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nis/Documents/Publis/Benchmarks-2025/"/>
    </mc:Choice>
  </mc:AlternateContent>
  <xr:revisionPtr revIDLastSave="0" documentId="13_ncr:1_{173C0A2C-B837-1F40-9B9C-740D1C16617F}" xr6:coauthVersionLast="47" xr6:coauthVersionMax="47" xr10:uidLastSave="{00000000-0000-0000-0000-000000000000}"/>
  <bookViews>
    <workbookView xWindow="9480" yWindow="8360" windowWidth="30240" windowHeight="17920" xr2:uid="{4831ABE8-B898-D94B-9B21-6652C81C6240}"/>
  </bookViews>
  <sheets>
    <sheet name="MAIN" sheetId="1" r:id="rId1"/>
    <sheet name="RAD" sheetId="5" r:id="rId2"/>
    <sheet name="CHROM" sheetId="2" r:id="rId3"/>
    <sheet name="BIO" sheetId="3" r:id="rId4"/>
    <sheet name="TM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293" i="5" l="1"/>
  <c r="BB293" i="5"/>
  <c r="BC293" i="5"/>
  <c r="BD293" i="5"/>
  <c r="BE293" i="5"/>
  <c r="BF293" i="5"/>
  <c r="BG293" i="5"/>
  <c r="BH293" i="5"/>
  <c r="BI293" i="5"/>
  <c r="BM293" i="5"/>
  <c r="BN293" i="5"/>
  <c r="BO293" i="5"/>
  <c r="BA294" i="5"/>
  <c r="BB294" i="5"/>
  <c r="BC294" i="5"/>
  <c r="BD294" i="5"/>
  <c r="BE294" i="5"/>
  <c r="BF294" i="5"/>
  <c r="BG294" i="5"/>
  <c r="BH294" i="5"/>
  <c r="BI294" i="5"/>
  <c r="BI298" i="5"/>
  <c r="BK298" i="5"/>
  <c r="AZ298" i="5"/>
  <c r="AZ294" i="5"/>
  <c r="AZ293" i="5"/>
  <c r="BP284" i="5"/>
  <c r="BO284" i="5"/>
  <c r="BN284" i="5"/>
  <c r="BM284" i="5"/>
  <c r="BL284" i="5"/>
  <c r="BK284" i="5"/>
  <c r="BJ284" i="5"/>
  <c r="BI284" i="5"/>
  <c r="BH284" i="5"/>
  <c r="BG284" i="5"/>
  <c r="BF284" i="5"/>
  <c r="BE284" i="5"/>
  <c r="BD284" i="5"/>
  <c r="BC284" i="5"/>
  <c r="BB284" i="5"/>
  <c r="BA284" i="5"/>
  <c r="AZ284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BO106" i="5" s="1"/>
  <c r="AX106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BN107" i="5" s="1"/>
  <c r="AW107" i="5"/>
  <c r="AX107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BM108" i="5" s="1"/>
  <c r="AV108" i="5"/>
  <c r="AW108" i="5"/>
  <c r="AX108" i="5"/>
  <c r="AH109" i="5"/>
  <c r="AI109" i="5"/>
  <c r="AJ109" i="5"/>
  <c r="AK109" i="5"/>
  <c r="AL109" i="5"/>
  <c r="AM109" i="5"/>
  <c r="AN109" i="5"/>
  <c r="AO109" i="5"/>
  <c r="AP109" i="5"/>
  <c r="AQ109" i="5"/>
  <c r="AR109" i="5"/>
  <c r="BJ109" i="5" s="1"/>
  <c r="AS109" i="5"/>
  <c r="BK109" i="5" s="1"/>
  <c r="AT109" i="5"/>
  <c r="BL109" i="5" s="1"/>
  <c r="AU109" i="5"/>
  <c r="BM109" i="5" s="1"/>
  <c r="AV109" i="5"/>
  <c r="AW109" i="5"/>
  <c r="AX109" i="5"/>
  <c r="AH110" i="5"/>
  <c r="AI110" i="5"/>
  <c r="AJ110" i="5"/>
  <c r="AK110" i="5"/>
  <c r="AL110" i="5"/>
  <c r="AM110" i="5"/>
  <c r="AN110" i="5"/>
  <c r="AO110" i="5"/>
  <c r="AP110" i="5"/>
  <c r="AQ110" i="5"/>
  <c r="AR110" i="5"/>
  <c r="BJ110" i="5" s="1"/>
  <c r="AS110" i="5"/>
  <c r="BK110" i="5" s="1"/>
  <c r="AT110" i="5"/>
  <c r="BL110" i="5" s="1"/>
  <c r="AU110" i="5"/>
  <c r="AV110" i="5"/>
  <c r="AW110" i="5"/>
  <c r="AX110" i="5"/>
  <c r="AH111" i="5"/>
  <c r="AI111" i="5"/>
  <c r="AJ111" i="5"/>
  <c r="AK111" i="5"/>
  <c r="AL111" i="5"/>
  <c r="AM111" i="5"/>
  <c r="AN111" i="5"/>
  <c r="AO111" i="5"/>
  <c r="AP111" i="5"/>
  <c r="AQ111" i="5"/>
  <c r="AR111" i="5"/>
  <c r="BJ111" i="5" s="1"/>
  <c r="AS111" i="5"/>
  <c r="BK111" i="5" s="1"/>
  <c r="AT111" i="5"/>
  <c r="AU111" i="5"/>
  <c r="AV111" i="5"/>
  <c r="AW111" i="5"/>
  <c r="AX111" i="5"/>
  <c r="AH112" i="5"/>
  <c r="AI112" i="5"/>
  <c r="AJ112" i="5"/>
  <c r="AK112" i="5"/>
  <c r="AL112" i="5"/>
  <c r="AM112" i="5"/>
  <c r="AN112" i="5"/>
  <c r="AO112" i="5"/>
  <c r="AP112" i="5"/>
  <c r="AQ112" i="5"/>
  <c r="BI112" i="5" s="1"/>
  <c r="AR112" i="5"/>
  <c r="BJ112" i="5" s="1"/>
  <c r="AS112" i="5"/>
  <c r="AT112" i="5"/>
  <c r="AU112" i="5"/>
  <c r="AV112" i="5"/>
  <c r="AW112" i="5"/>
  <c r="AX112" i="5"/>
  <c r="AH113" i="5"/>
  <c r="AZ113" i="5" s="1"/>
  <c r="AI113" i="5"/>
  <c r="AJ113" i="5"/>
  <c r="AK113" i="5"/>
  <c r="AL113" i="5"/>
  <c r="AM113" i="5"/>
  <c r="AN113" i="5"/>
  <c r="AO113" i="5"/>
  <c r="AP113" i="5"/>
  <c r="BH113" i="5" s="1"/>
  <c r="AQ113" i="5"/>
  <c r="AR113" i="5"/>
  <c r="AS113" i="5"/>
  <c r="AT113" i="5"/>
  <c r="AU113" i="5"/>
  <c r="AV113" i="5"/>
  <c r="AW113" i="5"/>
  <c r="AX113" i="5"/>
  <c r="BP113" i="5" s="1"/>
  <c r="AH114" i="5"/>
  <c r="AI114" i="5"/>
  <c r="AJ114" i="5"/>
  <c r="AK114" i="5"/>
  <c r="AL114" i="5"/>
  <c r="AM114" i="5"/>
  <c r="AN114" i="5"/>
  <c r="AO114" i="5"/>
  <c r="BG114" i="5" s="1"/>
  <c r="AP114" i="5"/>
  <c r="AQ114" i="5"/>
  <c r="AR114" i="5"/>
  <c r="AS114" i="5"/>
  <c r="AT114" i="5"/>
  <c r="AU114" i="5"/>
  <c r="AV114" i="5"/>
  <c r="BN114" i="5" s="1"/>
  <c r="AW114" i="5"/>
  <c r="BO114" i="5" s="1"/>
  <c r="AX114" i="5"/>
  <c r="BP114" i="5" s="1"/>
  <c r="AH115" i="5"/>
  <c r="AI115" i="5"/>
  <c r="AJ115" i="5"/>
  <c r="AK115" i="5"/>
  <c r="AL115" i="5"/>
  <c r="AM115" i="5"/>
  <c r="AN115" i="5"/>
  <c r="BF115" i="5" s="1"/>
  <c r="AO115" i="5"/>
  <c r="AP115" i="5"/>
  <c r="AQ115" i="5"/>
  <c r="AR115" i="5"/>
  <c r="AS115" i="5"/>
  <c r="AT115" i="5"/>
  <c r="AU115" i="5"/>
  <c r="BM115" i="5" s="1"/>
  <c r="AV115" i="5"/>
  <c r="BN115" i="5" s="1"/>
  <c r="AW115" i="5"/>
  <c r="AX115" i="5"/>
  <c r="AH116" i="5"/>
  <c r="AI116" i="5"/>
  <c r="AJ116" i="5"/>
  <c r="AK116" i="5"/>
  <c r="AL116" i="5"/>
  <c r="AM116" i="5"/>
  <c r="BE116" i="5" s="1"/>
  <c r="AN116" i="5"/>
  <c r="AO116" i="5"/>
  <c r="AP116" i="5"/>
  <c r="AQ116" i="5"/>
  <c r="AR116" i="5"/>
  <c r="AS116" i="5"/>
  <c r="BK116" i="5" s="1"/>
  <c r="AT116" i="5"/>
  <c r="BL116" i="5" s="1"/>
  <c r="AU116" i="5"/>
  <c r="BM116" i="5" s="1"/>
  <c r="AV116" i="5"/>
  <c r="AW116" i="5"/>
  <c r="AX116" i="5"/>
  <c r="AH117" i="5"/>
  <c r="AI117" i="5"/>
  <c r="AJ117" i="5"/>
  <c r="AK117" i="5"/>
  <c r="AL117" i="5"/>
  <c r="BD117" i="5" s="1"/>
  <c r="AM117" i="5"/>
  <c r="AN117" i="5"/>
  <c r="AO117" i="5"/>
  <c r="AP117" i="5"/>
  <c r="AQ117" i="5"/>
  <c r="AR117" i="5"/>
  <c r="AS117" i="5"/>
  <c r="AT117" i="5"/>
  <c r="BL117" i="5" s="1"/>
  <c r="BL294" i="5" s="1"/>
  <c r="AU117" i="5"/>
  <c r="BM117" i="5" s="1"/>
  <c r="BM294" i="5" s="1"/>
  <c r="AV117" i="5"/>
  <c r="BN117" i="5" s="1"/>
  <c r="AW117" i="5"/>
  <c r="BO117" i="5" s="1"/>
  <c r="AX117" i="5"/>
  <c r="AH118" i="5"/>
  <c r="AI118" i="5"/>
  <c r="AJ118" i="5"/>
  <c r="AK118" i="5"/>
  <c r="BC118" i="5" s="1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H119" i="5"/>
  <c r="AI119" i="5"/>
  <c r="AJ119" i="5"/>
  <c r="BB119" i="5" s="1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H120" i="5"/>
  <c r="AI120" i="5"/>
  <c r="BA120" i="5" s="1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H121" i="5"/>
  <c r="AZ121" i="5" s="1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BP121" i="5" s="1"/>
  <c r="AH122" i="5"/>
  <c r="AI122" i="5"/>
  <c r="AJ122" i="5"/>
  <c r="AK122" i="5"/>
  <c r="AL122" i="5"/>
  <c r="AM122" i="5"/>
  <c r="AN122" i="5"/>
  <c r="AO122" i="5"/>
  <c r="BG122" i="5" s="1"/>
  <c r="AP122" i="5"/>
  <c r="AQ122" i="5"/>
  <c r="AR122" i="5"/>
  <c r="AS122" i="5"/>
  <c r="AT122" i="5"/>
  <c r="AU122" i="5"/>
  <c r="AV122" i="5"/>
  <c r="AW122" i="5"/>
  <c r="BO122" i="5" s="1"/>
  <c r="AX122" i="5"/>
  <c r="AH123" i="5"/>
  <c r="AI123" i="5"/>
  <c r="AJ123" i="5"/>
  <c r="AK123" i="5"/>
  <c r="AL123" i="5"/>
  <c r="AM123" i="5"/>
  <c r="AN123" i="5"/>
  <c r="BF123" i="5" s="1"/>
  <c r="AO123" i="5"/>
  <c r="AP123" i="5"/>
  <c r="AQ123" i="5"/>
  <c r="AR123" i="5"/>
  <c r="AS123" i="5"/>
  <c r="AT123" i="5"/>
  <c r="AU123" i="5"/>
  <c r="AV123" i="5"/>
  <c r="BN123" i="5" s="1"/>
  <c r="AW123" i="5"/>
  <c r="AX123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BM124" i="5" s="1"/>
  <c r="AV124" i="5"/>
  <c r="AW124" i="5"/>
  <c r="AX124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BL125" i="5" s="1"/>
  <c r="AU125" i="5"/>
  <c r="AV125" i="5"/>
  <c r="AW125" i="5"/>
  <c r="AX125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BK126" i="5" s="1"/>
  <c r="AT126" i="5"/>
  <c r="AU126" i="5"/>
  <c r="AV126" i="5"/>
  <c r="AW126" i="5"/>
  <c r="AX126" i="5"/>
  <c r="AH127" i="5"/>
  <c r="AI127" i="5"/>
  <c r="BA127" i="5" s="1"/>
  <c r="AJ127" i="5"/>
  <c r="AK127" i="5"/>
  <c r="AL127" i="5"/>
  <c r="AM127" i="5"/>
  <c r="AN127" i="5"/>
  <c r="AO127" i="5"/>
  <c r="AP127" i="5"/>
  <c r="AQ127" i="5"/>
  <c r="AR127" i="5"/>
  <c r="BJ127" i="5" s="1"/>
  <c r="AS127" i="5"/>
  <c r="AT127" i="5"/>
  <c r="AU127" i="5"/>
  <c r="AV127" i="5"/>
  <c r="AW127" i="5"/>
  <c r="AX127" i="5"/>
  <c r="AH128" i="5"/>
  <c r="AZ128" i="5" s="1"/>
  <c r="AI128" i="5"/>
  <c r="BA128" i="5" s="1"/>
  <c r="AJ128" i="5"/>
  <c r="AK128" i="5"/>
  <c r="AL128" i="5"/>
  <c r="AM128" i="5"/>
  <c r="AN128" i="5"/>
  <c r="AO128" i="5"/>
  <c r="AP128" i="5"/>
  <c r="AQ128" i="5"/>
  <c r="BI128" i="5" s="1"/>
  <c r="AR128" i="5"/>
  <c r="AS128" i="5"/>
  <c r="AT128" i="5"/>
  <c r="AU128" i="5"/>
  <c r="AV128" i="5"/>
  <c r="AW128" i="5"/>
  <c r="AX128" i="5"/>
  <c r="BP128" i="5" s="1"/>
  <c r="AH129" i="5"/>
  <c r="AZ129" i="5" s="1"/>
  <c r="AI129" i="5"/>
  <c r="AJ129" i="5"/>
  <c r="AK129" i="5"/>
  <c r="AL129" i="5"/>
  <c r="AM129" i="5"/>
  <c r="AN129" i="5"/>
  <c r="AO129" i="5"/>
  <c r="AP129" i="5"/>
  <c r="BH129" i="5" s="1"/>
  <c r="AQ129" i="5"/>
  <c r="AR129" i="5"/>
  <c r="AS129" i="5"/>
  <c r="AT129" i="5"/>
  <c r="AU129" i="5"/>
  <c r="AV129" i="5"/>
  <c r="AW129" i="5"/>
  <c r="BO129" i="5" s="1"/>
  <c r="AX129" i="5"/>
  <c r="BP129" i="5" s="1"/>
  <c r="AH130" i="5"/>
  <c r="AI130" i="5"/>
  <c r="AJ130" i="5"/>
  <c r="AK130" i="5"/>
  <c r="AL130" i="5"/>
  <c r="AM130" i="5"/>
  <c r="AN130" i="5"/>
  <c r="AO130" i="5"/>
  <c r="BG130" i="5" s="1"/>
  <c r="AP130" i="5"/>
  <c r="AQ130" i="5"/>
  <c r="AR130" i="5"/>
  <c r="AS130" i="5"/>
  <c r="AT130" i="5"/>
  <c r="AU130" i="5"/>
  <c r="AV130" i="5"/>
  <c r="BN130" i="5" s="1"/>
  <c r="AW130" i="5"/>
  <c r="BO130" i="5" s="1"/>
  <c r="AX130" i="5"/>
  <c r="AH131" i="5"/>
  <c r="AI131" i="5"/>
  <c r="AJ131" i="5"/>
  <c r="AK131" i="5"/>
  <c r="AL131" i="5"/>
  <c r="AM131" i="5"/>
  <c r="AN131" i="5"/>
  <c r="BF131" i="5" s="1"/>
  <c r="AO131" i="5"/>
  <c r="AP131" i="5"/>
  <c r="AQ131" i="5"/>
  <c r="AR131" i="5"/>
  <c r="AS131" i="5"/>
  <c r="AT131" i="5"/>
  <c r="AU131" i="5"/>
  <c r="BM131" i="5" s="1"/>
  <c r="AV131" i="5"/>
  <c r="BN131" i="5" s="1"/>
  <c r="AW131" i="5"/>
  <c r="AX131" i="5"/>
  <c r="AH132" i="5"/>
  <c r="AI132" i="5"/>
  <c r="AJ132" i="5"/>
  <c r="AK132" i="5"/>
  <c r="AL132" i="5"/>
  <c r="AM132" i="5"/>
  <c r="BE132" i="5" s="1"/>
  <c r="AN132" i="5"/>
  <c r="AO132" i="5"/>
  <c r="AP132" i="5"/>
  <c r="AQ132" i="5"/>
  <c r="AR132" i="5"/>
  <c r="AS132" i="5"/>
  <c r="AT132" i="5"/>
  <c r="AU132" i="5"/>
  <c r="BM132" i="5" s="1"/>
  <c r="AV132" i="5"/>
  <c r="AW132" i="5"/>
  <c r="AX132" i="5"/>
  <c r="AH133" i="5"/>
  <c r="AI133" i="5"/>
  <c r="AJ133" i="5"/>
  <c r="AK133" i="5"/>
  <c r="AL133" i="5"/>
  <c r="BD133" i="5" s="1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H134" i="5"/>
  <c r="AI134" i="5"/>
  <c r="AJ134" i="5"/>
  <c r="AK134" i="5"/>
  <c r="BC134" i="5" s="1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H135" i="5"/>
  <c r="AI135" i="5"/>
  <c r="AJ135" i="5"/>
  <c r="BB135" i="5" s="1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H136" i="5"/>
  <c r="AI136" i="5"/>
  <c r="BA136" i="5" s="1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H137" i="5"/>
  <c r="AZ137" i="5" s="1"/>
  <c r="AI137" i="5"/>
  <c r="AJ137" i="5"/>
  <c r="AK137" i="5"/>
  <c r="AL137" i="5"/>
  <c r="AM137" i="5"/>
  <c r="AN137" i="5"/>
  <c r="AO137" i="5"/>
  <c r="AP137" i="5"/>
  <c r="BH137" i="5" s="1"/>
  <c r="AQ137" i="5"/>
  <c r="AR137" i="5"/>
  <c r="AS137" i="5"/>
  <c r="AT137" i="5"/>
  <c r="AU137" i="5"/>
  <c r="AV137" i="5"/>
  <c r="AW137" i="5"/>
  <c r="AX137" i="5"/>
  <c r="BP137" i="5" s="1"/>
  <c r="AH138" i="5"/>
  <c r="AI138" i="5"/>
  <c r="AJ138" i="5"/>
  <c r="AK138" i="5"/>
  <c r="AL138" i="5"/>
  <c r="AM138" i="5"/>
  <c r="AN138" i="5"/>
  <c r="AO138" i="5"/>
  <c r="BG138" i="5" s="1"/>
  <c r="AP138" i="5"/>
  <c r="AQ138" i="5"/>
  <c r="AR138" i="5"/>
  <c r="AS138" i="5"/>
  <c r="AT138" i="5"/>
  <c r="AU138" i="5"/>
  <c r="AV138" i="5"/>
  <c r="AW138" i="5"/>
  <c r="BO138" i="5" s="1"/>
  <c r="AX138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BN139" i="5" s="1"/>
  <c r="AW139" i="5"/>
  <c r="AX139" i="5"/>
  <c r="AH140" i="5"/>
  <c r="AI140" i="5"/>
  <c r="AJ140" i="5"/>
  <c r="AK140" i="5"/>
  <c r="AL140" i="5"/>
  <c r="AM140" i="5"/>
  <c r="BE140" i="5" s="1"/>
  <c r="AN140" i="5"/>
  <c r="AO140" i="5"/>
  <c r="AP140" i="5"/>
  <c r="AQ140" i="5"/>
  <c r="AR140" i="5"/>
  <c r="AS140" i="5"/>
  <c r="AT140" i="5"/>
  <c r="AU140" i="5"/>
  <c r="BM140" i="5" s="1"/>
  <c r="AV140" i="5"/>
  <c r="AW140" i="5"/>
  <c r="AX140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BL141" i="5" s="1"/>
  <c r="AU141" i="5"/>
  <c r="AV141" i="5"/>
  <c r="AW141" i="5"/>
  <c r="AX141" i="5"/>
  <c r="AH142" i="5"/>
  <c r="AI142" i="5"/>
  <c r="AJ142" i="5"/>
  <c r="BB142" i="5" s="1"/>
  <c r="AK142" i="5"/>
  <c r="AL142" i="5"/>
  <c r="AM142" i="5"/>
  <c r="AN142" i="5"/>
  <c r="AO142" i="5"/>
  <c r="AP142" i="5"/>
  <c r="AQ142" i="5"/>
  <c r="AR142" i="5"/>
  <c r="AS142" i="5"/>
  <c r="BK142" i="5" s="1"/>
  <c r="AT142" i="5"/>
  <c r="AU142" i="5"/>
  <c r="AV142" i="5"/>
  <c r="AW142" i="5"/>
  <c r="AX142" i="5"/>
  <c r="AH143" i="5"/>
  <c r="AI143" i="5"/>
  <c r="BA143" i="5" s="1"/>
  <c r="AJ143" i="5"/>
  <c r="BB143" i="5" s="1"/>
  <c r="AK143" i="5"/>
  <c r="AL143" i="5"/>
  <c r="AM143" i="5"/>
  <c r="AN143" i="5"/>
  <c r="AO143" i="5"/>
  <c r="AP143" i="5"/>
  <c r="AQ143" i="5"/>
  <c r="AR143" i="5"/>
  <c r="BJ143" i="5" s="1"/>
  <c r="AS143" i="5"/>
  <c r="AT143" i="5"/>
  <c r="AU143" i="5"/>
  <c r="AV143" i="5"/>
  <c r="AW143" i="5"/>
  <c r="AX143" i="5"/>
  <c r="AH144" i="5"/>
  <c r="AZ144" i="5" s="1"/>
  <c r="AI144" i="5"/>
  <c r="BA144" i="5" s="1"/>
  <c r="AJ144" i="5"/>
  <c r="AK144" i="5"/>
  <c r="AL144" i="5"/>
  <c r="AM144" i="5"/>
  <c r="AN144" i="5"/>
  <c r="AO144" i="5"/>
  <c r="AP144" i="5"/>
  <c r="AQ144" i="5"/>
  <c r="BI144" i="5" s="1"/>
  <c r="AR144" i="5"/>
  <c r="AS144" i="5"/>
  <c r="AT144" i="5"/>
  <c r="AU144" i="5"/>
  <c r="AV144" i="5"/>
  <c r="AW144" i="5"/>
  <c r="AX144" i="5"/>
  <c r="BP144" i="5" s="1"/>
  <c r="AH145" i="5"/>
  <c r="AZ145" i="5" s="1"/>
  <c r="AI145" i="5"/>
  <c r="AJ145" i="5"/>
  <c r="AK145" i="5"/>
  <c r="AL145" i="5"/>
  <c r="AM145" i="5"/>
  <c r="AN145" i="5"/>
  <c r="AO145" i="5"/>
  <c r="AP145" i="5"/>
  <c r="BH145" i="5" s="1"/>
  <c r="AQ145" i="5"/>
  <c r="AR145" i="5"/>
  <c r="AS145" i="5"/>
  <c r="AT145" i="5"/>
  <c r="AU145" i="5"/>
  <c r="AV145" i="5"/>
  <c r="AW145" i="5"/>
  <c r="BO145" i="5" s="1"/>
  <c r="AX145" i="5"/>
  <c r="BP145" i="5" s="1"/>
  <c r="AH146" i="5"/>
  <c r="AI146" i="5"/>
  <c r="AJ146" i="5"/>
  <c r="AK146" i="5"/>
  <c r="AL146" i="5"/>
  <c r="AM146" i="5"/>
  <c r="AN146" i="5"/>
  <c r="AO146" i="5"/>
  <c r="BG146" i="5" s="1"/>
  <c r="AP146" i="5"/>
  <c r="AQ146" i="5"/>
  <c r="AR146" i="5"/>
  <c r="AS146" i="5"/>
  <c r="AT146" i="5"/>
  <c r="AU146" i="5"/>
  <c r="AV146" i="5"/>
  <c r="BN146" i="5" s="1"/>
  <c r="AW146" i="5"/>
  <c r="BO146" i="5" s="1"/>
  <c r="AX146" i="5"/>
  <c r="AH147" i="5"/>
  <c r="AI147" i="5"/>
  <c r="AJ147" i="5"/>
  <c r="AK147" i="5"/>
  <c r="AL147" i="5"/>
  <c r="AM147" i="5"/>
  <c r="AN147" i="5"/>
  <c r="BF147" i="5" s="1"/>
  <c r="AO147" i="5"/>
  <c r="AP147" i="5"/>
  <c r="AQ147" i="5"/>
  <c r="AR147" i="5"/>
  <c r="AS147" i="5"/>
  <c r="AT147" i="5"/>
  <c r="AU147" i="5"/>
  <c r="AV147" i="5"/>
  <c r="BN147" i="5" s="1"/>
  <c r="AW147" i="5"/>
  <c r="AX147" i="5"/>
  <c r="AH148" i="5"/>
  <c r="AI148" i="5"/>
  <c r="AJ148" i="5"/>
  <c r="AK148" i="5"/>
  <c r="AL148" i="5"/>
  <c r="AM148" i="5"/>
  <c r="BE148" i="5" s="1"/>
  <c r="AN148" i="5"/>
  <c r="AO148" i="5"/>
  <c r="AP148" i="5"/>
  <c r="AQ148" i="5"/>
  <c r="AR148" i="5"/>
  <c r="AS148" i="5"/>
  <c r="AT148" i="5"/>
  <c r="AU148" i="5"/>
  <c r="AV148" i="5"/>
  <c r="AW148" i="5"/>
  <c r="AX148" i="5"/>
  <c r="AH149" i="5"/>
  <c r="AI149" i="5"/>
  <c r="AJ149" i="5"/>
  <c r="AK149" i="5"/>
  <c r="AL149" i="5"/>
  <c r="BD149" i="5" s="1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H150" i="5"/>
  <c r="AI150" i="5"/>
  <c r="AJ150" i="5"/>
  <c r="AK150" i="5"/>
  <c r="BC150" i="5" s="1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H151" i="5"/>
  <c r="AI151" i="5"/>
  <c r="AJ151" i="5"/>
  <c r="BB151" i="5" s="1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H152" i="5"/>
  <c r="AI152" i="5"/>
  <c r="BA152" i="5" s="1"/>
  <c r="AJ152" i="5"/>
  <c r="AK152" i="5"/>
  <c r="AL152" i="5"/>
  <c r="AM152" i="5"/>
  <c r="AN152" i="5"/>
  <c r="AO152" i="5"/>
  <c r="AP152" i="5"/>
  <c r="AQ152" i="5"/>
  <c r="BI152" i="5" s="1"/>
  <c r="AR152" i="5"/>
  <c r="AS152" i="5"/>
  <c r="AT152" i="5"/>
  <c r="AU152" i="5"/>
  <c r="AV152" i="5"/>
  <c r="AW152" i="5"/>
  <c r="AX152" i="5"/>
  <c r="AH153" i="5"/>
  <c r="AZ153" i="5" s="1"/>
  <c r="AI153" i="5"/>
  <c r="AJ153" i="5"/>
  <c r="AK153" i="5"/>
  <c r="AL153" i="5"/>
  <c r="AM153" i="5"/>
  <c r="AN153" i="5"/>
  <c r="AO153" i="5"/>
  <c r="AP153" i="5"/>
  <c r="BH153" i="5" s="1"/>
  <c r="AQ153" i="5"/>
  <c r="AR153" i="5"/>
  <c r="AS153" i="5"/>
  <c r="AT153" i="5"/>
  <c r="AU153" i="5"/>
  <c r="AV153" i="5"/>
  <c r="AW153" i="5"/>
  <c r="AX153" i="5"/>
  <c r="BP153" i="5" s="1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BO154" i="5" s="1"/>
  <c r="AX154" i="5"/>
  <c r="AH155" i="5"/>
  <c r="AI155" i="5"/>
  <c r="AJ155" i="5"/>
  <c r="AK155" i="5"/>
  <c r="AL155" i="5"/>
  <c r="AM155" i="5"/>
  <c r="AN155" i="5"/>
  <c r="BF155" i="5" s="1"/>
  <c r="AO155" i="5"/>
  <c r="AP155" i="5"/>
  <c r="AQ155" i="5"/>
  <c r="AR155" i="5"/>
  <c r="AS155" i="5"/>
  <c r="AT155" i="5"/>
  <c r="AU155" i="5"/>
  <c r="AV155" i="5"/>
  <c r="BN155" i="5" s="1"/>
  <c r="AW155" i="5"/>
  <c r="AX155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H232" i="5"/>
  <c r="AZ303" i="5" s="1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H254" i="5"/>
  <c r="AI254" i="5"/>
  <c r="AJ254" i="5"/>
  <c r="BB254" i="5" s="1"/>
  <c r="AK254" i="5"/>
  <c r="BC254" i="5" s="1"/>
  <c r="AL254" i="5"/>
  <c r="AM254" i="5"/>
  <c r="AN254" i="5"/>
  <c r="BF254" i="5" s="1"/>
  <c r="AO254" i="5"/>
  <c r="BG254" i="5" s="1"/>
  <c r="AP254" i="5"/>
  <c r="BH254" i="5" s="1"/>
  <c r="AQ254" i="5"/>
  <c r="BI254" i="5" s="1"/>
  <c r="AR254" i="5"/>
  <c r="BJ254" i="5" s="1"/>
  <c r="AS254" i="5"/>
  <c r="BK254" i="5" s="1"/>
  <c r="AT254" i="5"/>
  <c r="AU254" i="5"/>
  <c r="AV254" i="5"/>
  <c r="AW254" i="5"/>
  <c r="AX254" i="5"/>
  <c r="AH255" i="5"/>
  <c r="AI255" i="5"/>
  <c r="AJ255" i="5"/>
  <c r="AK255" i="5"/>
  <c r="AL255" i="5"/>
  <c r="AM255" i="5"/>
  <c r="BE255" i="5" s="1"/>
  <c r="AN255" i="5"/>
  <c r="BF255" i="5" s="1"/>
  <c r="AO255" i="5"/>
  <c r="BG255" i="5" s="1"/>
  <c r="AP255" i="5"/>
  <c r="BH255" i="5" s="1"/>
  <c r="AQ255" i="5"/>
  <c r="BI255" i="5" s="1"/>
  <c r="AR255" i="5"/>
  <c r="BJ255" i="5" s="1"/>
  <c r="AS255" i="5"/>
  <c r="AT255" i="5"/>
  <c r="AU255" i="5"/>
  <c r="AV255" i="5"/>
  <c r="AW255" i="5"/>
  <c r="AX255" i="5"/>
  <c r="AH256" i="5"/>
  <c r="AZ256" i="5" s="1"/>
  <c r="AI256" i="5"/>
  <c r="BA256" i="5" s="1"/>
  <c r="AJ256" i="5"/>
  <c r="BB256" i="5" s="1"/>
  <c r="AK256" i="5"/>
  <c r="BC256" i="5" s="1"/>
  <c r="AL256" i="5"/>
  <c r="BD256" i="5" s="1"/>
  <c r="AM256" i="5"/>
  <c r="BE256" i="5" s="1"/>
  <c r="AN256" i="5"/>
  <c r="BF256" i="5" s="1"/>
  <c r="AO256" i="5"/>
  <c r="BG256" i="5" s="1"/>
  <c r="AP256" i="5"/>
  <c r="BH256" i="5" s="1"/>
  <c r="AQ256" i="5"/>
  <c r="BI256" i="5" s="1"/>
  <c r="AR256" i="5"/>
  <c r="AS256" i="5"/>
  <c r="AT256" i="5"/>
  <c r="AU256" i="5"/>
  <c r="AV256" i="5"/>
  <c r="AW256" i="5"/>
  <c r="AX256" i="5"/>
  <c r="BP256" i="5" s="1"/>
  <c r="AH257" i="5"/>
  <c r="AZ257" i="5" s="1"/>
  <c r="AI257" i="5"/>
  <c r="AJ257" i="5"/>
  <c r="BB257" i="5" s="1"/>
  <c r="AK257" i="5"/>
  <c r="BC257" i="5" s="1"/>
  <c r="AL257" i="5"/>
  <c r="BD257" i="5" s="1"/>
  <c r="AM257" i="5"/>
  <c r="BE257" i="5" s="1"/>
  <c r="AN257" i="5"/>
  <c r="BF257" i="5" s="1"/>
  <c r="AO257" i="5"/>
  <c r="BG257" i="5" s="1"/>
  <c r="AP257" i="5"/>
  <c r="BH257" i="5" s="1"/>
  <c r="AQ257" i="5"/>
  <c r="AR257" i="5"/>
  <c r="AS257" i="5"/>
  <c r="AT257" i="5"/>
  <c r="AU257" i="5"/>
  <c r="AV257" i="5"/>
  <c r="AW257" i="5"/>
  <c r="BO257" i="5" s="1"/>
  <c r="AX257" i="5"/>
  <c r="BP257" i="5" s="1"/>
  <c r="AH258" i="5"/>
  <c r="AI258" i="5"/>
  <c r="AJ258" i="5"/>
  <c r="BB258" i="5" s="1"/>
  <c r="AK258" i="5"/>
  <c r="BC258" i="5" s="1"/>
  <c r="AL258" i="5"/>
  <c r="BD258" i="5" s="1"/>
  <c r="AM258" i="5"/>
  <c r="BE258" i="5" s="1"/>
  <c r="AN258" i="5"/>
  <c r="BF258" i="5" s="1"/>
  <c r="AO258" i="5"/>
  <c r="BG258" i="5" s="1"/>
  <c r="AP258" i="5"/>
  <c r="AQ258" i="5"/>
  <c r="AR258" i="5"/>
  <c r="AS258" i="5"/>
  <c r="AT258" i="5"/>
  <c r="AU258" i="5"/>
  <c r="AV258" i="5"/>
  <c r="BN258" i="5" s="1"/>
  <c r="AW258" i="5"/>
  <c r="BO258" i="5" s="1"/>
  <c r="AX258" i="5"/>
  <c r="BP258" i="5" s="1"/>
  <c r="AH259" i="5"/>
  <c r="AZ259" i="5" s="1"/>
  <c r="AI259" i="5"/>
  <c r="BA259" i="5" s="1"/>
  <c r="AJ259" i="5"/>
  <c r="BB259" i="5" s="1"/>
  <c r="AK259" i="5"/>
  <c r="BC259" i="5" s="1"/>
  <c r="AL259" i="5"/>
  <c r="BD259" i="5" s="1"/>
  <c r="AM259" i="5"/>
  <c r="BE259" i="5" s="1"/>
  <c r="AN259" i="5"/>
  <c r="BF259" i="5" s="1"/>
  <c r="AO259" i="5"/>
  <c r="AP259" i="5"/>
  <c r="AQ259" i="5"/>
  <c r="AR259" i="5"/>
  <c r="AS259" i="5"/>
  <c r="AT259" i="5"/>
  <c r="AU259" i="5"/>
  <c r="BM259" i="5" s="1"/>
  <c r="AV259" i="5"/>
  <c r="BN259" i="5" s="1"/>
  <c r="AW259" i="5"/>
  <c r="AX259" i="5"/>
  <c r="BP259" i="5" s="1"/>
  <c r="AH260" i="5"/>
  <c r="AZ260" i="5" s="1"/>
  <c r="AI260" i="5"/>
  <c r="BA260" i="5" s="1"/>
  <c r="AJ260" i="5"/>
  <c r="BB260" i="5" s="1"/>
  <c r="AK260" i="5"/>
  <c r="BC260" i="5" s="1"/>
  <c r="AL260" i="5"/>
  <c r="BD260" i="5" s="1"/>
  <c r="AM260" i="5"/>
  <c r="BE260" i="5" s="1"/>
  <c r="AN260" i="5"/>
  <c r="AO260" i="5"/>
  <c r="AP260" i="5"/>
  <c r="AQ260" i="5"/>
  <c r="AR260" i="5"/>
  <c r="AS260" i="5"/>
  <c r="AT260" i="5"/>
  <c r="BL260" i="5" s="1"/>
  <c r="AU260" i="5"/>
  <c r="BM260" i="5" s="1"/>
  <c r="AV260" i="5"/>
  <c r="BN260" i="5" s="1"/>
  <c r="AW260" i="5"/>
  <c r="BO260" i="5" s="1"/>
  <c r="AX260" i="5"/>
  <c r="BP260" i="5" s="1"/>
  <c r="AH261" i="5"/>
  <c r="AZ261" i="5" s="1"/>
  <c r="AI261" i="5"/>
  <c r="BA261" i="5" s="1"/>
  <c r="AJ261" i="5"/>
  <c r="BB261" i="5" s="1"/>
  <c r="AK261" i="5"/>
  <c r="BC261" i="5" s="1"/>
  <c r="AL261" i="5"/>
  <c r="BD261" i="5" s="1"/>
  <c r="AM261" i="5"/>
  <c r="AN261" i="5"/>
  <c r="AO261" i="5"/>
  <c r="AP261" i="5"/>
  <c r="AQ261" i="5"/>
  <c r="AR261" i="5"/>
  <c r="AS261" i="5"/>
  <c r="BK261" i="5" s="1"/>
  <c r="AT261" i="5"/>
  <c r="BL261" i="5" s="1"/>
  <c r="AU261" i="5"/>
  <c r="AV261" i="5"/>
  <c r="AW261" i="5"/>
  <c r="BO261" i="5" s="1"/>
  <c r="AX261" i="5"/>
  <c r="BP261" i="5" s="1"/>
  <c r="AH262" i="5"/>
  <c r="AZ262" i="5" s="1"/>
  <c r="AI262" i="5"/>
  <c r="BA262" i="5" s="1"/>
  <c r="AJ262" i="5"/>
  <c r="BB262" i="5" s="1"/>
  <c r="AK262" i="5"/>
  <c r="BC262" i="5" s="1"/>
  <c r="AL262" i="5"/>
  <c r="AM262" i="5"/>
  <c r="AN262" i="5"/>
  <c r="AO262" i="5"/>
  <c r="AP262" i="5"/>
  <c r="AQ262" i="5"/>
  <c r="AR262" i="5"/>
  <c r="AS262" i="5"/>
  <c r="AT262" i="5"/>
  <c r="AU262" i="5"/>
  <c r="AV262" i="5"/>
  <c r="BN262" i="5" s="1"/>
  <c r="AW262" i="5"/>
  <c r="BO262" i="5" s="1"/>
  <c r="AX262" i="5"/>
  <c r="BP262" i="5" s="1"/>
  <c r="AH263" i="5"/>
  <c r="AZ263" i="5" s="1"/>
  <c r="AI263" i="5"/>
  <c r="BA263" i="5" s="1"/>
  <c r="AJ263" i="5"/>
  <c r="BB263" i="5" s="1"/>
  <c r="AK263" i="5"/>
  <c r="AL263" i="5"/>
  <c r="AM263" i="5"/>
  <c r="AN263" i="5"/>
  <c r="AO263" i="5"/>
  <c r="AP263" i="5"/>
  <c r="AQ263" i="5"/>
  <c r="BI263" i="5" s="1"/>
  <c r="AR263" i="5"/>
  <c r="BJ263" i="5" s="1"/>
  <c r="AS263" i="5"/>
  <c r="BK263" i="5" s="1"/>
  <c r="AT263" i="5"/>
  <c r="BL263" i="5" s="1"/>
  <c r="AU263" i="5"/>
  <c r="BM263" i="5" s="1"/>
  <c r="AV263" i="5"/>
  <c r="BN263" i="5" s="1"/>
  <c r="AW263" i="5"/>
  <c r="BO263" i="5" s="1"/>
  <c r="AX263" i="5"/>
  <c r="BP263" i="5" s="1"/>
  <c r="AH264" i="5"/>
  <c r="AZ264" i="5" s="1"/>
  <c r="AI264" i="5"/>
  <c r="BA264" i="5" s="1"/>
  <c r="AJ264" i="5"/>
  <c r="AK264" i="5"/>
  <c r="AL264" i="5"/>
  <c r="AM264" i="5"/>
  <c r="AN264" i="5"/>
  <c r="AO264" i="5"/>
  <c r="AP264" i="5"/>
  <c r="BH264" i="5" s="1"/>
  <c r="AQ264" i="5"/>
  <c r="BI264" i="5" s="1"/>
  <c r="AR264" i="5"/>
  <c r="AS264" i="5"/>
  <c r="BK264" i="5" s="1"/>
  <c r="AT264" i="5"/>
  <c r="BL264" i="5" s="1"/>
  <c r="AU264" i="5"/>
  <c r="BM264" i="5" s="1"/>
  <c r="AV264" i="5"/>
  <c r="BN264" i="5" s="1"/>
  <c r="AW264" i="5"/>
  <c r="BO264" i="5" s="1"/>
  <c r="AX264" i="5"/>
  <c r="BP264" i="5" s="1"/>
  <c r="AH265" i="5"/>
  <c r="AZ265" i="5" s="1"/>
  <c r="AI265" i="5"/>
  <c r="AJ265" i="5"/>
  <c r="AK265" i="5"/>
  <c r="AL265" i="5"/>
  <c r="AM265" i="5"/>
  <c r="AN265" i="5"/>
  <c r="AO265" i="5"/>
  <c r="BG265" i="5" s="1"/>
  <c r="AP265" i="5"/>
  <c r="BH265" i="5" s="1"/>
  <c r="AQ265" i="5"/>
  <c r="AR265" i="5"/>
  <c r="AS265" i="5"/>
  <c r="BK265" i="5" s="1"/>
  <c r="AT265" i="5"/>
  <c r="BL265" i="5" s="1"/>
  <c r="AU265" i="5"/>
  <c r="BM265" i="5" s="1"/>
  <c r="AV265" i="5"/>
  <c r="BN265" i="5" s="1"/>
  <c r="AW265" i="5"/>
  <c r="BO265" i="5" s="1"/>
  <c r="AX265" i="5"/>
  <c r="BP265" i="5" s="1"/>
  <c r="AH266" i="5"/>
  <c r="AI266" i="5"/>
  <c r="AJ266" i="5"/>
  <c r="AK266" i="5"/>
  <c r="AL266" i="5"/>
  <c r="AM266" i="5"/>
  <c r="AN266" i="5"/>
  <c r="BF266" i="5" s="1"/>
  <c r="AO266" i="5"/>
  <c r="BG266" i="5" s="1"/>
  <c r="AP266" i="5"/>
  <c r="BH266" i="5" s="1"/>
  <c r="AQ266" i="5"/>
  <c r="BI266" i="5" s="1"/>
  <c r="AR266" i="5"/>
  <c r="BJ266" i="5" s="1"/>
  <c r="AS266" i="5"/>
  <c r="BK266" i="5" s="1"/>
  <c r="AT266" i="5"/>
  <c r="BL266" i="5" s="1"/>
  <c r="AU266" i="5"/>
  <c r="BM266" i="5" s="1"/>
  <c r="AV266" i="5"/>
  <c r="BN266" i="5" s="1"/>
  <c r="AW266" i="5"/>
  <c r="BO266" i="5" s="1"/>
  <c r="AX266" i="5"/>
  <c r="AH267" i="5"/>
  <c r="AI267" i="5"/>
  <c r="AJ267" i="5"/>
  <c r="AK267" i="5"/>
  <c r="AL267" i="5"/>
  <c r="AM267" i="5"/>
  <c r="BE267" i="5" s="1"/>
  <c r="AN267" i="5"/>
  <c r="BF267" i="5" s="1"/>
  <c r="AO267" i="5"/>
  <c r="AP267" i="5"/>
  <c r="BH267" i="5" s="1"/>
  <c r="AQ267" i="5"/>
  <c r="BI267" i="5" s="1"/>
  <c r="AR267" i="5"/>
  <c r="BJ267" i="5" s="1"/>
  <c r="AS267" i="5"/>
  <c r="BK267" i="5" s="1"/>
  <c r="AT267" i="5"/>
  <c r="BL267" i="5" s="1"/>
  <c r="AU267" i="5"/>
  <c r="BM267" i="5" s="1"/>
  <c r="AV267" i="5"/>
  <c r="BN267" i="5" s="1"/>
  <c r="AW267" i="5"/>
  <c r="AX267" i="5"/>
  <c r="AH268" i="5"/>
  <c r="AI268" i="5"/>
  <c r="AJ268" i="5"/>
  <c r="AK268" i="5"/>
  <c r="AL268" i="5"/>
  <c r="BD268" i="5" s="1"/>
  <c r="AM268" i="5"/>
  <c r="BE268" i="5" s="1"/>
  <c r="AN268" i="5"/>
  <c r="BF268" i="5" s="1"/>
  <c r="AO268" i="5"/>
  <c r="BG268" i="5" s="1"/>
  <c r="AP268" i="5"/>
  <c r="BH268" i="5" s="1"/>
  <c r="AQ268" i="5"/>
  <c r="BI268" i="5" s="1"/>
  <c r="AR268" i="5"/>
  <c r="BJ268" i="5" s="1"/>
  <c r="AS268" i="5"/>
  <c r="BK268" i="5" s="1"/>
  <c r="AT268" i="5"/>
  <c r="BL268" i="5" s="1"/>
  <c r="AU268" i="5"/>
  <c r="BM268" i="5" s="1"/>
  <c r="AV268" i="5"/>
  <c r="AW268" i="5"/>
  <c r="AX268" i="5"/>
  <c r="AH269" i="5"/>
  <c r="AI269" i="5"/>
  <c r="AJ269" i="5"/>
  <c r="AK269" i="5"/>
  <c r="BC269" i="5" s="1"/>
  <c r="AL269" i="5"/>
  <c r="BD269" i="5" s="1"/>
  <c r="AM269" i="5"/>
  <c r="AN269" i="5"/>
  <c r="AO269" i="5"/>
  <c r="BG269" i="5" s="1"/>
  <c r="AP269" i="5"/>
  <c r="BH269" i="5" s="1"/>
  <c r="AQ269" i="5"/>
  <c r="BI269" i="5" s="1"/>
  <c r="AR269" i="5"/>
  <c r="BJ269" i="5" s="1"/>
  <c r="AS269" i="5"/>
  <c r="BK269" i="5" s="1"/>
  <c r="AT269" i="5"/>
  <c r="BL269" i="5" s="1"/>
  <c r="AU269" i="5"/>
  <c r="AV269" i="5"/>
  <c r="AW269" i="5"/>
  <c r="AX269" i="5"/>
  <c r="AH270" i="5"/>
  <c r="AI270" i="5"/>
  <c r="AJ270" i="5"/>
  <c r="AK270" i="5"/>
  <c r="AL270" i="5"/>
  <c r="AM270" i="5"/>
  <c r="AN270" i="5"/>
  <c r="BF270" i="5" s="1"/>
  <c r="AO270" i="5"/>
  <c r="BG270" i="5" s="1"/>
  <c r="AP270" i="5"/>
  <c r="BH270" i="5" s="1"/>
  <c r="AQ270" i="5"/>
  <c r="BI270" i="5" s="1"/>
  <c r="AR270" i="5"/>
  <c r="BJ270" i="5" s="1"/>
  <c r="AS270" i="5"/>
  <c r="BK270" i="5" s="1"/>
  <c r="AT270" i="5"/>
  <c r="AU270" i="5"/>
  <c r="AV270" i="5"/>
  <c r="AW270" i="5"/>
  <c r="AX270" i="5"/>
  <c r="AH271" i="5"/>
  <c r="AI271" i="5"/>
  <c r="BA271" i="5" s="1"/>
  <c r="AJ271" i="5"/>
  <c r="BB271" i="5" s="1"/>
  <c r="AK271" i="5"/>
  <c r="BC271" i="5" s="1"/>
  <c r="AL271" i="5"/>
  <c r="BD271" i="5" s="1"/>
  <c r="AM271" i="5"/>
  <c r="BE271" i="5" s="1"/>
  <c r="AN271" i="5"/>
  <c r="BF271" i="5" s="1"/>
  <c r="AO271" i="5"/>
  <c r="BG271" i="5" s="1"/>
  <c r="AP271" i="5"/>
  <c r="BH271" i="5" s="1"/>
  <c r="AQ271" i="5"/>
  <c r="BI271" i="5" s="1"/>
  <c r="AR271" i="5"/>
  <c r="BJ271" i="5" s="1"/>
  <c r="AS271" i="5"/>
  <c r="AT271" i="5"/>
  <c r="AU271" i="5"/>
  <c r="AV271" i="5"/>
  <c r="AW271" i="5"/>
  <c r="AX271" i="5"/>
  <c r="AH272" i="5"/>
  <c r="AZ272" i="5" s="1"/>
  <c r="AI272" i="5"/>
  <c r="BA272" i="5" s="1"/>
  <c r="AJ272" i="5"/>
  <c r="AK272" i="5"/>
  <c r="BC272" i="5" s="1"/>
  <c r="AL272" i="5"/>
  <c r="BD272" i="5" s="1"/>
  <c r="AM272" i="5"/>
  <c r="BE272" i="5" s="1"/>
  <c r="AN272" i="5"/>
  <c r="BF272" i="5" s="1"/>
  <c r="AO272" i="5"/>
  <c r="BG272" i="5" s="1"/>
  <c r="AP272" i="5"/>
  <c r="BH272" i="5" s="1"/>
  <c r="AQ272" i="5"/>
  <c r="BI272" i="5" s="1"/>
  <c r="AR272" i="5"/>
  <c r="AS272" i="5"/>
  <c r="AT272" i="5"/>
  <c r="AU272" i="5"/>
  <c r="AV272" i="5"/>
  <c r="AW272" i="5"/>
  <c r="AX272" i="5"/>
  <c r="BP272" i="5" s="1"/>
  <c r="AH273" i="5"/>
  <c r="AZ273" i="5" s="1"/>
  <c r="AI273" i="5"/>
  <c r="AJ273" i="5"/>
  <c r="AK273" i="5"/>
  <c r="BC273" i="5" s="1"/>
  <c r="AL273" i="5"/>
  <c r="BD273" i="5" s="1"/>
  <c r="AM273" i="5"/>
  <c r="BE273" i="5" s="1"/>
  <c r="AN273" i="5"/>
  <c r="BF273" i="5" s="1"/>
  <c r="AO273" i="5"/>
  <c r="BG273" i="5" s="1"/>
  <c r="AP273" i="5"/>
  <c r="BH273" i="5" s="1"/>
  <c r="AQ273" i="5"/>
  <c r="AR273" i="5"/>
  <c r="AS273" i="5"/>
  <c r="AT273" i="5"/>
  <c r="AU273" i="5"/>
  <c r="AV273" i="5"/>
  <c r="AW273" i="5"/>
  <c r="BO273" i="5" s="1"/>
  <c r="AX273" i="5"/>
  <c r="BP273" i="5" s="1"/>
  <c r="AH274" i="5"/>
  <c r="AZ274" i="5" s="1"/>
  <c r="AI274" i="5"/>
  <c r="BA274" i="5" s="1"/>
  <c r="AJ274" i="5"/>
  <c r="BB274" i="5" s="1"/>
  <c r="AK274" i="5"/>
  <c r="BC274" i="5" s="1"/>
  <c r="AL274" i="5"/>
  <c r="BD274" i="5" s="1"/>
  <c r="AM274" i="5"/>
  <c r="BE274" i="5" s="1"/>
  <c r="AN274" i="5"/>
  <c r="BF274" i="5" s="1"/>
  <c r="AO274" i="5"/>
  <c r="BG274" i="5" s="1"/>
  <c r="AP274" i="5"/>
  <c r="AQ274" i="5"/>
  <c r="AR274" i="5"/>
  <c r="AS274" i="5"/>
  <c r="AT274" i="5"/>
  <c r="BL274" i="5" s="1"/>
  <c r="AU274" i="5"/>
  <c r="BM274" i="5" s="1"/>
  <c r="AV274" i="5"/>
  <c r="BN274" i="5" s="1"/>
  <c r="AW274" i="5"/>
  <c r="BO274" i="5" s="1"/>
  <c r="AX274" i="5"/>
  <c r="BP274" i="5" s="1"/>
  <c r="AH275" i="5"/>
  <c r="AZ275" i="5" s="1"/>
  <c r="AI275" i="5"/>
  <c r="BA275" i="5" s="1"/>
  <c r="AJ275" i="5"/>
  <c r="BB275" i="5" s="1"/>
  <c r="AK275" i="5"/>
  <c r="BC275" i="5" s="1"/>
  <c r="AL275" i="5"/>
  <c r="BD275" i="5" s="1"/>
  <c r="AM275" i="5"/>
  <c r="BE275" i="5" s="1"/>
  <c r="AN275" i="5"/>
  <c r="BF275" i="5" s="1"/>
  <c r="AO275" i="5"/>
  <c r="AP275" i="5"/>
  <c r="AQ275" i="5"/>
  <c r="AR275" i="5"/>
  <c r="BJ275" i="5" s="1"/>
  <c r="AS275" i="5"/>
  <c r="BK275" i="5" s="1"/>
  <c r="AT275" i="5"/>
  <c r="BL275" i="5" s="1"/>
  <c r="AU275" i="5"/>
  <c r="BM275" i="5" s="1"/>
  <c r="AV275" i="5"/>
  <c r="BN275" i="5" s="1"/>
  <c r="AW275" i="5"/>
  <c r="BO275" i="5" s="1"/>
  <c r="AX275" i="5"/>
  <c r="BP275" i="5" s="1"/>
  <c r="AH276" i="5"/>
  <c r="AZ276" i="5" s="1"/>
  <c r="AI276" i="5"/>
  <c r="BA276" i="5" s="1"/>
  <c r="AJ276" i="5"/>
  <c r="BB276" i="5" s="1"/>
  <c r="AK276" i="5"/>
  <c r="BC276" i="5" s="1"/>
  <c r="AL276" i="5"/>
  <c r="BD276" i="5" s="1"/>
  <c r="AM276" i="5"/>
  <c r="BE276" i="5" s="1"/>
  <c r="AN276" i="5"/>
  <c r="AO276" i="5"/>
  <c r="AP276" i="5"/>
  <c r="AQ276" i="5"/>
  <c r="AR276" i="5"/>
  <c r="AS276" i="5"/>
  <c r="AT276" i="5"/>
  <c r="BL276" i="5" s="1"/>
  <c r="AU276" i="5"/>
  <c r="BM276" i="5" s="1"/>
  <c r="AV276" i="5"/>
  <c r="AW276" i="5"/>
  <c r="BO276" i="5" s="1"/>
  <c r="AX276" i="5"/>
  <c r="BP276" i="5" s="1"/>
  <c r="AH277" i="5"/>
  <c r="AZ277" i="5" s="1"/>
  <c r="AI277" i="5"/>
  <c r="BA277" i="5" s="1"/>
  <c r="AJ277" i="5"/>
  <c r="BB277" i="5" s="1"/>
  <c r="AK277" i="5"/>
  <c r="BC277" i="5" s="1"/>
  <c r="AL277" i="5"/>
  <c r="BD277" i="5" s="1"/>
  <c r="AM277" i="5"/>
  <c r="AN277" i="5"/>
  <c r="AO277" i="5"/>
  <c r="AP277" i="5"/>
  <c r="AQ277" i="5"/>
  <c r="AR277" i="5"/>
  <c r="BJ277" i="5" s="1"/>
  <c r="AS277" i="5"/>
  <c r="BK277" i="5" s="1"/>
  <c r="AT277" i="5"/>
  <c r="BL277" i="5" s="1"/>
  <c r="AU277" i="5"/>
  <c r="BM277" i="5" s="1"/>
  <c r="AV277" i="5"/>
  <c r="BN277" i="5" s="1"/>
  <c r="AW277" i="5"/>
  <c r="BO277" i="5" s="1"/>
  <c r="AX277" i="5"/>
  <c r="BP277" i="5" s="1"/>
  <c r="AH278" i="5"/>
  <c r="AZ278" i="5" s="1"/>
  <c r="AI278" i="5"/>
  <c r="BA278" i="5" s="1"/>
  <c r="AJ278" i="5"/>
  <c r="BB278" i="5" s="1"/>
  <c r="AK278" i="5"/>
  <c r="BC278" i="5" s="1"/>
  <c r="AL278" i="5"/>
  <c r="AM278" i="5"/>
  <c r="AN278" i="5"/>
  <c r="AO278" i="5"/>
  <c r="AP278" i="5"/>
  <c r="AQ278" i="5"/>
  <c r="AR278" i="5"/>
  <c r="BJ278" i="5" s="1"/>
  <c r="AS278" i="5"/>
  <c r="BK278" i="5" s="1"/>
  <c r="AT278" i="5"/>
  <c r="BL278" i="5" s="1"/>
  <c r="AU278" i="5"/>
  <c r="BM278" i="5" s="1"/>
  <c r="AV278" i="5"/>
  <c r="BN278" i="5" s="1"/>
  <c r="AW278" i="5"/>
  <c r="BO278" i="5" s="1"/>
  <c r="AX278" i="5"/>
  <c r="BP278" i="5" s="1"/>
  <c r="AH279" i="5"/>
  <c r="AZ279" i="5" s="1"/>
  <c r="AI279" i="5"/>
  <c r="BA279" i="5" s="1"/>
  <c r="AJ279" i="5"/>
  <c r="BB279" i="5" s="1"/>
  <c r="AK279" i="5"/>
  <c r="AL279" i="5"/>
  <c r="AM279" i="5"/>
  <c r="AN279" i="5"/>
  <c r="AO279" i="5"/>
  <c r="AP279" i="5"/>
  <c r="AQ279" i="5"/>
  <c r="BI279" i="5" s="1"/>
  <c r="AR279" i="5"/>
  <c r="BJ279" i="5" s="1"/>
  <c r="AS279" i="5"/>
  <c r="BK279" i="5" s="1"/>
  <c r="AT279" i="5"/>
  <c r="BL279" i="5" s="1"/>
  <c r="AU279" i="5"/>
  <c r="BM279" i="5" s="1"/>
  <c r="AV279" i="5"/>
  <c r="BN279" i="5" s="1"/>
  <c r="AW279" i="5"/>
  <c r="BO279" i="5" s="1"/>
  <c r="AX279" i="5"/>
  <c r="BP279" i="5" s="1"/>
  <c r="AH280" i="5"/>
  <c r="AZ280" i="5" s="1"/>
  <c r="AI280" i="5"/>
  <c r="BA280" i="5" s="1"/>
  <c r="AJ280" i="5"/>
  <c r="AK280" i="5"/>
  <c r="AL280" i="5"/>
  <c r="AM280" i="5"/>
  <c r="AN280" i="5"/>
  <c r="AO280" i="5"/>
  <c r="AP280" i="5"/>
  <c r="BH280" i="5" s="1"/>
  <c r="AQ280" i="5"/>
  <c r="BI280" i="5" s="1"/>
  <c r="AR280" i="5"/>
  <c r="AS280" i="5"/>
  <c r="AT280" i="5"/>
  <c r="BL280" i="5" s="1"/>
  <c r="AU280" i="5"/>
  <c r="BM280" i="5" s="1"/>
  <c r="AV280" i="5"/>
  <c r="BN280" i="5" s="1"/>
  <c r="AW280" i="5"/>
  <c r="BO280" i="5" s="1"/>
  <c r="AX280" i="5"/>
  <c r="BP280" i="5" s="1"/>
  <c r="AH281" i="5"/>
  <c r="AZ281" i="5" s="1"/>
  <c r="AI281" i="5"/>
  <c r="AJ281" i="5"/>
  <c r="AK281" i="5"/>
  <c r="AL281" i="5"/>
  <c r="AM281" i="5"/>
  <c r="AN281" i="5"/>
  <c r="AO281" i="5"/>
  <c r="BG281" i="5" s="1"/>
  <c r="AP281" i="5"/>
  <c r="BH281" i="5" s="1"/>
  <c r="AQ281" i="5"/>
  <c r="BI281" i="5" s="1"/>
  <c r="AR281" i="5"/>
  <c r="BJ281" i="5" s="1"/>
  <c r="AS281" i="5"/>
  <c r="BK281" i="5" s="1"/>
  <c r="AT281" i="5"/>
  <c r="BL281" i="5" s="1"/>
  <c r="AU281" i="5"/>
  <c r="BM281" i="5" s="1"/>
  <c r="AV281" i="5"/>
  <c r="BN281" i="5" s="1"/>
  <c r="AW281" i="5"/>
  <c r="BO281" i="5" s="1"/>
  <c r="AX281" i="5"/>
  <c r="BP281" i="5" s="1"/>
  <c r="AH282" i="5"/>
  <c r="AI282" i="5"/>
  <c r="AJ282" i="5"/>
  <c r="AK282" i="5"/>
  <c r="AL282" i="5"/>
  <c r="AM282" i="5"/>
  <c r="AN282" i="5"/>
  <c r="BF282" i="5" s="1"/>
  <c r="AO282" i="5"/>
  <c r="BG282" i="5" s="1"/>
  <c r="AP282" i="5"/>
  <c r="AQ282" i="5"/>
  <c r="BI282" i="5" s="1"/>
  <c r="AR282" i="5"/>
  <c r="BJ282" i="5" s="1"/>
  <c r="AS282" i="5"/>
  <c r="BK282" i="5" s="1"/>
  <c r="AT282" i="5"/>
  <c r="BL282" i="5" s="1"/>
  <c r="AU282" i="5"/>
  <c r="BM282" i="5" s="1"/>
  <c r="AV282" i="5"/>
  <c r="BN282" i="5" s="1"/>
  <c r="AW282" i="5"/>
  <c r="BO282" i="5" s="1"/>
  <c r="AX282" i="5"/>
  <c r="AH283" i="5"/>
  <c r="AI283" i="5"/>
  <c r="AJ283" i="5"/>
  <c r="AK283" i="5"/>
  <c r="AL283" i="5"/>
  <c r="AM283" i="5"/>
  <c r="BE283" i="5" s="1"/>
  <c r="AN283" i="5"/>
  <c r="BF283" i="5" s="1"/>
  <c r="AO283" i="5"/>
  <c r="BG283" i="5" s="1"/>
  <c r="AP283" i="5"/>
  <c r="BH283" i="5" s="1"/>
  <c r="AQ283" i="5"/>
  <c r="AR283" i="5"/>
  <c r="BJ283" i="5" s="1"/>
  <c r="AS283" i="5"/>
  <c r="BK283" i="5" s="1"/>
  <c r="AT283" i="5"/>
  <c r="BL283" i="5" s="1"/>
  <c r="AU283" i="5"/>
  <c r="BM283" i="5" s="1"/>
  <c r="AV283" i="5"/>
  <c r="BN283" i="5" s="1"/>
  <c r="AW283" i="5"/>
  <c r="BO283" i="5" s="1"/>
  <c r="AX283" i="5"/>
  <c r="AH90" i="5"/>
  <c r="AI90" i="5"/>
  <c r="AJ90" i="5"/>
  <c r="AK90" i="5"/>
  <c r="AL90" i="5"/>
  <c r="AM90" i="5"/>
  <c r="AN90" i="5"/>
  <c r="AO90" i="5"/>
  <c r="AP90" i="5"/>
  <c r="BH90" i="5" s="1"/>
  <c r="AQ90" i="5"/>
  <c r="BI90" i="5" s="1"/>
  <c r="AR90" i="5"/>
  <c r="BJ90" i="5" s="1"/>
  <c r="AS90" i="5"/>
  <c r="BK90" i="5" s="1"/>
  <c r="AT90" i="5"/>
  <c r="BL90" i="5" s="1"/>
  <c r="AU90" i="5"/>
  <c r="BM90" i="5" s="1"/>
  <c r="AV90" i="5"/>
  <c r="BN90" i="5" s="1"/>
  <c r="AW90" i="5"/>
  <c r="BO90" i="5" s="1"/>
  <c r="AX90" i="5"/>
  <c r="AH91" i="5"/>
  <c r="AI91" i="5"/>
  <c r="AJ91" i="5"/>
  <c r="AK91" i="5"/>
  <c r="AL91" i="5"/>
  <c r="AM91" i="5"/>
  <c r="AN91" i="5"/>
  <c r="AO91" i="5"/>
  <c r="BG91" i="5" s="1"/>
  <c r="AP91" i="5"/>
  <c r="BH91" i="5" s="1"/>
  <c r="AQ91" i="5"/>
  <c r="BI91" i="5" s="1"/>
  <c r="AR91" i="5"/>
  <c r="BJ91" i="5" s="1"/>
  <c r="AS91" i="5"/>
  <c r="BK91" i="5" s="1"/>
  <c r="AT91" i="5"/>
  <c r="BL91" i="5" s="1"/>
  <c r="AU91" i="5"/>
  <c r="BM91" i="5" s="1"/>
  <c r="AV91" i="5"/>
  <c r="BN91" i="5" s="1"/>
  <c r="AW91" i="5"/>
  <c r="AX91" i="5"/>
  <c r="AH92" i="5"/>
  <c r="AI92" i="5"/>
  <c r="AJ92" i="5"/>
  <c r="AK92" i="5"/>
  <c r="AL92" i="5"/>
  <c r="AM92" i="5"/>
  <c r="BE92" i="5" s="1"/>
  <c r="AN92" i="5"/>
  <c r="BF92" i="5" s="1"/>
  <c r="AO92" i="5"/>
  <c r="BG92" i="5" s="1"/>
  <c r="AP92" i="5"/>
  <c r="BH92" i="5" s="1"/>
  <c r="AQ92" i="5"/>
  <c r="BI92" i="5" s="1"/>
  <c r="AR92" i="5"/>
  <c r="BJ92" i="5" s="1"/>
  <c r="AS92" i="5"/>
  <c r="BK92" i="5" s="1"/>
  <c r="AT92" i="5"/>
  <c r="BL92" i="5" s="1"/>
  <c r="AU92" i="5"/>
  <c r="BM92" i="5" s="1"/>
  <c r="AV92" i="5"/>
  <c r="AW92" i="5"/>
  <c r="AX92" i="5"/>
  <c r="AH93" i="5"/>
  <c r="AI93" i="5"/>
  <c r="AJ93" i="5"/>
  <c r="AK93" i="5"/>
  <c r="AL93" i="5"/>
  <c r="BD93" i="5" s="1"/>
  <c r="AM93" i="5"/>
  <c r="BE93" i="5" s="1"/>
  <c r="AN93" i="5"/>
  <c r="BF93" i="5" s="1"/>
  <c r="AO93" i="5"/>
  <c r="BG93" i="5" s="1"/>
  <c r="AP93" i="5"/>
  <c r="BH93" i="5" s="1"/>
  <c r="AQ93" i="5"/>
  <c r="BI93" i="5" s="1"/>
  <c r="AR93" i="5"/>
  <c r="BJ93" i="5" s="1"/>
  <c r="AS93" i="5"/>
  <c r="BK93" i="5" s="1"/>
  <c r="AT93" i="5"/>
  <c r="BL93" i="5" s="1"/>
  <c r="AU93" i="5"/>
  <c r="AV93" i="5"/>
  <c r="AW93" i="5"/>
  <c r="AX93" i="5"/>
  <c r="AH94" i="5"/>
  <c r="AI94" i="5"/>
  <c r="AJ94" i="5"/>
  <c r="AK94" i="5"/>
  <c r="BC94" i="5" s="1"/>
  <c r="AL94" i="5"/>
  <c r="BD94" i="5" s="1"/>
  <c r="AM94" i="5"/>
  <c r="BE94" i="5" s="1"/>
  <c r="AN94" i="5"/>
  <c r="BF94" i="5" s="1"/>
  <c r="AO94" i="5"/>
  <c r="BG94" i="5" s="1"/>
  <c r="AP94" i="5"/>
  <c r="BH94" i="5" s="1"/>
  <c r="AQ94" i="5"/>
  <c r="BI94" i="5" s="1"/>
  <c r="AR94" i="5"/>
  <c r="BJ94" i="5" s="1"/>
  <c r="AS94" i="5"/>
  <c r="BK94" i="5" s="1"/>
  <c r="AT94" i="5"/>
  <c r="AU94" i="5"/>
  <c r="AV94" i="5"/>
  <c r="AW94" i="5"/>
  <c r="AX94" i="5"/>
  <c r="AH95" i="5"/>
  <c r="AI95" i="5"/>
  <c r="AJ95" i="5"/>
  <c r="BB95" i="5" s="1"/>
  <c r="AK95" i="5"/>
  <c r="BC95" i="5" s="1"/>
  <c r="AL95" i="5"/>
  <c r="BD95" i="5" s="1"/>
  <c r="AM95" i="5"/>
  <c r="BE95" i="5" s="1"/>
  <c r="AN95" i="5"/>
  <c r="BF95" i="5" s="1"/>
  <c r="AO95" i="5"/>
  <c r="BG95" i="5" s="1"/>
  <c r="AP95" i="5"/>
  <c r="BH95" i="5" s="1"/>
  <c r="AQ95" i="5"/>
  <c r="BI95" i="5" s="1"/>
  <c r="AR95" i="5"/>
  <c r="BJ95" i="5" s="1"/>
  <c r="AS95" i="5"/>
  <c r="AT95" i="5"/>
  <c r="AU95" i="5"/>
  <c r="AV95" i="5"/>
  <c r="AW95" i="5"/>
  <c r="AX95" i="5"/>
  <c r="AH96" i="5"/>
  <c r="AI96" i="5"/>
  <c r="BA96" i="5" s="1"/>
  <c r="AJ96" i="5"/>
  <c r="BB96" i="5" s="1"/>
  <c r="AK96" i="5"/>
  <c r="BC96" i="5" s="1"/>
  <c r="AL96" i="5"/>
  <c r="BD96" i="5" s="1"/>
  <c r="AM96" i="5"/>
  <c r="BE96" i="5" s="1"/>
  <c r="AN96" i="5"/>
  <c r="BF96" i="5" s="1"/>
  <c r="AO96" i="5"/>
  <c r="BG96" i="5" s="1"/>
  <c r="AP96" i="5"/>
  <c r="BH96" i="5" s="1"/>
  <c r="AQ96" i="5"/>
  <c r="BI96" i="5" s="1"/>
  <c r="AR96" i="5"/>
  <c r="AS96" i="5"/>
  <c r="AT96" i="5"/>
  <c r="AU96" i="5"/>
  <c r="AV96" i="5"/>
  <c r="AW96" i="5"/>
  <c r="AX96" i="5"/>
  <c r="AH97" i="5"/>
  <c r="AZ97" i="5" s="1"/>
  <c r="AI97" i="5"/>
  <c r="BA97" i="5" s="1"/>
  <c r="AJ97" i="5"/>
  <c r="BB97" i="5" s="1"/>
  <c r="AK97" i="5"/>
  <c r="BC97" i="5" s="1"/>
  <c r="AL97" i="5"/>
  <c r="BD97" i="5" s="1"/>
  <c r="AM97" i="5"/>
  <c r="BE97" i="5" s="1"/>
  <c r="AN97" i="5"/>
  <c r="BF97" i="5" s="1"/>
  <c r="AO97" i="5"/>
  <c r="BG97" i="5" s="1"/>
  <c r="AP97" i="5"/>
  <c r="BH97" i="5" s="1"/>
  <c r="AQ97" i="5"/>
  <c r="AR97" i="5"/>
  <c r="AS97" i="5"/>
  <c r="AT97" i="5"/>
  <c r="AU97" i="5"/>
  <c r="AV97" i="5"/>
  <c r="AW97" i="5"/>
  <c r="AX97" i="5"/>
  <c r="BP97" i="5" s="1"/>
  <c r="AH98" i="5"/>
  <c r="AZ98" i="5" s="1"/>
  <c r="AI98" i="5"/>
  <c r="BA98" i="5" s="1"/>
  <c r="AJ98" i="5"/>
  <c r="BB98" i="5" s="1"/>
  <c r="AK98" i="5"/>
  <c r="BC98" i="5" s="1"/>
  <c r="AL98" i="5"/>
  <c r="BD98" i="5" s="1"/>
  <c r="AM98" i="5"/>
  <c r="BE98" i="5" s="1"/>
  <c r="AN98" i="5"/>
  <c r="BF98" i="5" s="1"/>
  <c r="AO98" i="5"/>
  <c r="BG98" i="5" s="1"/>
  <c r="AP98" i="5"/>
  <c r="AQ98" i="5"/>
  <c r="AR98" i="5"/>
  <c r="AS98" i="5"/>
  <c r="AT98" i="5"/>
  <c r="AU98" i="5"/>
  <c r="AV98" i="5"/>
  <c r="AW98" i="5"/>
  <c r="BO98" i="5" s="1"/>
  <c r="AX98" i="5"/>
  <c r="BP98" i="5" s="1"/>
  <c r="AH99" i="5"/>
  <c r="AZ99" i="5" s="1"/>
  <c r="AI99" i="5"/>
  <c r="BA99" i="5" s="1"/>
  <c r="AJ99" i="5"/>
  <c r="BB99" i="5" s="1"/>
  <c r="AK99" i="5"/>
  <c r="BC99" i="5" s="1"/>
  <c r="AL99" i="5"/>
  <c r="BD99" i="5" s="1"/>
  <c r="AM99" i="5"/>
  <c r="BE99" i="5" s="1"/>
  <c r="AN99" i="5"/>
  <c r="BF99" i="5" s="1"/>
  <c r="AO99" i="5"/>
  <c r="AP99" i="5"/>
  <c r="AQ99" i="5"/>
  <c r="AR99" i="5"/>
  <c r="AS99" i="5"/>
  <c r="AT99" i="5"/>
  <c r="AU99" i="5"/>
  <c r="AV99" i="5"/>
  <c r="BN99" i="5" s="1"/>
  <c r="AW99" i="5"/>
  <c r="BO99" i="5" s="1"/>
  <c r="AX99" i="5"/>
  <c r="BP99" i="5" s="1"/>
  <c r="AH100" i="5"/>
  <c r="AZ100" i="5" s="1"/>
  <c r="AI100" i="5"/>
  <c r="BA100" i="5" s="1"/>
  <c r="AJ100" i="5"/>
  <c r="BB100" i="5" s="1"/>
  <c r="AK100" i="5"/>
  <c r="BC100" i="5" s="1"/>
  <c r="AL100" i="5"/>
  <c r="BD100" i="5" s="1"/>
  <c r="AM100" i="5"/>
  <c r="BE100" i="5" s="1"/>
  <c r="AN100" i="5"/>
  <c r="AO100" i="5"/>
  <c r="AP100" i="5"/>
  <c r="AQ100" i="5"/>
  <c r="AR100" i="5"/>
  <c r="AS100" i="5"/>
  <c r="AT100" i="5"/>
  <c r="AU100" i="5"/>
  <c r="BM100" i="5" s="1"/>
  <c r="AV100" i="5"/>
  <c r="BN100" i="5" s="1"/>
  <c r="AW100" i="5"/>
  <c r="BO100" i="5" s="1"/>
  <c r="AX100" i="5"/>
  <c r="BP100" i="5" s="1"/>
  <c r="AH101" i="5"/>
  <c r="AZ101" i="5" s="1"/>
  <c r="AI101" i="5"/>
  <c r="BA101" i="5" s="1"/>
  <c r="AJ101" i="5"/>
  <c r="BB101" i="5" s="1"/>
  <c r="AK101" i="5"/>
  <c r="BC101" i="5" s="1"/>
  <c r="AL101" i="5"/>
  <c r="BD101" i="5" s="1"/>
  <c r="AM101" i="5"/>
  <c r="AN101" i="5"/>
  <c r="AO101" i="5"/>
  <c r="AP101" i="5"/>
  <c r="AQ101" i="5"/>
  <c r="AR101" i="5"/>
  <c r="AS101" i="5"/>
  <c r="AT101" i="5"/>
  <c r="BL101" i="5" s="1"/>
  <c r="AU101" i="5"/>
  <c r="BM101" i="5" s="1"/>
  <c r="AV101" i="5"/>
  <c r="BN101" i="5" s="1"/>
  <c r="AW101" i="5"/>
  <c r="BO101" i="5" s="1"/>
  <c r="AX101" i="5"/>
  <c r="BP101" i="5" s="1"/>
  <c r="AH102" i="5"/>
  <c r="AZ102" i="5" s="1"/>
  <c r="AI102" i="5"/>
  <c r="BA102" i="5" s="1"/>
  <c r="AJ102" i="5"/>
  <c r="BB102" i="5" s="1"/>
  <c r="AK102" i="5"/>
  <c r="BC102" i="5" s="1"/>
  <c r="AL102" i="5"/>
  <c r="AM102" i="5"/>
  <c r="AN102" i="5"/>
  <c r="AO102" i="5"/>
  <c r="AP102" i="5"/>
  <c r="AQ102" i="5"/>
  <c r="AR102" i="5"/>
  <c r="AS102" i="5"/>
  <c r="BK102" i="5" s="1"/>
  <c r="AT102" i="5"/>
  <c r="BL102" i="5" s="1"/>
  <c r="AU102" i="5"/>
  <c r="BM102" i="5" s="1"/>
  <c r="AV102" i="5"/>
  <c r="BN102" i="5" s="1"/>
  <c r="AW102" i="5"/>
  <c r="BO102" i="5" s="1"/>
  <c r="AX102" i="5"/>
  <c r="BP102" i="5" s="1"/>
  <c r="AH103" i="5"/>
  <c r="AZ103" i="5" s="1"/>
  <c r="AI103" i="5"/>
  <c r="BA103" i="5" s="1"/>
  <c r="AJ103" i="5"/>
  <c r="BB103" i="5" s="1"/>
  <c r="AK103" i="5"/>
  <c r="AL103" i="5"/>
  <c r="AM103" i="5"/>
  <c r="AN103" i="5"/>
  <c r="AO103" i="5"/>
  <c r="AP103" i="5"/>
  <c r="AQ103" i="5"/>
  <c r="AR103" i="5"/>
  <c r="BJ103" i="5" s="1"/>
  <c r="AS103" i="5"/>
  <c r="BK103" i="5" s="1"/>
  <c r="AT103" i="5"/>
  <c r="BL103" i="5" s="1"/>
  <c r="AU103" i="5"/>
  <c r="BM103" i="5" s="1"/>
  <c r="AV103" i="5"/>
  <c r="BN103" i="5" s="1"/>
  <c r="AW103" i="5"/>
  <c r="BO103" i="5" s="1"/>
  <c r="AX103" i="5"/>
  <c r="BP103" i="5" s="1"/>
  <c r="AH104" i="5"/>
  <c r="AZ104" i="5" s="1"/>
  <c r="AI104" i="5"/>
  <c r="BA104" i="5" s="1"/>
  <c r="AJ104" i="5"/>
  <c r="AK104" i="5"/>
  <c r="AL104" i="5"/>
  <c r="AM104" i="5"/>
  <c r="AN104" i="5"/>
  <c r="AO104" i="5"/>
  <c r="AP104" i="5"/>
  <c r="AQ104" i="5"/>
  <c r="BI104" i="5" s="1"/>
  <c r="AR104" i="5"/>
  <c r="BJ104" i="5" s="1"/>
  <c r="AS104" i="5"/>
  <c r="BK104" i="5" s="1"/>
  <c r="AT104" i="5"/>
  <c r="BL104" i="5" s="1"/>
  <c r="AU104" i="5"/>
  <c r="BM104" i="5" s="1"/>
  <c r="AV104" i="5"/>
  <c r="BN104" i="5" s="1"/>
  <c r="AW104" i="5"/>
  <c r="BO104" i="5" s="1"/>
  <c r="AX104" i="5"/>
  <c r="BP104" i="5" s="1"/>
  <c r="AH105" i="5"/>
  <c r="AZ105" i="5" s="1"/>
  <c r="AI105" i="5"/>
  <c r="AJ105" i="5"/>
  <c r="AK105" i="5"/>
  <c r="AL105" i="5"/>
  <c r="AM105" i="5"/>
  <c r="AN105" i="5"/>
  <c r="AO105" i="5"/>
  <c r="AP105" i="5"/>
  <c r="BH105" i="5" s="1"/>
  <c r="AQ105" i="5"/>
  <c r="BI105" i="5" s="1"/>
  <c r="AR105" i="5"/>
  <c r="BJ105" i="5" s="1"/>
  <c r="AS105" i="5"/>
  <c r="BK105" i="5" s="1"/>
  <c r="AT105" i="5"/>
  <c r="BL105" i="5" s="1"/>
  <c r="AU105" i="5"/>
  <c r="BM105" i="5" s="1"/>
  <c r="AV105" i="5"/>
  <c r="BN105" i="5" s="1"/>
  <c r="AW105" i="5"/>
  <c r="BO105" i="5" s="1"/>
  <c r="AX105" i="5"/>
  <c r="BP105" i="5" s="1"/>
  <c r="AH67" i="5"/>
  <c r="AI67" i="5"/>
  <c r="AJ67" i="5"/>
  <c r="AK67" i="5"/>
  <c r="AL67" i="5"/>
  <c r="AM67" i="5"/>
  <c r="AN67" i="5"/>
  <c r="AO67" i="5"/>
  <c r="AP67" i="5"/>
  <c r="AQ67" i="5"/>
  <c r="AR67" i="5"/>
  <c r="BJ67" i="5" s="1"/>
  <c r="AS67" i="5"/>
  <c r="AT67" i="5"/>
  <c r="AU67" i="5"/>
  <c r="AV67" i="5"/>
  <c r="BN67" i="5" s="1"/>
  <c r="AW67" i="5"/>
  <c r="BO67" i="5" s="1"/>
  <c r="AX67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BM68" i="5" s="1"/>
  <c r="AV68" i="5"/>
  <c r="BN68" i="5" s="1"/>
  <c r="AW68" i="5"/>
  <c r="AX68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BL69" i="5" s="1"/>
  <c r="AU69" i="5"/>
  <c r="BM69" i="5" s="1"/>
  <c r="AV69" i="5"/>
  <c r="AW69" i="5"/>
  <c r="AX69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BK70" i="5" s="1"/>
  <c r="AT70" i="5"/>
  <c r="BL70" i="5" s="1"/>
  <c r="AU70" i="5"/>
  <c r="AV70" i="5"/>
  <c r="AW70" i="5"/>
  <c r="AX70" i="5"/>
  <c r="AH71" i="5"/>
  <c r="AI71" i="5"/>
  <c r="AJ71" i="5"/>
  <c r="AK71" i="5"/>
  <c r="AL71" i="5"/>
  <c r="AM71" i="5"/>
  <c r="AN71" i="5"/>
  <c r="AO71" i="5"/>
  <c r="AP71" i="5"/>
  <c r="AQ71" i="5"/>
  <c r="AR71" i="5"/>
  <c r="BJ71" i="5" s="1"/>
  <c r="AS71" i="5"/>
  <c r="BK71" i="5" s="1"/>
  <c r="AT71" i="5"/>
  <c r="AU71" i="5"/>
  <c r="AV71" i="5"/>
  <c r="AW71" i="5"/>
  <c r="AX71" i="5"/>
  <c r="AH72" i="5"/>
  <c r="AI72" i="5"/>
  <c r="AJ72" i="5"/>
  <c r="AK72" i="5"/>
  <c r="AL72" i="5"/>
  <c r="AM72" i="5"/>
  <c r="AN72" i="5"/>
  <c r="AO72" i="5"/>
  <c r="AP72" i="5"/>
  <c r="AQ72" i="5"/>
  <c r="BI72" i="5" s="1"/>
  <c r="AR72" i="5"/>
  <c r="BJ72" i="5" s="1"/>
  <c r="AS72" i="5"/>
  <c r="AT72" i="5"/>
  <c r="AU72" i="5"/>
  <c r="AV72" i="5"/>
  <c r="AW72" i="5"/>
  <c r="AX72" i="5"/>
  <c r="AH73" i="5"/>
  <c r="AI73" i="5"/>
  <c r="AJ73" i="5"/>
  <c r="AK73" i="5"/>
  <c r="AL73" i="5"/>
  <c r="AM73" i="5"/>
  <c r="AN73" i="5"/>
  <c r="AO73" i="5"/>
  <c r="AP73" i="5"/>
  <c r="BH73" i="5" s="1"/>
  <c r="AQ73" i="5"/>
  <c r="BI73" i="5" s="1"/>
  <c r="AR73" i="5"/>
  <c r="AS73" i="5"/>
  <c r="AT73" i="5"/>
  <c r="AU73" i="5"/>
  <c r="AV73" i="5"/>
  <c r="AW73" i="5"/>
  <c r="AX73" i="5"/>
  <c r="AH74" i="5"/>
  <c r="AI74" i="5"/>
  <c r="AJ74" i="5"/>
  <c r="AK74" i="5"/>
  <c r="AL74" i="5"/>
  <c r="AM74" i="5"/>
  <c r="AN74" i="5"/>
  <c r="AO74" i="5"/>
  <c r="BG74" i="5" s="1"/>
  <c r="AP74" i="5"/>
  <c r="BH74" i="5" s="1"/>
  <c r="AQ74" i="5"/>
  <c r="AR74" i="5"/>
  <c r="AS74" i="5"/>
  <c r="AT74" i="5"/>
  <c r="AU74" i="5"/>
  <c r="AV74" i="5"/>
  <c r="AW74" i="5"/>
  <c r="AX74" i="5"/>
  <c r="AH75" i="5"/>
  <c r="AI75" i="5"/>
  <c r="AJ75" i="5"/>
  <c r="AK75" i="5"/>
  <c r="AL75" i="5"/>
  <c r="AM75" i="5"/>
  <c r="AN75" i="5"/>
  <c r="BF75" i="5" s="1"/>
  <c r="AO75" i="5"/>
  <c r="BG75" i="5" s="1"/>
  <c r="AP75" i="5"/>
  <c r="AQ75" i="5"/>
  <c r="AR75" i="5"/>
  <c r="AS75" i="5"/>
  <c r="AT75" i="5"/>
  <c r="AU75" i="5"/>
  <c r="AV75" i="5"/>
  <c r="AW75" i="5"/>
  <c r="AX75" i="5"/>
  <c r="AH76" i="5"/>
  <c r="AI76" i="5"/>
  <c r="AJ76" i="5"/>
  <c r="AK76" i="5"/>
  <c r="AL76" i="5"/>
  <c r="AM76" i="5"/>
  <c r="BE76" i="5" s="1"/>
  <c r="AN76" i="5"/>
  <c r="BF76" i="5" s="1"/>
  <c r="AO76" i="5"/>
  <c r="AP76" i="5"/>
  <c r="AQ76" i="5"/>
  <c r="AR76" i="5"/>
  <c r="AS76" i="5"/>
  <c r="AT76" i="5"/>
  <c r="AU76" i="5"/>
  <c r="AV76" i="5"/>
  <c r="AW76" i="5"/>
  <c r="AX76" i="5"/>
  <c r="AH77" i="5"/>
  <c r="AI77" i="5"/>
  <c r="AJ77" i="5"/>
  <c r="AK77" i="5"/>
  <c r="AL77" i="5"/>
  <c r="BD77" i="5" s="1"/>
  <c r="AM77" i="5"/>
  <c r="BE77" i="5" s="1"/>
  <c r="AN77" i="5"/>
  <c r="AO77" i="5"/>
  <c r="AP77" i="5"/>
  <c r="AQ77" i="5"/>
  <c r="AR77" i="5"/>
  <c r="AS77" i="5"/>
  <c r="AT77" i="5"/>
  <c r="AU77" i="5"/>
  <c r="AV77" i="5"/>
  <c r="AW77" i="5"/>
  <c r="AX77" i="5"/>
  <c r="AH78" i="5"/>
  <c r="AI78" i="5"/>
  <c r="AJ78" i="5"/>
  <c r="AK78" i="5"/>
  <c r="BC78" i="5" s="1"/>
  <c r="AL78" i="5"/>
  <c r="BD78" i="5" s="1"/>
  <c r="AM78" i="5"/>
  <c r="AN78" i="5"/>
  <c r="AO78" i="5"/>
  <c r="AP78" i="5"/>
  <c r="AQ78" i="5"/>
  <c r="AR78" i="5"/>
  <c r="AS78" i="5"/>
  <c r="AT78" i="5"/>
  <c r="AU78" i="5"/>
  <c r="AV78" i="5"/>
  <c r="AW78" i="5"/>
  <c r="AX78" i="5"/>
  <c r="AH79" i="5"/>
  <c r="AI79" i="5"/>
  <c r="AJ79" i="5"/>
  <c r="BB79" i="5" s="1"/>
  <c r="AK79" i="5"/>
  <c r="BC79" i="5" s="1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H80" i="5"/>
  <c r="AI80" i="5"/>
  <c r="BA80" i="5" s="1"/>
  <c r="AJ80" i="5"/>
  <c r="BB80" i="5" s="1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H81" i="5"/>
  <c r="AZ81" i="5" s="1"/>
  <c r="AI81" i="5"/>
  <c r="BA81" i="5" s="1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BP81" i="5" s="1"/>
  <c r="AH82" i="5"/>
  <c r="AZ82" i="5" s="1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BO82" i="5" s="1"/>
  <c r="AX82" i="5"/>
  <c r="BP82" i="5" s="1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BN83" i="5" s="1"/>
  <c r="AW83" i="5"/>
  <c r="BO83" i="5" s="1"/>
  <c r="AX83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BM84" i="5" s="1"/>
  <c r="AV84" i="5"/>
  <c r="BN84" i="5" s="1"/>
  <c r="AW84" i="5"/>
  <c r="AX84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BL85" i="5" s="1"/>
  <c r="AU85" i="5"/>
  <c r="BM85" i="5" s="1"/>
  <c r="AV85" i="5"/>
  <c r="AW85" i="5"/>
  <c r="AX85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BK86" i="5" s="1"/>
  <c r="AT86" i="5"/>
  <c r="BL86" i="5" s="1"/>
  <c r="AU86" i="5"/>
  <c r="AV86" i="5"/>
  <c r="AW86" i="5"/>
  <c r="AX86" i="5"/>
  <c r="AH87" i="5"/>
  <c r="AI87" i="5"/>
  <c r="AJ87" i="5"/>
  <c r="AK87" i="5"/>
  <c r="AL87" i="5"/>
  <c r="AM87" i="5"/>
  <c r="AN87" i="5"/>
  <c r="AO87" i="5"/>
  <c r="AP87" i="5"/>
  <c r="AQ87" i="5"/>
  <c r="AR87" i="5"/>
  <c r="BJ87" i="5" s="1"/>
  <c r="AS87" i="5"/>
  <c r="BK87" i="5" s="1"/>
  <c r="AT87" i="5"/>
  <c r="AU87" i="5"/>
  <c r="AV87" i="5"/>
  <c r="AW87" i="5"/>
  <c r="AX87" i="5"/>
  <c r="AH88" i="5"/>
  <c r="AI88" i="5"/>
  <c r="AJ88" i="5"/>
  <c r="AK88" i="5"/>
  <c r="AL88" i="5"/>
  <c r="AM88" i="5"/>
  <c r="AN88" i="5"/>
  <c r="AO88" i="5"/>
  <c r="AP88" i="5"/>
  <c r="AQ88" i="5"/>
  <c r="BI88" i="5" s="1"/>
  <c r="AR88" i="5"/>
  <c r="BJ88" i="5" s="1"/>
  <c r="AS88" i="5"/>
  <c r="AT88" i="5"/>
  <c r="AU88" i="5"/>
  <c r="AV88" i="5"/>
  <c r="AW88" i="5"/>
  <c r="AX88" i="5"/>
  <c r="AH89" i="5"/>
  <c r="AI89" i="5"/>
  <c r="AJ89" i="5"/>
  <c r="AK89" i="5"/>
  <c r="AL89" i="5"/>
  <c r="AM89" i="5"/>
  <c r="AN89" i="5"/>
  <c r="AO89" i="5"/>
  <c r="AP89" i="5"/>
  <c r="BH89" i="5" s="1"/>
  <c r="AQ89" i="5"/>
  <c r="BI89" i="5" s="1"/>
  <c r="AR89" i="5"/>
  <c r="AS89" i="5"/>
  <c r="AT89" i="5"/>
  <c r="AU89" i="5"/>
  <c r="AV89" i="5"/>
  <c r="AW89" i="5"/>
  <c r="AX89" i="5"/>
  <c r="AH52" i="5"/>
  <c r="AI52" i="5"/>
  <c r="AJ52" i="5"/>
  <c r="AK52" i="5"/>
  <c r="AL52" i="5"/>
  <c r="AM52" i="5"/>
  <c r="AN52" i="5"/>
  <c r="BF52" i="5" s="1"/>
  <c r="AO52" i="5"/>
  <c r="AP52" i="5"/>
  <c r="AQ52" i="5"/>
  <c r="AR52" i="5"/>
  <c r="BJ52" i="5" s="1"/>
  <c r="AS52" i="5"/>
  <c r="AT52" i="5"/>
  <c r="BL52" i="5" s="1"/>
  <c r="AU52" i="5"/>
  <c r="BM52" i="5" s="1"/>
  <c r="AV52" i="5"/>
  <c r="BN52" i="5" s="1"/>
  <c r="AW52" i="5"/>
  <c r="AX52" i="5"/>
  <c r="AH53" i="5"/>
  <c r="AI53" i="5"/>
  <c r="AJ53" i="5"/>
  <c r="AK53" i="5"/>
  <c r="AL53" i="5"/>
  <c r="AM53" i="5"/>
  <c r="BE53" i="5" s="1"/>
  <c r="AN53" i="5"/>
  <c r="AO53" i="5"/>
  <c r="AP53" i="5"/>
  <c r="AQ53" i="5"/>
  <c r="BI53" i="5" s="1"/>
  <c r="AR53" i="5"/>
  <c r="AS53" i="5"/>
  <c r="BK53" i="5" s="1"/>
  <c r="AT53" i="5"/>
  <c r="BL53" i="5" s="1"/>
  <c r="AU53" i="5"/>
  <c r="BM53" i="5" s="1"/>
  <c r="AV53" i="5"/>
  <c r="AW53" i="5"/>
  <c r="AX53" i="5"/>
  <c r="AH54" i="5"/>
  <c r="AI54" i="5"/>
  <c r="AJ54" i="5"/>
  <c r="AK54" i="5"/>
  <c r="AL54" i="5"/>
  <c r="BD54" i="5" s="1"/>
  <c r="AM54" i="5"/>
  <c r="AN54" i="5"/>
  <c r="AO54" i="5"/>
  <c r="AP54" i="5"/>
  <c r="BH54" i="5" s="1"/>
  <c r="AQ54" i="5"/>
  <c r="AR54" i="5"/>
  <c r="BJ54" i="5" s="1"/>
  <c r="AS54" i="5"/>
  <c r="BK54" i="5" s="1"/>
  <c r="AT54" i="5"/>
  <c r="BL54" i="5" s="1"/>
  <c r="AU54" i="5"/>
  <c r="AV54" i="5"/>
  <c r="AW54" i="5"/>
  <c r="AX54" i="5"/>
  <c r="AH55" i="5"/>
  <c r="AI55" i="5"/>
  <c r="AJ55" i="5"/>
  <c r="AK55" i="5"/>
  <c r="BC55" i="5" s="1"/>
  <c r="AL55" i="5"/>
  <c r="AM55" i="5"/>
  <c r="AN55" i="5"/>
  <c r="AO55" i="5"/>
  <c r="BG55" i="5" s="1"/>
  <c r="AP55" i="5"/>
  <c r="AQ55" i="5"/>
  <c r="BI55" i="5" s="1"/>
  <c r="AR55" i="5"/>
  <c r="BJ55" i="5" s="1"/>
  <c r="AS55" i="5"/>
  <c r="BK55" i="5" s="1"/>
  <c r="AT55" i="5"/>
  <c r="AU55" i="5"/>
  <c r="AV55" i="5"/>
  <c r="AW55" i="5"/>
  <c r="AX55" i="5"/>
  <c r="AH56" i="5"/>
  <c r="AI56" i="5"/>
  <c r="AJ56" i="5"/>
  <c r="BB56" i="5" s="1"/>
  <c r="AK56" i="5"/>
  <c r="AL56" i="5"/>
  <c r="AM56" i="5"/>
  <c r="AN56" i="5"/>
  <c r="BF56" i="5" s="1"/>
  <c r="AO56" i="5"/>
  <c r="AP56" i="5"/>
  <c r="BH56" i="5" s="1"/>
  <c r="AQ56" i="5"/>
  <c r="BI56" i="5" s="1"/>
  <c r="AR56" i="5"/>
  <c r="BJ56" i="5" s="1"/>
  <c r="AS56" i="5"/>
  <c r="AT56" i="5"/>
  <c r="AU56" i="5"/>
  <c r="AV56" i="5"/>
  <c r="AW56" i="5"/>
  <c r="AX56" i="5"/>
  <c r="AH57" i="5"/>
  <c r="AI57" i="5"/>
  <c r="BA57" i="5" s="1"/>
  <c r="AJ57" i="5"/>
  <c r="AK57" i="5"/>
  <c r="AL57" i="5"/>
  <c r="AM57" i="5"/>
  <c r="BE57" i="5" s="1"/>
  <c r="AN57" i="5"/>
  <c r="AO57" i="5"/>
  <c r="BG57" i="5" s="1"/>
  <c r="AP57" i="5"/>
  <c r="BH57" i="5" s="1"/>
  <c r="AQ57" i="5"/>
  <c r="BI57" i="5" s="1"/>
  <c r="AR57" i="5"/>
  <c r="AS57" i="5"/>
  <c r="AT57" i="5"/>
  <c r="AU57" i="5"/>
  <c r="AV57" i="5"/>
  <c r="AW57" i="5"/>
  <c r="AX57" i="5"/>
  <c r="AH58" i="5"/>
  <c r="AZ58" i="5" s="1"/>
  <c r="AI58" i="5"/>
  <c r="AJ58" i="5"/>
  <c r="AK58" i="5"/>
  <c r="AL58" i="5"/>
  <c r="BD58" i="5" s="1"/>
  <c r="AM58" i="5"/>
  <c r="AN58" i="5"/>
  <c r="BF58" i="5" s="1"/>
  <c r="AO58" i="5"/>
  <c r="BG58" i="5" s="1"/>
  <c r="AP58" i="5"/>
  <c r="BH58" i="5" s="1"/>
  <c r="AQ58" i="5"/>
  <c r="AR58" i="5"/>
  <c r="AS58" i="5"/>
  <c r="AT58" i="5"/>
  <c r="AU58" i="5"/>
  <c r="AV58" i="5"/>
  <c r="AW58" i="5"/>
  <c r="AX58" i="5"/>
  <c r="BP58" i="5" s="1"/>
  <c r="AH59" i="5"/>
  <c r="AI59" i="5"/>
  <c r="AJ59" i="5"/>
  <c r="AK59" i="5"/>
  <c r="BC59" i="5" s="1"/>
  <c r="AL59" i="5"/>
  <c r="AM59" i="5"/>
  <c r="BE59" i="5" s="1"/>
  <c r="AN59" i="5"/>
  <c r="BF59" i="5" s="1"/>
  <c r="AO59" i="5"/>
  <c r="BG59" i="5" s="1"/>
  <c r="AP59" i="5"/>
  <c r="AQ59" i="5"/>
  <c r="AR59" i="5"/>
  <c r="AS59" i="5"/>
  <c r="AT59" i="5"/>
  <c r="AU59" i="5"/>
  <c r="AV59" i="5"/>
  <c r="AW59" i="5"/>
  <c r="BO59" i="5" s="1"/>
  <c r="AX59" i="5"/>
  <c r="AH60" i="5"/>
  <c r="AI60" i="5"/>
  <c r="AJ60" i="5"/>
  <c r="BB60" i="5" s="1"/>
  <c r="AK60" i="5"/>
  <c r="AL60" i="5"/>
  <c r="BD60" i="5" s="1"/>
  <c r="AM60" i="5"/>
  <c r="BE60" i="5" s="1"/>
  <c r="AN60" i="5"/>
  <c r="BF60" i="5" s="1"/>
  <c r="AO60" i="5"/>
  <c r="AP60" i="5"/>
  <c r="AQ60" i="5"/>
  <c r="AR60" i="5"/>
  <c r="AS60" i="5"/>
  <c r="AT60" i="5"/>
  <c r="AU60" i="5"/>
  <c r="AV60" i="5"/>
  <c r="BN60" i="5" s="1"/>
  <c r="AW60" i="5"/>
  <c r="AX60" i="5"/>
  <c r="AH61" i="5"/>
  <c r="AI61" i="5"/>
  <c r="BA61" i="5" s="1"/>
  <c r="AJ61" i="5"/>
  <c r="AK61" i="5"/>
  <c r="BC61" i="5" s="1"/>
  <c r="AL61" i="5"/>
  <c r="BD61" i="5" s="1"/>
  <c r="AM61" i="5"/>
  <c r="BE61" i="5" s="1"/>
  <c r="AN61" i="5"/>
  <c r="AO61" i="5"/>
  <c r="AP61" i="5"/>
  <c r="AQ61" i="5"/>
  <c r="AR61" i="5"/>
  <c r="AS61" i="5"/>
  <c r="AT61" i="5"/>
  <c r="AU61" i="5"/>
  <c r="BM61" i="5" s="1"/>
  <c r="AV61" i="5"/>
  <c r="AW61" i="5"/>
  <c r="AX61" i="5"/>
  <c r="AH62" i="5"/>
  <c r="AZ62" i="5" s="1"/>
  <c r="AI62" i="5"/>
  <c r="AJ62" i="5"/>
  <c r="BB62" i="5" s="1"/>
  <c r="AK62" i="5"/>
  <c r="BC62" i="5" s="1"/>
  <c r="AL62" i="5"/>
  <c r="BD62" i="5" s="1"/>
  <c r="AM62" i="5"/>
  <c r="AN62" i="5"/>
  <c r="AO62" i="5"/>
  <c r="AP62" i="5"/>
  <c r="AQ62" i="5"/>
  <c r="AR62" i="5"/>
  <c r="AS62" i="5"/>
  <c r="AT62" i="5"/>
  <c r="BL62" i="5" s="1"/>
  <c r="AU62" i="5"/>
  <c r="AV62" i="5"/>
  <c r="AW62" i="5"/>
  <c r="AX62" i="5"/>
  <c r="BP62" i="5" s="1"/>
  <c r="AH63" i="5"/>
  <c r="AI63" i="5"/>
  <c r="BA63" i="5" s="1"/>
  <c r="AJ63" i="5"/>
  <c r="BB63" i="5" s="1"/>
  <c r="AK63" i="5"/>
  <c r="BC63" i="5" s="1"/>
  <c r="AL63" i="5"/>
  <c r="AM63" i="5"/>
  <c r="AN63" i="5"/>
  <c r="AO63" i="5"/>
  <c r="AP63" i="5"/>
  <c r="AQ63" i="5"/>
  <c r="AR63" i="5"/>
  <c r="BJ63" i="5" s="1"/>
  <c r="AS63" i="5"/>
  <c r="BK63" i="5" s="1"/>
  <c r="AT63" i="5"/>
  <c r="AU63" i="5"/>
  <c r="AV63" i="5"/>
  <c r="AW63" i="5"/>
  <c r="BO63" i="5" s="1"/>
  <c r="AX63" i="5"/>
  <c r="BP63" i="5" s="1"/>
  <c r="AH64" i="5"/>
  <c r="AZ64" i="5" s="1"/>
  <c r="AI64" i="5"/>
  <c r="BA64" i="5" s="1"/>
  <c r="AJ64" i="5"/>
  <c r="BB64" i="5" s="1"/>
  <c r="AK64" i="5"/>
  <c r="AL64" i="5"/>
  <c r="AM64" i="5"/>
  <c r="AN64" i="5"/>
  <c r="AO64" i="5"/>
  <c r="AP64" i="5"/>
  <c r="AQ64" i="5"/>
  <c r="AR64" i="5"/>
  <c r="BJ64" i="5" s="1"/>
  <c r="AS64" i="5"/>
  <c r="AT64" i="5"/>
  <c r="AU64" i="5"/>
  <c r="AV64" i="5"/>
  <c r="BN64" i="5" s="1"/>
  <c r="AW64" i="5"/>
  <c r="AX64" i="5"/>
  <c r="BP64" i="5" s="1"/>
  <c r="AH65" i="5"/>
  <c r="AZ65" i="5" s="1"/>
  <c r="AI65" i="5"/>
  <c r="BA65" i="5" s="1"/>
  <c r="AJ65" i="5"/>
  <c r="AK65" i="5"/>
  <c r="AL65" i="5"/>
  <c r="AM65" i="5"/>
  <c r="AN65" i="5"/>
  <c r="AO65" i="5"/>
  <c r="AP65" i="5"/>
  <c r="BH65" i="5" s="1"/>
  <c r="AQ65" i="5"/>
  <c r="BI65" i="5" s="1"/>
  <c r="AR65" i="5"/>
  <c r="AS65" i="5"/>
  <c r="AT65" i="5"/>
  <c r="AU65" i="5"/>
  <c r="BM65" i="5" s="1"/>
  <c r="AV65" i="5"/>
  <c r="BN65" i="5" s="1"/>
  <c r="AW65" i="5"/>
  <c r="BO65" i="5" s="1"/>
  <c r="AX65" i="5"/>
  <c r="BP65" i="5" s="1"/>
  <c r="AH66" i="5"/>
  <c r="AZ66" i="5" s="1"/>
  <c r="AI66" i="5"/>
  <c r="AJ66" i="5"/>
  <c r="AK66" i="5"/>
  <c r="AL66" i="5"/>
  <c r="AM66" i="5"/>
  <c r="AN66" i="5"/>
  <c r="AO66" i="5"/>
  <c r="BG66" i="5" s="1"/>
  <c r="AP66" i="5"/>
  <c r="BH66" i="5" s="1"/>
  <c r="AQ66" i="5"/>
  <c r="AR66" i="5"/>
  <c r="AS66" i="5"/>
  <c r="AT66" i="5"/>
  <c r="BL66" i="5" s="1"/>
  <c r="AU66" i="5"/>
  <c r="AV66" i="5"/>
  <c r="BN66" i="5" s="1"/>
  <c r="AW66" i="5"/>
  <c r="BO66" i="5" s="1"/>
  <c r="AX66" i="5"/>
  <c r="BP66" i="5" s="1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BN36" i="5" s="1"/>
  <c r="AW36" i="5"/>
  <c r="BO36" i="5" s="1"/>
  <c r="AX36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BM37" i="5" s="1"/>
  <c r="AV37" i="5"/>
  <c r="BN37" i="5" s="1"/>
  <c r="AW37" i="5"/>
  <c r="AX37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BL38" i="5" s="1"/>
  <c r="AU38" i="5"/>
  <c r="BM38" i="5" s="1"/>
  <c r="AV38" i="5"/>
  <c r="AW38" i="5"/>
  <c r="AX38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BK39" i="5" s="1"/>
  <c r="AT39" i="5"/>
  <c r="BL39" i="5" s="1"/>
  <c r="AU39" i="5"/>
  <c r="AV39" i="5"/>
  <c r="AW39" i="5"/>
  <c r="AX39" i="5"/>
  <c r="AH40" i="5"/>
  <c r="AI40" i="5"/>
  <c r="AJ40" i="5"/>
  <c r="AK40" i="5"/>
  <c r="AL40" i="5"/>
  <c r="AM40" i="5"/>
  <c r="AN40" i="5"/>
  <c r="AO40" i="5"/>
  <c r="AP40" i="5"/>
  <c r="AQ40" i="5"/>
  <c r="AR40" i="5"/>
  <c r="BJ40" i="5" s="1"/>
  <c r="AS40" i="5"/>
  <c r="BK40" i="5" s="1"/>
  <c r="AT40" i="5"/>
  <c r="AU40" i="5"/>
  <c r="AV40" i="5"/>
  <c r="AW40" i="5"/>
  <c r="AX40" i="5"/>
  <c r="AH41" i="5"/>
  <c r="AI41" i="5"/>
  <c r="AJ41" i="5"/>
  <c r="AK41" i="5"/>
  <c r="AL41" i="5"/>
  <c r="AM41" i="5"/>
  <c r="AN41" i="5"/>
  <c r="AO41" i="5"/>
  <c r="AP41" i="5"/>
  <c r="AQ41" i="5"/>
  <c r="BI41" i="5" s="1"/>
  <c r="AR41" i="5"/>
  <c r="BJ41" i="5" s="1"/>
  <c r="AS41" i="5"/>
  <c r="AT41" i="5"/>
  <c r="AU41" i="5"/>
  <c r="AV41" i="5"/>
  <c r="AW41" i="5"/>
  <c r="AX41" i="5"/>
  <c r="AH42" i="5"/>
  <c r="AI42" i="5"/>
  <c r="AJ42" i="5"/>
  <c r="AK42" i="5"/>
  <c r="AL42" i="5"/>
  <c r="AM42" i="5"/>
  <c r="AN42" i="5"/>
  <c r="AO42" i="5"/>
  <c r="AP42" i="5"/>
  <c r="BH42" i="5" s="1"/>
  <c r="AQ42" i="5"/>
  <c r="BI42" i="5" s="1"/>
  <c r="AR42" i="5"/>
  <c r="AS42" i="5"/>
  <c r="AT42" i="5"/>
  <c r="AU42" i="5"/>
  <c r="AV42" i="5"/>
  <c r="AW42" i="5"/>
  <c r="AX42" i="5"/>
  <c r="AH43" i="5"/>
  <c r="AI43" i="5"/>
  <c r="AJ43" i="5"/>
  <c r="AK43" i="5"/>
  <c r="AL43" i="5"/>
  <c r="AM43" i="5"/>
  <c r="AN43" i="5"/>
  <c r="AO43" i="5"/>
  <c r="BG43" i="5" s="1"/>
  <c r="AP43" i="5"/>
  <c r="BH43" i="5" s="1"/>
  <c r="AQ43" i="5"/>
  <c r="AR43" i="5"/>
  <c r="AS43" i="5"/>
  <c r="AT43" i="5"/>
  <c r="AU43" i="5"/>
  <c r="AV43" i="5"/>
  <c r="AW43" i="5"/>
  <c r="AX43" i="5"/>
  <c r="AH44" i="5"/>
  <c r="AI44" i="5"/>
  <c r="AJ44" i="5"/>
  <c r="AK44" i="5"/>
  <c r="AL44" i="5"/>
  <c r="AM44" i="5"/>
  <c r="AN44" i="5"/>
  <c r="BF44" i="5" s="1"/>
  <c r="AO44" i="5"/>
  <c r="BG44" i="5" s="1"/>
  <c r="AP44" i="5"/>
  <c r="AQ44" i="5"/>
  <c r="AR44" i="5"/>
  <c r="AS44" i="5"/>
  <c r="AT44" i="5"/>
  <c r="AU44" i="5"/>
  <c r="AV44" i="5"/>
  <c r="AW44" i="5"/>
  <c r="AX44" i="5"/>
  <c r="AH45" i="5"/>
  <c r="AI45" i="5"/>
  <c r="AJ45" i="5"/>
  <c r="AK45" i="5"/>
  <c r="AL45" i="5"/>
  <c r="AM45" i="5"/>
  <c r="BE45" i="5" s="1"/>
  <c r="AN45" i="5"/>
  <c r="BF45" i="5" s="1"/>
  <c r="AO45" i="5"/>
  <c r="AP45" i="5"/>
  <c r="AQ45" i="5"/>
  <c r="AR45" i="5"/>
  <c r="AS45" i="5"/>
  <c r="AT45" i="5"/>
  <c r="AU45" i="5"/>
  <c r="AV45" i="5"/>
  <c r="AW45" i="5"/>
  <c r="AX45" i="5"/>
  <c r="AH46" i="5"/>
  <c r="AI46" i="5"/>
  <c r="AJ46" i="5"/>
  <c r="AK46" i="5"/>
  <c r="AL46" i="5"/>
  <c r="BD46" i="5" s="1"/>
  <c r="AM46" i="5"/>
  <c r="BE46" i="5" s="1"/>
  <c r="AN46" i="5"/>
  <c r="AO46" i="5"/>
  <c r="AP46" i="5"/>
  <c r="AQ46" i="5"/>
  <c r="AR46" i="5"/>
  <c r="AS46" i="5"/>
  <c r="AT46" i="5"/>
  <c r="AU46" i="5"/>
  <c r="AV46" i="5"/>
  <c r="AW46" i="5"/>
  <c r="AX46" i="5"/>
  <c r="AH47" i="5"/>
  <c r="AI47" i="5"/>
  <c r="AJ47" i="5"/>
  <c r="AK47" i="5"/>
  <c r="BC47" i="5" s="1"/>
  <c r="AL47" i="5"/>
  <c r="BD47" i="5" s="1"/>
  <c r="AM47" i="5"/>
  <c r="AN47" i="5"/>
  <c r="AO47" i="5"/>
  <c r="AP47" i="5"/>
  <c r="AQ47" i="5"/>
  <c r="AR47" i="5"/>
  <c r="AS47" i="5"/>
  <c r="AT47" i="5"/>
  <c r="AU47" i="5"/>
  <c r="AV47" i="5"/>
  <c r="AW47" i="5"/>
  <c r="AX47" i="5"/>
  <c r="AH48" i="5"/>
  <c r="AI48" i="5"/>
  <c r="AJ48" i="5"/>
  <c r="BB48" i="5" s="1"/>
  <c r="AK48" i="5"/>
  <c r="BC48" i="5" s="1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H49" i="5"/>
  <c r="AI49" i="5"/>
  <c r="BA49" i="5" s="1"/>
  <c r="AJ49" i="5"/>
  <c r="BB49" i="5" s="1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H50" i="5"/>
  <c r="AZ50" i="5" s="1"/>
  <c r="AI50" i="5"/>
  <c r="BA50" i="5" s="1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BP50" i="5" s="1"/>
  <c r="AH51" i="5"/>
  <c r="AZ51" i="5" s="1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BO51" i="5" s="1"/>
  <c r="AX51" i="5"/>
  <c r="BP51" i="5" s="1"/>
  <c r="AH14" i="5"/>
  <c r="AI14" i="5"/>
  <c r="AJ14" i="5"/>
  <c r="AK14" i="5"/>
  <c r="BC14" i="5" s="1"/>
  <c r="AL14" i="5"/>
  <c r="AM14" i="5"/>
  <c r="AN14" i="5"/>
  <c r="BF14" i="5" s="1"/>
  <c r="AO14" i="5"/>
  <c r="BG14" i="5" s="1"/>
  <c r="AP14" i="5"/>
  <c r="BH14" i="5" s="1"/>
  <c r="AQ14" i="5"/>
  <c r="AR14" i="5"/>
  <c r="AS14" i="5"/>
  <c r="AT14" i="5"/>
  <c r="BL14" i="5" s="1"/>
  <c r="AU14" i="5"/>
  <c r="BM14" i="5" s="1"/>
  <c r="AV14" i="5"/>
  <c r="BN14" i="5" s="1"/>
  <c r="AW14" i="5"/>
  <c r="BO14" i="5" s="1"/>
  <c r="AX14" i="5"/>
  <c r="AH15" i="5"/>
  <c r="AI15" i="5"/>
  <c r="AJ15" i="5"/>
  <c r="BB15" i="5" s="1"/>
  <c r="AK15" i="5"/>
  <c r="AL15" i="5"/>
  <c r="AM15" i="5"/>
  <c r="BE15" i="5" s="1"/>
  <c r="AN15" i="5"/>
  <c r="BF15" i="5" s="1"/>
  <c r="AO15" i="5"/>
  <c r="BG15" i="5" s="1"/>
  <c r="AP15" i="5"/>
  <c r="AQ15" i="5"/>
  <c r="AR15" i="5"/>
  <c r="AS15" i="5"/>
  <c r="BK15" i="5" s="1"/>
  <c r="AT15" i="5"/>
  <c r="BL15" i="5" s="1"/>
  <c r="AU15" i="5"/>
  <c r="BM15" i="5" s="1"/>
  <c r="AV15" i="5"/>
  <c r="BN15" i="5" s="1"/>
  <c r="AW15" i="5"/>
  <c r="AX15" i="5"/>
  <c r="AH16" i="5"/>
  <c r="AI16" i="5"/>
  <c r="BA16" i="5" s="1"/>
  <c r="AJ16" i="5"/>
  <c r="AK16" i="5"/>
  <c r="BC16" i="5" s="1"/>
  <c r="AL16" i="5"/>
  <c r="BD16" i="5" s="1"/>
  <c r="AM16" i="5"/>
  <c r="BE16" i="5" s="1"/>
  <c r="AN16" i="5"/>
  <c r="BF16" i="5" s="1"/>
  <c r="AO16" i="5"/>
  <c r="AP16" i="5"/>
  <c r="AQ16" i="5"/>
  <c r="AR16" i="5"/>
  <c r="BJ16" i="5" s="1"/>
  <c r="AS16" i="5"/>
  <c r="BK16" i="5" s="1"/>
  <c r="AT16" i="5"/>
  <c r="BL16" i="5" s="1"/>
  <c r="AU16" i="5"/>
  <c r="BM16" i="5" s="1"/>
  <c r="AV16" i="5"/>
  <c r="AW16" i="5"/>
  <c r="AX16" i="5"/>
  <c r="AH17" i="5"/>
  <c r="AZ17" i="5" s="1"/>
  <c r="AI17" i="5"/>
  <c r="AJ17" i="5"/>
  <c r="BB17" i="5" s="1"/>
  <c r="AK17" i="5"/>
  <c r="BC17" i="5" s="1"/>
  <c r="AL17" i="5"/>
  <c r="BD17" i="5" s="1"/>
  <c r="AM17" i="5"/>
  <c r="BE17" i="5" s="1"/>
  <c r="AN17" i="5"/>
  <c r="AO17" i="5"/>
  <c r="AP17" i="5"/>
  <c r="AQ17" i="5"/>
  <c r="BI17" i="5" s="1"/>
  <c r="AR17" i="5"/>
  <c r="BJ17" i="5" s="1"/>
  <c r="AS17" i="5"/>
  <c r="BK17" i="5" s="1"/>
  <c r="AT17" i="5"/>
  <c r="BL17" i="5" s="1"/>
  <c r="AU17" i="5"/>
  <c r="AV17" i="5"/>
  <c r="AW17" i="5"/>
  <c r="AX17" i="5"/>
  <c r="BP17" i="5" s="1"/>
  <c r="AH18" i="5"/>
  <c r="AI18" i="5"/>
  <c r="BA18" i="5" s="1"/>
  <c r="AJ18" i="5"/>
  <c r="BB18" i="5" s="1"/>
  <c r="AK18" i="5"/>
  <c r="BC18" i="5" s="1"/>
  <c r="AL18" i="5"/>
  <c r="BD18" i="5" s="1"/>
  <c r="AM18" i="5"/>
  <c r="AN18" i="5"/>
  <c r="AO18" i="5"/>
  <c r="AP18" i="5"/>
  <c r="BH18" i="5" s="1"/>
  <c r="AQ18" i="5"/>
  <c r="BI18" i="5" s="1"/>
  <c r="AR18" i="5"/>
  <c r="BJ18" i="5" s="1"/>
  <c r="AS18" i="5"/>
  <c r="BK18" i="5" s="1"/>
  <c r="AT18" i="5"/>
  <c r="AU18" i="5"/>
  <c r="AV18" i="5"/>
  <c r="AW18" i="5"/>
  <c r="BO18" i="5" s="1"/>
  <c r="AX18" i="5"/>
  <c r="AH19" i="5"/>
  <c r="AZ19" i="5" s="1"/>
  <c r="AI19" i="5"/>
  <c r="BA19" i="5" s="1"/>
  <c r="AJ19" i="5"/>
  <c r="BB19" i="5" s="1"/>
  <c r="AK19" i="5"/>
  <c r="BC19" i="5" s="1"/>
  <c r="AL19" i="5"/>
  <c r="AM19" i="5"/>
  <c r="AN19" i="5"/>
  <c r="AO19" i="5"/>
  <c r="BG19" i="5" s="1"/>
  <c r="AP19" i="5"/>
  <c r="BH19" i="5" s="1"/>
  <c r="AQ19" i="5"/>
  <c r="BI19" i="5" s="1"/>
  <c r="AR19" i="5"/>
  <c r="BJ19" i="5" s="1"/>
  <c r="AS19" i="5"/>
  <c r="AT19" i="5"/>
  <c r="AU19" i="5"/>
  <c r="AV19" i="5"/>
  <c r="BN19" i="5" s="1"/>
  <c r="AW19" i="5"/>
  <c r="AX19" i="5"/>
  <c r="BP19" i="5" s="1"/>
  <c r="AH20" i="5"/>
  <c r="AZ20" i="5" s="1"/>
  <c r="AI20" i="5"/>
  <c r="BA20" i="5" s="1"/>
  <c r="AJ20" i="5"/>
  <c r="BB20" i="5" s="1"/>
  <c r="AK20" i="5"/>
  <c r="AL20" i="5"/>
  <c r="AM20" i="5"/>
  <c r="AN20" i="5"/>
  <c r="BF20" i="5" s="1"/>
  <c r="AO20" i="5"/>
  <c r="BG20" i="5" s="1"/>
  <c r="AP20" i="5"/>
  <c r="BH20" i="5" s="1"/>
  <c r="AQ20" i="5"/>
  <c r="BI20" i="5" s="1"/>
  <c r="AR20" i="5"/>
  <c r="AS20" i="5"/>
  <c r="AT20" i="5"/>
  <c r="AU20" i="5"/>
  <c r="BM20" i="5" s="1"/>
  <c r="AV20" i="5"/>
  <c r="BN20" i="5" s="1"/>
  <c r="AW20" i="5"/>
  <c r="BO20" i="5" s="1"/>
  <c r="AX20" i="5"/>
  <c r="BP20" i="5" s="1"/>
  <c r="AH21" i="5"/>
  <c r="AZ21" i="5" s="1"/>
  <c r="AI21" i="5"/>
  <c r="BA21" i="5" s="1"/>
  <c r="AJ21" i="5"/>
  <c r="AK21" i="5"/>
  <c r="AL21" i="5"/>
  <c r="AM21" i="5"/>
  <c r="BE21" i="5" s="1"/>
  <c r="AN21" i="5"/>
  <c r="BF21" i="5" s="1"/>
  <c r="AO21" i="5"/>
  <c r="BG21" i="5" s="1"/>
  <c r="AP21" i="5"/>
  <c r="BH21" i="5" s="1"/>
  <c r="AQ21" i="5"/>
  <c r="AR21" i="5"/>
  <c r="AS21" i="5"/>
  <c r="AT21" i="5"/>
  <c r="BL21" i="5" s="1"/>
  <c r="AU21" i="5"/>
  <c r="BM21" i="5" s="1"/>
  <c r="AV21" i="5"/>
  <c r="BN21" i="5" s="1"/>
  <c r="AW21" i="5"/>
  <c r="BO21" i="5" s="1"/>
  <c r="AX21" i="5"/>
  <c r="BP21" i="5" s="1"/>
  <c r="AH22" i="5"/>
  <c r="AZ22" i="5" s="1"/>
  <c r="AI22" i="5"/>
  <c r="AJ22" i="5"/>
  <c r="AK22" i="5"/>
  <c r="AL22" i="5"/>
  <c r="BD22" i="5" s="1"/>
  <c r="AM22" i="5"/>
  <c r="BE22" i="5" s="1"/>
  <c r="AN22" i="5"/>
  <c r="BF22" i="5" s="1"/>
  <c r="AO22" i="5"/>
  <c r="BG22" i="5" s="1"/>
  <c r="AP22" i="5"/>
  <c r="AQ22" i="5"/>
  <c r="AR22" i="5"/>
  <c r="AS22" i="5"/>
  <c r="BK22" i="5" s="1"/>
  <c r="AT22" i="5"/>
  <c r="BL22" i="5" s="1"/>
  <c r="AU22" i="5"/>
  <c r="BM22" i="5" s="1"/>
  <c r="AV22" i="5"/>
  <c r="BN22" i="5" s="1"/>
  <c r="AW22" i="5"/>
  <c r="BO22" i="5" s="1"/>
  <c r="AX22" i="5"/>
  <c r="BP22" i="5" s="1"/>
  <c r="AH23" i="5"/>
  <c r="AI23" i="5"/>
  <c r="AJ23" i="5"/>
  <c r="AK23" i="5"/>
  <c r="BC23" i="5" s="1"/>
  <c r="AL23" i="5"/>
  <c r="BD23" i="5" s="1"/>
  <c r="AM23" i="5"/>
  <c r="BE23" i="5" s="1"/>
  <c r="AN23" i="5"/>
  <c r="BF23" i="5" s="1"/>
  <c r="AO23" i="5"/>
  <c r="AP23" i="5"/>
  <c r="AQ23" i="5"/>
  <c r="AR23" i="5"/>
  <c r="BJ23" i="5" s="1"/>
  <c r="AS23" i="5"/>
  <c r="BK23" i="5" s="1"/>
  <c r="AT23" i="5"/>
  <c r="BL23" i="5" s="1"/>
  <c r="AU23" i="5"/>
  <c r="BM23" i="5" s="1"/>
  <c r="AV23" i="5"/>
  <c r="BN23" i="5" s="1"/>
  <c r="AW23" i="5"/>
  <c r="BO23" i="5" s="1"/>
  <c r="AX23" i="5"/>
  <c r="AH24" i="5"/>
  <c r="AI24" i="5"/>
  <c r="AJ24" i="5"/>
  <c r="BB24" i="5" s="1"/>
  <c r="AK24" i="5"/>
  <c r="BC24" i="5" s="1"/>
  <c r="AL24" i="5"/>
  <c r="BD24" i="5" s="1"/>
  <c r="AM24" i="5"/>
  <c r="BE24" i="5" s="1"/>
  <c r="AN24" i="5"/>
  <c r="AO24" i="5"/>
  <c r="AP24" i="5"/>
  <c r="AQ24" i="5"/>
  <c r="BI24" i="5" s="1"/>
  <c r="AR24" i="5"/>
  <c r="BJ24" i="5" s="1"/>
  <c r="AS24" i="5"/>
  <c r="BK24" i="5" s="1"/>
  <c r="AT24" i="5"/>
  <c r="BL24" i="5" s="1"/>
  <c r="AU24" i="5"/>
  <c r="BM24" i="5" s="1"/>
  <c r="AV24" i="5"/>
  <c r="BN24" i="5" s="1"/>
  <c r="AW24" i="5"/>
  <c r="AX24" i="5"/>
  <c r="AH25" i="5"/>
  <c r="AI25" i="5"/>
  <c r="BA25" i="5" s="1"/>
  <c r="AJ25" i="5"/>
  <c r="BB25" i="5" s="1"/>
  <c r="AK25" i="5"/>
  <c r="BC25" i="5" s="1"/>
  <c r="AL25" i="5"/>
  <c r="BD25" i="5" s="1"/>
  <c r="AM25" i="5"/>
  <c r="AN25" i="5"/>
  <c r="AO25" i="5"/>
  <c r="AP25" i="5"/>
  <c r="BH25" i="5" s="1"/>
  <c r="AQ25" i="5"/>
  <c r="BI25" i="5" s="1"/>
  <c r="AR25" i="5"/>
  <c r="BJ25" i="5" s="1"/>
  <c r="AS25" i="5"/>
  <c r="BK25" i="5" s="1"/>
  <c r="AT25" i="5"/>
  <c r="BL25" i="5" s="1"/>
  <c r="AU25" i="5"/>
  <c r="BM25" i="5" s="1"/>
  <c r="AV25" i="5"/>
  <c r="AW25" i="5"/>
  <c r="AX25" i="5"/>
  <c r="AH26" i="5"/>
  <c r="AZ26" i="5" s="1"/>
  <c r="AI26" i="5"/>
  <c r="BA26" i="5" s="1"/>
  <c r="AJ26" i="5"/>
  <c r="BB26" i="5" s="1"/>
  <c r="AK26" i="5"/>
  <c r="BC26" i="5" s="1"/>
  <c r="AL26" i="5"/>
  <c r="AM26" i="5"/>
  <c r="AN26" i="5"/>
  <c r="AO26" i="5"/>
  <c r="BG26" i="5" s="1"/>
  <c r="AP26" i="5"/>
  <c r="BH26" i="5" s="1"/>
  <c r="AQ26" i="5"/>
  <c r="BI26" i="5" s="1"/>
  <c r="AR26" i="5"/>
  <c r="BJ26" i="5" s="1"/>
  <c r="AS26" i="5"/>
  <c r="BK26" i="5" s="1"/>
  <c r="AT26" i="5"/>
  <c r="BL26" i="5" s="1"/>
  <c r="AU26" i="5"/>
  <c r="AV26" i="5"/>
  <c r="AW26" i="5"/>
  <c r="AX26" i="5"/>
  <c r="BP26" i="5" s="1"/>
  <c r="AH27" i="5"/>
  <c r="AZ27" i="5" s="1"/>
  <c r="AI27" i="5"/>
  <c r="BA27" i="5" s="1"/>
  <c r="AJ27" i="5"/>
  <c r="BB27" i="5" s="1"/>
  <c r="AK27" i="5"/>
  <c r="AL27" i="5"/>
  <c r="AM27" i="5"/>
  <c r="AN27" i="5"/>
  <c r="BF27" i="5" s="1"/>
  <c r="AO27" i="5"/>
  <c r="BG27" i="5" s="1"/>
  <c r="AP27" i="5"/>
  <c r="BH27" i="5" s="1"/>
  <c r="AQ27" i="5"/>
  <c r="BI27" i="5" s="1"/>
  <c r="AR27" i="5"/>
  <c r="BJ27" i="5" s="1"/>
  <c r="AS27" i="5"/>
  <c r="BK27" i="5" s="1"/>
  <c r="AT27" i="5"/>
  <c r="AU27" i="5"/>
  <c r="AV27" i="5"/>
  <c r="AW27" i="5"/>
  <c r="BO27" i="5" s="1"/>
  <c r="AX27" i="5"/>
  <c r="BP27" i="5" s="1"/>
  <c r="AH28" i="5"/>
  <c r="AZ28" i="5" s="1"/>
  <c r="AI28" i="5"/>
  <c r="BA28" i="5" s="1"/>
  <c r="AJ28" i="5"/>
  <c r="AK28" i="5"/>
  <c r="AL28" i="5"/>
  <c r="AM28" i="5"/>
  <c r="BE28" i="5" s="1"/>
  <c r="AN28" i="5"/>
  <c r="BF28" i="5" s="1"/>
  <c r="AO28" i="5"/>
  <c r="BG28" i="5" s="1"/>
  <c r="AP28" i="5"/>
  <c r="BH28" i="5" s="1"/>
  <c r="AQ28" i="5"/>
  <c r="BI28" i="5" s="1"/>
  <c r="AR28" i="5"/>
  <c r="BJ28" i="5" s="1"/>
  <c r="AS28" i="5"/>
  <c r="AT28" i="5"/>
  <c r="AU28" i="5"/>
  <c r="AV28" i="5"/>
  <c r="BN28" i="5" s="1"/>
  <c r="AW28" i="5"/>
  <c r="BO28" i="5" s="1"/>
  <c r="AX28" i="5"/>
  <c r="BP28" i="5" s="1"/>
  <c r="AH29" i="5"/>
  <c r="AZ29" i="5" s="1"/>
  <c r="AI29" i="5"/>
  <c r="AJ29" i="5"/>
  <c r="AK29" i="5"/>
  <c r="AL29" i="5"/>
  <c r="BD29" i="5" s="1"/>
  <c r="AM29" i="5"/>
  <c r="BE29" i="5" s="1"/>
  <c r="AN29" i="5"/>
  <c r="BF29" i="5" s="1"/>
  <c r="AO29" i="5"/>
  <c r="BG29" i="5" s="1"/>
  <c r="AP29" i="5"/>
  <c r="BH29" i="5" s="1"/>
  <c r="AQ29" i="5"/>
  <c r="BI29" i="5" s="1"/>
  <c r="AR29" i="5"/>
  <c r="AS29" i="5"/>
  <c r="AT29" i="5"/>
  <c r="AU29" i="5"/>
  <c r="BM29" i="5" s="1"/>
  <c r="AV29" i="5"/>
  <c r="BN29" i="5" s="1"/>
  <c r="AW29" i="5"/>
  <c r="BO29" i="5" s="1"/>
  <c r="AX29" i="5"/>
  <c r="BP29" i="5" s="1"/>
  <c r="AH30" i="5"/>
  <c r="AI30" i="5"/>
  <c r="AJ30" i="5"/>
  <c r="AK30" i="5"/>
  <c r="BC30" i="5" s="1"/>
  <c r="AL30" i="5"/>
  <c r="BD30" i="5" s="1"/>
  <c r="AM30" i="5"/>
  <c r="BE30" i="5" s="1"/>
  <c r="AN30" i="5"/>
  <c r="BF30" i="5" s="1"/>
  <c r="AO30" i="5"/>
  <c r="BG30" i="5" s="1"/>
  <c r="AP30" i="5"/>
  <c r="BH30" i="5" s="1"/>
  <c r="AQ30" i="5"/>
  <c r="AR30" i="5"/>
  <c r="AS30" i="5"/>
  <c r="AT30" i="5"/>
  <c r="BL30" i="5" s="1"/>
  <c r="AU30" i="5"/>
  <c r="BM30" i="5" s="1"/>
  <c r="AV30" i="5"/>
  <c r="BN30" i="5" s="1"/>
  <c r="AW30" i="5"/>
  <c r="BO30" i="5" s="1"/>
  <c r="AX30" i="5"/>
  <c r="AH31" i="5"/>
  <c r="AI31" i="5"/>
  <c r="AJ31" i="5"/>
  <c r="BB31" i="5" s="1"/>
  <c r="AK31" i="5"/>
  <c r="BC31" i="5" s="1"/>
  <c r="AL31" i="5"/>
  <c r="BD31" i="5" s="1"/>
  <c r="AM31" i="5"/>
  <c r="BE31" i="5" s="1"/>
  <c r="AN31" i="5"/>
  <c r="BF31" i="5" s="1"/>
  <c r="AO31" i="5"/>
  <c r="BG31" i="5" s="1"/>
  <c r="AP31" i="5"/>
  <c r="AQ31" i="5"/>
  <c r="AR31" i="5"/>
  <c r="AS31" i="5"/>
  <c r="BK31" i="5" s="1"/>
  <c r="AT31" i="5"/>
  <c r="BL31" i="5" s="1"/>
  <c r="AU31" i="5"/>
  <c r="BM31" i="5" s="1"/>
  <c r="AV31" i="5"/>
  <c r="BN31" i="5" s="1"/>
  <c r="AW31" i="5"/>
  <c r="AX31" i="5"/>
  <c r="AH32" i="5"/>
  <c r="AI32" i="5"/>
  <c r="BA32" i="5" s="1"/>
  <c r="AJ32" i="5"/>
  <c r="BB32" i="5" s="1"/>
  <c r="AK32" i="5"/>
  <c r="BC32" i="5" s="1"/>
  <c r="AL32" i="5"/>
  <c r="BD32" i="5" s="1"/>
  <c r="AM32" i="5"/>
  <c r="BE32" i="5" s="1"/>
  <c r="AN32" i="5"/>
  <c r="BF32" i="5" s="1"/>
  <c r="AO32" i="5"/>
  <c r="AP32" i="5"/>
  <c r="AQ32" i="5"/>
  <c r="AR32" i="5"/>
  <c r="BJ32" i="5" s="1"/>
  <c r="AS32" i="5"/>
  <c r="BK32" i="5" s="1"/>
  <c r="AT32" i="5"/>
  <c r="BL32" i="5" s="1"/>
  <c r="AU32" i="5"/>
  <c r="BM32" i="5" s="1"/>
  <c r="AV32" i="5"/>
  <c r="AW32" i="5"/>
  <c r="AX32" i="5"/>
  <c r="AH33" i="5"/>
  <c r="AZ33" i="5" s="1"/>
  <c r="AI33" i="5"/>
  <c r="BA33" i="5" s="1"/>
  <c r="AJ33" i="5"/>
  <c r="BB33" i="5" s="1"/>
  <c r="AK33" i="5"/>
  <c r="BC33" i="5" s="1"/>
  <c r="AL33" i="5"/>
  <c r="BD33" i="5" s="1"/>
  <c r="AM33" i="5"/>
  <c r="BE33" i="5" s="1"/>
  <c r="AN33" i="5"/>
  <c r="AO33" i="5"/>
  <c r="AP33" i="5"/>
  <c r="AQ33" i="5"/>
  <c r="BI33" i="5" s="1"/>
  <c r="AR33" i="5"/>
  <c r="BJ33" i="5" s="1"/>
  <c r="AS33" i="5"/>
  <c r="BK33" i="5" s="1"/>
  <c r="AT33" i="5"/>
  <c r="BL33" i="5" s="1"/>
  <c r="AU33" i="5"/>
  <c r="AV33" i="5"/>
  <c r="AW33" i="5"/>
  <c r="AX33" i="5"/>
  <c r="BP33" i="5" s="1"/>
  <c r="AH34" i="5"/>
  <c r="AZ34" i="5" s="1"/>
  <c r="AI34" i="5"/>
  <c r="BA34" i="5" s="1"/>
  <c r="AJ34" i="5"/>
  <c r="BB34" i="5" s="1"/>
  <c r="AK34" i="5"/>
  <c r="BC34" i="5" s="1"/>
  <c r="AL34" i="5"/>
  <c r="BD34" i="5" s="1"/>
  <c r="AM34" i="5"/>
  <c r="AN34" i="5"/>
  <c r="AO34" i="5"/>
  <c r="AP34" i="5"/>
  <c r="BH34" i="5" s="1"/>
  <c r="AQ34" i="5"/>
  <c r="BI34" i="5" s="1"/>
  <c r="AR34" i="5"/>
  <c r="BJ34" i="5" s="1"/>
  <c r="AS34" i="5"/>
  <c r="BK34" i="5" s="1"/>
  <c r="AT34" i="5"/>
  <c r="AU34" i="5"/>
  <c r="AV34" i="5"/>
  <c r="AW34" i="5"/>
  <c r="BO34" i="5" s="1"/>
  <c r="AX34" i="5"/>
  <c r="BP34" i="5" s="1"/>
  <c r="AH35" i="5"/>
  <c r="AZ35" i="5" s="1"/>
  <c r="AI35" i="5"/>
  <c r="BA35" i="5" s="1"/>
  <c r="AJ35" i="5"/>
  <c r="BB35" i="5" s="1"/>
  <c r="AK35" i="5"/>
  <c r="BC35" i="5" s="1"/>
  <c r="AL35" i="5"/>
  <c r="AM35" i="5"/>
  <c r="AN35" i="5"/>
  <c r="AO35" i="5"/>
  <c r="BG35" i="5" s="1"/>
  <c r="AP35" i="5"/>
  <c r="BH35" i="5" s="1"/>
  <c r="AQ35" i="5"/>
  <c r="BI35" i="5" s="1"/>
  <c r="AR35" i="5"/>
  <c r="BJ35" i="5" s="1"/>
  <c r="AS35" i="5"/>
  <c r="AT35" i="5"/>
  <c r="AU35" i="5"/>
  <c r="AV35" i="5"/>
  <c r="BN35" i="5" s="1"/>
  <c r="AW35" i="5"/>
  <c r="BO35" i="5" s="1"/>
  <c r="AX35" i="5"/>
  <c r="BP35" i="5" s="1"/>
  <c r="AH4" i="5"/>
  <c r="AI4" i="5"/>
  <c r="BA4" i="5" s="1"/>
  <c r="AJ4" i="5"/>
  <c r="AK4" i="5"/>
  <c r="BC4" i="5" s="1"/>
  <c r="AL4" i="5"/>
  <c r="AM4" i="5"/>
  <c r="AN4" i="5"/>
  <c r="AO4" i="5"/>
  <c r="AP4" i="5"/>
  <c r="AQ4" i="5"/>
  <c r="AR4" i="5"/>
  <c r="BJ4" i="5" s="1"/>
  <c r="AS4" i="5"/>
  <c r="BK4" i="5" s="1"/>
  <c r="AT4" i="5"/>
  <c r="BL4" i="5" s="1"/>
  <c r="AU4" i="5"/>
  <c r="BM4" i="5" s="1"/>
  <c r="AV4" i="5"/>
  <c r="AW4" i="5"/>
  <c r="AX4" i="5"/>
  <c r="AH5" i="5"/>
  <c r="AI5" i="5"/>
  <c r="AJ5" i="5"/>
  <c r="BB5" i="5" s="1"/>
  <c r="AK5" i="5"/>
  <c r="BC5" i="5" s="1"/>
  <c r="AL5" i="5"/>
  <c r="AM5" i="5"/>
  <c r="AN5" i="5"/>
  <c r="AO5" i="5"/>
  <c r="AP5" i="5"/>
  <c r="AQ5" i="5"/>
  <c r="BI5" i="5" s="1"/>
  <c r="AR5" i="5"/>
  <c r="BJ5" i="5" s="1"/>
  <c r="AS5" i="5"/>
  <c r="BK5" i="5" s="1"/>
  <c r="AT5" i="5"/>
  <c r="BL5" i="5" s="1"/>
  <c r="AU5" i="5"/>
  <c r="BM5" i="5" s="1"/>
  <c r="AV5" i="5"/>
  <c r="BN5" i="5" s="1"/>
  <c r="AW5" i="5"/>
  <c r="AX5" i="5"/>
  <c r="AH6" i="5"/>
  <c r="AI6" i="5"/>
  <c r="BA6" i="5" s="1"/>
  <c r="AJ6" i="5"/>
  <c r="BB6" i="5" s="1"/>
  <c r="AK6" i="5"/>
  <c r="AL6" i="5"/>
  <c r="AM6" i="5"/>
  <c r="AN6" i="5"/>
  <c r="AO6" i="5"/>
  <c r="AP6" i="5"/>
  <c r="BH6" i="5" s="1"/>
  <c r="AQ6" i="5"/>
  <c r="BI6" i="5" s="1"/>
  <c r="AR6" i="5"/>
  <c r="BJ6" i="5" s="1"/>
  <c r="AS6" i="5"/>
  <c r="BK6" i="5" s="1"/>
  <c r="AT6" i="5"/>
  <c r="BL6" i="5" s="1"/>
  <c r="AU6" i="5"/>
  <c r="BM6" i="5" s="1"/>
  <c r="AV6" i="5"/>
  <c r="AW6" i="5"/>
  <c r="BO6" i="5" s="1"/>
  <c r="AX6" i="5"/>
  <c r="AH7" i="5"/>
  <c r="AZ7" i="5" s="1"/>
  <c r="AI7" i="5"/>
  <c r="BA7" i="5" s="1"/>
  <c r="AJ7" i="5"/>
  <c r="AK7" i="5"/>
  <c r="AL7" i="5"/>
  <c r="AM7" i="5"/>
  <c r="AN7" i="5"/>
  <c r="AO7" i="5"/>
  <c r="BG7" i="5" s="1"/>
  <c r="AP7" i="5"/>
  <c r="BH7" i="5" s="1"/>
  <c r="AQ7" i="5"/>
  <c r="BI7" i="5" s="1"/>
  <c r="AR7" i="5"/>
  <c r="BJ7" i="5" s="1"/>
  <c r="AS7" i="5"/>
  <c r="BK7" i="5" s="1"/>
  <c r="AT7" i="5"/>
  <c r="BL7" i="5" s="1"/>
  <c r="AU7" i="5"/>
  <c r="AV7" i="5"/>
  <c r="BN7" i="5" s="1"/>
  <c r="AW7" i="5"/>
  <c r="AX7" i="5"/>
  <c r="BP7" i="5" s="1"/>
  <c r="AH8" i="5"/>
  <c r="AZ8" i="5" s="1"/>
  <c r="AI8" i="5"/>
  <c r="AJ8" i="5"/>
  <c r="AK8" i="5"/>
  <c r="AL8" i="5"/>
  <c r="AM8" i="5"/>
  <c r="AN8" i="5"/>
  <c r="BF8" i="5" s="1"/>
  <c r="AO8" i="5"/>
  <c r="BG8" i="5" s="1"/>
  <c r="AP8" i="5"/>
  <c r="BH8" i="5" s="1"/>
  <c r="AQ8" i="5"/>
  <c r="BI8" i="5" s="1"/>
  <c r="AR8" i="5"/>
  <c r="BJ8" i="5" s="1"/>
  <c r="AS8" i="5"/>
  <c r="BK8" i="5" s="1"/>
  <c r="AT8" i="5"/>
  <c r="AU8" i="5"/>
  <c r="BM8" i="5" s="1"/>
  <c r="AV8" i="5"/>
  <c r="AW8" i="5"/>
  <c r="BO8" i="5" s="1"/>
  <c r="AX8" i="5"/>
  <c r="BP8" i="5" s="1"/>
  <c r="AH9" i="5"/>
  <c r="AI9" i="5"/>
  <c r="AJ9" i="5"/>
  <c r="AK9" i="5"/>
  <c r="AL9" i="5"/>
  <c r="AM9" i="5"/>
  <c r="BE9" i="5" s="1"/>
  <c r="AN9" i="5"/>
  <c r="BF9" i="5" s="1"/>
  <c r="AO9" i="5"/>
  <c r="BG9" i="5" s="1"/>
  <c r="AP9" i="5"/>
  <c r="BH9" i="5" s="1"/>
  <c r="AQ9" i="5"/>
  <c r="BI9" i="5" s="1"/>
  <c r="AR9" i="5"/>
  <c r="BJ9" i="5" s="1"/>
  <c r="AS9" i="5"/>
  <c r="AT9" i="5"/>
  <c r="BL9" i="5" s="1"/>
  <c r="AU9" i="5"/>
  <c r="AV9" i="5"/>
  <c r="BN9" i="5" s="1"/>
  <c r="AW9" i="5"/>
  <c r="BO9" i="5" s="1"/>
  <c r="AX9" i="5"/>
  <c r="AH10" i="5"/>
  <c r="AI10" i="5"/>
  <c r="AJ10" i="5"/>
  <c r="AK10" i="5"/>
  <c r="AL10" i="5"/>
  <c r="BD10" i="5" s="1"/>
  <c r="AM10" i="5"/>
  <c r="BE10" i="5" s="1"/>
  <c r="AN10" i="5"/>
  <c r="BF10" i="5" s="1"/>
  <c r="AO10" i="5"/>
  <c r="BG10" i="5" s="1"/>
  <c r="AP10" i="5"/>
  <c r="BH10" i="5" s="1"/>
  <c r="AQ10" i="5"/>
  <c r="BI10" i="5" s="1"/>
  <c r="AR10" i="5"/>
  <c r="AS10" i="5"/>
  <c r="BK10" i="5" s="1"/>
  <c r="AT10" i="5"/>
  <c r="AU10" i="5"/>
  <c r="BM10" i="5" s="1"/>
  <c r="AV10" i="5"/>
  <c r="BN10" i="5" s="1"/>
  <c r="AW10" i="5"/>
  <c r="AX10" i="5"/>
  <c r="AH11" i="5"/>
  <c r="AI11" i="5"/>
  <c r="AJ11" i="5"/>
  <c r="AK11" i="5"/>
  <c r="BC11" i="5" s="1"/>
  <c r="AL11" i="5"/>
  <c r="BD11" i="5" s="1"/>
  <c r="AM11" i="5"/>
  <c r="BE11" i="5" s="1"/>
  <c r="AN11" i="5"/>
  <c r="BF11" i="5" s="1"/>
  <c r="AO11" i="5"/>
  <c r="BG11" i="5" s="1"/>
  <c r="AP11" i="5"/>
  <c r="BH11" i="5" s="1"/>
  <c r="AQ11" i="5"/>
  <c r="AR11" i="5"/>
  <c r="BJ11" i="5" s="1"/>
  <c r="AS11" i="5"/>
  <c r="AT11" i="5"/>
  <c r="BL11" i="5" s="1"/>
  <c r="AU11" i="5"/>
  <c r="BM11" i="5" s="1"/>
  <c r="AV11" i="5"/>
  <c r="AW11" i="5"/>
  <c r="AX11" i="5"/>
  <c r="AH12" i="5"/>
  <c r="AZ301" i="5" s="1"/>
  <c r="AI12" i="5"/>
  <c r="BA12" i="5" s="1"/>
  <c r="AJ12" i="5"/>
  <c r="BB12" i="5" s="1"/>
  <c r="BB299" i="5" s="1"/>
  <c r="AK12" i="5"/>
  <c r="BC12" i="5" s="1"/>
  <c r="BC299" i="5" s="1"/>
  <c r="AL12" i="5"/>
  <c r="BD12" i="5" s="1"/>
  <c r="BD299" i="5" s="1"/>
  <c r="AM12" i="5"/>
  <c r="BE12" i="5" s="1"/>
  <c r="BE299" i="5" s="1"/>
  <c r="AN12" i="5"/>
  <c r="BF12" i="5" s="1"/>
  <c r="BF299" i="5" s="1"/>
  <c r="AO12" i="5"/>
  <c r="BG12" i="5" s="1"/>
  <c r="BG299" i="5" s="1"/>
  <c r="AP12" i="5"/>
  <c r="BH12" i="5" s="1"/>
  <c r="AQ12" i="5"/>
  <c r="BI12" i="5" s="1"/>
  <c r="BI299" i="5" s="1"/>
  <c r="AR12" i="5"/>
  <c r="AS12" i="5"/>
  <c r="BK12" i="5" s="1"/>
  <c r="AT12" i="5"/>
  <c r="BL12" i="5" s="1"/>
  <c r="AU12" i="5"/>
  <c r="AV12" i="5"/>
  <c r="AW12" i="5"/>
  <c r="AX12" i="5"/>
  <c r="AH13" i="5"/>
  <c r="AI13" i="5"/>
  <c r="BA13" i="5" s="1"/>
  <c r="AJ13" i="5"/>
  <c r="BB13" i="5" s="1"/>
  <c r="AK13" i="5"/>
  <c r="BC13" i="5" s="1"/>
  <c r="AL13" i="5"/>
  <c r="BD13" i="5" s="1"/>
  <c r="AM13" i="5"/>
  <c r="BE13" i="5" s="1"/>
  <c r="AN13" i="5"/>
  <c r="BF13" i="5" s="1"/>
  <c r="AO13" i="5"/>
  <c r="AP13" i="5"/>
  <c r="BH13" i="5" s="1"/>
  <c r="AQ13" i="5"/>
  <c r="AR13" i="5"/>
  <c r="BJ13" i="5" s="1"/>
  <c r="AS13" i="5"/>
  <c r="BK13" i="5" s="1"/>
  <c r="AT13" i="5"/>
  <c r="AU13" i="5"/>
  <c r="AV13" i="5"/>
  <c r="AW13" i="5"/>
  <c r="AX13" i="5"/>
  <c r="AW3" i="5"/>
  <c r="AX3" i="5"/>
  <c r="AI3" i="5"/>
  <c r="AJ3" i="5"/>
  <c r="AK3" i="5"/>
  <c r="AL3" i="5"/>
  <c r="AM3" i="5"/>
  <c r="AN3" i="5"/>
  <c r="AO3" i="5"/>
  <c r="AP3" i="5"/>
  <c r="AQ3" i="5"/>
  <c r="BI3" i="5" s="1"/>
  <c r="AR3" i="5"/>
  <c r="BJ3" i="5" s="1"/>
  <c r="AS3" i="5"/>
  <c r="BK3" i="5" s="1"/>
  <c r="AT3" i="5"/>
  <c r="BL3" i="5" s="1"/>
  <c r="AU3" i="5"/>
  <c r="BM3" i="5" s="1"/>
  <c r="AV3" i="5"/>
  <c r="BN3" i="5" s="1"/>
  <c r="AH3" i="5"/>
  <c r="AZ283" i="5"/>
  <c r="AZ254" i="5"/>
  <c r="BA254" i="5"/>
  <c r="BD254" i="5"/>
  <c r="BE254" i="5"/>
  <c r="BL254" i="5"/>
  <c r="BM254" i="5"/>
  <c r="BN254" i="5"/>
  <c r="BO254" i="5"/>
  <c r="BP254" i="5"/>
  <c r="AZ255" i="5"/>
  <c r="BA255" i="5"/>
  <c r="BB255" i="5"/>
  <c r="BC255" i="5"/>
  <c r="BD255" i="5"/>
  <c r="BK255" i="5"/>
  <c r="BL255" i="5"/>
  <c r="BM255" i="5"/>
  <c r="BN255" i="5"/>
  <c r="BO255" i="5"/>
  <c r="BP255" i="5"/>
  <c r="BJ256" i="5"/>
  <c r="BK256" i="5"/>
  <c r="BL256" i="5"/>
  <c r="BM256" i="5"/>
  <c r="BN256" i="5"/>
  <c r="BO256" i="5"/>
  <c r="BA257" i="5"/>
  <c r="BI257" i="5"/>
  <c r="BJ257" i="5"/>
  <c r="BK257" i="5"/>
  <c r="BL257" i="5"/>
  <c r="BM257" i="5"/>
  <c r="BN257" i="5"/>
  <c r="AZ258" i="5"/>
  <c r="BA258" i="5"/>
  <c r="BH258" i="5"/>
  <c r="BI258" i="5"/>
  <c r="BJ258" i="5"/>
  <c r="BK258" i="5"/>
  <c r="BL258" i="5"/>
  <c r="BM258" i="5"/>
  <c r="BG259" i="5"/>
  <c r="BH259" i="5"/>
  <c r="BI259" i="5"/>
  <c r="BJ259" i="5"/>
  <c r="BK259" i="5"/>
  <c r="BL259" i="5"/>
  <c r="BO259" i="5"/>
  <c r="BF260" i="5"/>
  <c r="BG260" i="5"/>
  <c r="BH260" i="5"/>
  <c r="BI260" i="5"/>
  <c r="BJ260" i="5"/>
  <c r="BK260" i="5"/>
  <c r="BE261" i="5"/>
  <c r="BF261" i="5"/>
  <c r="BG261" i="5"/>
  <c r="BH261" i="5"/>
  <c r="BI261" i="5"/>
  <c r="BJ261" i="5"/>
  <c r="BM261" i="5"/>
  <c r="BN261" i="5"/>
  <c r="BD262" i="5"/>
  <c r="BE262" i="5"/>
  <c r="BF262" i="5"/>
  <c r="BG262" i="5"/>
  <c r="BH262" i="5"/>
  <c r="BI262" i="5"/>
  <c r="BJ262" i="5"/>
  <c r="BK262" i="5"/>
  <c r="BL262" i="5"/>
  <c r="BM262" i="5"/>
  <c r="BC263" i="5"/>
  <c r="BD263" i="5"/>
  <c r="BE263" i="5"/>
  <c r="BF263" i="5"/>
  <c r="BG263" i="5"/>
  <c r="BH263" i="5"/>
  <c r="BB264" i="5"/>
  <c r="BC264" i="5"/>
  <c r="BD264" i="5"/>
  <c r="BE264" i="5"/>
  <c r="BF264" i="5"/>
  <c r="BG264" i="5"/>
  <c r="BJ264" i="5"/>
  <c r="BA265" i="5"/>
  <c r="BB265" i="5"/>
  <c r="BC265" i="5"/>
  <c r="BD265" i="5"/>
  <c r="BE265" i="5"/>
  <c r="BF265" i="5"/>
  <c r="BI265" i="5"/>
  <c r="BJ265" i="5"/>
  <c r="AZ266" i="5"/>
  <c r="BA266" i="5"/>
  <c r="BB266" i="5"/>
  <c r="BC266" i="5"/>
  <c r="BD266" i="5"/>
  <c r="BE266" i="5"/>
  <c r="BP266" i="5"/>
  <c r="AZ267" i="5"/>
  <c r="BA267" i="5"/>
  <c r="BB267" i="5"/>
  <c r="BC267" i="5"/>
  <c r="BD267" i="5"/>
  <c r="BG267" i="5"/>
  <c r="BO267" i="5"/>
  <c r="BP267" i="5"/>
  <c r="AZ268" i="5"/>
  <c r="BA268" i="5"/>
  <c r="BB268" i="5"/>
  <c r="BC268" i="5"/>
  <c r="BN268" i="5"/>
  <c r="BO268" i="5"/>
  <c r="BP268" i="5"/>
  <c r="AZ269" i="5"/>
  <c r="BA269" i="5"/>
  <c r="BB269" i="5"/>
  <c r="BE269" i="5"/>
  <c r="BF269" i="5"/>
  <c r="BM269" i="5"/>
  <c r="BN269" i="5"/>
  <c r="BO269" i="5"/>
  <c r="BP269" i="5"/>
  <c r="AZ270" i="5"/>
  <c r="BA270" i="5"/>
  <c r="BB270" i="5"/>
  <c r="BC270" i="5"/>
  <c r="BD270" i="5"/>
  <c r="BE270" i="5"/>
  <c r="BL270" i="5"/>
  <c r="BM270" i="5"/>
  <c r="BN270" i="5"/>
  <c r="BO270" i="5"/>
  <c r="BP270" i="5"/>
  <c r="AZ271" i="5"/>
  <c r="BK271" i="5"/>
  <c r="BL271" i="5"/>
  <c r="BM271" i="5"/>
  <c r="BN271" i="5"/>
  <c r="BO271" i="5"/>
  <c r="BP271" i="5"/>
  <c r="BB272" i="5"/>
  <c r="BJ272" i="5"/>
  <c r="BK272" i="5"/>
  <c r="BL272" i="5"/>
  <c r="BM272" i="5"/>
  <c r="BN272" i="5"/>
  <c r="BO272" i="5"/>
  <c r="BA273" i="5"/>
  <c r="BB273" i="5"/>
  <c r="BI273" i="5"/>
  <c r="BJ273" i="5"/>
  <c r="BK273" i="5"/>
  <c r="BL273" i="5"/>
  <c r="BM273" i="5"/>
  <c r="BN273" i="5"/>
  <c r="BH274" i="5"/>
  <c r="BI274" i="5"/>
  <c r="BJ274" i="5"/>
  <c r="BK274" i="5"/>
  <c r="BG275" i="5"/>
  <c r="BH275" i="5"/>
  <c r="BI275" i="5"/>
  <c r="BF276" i="5"/>
  <c r="BG276" i="5"/>
  <c r="BH276" i="5"/>
  <c r="BI276" i="5"/>
  <c r="BJ276" i="5"/>
  <c r="BK276" i="5"/>
  <c r="BN276" i="5"/>
  <c r="BE277" i="5"/>
  <c r="BF277" i="5"/>
  <c r="BG277" i="5"/>
  <c r="BH277" i="5"/>
  <c r="BI277" i="5"/>
  <c r="BD278" i="5"/>
  <c r="BE278" i="5"/>
  <c r="BF278" i="5"/>
  <c r="BG278" i="5"/>
  <c r="BH278" i="5"/>
  <c r="BI278" i="5"/>
  <c r="BC279" i="5"/>
  <c r="BD279" i="5"/>
  <c r="BE279" i="5"/>
  <c r="BF279" i="5"/>
  <c r="BG279" i="5"/>
  <c r="BH279" i="5"/>
  <c r="BB280" i="5"/>
  <c r="BC280" i="5"/>
  <c r="BD280" i="5"/>
  <c r="BE280" i="5"/>
  <c r="BF280" i="5"/>
  <c r="BG280" i="5"/>
  <c r="BJ280" i="5"/>
  <c r="BK280" i="5"/>
  <c r="BA281" i="5"/>
  <c r="BB281" i="5"/>
  <c r="BC281" i="5"/>
  <c r="BD281" i="5"/>
  <c r="BE281" i="5"/>
  <c r="BF281" i="5"/>
  <c r="AZ282" i="5"/>
  <c r="BA282" i="5"/>
  <c r="BB282" i="5"/>
  <c r="BC282" i="5"/>
  <c r="BD282" i="5"/>
  <c r="BE282" i="5"/>
  <c r="BH282" i="5"/>
  <c r="BP282" i="5"/>
  <c r="BA283" i="5"/>
  <c r="BB283" i="5"/>
  <c r="BC283" i="5"/>
  <c r="BD283" i="5"/>
  <c r="BI283" i="5"/>
  <c r="BP283" i="5"/>
  <c r="AZ4" i="5"/>
  <c r="BB4" i="5"/>
  <c r="BE4" i="5"/>
  <c r="BF4" i="5"/>
  <c r="BG4" i="5"/>
  <c r="BH4" i="5"/>
  <c r="BI4" i="5"/>
  <c r="BP4" i="5"/>
  <c r="BA5" i="5"/>
  <c r="BD5" i="5"/>
  <c r="BE5" i="5"/>
  <c r="BF5" i="5"/>
  <c r="BG5" i="5"/>
  <c r="BH5" i="5"/>
  <c r="BO5" i="5"/>
  <c r="AZ6" i="5"/>
  <c r="BC6" i="5"/>
  <c r="BD6" i="5"/>
  <c r="BE6" i="5"/>
  <c r="BF6" i="5"/>
  <c r="BG6" i="5"/>
  <c r="BN6" i="5"/>
  <c r="BP6" i="5"/>
  <c r="BB7" i="5"/>
  <c r="BC7" i="5"/>
  <c r="BD7" i="5"/>
  <c r="BE7" i="5"/>
  <c r="BF7" i="5"/>
  <c r="BM7" i="5"/>
  <c r="BO7" i="5"/>
  <c r="BA8" i="5"/>
  <c r="BB8" i="5"/>
  <c r="BC8" i="5"/>
  <c r="BD8" i="5"/>
  <c r="BE8" i="5"/>
  <c r="BL8" i="5"/>
  <c r="BN8" i="5"/>
  <c r="AZ9" i="5"/>
  <c r="BA9" i="5"/>
  <c r="BB9" i="5"/>
  <c r="BC9" i="5"/>
  <c r="BD9" i="5"/>
  <c r="BK9" i="5"/>
  <c r="BM9" i="5"/>
  <c r="BP9" i="5"/>
  <c r="AZ10" i="5"/>
  <c r="BA10" i="5"/>
  <c r="BB10" i="5"/>
  <c r="BC10" i="5"/>
  <c r="BJ10" i="5"/>
  <c r="BL10" i="5"/>
  <c r="BO10" i="5"/>
  <c r="BP10" i="5"/>
  <c r="AZ11" i="5"/>
  <c r="BA11" i="5"/>
  <c r="BB11" i="5"/>
  <c r="BI11" i="5"/>
  <c r="BK11" i="5"/>
  <c r="BN11" i="5"/>
  <c r="BO11" i="5"/>
  <c r="BP11" i="5"/>
  <c r="AZ12" i="5"/>
  <c r="AZ302" i="5" s="1"/>
  <c r="BJ12" i="5"/>
  <c r="BM12" i="5"/>
  <c r="BN12" i="5"/>
  <c r="BO12" i="5"/>
  <c r="BP12" i="5"/>
  <c r="AZ13" i="5"/>
  <c r="BG13" i="5"/>
  <c r="BI13" i="5"/>
  <c r="BL13" i="5"/>
  <c r="BM13" i="5"/>
  <c r="BN13" i="5"/>
  <c r="BO13" i="5"/>
  <c r="BP13" i="5"/>
  <c r="AZ14" i="5"/>
  <c r="BA14" i="5"/>
  <c r="BB14" i="5"/>
  <c r="BD14" i="5"/>
  <c r="BE14" i="5"/>
  <c r="BI14" i="5"/>
  <c r="BJ14" i="5"/>
  <c r="BK14" i="5"/>
  <c r="BP14" i="5"/>
  <c r="AZ15" i="5"/>
  <c r="BA15" i="5"/>
  <c r="BC15" i="5"/>
  <c r="BD15" i="5"/>
  <c r="BH15" i="5"/>
  <c r="BI15" i="5"/>
  <c r="BJ15" i="5"/>
  <c r="BO15" i="5"/>
  <c r="BP15" i="5"/>
  <c r="AZ16" i="5"/>
  <c r="BB16" i="5"/>
  <c r="BG16" i="5"/>
  <c r="BH16" i="5"/>
  <c r="BI16" i="5"/>
  <c r="BN16" i="5"/>
  <c r="BO16" i="5"/>
  <c r="BP16" i="5"/>
  <c r="BA17" i="5"/>
  <c r="BF17" i="5"/>
  <c r="BG17" i="5"/>
  <c r="BH17" i="5"/>
  <c r="BM17" i="5"/>
  <c r="BN17" i="5"/>
  <c r="BO17" i="5"/>
  <c r="AZ18" i="5"/>
  <c r="BE18" i="5"/>
  <c r="BF18" i="5"/>
  <c r="BG18" i="5"/>
  <c r="BL18" i="5"/>
  <c r="BM18" i="5"/>
  <c r="BN18" i="5"/>
  <c r="BP18" i="5"/>
  <c r="BD19" i="5"/>
  <c r="BE19" i="5"/>
  <c r="BF19" i="5"/>
  <c r="BK19" i="5"/>
  <c r="BL19" i="5"/>
  <c r="BM19" i="5"/>
  <c r="BO19" i="5"/>
  <c r="BC20" i="5"/>
  <c r="BD20" i="5"/>
  <c r="BE20" i="5"/>
  <c r="BJ20" i="5"/>
  <c r="BK20" i="5"/>
  <c r="BL20" i="5"/>
  <c r="BB21" i="5"/>
  <c r="BC21" i="5"/>
  <c r="BD21" i="5"/>
  <c r="BI21" i="5"/>
  <c r="BJ21" i="5"/>
  <c r="BK21" i="5"/>
  <c r="BA22" i="5"/>
  <c r="BB22" i="5"/>
  <c r="BC22" i="5"/>
  <c r="BH22" i="5"/>
  <c r="BI22" i="5"/>
  <c r="BJ22" i="5"/>
  <c r="AZ23" i="5"/>
  <c r="BA23" i="5"/>
  <c r="BB23" i="5"/>
  <c r="BG23" i="5"/>
  <c r="BH23" i="5"/>
  <c r="BI23" i="5"/>
  <c r="BP23" i="5"/>
  <c r="AZ24" i="5"/>
  <c r="BA24" i="5"/>
  <c r="BF24" i="5"/>
  <c r="BG24" i="5"/>
  <c r="BH24" i="5"/>
  <c r="BO24" i="5"/>
  <c r="BP24" i="5"/>
  <c r="AZ25" i="5"/>
  <c r="BE25" i="5"/>
  <c r="BF25" i="5"/>
  <c r="BG25" i="5"/>
  <c r="BN25" i="5"/>
  <c r="BO25" i="5"/>
  <c r="BP25" i="5"/>
  <c r="BD26" i="5"/>
  <c r="BE26" i="5"/>
  <c r="BF26" i="5"/>
  <c r="BM26" i="5"/>
  <c r="BN26" i="5"/>
  <c r="BO26" i="5"/>
  <c r="BC27" i="5"/>
  <c r="BD27" i="5"/>
  <c r="BE27" i="5"/>
  <c r="BL27" i="5"/>
  <c r="BM27" i="5"/>
  <c r="BN27" i="5"/>
  <c r="BB28" i="5"/>
  <c r="BC28" i="5"/>
  <c r="BD28" i="5"/>
  <c r="BK28" i="5"/>
  <c r="BL28" i="5"/>
  <c r="BM28" i="5"/>
  <c r="BA29" i="5"/>
  <c r="BB29" i="5"/>
  <c r="BC29" i="5"/>
  <c r="BJ29" i="5"/>
  <c r="BK29" i="5"/>
  <c r="BL29" i="5"/>
  <c r="AZ30" i="5"/>
  <c r="BA30" i="5"/>
  <c r="BB30" i="5"/>
  <c r="BI30" i="5"/>
  <c r="BJ30" i="5"/>
  <c r="BK30" i="5"/>
  <c r="BP30" i="5"/>
  <c r="AZ31" i="5"/>
  <c r="BA31" i="5"/>
  <c r="BH31" i="5"/>
  <c r="BI31" i="5"/>
  <c r="BJ31" i="5"/>
  <c r="BO31" i="5"/>
  <c r="BP31" i="5"/>
  <c r="AZ32" i="5"/>
  <c r="BG32" i="5"/>
  <c r="BH32" i="5"/>
  <c r="BI32" i="5"/>
  <c r="BN32" i="5"/>
  <c r="BO32" i="5"/>
  <c r="BP32" i="5"/>
  <c r="BF33" i="5"/>
  <c r="BG33" i="5"/>
  <c r="BH33" i="5"/>
  <c r="BM33" i="5"/>
  <c r="BN33" i="5"/>
  <c r="BO33" i="5"/>
  <c r="BE34" i="5"/>
  <c r="BF34" i="5"/>
  <c r="BG34" i="5"/>
  <c r="BL34" i="5"/>
  <c r="BM34" i="5"/>
  <c r="BN34" i="5"/>
  <c r="BD35" i="5"/>
  <c r="BE35" i="5"/>
  <c r="BF35" i="5"/>
  <c r="BK35" i="5"/>
  <c r="BL35" i="5"/>
  <c r="BM35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P36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O37" i="5"/>
  <c r="BP37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N38" i="5"/>
  <c r="BO38" i="5"/>
  <c r="BP38" i="5"/>
  <c r="AZ39" i="5"/>
  <c r="BA39" i="5"/>
  <c r="BB39" i="5"/>
  <c r="BC39" i="5"/>
  <c r="BD39" i="5"/>
  <c r="BE39" i="5"/>
  <c r="BF39" i="5"/>
  <c r="BG39" i="5"/>
  <c r="BH39" i="5"/>
  <c r="BI39" i="5"/>
  <c r="BJ39" i="5"/>
  <c r="BM39" i="5"/>
  <c r="BN39" i="5"/>
  <c r="BO39" i="5"/>
  <c r="BP39" i="5"/>
  <c r="AZ40" i="5"/>
  <c r="BA40" i="5"/>
  <c r="BB40" i="5"/>
  <c r="BC40" i="5"/>
  <c r="BD40" i="5"/>
  <c r="BE40" i="5"/>
  <c r="BF40" i="5"/>
  <c r="BG40" i="5"/>
  <c r="BH40" i="5"/>
  <c r="BI40" i="5"/>
  <c r="BL40" i="5"/>
  <c r="BM40" i="5"/>
  <c r="BN40" i="5"/>
  <c r="BO40" i="5"/>
  <c r="BP40" i="5"/>
  <c r="AZ41" i="5"/>
  <c r="BA41" i="5"/>
  <c r="BB41" i="5"/>
  <c r="BC41" i="5"/>
  <c r="BD41" i="5"/>
  <c r="BE41" i="5"/>
  <c r="BF41" i="5"/>
  <c r="BG41" i="5"/>
  <c r="BH41" i="5"/>
  <c r="BK41" i="5"/>
  <c r="BL41" i="5"/>
  <c r="BM41" i="5"/>
  <c r="BN41" i="5"/>
  <c r="BO41" i="5"/>
  <c r="BP41" i="5"/>
  <c r="AZ42" i="5"/>
  <c r="BA42" i="5"/>
  <c r="BB42" i="5"/>
  <c r="BC42" i="5"/>
  <c r="BD42" i="5"/>
  <c r="BE42" i="5"/>
  <c r="BF42" i="5"/>
  <c r="BG42" i="5"/>
  <c r="BJ42" i="5"/>
  <c r="BK42" i="5"/>
  <c r="BL42" i="5"/>
  <c r="BM42" i="5"/>
  <c r="BN42" i="5"/>
  <c r="BO42" i="5"/>
  <c r="BP42" i="5"/>
  <c r="AZ43" i="5"/>
  <c r="BA43" i="5"/>
  <c r="BB43" i="5"/>
  <c r="BC43" i="5"/>
  <c r="BD43" i="5"/>
  <c r="BE43" i="5"/>
  <c r="BF43" i="5"/>
  <c r="BI43" i="5"/>
  <c r="BJ43" i="5"/>
  <c r="BK43" i="5"/>
  <c r="BL43" i="5"/>
  <c r="BM43" i="5"/>
  <c r="BN43" i="5"/>
  <c r="BO43" i="5"/>
  <c r="BP43" i="5"/>
  <c r="AZ44" i="5"/>
  <c r="BA44" i="5"/>
  <c r="BB44" i="5"/>
  <c r="BC44" i="5"/>
  <c r="BD44" i="5"/>
  <c r="BE44" i="5"/>
  <c r="BH44" i="5"/>
  <c r="BI44" i="5"/>
  <c r="BJ44" i="5"/>
  <c r="BK44" i="5"/>
  <c r="BL44" i="5"/>
  <c r="BM44" i="5"/>
  <c r="BN44" i="5"/>
  <c r="BO44" i="5"/>
  <c r="BP44" i="5"/>
  <c r="AZ45" i="5"/>
  <c r="BA45" i="5"/>
  <c r="BB45" i="5"/>
  <c r="BC45" i="5"/>
  <c r="BD45" i="5"/>
  <c r="BG45" i="5"/>
  <c r="BH45" i="5"/>
  <c r="BI45" i="5"/>
  <c r="BJ45" i="5"/>
  <c r="BK45" i="5"/>
  <c r="BL45" i="5"/>
  <c r="BM45" i="5"/>
  <c r="BN45" i="5"/>
  <c r="BO45" i="5"/>
  <c r="BP45" i="5"/>
  <c r="AZ46" i="5"/>
  <c r="BA46" i="5"/>
  <c r="BB46" i="5"/>
  <c r="BC46" i="5"/>
  <c r="BF46" i="5"/>
  <c r="BG46" i="5"/>
  <c r="BH46" i="5"/>
  <c r="BI46" i="5"/>
  <c r="BJ46" i="5"/>
  <c r="BK46" i="5"/>
  <c r="BL46" i="5"/>
  <c r="BM46" i="5"/>
  <c r="BN46" i="5"/>
  <c r="BO46" i="5"/>
  <c r="BP46" i="5"/>
  <c r="AZ47" i="5"/>
  <c r="BA47" i="5"/>
  <c r="BB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AZ48" i="5"/>
  <c r="BA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AZ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AZ52" i="5"/>
  <c r="BA52" i="5"/>
  <c r="BB52" i="5"/>
  <c r="BC52" i="5"/>
  <c r="BD52" i="5"/>
  <c r="BE52" i="5"/>
  <c r="BG52" i="5"/>
  <c r="BH52" i="5"/>
  <c r="BI52" i="5"/>
  <c r="BK52" i="5"/>
  <c r="BO52" i="5"/>
  <c r="BP52" i="5"/>
  <c r="AZ53" i="5"/>
  <c r="BA53" i="5"/>
  <c r="BB53" i="5"/>
  <c r="BC53" i="5"/>
  <c r="BD53" i="5"/>
  <c r="BF53" i="5"/>
  <c r="BG53" i="5"/>
  <c r="BH53" i="5"/>
  <c r="BJ53" i="5"/>
  <c r="BN53" i="5"/>
  <c r="BO53" i="5"/>
  <c r="BP53" i="5"/>
  <c r="AZ54" i="5"/>
  <c r="BA54" i="5"/>
  <c r="BB54" i="5"/>
  <c r="BC54" i="5"/>
  <c r="BE54" i="5"/>
  <c r="BF54" i="5"/>
  <c r="BG54" i="5"/>
  <c r="BI54" i="5"/>
  <c r="BM54" i="5"/>
  <c r="BN54" i="5"/>
  <c r="BO54" i="5"/>
  <c r="BP54" i="5"/>
  <c r="AZ55" i="5"/>
  <c r="BA55" i="5"/>
  <c r="BB55" i="5"/>
  <c r="BD55" i="5"/>
  <c r="BE55" i="5"/>
  <c r="BF55" i="5"/>
  <c r="BH55" i="5"/>
  <c r="BL55" i="5"/>
  <c r="BM55" i="5"/>
  <c r="BN55" i="5"/>
  <c r="BO55" i="5"/>
  <c r="BP55" i="5"/>
  <c r="AZ56" i="5"/>
  <c r="BA56" i="5"/>
  <c r="BC56" i="5"/>
  <c r="BD56" i="5"/>
  <c r="BE56" i="5"/>
  <c r="BG56" i="5"/>
  <c r="BK56" i="5"/>
  <c r="BL56" i="5"/>
  <c r="BM56" i="5"/>
  <c r="BN56" i="5"/>
  <c r="BO56" i="5"/>
  <c r="BP56" i="5"/>
  <c r="AZ57" i="5"/>
  <c r="BB57" i="5"/>
  <c r="BC57" i="5"/>
  <c r="BD57" i="5"/>
  <c r="BF57" i="5"/>
  <c r="BJ57" i="5"/>
  <c r="BK57" i="5"/>
  <c r="BL57" i="5"/>
  <c r="BM57" i="5"/>
  <c r="BN57" i="5"/>
  <c r="BO57" i="5"/>
  <c r="BP57" i="5"/>
  <c r="BA58" i="5"/>
  <c r="BB58" i="5"/>
  <c r="BC58" i="5"/>
  <c r="BE58" i="5"/>
  <c r="BI58" i="5"/>
  <c r="BJ58" i="5"/>
  <c r="BK58" i="5"/>
  <c r="BL58" i="5"/>
  <c r="BM58" i="5"/>
  <c r="BN58" i="5"/>
  <c r="BO58" i="5"/>
  <c r="AZ59" i="5"/>
  <c r="BA59" i="5"/>
  <c r="BB59" i="5"/>
  <c r="BD59" i="5"/>
  <c r="BH59" i="5"/>
  <c r="BI59" i="5"/>
  <c r="BJ59" i="5"/>
  <c r="BK59" i="5"/>
  <c r="BL59" i="5"/>
  <c r="BM59" i="5"/>
  <c r="BN59" i="5"/>
  <c r="BP59" i="5"/>
  <c r="AZ60" i="5"/>
  <c r="BA60" i="5"/>
  <c r="BC60" i="5"/>
  <c r="BG60" i="5"/>
  <c r="BH60" i="5"/>
  <c r="BI60" i="5"/>
  <c r="BJ60" i="5"/>
  <c r="BK60" i="5"/>
  <c r="BL60" i="5"/>
  <c r="BM60" i="5"/>
  <c r="BO60" i="5"/>
  <c r="BP60" i="5"/>
  <c r="AZ61" i="5"/>
  <c r="BB61" i="5"/>
  <c r="BF61" i="5"/>
  <c r="BG61" i="5"/>
  <c r="BH61" i="5"/>
  <c r="BI61" i="5"/>
  <c r="BJ61" i="5"/>
  <c r="BK61" i="5"/>
  <c r="BL61" i="5"/>
  <c r="BN61" i="5"/>
  <c r="BO61" i="5"/>
  <c r="BP61" i="5"/>
  <c r="BA62" i="5"/>
  <c r="BE62" i="5"/>
  <c r="BF62" i="5"/>
  <c r="BG62" i="5"/>
  <c r="BH62" i="5"/>
  <c r="BI62" i="5"/>
  <c r="BJ62" i="5"/>
  <c r="BK62" i="5"/>
  <c r="BM62" i="5"/>
  <c r="BN62" i="5"/>
  <c r="BO62" i="5"/>
  <c r="AZ63" i="5"/>
  <c r="BD63" i="5"/>
  <c r="BE63" i="5"/>
  <c r="BF63" i="5"/>
  <c r="BG63" i="5"/>
  <c r="BH63" i="5"/>
  <c r="BI63" i="5"/>
  <c r="BL63" i="5"/>
  <c r="BM63" i="5"/>
  <c r="BN63" i="5"/>
  <c r="BC64" i="5"/>
  <c r="BD64" i="5"/>
  <c r="BE64" i="5"/>
  <c r="BF64" i="5"/>
  <c r="BG64" i="5"/>
  <c r="BH64" i="5"/>
  <c r="BI64" i="5"/>
  <c r="BK64" i="5"/>
  <c r="BL64" i="5"/>
  <c r="BM64" i="5"/>
  <c r="BO64" i="5"/>
  <c r="BB65" i="5"/>
  <c r="BC65" i="5"/>
  <c r="BD65" i="5"/>
  <c r="BE65" i="5"/>
  <c r="BF65" i="5"/>
  <c r="BG65" i="5"/>
  <c r="BJ65" i="5"/>
  <c r="BK65" i="5"/>
  <c r="BL65" i="5"/>
  <c r="BA66" i="5"/>
  <c r="BB66" i="5"/>
  <c r="BC66" i="5"/>
  <c r="BD66" i="5"/>
  <c r="BE66" i="5"/>
  <c r="BF66" i="5"/>
  <c r="BI66" i="5"/>
  <c r="BJ66" i="5"/>
  <c r="BK66" i="5"/>
  <c r="BM66" i="5"/>
  <c r="AZ67" i="5"/>
  <c r="BA67" i="5"/>
  <c r="BB67" i="5"/>
  <c r="BC67" i="5"/>
  <c r="BD67" i="5"/>
  <c r="BE67" i="5"/>
  <c r="BF67" i="5"/>
  <c r="BG67" i="5"/>
  <c r="BH67" i="5"/>
  <c r="BI67" i="5"/>
  <c r="BK67" i="5"/>
  <c r="BL67" i="5"/>
  <c r="BM67" i="5"/>
  <c r="BP67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O68" i="5"/>
  <c r="BP68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N69" i="5"/>
  <c r="BO69" i="5"/>
  <c r="BP69" i="5"/>
  <c r="AZ70" i="5"/>
  <c r="BA70" i="5"/>
  <c r="BB70" i="5"/>
  <c r="BC70" i="5"/>
  <c r="BD70" i="5"/>
  <c r="BE70" i="5"/>
  <c r="BF70" i="5"/>
  <c r="BG70" i="5"/>
  <c r="BH70" i="5"/>
  <c r="BI70" i="5"/>
  <c r="BJ70" i="5"/>
  <c r="BM70" i="5"/>
  <c r="BN70" i="5"/>
  <c r="BO70" i="5"/>
  <c r="BP70" i="5"/>
  <c r="AZ71" i="5"/>
  <c r="BA71" i="5"/>
  <c r="BB71" i="5"/>
  <c r="BC71" i="5"/>
  <c r="BD71" i="5"/>
  <c r="BE71" i="5"/>
  <c r="BF71" i="5"/>
  <c r="BG71" i="5"/>
  <c r="BH71" i="5"/>
  <c r="BI71" i="5"/>
  <c r="BL71" i="5"/>
  <c r="BM71" i="5"/>
  <c r="BN71" i="5"/>
  <c r="BO71" i="5"/>
  <c r="BP71" i="5"/>
  <c r="AZ72" i="5"/>
  <c r="BA72" i="5"/>
  <c r="BB72" i="5"/>
  <c r="BC72" i="5"/>
  <c r="BD72" i="5"/>
  <c r="BE72" i="5"/>
  <c r="BF72" i="5"/>
  <c r="BG72" i="5"/>
  <c r="BH72" i="5"/>
  <c r="BK72" i="5"/>
  <c r="BL72" i="5"/>
  <c r="BM72" i="5"/>
  <c r="BN72" i="5"/>
  <c r="BO72" i="5"/>
  <c r="BP72" i="5"/>
  <c r="AZ73" i="5"/>
  <c r="BA73" i="5"/>
  <c r="BB73" i="5"/>
  <c r="BC73" i="5"/>
  <c r="BD73" i="5"/>
  <c r="BE73" i="5"/>
  <c r="BF73" i="5"/>
  <c r="BG73" i="5"/>
  <c r="BJ73" i="5"/>
  <c r="BK73" i="5"/>
  <c r="BL73" i="5"/>
  <c r="BM73" i="5"/>
  <c r="BN73" i="5"/>
  <c r="BO73" i="5"/>
  <c r="BP73" i="5"/>
  <c r="AZ74" i="5"/>
  <c r="BA74" i="5"/>
  <c r="BB74" i="5"/>
  <c r="BC74" i="5"/>
  <c r="BD74" i="5"/>
  <c r="BE74" i="5"/>
  <c r="BF74" i="5"/>
  <c r="BI74" i="5"/>
  <c r="BJ74" i="5"/>
  <c r="BK74" i="5"/>
  <c r="BL74" i="5"/>
  <c r="BM74" i="5"/>
  <c r="BN74" i="5"/>
  <c r="BO74" i="5"/>
  <c r="BP74" i="5"/>
  <c r="AZ75" i="5"/>
  <c r="BA75" i="5"/>
  <c r="BB75" i="5"/>
  <c r="BC75" i="5"/>
  <c r="BD75" i="5"/>
  <c r="BE75" i="5"/>
  <c r="BH75" i="5"/>
  <c r="BI75" i="5"/>
  <c r="BJ75" i="5"/>
  <c r="BK75" i="5"/>
  <c r="BL75" i="5"/>
  <c r="BM75" i="5"/>
  <c r="BN75" i="5"/>
  <c r="BO75" i="5"/>
  <c r="BP75" i="5"/>
  <c r="AZ76" i="5"/>
  <c r="BA76" i="5"/>
  <c r="BB76" i="5"/>
  <c r="BC76" i="5"/>
  <c r="BD76" i="5"/>
  <c r="BG76" i="5"/>
  <c r="BH76" i="5"/>
  <c r="BI76" i="5"/>
  <c r="BJ76" i="5"/>
  <c r="BK76" i="5"/>
  <c r="BL76" i="5"/>
  <c r="BM76" i="5"/>
  <c r="BN76" i="5"/>
  <c r="BO76" i="5"/>
  <c r="BP76" i="5"/>
  <c r="AZ77" i="5"/>
  <c r="BA77" i="5"/>
  <c r="BB77" i="5"/>
  <c r="BC77" i="5"/>
  <c r="BF77" i="5"/>
  <c r="BG77" i="5"/>
  <c r="BH77" i="5"/>
  <c r="BI77" i="5"/>
  <c r="BJ77" i="5"/>
  <c r="BK77" i="5"/>
  <c r="BL77" i="5"/>
  <c r="BM77" i="5"/>
  <c r="BN77" i="5"/>
  <c r="BO77" i="5"/>
  <c r="BP77" i="5"/>
  <c r="AZ78" i="5"/>
  <c r="BA78" i="5"/>
  <c r="BB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AZ79" i="5"/>
  <c r="BA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AZ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P83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O84" i="5"/>
  <c r="BP84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N85" i="5"/>
  <c r="BO85" i="5"/>
  <c r="BP85" i="5"/>
  <c r="AZ86" i="5"/>
  <c r="BA86" i="5"/>
  <c r="BB86" i="5"/>
  <c r="BC86" i="5"/>
  <c r="BD86" i="5"/>
  <c r="BE86" i="5"/>
  <c r="BF86" i="5"/>
  <c r="BG86" i="5"/>
  <c r="BH86" i="5"/>
  <c r="BI86" i="5"/>
  <c r="BJ86" i="5"/>
  <c r="BM86" i="5"/>
  <c r="BN86" i="5"/>
  <c r="BO86" i="5"/>
  <c r="BP86" i="5"/>
  <c r="AZ87" i="5"/>
  <c r="BA87" i="5"/>
  <c r="BB87" i="5"/>
  <c r="BC87" i="5"/>
  <c r="BD87" i="5"/>
  <c r="BE87" i="5"/>
  <c r="BF87" i="5"/>
  <c r="BG87" i="5"/>
  <c r="BH87" i="5"/>
  <c r="BI87" i="5"/>
  <c r="BL87" i="5"/>
  <c r="BM87" i="5"/>
  <c r="BN87" i="5"/>
  <c r="BO87" i="5"/>
  <c r="BP87" i="5"/>
  <c r="AZ88" i="5"/>
  <c r="BA88" i="5"/>
  <c r="BB88" i="5"/>
  <c r="BC88" i="5"/>
  <c r="BD88" i="5"/>
  <c r="BE88" i="5"/>
  <c r="BF88" i="5"/>
  <c r="BG88" i="5"/>
  <c r="BH88" i="5"/>
  <c r="BK88" i="5"/>
  <c r="BL88" i="5"/>
  <c r="BM88" i="5"/>
  <c r="BN88" i="5"/>
  <c r="BO88" i="5"/>
  <c r="BP88" i="5"/>
  <c r="AZ89" i="5"/>
  <c r="BA89" i="5"/>
  <c r="BB89" i="5"/>
  <c r="BC89" i="5"/>
  <c r="BD89" i="5"/>
  <c r="BE89" i="5"/>
  <c r="BF89" i="5"/>
  <c r="BG89" i="5"/>
  <c r="BJ89" i="5"/>
  <c r="BK89" i="5"/>
  <c r="BL89" i="5"/>
  <c r="BM89" i="5"/>
  <c r="BN89" i="5"/>
  <c r="BO89" i="5"/>
  <c r="BP89" i="5"/>
  <c r="AZ90" i="5"/>
  <c r="BA90" i="5"/>
  <c r="BB90" i="5"/>
  <c r="BC90" i="5"/>
  <c r="BD90" i="5"/>
  <c r="BE90" i="5"/>
  <c r="BF90" i="5"/>
  <c r="BG90" i="5"/>
  <c r="BP90" i="5"/>
  <c r="AZ91" i="5"/>
  <c r="BA91" i="5"/>
  <c r="BB91" i="5"/>
  <c r="BC91" i="5"/>
  <c r="BD91" i="5"/>
  <c r="BE91" i="5"/>
  <c r="BF91" i="5"/>
  <c r="BO91" i="5"/>
  <c r="BP91" i="5"/>
  <c r="AZ92" i="5"/>
  <c r="BA92" i="5"/>
  <c r="BB92" i="5"/>
  <c r="BC92" i="5"/>
  <c r="BD92" i="5"/>
  <c r="BN92" i="5"/>
  <c r="BO92" i="5"/>
  <c r="BP92" i="5"/>
  <c r="AZ93" i="5"/>
  <c r="BA93" i="5"/>
  <c r="BB93" i="5"/>
  <c r="BC93" i="5"/>
  <c r="BM93" i="5"/>
  <c r="BN93" i="5"/>
  <c r="BO93" i="5"/>
  <c r="BP93" i="5"/>
  <c r="AZ94" i="5"/>
  <c r="BA94" i="5"/>
  <c r="BB94" i="5"/>
  <c r="BL94" i="5"/>
  <c r="BM94" i="5"/>
  <c r="BN94" i="5"/>
  <c r="BO94" i="5"/>
  <c r="BP94" i="5"/>
  <c r="AZ95" i="5"/>
  <c r="BA95" i="5"/>
  <c r="BK95" i="5"/>
  <c r="BL95" i="5"/>
  <c r="BM95" i="5"/>
  <c r="BN95" i="5"/>
  <c r="BO95" i="5"/>
  <c r="BP95" i="5"/>
  <c r="AZ96" i="5"/>
  <c r="BJ96" i="5"/>
  <c r="BK96" i="5"/>
  <c r="BL96" i="5"/>
  <c r="BM96" i="5"/>
  <c r="BN96" i="5"/>
  <c r="BO96" i="5"/>
  <c r="BP96" i="5"/>
  <c r="BI97" i="5"/>
  <c r="BJ97" i="5"/>
  <c r="BK97" i="5"/>
  <c r="BL97" i="5"/>
  <c r="BM97" i="5"/>
  <c r="BN97" i="5"/>
  <c r="BO97" i="5"/>
  <c r="BH98" i="5"/>
  <c r="BI98" i="5"/>
  <c r="BJ98" i="5"/>
  <c r="BK98" i="5"/>
  <c r="BL98" i="5"/>
  <c r="BM98" i="5"/>
  <c r="BN98" i="5"/>
  <c r="BG99" i="5"/>
  <c r="BH99" i="5"/>
  <c r="BI99" i="5"/>
  <c r="BJ99" i="5"/>
  <c r="BK99" i="5"/>
  <c r="BL99" i="5"/>
  <c r="BM99" i="5"/>
  <c r="BF100" i="5"/>
  <c r="BG100" i="5"/>
  <c r="BH100" i="5"/>
  <c r="BI100" i="5"/>
  <c r="BJ100" i="5"/>
  <c r="BK100" i="5"/>
  <c r="BL100" i="5"/>
  <c r="BE101" i="5"/>
  <c r="BF101" i="5"/>
  <c r="BG101" i="5"/>
  <c r="BH101" i="5"/>
  <c r="BI101" i="5"/>
  <c r="BJ101" i="5"/>
  <c r="BK101" i="5"/>
  <c r="BD102" i="5"/>
  <c r="BE102" i="5"/>
  <c r="BF102" i="5"/>
  <c r="BG102" i="5"/>
  <c r="BH102" i="5"/>
  <c r="BI102" i="5"/>
  <c r="BJ102" i="5"/>
  <c r="BC103" i="5"/>
  <c r="BD103" i="5"/>
  <c r="BE103" i="5"/>
  <c r="BF103" i="5"/>
  <c r="BG103" i="5"/>
  <c r="BH103" i="5"/>
  <c r="BI103" i="5"/>
  <c r="BB104" i="5"/>
  <c r="BC104" i="5"/>
  <c r="BD104" i="5"/>
  <c r="BE104" i="5"/>
  <c r="BF104" i="5"/>
  <c r="BG104" i="5"/>
  <c r="BH104" i="5"/>
  <c r="BA105" i="5"/>
  <c r="BB105" i="5"/>
  <c r="BC105" i="5"/>
  <c r="BD105" i="5"/>
  <c r="BE105" i="5"/>
  <c r="BF105" i="5"/>
  <c r="BG105" i="5"/>
  <c r="AZ106" i="5"/>
  <c r="BA106" i="5"/>
  <c r="BB106" i="5"/>
  <c r="BC106" i="5"/>
  <c r="BD106" i="5"/>
  <c r="BE106" i="5"/>
  <c r="BF106" i="5"/>
  <c r="BG106" i="5"/>
  <c r="BH106" i="5"/>
  <c r="BI106" i="5"/>
  <c r="BJ106" i="5"/>
  <c r="BK106" i="5"/>
  <c r="BL106" i="5"/>
  <c r="BM106" i="5"/>
  <c r="BN106" i="5"/>
  <c r="BP106" i="5"/>
  <c r="AZ107" i="5"/>
  <c r="BA107" i="5"/>
  <c r="BB107" i="5"/>
  <c r="BC107" i="5"/>
  <c r="BD107" i="5"/>
  <c r="BE107" i="5"/>
  <c r="BF107" i="5"/>
  <c r="BG107" i="5"/>
  <c r="BH107" i="5"/>
  <c r="BI107" i="5"/>
  <c r="BJ107" i="5"/>
  <c r="BK107" i="5"/>
  <c r="BL107" i="5"/>
  <c r="BM107" i="5"/>
  <c r="BO107" i="5"/>
  <c r="BP107" i="5"/>
  <c r="AZ108" i="5"/>
  <c r="BA108" i="5"/>
  <c r="BB108" i="5"/>
  <c r="BC108" i="5"/>
  <c r="BD108" i="5"/>
  <c r="BE108" i="5"/>
  <c r="BF108" i="5"/>
  <c r="BG108" i="5"/>
  <c r="BH108" i="5"/>
  <c r="BI108" i="5"/>
  <c r="BN108" i="5"/>
  <c r="BO108" i="5"/>
  <c r="BP108" i="5"/>
  <c r="AZ109" i="5"/>
  <c r="BA109" i="5"/>
  <c r="BB109" i="5"/>
  <c r="BC109" i="5"/>
  <c r="BD109" i="5"/>
  <c r="BE109" i="5"/>
  <c r="BF109" i="5"/>
  <c r="BG109" i="5"/>
  <c r="BH109" i="5"/>
  <c r="BI109" i="5"/>
  <c r="BN109" i="5"/>
  <c r="BO109" i="5"/>
  <c r="BP109" i="5"/>
  <c r="AZ110" i="5"/>
  <c r="BA110" i="5"/>
  <c r="BB110" i="5"/>
  <c r="BC110" i="5"/>
  <c r="BD110" i="5"/>
  <c r="BE110" i="5"/>
  <c r="BF110" i="5"/>
  <c r="BG110" i="5"/>
  <c r="BH110" i="5"/>
  <c r="BI110" i="5"/>
  <c r="BM110" i="5"/>
  <c r="BN110" i="5"/>
  <c r="BO110" i="5"/>
  <c r="BP110" i="5"/>
  <c r="AZ111" i="5"/>
  <c r="BA111" i="5"/>
  <c r="BB111" i="5"/>
  <c r="BC111" i="5"/>
  <c r="BD111" i="5"/>
  <c r="BE111" i="5"/>
  <c r="BF111" i="5"/>
  <c r="BG111" i="5"/>
  <c r="BH111" i="5"/>
  <c r="BI111" i="5"/>
  <c r="BL111" i="5"/>
  <c r="BM111" i="5"/>
  <c r="BN111" i="5"/>
  <c r="BO111" i="5"/>
  <c r="BP111" i="5"/>
  <c r="AZ112" i="5"/>
  <c r="BA112" i="5"/>
  <c r="BB112" i="5"/>
  <c r="BC112" i="5"/>
  <c r="BD112" i="5"/>
  <c r="BE112" i="5"/>
  <c r="BF112" i="5"/>
  <c r="BG112" i="5"/>
  <c r="BH112" i="5"/>
  <c r="BK112" i="5"/>
  <c r="BL112" i="5"/>
  <c r="BM112" i="5"/>
  <c r="BN112" i="5"/>
  <c r="BO112" i="5"/>
  <c r="BP112" i="5"/>
  <c r="BA113" i="5"/>
  <c r="BB113" i="5"/>
  <c r="BC113" i="5"/>
  <c r="BD113" i="5"/>
  <c r="BE113" i="5"/>
  <c r="BF113" i="5"/>
  <c r="BG113" i="5"/>
  <c r="BI113" i="5"/>
  <c r="BJ113" i="5"/>
  <c r="BK113" i="5"/>
  <c r="BL113" i="5"/>
  <c r="BM113" i="5"/>
  <c r="BN113" i="5"/>
  <c r="BO113" i="5"/>
  <c r="AZ114" i="5"/>
  <c r="BA114" i="5"/>
  <c r="BB114" i="5"/>
  <c r="BC114" i="5"/>
  <c r="BD114" i="5"/>
  <c r="BE114" i="5"/>
  <c r="BF114" i="5"/>
  <c r="BH114" i="5"/>
  <c r="BI114" i="5"/>
  <c r="BJ114" i="5"/>
  <c r="BK114" i="5"/>
  <c r="BL114" i="5"/>
  <c r="BM114" i="5"/>
  <c r="AZ115" i="5"/>
  <c r="BA115" i="5"/>
  <c r="BB115" i="5"/>
  <c r="BC115" i="5"/>
  <c r="BD115" i="5"/>
  <c r="BE115" i="5"/>
  <c r="BG115" i="5"/>
  <c r="BH115" i="5"/>
  <c r="BI115" i="5"/>
  <c r="BJ115" i="5"/>
  <c r="BK115" i="5"/>
  <c r="BL115" i="5"/>
  <c r="BO115" i="5"/>
  <c r="BP115" i="5"/>
  <c r="AZ116" i="5"/>
  <c r="BA116" i="5"/>
  <c r="BB116" i="5"/>
  <c r="BC116" i="5"/>
  <c r="BD116" i="5"/>
  <c r="BF116" i="5"/>
  <c r="BG116" i="5"/>
  <c r="BH116" i="5"/>
  <c r="BI116" i="5"/>
  <c r="BJ116" i="5"/>
  <c r="BN116" i="5"/>
  <c r="BO116" i="5"/>
  <c r="BP116" i="5"/>
  <c r="AZ117" i="5"/>
  <c r="BA117" i="5"/>
  <c r="BB117" i="5"/>
  <c r="BC117" i="5"/>
  <c r="BE117" i="5"/>
  <c r="BF117" i="5"/>
  <c r="BG117" i="5"/>
  <c r="BH117" i="5"/>
  <c r="BI117" i="5"/>
  <c r="BJ117" i="5"/>
  <c r="BK117" i="5"/>
  <c r="BP117" i="5"/>
  <c r="AZ118" i="5"/>
  <c r="BA118" i="5"/>
  <c r="BB118" i="5"/>
  <c r="BD118" i="5"/>
  <c r="BE118" i="5"/>
  <c r="BF118" i="5"/>
  <c r="BG118" i="5"/>
  <c r="BH118" i="5"/>
  <c r="BI118" i="5"/>
  <c r="BJ118" i="5"/>
  <c r="BK118" i="5"/>
  <c r="BL118" i="5"/>
  <c r="BM118" i="5"/>
  <c r="BN118" i="5"/>
  <c r="BO118" i="5"/>
  <c r="BP118" i="5"/>
  <c r="AZ119" i="5"/>
  <c r="BA119" i="5"/>
  <c r="BC119" i="5"/>
  <c r="BD119" i="5"/>
  <c r="BE119" i="5"/>
  <c r="BF119" i="5"/>
  <c r="BG119" i="5"/>
  <c r="BH119" i="5"/>
  <c r="BI119" i="5"/>
  <c r="BJ119" i="5"/>
  <c r="BK119" i="5"/>
  <c r="BL119" i="5"/>
  <c r="BM119" i="5"/>
  <c r="BN119" i="5"/>
  <c r="BO119" i="5"/>
  <c r="BP119" i="5"/>
  <c r="AZ120" i="5"/>
  <c r="BB120" i="5"/>
  <c r="BC120" i="5"/>
  <c r="BD120" i="5"/>
  <c r="BE120" i="5"/>
  <c r="BF120" i="5"/>
  <c r="BG120" i="5"/>
  <c r="BH120" i="5"/>
  <c r="BI120" i="5"/>
  <c r="BJ120" i="5"/>
  <c r="BK120" i="5"/>
  <c r="BL120" i="5"/>
  <c r="BM120" i="5"/>
  <c r="BN120" i="5"/>
  <c r="BO120" i="5"/>
  <c r="BP120" i="5"/>
  <c r="BA121" i="5"/>
  <c r="BB121" i="5"/>
  <c r="BC121" i="5"/>
  <c r="BD121" i="5"/>
  <c r="BE121" i="5"/>
  <c r="BF121" i="5"/>
  <c r="BG121" i="5"/>
  <c r="BH121" i="5"/>
  <c r="BI121" i="5"/>
  <c r="BJ121" i="5"/>
  <c r="BK121" i="5"/>
  <c r="BL121" i="5"/>
  <c r="BM121" i="5"/>
  <c r="BN121" i="5"/>
  <c r="BO121" i="5"/>
  <c r="AZ122" i="5"/>
  <c r="BA122" i="5"/>
  <c r="BB122" i="5"/>
  <c r="BC122" i="5"/>
  <c r="BD122" i="5"/>
  <c r="BE122" i="5"/>
  <c r="BF122" i="5"/>
  <c r="BH122" i="5"/>
  <c r="BI122" i="5"/>
  <c r="BJ122" i="5"/>
  <c r="BK122" i="5"/>
  <c r="BL122" i="5"/>
  <c r="BM122" i="5"/>
  <c r="BN122" i="5"/>
  <c r="BP122" i="5"/>
  <c r="AZ123" i="5"/>
  <c r="BA123" i="5"/>
  <c r="BB123" i="5"/>
  <c r="BC123" i="5"/>
  <c r="BD123" i="5"/>
  <c r="BE123" i="5"/>
  <c r="BG123" i="5"/>
  <c r="BH123" i="5"/>
  <c r="BI123" i="5"/>
  <c r="BJ123" i="5"/>
  <c r="BK123" i="5"/>
  <c r="BL123" i="5"/>
  <c r="BM123" i="5"/>
  <c r="BO123" i="5"/>
  <c r="BP123" i="5"/>
  <c r="AZ124" i="5"/>
  <c r="BA124" i="5"/>
  <c r="BB124" i="5"/>
  <c r="BC124" i="5"/>
  <c r="BD124" i="5"/>
  <c r="BE124" i="5"/>
  <c r="BF124" i="5"/>
  <c r="BG124" i="5"/>
  <c r="BH124" i="5"/>
  <c r="BI124" i="5"/>
  <c r="BJ124" i="5"/>
  <c r="BK124" i="5"/>
  <c r="BL124" i="5"/>
  <c r="BN124" i="5"/>
  <c r="BO124" i="5"/>
  <c r="BP124" i="5"/>
  <c r="AZ125" i="5"/>
  <c r="BA125" i="5"/>
  <c r="BB125" i="5"/>
  <c r="BC125" i="5"/>
  <c r="BD125" i="5"/>
  <c r="BE125" i="5"/>
  <c r="BF125" i="5"/>
  <c r="BG125" i="5"/>
  <c r="BH125" i="5"/>
  <c r="BI125" i="5"/>
  <c r="BJ125" i="5"/>
  <c r="BK125" i="5"/>
  <c r="BM125" i="5"/>
  <c r="BN125" i="5"/>
  <c r="BO125" i="5"/>
  <c r="BP125" i="5"/>
  <c r="AZ126" i="5"/>
  <c r="BA126" i="5"/>
  <c r="BB126" i="5"/>
  <c r="BC126" i="5"/>
  <c r="BD126" i="5"/>
  <c r="BE126" i="5"/>
  <c r="BF126" i="5"/>
  <c r="BG126" i="5"/>
  <c r="BH126" i="5"/>
  <c r="BI126" i="5"/>
  <c r="BJ126" i="5"/>
  <c r="BL126" i="5"/>
  <c r="BM126" i="5"/>
  <c r="BN126" i="5"/>
  <c r="BO126" i="5"/>
  <c r="BP126" i="5"/>
  <c r="AZ127" i="5"/>
  <c r="BB127" i="5"/>
  <c r="BC127" i="5"/>
  <c r="BD127" i="5"/>
  <c r="BE127" i="5"/>
  <c r="BF127" i="5"/>
  <c r="BG127" i="5"/>
  <c r="BH127" i="5"/>
  <c r="BI127" i="5"/>
  <c r="BK127" i="5"/>
  <c r="BL127" i="5"/>
  <c r="BM127" i="5"/>
  <c r="BN127" i="5"/>
  <c r="BO127" i="5"/>
  <c r="BP127" i="5"/>
  <c r="BB128" i="5"/>
  <c r="BC128" i="5"/>
  <c r="BD128" i="5"/>
  <c r="BE128" i="5"/>
  <c r="BF128" i="5"/>
  <c r="BG128" i="5"/>
  <c r="BH128" i="5"/>
  <c r="BJ128" i="5"/>
  <c r="BK128" i="5"/>
  <c r="BL128" i="5"/>
  <c r="BM128" i="5"/>
  <c r="BN128" i="5"/>
  <c r="BO128" i="5"/>
  <c r="BA129" i="5"/>
  <c r="BB129" i="5"/>
  <c r="BC129" i="5"/>
  <c r="BD129" i="5"/>
  <c r="BE129" i="5"/>
  <c r="BF129" i="5"/>
  <c r="BG129" i="5"/>
  <c r="BI129" i="5"/>
  <c r="BJ129" i="5"/>
  <c r="BK129" i="5"/>
  <c r="BL129" i="5"/>
  <c r="BM129" i="5"/>
  <c r="BN129" i="5"/>
  <c r="AZ130" i="5"/>
  <c r="BA130" i="5"/>
  <c r="BB130" i="5"/>
  <c r="BC130" i="5"/>
  <c r="BD130" i="5"/>
  <c r="BE130" i="5"/>
  <c r="BF130" i="5"/>
  <c r="BH130" i="5"/>
  <c r="BI130" i="5"/>
  <c r="BJ130" i="5"/>
  <c r="BK130" i="5"/>
  <c r="BL130" i="5"/>
  <c r="BM130" i="5"/>
  <c r="BP130" i="5"/>
  <c r="AZ131" i="5"/>
  <c r="BA131" i="5"/>
  <c r="BB131" i="5"/>
  <c r="BC131" i="5"/>
  <c r="BD131" i="5"/>
  <c r="BE131" i="5"/>
  <c r="BG131" i="5"/>
  <c r="BH131" i="5"/>
  <c r="BI131" i="5"/>
  <c r="BJ131" i="5"/>
  <c r="BK131" i="5"/>
  <c r="BL131" i="5"/>
  <c r="BO131" i="5"/>
  <c r="BP131" i="5"/>
  <c r="AZ132" i="5"/>
  <c r="BA132" i="5"/>
  <c r="BB132" i="5"/>
  <c r="BC132" i="5"/>
  <c r="BD132" i="5"/>
  <c r="BF132" i="5"/>
  <c r="BG132" i="5"/>
  <c r="BH132" i="5"/>
  <c r="BI132" i="5"/>
  <c r="BJ132" i="5"/>
  <c r="BK132" i="5"/>
  <c r="BL132" i="5"/>
  <c r="BN132" i="5"/>
  <c r="BO132" i="5"/>
  <c r="BP132" i="5"/>
  <c r="AZ133" i="5"/>
  <c r="BA133" i="5"/>
  <c r="BB133" i="5"/>
  <c r="BC133" i="5"/>
  <c r="BE133" i="5"/>
  <c r="BF133" i="5"/>
  <c r="BG133" i="5"/>
  <c r="BH133" i="5"/>
  <c r="BI133" i="5"/>
  <c r="BJ133" i="5"/>
  <c r="BK133" i="5"/>
  <c r="BL133" i="5"/>
  <c r="BM133" i="5"/>
  <c r="BN133" i="5"/>
  <c r="BO133" i="5"/>
  <c r="BP133" i="5"/>
  <c r="AZ134" i="5"/>
  <c r="BA134" i="5"/>
  <c r="BB134" i="5"/>
  <c r="BD134" i="5"/>
  <c r="BE134" i="5"/>
  <c r="BF134" i="5"/>
  <c r="BG134" i="5"/>
  <c r="BH134" i="5"/>
  <c r="BI134" i="5"/>
  <c r="BJ134" i="5"/>
  <c r="BK134" i="5"/>
  <c r="BL134" i="5"/>
  <c r="BM134" i="5"/>
  <c r="BN134" i="5"/>
  <c r="BO134" i="5"/>
  <c r="BP134" i="5"/>
  <c r="AZ135" i="5"/>
  <c r="BA135" i="5"/>
  <c r="BC135" i="5"/>
  <c r="BD135" i="5"/>
  <c r="BE135" i="5"/>
  <c r="BF135" i="5"/>
  <c r="BG135" i="5"/>
  <c r="BH135" i="5"/>
  <c r="BI135" i="5"/>
  <c r="BJ135" i="5"/>
  <c r="BK135" i="5"/>
  <c r="BL135" i="5"/>
  <c r="BM135" i="5"/>
  <c r="BN135" i="5"/>
  <c r="BO135" i="5"/>
  <c r="BP135" i="5"/>
  <c r="AZ136" i="5"/>
  <c r="BB136" i="5"/>
  <c r="BC136" i="5"/>
  <c r="BD136" i="5"/>
  <c r="BE136" i="5"/>
  <c r="BF136" i="5"/>
  <c r="BG136" i="5"/>
  <c r="BH136" i="5"/>
  <c r="BI136" i="5"/>
  <c r="BJ136" i="5"/>
  <c r="BK136" i="5"/>
  <c r="BL136" i="5"/>
  <c r="BM136" i="5"/>
  <c r="BN136" i="5"/>
  <c r="BO136" i="5"/>
  <c r="BP136" i="5"/>
  <c r="BA137" i="5"/>
  <c r="BB137" i="5"/>
  <c r="BC137" i="5"/>
  <c r="BD137" i="5"/>
  <c r="BE137" i="5"/>
  <c r="BF137" i="5"/>
  <c r="BG137" i="5"/>
  <c r="BI137" i="5"/>
  <c r="BJ137" i="5"/>
  <c r="BK137" i="5"/>
  <c r="BL137" i="5"/>
  <c r="BM137" i="5"/>
  <c r="BN137" i="5"/>
  <c r="BO137" i="5"/>
  <c r="AZ138" i="5"/>
  <c r="BA138" i="5"/>
  <c r="BB138" i="5"/>
  <c r="BC138" i="5"/>
  <c r="BD138" i="5"/>
  <c r="BE138" i="5"/>
  <c r="BF138" i="5"/>
  <c r="BH138" i="5"/>
  <c r="BI138" i="5"/>
  <c r="BJ138" i="5"/>
  <c r="BK138" i="5"/>
  <c r="BL138" i="5"/>
  <c r="BM138" i="5"/>
  <c r="BN138" i="5"/>
  <c r="BP138" i="5"/>
  <c r="AZ139" i="5"/>
  <c r="BA139" i="5"/>
  <c r="BB139" i="5"/>
  <c r="BC139" i="5"/>
  <c r="BD139" i="5"/>
  <c r="BE139" i="5"/>
  <c r="BF139" i="5"/>
  <c r="BG139" i="5"/>
  <c r="BH139" i="5"/>
  <c r="BI139" i="5"/>
  <c r="BJ139" i="5"/>
  <c r="BK139" i="5"/>
  <c r="BL139" i="5"/>
  <c r="BM139" i="5"/>
  <c r="BO139" i="5"/>
  <c r="BP139" i="5"/>
  <c r="AZ140" i="5"/>
  <c r="BA140" i="5"/>
  <c r="BB140" i="5"/>
  <c r="BC140" i="5"/>
  <c r="BD140" i="5"/>
  <c r="BF140" i="5"/>
  <c r="BG140" i="5"/>
  <c r="BH140" i="5"/>
  <c r="BI140" i="5"/>
  <c r="BJ140" i="5"/>
  <c r="BK140" i="5"/>
  <c r="BL140" i="5"/>
  <c r="BN140" i="5"/>
  <c r="BO140" i="5"/>
  <c r="BP140" i="5"/>
  <c r="AZ141" i="5"/>
  <c r="BA141" i="5"/>
  <c r="BB141" i="5"/>
  <c r="BC141" i="5"/>
  <c r="BD141" i="5"/>
  <c r="BE141" i="5"/>
  <c r="BF141" i="5"/>
  <c r="BG141" i="5"/>
  <c r="BH141" i="5"/>
  <c r="BI141" i="5"/>
  <c r="BJ141" i="5"/>
  <c r="BK141" i="5"/>
  <c r="BM141" i="5"/>
  <c r="BN141" i="5"/>
  <c r="BO141" i="5"/>
  <c r="BP141" i="5"/>
  <c r="AZ142" i="5"/>
  <c r="BA142" i="5"/>
  <c r="BC142" i="5"/>
  <c r="BD142" i="5"/>
  <c r="BE142" i="5"/>
  <c r="BF142" i="5"/>
  <c r="BG142" i="5"/>
  <c r="BH142" i="5"/>
  <c r="BI142" i="5"/>
  <c r="BJ142" i="5"/>
  <c r="BL142" i="5"/>
  <c r="BM142" i="5"/>
  <c r="BN142" i="5"/>
  <c r="BO142" i="5"/>
  <c r="BP142" i="5"/>
  <c r="AZ143" i="5"/>
  <c r="BC143" i="5"/>
  <c r="BD143" i="5"/>
  <c r="BE143" i="5"/>
  <c r="BF143" i="5"/>
  <c r="BG143" i="5"/>
  <c r="BH143" i="5"/>
  <c r="BI143" i="5"/>
  <c r="BK143" i="5"/>
  <c r="BL143" i="5"/>
  <c r="BM143" i="5"/>
  <c r="BN143" i="5"/>
  <c r="BO143" i="5"/>
  <c r="BP143" i="5"/>
  <c r="BB144" i="5"/>
  <c r="BC144" i="5"/>
  <c r="BD144" i="5"/>
  <c r="BE144" i="5"/>
  <c r="BF144" i="5"/>
  <c r="BG144" i="5"/>
  <c r="BH144" i="5"/>
  <c r="BJ144" i="5"/>
  <c r="BK144" i="5"/>
  <c r="BL144" i="5"/>
  <c r="BM144" i="5"/>
  <c r="BN144" i="5"/>
  <c r="BO144" i="5"/>
  <c r="BA145" i="5"/>
  <c r="BB145" i="5"/>
  <c r="BC145" i="5"/>
  <c r="BD145" i="5"/>
  <c r="BE145" i="5"/>
  <c r="BF145" i="5"/>
  <c r="BG145" i="5"/>
  <c r="BI145" i="5"/>
  <c r="BJ145" i="5"/>
  <c r="BK145" i="5"/>
  <c r="BL145" i="5"/>
  <c r="BM145" i="5"/>
  <c r="BN145" i="5"/>
  <c r="AZ146" i="5"/>
  <c r="BA146" i="5"/>
  <c r="BB146" i="5"/>
  <c r="BC146" i="5"/>
  <c r="BD146" i="5"/>
  <c r="BE146" i="5"/>
  <c r="BF146" i="5"/>
  <c r="BH146" i="5"/>
  <c r="BI146" i="5"/>
  <c r="BJ146" i="5"/>
  <c r="BK146" i="5"/>
  <c r="BL146" i="5"/>
  <c r="BM146" i="5"/>
  <c r="BP146" i="5"/>
  <c r="AZ147" i="5"/>
  <c r="BA147" i="5"/>
  <c r="BB147" i="5"/>
  <c r="BC147" i="5"/>
  <c r="BD147" i="5"/>
  <c r="BE147" i="5"/>
  <c r="BG147" i="5"/>
  <c r="BH147" i="5"/>
  <c r="BI147" i="5"/>
  <c r="BJ147" i="5"/>
  <c r="BK147" i="5"/>
  <c r="BL147" i="5"/>
  <c r="BM147" i="5"/>
  <c r="BO147" i="5"/>
  <c r="BP147" i="5"/>
  <c r="AZ148" i="5"/>
  <c r="BA148" i="5"/>
  <c r="BB148" i="5"/>
  <c r="BC148" i="5"/>
  <c r="BD148" i="5"/>
  <c r="BF148" i="5"/>
  <c r="BG148" i="5"/>
  <c r="BH148" i="5"/>
  <c r="BI148" i="5"/>
  <c r="BJ148" i="5"/>
  <c r="BK148" i="5"/>
  <c r="BL148" i="5"/>
  <c r="BM148" i="5"/>
  <c r="BN148" i="5"/>
  <c r="BO148" i="5"/>
  <c r="BP148" i="5"/>
  <c r="AZ149" i="5"/>
  <c r="BA149" i="5"/>
  <c r="BB149" i="5"/>
  <c r="BC149" i="5"/>
  <c r="BE149" i="5"/>
  <c r="BF149" i="5"/>
  <c r="BG149" i="5"/>
  <c r="BH149" i="5"/>
  <c r="BI149" i="5"/>
  <c r="BJ149" i="5"/>
  <c r="BK149" i="5"/>
  <c r="BL149" i="5"/>
  <c r="BM149" i="5"/>
  <c r="BN149" i="5"/>
  <c r="BO149" i="5"/>
  <c r="BP149" i="5"/>
  <c r="AZ150" i="5"/>
  <c r="BA150" i="5"/>
  <c r="BB150" i="5"/>
  <c r="BD150" i="5"/>
  <c r="BE150" i="5"/>
  <c r="BF150" i="5"/>
  <c r="BG150" i="5"/>
  <c r="BH150" i="5"/>
  <c r="BI150" i="5"/>
  <c r="BJ150" i="5"/>
  <c r="BK150" i="5"/>
  <c r="BL150" i="5"/>
  <c r="BM150" i="5"/>
  <c r="BN150" i="5"/>
  <c r="BO150" i="5"/>
  <c r="BP150" i="5"/>
  <c r="AZ151" i="5"/>
  <c r="BA151" i="5"/>
  <c r="BC151" i="5"/>
  <c r="BD151" i="5"/>
  <c r="BE151" i="5"/>
  <c r="BF151" i="5"/>
  <c r="BG151" i="5"/>
  <c r="BH151" i="5"/>
  <c r="BI151" i="5"/>
  <c r="BJ151" i="5"/>
  <c r="BK151" i="5"/>
  <c r="BL151" i="5"/>
  <c r="BM151" i="5"/>
  <c r="BN151" i="5"/>
  <c r="BO151" i="5"/>
  <c r="BP151" i="5"/>
  <c r="AZ152" i="5"/>
  <c r="BB152" i="5"/>
  <c r="BC152" i="5"/>
  <c r="BD152" i="5"/>
  <c r="BE152" i="5"/>
  <c r="BF152" i="5"/>
  <c r="BG152" i="5"/>
  <c r="BH152" i="5"/>
  <c r="BJ152" i="5"/>
  <c r="BK152" i="5"/>
  <c r="BL152" i="5"/>
  <c r="BM152" i="5"/>
  <c r="BN152" i="5"/>
  <c r="BO152" i="5"/>
  <c r="BP152" i="5"/>
  <c r="BA153" i="5"/>
  <c r="BB153" i="5"/>
  <c r="BC153" i="5"/>
  <c r="BD153" i="5"/>
  <c r="BE153" i="5"/>
  <c r="BF153" i="5"/>
  <c r="BG153" i="5"/>
  <c r="BI153" i="5"/>
  <c r="BJ153" i="5"/>
  <c r="BK153" i="5"/>
  <c r="BL153" i="5"/>
  <c r="BM153" i="5"/>
  <c r="BN153" i="5"/>
  <c r="BO153" i="5"/>
  <c r="AZ154" i="5"/>
  <c r="BA154" i="5"/>
  <c r="BB154" i="5"/>
  <c r="BC154" i="5"/>
  <c r="BD154" i="5"/>
  <c r="BE154" i="5"/>
  <c r="BF154" i="5"/>
  <c r="BG154" i="5"/>
  <c r="BH154" i="5"/>
  <c r="BI154" i="5"/>
  <c r="BJ154" i="5"/>
  <c r="BK154" i="5"/>
  <c r="BL154" i="5"/>
  <c r="BM154" i="5"/>
  <c r="BN154" i="5"/>
  <c r="BP154" i="5"/>
  <c r="AZ155" i="5"/>
  <c r="BA155" i="5"/>
  <c r="BB155" i="5"/>
  <c r="BC155" i="5"/>
  <c r="BD155" i="5"/>
  <c r="BE155" i="5"/>
  <c r="BG155" i="5"/>
  <c r="BH155" i="5"/>
  <c r="BI155" i="5"/>
  <c r="BJ155" i="5"/>
  <c r="BK155" i="5"/>
  <c r="BL155" i="5"/>
  <c r="BM155" i="5"/>
  <c r="BO155" i="5"/>
  <c r="BP155" i="5"/>
  <c r="AZ156" i="5"/>
  <c r="BA156" i="5"/>
  <c r="BB156" i="5"/>
  <c r="BC156" i="5"/>
  <c r="BD156" i="5"/>
  <c r="BE156" i="5"/>
  <c r="BF156" i="5"/>
  <c r="BG156" i="5"/>
  <c r="BH156" i="5"/>
  <c r="BI156" i="5"/>
  <c r="BJ156" i="5"/>
  <c r="BK156" i="5"/>
  <c r="BL156" i="5"/>
  <c r="BM156" i="5"/>
  <c r="BN156" i="5"/>
  <c r="BO156" i="5"/>
  <c r="BP156" i="5"/>
  <c r="AZ157" i="5"/>
  <c r="BA157" i="5"/>
  <c r="BB157" i="5"/>
  <c r="BC157" i="5"/>
  <c r="BD157" i="5"/>
  <c r="BE157" i="5"/>
  <c r="BF157" i="5"/>
  <c r="BG157" i="5"/>
  <c r="BH157" i="5"/>
  <c r="BI157" i="5"/>
  <c r="BJ157" i="5"/>
  <c r="BK157" i="5"/>
  <c r="BL157" i="5"/>
  <c r="BM157" i="5"/>
  <c r="BN157" i="5"/>
  <c r="BO157" i="5"/>
  <c r="BP157" i="5"/>
  <c r="AZ158" i="5"/>
  <c r="BA158" i="5"/>
  <c r="BB158" i="5"/>
  <c r="BC158" i="5"/>
  <c r="BD158" i="5"/>
  <c r="BE158" i="5"/>
  <c r="BF158" i="5"/>
  <c r="BG158" i="5"/>
  <c r="BH158" i="5"/>
  <c r="BI158" i="5"/>
  <c r="BJ158" i="5"/>
  <c r="BK158" i="5"/>
  <c r="BL158" i="5"/>
  <c r="BM158" i="5"/>
  <c r="BN158" i="5"/>
  <c r="BO158" i="5"/>
  <c r="BP158" i="5"/>
  <c r="AZ159" i="5"/>
  <c r="BA159" i="5"/>
  <c r="BB159" i="5"/>
  <c r="BC159" i="5"/>
  <c r="BD159" i="5"/>
  <c r="BE159" i="5"/>
  <c r="BF159" i="5"/>
  <c r="BG159" i="5"/>
  <c r="BH159" i="5"/>
  <c r="BI159" i="5"/>
  <c r="BJ159" i="5"/>
  <c r="BK159" i="5"/>
  <c r="BL159" i="5"/>
  <c r="BM159" i="5"/>
  <c r="BN159" i="5"/>
  <c r="BO159" i="5"/>
  <c r="BP159" i="5"/>
  <c r="AZ160" i="5"/>
  <c r="BA160" i="5"/>
  <c r="BB160" i="5"/>
  <c r="BC160" i="5"/>
  <c r="BD160" i="5"/>
  <c r="BE160" i="5"/>
  <c r="BF160" i="5"/>
  <c r="BG160" i="5"/>
  <c r="BH160" i="5"/>
  <c r="BI160" i="5"/>
  <c r="BJ160" i="5"/>
  <c r="BK160" i="5"/>
  <c r="BL160" i="5"/>
  <c r="BM160" i="5"/>
  <c r="BN160" i="5"/>
  <c r="BO160" i="5"/>
  <c r="BP160" i="5"/>
  <c r="AZ161" i="5"/>
  <c r="BA161" i="5"/>
  <c r="BB161" i="5"/>
  <c r="BC161" i="5"/>
  <c r="BD161" i="5"/>
  <c r="BE161" i="5"/>
  <c r="BF161" i="5"/>
  <c r="BG161" i="5"/>
  <c r="BH161" i="5"/>
  <c r="BI161" i="5"/>
  <c r="BJ161" i="5"/>
  <c r="BK161" i="5"/>
  <c r="BL161" i="5"/>
  <c r="BM161" i="5"/>
  <c r="BN161" i="5"/>
  <c r="BO161" i="5"/>
  <c r="BP161" i="5"/>
  <c r="AZ162" i="5"/>
  <c r="BA162" i="5"/>
  <c r="BB162" i="5"/>
  <c r="BC162" i="5"/>
  <c r="BD162" i="5"/>
  <c r="BE162" i="5"/>
  <c r="BF162" i="5"/>
  <c r="BG162" i="5"/>
  <c r="BH162" i="5"/>
  <c r="BI162" i="5"/>
  <c r="BJ162" i="5"/>
  <c r="BK162" i="5"/>
  <c r="BL162" i="5"/>
  <c r="BM162" i="5"/>
  <c r="BN162" i="5"/>
  <c r="BO162" i="5"/>
  <c r="BP162" i="5"/>
  <c r="AZ163" i="5"/>
  <c r="BA163" i="5"/>
  <c r="BB163" i="5"/>
  <c r="BC163" i="5"/>
  <c r="BD163" i="5"/>
  <c r="BE163" i="5"/>
  <c r="BF163" i="5"/>
  <c r="BG163" i="5"/>
  <c r="BH163" i="5"/>
  <c r="BI163" i="5"/>
  <c r="BJ163" i="5"/>
  <c r="BK163" i="5"/>
  <c r="BL163" i="5"/>
  <c r="BM163" i="5"/>
  <c r="BN163" i="5"/>
  <c r="BO163" i="5"/>
  <c r="BP163" i="5"/>
  <c r="AZ164" i="5"/>
  <c r="BA164" i="5"/>
  <c r="BB164" i="5"/>
  <c r="BC164" i="5"/>
  <c r="BD164" i="5"/>
  <c r="BE164" i="5"/>
  <c r="BF164" i="5"/>
  <c r="BG164" i="5"/>
  <c r="BH164" i="5"/>
  <c r="BI164" i="5"/>
  <c r="BJ164" i="5"/>
  <c r="BK164" i="5"/>
  <c r="BL164" i="5"/>
  <c r="BM164" i="5"/>
  <c r="BN164" i="5"/>
  <c r="BO164" i="5"/>
  <c r="BP164" i="5"/>
  <c r="AZ165" i="5"/>
  <c r="BA165" i="5"/>
  <c r="BB165" i="5"/>
  <c r="BC165" i="5"/>
  <c r="BD165" i="5"/>
  <c r="BE165" i="5"/>
  <c r="BF165" i="5"/>
  <c r="BG165" i="5"/>
  <c r="BH165" i="5"/>
  <c r="BI165" i="5"/>
  <c r="BJ165" i="5"/>
  <c r="BK165" i="5"/>
  <c r="BL165" i="5"/>
  <c r="BM165" i="5"/>
  <c r="BN165" i="5"/>
  <c r="BO165" i="5"/>
  <c r="BP165" i="5"/>
  <c r="AZ166" i="5"/>
  <c r="BA166" i="5"/>
  <c r="BB166" i="5"/>
  <c r="BC166" i="5"/>
  <c r="BD166" i="5"/>
  <c r="BE166" i="5"/>
  <c r="BF166" i="5"/>
  <c r="BG166" i="5"/>
  <c r="BH166" i="5"/>
  <c r="BI166" i="5"/>
  <c r="BJ166" i="5"/>
  <c r="BK166" i="5"/>
  <c r="BL166" i="5"/>
  <c r="BM166" i="5"/>
  <c r="BN166" i="5"/>
  <c r="BO166" i="5"/>
  <c r="BP166" i="5"/>
  <c r="AZ167" i="5"/>
  <c r="BA167" i="5"/>
  <c r="BB167" i="5"/>
  <c r="BC167" i="5"/>
  <c r="BD167" i="5"/>
  <c r="BE167" i="5"/>
  <c r="BF167" i="5"/>
  <c r="BG167" i="5"/>
  <c r="BH167" i="5"/>
  <c r="BI167" i="5"/>
  <c r="BJ167" i="5"/>
  <c r="BK167" i="5"/>
  <c r="BL167" i="5"/>
  <c r="BM167" i="5"/>
  <c r="BN167" i="5"/>
  <c r="BO167" i="5"/>
  <c r="BP167" i="5"/>
  <c r="AZ168" i="5"/>
  <c r="BA168" i="5"/>
  <c r="BB168" i="5"/>
  <c r="BC168" i="5"/>
  <c r="BD168" i="5"/>
  <c r="BE168" i="5"/>
  <c r="BF168" i="5"/>
  <c r="BG168" i="5"/>
  <c r="BH168" i="5"/>
  <c r="BI168" i="5"/>
  <c r="BJ168" i="5"/>
  <c r="BK168" i="5"/>
  <c r="BL168" i="5"/>
  <c r="BM168" i="5"/>
  <c r="BN168" i="5"/>
  <c r="BO168" i="5"/>
  <c r="BP168" i="5"/>
  <c r="AZ169" i="5"/>
  <c r="BA169" i="5"/>
  <c r="BB169" i="5"/>
  <c r="BC169" i="5"/>
  <c r="BD169" i="5"/>
  <c r="BE169" i="5"/>
  <c r="BF169" i="5"/>
  <c r="BG169" i="5"/>
  <c r="BH169" i="5"/>
  <c r="BI169" i="5"/>
  <c r="BJ169" i="5"/>
  <c r="BK169" i="5"/>
  <c r="BL169" i="5"/>
  <c r="BM169" i="5"/>
  <c r="BN169" i="5"/>
  <c r="BO169" i="5"/>
  <c r="BP169" i="5"/>
  <c r="AZ170" i="5"/>
  <c r="BA170" i="5"/>
  <c r="BB170" i="5"/>
  <c r="BC170" i="5"/>
  <c r="BD170" i="5"/>
  <c r="BE170" i="5"/>
  <c r="BF170" i="5"/>
  <c r="BG170" i="5"/>
  <c r="BH170" i="5"/>
  <c r="BI170" i="5"/>
  <c r="BJ170" i="5"/>
  <c r="BK170" i="5"/>
  <c r="BL170" i="5"/>
  <c r="BM170" i="5"/>
  <c r="BN170" i="5"/>
  <c r="BO170" i="5"/>
  <c r="BP170" i="5"/>
  <c r="AZ171" i="5"/>
  <c r="BA171" i="5"/>
  <c r="BB171" i="5"/>
  <c r="BC171" i="5"/>
  <c r="BD171" i="5"/>
  <c r="BE171" i="5"/>
  <c r="BF171" i="5"/>
  <c r="BG171" i="5"/>
  <c r="BH171" i="5"/>
  <c r="BI171" i="5"/>
  <c r="BJ171" i="5"/>
  <c r="BK171" i="5"/>
  <c r="BL171" i="5"/>
  <c r="BM171" i="5"/>
  <c r="BN171" i="5"/>
  <c r="BO171" i="5"/>
  <c r="BP171" i="5"/>
  <c r="AZ172" i="5"/>
  <c r="BA172" i="5"/>
  <c r="BB172" i="5"/>
  <c r="BC172" i="5"/>
  <c r="BD172" i="5"/>
  <c r="BE172" i="5"/>
  <c r="BF172" i="5"/>
  <c r="BG172" i="5"/>
  <c r="BH172" i="5"/>
  <c r="BI172" i="5"/>
  <c r="BJ172" i="5"/>
  <c r="BK172" i="5"/>
  <c r="BL172" i="5"/>
  <c r="BM172" i="5"/>
  <c r="BN172" i="5"/>
  <c r="BO172" i="5"/>
  <c r="BP172" i="5"/>
  <c r="AZ173" i="5"/>
  <c r="BA173" i="5"/>
  <c r="BB173" i="5"/>
  <c r="BC173" i="5"/>
  <c r="BD173" i="5"/>
  <c r="BE173" i="5"/>
  <c r="BF173" i="5"/>
  <c r="BG173" i="5"/>
  <c r="BH173" i="5"/>
  <c r="BI173" i="5"/>
  <c r="BJ173" i="5"/>
  <c r="BK173" i="5"/>
  <c r="BL173" i="5"/>
  <c r="BM173" i="5"/>
  <c r="BN173" i="5"/>
  <c r="BO173" i="5"/>
  <c r="BP173" i="5"/>
  <c r="AZ174" i="5"/>
  <c r="BA174" i="5"/>
  <c r="BB174" i="5"/>
  <c r="BC174" i="5"/>
  <c r="BD174" i="5"/>
  <c r="BE174" i="5"/>
  <c r="BF174" i="5"/>
  <c r="BG174" i="5"/>
  <c r="BH174" i="5"/>
  <c r="BI174" i="5"/>
  <c r="BJ174" i="5"/>
  <c r="BK174" i="5"/>
  <c r="BL174" i="5"/>
  <c r="BM174" i="5"/>
  <c r="BN174" i="5"/>
  <c r="BO174" i="5"/>
  <c r="BP174" i="5"/>
  <c r="AZ175" i="5"/>
  <c r="BA175" i="5"/>
  <c r="BB175" i="5"/>
  <c r="BC175" i="5"/>
  <c r="BD175" i="5"/>
  <c r="BE175" i="5"/>
  <c r="BF175" i="5"/>
  <c r="BG175" i="5"/>
  <c r="BH175" i="5"/>
  <c r="BI175" i="5"/>
  <c r="BJ175" i="5"/>
  <c r="BK175" i="5"/>
  <c r="BL175" i="5"/>
  <c r="BM175" i="5"/>
  <c r="BN175" i="5"/>
  <c r="BO175" i="5"/>
  <c r="BP175" i="5"/>
  <c r="AZ176" i="5"/>
  <c r="BA176" i="5"/>
  <c r="BB176" i="5"/>
  <c r="BC176" i="5"/>
  <c r="BD176" i="5"/>
  <c r="BE176" i="5"/>
  <c r="BF176" i="5"/>
  <c r="BG176" i="5"/>
  <c r="BH176" i="5"/>
  <c r="BI176" i="5"/>
  <c r="BJ176" i="5"/>
  <c r="BK176" i="5"/>
  <c r="BL176" i="5"/>
  <c r="BM176" i="5"/>
  <c r="BN176" i="5"/>
  <c r="BO176" i="5"/>
  <c r="BP176" i="5"/>
  <c r="AZ177" i="5"/>
  <c r="BA177" i="5"/>
  <c r="BB177" i="5"/>
  <c r="BC177" i="5"/>
  <c r="BD177" i="5"/>
  <c r="BE177" i="5"/>
  <c r="BF177" i="5"/>
  <c r="BG177" i="5"/>
  <c r="BH177" i="5"/>
  <c r="BI177" i="5"/>
  <c r="BJ177" i="5"/>
  <c r="BK177" i="5"/>
  <c r="BL177" i="5"/>
  <c r="BM177" i="5"/>
  <c r="BN177" i="5"/>
  <c r="BO177" i="5"/>
  <c r="BP177" i="5"/>
  <c r="AZ178" i="5"/>
  <c r="BA178" i="5"/>
  <c r="BB178" i="5"/>
  <c r="BC178" i="5"/>
  <c r="BD178" i="5"/>
  <c r="BE178" i="5"/>
  <c r="BF178" i="5"/>
  <c r="BG178" i="5"/>
  <c r="BH178" i="5"/>
  <c r="BI178" i="5"/>
  <c r="BJ178" i="5"/>
  <c r="BK178" i="5"/>
  <c r="BL178" i="5"/>
  <c r="BM178" i="5"/>
  <c r="BN178" i="5"/>
  <c r="BO178" i="5"/>
  <c r="BP178" i="5"/>
  <c r="AZ179" i="5"/>
  <c r="BA179" i="5"/>
  <c r="BB179" i="5"/>
  <c r="BC179" i="5"/>
  <c r="BD179" i="5"/>
  <c r="BE179" i="5"/>
  <c r="BF179" i="5"/>
  <c r="BG179" i="5"/>
  <c r="BH179" i="5"/>
  <c r="BI179" i="5"/>
  <c r="BJ179" i="5"/>
  <c r="BK179" i="5"/>
  <c r="BL179" i="5"/>
  <c r="BM179" i="5"/>
  <c r="BN179" i="5"/>
  <c r="BO179" i="5"/>
  <c r="BP179" i="5"/>
  <c r="AZ180" i="5"/>
  <c r="BA180" i="5"/>
  <c r="BB180" i="5"/>
  <c r="BC180" i="5"/>
  <c r="BD180" i="5"/>
  <c r="BE180" i="5"/>
  <c r="BF180" i="5"/>
  <c r="BG180" i="5"/>
  <c r="BH180" i="5"/>
  <c r="BI180" i="5"/>
  <c r="BJ180" i="5"/>
  <c r="BK180" i="5"/>
  <c r="BL180" i="5"/>
  <c r="BM180" i="5"/>
  <c r="BN180" i="5"/>
  <c r="BO180" i="5"/>
  <c r="BP180" i="5"/>
  <c r="AZ181" i="5"/>
  <c r="BA181" i="5"/>
  <c r="BB181" i="5"/>
  <c r="BC181" i="5"/>
  <c r="BD181" i="5"/>
  <c r="BE181" i="5"/>
  <c r="BF181" i="5"/>
  <c r="BG181" i="5"/>
  <c r="BH181" i="5"/>
  <c r="BI181" i="5"/>
  <c r="BJ181" i="5"/>
  <c r="BK181" i="5"/>
  <c r="BL181" i="5"/>
  <c r="BM181" i="5"/>
  <c r="BN181" i="5"/>
  <c r="BO181" i="5"/>
  <c r="BP181" i="5"/>
  <c r="AZ182" i="5"/>
  <c r="BA182" i="5"/>
  <c r="BB182" i="5"/>
  <c r="BC182" i="5"/>
  <c r="BD182" i="5"/>
  <c r="BE182" i="5"/>
  <c r="BF182" i="5"/>
  <c r="BG182" i="5"/>
  <c r="BH182" i="5"/>
  <c r="BI182" i="5"/>
  <c r="BJ182" i="5"/>
  <c r="BK182" i="5"/>
  <c r="BL182" i="5"/>
  <c r="BM182" i="5"/>
  <c r="BN182" i="5"/>
  <c r="BO182" i="5"/>
  <c r="BP182" i="5"/>
  <c r="AZ183" i="5"/>
  <c r="BA183" i="5"/>
  <c r="BB183" i="5"/>
  <c r="BC183" i="5"/>
  <c r="BD183" i="5"/>
  <c r="BE183" i="5"/>
  <c r="BF183" i="5"/>
  <c r="BG183" i="5"/>
  <c r="BH183" i="5"/>
  <c r="BI183" i="5"/>
  <c r="BJ183" i="5"/>
  <c r="BK183" i="5"/>
  <c r="BL183" i="5"/>
  <c r="BM183" i="5"/>
  <c r="BN183" i="5"/>
  <c r="BO183" i="5"/>
  <c r="BP183" i="5"/>
  <c r="AZ184" i="5"/>
  <c r="BA184" i="5"/>
  <c r="BB184" i="5"/>
  <c r="BC184" i="5"/>
  <c r="BD184" i="5"/>
  <c r="BE184" i="5"/>
  <c r="BF184" i="5"/>
  <c r="BG184" i="5"/>
  <c r="BH184" i="5"/>
  <c r="BI184" i="5"/>
  <c r="BJ184" i="5"/>
  <c r="BK184" i="5"/>
  <c r="BL184" i="5"/>
  <c r="BM184" i="5"/>
  <c r="BN184" i="5"/>
  <c r="BO184" i="5"/>
  <c r="BP184" i="5"/>
  <c r="AZ185" i="5"/>
  <c r="BA185" i="5"/>
  <c r="BB185" i="5"/>
  <c r="BC185" i="5"/>
  <c r="BD185" i="5"/>
  <c r="BE185" i="5"/>
  <c r="BF185" i="5"/>
  <c r="BG185" i="5"/>
  <c r="BH185" i="5"/>
  <c r="BI185" i="5"/>
  <c r="BJ185" i="5"/>
  <c r="BK185" i="5"/>
  <c r="BL185" i="5"/>
  <c r="BM185" i="5"/>
  <c r="BN185" i="5"/>
  <c r="BO185" i="5"/>
  <c r="BP185" i="5"/>
  <c r="AZ186" i="5"/>
  <c r="BA186" i="5"/>
  <c r="BB186" i="5"/>
  <c r="BC186" i="5"/>
  <c r="BD186" i="5"/>
  <c r="BE186" i="5"/>
  <c r="BF186" i="5"/>
  <c r="BG186" i="5"/>
  <c r="BH186" i="5"/>
  <c r="BI186" i="5"/>
  <c r="BJ186" i="5"/>
  <c r="BK186" i="5"/>
  <c r="BL186" i="5"/>
  <c r="BM186" i="5"/>
  <c r="BN186" i="5"/>
  <c r="BO186" i="5"/>
  <c r="BP186" i="5"/>
  <c r="AZ187" i="5"/>
  <c r="BA187" i="5"/>
  <c r="BB187" i="5"/>
  <c r="BC187" i="5"/>
  <c r="BD187" i="5"/>
  <c r="BE187" i="5"/>
  <c r="BF187" i="5"/>
  <c r="BG187" i="5"/>
  <c r="BH187" i="5"/>
  <c r="BI187" i="5"/>
  <c r="BJ187" i="5"/>
  <c r="BK187" i="5"/>
  <c r="BL187" i="5"/>
  <c r="BM187" i="5"/>
  <c r="BN187" i="5"/>
  <c r="BO187" i="5"/>
  <c r="BP187" i="5"/>
  <c r="AZ188" i="5"/>
  <c r="BA188" i="5"/>
  <c r="BB188" i="5"/>
  <c r="BC188" i="5"/>
  <c r="BD188" i="5"/>
  <c r="BE188" i="5"/>
  <c r="BF188" i="5"/>
  <c r="BG188" i="5"/>
  <c r="BH188" i="5"/>
  <c r="BI188" i="5"/>
  <c r="BJ188" i="5"/>
  <c r="BK188" i="5"/>
  <c r="BL188" i="5"/>
  <c r="BM188" i="5"/>
  <c r="BN188" i="5"/>
  <c r="BO188" i="5"/>
  <c r="BP188" i="5"/>
  <c r="AZ189" i="5"/>
  <c r="BA189" i="5"/>
  <c r="BB189" i="5"/>
  <c r="BC189" i="5"/>
  <c r="BD189" i="5"/>
  <c r="BE189" i="5"/>
  <c r="BF189" i="5"/>
  <c r="BG189" i="5"/>
  <c r="BH189" i="5"/>
  <c r="BI189" i="5"/>
  <c r="BJ189" i="5"/>
  <c r="BK189" i="5"/>
  <c r="BL189" i="5"/>
  <c r="BM189" i="5"/>
  <c r="BN189" i="5"/>
  <c r="BO189" i="5"/>
  <c r="BP189" i="5"/>
  <c r="AZ190" i="5"/>
  <c r="BA190" i="5"/>
  <c r="BB190" i="5"/>
  <c r="BC190" i="5"/>
  <c r="BD190" i="5"/>
  <c r="BE190" i="5"/>
  <c r="BF190" i="5"/>
  <c r="BG190" i="5"/>
  <c r="BH190" i="5"/>
  <c r="BI190" i="5"/>
  <c r="BJ190" i="5"/>
  <c r="BK190" i="5"/>
  <c r="BL190" i="5"/>
  <c r="BM190" i="5"/>
  <c r="BN190" i="5"/>
  <c r="BO190" i="5"/>
  <c r="BP190" i="5"/>
  <c r="AZ191" i="5"/>
  <c r="BA191" i="5"/>
  <c r="BB191" i="5"/>
  <c r="BC191" i="5"/>
  <c r="BD191" i="5"/>
  <c r="BE191" i="5"/>
  <c r="BF191" i="5"/>
  <c r="BG191" i="5"/>
  <c r="BH191" i="5"/>
  <c r="BI191" i="5"/>
  <c r="BJ191" i="5"/>
  <c r="BK191" i="5"/>
  <c r="BL191" i="5"/>
  <c r="BM191" i="5"/>
  <c r="BN191" i="5"/>
  <c r="BO191" i="5"/>
  <c r="BP191" i="5"/>
  <c r="AZ192" i="5"/>
  <c r="BA192" i="5"/>
  <c r="BB192" i="5"/>
  <c r="BC192" i="5"/>
  <c r="BD192" i="5"/>
  <c r="BE192" i="5"/>
  <c r="BF192" i="5"/>
  <c r="BG192" i="5"/>
  <c r="BH192" i="5"/>
  <c r="BI192" i="5"/>
  <c r="BJ192" i="5"/>
  <c r="BK192" i="5"/>
  <c r="BL192" i="5"/>
  <c r="BM192" i="5"/>
  <c r="BN192" i="5"/>
  <c r="BO192" i="5"/>
  <c r="BP192" i="5"/>
  <c r="AZ193" i="5"/>
  <c r="BA193" i="5"/>
  <c r="BB193" i="5"/>
  <c r="BC193" i="5"/>
  <c r="BD193" i="5"/>
  <c r="BE193" i="5"/>
  <c r="BF193" i="5"/>
  <c r="BG193" i="5"/>
  <c r="BH193" i="5"/>
  <c r="BI193" i="5"/>
  <c r="BJ193" i="5"/>
  <c r="BK193" i="5"/>
  <c r="BL193" i="5"/>
  <c r="BM193" i="5"/>
  <c r="BN193" i="5"/>
  <c r="BO193" i="5"/>
  <c r="BP193" i="5"/>
  <c r="AZ194" i="5"/>
  <c r="BA194" i="5"/>
  <c r="BB194" i="5"/>
  <c r="BC194" i="5"/>
  <c r="BD194" i="5"/>
  <c r="BE194" i="5"/>
  <c r="BF194" i="5"/>
  <c r="BG194" i="5"/>
  <c r="BH194" i="5"/>
  <c r="BI194" i="5"/>
  <c r="BJ194" i="5"/>
  <c r="BK194" i="5"/>
  <c r="BL194" i="5"/>
  <c r="BM194" i="5"/>
  <c r="BN194" i="5"/>
  <c r="BO194" i="5"/>
  <c r="BP194" i="5"/>
  <c r="AZ195" i="5"/>
  <c r="BA195" i="5"/>
  <c r="BB195" i="5"/>
  <c r="BC195" i="5"/>
  <c r="BD195" i="5"/>
  <c r="BE195" i="5"/>
  <c r="BF195" i="5"/>
  <c r="BG195" i="5"/>
  <c r="BH195" i="5"/>
  <c r="BI195" i="5"/>
  <c r="BJ195" i="5"/>
  <c r="BK195" i="5"/>
  <c r="BL195" i="5"/>
  <c r="BM195" i="5"/>
  <c r="BN195" i="5"/>
  <c r="BO195" i="5"/>
  <c r="BP195" i="5"/>
  <c r="AZ196" i="5"/>
  <c r="BA196" i="5"/>
  <c r="BB196" i="5"/>
  <c r="BC196" i="5"/>
  <c r="BD196" i="5"/>
  <c r="BE196" i="5"/>
  <c r="BF196" i="5"/>
  <c r="BG196" i="5"/>
  <c r="BH196" i="5"/>
  <c r="BI196" i="5"/>
  <c r="BJ196" i="5"/>
  <c r="BK196" i="5"/>
  <c r="BL196" i="5"/>
  <c r="BM196" i="5"/>
  <c r="BN196" i="5"/>
  <c r="BO196" i="5"/>
  <c r="BP196" i="5"/>
  <c r="AZ197" i="5"/>
  <c r="BA197" i="5"/>
  <c r="BB197" i="5"/>
  <c r="BC197" i="5"/>
  <c r="BD197" i="5"/>
  <c r="BE197" i="5"/>
  <c r="BF197" i="5"/>
  <c r="BG197" i="5"/>
  <c r="BH197" i="5"/>
  <c r="BI197" i="5"/>
  <c r="BJ197" i="5"/>
  <c r="BK197" i="5"/>
  <c r="BL197" i="5"/>
  <c r="BM197" i="5"/>
  <c r="BN197" i="5"/>
  <c r="BO197" i="5"/>
  <c r="BP197" i="5"/>
  <c r="AZ198" i="5"/>
  <c r="BA198" i="5"/>
  <c r="BB198" i="5"/>
  <c r="BC198" i="5"/>
  <c r="BD198" i="5"/>
  <c r="BE198" i="5"/>
  <c r="BF198" i="5"/>
  <c r="BG198" i="5"/>
  <c r="BH198" i="5"/>
  <c r="BI198" i="5"/>
  <c r="BJ198" i="5"/>
  <c r="BK198" i="5"/>
  <c r="BL198" i="5"/>
  <c r="BM198" i="5"/>
  <c r="BN198" i="5"/>
  <c r="BO198" i="5"/>
  <c r="BP198" i="5"/>
  <c r="AZ199" i="5"/>
  <c r="BA199" i="5"/>
  <c r="BB199" i="5"/>
  <c r="BC199" i="5"/>
  <c r="BD199" i="5"/>
  <c r="BE199" i="5"/>
  <c r="BF199" i="5"/>
  <c r="BG199" i="5"/>
  <c r="BH199" i="5"/>
  <c r="BI199" i="5"/>
  <c r="BJ199" i="5"/>
  <c r="BK199" i="5"/>
  <c r="BL199" i="5"/>
  <c r="BM199" i="5"/>
  <c r="BN199" i="5"/>
  <c r="BO199" i="5"/>
  <c r="BP199" i="5"/>
  <c r="AZ200" i="5"/>
  <c r="BA200" i="5"/>
  <c r="BB200" i="5"/>
  <c r="BC200" i="5"/>
  <c r="BD200" i="5"/>
  <c r="BE200" i="5"/>
  <c r="BF200" i="5"/>
  <c r="BG200" i="5"/>
  <c r="BH200" i="5"/>
  <c r="BI200" i="5"/>
  <c r="BJ200" i="5"/>
  <c r="BK200" i="5"/>
  <c r="BL200" i="5"/>
  <c r="BM200" i="5"/>
  <c r="BN200" i="5"/>
  <c r="BO200" i="5"/>
  <c r="BP200" i="5"/>
  <c r="AZ201" i="5"/>
  <c r="BA201" i="5"/>
  <c r="BB201" i="5"/>
  <c r="BC201" i="5"/>
  <c r="BD201" i="5"/>
  <c r="BE201" i="5"/>
  <c r="BF201" i="5"/>
  <c r="BG201" i="5"/>
  <c r="BH201" i="5"/>
  <c r="BI201" i="5"/>
  <c r="BJ201" i="5"/>
  <c r="BK201" i="5"/>
  <c r="BL201" i="5"/>
  <c r="BM201" i="5"/>
  <c r="BN201" i="5"/>
  <c r="BO201" i="5"/>
  <c r="BP201" i="5"/>
  <c r="AZ202" i="5"/>
  <c r="BA202" i="5"/>
  <c r="BB202" i="5"/>
  <c r="BC202" i="5"/>
  <c r="BD202" i="5"/>
  <c r="BE202" i="5"/>
  <c r="BF202" i="5"/>
  <c r="BG202" i="5"/>
  <c r="BH202" i="5"/>
  <c r="BI202" i="5"/>
  <c r="BJ202" i="5"/>
  <c r="BK202" i="5"/>
  <c r="BL202" i="5"/>
  <c r="BM202" i="5"/>
  <c r="BN202" i="5"/>
  <c r="BO202" i="5"/>
  <c r="BP202" i="5"/>
  <c r="AZ203" i="5"/>
  <c r="BA203" i="5"/>
  <c r="BB203" i="5"/>
  <c r="BC203" i="5"/>
  <c r="BD203" i="5"/>
  <c r="BE203" i="5"/>
  <c r="BF203" i="5"/>
  <c r="BG203" i="5"/>
  <c r="BH203" i="5"/>
  <c r="BI203" i="5"/>
  <c r="BJ203" i="5"/>
  <c r="BK203" i="5"/>
  <c r="BL203" i="5"/>
  <c r="BM203" i="5"/>
  <c r="BN203" i="5"/>
  <c r="BO203" i="5"/>
  <c r="BP203" i="5"/>
  <c r="AZ204" i="5"/>
  <c r="BA204" i="5"/>
  <c r="BB204" i="5"/>
  <c r="BC204" i="5"/>
  <c r="BD204" i="5"/>
  <c r="BE204" i="5"/>
  <c r="BF204" i="5"/>
  <c r="BG204" i="5"/>
  <c r="BH204" i="5"/>
  <c r="BI204" i="5"/>
  <c r="BJ204" i="5"/>
  <c r="BK204" i="5"/>
  <c r="BL204" i="5"/>
  <c r="BM204" i="5"/>
  <c r="BN204" i="5"/>
  <c r="BO204" i="5"/>
  <c r="BP204" i="5"/>
  <c r="AZ205" i="5"/>
  <c r="BA205" i="5"/>
  <c r="BB205" i="5"/>
  <c r="BC205" i="5"/>
  <c r="BD205" i="5"/>
  <c r="BE205" i="5"/>
  <c r="BF205" i="5"/>
  <c r="BG205" i="5"/>
  <c r="BH205" i="5"/>
  <c r="BI205" i="5"/>
  <c r="BJ205" i="5"/>
  <c r="BK205" i="5"/>
  <c r="BL205" i="5"/>
  <c r="BM205" i="5"/>
  <c r="BN205" i="5"/>
  <c r="BO205" i="5"/>
  <c r="BP205" i="5"/>
  <c r="AZ206" i="5"/>
  <c r="BA206" i="5"/>
  <c r="BB206" i="5"/>
  <c r="BC206" i="5"/>
  <c r="BD206" i="5"/>
  <c r="BE206" i="5"/>
  <c r="BF206" i="5"/>
  <c r="BG206" i="5"/>
  <c r="BH206" i="5"/>
  <c r="BI206" i="5"/>
  <c r="BJ206" i="5"/>
  <c r="BK206" i="5"/>
  <c r="BL206" i="5"/>
  <c r="BM206" i="5"/>
  <c r="BN206" i="5"/>
  <c r="BO206" i="5"/>
  <c r="BP206" i="5"/>
  <c r="AZ207" i="5"/>
  <c r="BA207" i="5"/>
  <c r="BB207" i="5"/>
  <c r="BC207" i="5"/>
  <c r="BD207" i="5"/>
  <c r="BE207" i="5"/>
  <c r="BF207" i="5"/>
  <c r="BG207" i="5"/>
  <c r="BH207" i="5"/>
  <c r="BI207" i="5"/>
  <c r="BJ207" i="5"/>
  <c r="BK207" i="5"/>
  <c r="BL207" i="5"/>
  <c r="BM207" i="5"/>
  <c r="BN207" i="5"/>
  <c r="BO207" i="5"/>
  <c r="BP207" i="5"/>
  <c r="AZ208" i="5"/>
  <c r="BA208" i="5"/>
  <c r="BB208" i="5"/>
  <c r="BC208" i="5"/>
  <c r="BD208" i="5"/>
  <c r="BE208" i="5"/>
  <c r="BF208" i="5"/>
  <c r="BG208" i="5"/>
  <c r="BH208" i="5"/>
  <c r="BI208" i="5"/>
  <c r="BJ208" i="5"/>
  <c r="BK208" i="5"/>
  <c r="BL208" i="5"/>
  <c r="BM208" i="5"/>
  <c r="BN208" i="5"/>
  <c r="BO208" i="5"/>
  <c r="BP208" i="5"/>
  <c r="AZ209" i="5"/>
  <c r="BA209" i="5"/>
  <c r="BB209" i="5"/>
  <c r="BC209" i="5"/>
  <c r="BD209" i="5"/>
  <c r="BE209" i="5"/>
  <c r="BF209" i="5"/>
  <c r="BG209" i="5"/>
  <c r="BH209" i="5"/>
  <c r="BI209" i="5"/>
  <c r="BJ209" i="5"/>
  <c r="BK209" i="5"/>
  <c r="BL209" i="5"/>
  <c r="BM209" i="5"/>
  <c r="BN209" i="5"/>
  <c r="BO209" i="5"/>
  <c r="BP209" i="5"/>
  <c r="AZ210" i="5"/>
  <c r="BA210" i="5"/>
  <c r="BB210" i="5"/>
  <c r="BC210" i="5"/>
  <c r="BD210" i="5"/>
  <c r="BE210" i="5"/>
  <c r="BF210" i="5"/>
  <c r="BG210" i="5"/>
  <c r="BH210" i="5"/>
  <c r="BI210" i="5"/>
  <c r="BJ210" i="5"/>
  <c r="BK210" i="5"/>
  <c r="BL210" i="5"/>
  <c r="BM210" i="5"/>
  <c r="BN210" i="5"/>
  <c r="BO210" i="5"/>
  <c r="BP210" i="5"/>
  <c r="AZ211" i="5"/>
  <c r="BA211" i="5"/>
  <c r="BB211" i="5"/>
  <c r="BC211" i="5"/>
  <c r="BD211" i="5"/>
  <c r="BE211" i="5"/>
  <c r="BF211" i="5"/>
  <c r="BG211" i="5"/>
  <c r="BH211" i="5"/>
  <c r="BI211" i="5"/>
  <c r="BJ211" i="5"/>
  <c r="BK211" i="5"/>
  <c r="BL211" i="5"/>
  <c r="BM211" i="5"/>
  <c r="BN211" i="5"/>
  <c r="BO211" i="5"/>
  <c r="BP211" i="5"/>
  <c r="AZ212" i="5"/>
  <c r="BA212" i="5"/>
  <c r="BB212" i="5"/>
  <c r="BC212" i="5"/>
  <c r="BD212" i="5"/>
  <c r="BE212" i="5"/>
  <c r="BF212" i="5"/>
  <c r="BG212" i="5"/>
  <c r="BH212" i="5"/>
  <c r="BI212" i="5"/>
  <c r="BJ212" i="5"/>
  <c r="BK212" i="5"/>
  <c r="BL212" i="5"/>
  <c r="BM212" i="5"/>
  <c r="BN212" i="5"/>
  <c r="BO212" i="5"/>
  <c r="BP212" i="5"/>
  <c r="AZ213" i="5"/>
  <c r="BA213" i="5"/>
  <c r="BB213" i="5"/>
  <c r="BC213" i="5"/>
  <c r="BD213" i="5"/>
  <c r="BE213" i="5"/>
  <c r="BF213" i="5"/>
  <c r="BG213" i="5"/>
  <c r="BH213" i="5"/>
  <c r="BI213" i="5"/>
  <c r="BJ213" i="5"/>
  <c r="BK213" i="5"/>
  <c r="BL213" i="5"/>
  <c r="BM213" i="5"/>
  <c r="BN213" i="5"/>
  <c r="BO213" i="5"/>
  <c r="BP213" i="5"/>
  <c r="AZ214" i="5"/>
  <c r="BA214" i="5"/>
  <c r="BB214" i="5"/>
  <c r="BC214" i="5"/>
  <c r="BD214" i="5"/>
  <c r="BE214" i="5"/>
  <c r="BF214" i="5"/>
  <c r="BG214" i="5"/>
  <c r="BH214" i="5"/>
  <c r="BI214" i="5"/>
  <c r="BJ214" i="5"/>
  <c r="BK214" i="5"/>
  <c r="BL214" i="5"/>
  <c r="BM214" i="5"/>
  <c r="BN214" i="5"/>
  <c r="BO214" i="5"/>
  <c r="BP214" i="5"/>
  <c r="AZ215" i="5"/>
  <c r="BA215" i="5"/>
  <c r="BB215" i="5"/>
  <c r="BC215" i="5"/>
  <c r="BD215" i="5"/>
  <c r="BE215" i="5"/>
  <c r="BF215" i="5"/>
  <c r="BG215" i="5"/>
  <c r="BH215" i="5"/>
  <c r="BI215" i="5"/>
  <c r="BJ215" i="5"/>
  <c r="BK215" i="5"/>
  <c r="BL215" i="5"/>
  <c r="BM215" i="5"/>
  <c r="BN215" i="5"/>
  <c r="BO215" i="5"/>
  <c r="BP215" i="5"/>
  <c r="AZ216" i="5"/>
  <c r="BA216" i="5"/>
  <c r="BB216" i="5"/>
  <c r="BC216" i="5"/>
  <c r="BD216" i="5"/>
  <c r="BE216" i="5"/>
  <c r="BF216" i="5"/>
  <c r="BG216" i="5"/>
  <c r="BH216" i="5"/>
  <c r="BI216" i="5"/>
  <c r="BJ216" i="5"/>
  <c r="BK216" i="5"/>
  <c r="BL216" i="5"/>
  <c r="BM216" i="5"/>
  <c r="BN216" i="5"/>
  <c r="BO216" i="5"/>
  <c r="BP216" i="5"/>
  <c r="AZ217" i="5"/>
  <c r="BA217" i="5"/>
  <c r="BB217" i="5"/>
  <c r="BC217" i="5"/>
  <c r="BD217" i="5"/>
  <c r="BE217" i="5"/>
  <c r="BF217" i="5"/>
  <c r="BG217" i="5"/>
  <c r="BH217" i="5"/>
  <c r="BI217" i="5"/>
  <c r="BJ217" i="5"/>
  <c r="BK217" i="5"/>
  <c r="BL217" i="5"/>
  <c r="BM217" i="5"/>
  <c r="BN217" i="5"/>
  <c r="BO217" i="5"/>
  <c r="BP217" i="5"/>
  <c r="AZ218" i="5"/>
  <c r="BA218" i="5"/>
  <c r="BB218" i="5"/>
  <c r="BC218" i="5"/>
  <c r="BD218" i="5"/>
  <c r="BE218" i="5"/>
  <c r="BF218" i="5"/>
  <c r="BG218" i="5"/>
  <c r="BH218" i="5"/>
  <c r="BI218" i="5"/>
  <c r="BJ218" i="5"/>
  <c r="BK218" i="5"/>
  <c r="BL218" i="5"/>
  <c r="BM218" i="5"/>
  <c r="BN218" i="5"/>
  <c r="BO218" i="5"/>
  <c r="BP218" i="5"/>
  <c r="AZ219" i="5"/>
  <c r="BA219" i="5"/>
  <c r="BB219" i="5"/>
  <c r="BC219" i="5"/>
  <c r="BD219" i="5"/>
  <c r="BE219" i="5"/>
  <c r="BF219" i="5"/>
  <c r="BG219" i="5"/>
  <c r="BH219" i="5"/>
  <c r="BI219" i="5"/>
  <c r="BJ219" i="5"/>
  <c r="BK219" i="5"/>
  <c r="BL219" i="5"/>
  <c r="BM219" i="5"/>
  <c r="BN219" i="5"/>
  <c r="BO219" i="5"/>
  <c r="BP219" i="5"/>
  <c r="AZ220" i="5"/>
  <c r="BA220" i="5"/>
  <c r="BB220" i="5"/>
  <c r="BC220" i="5"/>
  <c r="BD220" i="5"/>
  <c r="BE220" i="5"/>
  <c r="BF220" i="5"/>
  <c r="BG220" i="5"/>
  <c r="BH220" i="5"/>
  <c r="BI220" i="5"/>
  <c r="BJ220" i="5"/>
  <c r="BK220" i="5"/>
  <c r="BL220" i="5"/>
  <c r="BM220" i="5"/>
  <c r="BN220" i="5"/>
  <c r="BO220" i="5"/>
  <c r="BP220" i="5"/>
  <c r="AZ221" i="5"/>
  <c r="BA221" i="5"/>
  <c r="BB221" i="5"/>
  <c r="BC221" i="5"/>
  <c r="BD221" i="5"/>
  <c r="BE221" i="5"/>
  <c r="BF221" i="5"/>
  <c r="BG221" i="5"/>
  <c r="BH221" i="5"/>
  <c r="BI221" i="5"/>
  <c r="BJ221" i="5"/>
  <c r="BK221" i="5"/>
  <c r="BL221" i="5"/>
  <c r="BM221" i="5"/>
  <c r="BN221" i="5"/>
  <c r="BO221" i="5"/>
  <c r="BP221" i="5"/>
  <c r="AZ222" i="5"/>
  <c r="BA222" i="5"/>
  <c r="BB222" i="5"/>
  <c r="BC222" i="5"/>
  <c r="BD222" i="5"/>
  <c r="BE222" i="5"/>
  <c r="BF222" i="5"/>
  <c r="BG222" i="5"/>
  <c r="BH222" i="5"/>
  <c r="BI222" i="5"/>
  <c r="BJ222" i="5"/>
  <c r="BK222" i="5"/>
  <c r="BL222" i="5"/>
  <c r="BM222" i="5"/>
  <c r="BN222" i="5"/>
  <c r="BO222" i="5"/>
  <c r="BP222" i="5"/>
  <c r="AZ223" i="5"/>
  <c r="BA223" i="5"/>
  <c r="BB223" i="5"/>
  <c r="BC223" i="5"/>
  <c r="BD223" i="5"/>
  <c r="BE223" i="5"/>
  <c r="BF223" i="5"/>
  <c r="BG223" i="5"/>
  <c r="BH223" i="5"/>
  <c r="BI223" i="5"/>
  <c r="BJ223" i="5"/>
  <c r="BK223" i="5"/>
  <c r="BL223" i="5"/>
  <c r="BM223" i="5"/>
  <c r="BN223" i="5"/>
  <c r="BO223" i="5"/>
  <c r="BP223" i="5"/>
  <c r="AZ224" i="5"/>
  <c r="BA224" i="5"/>
  <c r="BB224" i="5"/>
  <c r="BC224" i="5"/>
  <c r="BD224" i="5"/>
  <c r="BE224" i="5"/>
  <c r="BF224" i="5"/>
  <c r="BG224" i="5"/>
  <c r="BH224" i="5"/>
  <c r="BI224" i="5"/>
  <c r="BJ224" i="5"/>
  <c r="BK224" i="5"/>
  <c r="BL224" i="5"/>
  <c r="BM224" i="5"/>
  <c r="BN224" i="5"/>
  <c r="BO224" i="5"/>
  <c r="BP224" i="5"/>
  <c r="AZ225" i="5"/>
  <c r="BA225" i="5"/>
  <c r="BB225" i="5"/>
  <c r="BC225" i="5"/>
  <c r="BD225" i="5"/>
  <c r="BE225" i="5"/>
  <c r="BF225" i="5"/>
  <c r="BG225" i="5"/>
  <c r="BH225" i="5"/>
  <c r="BI225" i="5"/>
  <c r="BJ225" i="5"/>
  <c r="BK225" i="5"/>
  <c r="BL225" i="5"/>
  <c r="BM225" i="5"/>
  <c r="BN225" i="5"/>
  <c r="BO225" i="5"/>
  <c r="BP225" i="5"/>
  <c r="AZ226" i="5"/>
  <c r="BA226" i="5"/>
  <c r="BB226" i="5"/>
  <c r="BC226" i="5"/>
  <c r="BD226" i="5"/>
  <c r="BE226" i="5"/>
  <c r="BF226" i="5"/>
  <c r="BG226" i="5"/>
  <c r="BH226" i="5"/>
  <c r="BI226" i="5"/>
  <c r="BJ226" i="5"/>
  <c r="BK226" i="5"/>
  <c r="BL226" i="5"/>
  <c r="BM226" i="5"/>
  <c r="BN226" i="5"/>
  <c r="BO226" i="5"/>
  <c r="BP226" i="5"/>
  <c r="AZ227" i="5"/>
  <c r="BA227" i="5"/>
  <c r="BB227" i="5"/>
  <c r="BC227" i="5"/>
  <c r="BD227" i="5"/>
  <c r="BE227" i="5"/>
  <c r="BF227" i="5"/>
  <c r="BG227" i="5"/>
  <c r="BH227" i="5"/>
  <c r="BI227" i="5"/>
  <c r="BJ227" i="5"/>
  <c r="BK227" i="5"/>
  <c r="BL227" i="5"/>
  <c r="BM227" i="5"/>
  <c r="BN227" i="5"/>
  <c r="BO227" i="5"/>
  <c r="BP227" i="5"/>
  <c r="AZ228" i="5"/>
  <c r="BA228" i="5"/>
  <c r="BB228" i="5"/>
  <c r="BC228" i="5"/>
  <c r="BD228" i="5"/>
  <c r="BE228" i="5"/>
  <c r="BF228" i="5"/>
  <c r="BG228" i="5"/>
  <c r="BH228" i="5"/>
  <c r="BI228" i="5"/>
  <c r="BJ228" i="5"/>
  <c r="BK228" i="5"/>
  <c r="BL228" i="5"/>
  <c r="BM228" i="5"/>
  <c r="BN228" i="5"/>
  <c r="BO228" i="5"/>
  <c r="BP228" i="5"/>
  <c r="AZ229" i="5"/>
  <c r="BA229" i="5"/>
  <c r="BB229" i="5"/>
  <c r="BC229" i="5"/>
  <c r="BD229" i="5"/>
  <c r="BE229" i="5"/>
  <c r="BF229" i="5"/>
  <c r="BG229" i="5"/>
  <c r="BH229" i="5"/>
  <c r="BI229" i="5"/>
  <c r="BJ229" i="5"/>
  <c r="BK229" i="5"/>
  <c r="BL229" i="5"/>
  <c r="BM229" i="5"/>
  <c r="BN229" i="5"/>
  <c r="BO229" i="5"/>
  <c r="BP229" i="5"/>
  <c r="AZ230" i="5"/>
  <c r="BA230" i="5"/>
  <c r="BB230" i="5"/>
  <c r="BC230" i="5"/>
  <c r="BD230" i="5"/>
  <c r="BE230" i="5"/>
  <c r="BF230" i="5"/>
  <c r="BG230" i="5"/>
  <c r="BH230" i="5"/>
  <c r="BI230" i="5"/>
  <c r="BJ230" i="5"/>
  <c r="BK230" i="5"/>
  <c r="BL230" i="5"/>
  <c r="BM230" i="5"/>
  <c r="BN230" i="5"/>
  <c r="BO230" i="5"/>
  <c r="BP230" i="5"/>
  <c r="AZ231" i="5"/>
  <c r="BA231" i="5"/>
  <c r="BB231" i="5"/>
  <c r="BC231" i="5"/>
  <c r="BD231" i="5"/>
  <c r="BE231" i="5"/>
  <c r="BF231" i="5"/>
  <c r="BG231" i="5"/>
  <c r="BH231" i="5"/>
  <c r="BI231" i="5"/>
  <c r="BJ231" i="5"/>
  <c r="BK231" i="5"/>
  <c r="BL231" i="5"/>
  <c r="BM231" i="5"/>
  <c r="BN231" i="5"/>
  <c r="BO231" i="5"/>
  <c r="BP231" i="5"/>
  <c r="AZ232" i="5"/>
  <c r="AZ304" i="5" s="1"/>
  <c r="BA232" i="5"/>
  <c r="BA297" i="5" s="1"/>
  <c r="BB232" i="5"/>
  <c r="BB297" i="5" s="1"/>
  <c r="BC232" i="5"/>
  <c r="BC297" i="5" s="1"/>
  <c r="BD232" i="5"/>
  <c r="BD297" i="5" s="1"/>
  <c r="BE232" i="5"/>
  <c r="BE297" i="5" s="1"/>
  <c r="BF232" i="5"/>
  <c r="BF297" i="5" s="1"/>
  <c r="BG232" i="5"/>
  <c r="BG297" i="5" s="1"/>
  <c r="BH232" i="5"/>
  <c r="BI232" i="5"/>
  <c r="BI292" i="5" s="1"/>
  <c r="BJ232" i="5"/>
  <c r="BK232" i="5"/>
  <c r="BL232" i="5"/>
  <c r="BM232" i="5"/>
  <c r="BN232" i="5"/>
  <c r="BO232" i="5"/>
  <c r="BP232" i="5"/>
  <c r="AZ233" i="5"/>
  <c r="BA233" i="5"/>
  <c r="BB233" i="5"/>
  <c r="BC233" i="5"/>
  <c r="BD233" i="5"/>
  <c r="BE233" i="5"/>
  <c r="BF233" i="5"/>
  <c r="BG233" i="5"/>
  <c r="BH233" i="5"/>
  <c r="BI233" i="5"/>
  <c r="BJ233" i="5"/>
  <c r="BK233" i="5"/>
  <c r="BL233" i="5"/>
  <c r="BM233" i="5"/>
  <c r="BN233" i="5"/>
  <c r="BO233" i="5"/>
  <c r="BP233" i="5"/>
  <c r="AZ234" i="5"/>
  <c r="BA234" i="5"/>
  <c r="BB234" i="5"/>
  <c r="BC234" i="5"/>
  <c r="BD234" i="5"/>
  <c r="BE234" i="5"/>
  <c r="BF234" i="5"/>
  <c r="BG234" i="5"/>
  <c r="BH234" i="5"/>
  <c r="BI234" i="5"/>
  <c r="BJ234" i="5"/>
  <c r="BK234" i="5"/>
  <c r="BL234" i="5"/>
  <c r="BM234" i="5"/>
  <c r="BN234" i="5"/>
  <c r="BO234" i="5"/>
  <c r="BP234" i="5"/>
  <c r="AZ235" i="5"/>
  <c r="BA235" i="5"/>
  <c r="BB235" i="5"/>
  <c r="BC235" i="5"/>
  <c r="BD235" i="5"/>
  <c r="BE235" i="5"/>
  <c r="BF235" i="5"/>
  <c r="BG235" i="5"/>
  <c r="BH235" i="5"/>
  <c r="BI235" i="5"/>
  <c r="BJ235" i="5"/>
  <c r="BK235" i="5"/>
  <c r="BL235" i="5"/>
  <c r="BM235" i="5"/>
  <c r="BN235" i="5"/>
  <c r="BO235" i="5"/>
  <c r="BP235" i="5"/>
  <c r="AZ236" i="5"/>
  <c r="BA236" i="5"/>
  <c r="BB236" i="5"/>
  <c r="BC236" i="5"/>
  <c r="BD236" i="5"/>
  <c r="BE236" i="5"/>
  <c r="BF236" i="5"/>
  <c r="BG236" i="5"/>
  <c r="BH236" i="5"/>
  <c r="BI236" i="5"/>
  <c r="BJ236" i="5"/>
  <c r="BK236" i="5"/>
  <c r="BL236" i="5"/>
  <c r="BM236" i="5"/>
  <c r="BN236" i="5"/>
  <c r="BO236" i="5"/>
  <c r="BP236" i="5"/>
  <c r="AZ237" i="5"/>
  <c r="BA237" i="5"/>
  <c r="BB237" i="5"/>
  <c r="BC237" i="5"/>
  <c r="BD237" i="5"/>
  <c r="BE237" i="5"/>
  <c r="BF237" i="5"/>
  <c r="BG237" i="5"/>
  <c r="BH237" i="5"/>
  <c r="BI237" i="5"/>
  <c r="BJ237" i="5"/>
  <c r="BK237" i="5"/>
  <c r="BL237" i="5"/>
  <c r="BM237" i="5"/>
  <c r="BN237" i="5"/>
  <c r="BO237" i="5"/>
  <c r="BP237" i="5"/>
  <c r="AZ238" i="5"/>
  <c r="BA238" i="5"/>
  <c r="BB238" i="5"/>
  <c r="BC238" i="5"/>
  <c r="BD238" i="5"/>
  <c r="BE238" i="5"/>
  <c r="BF238" i="5"/>
  <c r="BG238" i="5"/>
  <c r="BH238" i="5"/>
  <c r="BI238" i="5"/>
  <c r="BJ238" i="5"/>
  <c r="BK238" i="5"/>
  <c r="BL238" i="5"/>
  <c r="BM238" i="5"/>
  <c r="BN238" i="5"/>
  <c r="BO238" i="5"/>
  <c r="BP238" i="5"/>
  <c r="AZ239" i="5"/>
  <c r="BA239" i="5"/>
  <c r="BB239" i="5"/>
  <c r="BC239" i="5"/>
  <c r="BD239" i="5"/>
  <c r="BE239" i="5"/>
  <c r="BF239" i="5"/>
  <c r="BG239" i="5"/>
  <c r="BH239" i="5"/>
  <c r="BI239" i="5"/>
  <c r="BJ239" i="5"/>
  <c r="BK239" i="5"/>
  <c r="BL239" i="5"/>
  <c r="BM239" i="5"/>
  <c r="BN239" i="5"/>
  <c r="BO239" i="5"/>
  <c r="BP239" i="5"/>
  <c r="AZ240" i="5"/>
  <c r="BA240" i="5"/>
  <c r="BB240" i="5"/>
  <c r="BC240" i="5"/>
  <c r="BD240" i="5"/>
  <c r="BE240" i="5"/>
  <c r="BF240" i="5"/>
  <c r="BG240" i="5"/>
  <c r="BH240" i="5"/>
  <c r="BI240" i="5"/>
  <c r="BJ240" i="5"/>
  <c r="BK240" i="5"/>
  <c r="BL240" i="5"/>
  <c r="BM240" i="5"/>
  <c r="BN240" i="5"/>
  <c r="BO240" i="5"/>
  <c r="BP240" i="5"/>
  <c r="AZ241" i="5"/>
  <c r="BA241" i="5"/>
  <c r="BB241" i="5"/>
  <c r="BC241" i="5"/>
  <c r="BD241" i="5"/>
  <c r="BE241" i="5"/>
  <c r="BF241" i="5"/>
  <c r="BG241" i="5"/>
  <c r="BH241" i="5"/>
  <c r="BI241" i="5"/>
  <c r="BJ241" i="5"/>
  <c r="BK241" i="5"/>
  <c r="BL241" i="5"/>
  <c r="BM241" i="5"/>
  <c r="BN241" i="5"/>
  <c r="BO241" i="5"/>
  <c r="BP241" i="5"/>
  <c r="AZ242" i="5"/>
  <c r="BA242" i="5"/>
  <c r="BB242" i="5"/>
  <c r="BC242" i="5"/>
  <c r="BD242" i="5"/>
  <c r="BE242" i="5"/>
  <c r="BF242" i="5"/>
  <c r="BG242" i="5"/>
  <c r="BH242" i="5"/>
  <c r="BI242" i="5"/>
  <c r="BJ242" i="5"/>
  <c r="BK242" i="5"/>
  <c r="BL242" i="5"/>
  <c r="BM242" i="5"/>
  <c r="BN242" i="5"/>
  <c r="BO242" i="5"/>
  <c r="BP242" i="5"/>
  <c r="AZ243" i="5"/>
  <c r="BA243" i="5"/>
  <c r="BB243" i="5"/>
  <c r="BC243" i="5"/>
  <c r="BD243" i="5"/>
  <c r="BE243" i="5"/>
  <c r="BF243" i="5"/>
  <c r="BG243" i="5"/>
  <c r="BH243" i="5"/>
  <c r="BI243" i="5"/>
  <c r="BJ243" i="5"/>
  <c r="BK243" i="5"/>
  <c r="BL243" i="5"/>
  <c r="BM243" i="5"/>
  <c r="BN243" i="5"/>
  <c r="BO243" i="5"/>
  <c r="BP243" i="5"/>
  <c r="AZ244" i="5"/>
  <c r="BA244" i="5"/>
  <c r="BB244" i="5"/>
  <c r="BC244" i="5"/>
  <c r="BD244" i="5"/>
  <c r="BE244" i="5"/>
  <c r="BF244" i="5"/>
  <c r="BG244" i="5"/>
  <c r="BH244" i="5"/>
  <c r="BI244" i="5"/>
  <c r="BJ244" i="5"/>
  <c r="BK244" i="5"/>
  <c r="BL244" i="5"/>
  <c r="BM244" i="5"/>
  <c r="BN244" i="5"/>
  <c r="BO244" i="5"/>
  <c r="BP244" i="5"/>
  <c r="AZ245" i="5"/>
  <c r="BA245" i="5"/>
  <c r="BB245" i="5"/>
  <c r="BC245" i="5"/>
  <c r="BD245" i="5"/>
  <c r="BE245" i="5"/>
  <c r="BF245" i="5"/>
  <c r="BG245" i="5"/>
  <c r="BH245" i="5"/>
  <c r="BI245" i="5"/>
  <c r="BJ245" i="5"/>
  <c r="BK245" i="5"/>
  <c r="BL245" i="5"/>
  <c r="BM245" i="5"/>
  <c r="BN245" i="5"/>
  <c r="BO245" i="5"/>
  <c r="BP245" i="5"/>
  <c r="AZ246" i="5"/>
  <c r="BA246" i="5"/>
  <c r="BB246" i="5"/>
  <c r="BC246" i="5"/>
  <c r="BD246" i="5"/>
  <c r="BE246" i="5"/>
  <c r="BF246" i="5"/>
  <c r="BG246" i="5"/>
  <c r="BH246" i="5"/>
  <c r="BI246" i="5"/>
  <c r="BJ246" i="5"/>
  <c r="BK246" i="5"/>
  <c r="BL246" i="5"/>
  <c r="BM246" i="5"/>
  <c r="BN246" i="5"/>
  <c r="BO246" i="5"/>
  <c r="BP246" i="5"/>
  <c r="AZ247" i="5"/>
  <c r="BA247" i="5"/>
  <c r="BB247" i="5"/>
  <c r="BC247" i="5"/>
  <c r="BD247" i="5"/>
  <c r="BE247" i="5"/>
  <c r="BF247" i="5"/>
  <c r="BG247" i="5"/>
  <c r="BH247" i="5"/>
  <c r="BI247" i="5"/>
  <c r="BJ247" i="5"/>
  <c r="BK247" i="5"/>
  <c r="BL247" i="5"/>
  <c r="BM247" i="5"/>
  <c r="BN247" i="5"/>
  <c r="BO247" i="5"/>
  <c r="BP247" i="5"/>
  <c r="AZ248" i="5"/>
  <c r="BA248" i="5"/>
  <c r="BB248" i="5"/>
  <c r="BC248" i="5"/>
  <c r="BD248" i="5"/>
  <c r="BE248" i="5"/>
  <c r="BF248" i="5"/>
  <c r="BG248" i="5"/>
  <c r="BH248" i="5"/>
  <c r="BI248" i="5"/>
  <c r="BJ248" i="5"/>
  <c r="BK248" i="5"/>
  <c r="BL248" i="5"/>
  <c r="BM248" i="5"/>
  <c r="BN248" i="5"/>
  <c r="BO248" i="5"/>
  <c r="BP248" i="5"/>
  <c r="AZ249" i="5"/>
  <c r="BA249" i="5"/>
  <c r="BB249" i="5"/>
  <c r="BC249" i="5"/>
  <c r="BD249" i="5"/>
  <c r="BE249" i="5"/>
  <c r="BF249" i="5"/>
  <c r="BG249" i="5"/>
  <c r="BH249" i="5"/>
  <c r="BI249" i="5"/>
  <c r="BJ249" i="5"/>
  <c r="BK249" i="5"/>
  <c r="BL249" i="5"/>
  <c r="BM249" i="5"/>
  <c r="BN249" i="5"/>
  <c r="BO249" i="5"/>
  <c r="BP249" i="5"/>
  <c r="AZ250" i="5"/>
  <c r="BA250" i="5"/>
  <c r="BB250" i="5"/>
  <c r="BC250" i="5"/>
  <c r="BD250" i="5"/>
  <c r="BE250" i="5"/>
  <c r="BF250" i="5"/>
  <c r="BG250" i="5"/>
  <c r="BH250" i="5"/>
  <c r="BI250" i="5"/>
  <c r="BJ250" i="5"/>
  <c r="BK250" i="5"/>
  <c r="BL250" i="5"/>
  <c r="BM250" i="5"/>
  <c r="BN250" i="5"/>
  <c r="BO250" i="5"/>
  <c r="BP250" i="5"/>
  <c r="AZ251" i="5"/>
  <c r="BA251" i="5"/>
  <c r="BB251" i="5"/>
  <c r="BC251" i="5"/>
  <c r="BD251" i="5"/>
  <c r="BE251" i="5"/>
  <c r="BF251" i="5"/>
  <c r="BG251" i="5"/>
  <c r="BH251" i="5"/>
  <c r="BI251" i="5"/>
  <c r="BJ251" i="5"/>
  <c r="BK251" i="5"/>
  <c r="BL251" i="5"/>
  <c r="BM251" i="5"/>
  <c r="BN251" i="5"/>
  <c r="BO251" i="5"/>
  <c r="BP251" i="5"/>
  <c r="AZ252" i="5"/>
  <c r="BA252" i="5"/>
  <c r="BB252" i="5"/>
  <c r="BC252" i="5"/>
  <c r="BD252" i="5"/>
  <c r="BE252" i="5"/>
  <c r="BF252" i="5"/>
  <c r="BG252" i="5"/>
  <c r="BH252" i="5"/>
  <c r="BI252" i="5"/>
  <c r="BJ252" i="5"/>
  <c r="BK252" i="5"/>
  <c r="BL252" i="5"/>
  <c r="BM252" i="5"/>
  <c r="BN252" i="5"/>
  <c r="BO252" i="5"/>
  <c r="BP252" i="5"/>
  <c r="AZ253" i="5"/>
  <c r="BA253" i="5"/>
  <c r="BB253" i="5"/>
  <c r="BC253" i="5"/>
  <c r="BD253" i="5"/>
  <c r="BE253" i="5"/>
  <c r="BF253" i="5"/>
  <c r="BG253" i="5"/>
  <c r="BH253" i="5"/>
  <c r="BI253" i="5"/>
  <c r="BJ253" i="5"/>
  <c r="BK253" i="5"/>
  <c r="BL253" i="5"/>
  <c r="BM253" i="5"/>
  <c r="BN253" i="5"/>
  <c r="BO253" i="5"/>
  <c r="BP253" i="5"/>
  <c r="BA3" i="5"/>
  <c r="BB3" i="5"/>
  <c r="BC3" i="5"/>
  <c r="BD3" i="5"/>
  <c r="BE3" i="5"/>
  <c r="BF3" i="5"/>
  <c r="BG3" i="5"/>
  <c r="BH3" i="5"/>
  <c r="BO3" i="5"/>
  <c r="BP3" i="5"/>
  <c r="AZ3" i="5"/>
  <c r="B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T931" i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F295" i="5" s="1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3" i="5"/>
  <c r="BH299" i="5" l="1"/>
  <c r="BH302" i="5"/>
  <c r="BA302" i="5"/>
  <c r="BA299" i="5"/>
  <c r="BH301" i="5"/>
  <c r="BG301" i="5"/>
  <c r="BF301" i="5"/>
  <c r="AZ299" i="5"/>
  <c r="BE301" i="5"/>
  <c r="BH298" i="5"/>
  <c r="BD301" i="5"/>
  <c r="BG298" i="5"/>
  <c r="BC301" i="5"/>
  <c r="BF298" i="5"/>
  <c r="BI302" i="5"/>
  <c r="BB301" i="5"/>
  <c r="BE298" i="5"/>
  <c r="BI291" i="5"/>
  <c r="BA301" i="5"/>
  <c r="BD298" i="5"/>
  <c r="BH288" i="5"/>
  <c r="BG302" i="5"/>
  <c r="BC298" i="5"/>
  <c r="BH292" i="5"/>
  <c r="BN301" i="5"/>
  <c r="BG291" i="5"/>
  <c r="BF302" i="5"/>
  <c r="BB298" i="5"/>
  <c r="BF291" i="5"/>
  <c r="BE302" i="5"/>
  <c r="BA298" i="5"/>
  <c r="BE288" i="5"/>
  <c r="BD302" i="5"/>
  <c r="BJ299" i="5"/>
  <c r="BD291" i="5"/>
  <c r="BC302" i="5"/>
  <c r="BC291" i="5"/>
  <c r="BB302" i="5"/>
  <c r="BB291" i="5"/>
  <c r="BA291" i="5"/>
  <c r="BI301" i="5"/>
  <c r="BP934" i="1"/>
  <c r="BK299" i="5"/>
  <c r="BJ298" i="5"/>
  <c r="BO302" i="5"/>
  <c r="BP299" i="5"/>
  <c r="BO299" i="5"/>
  <c r="BN299" i="5"/>
  <c r="BM299" i="5"/>
  <c r="BM298" i="5"/>
  <c r="BL299" i="5"/>
  <c r="BO301" i="5"/>
  <c r="BN302" i="5"/>
  <c r="BP298" i="5"/>
  <c r="BK294" i="5"/>
  <c r="BM302" i="5"/>
  <c r="BO298" i="5"/>
  <c r="BN298" i="5"/>
  <c r="BP301" i="5"/>
  <c r="BL298" i="5"/>
  <c r="BI303" i="5"/>
  <c r="AZ288" i="5"/>
  <c r="BK288" i="5"/>
  <c r="BF288" i="5"/>
  <c r="BL304" i="5"/>
  <c r="BJ288" i="5"/>
  <c r="BG288" i="5"/>
  <c r="BC304" i="5"/>
  <c r="BA288" i="5"/>
  <c r="AZ291" i="5"/>
  <c r="AZ286" i="5"/>
  <c r="AZ296" i="5"/>
  <c r="BI288" i="5"/>
  <c r="BG304" i="5"/>
  <c r="BI296" i="5"/>
  <c r="BG292" i="5"/>
  <c r="BF304" i="5"/>
  <c r="BH296" i="5"/>
  <c r="BF292" i="5"/>
  <c r="BE304" i="5"/>
  <c r="BG296" i="5"/>
  <c r="BE292" i="5"/>
  <c r="BD304" i="5"/>
  <c r="BF296" i="5"/>
  <c r="BD292" i="5"/>
  <c r="BE296" i="5"/>
  <c r="BC292" i="5"/>
  <c r="AZ285" i="5"/>
  <c r="BB304" i="5"/>
  <c r="BD296" i="5"/>
  <c r="BB292" i="5"/>
  <c r="AZ292" i="5"/>
  <c r="BA304" i="5"/>
  <c r="BC296" i="5"/>
  <c r="BA292" i="5"/>
  <c r="BI297" i="5"/>
  <c r="BB296" i="5"/>
  <c r="BH303" i="5"/>
  <c r="BH297" i="5"/>
  <c r="BA296" i="5"/>
  <c r="BH291" i="5"/>
  <c r="BB288" i="5"/>
  <c r="BG303" i="5"/>
  <c r="BC288" i="5"/>
  <c r="BF303" i="5"/>
  <c r="BN297" i="5"/>
  <c r="BD288" i="5"/>
  <c r="AZ297" i="5"/>
  <c r="BE303" i="5"/>
  <c r="BE291" i="5"/>
  <c r="BD303" i="5"/>
  <c r="BC303" i="5"/>
  <c r="BI304" i="5"/>
  <c r="BB303" i="5"/>
  <c r="BH304" i="5"/>
  <c r="BA303" i="5"/>
  <c r="BM304" i="5"/>
  <c r="BL293" i="5"/>
  <c r="BP293" i="5"/>
  <c r="BP294" i="5"/>
  <c r="BO294" i="5"/>
  <c r="BN294" i="5"/>
  <c r="BK304" i="5"/>
  <c r="BJ304" i="5"/>
  <c r="BO292" i="5"/>
  <c r="BP304" i="5"/>
  <c r="BN292" i="5"/>
  <c r="BO297" i="5"/>
  <c r="BN304" i="5"/>
  <c r="BM303" i="5"/>
  <c r="BL303" i="5"/>
  <c r="BK303" i="5"/>
  <c r="BJ303" i="5"/>
  <c r="BP292" i="5"/>
  <c r="BO291" i="5"/>
  <c r="BP303" i="5"/>
  <c r="BO288" i="5"/>
  <c r="BO304" i="5"/>
  <c r="BO303" i="5"/>
  <c r="BP291" i="5"/>
  <c r="BP288" i="5"/>
  <c r="BN303" i="5"/>
  <c r="BO296" i="5"/>
  <c r="BN296" i="5"/>
  <c r="BN288" i="5"/>
  <c r="BL288" i="5"/>
  <c r="BJ294" i="5"/>
  <c r="BM292" i="5"/>
  <c r="BN291" i="5"/>
  <c r="BM301" i="5"/>
  <c r="BM297" i="5"/>
  <c r="BM296" i="5"/>
  <c r="BM291" i="5"/>
  <c r="BL301" i="5"/>
  <c r="BL296" i="5"/>
  <c r="BL291" i="5"/>
  <c r="BK301" i="5"/>
  <c r="BK296" i="5"/>
  <c r="BK293" i="5"/>
  <c r="BK291" i="5"/>
  <c r="BJ301" i="5"/>
  <c r="BJ296" i="5"/>
  <c r="BJ293" i="5"/>
  <c r="BJ291" i="5"/>
  <c r="BL108" i="5"/>
  <c r="BK108" i="5"/>
  <c r="BJ108" i="5"/>
  <c r="BJ285" i="5" s="1"/>
  <c r="BJ289" i="5" s="1"/>
  <c r="BM288" i="5"/>
  <c r="BP302" i="5"/>
  <c r="BP297" i="5"/>
  <c r="BP296" i="5"/>
  <c r="BD286" i="5"/>
  <c r="BP286" i="5"/>
  <c r="BO286" i="5"/>
  <c r="BC286" i="5"/>
  <c r="BN286" i="5"/>
  <c r="BB286" i="5"/>
  <c r="BA286" i="5"/>
  <c r="BA287" i="5"/>
  <c r="BD4" i="5"/>
  <c r="BD287" i="5" s="1"/>
  <c r="BP5" i="5"/>
  <c r="BP287" i="5" s="1"/>
  <c r="AZ5" i="5"/>
  <c r="BF287" i="5"/>
  <c r="BO4" i="5"/>
  <c r="BO287" i="5" s="1"/>
  <c r="BE287" i="5"/>
  <c r="BN4" i="5"/>
  <c r="BF286" i="5"/>
  <c r="BH286" i="5"/>
  <c r="BC287" i="5"/>
  <c r="BG286" i="5"/>
  <c r="BB287" i="5"/>
  <c r="BA285" i="5"/>
  <c r="BA289" i="5" s="1"/>
  <c r="BE286" i="5"/>
  <c r="BM287" i="5"/>
  <c r="BM285" i="5"/>
  <c r="BM289" i="5" s="1"/>
  <c r="BN287" i="5"/>
  <c r="BN285" i="5"/>
  <c r="BN289" i="5" s="1"/>
  <c r="BK287" i="5"/>
  <c r="BK285" i="5"/>
  <c r="BK289" i="5" s="1"/>
  <c r="BJ287" i="5"/>
  <c r="BI287" i="5"/>
  <c r="BI285" i="5"/>
  <c r="BI289" i="5" s="1"/>
  <c r="BL287" i="5"/>
  <c r="BL285" i="5"/>
  <c r="BL289" i="5" s="1"/>
  <c r="BM286" i="5"/>
  <c r="BL286" i="5"/>
  <c r="BK286" i="5"/>
  <c r="BJ286" i="5"/>
  <c r="BH285" i="5"/>
  <c r="BH289" i="5" s="1"/>
  <c r="BI286" i="5"/>
  <c r="BG285" i="5"/>
  <c r="BG289" i="5" s="1"/>
  <c r="BH287" i="5"/>
  <c r="BF285" i="5"/>
  <c r="BF289" i="5" s="1"/>
  <c r="BG287" i="5"/>
  <c r="BE285" i="5"/>
  <c r="BE289" i="5" s="1"/>
  <c r="BD285" i="5"/>
  <c r="BD289" i="5" s="1"/>
  <c r="BC285" i="5"/>
  <c r="BC289" i="5" s="1"/>
  <c r="BB285" i="5"/>
  <c r="BB289" i="5" s="1"/>
  <c r="AZ289" i="5"/>
  <c r="AZ287" i="5"/>
  <c r="AS933" i="1"/>
  <c r="F296" i="5"/>
  <c r="F293" i="5"/>
  <c r="F292" i="5"/>
  <c r="A128" i="5"/>
  <c r="A129" i="5"/>
  <c r="A130" i="5"/>
  <c r="A131" i="5"/>
  <c r="A132" i="5"/>
  <c r="A133" i="5"/>
  <c r="A134" i="5"/>
  <c r="A135" i="5"/>
  <c r="A136" i="5"/>
  <c r="A137" i="5"/>
  <c r="A138" i="5"/>
  <c r="F290" i="5"/>
  <c r="F289" i="5"/>
  <c r="F288" i="5"/>
  <c r="F285" i="5"/>
  <c r="F286" i="5"/>
  <c r="S206" i="5"/>
  <c r="H71" i="3"/>
  <c r="H70" i="3"/>
  <c r="H69" i="3"/>
  <c r="H68" i="3"/>
  <c r="G71" i="3"/>
  <c r="G70" i="3"/>
  <c r="G69" i="3"/>
  <c r="G68" i="3"/>
  <c r="F71" i="3"/>
  <c r="F70" i="3"/>
  <c r="F69" i="3"/>
  <c r="F68" i="3"/>
  <c r="E71" i="3"/>
  <c r="E70" i="3"/>
  <c r="E69" i="3"/>
  <c r="E68" i="3"/>
  <c r="D71" i="3"/>
  <c r="D70" i="3"/>
  <c r="D69" i="3"/>
  <c r="D68" i="3"/>
  <c r="C69" i="3"/>
  <c r="C70" i="3"/>
  <c r="C71" i="3"/>
  <c r="C68" i="3"/>
  <c r="F173" i="2"/>
  <c r="G171" i="2"/>
  <c r="G172" i="2"/>
  <c r="G173" i="2"/>
  <c r="H173" i="2"/>
  <c r="H172" i="2"/>
  <c r="H171" i="2"/>
  <c r="H170" i="2"/>
  <c r="G170" i="2"/>
  <c r="F172" i="2"/>
  <c r="F171" i="2"/>
  <c r="F170" i="2"/>
  <c r="E173" i="2"/>
  <c r="E172" i="2"/>
  <c r="E171" i="2"/>
  <c r="E170" i="2"/>
  <c r="D173" i="2"/>
  <c r="D172" i="2"/>
  <c r="D171" i="2"/>
  <c r="D170" i="2"/>
  <c r="C173" i="2"/>
  <c r="C172" i="2"/>
  <c r="C171" i="2"/>
  <c r="C170" i="2"/>
  <c r="H947" i="1"/>
  <c r="H946" i="1"/>
  <c r="H944" i="1"/>
  <c r="E946" i="1"/>
  <c r="E945" i="1"/>
  <c r="E944" i="1"/>
  <c r="G947" i="1"/>
  <c r="G946" i="1"/>
  <c r="G945" i="1"/>
  <c r="F946" i="1"/>
  <c r="D945" i="1"/>
  <c r="C947" i="1"/>
  <c r="C6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3" i="3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3" i="2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3" i="1"/>
  <c r="F945" i="1" s="1"/>
  <c r="E76" i="4"/>
  <c r="E75" i="4"/>
  <c r="E74" i="4"/>
  <c r="E73" i="4"/>
  <c r="E72" i="4"/>
  <c r="E71" i="4"/>
  <c r="C71" i="4"/>
  <c r="H165" i="2"/>
  <c r="J162" i="2"/>
  <c r="H938" i="1"/>
  <c r="H163" i="2"/>
  <c r="H162" i="2"/>
  <c r="F165" i="2"/>
  <c r="F164" i="2"/>
  <c r="F163" i="2"/>
  <c r="F162" i="2"/>
  <c r="H63" i="3"/>
  <c r="BJ292" i="5" l="1"/>
  <c r="BJ297" i="5"/>
  <c r="BJ302" i="5"/>
  <c r="BK292" i="5"/>
  <c r="BK297" i="5"/>
  <c r="BK302" i="5"/>
  <c r="BL292" i="5"/>
  <c r="BL297" i="5"/>
  <c r="BL302" i="5"/>
  <c r="BO285" i="5"/>
  <c r="BO289" i="5" s="1"/>
  <c r="BP285" i="5"/>
  <c r="BP289" i="5" s="1"/>
  <c r="C944" i="1"/>
  <c r="E947" i="1"/>
  <c r="E948" i="1" s="1"/>
  <c r="H945" i="1"/>
  <c r="H948" i="1" s="1"/>
  <c r="D944" i="1"/>
  <c r="C946" i="1"/>
  <c r="D947" i="1"/>
  <c r="F944" i="1"/>
  <c r="D946" i="1"/>
  <c r="F947" i="1"/>
  <c r="C945" i="1"/>
  <c r="C948" i="1" s="1"/>
  <c r="C934" i="1"/>
  <c r="G944" i="1"/>
  <c r="G948" i="1" s="1"/>
  <c r="F167" i="2"/>
  <c r="H61" i="3"/>
  <c r="H60" i="3"/>
  <c r="C62" i="3"/>
  <c r="F63" i="3"/>
  <c r="F62" i="3"/>
  <c r="F61" i="3"/>
  <c r="F60" i="3"/>
  <c r="F65" i="3"/>
  <c r="H933" i="1"/>
  <c r="C933" i="1"/>
  <c r="C932" i="1"/>
  <c r="H942" i="1"/>
  <c r="F934" i="1"/>
  <c r="H941" i="1"/>
  <c r="H940" i="1"/>
  <c r="A4" i="5"/>
  <c r="A5" i="5" s="1"/>
  <c r="A6" i="5" s="1"/>
  <c r="A7" i="5" s="1"/>
  <c r="A8" i="5" s="1"/>
  <c r="A9" i="5" s="1"/>
  <c r="I947" i="1" l="1"/>
  <c r="D948" i="1"/>
  <c r="C949" i="1"/>
  <c r="I946" i="1"/>
  <c r="I945" i="1"/>
  <c r="F948" i="1"/>
  <c r="F949" i="1" s="1"/>
  <c r="I944" i="1"/>
  <c r="C60" i="3"/>
  <c r="C61" i="3"/>
  <c r="A10" i="5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11" i="5" l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C65" i="3"/>
  <c r="A41" i="4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121" i="5" l="1"/>
  <c r="A122" i="5" s="1"/>
  <c r="A123" i="5" s="1"/>
  <c r="A124" i="5" s="1"/>
  <c r="A125" i="5" s="1"/>
  <c r="A126" i="5" s="1"/>
  <c r="A127" i="5" s="1"/>
  <c r="AD26" i="3"/>
  <c r="AD25" i="3"/>
  <c r="AD24" i="3"/>
  <c r="AD23" i="3"/>
  <c r="AD22" i="3"/>
  <c r="AD21" i="3"/>
  <c r="AD20" i="3"/>
  <c r="AD19" i="3"/>
  <c r="AD18" i="3"/>
  <c r="AD17" i="3"/>
  <c r="AD16" i="3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DO83" i="2"/>
  <c r="HO83" i="2" s="1"/>
  <c r="DP83" i="2"/>
  <c r="HP83" i="2" s="1"/>
  <c r="DQ83" i="2"/>
  <c r="DR83" i="2"/>
  <c r="DS83" i="2"/>
  <c r="DT83" i="2"/>
  <c r="DU83" i="2"/>
  <c r="DV83" i="2"/>
  <c r="HV83" i="2" s="1"/>
  <c r="DW83" i="2"/>
  <c r="HW83" i="2" s="1"/>
  <c r="DX83" i="2"/>
  <c r="HX83" i="2" s="1"/>
  <c r="DY83" i="2"/>
  <c r="HY83" i="2" s="1"/>
  <c r="DZ83" i="2"/>
  <c r="HZ83" i="2" s="1"/>
  <c r="EA83" i="2"/>
  <c r="IA83" i="2" s="1"/>
  <c r="EB83" i="2"/>
  <c r="IB83" i="2" s="1"/>
  <c r="EC83" i="2"/>
  <c r="IC83" i="2" s="1"/>
  <c r="ED83" i="2"/>
  <c r="ID83" i="2" s="1"/>
  <c r="EF83" i="2"/>
  <c r="IF83" i="2" s="1"/>
  <c r="EG83" i="2"/>
  <c r="IG83" i="2" s="1"/>
  <c r="EH83" i="2"/>
  <c r="EI83" i="2"/>
  <c r="EJ83" i="2"/>
  <c r="IJ83" i="2" s="1"/>
  <c r="EK83" i="2"/>
  <c r="IK83" i="2" s="1"/>
  <c r="EL83" i="2"/>
  <c r="EM83" i="2"/>
  <c r="IM83" i="2" s="1"/>
  <c r="EN83" i="2"/>
  <c r="IN83" i="2" s="1"/>
  <c r="EO83" i="2"/>
  <c r="IO83" i="2" s="1"/>
  <c r="EP83" i="2"/>
  <c r="IP83" i="2" s="1"/>
  <c r="EQ83" i="2"/>
  <c r="IQ83" i="2" s="1"/>
  <c r="ER83" i="2"/>
  <c r="IR83" i="2" s="1"/>
  <c r="ES83" i="2"/>
  <c r="IS83" i="2" s="1"/>
  <c r="ET83" i="2"/>
  <c r="IT83" i="2" s="1"/>
  <c r="EU83" i="2"/>
  <c r="IU83" i="2" s="1"/>
  <c r="EV83" i="2"/>
  <c r="IV83" i="2" s="1"/>
  <c r="EW83" i="2"/>
  <c r="IW83" i="2" s="1"/>
  <c r="EX83" i="2"/>
  <c r="EY83" i="2"/>
  <c r="EZ83" i="2"/>
  <c r="FA83" i="2"/>
  <c r="JA83" i="2" s="1"/>
  <c r="FB83" i="2"/>
  <c r="JB83" i="2" s="1"/>
  <c r="FC83" i="2"/>
  <c r="JC83" i="2" s="1"/>
  <c r="FD83" i="2"/>
  <c r="JD83" i="2" s="1"/>
  <c r="FE83" i="2"/>
  <c r="JE83" i="2" s="1"/>
  <c r="FF83" i="2"/>
  <c r="JF83" i="2" s="1"/>
  <c r="FG83" i="2"/>
  <c r="JG83" i="2" s="1"/>
  <c r="FH83" i="2"/>
  <c r="JH83" i="2" s="1"/>
  <c r="FI83" i="2"/>
  <c r="JI83" i="2" s="1"/>
  <c r="FJ83" i="2"/>
  <c r="JJ83" i="2" s="1"/>
  <c r="FK83" i="2"/>
  <c r="JK83" i="2" s="1"/>
  <c r="FL83" i="2"/>
  <c r="JL83" i="2" s="1"/>
  <c r="FM83" i="2"/>
  <c r="JM83" i="2" s="1"/>
  <c r="FN83" i="2"/>
  <c r="FO83" i="2"/>
  <c r="JO83" i="2" s="1"/>
  <c r="FP83" i="2"/>
  <c r="JP83" i="2" s="1"/>
  <c r="FQ83" i="2"/>
  <c r="JQ83" i="2" s="1"/>
  <c r="FR83" i="2"/>
  <c r="JR83" i="2" s="1"/>
  <c r="FS83" i="2"/>
  <c r="JS83" i="2" s="1"/>
  <c r="FT83" i="2"/>
  <c r="JT83" i="2" s="1"/>
  <c r="FU83" i="2"/>
  <c r="JU83" i="2" s="1"/>
  <c r="FV83" i="2"/>
  <c r="JV83" i="2" s="1"/>
  <c r="FW83" i="2"/>
  <c r="JW83" i="2" s="1"/>
  <c r="FX83" i="2"/>
  <c r="JX83" i="2" s="1"/>
  <c r="FY83" i="2"/>
  <c r="JY83" i="2" s="1"/>
  <c r="FZ83" i="2"/>
  <c r="JZ83" i="2" s="1"/>
  <c r="GA83" i="2"/>
  <c r="KA83" i="2" s="1"/>
  <c r="GB83" i="2"/>
  <c r="KB83" i="2" s="1"/>
  <c r="GC83" i="2"/>
  <c r="KC83" i="2" s="1"/>
  <c r="GD83" i="2"/>
  <c r="GE83" i="2"/>
  <c r="GF83" i="2"/>
  <c r="GG83" i="2"/>
  <c r="KG83" i="2" s="1"/>
  <c r="GH83" i="2"/>
  <c r="KH83" i="2" s="1"/>
  <c r="GI83" i="2"/>
  <c r="KI83" i="2" s="1"/>
  <c r="GJ83" i="2"/>
  <c r="KJ83" i="2" s="1"/>
  <c r="GK83" i="2"/>
  <c r="KK83" i="2" s="1"/>
  <c r="GL83" i="2"/>
  <c r="KL83" i="2" s="1"/>
  <c r="GM83" i="2"/>
  <c r="KM83" i="2" s="1"/>
  <c r="GN83" i="2"/>
  <c r="KN83" i="2" s="1"/>
  <c r="GO83" i="2"/>
  <c r="KO83" i="2" s="1"/>
  <c r="GP83" i="2"/>
  <c r="KP83" i="2" s="1"/>
  <c r="GQ83" i="2"/>
  <c r="KQ83" i="2" s="1"/>
  <c r="GR83" i="2"/>
  <c r="KR83" i="2" s="1"/>
  <c r="GS83" i="2"/>
  <c r="KS83" i="2" s="1"/>
  <c r="GT83" i="2"/>
  <c r="GU83" i="2"/>
  <c r="GV83" i="2"/>
  <c r="GW83" i="2"/>
  <c r="GX83" i="2"/>
  <c r="GY83" i="2"/>
  <c r="KY83" i="2" s="1"/>
  <c r="GZ83" i="2"/>
  <c r="KZ83" i="2" s="1"/>
  <c r="HA83" i="2"/>
  <c r="LA83" i="2" s="1"/>
  <c r="HB83" i="2"/>
  <c r="LB83" i="2" s="1"/>
  <c r="HC83" i="2"/>
  <c r="LC83" i="2" s="1"/>
  <c r="HD83" i="2"/>
  <c r="LD83" i="2" s="1"/>
  <c r="HE83" i="2"/>
  <c r="LE83" i="2" s="1"/>
  <c r="HF83" i="2"/>
  <c r="LF83" i="2" s="1"/>
  <c r="HG83" i="2"/>
  <c r="LG83" i="2" s="1"/>
  <c r="HH83" i="2"/>
  <c r="LH83" i="2" s="1"/>
  <c r="HI83" i="2"/>
  <c r="LI83" i="2" s="1"/>
  <c r="HJ83" i="2"/>
  <c r="HK83" i="2"/>
  <c r="HL83" i="2"/>
  <c r="HM83" i="2"/>
  <c r="LM83" i="2" s="1"/>
  <c r="HQ83" i="2"/>
  <c r="HR83" i="2"/>
  <c r="HS83" i="2"/>
  <c r="HT83" i="2"/>
  <c r="HU83" i="2"/>
  <c r="IH83" i="2"/>
  <c r="II83" i="2"/>
  <c r="IL83" i="2"/>
  <c r="IX83" i="2"/>
  <c r="IY83" i="2"/>
  <c r="IZ83" i="2"/>
  <c r="JN83" i="2"/>
  <c r="KD83" i="2"/>
  <c r="KE83" i="2"/>
  <c r="KF83" i="2"/>
  <c r="KT83" i="2"/>
  <c r="KU83" i="2"/>
  <c r="KV83" i="2"/>
  <c r="KW83" i="2"/>
  <c r="KX83" i="2"/>
  <c r="LJ83" i="2"/>
  <c r="LK83" i="2"/>
  <c r="LL83" i="2"/>
  <c r="DO84" i="2"/>
  <c r="HO84" i="2" s="1"/>
  <c r="DP84" i="2"/>
  <c r="HP84" i="2" s="1"/>
  <c r="DQ84" i="2"/>
  <c r="HQ84" i="2" s="1"/>
  <c r="DR84" i="2"/>
  <c r="HR84" i="2" s="1"/>
  <c r="DS84" i="2"/>
  <c r="HS84" i="2" s="1"/>
  <c r="DT84" i="2"/>
  <c r="DU84" i="2"/>
  <c r="HU84" i="2" s="1"/>
  <c r="DV84" i="2"/>
  <c r="HV84" i="2" s="1"/>
  <c r="DW84" i="2"/>
  <c r="HW84" i="2" s="1"/>
  <c r="DX84" i="2"/>
  <c r="HX84" i="2" s="1"/>
  <c r="DY84" i="2"/>
  <c r="HY84" i="2" s="1"/>
  <c r="DZ84" i="2"/>
  <c r="HZ84" i="2" s="1"/>
  <c r="EA84" i="2"/>
  <c r="IA84" i="2" s="1"/>
  <c r="EB84" i="2"/>
  <c r="IB84" i="2" s="1"/>
  <c r="EC84" i="2"/>
  <c r="IC84" i="2" s="1"/>
  <c r="ED84" i="2"/>
  <c r="ID84" i="2" s="1"/>
  <c r="EF84" i="2"/>
  <c r="IF84" i="2" s="1"/>
  <c r="EG84" i="2"/>
  <c r="IG84" i="2" s="1"/>
  <c r="EH84" i="2"/>
  <c r="IH84" i="2" s="1"/>
  <c r="EI84" i="2"/>
  <c r="II84" i="2" s="1"/>
  <c r="EJ84" i="2"/>
  <c r="IJ84" i="2" s="1"/>
  <c r="EK84" i="2"/>
  <c r="IK84" i="2" s="1"/>
  <c r="EL84" i="2"/>
  <c r="IL84" i="2" s="1"/>
  <c r="EM84" i="2"/>
  <c r="IM84" i="2" s="1"/>
  <c r="EN84" i="2"/>
  <c r="IN84" i="2" s="1"/>
  <c r="EO84" i="2"/>
  <c r="IO84" i="2" s="1"/>
  <c r="EP84" i="2"/>
  <c r="IP84" i="2" s="1"/>
  <c r="EQ84" i="2"/>
  <c r="IQ84" i="2" s="1"/>
  <c r="ER84" i="2"/>
  <c r="IR84" i="2" s="1"/>
  <c r="ES84" i="2"/>
  <c r="IS84" i="2" s="1"/>
  <c r="ET84" i="2"/>
  <c r="IT84" i="2" s="1"/>
  <c r="EU84" i="2"/>
  <c r="IU84" i="2" s="1"/>
  <c r="EV84" i="2"/>
  <c r="IV84" i="2" s="1"/>
  <c r="EW84" i="2"/>
  <c r="IW84" i="2" s="1"/>
  <c r="EX84" i="2"/>
  <c r="IX84" i="2" s="1"/>
  <c r="EY84" i="2"/>
  <c r="IY84" i="2" s="1"/>
  <c r="EZ84" i="2"/>
  <c r="IZ84" i="2" s="1"/>
  <c r="FA84" i="2"/>
  <c r="FB84" i="2"/>
  <c r="JB84" i="2" s="1"/>
  <c r="FC84" i="2"/>
  <c r="JC84" i="2" s="1"/>
  <c r="FD84" i="2"/>
  <c r="JD84" i="2" s="1"/>
  <c r="FE84" i="2"/>
  <c r="JE84" i="2" s="1"/>
  <c r="FF84" i="2"/>
  <c r="JF84" i="2" s="1"/>
  <c r="FG84" i="2"/>
  <c r="JG84" i="2" s="1"/>
  <c r="FH84" i="2"/>
  <c r="JH84" i="2" s="1"/>
  <c r="FI84" i="2"/>
  <c r="JI84" i="2" s="1"/>
  <c r="FJ84" i="2"/>
  <c r="JJ84" i="2" s="1"/>
  <c r="FK84" i="2"/>
  <c r="JK84" i="2" s="1"/>
  <c r="FL84" i="2"/>
  <c r="JL84" i="2" s="1"/>
  <c r="FM84" i="2"/>
  <c r="JM84" i="2" s="1"/>
  <c r="FN84" i="2"/>
  <c r="JN84" i="2" s="1"/>
  <c r="FO84" i="2"/>
  <c r="JO84" i="2" s="1"/>
  <c r="FP84" i="2"/>
  <c r="JP84" i="2" s="1"/>
  <c r="FQ84" i="2"/>
  <c r="JQ84" i="2" s="1"/>
  <c r="FR84" i="2"/>
  <c r="JR84" i="2" s="1"/>
  <c r="FS84" i="2"/>
  <c r="JS84" i="2" s="1"/>
  <c r="FT84" i="2"/>
  <c r="JT84" i="2" s="1"/>
  <c r="FU84" i="2"/>
  <c r="JU84" i="2" s="1"/>
  <c r="FV84" i="2"/>
  <c r="JV84" i="2" s="1"/>
  <c r="FW84" i="2"/>
  <c r="JW84" i="2" s="1"/>
  <c r="FX84" i="2"/>
  <c r="JX84" i="2" s="1"/>
  <c r="FY84" i="2"/>
  <c r="JY84" i="2" s="1"/>
  <c r="FZ84" i="2"/>
  <c r="JZ84" i="2" s="1"/>
  <c r="GA84" i="2"/>
  <c r="KA84" i="2" s="1"/>
  <c r="GB84" i="2"/>
  <c r="KB84" i="2" s="1"/>
  <c r="GC84" i="2"/>
  <c r="KC84" i="2" s="1"/>
  <c r="GD84" i="2"/>
  <c r="KD84" i="2" s="1"/>
  <c r="GE84" i="2"/>
  <c r="KE84" i="2" s="1"/>
  <c r="GF84" i="2"/>
  <c r="KF84" i="2" s="1"/>
  <c r="GG84" i="2"/>
  <c r="KG84" i="2" s="1"/>
  <c r="GH84" i="2"/>
  <c r="KH84" i="2" s="1"/>
  <c r="GI84" i="2"/>
  <c r="KI84" i="2" s="1"/>
  <c r="GJ84" i="2"/>
  <c r="KJ84" i="2" s="1"/>
  <c r="GK84" i="2"/>
  <c r="KK84" i="2" s="1"/>
  <c r="GL84" i="2"/>
  <c r="KL84" i="2" s="1"/>
  <c r="GM84" i="2"/>
  <c r="KM84" i="2" s="1"/>
  <c r="GN84" i="2"/>
  <c r="KN84" i="2" s="1"/>
  <c r="GO84" i="2"/>
  <c r="KO84" i="2" s="1"/>
  <c r="GP84" i="2"/>
  <c r="KP84" i="2" s="1"/>
  <c r="GQ84" i="2"/>
  <c r="KQ84" i="2" s="1"/>
  <c r="GR84" i="2"/>
  <c r="KR84" i="2" s="1"/>
  <c r="GS84" i="2"/>
  <c r="KS84" i="2" s="1"/>
  <c r="GT84" i="2"/>
  <c r="KT84" i="2" s="1"/>
  <c r="GU84" i="2"/>
  <c r="KU84" i="2" s="1"/>
  <c r="GV84" i="2"/>
  <c r="KV84" i="2" s="1"/>
  <c r="GW84" i="2"/>
  <c r="KW84" i="2" s="1"/>
  <c r="GX84" i="2"/>
  <c r="KX84" i="2" s="1"/>
  <c r="GY84" i="2"/>
  <c r="KY84" i="2" s="1"/>
  <c r="GZ84" i="2"/>
  <c r="KZ84" i="2" s="1"/>
  <c r="HA84" i="2"/>
  <c r="LA84" i="2" s="1"/>
  <c r="HB84" i="2"/>
  <c r="LB84" i="2" s="1"/>
  <c r="HC84" i="2"/>
  <c r="LC84" i="2" s="1"/>
  <c r="HD84" i="2"/>
  <c r="LD84" i="2" s="1"/>
  <c r="HE84" i="2"/>
  <c r="LE84" i="2" s="1"/>
  <c r="HF84" i="2"/>
  <c r="LF84" i="2" s="1"/>
  <c r="HG84" i="2"/>
  <c r="LG84" i="2" s="1"/>
  <c r="HH84" i="2"/>
  <c r="LH84" i="2" s="1"/>
  <c r="HI84" i="2"/>
  <c r="LI84" i="2" s="1"/>
  <c r="HJ84" i="2"/>
  <c r="LJ84" i="2" s="1"/>
  <c r="HK84" i="2"/>
  <c r="LK84" i="2" s="1"/>
  <c r="HL84" i="2"/>
  <c r="LL84" i="2" s="1"/>
  <c r="HM84" i="2"/>
  <c r="LM84" i="2" s="1"/>
  <c r="HT84" i="2"/>
  <c r="JA84" i="2"/>
  <c r="DO85" i="2"/>
  <c r="HO85" i="2" s="1"/>
  <c r="DP85" i="2"/>
  <c r="HP85" i="2" s="1"/>
  <c r="DQ85" i="2"/>
  <c r="HQ85" i="2" s="1"/>
  <c r="DR85" i="2"/>
  <c r="HR85" i="2" s="1"/>
  <c r="DS85" i="2"/>
  <c r="HS85" i="2" s="1"/>
  <c r="DT85" i="2"/>
  <c r="HT85" i="2" s="1"/>
  <c r="DU85" i="2"/>
  <c r="HU85" i="2" s="1"/>
  <c r="DV85" i="2"/>
  <c r="HV85" i="2" s="1"/>
  <c r="DW85" i="2"/>
  <c r="HW85" i="2" s="1"/>
  <c r="DX85" i="2"/>
  <c r="HX85" i="2" s="1"/>
  <c r="DY85" i="2"/>
  <c r="HY85" i="2" s="1"/>
  <c r="DZ85" i="2"/>
  <c r="HZ85" i="2" s="1"/>
  <c r="EA85" i="2"/>
  <c r="IA85" i="2" s="1"/>
  <c r="EB85" i="2"/>
  <c r="IB85" i="2" s="1"/>
  <c r="EC85" i="2"/>
  <c r="IC85" i="2" s="1"/>
  <c r="ED85" i="2"/>
  <c r="ID85" i="2" s="1"/>
  <c r="EF85" i="2"/>
  <c r="IF85" i="2" s="1"/>
  <c r="EG85" i="2"/>
  <c r="IG85" i="2" s="1"/>
  <c r="EH85" i="2"/>
  <c r="IH85" i="2" s="1"/>
  <c r="EI85" i="2"/>
  <c r="II85" i="2" s="1"/>
  <c r="EJ85" i="2"/>
  <c r="IJ85" i="2" s="1"/>
  <c r="EK85" i="2"/>
  <c r="IK85" i="2" s="1"/>
  <c r="EL85" i="2"/>
  <c r="IL85" i="2" s="1"/>
  <c r="EM85" i="2"/>
  <c r="IM85" i="2" s="1"/>
  <c r="EN85" i="2"/>
  <c r="IN85" i="2" s="1"/>
  <c r="EO85" i="2"/>
  <c r="IO85" i="2" s="1"/>
  <c r="EP85" i="2"/>
  <c r="IP85" i="2" s="1"/>
  <c r="EQ85" i="2"/>
  <c r="IQ85" i="2" s="1"/>
  <c r="ER85" i="2"/>
  <c r="IR85" i="2" s="1"/>
  <c r="ES85" i="2"/>
  <c r="IS85" i="2" s="1"/>
  <c r="ET85" i="2"/>
  <c r="IT85" i="2" s="1"/>
  <c r="EU85" i="2"/>
  <c r="IU85" i="2" s="1"/>
  <c r="EV85" i="2"/>
  <c r="IV85" i="2" s="1"/>
  <c r="EW85" i="2"/>
  <c r="IW85" i="2" s="1"/>
  <c r="EX85" i="2"/>
  <c r="IX85" i="2" s="1"/>
  <c r="EY85" i="2"/>
  <c r="IY85" i="2" s="1"/>
  <c r="EZ85" i="2"/>
  <c r="IZ85" i="2" s="1"/>
  <c r="FA85" i="2"/>
  <c r="JA85" i="2" s="1"/>
  <c r="FB85" i="2"/>
  <c r="JB85" i="2" s="1"/>
  <c r="FC85" i="2"/>
  <c r="JC85" i="2" s="1"/>
  <c r="FD85" i="2"/>
  <c r="JD85" i="2" s="1"/>
  <c r="FE85" i="2"/>
  <c r="JE85" i="2" s="1"/>
  <c r="FF85" i="2"/>
  <c r="JF85" i="2" s="1"/>
  <c r="FG85" i="2"/>
  <c r="JG85" i="2" s="1"/>
  <c r="FH85" i="2"/>
  <c r="JH85" i="2" s="1"/>
  <c r="FI85" i="2"/>
  <c r="JI85" i="2" s="1"/>
  <c r="FJ85" i="2"/>
  <c r="JJ85" i="2" s="1"/>
  <c r="FK85" i="2"/>
  <c r="JK85" i="2" s="1"/>
  <c r="FL85" i="2"/>
  <c r="JL85" i="2" s="1"/>
  <c r="FM85" i="2"/>
  <c r="JM85" i="2" s="1"/>
  <c r="FN85" i="2"/>
  <c r="JN85" i="2" s="1"/>
  <c r="FO85" i="2"/>
  <c r="JO85" i="2" s="1"/>
  <c r="FP85" i="2"/>
  <c r="JP85" i="2" s="1"/>
  <c r="FQ85" i="2"/>
  <c r="JQ85" i="2" s="1"/>
  <c r="FR85" i="2"/>
  <c r="JR85" i="2" s="1"/>
  <c r="FS85" i="2"/>
  <c r="JS85" i="2" s="1"/>
  <c r="FT85" i="2"/>
  <c r="JT85" i="2" s="1"/>
  <c r="FU85" i="2"/>
  <c r="JU85" i="2" s="1"/>
  <c r="FV85" i="2"/>
  <c r="JV85" i="2" s="1"/>
  <c r="FW85" i="2"/>
  <c r="JW85" i="2" s="1"/>
  <c r="FX85" i="2"/>
  <c r="JX85" i="2" s="1"/>
  <c r="FY85" i="2"/>
  <c r="JY85" i="2" s="1"/>
  <c r="FZ85" i="2"/>
  <c r="JZ85" i="2" s="1"/>
  <c r="GA85" i="2"/>
  <c r="KA85" i="2" s="1"/>
  <c r="GB85" i="2"/>
  <c r="KB85" i="2" s="1"/>
  <c r="GC85" i="2"/>
  <c r="KC85" i="2" s="1"/>
  <c r="GD85" i="2"/>
  <c r="KD85" i="2" s="1"/>
  <c r="GE85" i="2"/>
  <c r="KE85" i="2" s="1"/>
  <c r="GF85" i="2"/>
  <c r="KF85" i="2" s="1"/>
  <c r="GG85" i="2"/>
  <c r="KG85" i="2" s="1"/>
  <c r="GH85" i="2"/>
  <c r="KH85" i="2" s="1"/>
  <c r="GI85" i="2"/>
  <c r="KI85" i="2" s="1"/>
  <c r="GJ85" i="2"/>
  <c r="KJ85" i="2" s="1"/>
  <c r="GK85" i="2"/>
  <c r="KK85" i="2" s="1"/>
  <c r="GL85" i="2"/>
  <c r="KL85" i="2" s="1"/>
  <c r="GM85" i="2"/>
  <c r="KM85" i="2" s="1"/>
  <c r="GN85" i="2"/>
  <c r="KN85" i="2" s="1"/>
  <c r="GO85" i="2"/>
  <c r="KO85" i="2" s="1"/>
  <c r="GP85" i="2"/>
  <c r="KP85" i="2" s="1"/>
  <c r="GQ85" i="2"/>
  <c r="KQ85" i="2" s="1"/>
  <c r="GR85" i="2"/>
  <c r="KR85" i="2" s="1"/>
  <c r="GS85" i="2"/>
  <c r="KS85" i="2" s="1"/>
  <c r="GT85" i="2"/>
  <c r="KT85" i="2" s="1"/>
  <c r="GU85" i="2"/>
  <c r="KU85" i="2" s="1"/>
  <c r="GV85" i="2"/>
  <c r="KV85" i="2" s="1"/>
  <c r="GW85" i="2"/>
  <c r="KW85" i="2" s="1"/>
  <c r="GX85" i="2"/>
  <c r="KX85" i="2" s="1"/>
  <c r="GY85" i="2"/>
  <c r="KY85" i="2" s="1"/>
  <c r="GZ85" i="2"/>
  <c r="KZ85" i="2" s="1"/>
  <c r="HA85" i="2"/>
  <c r="LA85" i="2" s="1"/>
  <c r="HB85" i="2"/>
  <c r="LB85" i="2" s="1"/>
  <c r="HC85" i="2"/>
  <c r="LC85" i="2" s="1"/>
  <c r="HD85" i="2"/>
  <c r="LD85" i="2" s="1"/>
  <c r="HE85" i="2"/>
  <c r="LE85" i="2" s="1"/>
  <c r="HF85" i="2"/>
  <c r="LF85" i="2" s="1"/>
  <c r="HG85" i="2"/>
  <c r="LG85" i="2" s="1"/>
  <c r="HH85" i="2"/>
  <c r="LH85" i="2" s="1"/>
  <c r="HI85" i="2"/>
  <c r="LI85" i="2" s="1"/>
  <c r="HJ85" i="2"/>
  <c r="LJ85" i="2" s="1"/>
  <c r="HK85" i="2"/>
  <c r="LK85" i="2" s="1"/>
  <c r="HL85" i="2"/>
  <c r="LL85" i="2" s="1"/>
  <c r="HM85" i="2"/>
  <c r="LM85" i="2" s="1"/>
  <c r="DO86" i="2"/>
  <c r="HO86" i="2" s="1"/>
  <c r="DP86" i="2"/>
  <c r="HP86" i="2" s="1"/>
  <c r="DQ86" i="2"/>
  <c r="HQ86" i="2" s="1"/>
  <c r="DR86" i="2"/>
  <c r="HR86" i="2" s="1"/>
  <c r="DS86" i="2"/>
  <c r="HS86" i="2" s="1"/>
  <c r="DT86" i="2"/>
  <c r="HT86" i="2" s="1"/>
  <c r="DU86" i="2"/>
  <c r="HU86" i="2" s="1"/>
  <c r="DV86" i="2"/>
  <c r="HV86" i="2" s="1"/>
  <c r="DW86" i="2"/>
  <c r="HW86" i="2" s="1"/>
  <c r="DX86" i="2"/>
  <c r="HX86" i="2" s="1"/>
  <c r="DY86" i="2"/>
  <c r="HY86" i="2" s="1"/>
  <c r="DZ86" i="2"/>
  <c r="HZ86" i="2" s="1"/>
  <c r="EA86" i="2"/>
  <c r="IA86" i="2" s="1"/>
  <c r="EB86" i="2"/>
  <c r="IB86" i="2" s="1"/>
  <c r="EC86" i="2"/>
  <c r="IC86" i="2" s="1"/>
  <c r="ED86" i="2"/>
  <c r="ID86" i="2" s="1"/>
  <c r="EF86" i="2"/>
  <c r="IF86" i="2" s="1"/>
  <c r="EG86" i="2"/>
  <c r="IG86" i="2" s="1"/>
  <c r="EH86" i="2"/>
  <c r="IH86" i="2" s="1"/>
  <c r="EI86" i="2"/>
  <c r="II86" i="2" s="1"/>
  <c r="EJ86" i="2"/>
  <c r="IJ86" i="2" s="1"/>
  <c r="EK86" i="2"/>
  <c r="IK86" i="2" s="1"/>
  <c r="EL86" i="2"/>
  <c r="IL86" i="2" s="1"/>
  <c r="EM86" i="2"/>
  <c r="IM86" i="2" s="1"/>
  <c r="EN86" i="2"/>
  <c r="IN86" i="2" s="1"/>
  <c r="EO86" i="2"/>
  <c r="IO86" i="2" s="1"/>
  <c r="EP86" i="2"/>
  <c r="IP86" i="2" s="1"/>
  <c r="EQ86" i="2"/>
  <c r="IQ86" i="2" s="1"/>
  <c r="ER86" i="2"/>
  <c r="IR86" i="2" s="1"/>
  <c r="ES86" i="2"/>
  <c r="IS86" i="2" s="1"/>
  <c r="ET86" i="2"/>
  <c r="IT86" i="2" s="1"/>
  <c r="EU86" i="2"/>
  <c r="IU86" i="2" s="1"/>
  <c r="EV86" i="2"/>
  <c r="IV86" i="2" s="1"/>
  <c r="EW86" i="2"/>
  <c r="IW86" i="2" s="1"/>
  <c r="EX86" i="2"/>
  <c r="IX86" i="2" s="1"/>
  <c r="EY86" i="2"/>
  <c r="IY86" i="2" s="1"/>
  <c r="EZ86" i="2"/>
  <c r="IZ86" i="2" s="1"/>
  <c r="FA86" i="2"/>
  <c r="JA86" i="2" s="1"/>
  <c r="FB86" i="2"/>
  <c r="JB86" i="2" s="1"/>
  <c r="FC86" i="2"/>
  <c r="JC86" i="2" s="1"/>
  <c r="FD86" i="2"/>
  <c r="JD86" i="2" s="1"/>
  <c r="FE86" i="2"/>
  <c r="JE86" i="2" s="1"/>
  <c r="FF86" i="2"/>
  <c r="JF86" i="2" s="1"/>
  <c r="FG86" i="2"/>
  <c r="JG86" i="2" s="1"/>
  <c r="FH86" i="2"/>
  <c r="JH86" i="2" s="1"/>
  <c r="FI86" i="2"/>
  <c r="JI86" i="2" s="1"/>
  <c r="FJ86" i="2"/>
  <c r="JJ86" i="2" s="1"/>
  <c r="FK86" i="2"/>
  <c r="JK86" i="2" s="1"/>
  <c r="FL86" i="2"/>
  <c r="JL86" i="2" s="1"/>
  <c r="FM86" i="2"/>
  <c r="JM86" i="2" s="1"/>
  <c r="FN86" i="2"/>
  <c r="JN86" i="2" s="1"/>
  <c r="FO86" i="2"/>
  <c r="JO86" i="2" s="1"/>
  <c r="FP86" i="2"/>
  <c r="JP86" i="2" s="1"/>
  <c r="FQ86" i="2"/>
  <c r="JQ86" i="2" s="1"/>
  <c r="FR86" i="2"/>
  <c r="JR86" i="2" s="1"/>
  <c r="FS86" i="2"/>
  <c r="FT86" i="2"/>
  <c r="JT86" i="2" s="1"/>
  <c r="FU86" i="2"/>
  <c r="JU86" i="2" s="1"/>
  <c r="FV86" i="2"/>
  <c r="JV86" i="2" s="1"/>
  <c r="FW86" i="2"/>
  <c r="JW86" i="2" s="1"/>
  <c r="FX86" i="2"/>
  <c r="JX86" i="2" s="1"/>
  <c r="FY86" i="2"/>
  <c r="JY86" i="2" s="1"/>
  <c r="FZ86" i="2"/>
  <c r="JZ86" i="2" s="1"/>
  <c r="GA86" i="2"/>
  <c r="KA86" i="2" s="1"/>
  <c r="GB86" i="2"/>
  <c r="KB86" i="2" s="1"/>
  <c r="GC86" i="2"/>
  <c r="KC86" i="2" s="1"/>
  <c r="GD86" i="2"/>
  <c r="KD86" i="2" s="1"/>
  <c r="GE86" i="2"/>
  <c r="KE86" i="2" s="1"/>
  <c r="GF86" i="2"/>
  <c r="KF86" i="2" s="1"/>
  <c r="GG86" i="2"/>
  <c r="KG86" i="2" s="1"/>
  <c r="GH86" i="2"/>
  <c r="KH86" i="2" s="1"/>
  <c r="GI86" i="2"/>
  <c r="KI86" i="2" s="1"/>
  <c r="GJ86" i="2"/>
  <c r="KJ86" i="2" s="1"/>
  <c r="GK86" i="2"/>
  <c r="KK86" i="2" s="1"/>
  <c r="GL86" i="2"/>
  <c r="KL86" i="2" s="1"/>
  <c r="GM86" i="2"/>
  <c r="KM86" i="2" s="1"/>
  <c r="GN86" i="2"/>
  <c r="KN86" i="2" s="1"/>
  <c r="GO86" i="2"/>
  <c r="KO86" i="2" s="1"/>
  <c r="GP86" i="2"/>
  <c r="KP86" i="2" s="1"/>
  <c r="GQ86" i="2"/>
  <c r="KQ86" i="2" s="1"/>
  <c r="GR86" i="2"/>
  <c r="KR86" i="2" s="1"/>
  <c r="GS86" i="2"/>
  <c r="KS86" i="2" s="1"/>
  <c r="GT86" i="2"/>
  <c r="KT86" i="2" s="1"/>
  <c r="GU86" i="2"/>
  <c r="KU86" i="2" s="1"/>
  <c r="GV86" i="2"/>
  <c r="KV86" i="2" s="1"/>
  <c r="GW86" i="2"/>
  <c r="KW86" i="2" s="1"/>
  <c r="GX86" i="2"/>
  <c r="KX86" i="2" s="1"/>
  <c r="GY86" i="2"/>
  <c r="KY86" i="2" s="1"/>
  <c r="GZ86" i="2"/>
  <c r="KZ86" i="2" s="1"/>
  <c r="HA86" i="2"/>
  <c r="LA86" i="2" s="1"/>
  <c r="HB86" i="2"/>
  <c r="LB86" i="2" s="1"/>
  <c r="HC86" i="2"/>
  <c r="LC86" i="2" s="1"/>
  <c r="HD86" i="2"/>
  <c r="LD86" i="2" s="1"/>
  <c r="HE86" i="2"/>
  <c r="LE86" i="2" s="1"/>
  <c r="HF86" i="2"/>
  <c r="LF86" i="2" s="1"/>
  <c r="HG86" i="2"/>
  <c r="LG86" i="2" s="1"/>
  <c r="HH86" i="2"/>
  <c r="LH86" i="2" s="1"/>
  <c r="HI86" i="2"/>
  <c r="LI86" i="2" s="1"/>
  <c r="HJ86" i="2"/>
  <c r="LJ86" i="2" s="1"/>
  <c r="HK86" i="2"/>
  <c r="LK86" i="2" s="1"/>
  <c r="HL86" i="2"/>
  <c r="LL86" i="2" s="1"/>
  <c r="HM86" i="2"/>
  <c r="LM86" i="2" s="1"/>
  <c r="JS86" i="2"/>
  <c r="DO87" i="2"/>
  <c r="HO87" i="2" s="1"/>
  <c r="DP87" i="2"/>
  <c r="HP87" i="2" s="1"/>
  <c r="DQ87" i="2"/>
  <c r="HQ87" i="2" s="1"/>
  <c r="DR87" i="2"/>
  <c r="HR87" i="2" s="1"/>
  <c r="DS87" i="2"/>
  <c r="HS87" i="2" s="1"/>
  <c r="DT87" i="2"/>
  <c r="HT87" i="2" s="1"/>
  <c r="DU87" i="2"/>
  <c r="HU87" i="2" s="1"/>
  <c r="DV87" i="2"/>
  <c r="HV87" i="2" s="1"/>
  <c r="DW87" i="2"/>
  <c r="HW87" i="2" s="1"/>
  <c r="DX87" i="2"/>
  <c r="HX87" i="2" s="1"/>
  <c r="DY87" i="2"/>
  <c r="HY87" i="2" s="1"/>
  <c r="DZ87" i="2"/>
  <c r="HZ87" i="2" s="1"/>
  <c r="EA87" i="2"/>
  <c r="IA87" i="2" s="1"/>
  <c r="EB87" i="2"/>
  <c r="IB87" i="2" s="1"/>
  <c r="EC87" i="2"/>
  <c r="IC87" i="2" s="1"/>
  <c r="ED87" i="2"/>
  <c r="ID87" i="2" s="1"/>
  <c r="EF87" i="2"/>
  <c r="IF87" i="2" s="1"/>
  <c r="EG87" i="2"/>
  <c r="IG87" i="2" s="1"/>
  <c r="EH87" i="2"/>
  <c r="IH87" i="2" s="1"/>
  <c r="EI87" i="2"/>
  <c r="II87" i="2" s="1"/>
  <c r="EJ87" i="2"/>
  <c r="IJ87" i="2" s="1"/>
  <c r="EK87" i="2"/>
  <c r="IK87" i="2" s="1"/>
  <c r="EL87" i="2"/>
  <c r="IL87" i="2" s="1"/>
  <c r="EM87" i="2"/>
  <c r="IM87" i="2" s="1"/>
  <c r="EN87" i="2"/>
  <c r="IN87" i="2" s="1"/>
  <c r="EO87" i="2"/>
  <c r="IO87" i="2" s="1"/>
  <c r="EP87" i="2"/>
  <c r="IP87" i="2" s="1"/>
  <c r="EQ87" i="2"/>
  <c r="IQ87" i="2" s="1"/>
  <c r="ER87" i="2"/>
  <c r="IR87" i="2" s="1"/>
  <c r="ES87" i="2"/>
  <c r="IS87" i="2" s="1"/>
  <c r="ET87" i="2"/>
  <c r="IT87" i="2" s="1"/>
  <c r="EU87" i="2"/>
  <c r="IU87" i="2" s="1"/>
  <c r="EV87" i="2"/>
  <c r="IV87" i="2" s="1"/>
  <c r="EW87" i="2"/>
  <c r="IW87" i="2" s="1"/>
  <c r="EX87" i="2"/>
  <c r="IX87" i="2" s="1"/>
  <c r="EY87" i="2"/>
  <c r="IY87" i="2" s="1"/>
  <c r="EZ87" i="2"/>
  <c r="IZ87" i="2" s="1"/>
  <c r="FA87" i="2"/>
  <c r="JA87" i="2" s="1"/>
  <c r="FB87" i="2"/>
  <c r="JB87" i="2" s="1"/>
  <c r="FC87" i="2"/>
  <c r="JC87" i="2" s="1"/>
  <c r="FD87" i="2"/>
  <c r="JD87" i="2" s="1"/>
  <c r="FE87" i="2"/>
  <c r="JE87" i="2" s="1"/>
  <c r="FF87" i="2"/>
  <c r="JF87" i="2" s="1"/>
  <c r="FG87" i="2"/>
  <c r="JG87" i="2" s="1"/>
  <c r="FH87" i="2"/>
  <c r="JH87" i="2" s="1"/>
  <c r="FI87" i="2"/>
  <c r="JI87" i="2" s="1"/>
  <c r="FJ87" i="2"/>
  <c r="JJ87" i="2" s="1"/>
  <c r="FK87" i="2"/>
  <c r="JK87" i="2" s="1"/>
  <c r="FL87" i="2"/>
  <c r="JL87" i="2" s="1"/>
  <c r="FM87" i="2"/>
  <c r="JM87" i="2" s="1"/>
  <c r="FN87" i="2"/>
  <c r="JN87" i="2" s="1"/>
  <c r="FO87" i="2"/>
  <c r="JO87" i="2" s="1"/>
  <c r="FP87" i="2"/>
  <c r="JP87" i="2" s="1"/>
  <c r="FQ87" i="2"/>
  <c r="JQ87" i="2" s="1"/>
  <c r="FR87" i="2"/>
  <c r="JR87" i="2" s="1"/>
  <c r="FS87" i="2"/>
  <c r="JS87" i="2" s="1"/>
  <c r="FT87" i="2"/>
  <c r="JT87" i="2" s="1"/>
  <c r="FU87" i="2"/>
  <c r="JU87" i="2" s="1"/>
  <c r="FV87" i="2"/>
  <c r="JV87" i="2" s="1"/>
  <c r="FW87" i="2"/>
  <c r="JW87" i="2" s="1"/>
  <c r="FX87" i="2"/>
  <c r="JX87" i="2" s="1"/>
  <c r="FY87" i="2"/>
  <c r="JY87" i="2" s="1"/>
  <c r="FZ87" i="2"/>
  <c r="JZ87" i="2" s="1"/>
  <c r="GA87" i="2"/>
  <c r="KA87" i="2" s="1"/>
  <c r="GB87" i="2"/>
  <c r="KB87" i="2" s="1"/>
  <c r="GC87" i="2"/>
  <c r="KC87" i="2" s="1"/>
  <c r="GD87" i="2"/>
  <c r="KD87" i="2" s="1"/>
  <c r="GE87" i="2"/>
  <c r="KE87" i="2" s="1"/>
  <c r="GF87" i="2"/>
  <c r="KF87" i="2" s="1"/>
  <c r="GG87" i="2"/>
  <c r="KG87" i="2" s="1"/>
  <c r="GH87" i="2"/>
  <c r="KH87" i="2" s="1"/>
  <c r="GI87" i="2"/>
  <c r="KI87" i="2" s="1"/>
  <c r="GJ87" i="2"/>
  <c r="KJ87" i="2" s="1"/>
  <c r="GK87" i="2"/>
  <c r="KK87" i="2" s="1"/>
  <c r="GL87" i="2"/>
  <c r="KL87" i="2" s="1"/>
  <c r="GM87" i="2"/>
  <c r="KM87" i="2" s="1"/>
  <c r="GN87" i="2"/>
  <c r="KN87" i="2" s="1"/>
  <c r="GO87" i="2"/>
  <c r="KO87" i="2" s="1"/>
  <c r="GP87" i="2"/>
  <c r="KP87" i="2" s="1"/>
  <c r="GQ87" i="2"/>
  <c r="KQ87" i="2" s="1"/>
  <c r="GR87" i="2"/>
  <c r="KR87" i="2" s="1"/>
  <c r="GS87" i="2"/>
  <c r="KS87" i="2" s="1"/>
  <c r="GT87" i="2"/>
  <c r="KT87" i="2" s="1"/>
  <c r="GU87" i="2"/>
  <c r="KU87" i="2" s="1"/>
  <c r="GV87" i="2"/>
  <c r="KV87" i="2" s="1"/>
  <c r="GW87" i="2"/>
  <c r="KW87" i="2" s="1"/>
  <c r="GX87" i="2"/>
  <c r="KX87" i="2" s="1"/>
  <c r="GY87" i="2"/>
  <c r="KY87" i="2" s="1"/>
  <c r="GZ87" i="2"/>
  <c r="KZ87" i="2" s="1"/>
  <c r="HA87" i="2"/>
  <c r="LA87" i="2" s="1"/>
  <c r="HB87" i="2"/>
  <c r="LB87" i="2" s="1"/>
  <c r="HC87" i="2"/>
  <c r="LC87" i="2" s="1"/>
  <c r="HD87" i="2"/>
  <c r="LD87" i="2" s="1"/>
  <c r="HE87" i="2"/>
  <c r="LE87" i="2" s="1"/>
  <c r="HF87" i="2"/>
  <c r="LF87" i="2" s="1"/>
  <c r="HG87" i="2"/>
  <c r="LG87" i="2" s="1"/>
  <c r="HH87" i="2"/>
  <c r="LH87" i="2" s="1"/>
  <c r="HI87" i="2"/>
  <c r="LI87" i="2" s="1"/>
  <c r="HJ87" i="2"/>
  <c r="LJ87" i="2" s="1"/>
  <c r="HK87" i="2"/>
  <c r="LK87" i="2" s="1"/>
  <c r="HL87" i="2"/>
  <c r="LL87" i="2" s="1"/>
  <c r="HM87" i="2"/>
  <c r="LM87" i="2" s="1"/>
  <c r="DO88" i="2"/>
  <c r="HO88" i="2" s="1"/>
  <c r="DP88" i="2"/>
  <c r="HP88" i="2" s="1"/>
  <c r="DQ88" i="2"/>
  <c r="HQ88" i="2" s="1"/>
  <c r="DR88" i="2"/>
  <c r="HR88" i="2" s="1"/>
  <c r="DS88" i="2"/>
  <c r="HS88" i="2" s="1"/>
  <c r="DT88" i="2"/>
  <c r="HT88" i="2" s="1"/>
  <c r="DU88" i="2"/>
  <c r="HU88" i="2" s="1"/>
  <c r="DV88" i="2"/>
  <c r="HV88" i="2" s="1"/>
  <c r="DW88" i="2"/>
  <c r="HW88" i="2" s="1"/>
  <c r="DX88" i="2"/>
  <c r="HX88" i="2" s="1"/>
  <c r="DY88" i="2"/>
  <c r="HY88" i="2" s="1"/>
  <c r="DZ88" i="2"/>
  <c r="HZ88" i="2" s="1"/>
  <c r="EA88" i="2"/>
  <c r="IA88" i="2" s="1"/>
  <c r="EB88" i="2"/>
  <c r="IB88" i="2" s="1"/>
  <c r="EC88" i="2"/>
  <c r="IC88" i="2" s="1"/>
  <c r="ED88" i="2"/>
  <c r="ID88" i="2" s="1"/>
  <c r="EF88" i="2"/>
  <c r="IF88" i="2" s="1"/>
  <c r="EG88" i="2"/>
  <c r="IG88" i="2" s="1"/>
  <c r="EH88" i="2"/>
  <c r="IH88" i="2" s="1"/>
  <c r="EI88" i="2"/>
  <c r="II88" i="2" s="1"/>
  <c r="EJ88" i="2"/>
  <c r="IJ88" i="2" s="1"/>
  <c r="EK88" i="2"/>
  <c r="IK88" i="2" s="1"/>
  <c r="EL88" i="2"/>
  <c r="IL88" i="2" s="1"/>
  <c r="EM88" i="2"/>
  <c r="IM88" i="2" s="1"/>
  <c r="EN88" i="2"/>
  <c r="IN88" i="2" s="1"/>
  <c r="EO88" i="2"/>
  <c r="IO88" i="2" s="1"/>
  <c r="EP88" i="2"/>
  <c r="IP88" i="2" s="1"/>
  <c r="EQ88" i="2"/>
  <c r="IQ88" i="2" s="1"/>
  <c r="ER88" i="2"/>
  <c r="IR88" i="2" s="1"/>
  <c r="ES88" i="2"/>
  <c r="IS88" i="2" s="1"/>
  <c r="ET88" i="2"/>
  <c r="IT88" i="2" s="1"/>
  <c r="EU88" i="2"/>
  <c r="IU88" i="2" s="1"/>
  <c r="EV88" i="2"/>
  <c r="IV88" i="2" s="1"/>
  <c r="EW88" i="2"/>
  <c r="IW88" i="2" s="1"/>
  <c r="EX88" i="2"/>
  <c r="IX88" i="2" s="1"/>
  <c r="EY88" i="2"/>
  <c r="IY88" i="2" s="1"/>
  <c r="EZ88" i="2"/>
  <c r="IZ88" i="2" s="1"/>
  <c r="FA88" i="2"/>
  <c r="JA88" i="2" s="1"/>
  <c r="FB88" i="2"/>
  <c r="JB88" i="2" s="1"/>
  <c r="FC88" i="2"/>
  <c r="JC88" i="2" s="1"/>
  <c r="FD88" i="2"/>
  <c r="JD88" i="2" s="1"/>
  <c r="FE88" i="2"/>
  <c r="JE88" i="2" s="1"/>
  <c r="FF88" i="2"/>
  <c r="JF88" i="2" s="1"/>
  <c r="FG88" i="2"/>
  <c r="JG88" i="2" s="1"/>
  <c r="FH88" i="2"/>
  <c r="JH88" i="2" s="1"/>
  <c r="FI88" i="2"/>
  <c r="JI88" i="2" s="1"/>
  <c r="FJ88" i="2"/>
  <c r="JJ88" i="2" s="1"/>
  <c r="FK88" i="2"/>
  <c r="JK88" i="2" s="1"/>
  <c r="FL88" i="2"/>
  <c r="JL88" i="2" s="1"/>
  <c r="FM88" i="2"/>
  <c r="JM88" i="2" s="1"/>
  <c r="FN88" i="2"/>
  <c r="JN88" i="2" s="1"/>
  <c r="FO88" i="2"/>
  <c r="JO88" i="2" s="1"/>
  <c r="FP88" i="2"/>
  <c r="JP88" i="2" s="1"/>
  <c r="FQ88" i="2"/>
  <c r="JQ88" i="2" s="1"/>
  <c r="FR88" i="2"/>
  <c r="JR88" i="2" s="1"/>
  <c r="FS88" i="2"/>
  <c r="JS88" i="2" s="1"/>
  <c r="FT88" i="2"/>
  <c r="JT88" i="2" s="1"/>
  <c r="FU88" i="2"/>
  <c r="JU88" i="2" s="1"/>
  <c r="FV88" i="2"/>
  <c r="JV88" i="2" s="1"/>
  <c r="FW88" i="2"/>
  <c r="JW88" i="2" s="1"/>
  <c r="FX88" i="2"/>
  <c r="JX88" i="2" s="1"/>
  <c r="FY88" i="2"/>
  <c r="JY88" i="2" s="1"/>
  <c r="FZ88" i="2"/>
  <c r="JZ88" i="2" s="1"/>
  <c r="GA88" i="2"/>
  <c r="KA88" i="2" s="1"/>
  <c r="GB88" i="2"/>
  <c r="KB88" i="2" s="1"/>
  <c r="GC88" i="2"/>
  <c r="KC88" i="2" s="1"/>
  <c r="GD88" i="2"/>
  <c r="KD88" i="2" s="1"/>
  <c r="GE88" i="2"/>
  <c r="KE88" i="2" s="1"/>
  <c r="GF88" i="2"/>
  <c r="KF88" i="2" s="1"/>
  <c r="GG88" i="2"/>
  <c r="KG88" i="2" s="1"/>
  <c r="GH88" i="2"/>
  <c r="KH88" i="2" s="1"/>
  <c r="GI88" i="2"/>
  <c r="KI88" i="2" s="1"/>
  <c r="GJ88" i="2"/>
  <c r="KJ88" i="2" s="1"/>
  <c r="GK88" i="2"/>
  <c r="KK88" i="2" s="1"/>
  <c r="GL88" i="2"/>
  <c r="KL88" i="2" s="1"/>
  <c r="GM88" i="2"/>
  <c r="KM88" i="2" s="1"/>
  <c r="GN88" i="2"/>
  <c r="KN88" i="2" s="1"/>
  <c r="GO88" i="2"/>
  <c r="KO88" i="2" s="1"/>
  <c r="GP88" i="2"/>
  <c r="KP88" i="2" s="1"/>
  <c r="GQ88" i="2"/>
  <c r="KQ88" i="2" s="1"/>
  <c r="GR88" i="2"/>
  <c r="KR88" i="2" s="1"/>
  <c r="GS88" i="2"/>
  <c r="KS88" i="2" s="1"/>
  <c r="GT88" i="2"/>
  <c r="KT88" i="2" s="1"/>
  <c r="GU88" i="2"/>
  <c r="KU88" i="2" s="1"/>
  <c r="GV88" i="2"/>
  <c r="KV88" i="2" s="1"/>
  <c r="GW88" i="2"/>
  <c r="KW88" i="2" s="1"/>
  <c r="GX88" i="2"/>
  <c r="KX88" i="2" s="1"/>
  <c r="GY88" i="2"/>
  <c r="KY88" i="2" s="1"/>
  <c r="GZ88" i="2"/>
  <c r="KZ88" i="2" s="1"/>
  <c r="HA88" i="2"/>
  <c r="LA88" i="2" s="1"/>
  <c r="HB88" i="2"/>
  <c r="LB88" i="2" s="1"/>
  <c r="HC88" i="2"/>
  <c r="LC88" i="2" s="1"/>
  <c r="HD88" i="2"/>
  <c r="LD88" i="2" s="1"/>
  <c r="HE88" i="2"/>
  <c r="LE88" i="2" s="1"/>
  <c r="HF88" i="2"/>
  <c r="LF88" i="2" s="1"/>
  <c r="HG88" i="2"/>
  <c r="LG88" i="2" s="1"/>
  <c r="HH88" i="2"/>
  <c r="LH88" i="2" s="1"/>
  <c r="HI88" i="2"/>
  <c r="LI88" i="2" s="1"/>
  <c r="HJ88" i="2"/>
  <c r="LJ88" i="2" s="1"/>
  <c r="HK88" i="2"/>
  <c r="LK88" i="2" s="1"/>
  <c r="HL88" i="2"/>
  <c r="LL88" i="2" s="1"/>
  <c r="HM88" i="2"/>
  <c r="LM88" i="2" s="1"/>
  <c r="DO89" i="2"/>
  <c r="HO89" i="2" s="1"/>
  <c r="DP89" i="2"/>
  <c r="HP89" i="2" s="1"/>
  <c r="DQ89" i="2"/>
  <c r="HQ89" i="2" s="1"/>
  <c r="DR89" i="2"/>
  <c r="HR89" i="2" s="1"/>
  <c r="DS89" i="2"/>
  <c r="HS89" i="2" s="1"/>
  <c r="DT89" i="2"/>
  <c r="HT89" i="2" s="1"/>
  <c r="DU89" i="2"/>
  <c r="HU89" i="2" s="1"/>
  <c r="DV89" i="2"/>
  <c r="HV89" i="2" s="1"/>
  <c r="DW89" i="2"/>
  <c r="HW89" i="2" s="1"/>
  <c r="DX89" i="2"/>
  <c r="HX89" i="2" s="1"/>
  <c r="DY89" i="2"/>
  <c r="HY89" i="2" s="1"/>
  <c r="DZ89" i="2"/>
  <c r="HZ89" i="2" s="1"/>
  <c r="EA89" i="2"/>
  <c r="IA89" i="2" s="1"/>
  <c r="EB89" i="2"/>
  <c r="IB89" i="2" s="1"/>
  <c r="EC89" i="2"/>
  <c r="IC89" i="2" s="1"/>
  <c r="ED89" i="2"/>
  <c r="ID89" i="2" s="1"/>
  <c r="EF89" i="2"/>
  <c r="IF89" i="2" s="1"/>
  <c r="EG89" i="2"/>
  <c r="IG89" i="2" s="1"/>
  <c r="EH89" i="2"/>
  <c r="IH89" i="2" s="1"/>
  <c r="EI89" i="2"/>
  <c r="II89" i="2" s="1"/>
  <c r="EJ89" i="2"/>
  <c r="IJ89" i="2" s="1"/>
  <c r="EK89" i="2"/>
  <c r="IK89" i="2" s="1"/>
  <c r="EL89" i="2"/>
  <c r="IL89" i="2" s="1"/>
  <c r="EM89" i="2"/>
  <c r="IM89" i="2" s="1"/>
  <c r="EN89" i="2"/>
  <c r="IN89" i="2" s="1"/>
  <c r="EO89" i="2"/>
  <c r="IO89" i="2" s="1"/>
  <c r="EP89" i="2"/>
  <c r="IP89" i="2" s="1"/>
  <c r="EQ89" i="2"/>
  <c r="IQ89" i="2" s="1"/>
  <c r="ER89" i="2"/>
  <c r="IR89" i="2" s="1"/>
  <c r="ES89" i="2"/>
  <c r="IS89" i="2" s="1"/>
  <c r="ET89" i="2"/>
  <c r="IT89" i="2" s="1"/>
  <c r="EU89" i="2"/>
  <c r="IU89" i="2" s="1"/>
  <c r="EV89" i="2"/>
  <c r="IV89" i="2" s="1"/>
  <c r="EW89" i="2"/>
  <c r="IW89" i="2" s="1"/>
  <c r="EX89" i="2"/>
  <c r="IX89" i="2" s="1"/>
  <c r="EY89" i="2"/>
  <c r="IY89" i="2" s="1"/>
  <c r="EZ89" i="2"/>
  <c r="IZ89" i="2" s="1"/>
  <c r="FA89" i="2"/>
  <c r="JA89" i="2" s="1"/>
  <c r="FB89" i="2"/>
  <c r="JB89" i="2" s="1"/>
  <c r="FC89" i="2"/>
  <c r="JC89" i="2" s="1"/>
  <c r="FD89" i="2"/>
  <c r="JD89" i="2" s="1"/>
  <c r="FE89" i="2"/>
  <c r="JE89" i="2" s="1"/>
  <c r="FF89" i="2"/>
  <c r="JF89" i="2" s="1"/>
  <c r="FG89" i="2"/>
  <c r="JG89" i="2" s="1"/>
  <c r="FH89" i="2"/>
  <c r="JH89" i="2" s="1"/>
  <c r="FI89" i="2"/>
  <c r="JI89" i="2" s="1"/>
  <c r="FJ89" i="2"/>
  <c r="JJ89" i="2" s="1"/>
  <c r="FK89" i="2"/>
  <c r="JK89" i="2" s="1"/>
  <c r="FL89" i="2"/>
  <c r="JL89" i="2" s="1"/>
  <c r="FM89" i="2"/>
  <c r="JM89" i="2" s="1"/>
  <c r="FN89" i="2"/>
  <c r="JN89" i="2" s="1"/>
  <c r="FO89" i="2"/>
  <c r="JO89" i="2" s="1"/>
  <c r="FP89" i="2"/>
  <c r="JP89" i="2" s="1"/>
  <c r="FQ89" i="2"/>
  <c r="JQ89" i="2" s="1"/>
  <c r="FR89" i="2"/>
  <c r="JR89" i="2" s="1"/>
  <c r="FS89" i="2"/>
  <c r="JS89" i="2" s="1"/>
  <c r="FT89" i="2"/>
  <c r="JT89" i="2" s="1"/>
  <c r="FU89" i="2"/>
  <c r="JU89" i="2" s="1"/>
  <c r="FV89" i="2"/>
  <c r="JV89" i="2" s="1"/>
  <c r="FW89" i="2"/>
  <c r="JW89" i="2" s="1"/>
  <c r="FX89" i="2"/>
  <c r="JX89" i="2" s="1"/>
  <c r="FY89" i="2"/>
  <c r="JY89" i="2" s="1"/>
  <c r="FZ89" i="2"/>
  <c r="JZ89" i="2" s="1"/>
  <c r="GA89" i="2"/>
  <c r="KA89" i="2" s="1"/>
  <c r="GB89" i="2"/>
  <c r="KB89" i="2" s="1"/>
  <c r="GC89" i="2"/>
  <c r="KC89" i="2" s="1"/>
  <c r="GD89" i="2"/>
  <c r="KD89" i="2" s="1"/>
  <c r="GE89" i="2"/>
  <c r="KE89" i="2" s="1"/>
  <c r="GF89" i="2"/>
  <c r="KF89" i="2" s="1"/>
  <c r="GG89" i="2"/>
  <c r="KG89" i="2" s="1"/>
  <c r="GH89" i="2"/>
  <c r="KH89" i="2" s="1"/>
  <c r="GI89" i="2"/>
  <c r="KI89" i="2" s="1"/>
  <c r="GJ89" i="2"/>
  <c r="KJ89" i="2" s="1"/>
  <c r="GK89" i="2"/>
  <c r="KK89" i="2" s="1"/>
  <c r="GL89" i="2"/>
  <c r="KL89" i="2" s="1"/>
  <c r="GM89" i="2"/>
  <c r="KM89" i="2" s="1"/>
  <c r="GN89" i="2"/>
  <c r="KN89" i="2" s="1"/>
  <c r="GO89" i="2"/>
  <c r="KO89" i="2" s="1"/>
  <c r="GP89" i="2"/>
  <c r="KP89" i="2" s="1"/>
  <c r="GQ89" i="2"/>
  <c r="KQ89" i="2" s="1"/>
  <c r="GR89" i="2"/>
  <c r="KR89" i="2" s="1"/>
  <c r="GS89" i="2"/>
  <c r="KS89" i="2" s="1"/>
  <c r="GT89" i="2"/>
  <c r="KT89" i="2" s="1"/>
  <c r="GU89" i="2"/>
  <c r="KU89" i="2" s="1"/>
  <c r="GV89" i="2"/>
  <c r="KV89" i="2" s="1"/>
  <c r="GW89" i="2"/>
  <c r="KW89" i="2" s="1"/>
  <c r="GX89" i="2"/>
  <c r="KX89" i="2" s="1"/>
  <c r="GY89" i="2"/>
  <c r="KY89" i="2" s="1"/>
  <c r="GZ89" i="2"/>
  <c r="KZ89" i="2" s="1"/>
  <c r="HA89" i="2"/>
  <c r="LA89" i="2" s="1"/>
  <c r="HB89" i="2"/>
  <c r="LB89" i="2" s="1"/>
  <c r="HC89" i="2"/>
  <c r="LC89" i="2" s="1"/>
  <c r="HD89" i="2"/>
  <c r="LD89" i="2" s="1"/>
  <c r="HE89" i="2"/>
  <c r="LE89" i="2" s="1"/>
  <c r="HF89" i="2"/>
  <c r="LF89" i="2" s="1"/>
  <c r="HG89" i="2"/>
  <c r="LG89" i="2" s="1"/>
  <c r="HH89" i="2"/>
  <c r="LH89" i="2" s="1"/>
  <c r="HI89" i="2"/>
  <c r="LI89" i="2" s="1"/>
  <c r="HJ89" i="2"/>
  <c r="LJ89" i="2" s="1"/>
  <c r="HK89" i="2"/>
  <c r="LK89" i="2" s="1"/>
  <c r="HL89" i="2"/>
  <c r="LL89" i="2" s="1"/>
  <c r="HM89" i="2"/>
  <c r="LM89" i="2" s="1"/>
  <c r="DO90" i="2"/>
  <c r="HO90" i="2" s="1"/>
  <c r="DP90" i="2"/>
  <c r="HP90" i="2" s="1"/>
  <c r="DQ90" i="2"/>
  <c r="HQ90" i="2" s="1"/>
  <c r="DR90" i="2"/>
  <c r="HR90" i="2" s="1"/>
  <c r="DS90" i="2"/>
  <c r="HS90" i="2" s="1"/>
  <c r="DT90" i="2"/>
  <c r="HT90" i="2" s="1"/>
  <c r="DU90" i="2"/>
  <c r="HU90" i="2" s="1"/>
  <c r="DV90" i="2"/>
  <c r="HV90" i="2" s="1"/>
  <c r="DW90" i="2"/>
  <c r="HW90" i="2" s="1"/>
  <c r="DX90" i="2"/>
  <c r="HX90" i="2" s="1"/>
  <c r="DY90" i="2"/>
  <c r="HY90" i="2" s="1"/>
  <c r="DZ90" i="2"/>
  <c r="HZ90" i="2" s="1"/>
  <c r="EA90" i="2"/>
  <c r="IA90" i="2" s="1"/>
  <c r="EB90" i="2"/>
  <c r="IB90" i="2" s="1"/>
  <c r="EC90" i="2"/>
  <c r="IC90" i="2" s="1"/>
  <c r="ED90" i="2"/>
  <c r="ID90" i="2" s="1"/>
  <c r="EF90" i="2"/>
  <c r="IF90" i="2" s="1"/>
  <c r="EG90" i="2"/>
  <c r="IG90" i="2" s="1"/>
  <c r="EH90" i="2"/>
  <c r="IH90" i="2" s="1"/>
  <c r="EI90" i="2"/>
  <c r="II90" i="2" s="1"/>
  <c r="EJ90" i="2"/>
  <c r="IJ90" i="2" s="1"/>
  <c r="EK90" i="2"/>
  <c r="IK90" i="2" s="1"/>
  <c r="EL90" i="2"/>
  <c r="IL90" i="2" s="1"/>
  <c r="EM90" i="2"/>
  <c r="IM90" i="2" s="1"/>
  <c r="EN90" i="2"/>
  <c r="IN90" i="2" s="1"/>
  <c r="EO90" i="2"/>
  <c r="IO90" i="2" s="1"/>
  <c r="EP90" i="2"/>
  <c r="IP90" i="2" s="1"/>
  <c r="EQ90" i="2"/>
  <c r="IQ90" i="2" s="1"/>
  <c r="ER90" i="2"/>
  <c r="IR90" i="2" s="1"/>
  <c r="ES90" i="2"/>
  <c r="IS90" i="2" s="1"/>
  <c r="ET90" i="2"/>
  <c r="IT90" i="2" s="1"/>
  <c r="EU90" i="2"/>
  <c r="IU90" i="2" s="1"/>
  <c r="EV90" i="2"/>
  <c r="IV90" i="2" s="1"/>
  <c r="EW90" i="2"/>
  <c r="IW90" i="2" s="1"/>
  <c r="EX90" i="2"/>
  <c r="IX90" i="2" s="1"/>
  <c r="EY90" i="2"/>
  <c r="IY90" i="2" s="1"/>
  <c r="EZ90" i="2"/>
  <c r="IZ90" i="2" s="1"/>
  <c r="FA90" i="2"/>
  <c r="JA90" i="2" s="1"/>
  <c r="FB90" i="2"/>
  <c r="JB90" i="2" s="1"/>
  <c r="FC90" i="2"/>
  <c r="JC90" i="2" s="1"/>
  <c r="FD90" i="2"/>
  <c r="JD90" i="2" s="1"/>
  <c r="FE90" i="2"/>
  <c r="JE90" i="2" s="1"/>
  <c r="FF90" i="2"/>
  <c r="JF90" i="2" s="1"/>
  <c r="FG90" i="2"/>
  <c r="JG90" i="2" s="1"/>
  <c r="FH90" i="2"/>
  <c r="JH90" i="2" s="1"/>
  <c r="FI90" i="2"/>
  <c r="JI90" i="2" s="1"/>
  <c r="FJ90" i="2"/>
  <c r="JJ90" i="2" s="1"/>
  <c r="FK90" i="2"/>
  <c r="JK90" i="2" s="1"/>
  <c r="FL90" i="2"/>
  <c r="JL90" i="2" s="1"/>
  <c r="FM90" i="2"/>
  <c r="JM90" i="2" s="1"/>
  <c r="FN90" i="2"/>
  <c r="JN90" i="2" s="1"/>
  <c r="FO90" i="2"/>
  <c r="JO90" i="2" s="1"/>
  <c r="FP90" i="2"/>
  <c r="JP90" i="2" s="1"/>
  <c r="FQ90" i="2"/>
  <c r="JQ90" i="2" s="1"/>
  <c r="FR90" i="2"/>
  <c r="JR90" i="2" s="1"/>
  <c r="FS90" i="2"/>
  <c r="JS90" i="2" s="1"/>
  <c r="FT90" i="2"/>
  <c r="JT90" i="2" s="1"/>
  <c r="FU90" i="2"/>
  <c r="JU90" i="2" s="1"/>
  <c r="FV90" i="2"/>
  <c r="JV90" i="2" s="1"/>
  <c r="FW90" i="2"/>
  <c r="JW90" i="2" s="1"/>
  <c r="FX90" i="2"/>
  <c r="JX90" i="2" s="1"/>
  <c r="FY90" i="2"/>
  <c r="JY90" i="2" s="1"/>
  <c r="FZ90" i="2"/>
  <c r="JZ90" i="2" s="1"/>
  <c r="GA90" i="2"/>
  <c r="KA90" i="2" s="1"/>
  <c r="GB90" i="2"/>
  <c r="KB90" i="2" s="1"/>
  <c r="GC90" i="2"/>
  <c r="KC90" i="2" s="1"/>
  <c r="GD90" i="2"/>
  <c r="KD90" i="2" s="1"/>
  <c r="GE90" i="2"/>
  <c r="KE90" i="2" s="1"/>
  <c r="GF90" i="2"/>
  <c r="KF90" i="2" s="1"/>
  <c r="GG90" i="2"/>
  <c r="KG90" i="2" s="1"/>
  <c r="GH90" i="2"/>
  <c r="KH90" i="2" s="1"/>
  <c r="GI90" i="2"/>
  <c r="KI90" i="2" s="1"/>
  <c r="GJ90" i="2"/>
  <c r="KJ90" i="2" s="1"/>
  <c r="GK90" i="2"/>
  <c r="KK90" i="2" s="1"/>
  <c r="GL90" i="2"/>
  <c r="KL90" i="2" s="1"/>
  <c r="GM90" i="2"/>
  <c r="KM90" i="2" s="1"/>
  <c r="GN90" i="2"/>
  <c r="KN90" i="2" s="1"/>
  <c r="GO90" i="2"/>
  <c r="KO90" i="2" s="1"/>
  <c r="GP90" i="2"/>
  <c r="KP90" i="2" s="1"/>
  <c r="GQ90" i="2"/>
  <c r="KQ90" i="2" s="1"/>
  <c r="GR90" i="2"/>
  <c r="KR90" i="2" s="1"/>
  <c r="GS90" i="2"/>
  <c r="KS90" i="2" s="1"/>
  <c r="GT90" i="2"/>
  <c r="KT90" i="2" s="1"/>
  <c r="GU90" i="2"/>
  <c r="KU90" i="2" s="1"/>
  <c r="GV90" i="2"/>
  <c r="KV90" i="2" s="1"/>
  <c r="GW90" i="2"/>
  <c r="KW90" i="2" s="1"/>
  <c r="GX90" i="2"/>
  <c r="KX90" i="2" s="1"/>
  <c r="GY90" i="2"/>
  <c r="KY90" i="2" s="1"/>
  <c r="GZ90" i="2"/>
  <c r="KZ90" i="2" s="1"/>
  <c r="HA90" i="2"/>
  <c r="LA90" i="2" s="1"/>
  <c r="HB90" i="2"/>
  <c r="LB90" i="2" s="1"/>
  <c r="HC90" i="2"/>
  <c r="LC90" i="2" s="1"/>
  <c r="HD90" i="2"/>
  <c r="LD90" i="2" s="1"/>
  <c r="HE90" i="2"/>
  <c r="LE90" i="2" s="1"/>
  <c r="HF90" i="2"/>
  <c r="LF90" i="2" s="1"/>
  <c r="HG90" i="2"/>
  <c r="LG90" i="2" s="1"/>
  <c r="HH90" i="2"/>
  <c r="LH90" i="2" s="1"/>
  <c r="HI90" i="2"/>
  <c r="LI90" i="2" s="1"/>
  <c r="HJ90" i="2"/>
  <c r="LJ90" i="2" s="1"/>
  <c r="HK90" i="2"/>
  <c r="LK90" i="2" s="1"/>
  <c r="HL90" i="2"/>
  <c r="LL90" i="2" s="1"/>
  <c r="HM90" i="2"/>
  <c r="LM90" i="2" s="1"/>
  <c r="DO99" i="2"/>
  <c r="HO99" i="2" s="1"/>
  <c r="DP99" i="2"/>
  <c r="HP99" i="2" s="1"/>
  <c r="DQ99" i="2"/>
  <c r="HQ99" i="2" s="1"/>
  <c r="DR99" i="2"/>
  <c r="HR99" i="2" s="1"/>
  <c r="DS99" i="2"/>
  <c r="HS99" i="2" s="1"/>
  <c r="DT99" i="2"/>
  <c r="HT99" i="2" s="1"/>
  <c r="DU99" i="2"/>
  <c r="HU99" i="2" s="1"/>
  <c r="DV99" i="2"/>
  <c r="HV99" i="2" s="1"/>
  <c r="DW99" i="2"/>
  <c r="HW99" i="2" s="1"/>
  <c r="DX99" i="2"/>
  <c r="HX99" i="2" s="1"/>
  <c r="DY99" i="2"/>
  <c r="HY99" i="2" s="1"/>
  <c r="DZ99" i="2"/>
  <c r="HZ99" i="2" s="1"/>
  <c r="EA99" i="2"/>
  <c r="IA99" i="2" s="1"/>
  <c r="EB99" i="2"/>
  <c r="IB99" i="2" s="1"/>
  <c r="EC99" i="2"/>
  <c r="IC99" i="2" s="1"/>
  <c r="ED99" i="2"/>
  <c r="ID99" i="2" s="1"/>
  <c r="EF99" i="2"/>
  <c r="IF99" i="2" s="1"/>
  <c r="EG99" i="2"/>
  <c r="IG99" i="2" s="1"/>
  <c r="EH99" i="2"/>
  <c r="IH99" i="2" s="1"/>
  <c r="EI99" i="2"/>
  <c r="II99" i="2" s="1"/>
  <c r="EJ99" i="2"/>
  <c r="IJ99" i="2" s="1"/>
  <c r="EK99" i="2"/>
  <c r="IK99" i="2" s="1"/>
  <c r="EL99" i="2"/>
  <c r="IL99" i="2" s="1"/>
  <c r="EM99" i="2"/>
  <c r="IM99" i="2" s="1"/>
  <c r="EN99" i="2"/>
  <c r="IN99" i="2" s="1"/>
  <c r="EO99" i="2"/>
  <c r="IO99" i="2" s="1"/>
  <c r="EP99" i="2"/>
  <c r="IP99" i="2" s="1"/>
  <c r="EQ99" i="2"/>
  <c r="IQ99" i="2" s="1"/>
  <c r="ER99" i="2"/>
  <c r="IR99" i="2" s="1"/>
  <c r="ES99" i="2"/>
  <c r="IS99" i="2" s="1"/>
  <c r="ET99" i="2"/>
  <c r="IT99" i="2" s="1"/>
  <c r="EU99" i="2"/>
  <c r="IU99" i="2" s="1"/>
  <c r="EV99" i="2"/>
  <c r="IV99" i="2" s="1"/>
  <c r="EW99" i="2"/>
  <c r="IW99" i="2" s="1"/>
  <c r="EX99" i="2"/>
  <c r="IX99" i="2" s="1"/>
  <c r="EY99" i="2"/>
  <c r="IY99" i="2" s="1"/>
  <c r="EZ99" i="2"/>
  <c r="IZ99" i="2" s="1"/>
  <c r="FA99" i="2"/>
  <c r="JA99" i="2" s="1"/>
  <c r="FB99" i="2"/>
  <c r="JB99" i="2" s="1"/>
  <c r="FC99" i="2"/>
  <c r="JC99" i="2" s="1"/>
  <c r="FD99" i="2"/>
  <c r="JD99" i="2" s="1"/>
  <c r="FE99" i="2"/>
  <c r="JE99" i="2" s="1"/>
  <c r="FF99" i="2"/>
  <c r="JF99" i="2" s="1"/>
  <c r="FG99" i="2"/>
  <c r="JG99" i="2" s="1"/>
  <c r="FH99" i="2"/>
  <c r="JH99" i="2" s="1"/>
  <c r="FI99" i="2"/>
  <c r="JI99" i="2" s="1"/>
  <c r="FJ99" i="2"/>
  <c r="JJ99" i="2" s="1"/>
  <c r="FK99" i="2"/>
  <c r="JK99" i="2" s="1"/>
  <c r="FL99" i="2"/>
  <c r="JL99" i="2" s="1"/>
  <c r="FM99" i="2"/>
  <c r="JM99" i="2" s="1"/>
  <c r="FN99" i="2"/>
  <c r="JN99" i="2" s="1"/>
  <c r="FO99" i="2"/>
  <c r="JO99" i="2" s="1"/>
  <c r="FP99" i="2"/>
  <c r="JP99" i="2" s="1"/>
  <c r="FQ99" i="2"/>
  <c r="JQ99" i="2" s="1"/>
  <c r="FR99" i="2"/>
  <c r="JR99" i="2" s="1"/>
  <c r="FS99" i="2"/>
  <c r="JS99" i="2" s="1"/>
  <c r="FT99" i="2"/>
  <c r="JT99" i="2" s="1"/>
  <c r="FU99" i="2"/>
  <c r="JU99" i="2" s="1"/>
  <c r="FV99" i="2"/>
  <c r="JV99" i="2" s="1"/>
  <c r="FW99" i="2"/>
  <c r="JW99" i="2" s="1"/>
  <c r="FX99" i="2"/>
  <c r="JX99" i="2" s="1"/>
  <c r="FY99" i="2"/>
  <c r="JY99" i="2" s="1"/>
  <c r="FZ99" i="2"/>
  <c r="JZ99" i="2" s="1"/>
  <c r="GA99" i="2"/>
  <c r="KA99" i="2" s="1"/>
  <c r="GB99" i="2"/>
  <c r="KB99" i="2" s="1"/>
  <c r="GC99" i="2"/>
  <c r="KC99" i="2" s="1"/>
  <c r="GD99" i="2"/>
  <c r="KD99" i="2" s="1"/>
  <c r="GE99" i="2"/>
  <c r="KE99" i="2" s="1"/>
  <c r="GF99" i="2"/>
  <c r="KF99" i="2" s="1"/>
  <c r="GG99" i="2"/>
  <c r="KG99" i="2" s="1"/>
  <c r="GH99" i="2"/>
  <c r="KH99" i="2" s="1"/>
  <c r="GI99" i="2"/>
  <c r="KI99" i="2" s="1"/>
  <c r="GJ99" i="2"/>
  <c r="KJ99" i="2" s="1"/>
  <c r="GK99" i="2"/>
  <c r="KK99" i="2" s="1"/>
  <c r="GL99" i="2"/>
  <c r="KL99" i="2" s="1"/>
  <c r="GM99" i="2"/>
  <c r="KM99" i="2" s="1"/>
  <c r="GN99" i="2"/>
  <c r="KN99" i="2" s="1"/>
  <c r="GO99" i="2"/>
  <c r="KO99" i="2" s="1"/>
  <c r="GP99" i="2"/>
  <c r="KP99" i="2" s="1"/>
  <c r="GQ99" i="2"/>
  <c r="KQ99" i="2" s="1"/>
  <c r="GR99" i="2"/>
  <c r="KR99" i="2" s="1"/>
  <c r="GS99" i="2"/>
  <c r="KS99" i="2" s="1"/>
  <c r="GT99" i="2"/>
  <c r="KT99" i="2" s="1"/>
  <c r="GU99" i="2"/>
  <c r="KU99" i="2" s="1"/>
  <c r="GV99" i="2"/>
  <c r="KV99" i="2" s="1"/>
  <c r="GW99" i="2"/>
  <c r="KW99" i="2" s="1"/>
  <c r="GX99" i="2"/>
  <c r="KX99" i="2" s="1"/>
  <c r="GY99" i="2"/>
  <c r="KY99" i="2" s="1"/>
  <c r="GZ99" i="2"/>
  <c r="KZ99" i="2" s="1"/>
  <c r="HA99" i="2"/>
  <c r="LA99" i="2" s="1"/>
  <c r="HB99" i="2"/>
  <c r="LB99" i="2" s="1"/>
  <c r="HC99" i="2"/>
  <c r="LC99" i="2" s="1"/>
  <c r="HD99" i="2"/>
  <c r="LD99" i="2" s="1"/>
  <c r="HE99" i="2"/>
  <c r="LE99" i="2" s="1"/>
  <c r="HF99" i="2"/>
  <c r="LF99" i="2" s="1"/>
  <c r="HG99" i="2"/>
  <c r="LG99" i="2" s="1"/>
  <c r="HH99" i="2"/>
  <c r="LH99" i="2" s="1"/>
  <c r="HI99" i="2"/>
  <c r="LI99" i="2" s="1"/>
  <c r="HJ99" i="2"/>
  <c r="LJ99" i="2" s="1"/>
  <c r="HK99" i="2"/>
  <c r="LK99" i="2" s="1"/>
  <c r="HL99" i="2"/>
  <c r="LL99" i="2" s="1"/>
  <c r="HM99" i="2"/>
  <c r="LM99" i="2" s="1"/>
  <c r="AE90" i="2"/>
  <c r="EE90" i="2" s="1"/>
  <c r="IE90" i="2" s="1"/>
  <c r="AE89" i="2"/>
  <c r="EE89" i="2" s="1"/>
  <c r="IE89" i="2" s="1"/>
  <c r="AE88" i="2"/>
  <c r="EE88" i="2" s="1"/>
  <c r="IE88" i="2" s="1"/>
  <c r="AE87" i="2"/>
  <c r="EE87" i="2" s="1"/>
  <c r="IE87" i="2" s="1"/>
  <c r="AE86" i="2"/>
  <c r="EE86" i="2" s="1"/>
  <c r="IE86" i="2" s="1"/>
  <c r="AE85" i="2"/>
  <c r="EE85" i="2" s="1"/>
  <c r="IE85" i="2" s="1"/>
  <c r="AE84" i="2"/>
  <c r="EE84" i="2" s="1"/>
  <c r="IE84" i="2" s="1"/>
  <c r="AE83" i="2"/>
  <c r="EE83" i="2" s="1"/>
  <c r="IE83" i="2" s="1"/>
  <c r="A28" i="3" l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HQ101" i="2"/>
  <c r="HR101" i="2"/>
  <c r="HS101" i="2"/>
  <c r="HT101" i="2"/>
  <c r="HU101" i="2"/>
  <c r="HV101" i="2"/>
  <c r="DO100" i="2"/>
  <c r="HO100" i="2" s="1"/>
  <c r="DP100" i="2"/>
  <c r="HP100" i="2" s="1"/>
  <c r="DQ100" i="2"/>
  <c r="HQ100" i="2" s="1"/>
  <c r="DR100" i="2"/>
  <c r="HR100" i="2" s="1"/>
  <c r="DS100" i="2"/>
  <c r="HS100" i="2" s="1"/>
  <c r="DT100" i="2"/>
  <c r="HT100" i="2" s="1"/>
  <c r="DU100" i="2"/>
  <c r="HU100" i="2" s="1"/>
  <c r="DV100" i="2"/>
  <c r="HV100" i="2" s="1"/>
  <c r="DW100" i="2"/>
  <c r="HW100" i="2" s="1"/>
  <c r="DX100" i="2"/>
  <c r="HX100" i="2" s="1"/>
  <c r="DY100" i="2"/>
  <c r="HY100" i="2" s="1"/>
  <c r="DZ100" i="2"/>
  <c r="HZ100" i="2" s="1"/>
  <c r="EA100" i="2"/>
  <c r="IA100" i="2" s="1"/>
  <c r="EB100" i="2"/>
  <c r="EC100" i="2"/>
  <c r="IC100" i="2" s="1"/>
  <c r="ED100" i="2"/>
  <c r="ID100" i="2" s="1"/>
  <c r="EF100" i="2"/>
  <c r="IF100" i="2" s="1"/>
  <c r="EG100" i="2"/>
  <c r="IG100" i="2" s="1"/>
  <c r="EH100" i="2"/>
  <c r="IH100" i="2" s="1"/>
  <c r="EI100" i="2"/>
  <c r="II100" i="2" s="1"/>
  <c r="EJ100" i="2"/>
  <c r="IJ100" i="2" s="1"/>
  <c r="EK100" i="2"/>
  <c r="IK100" i="2" s="1"/>
  <c r="EL100" i="2"/>
  <c r="IL100" i="2" s="1"/>
  <c r="EM100" i="2"/>
  <c r="IM100" i="2" s="1"/>
  <c r="EN100" i="2"/>
  <c r="IN100" i="2" s="1"/>
  <c r="EO100" i="2"/>
  <c r="IO100" i="2" s="1"/>
  <c r="EP100" i="2"/>
  <c r="IP100" i="2" s="1"/>
  <c r="EQ100" i="2"/>
  <c r="IQ100" i="2" s="1"/>
  <c r="ER100" i="2"/>
  <c r="IR100" i="2" s="1"/>
  <c r="ES100" i="2"/>
  <c r="IS100" i="2" s="1"/>
  <c r="ET100" i="2"/>
  <c r="IT100" i="2" s="1"/>
  <c r="EU100" i="2"/>
  <c r="IU100" i="2" s="1"/>
  <c r="EV100" i="2"/>
  <c r="IV100" i="2" s="1"/>
  <c r="EW100" i="2"/>
  <c r="IW100" i="2" s="1"/>
  <c r="EX100" i="2"/>
  <c r="IX100" i="2" s="1"/>
  <c r="EY100" i="2"/>
  <c r="IY100" i="2" s="1"/>
  <c r="EZ100" i="2"/>
  <c r="IZ100" i="2" s="1"/>
  <c r="FA100" i="2"/>
  <c r="JA100" i="2" s="1"/>
  <c r="FB100" i="2"/>
  <c r="JB100" i="2" s="1"/>
  <c r="FC100" i="2"/>
  <c r="JC100" i="2" s="1"/>
  <c r="FD100" i="2"/>
  <c r="JD100" i="2" s="1"/>
  <c r="FE100" i="2"/>
  <c r="JE100" i="2" s="1"/>
  <c r="FF100" i="2"/>
  <c r="JF100" i="2" s="1"/>
  <c r="FG100" i="2"/>
  <c r="JG100" i="2" s="1"/>
  <c r="FH100" i="2"/>
  <c r="JH100" i="2" s="1"/>
  <c r="FI100" i="2"/>
  <c r="JI100" i="2" s="1"/>
  <c r="FJ100" i="2"/>
  <c r="JJ100" i="2" s="1"/>
  <c r="FK100" i="2"/>
  <c r="JK100" i="2" s="1"/>
  <c r="FL100" i="2"/>
  <c r="JL100" i="2" s="1"/>
  <c r="FM100" i="2"/>
  <c r="JM100" i="2" s="1"/>
  <c r="FN100" i="2"/>
  <c r="JN100" i="2" s="1"/>
  <c r="FO100" i="2"/>
  <c r="JO100" i="2" s="1"/>
  <c r="FP100" i="2"/>
  <c r="JP100" i="2" s="1"/>
  <c r="FQ100" i="2"/>
  <c r="JQ100" i="2" s="1"/>
  <c r="FR100" i="2"/>
  <c r="JR100" i="2" s="1"/>
  <c r="FS100" i="2"/>
  <c r="JS100" i="2" s="1"/>
  <c r="FT100" i="2"/>
  <c r="JT100" i="2" s="1"/>
  <c r="FU100" i="2"/>
  <c r="JU100" i="2" s="1"/>
  <c r="FV100" i="2"/>
  <c r="JV100" i="2" s="1"/>
  <c r="FW100" i="2"/>
  <c r="JW100" i="2" s="1"/>
  <c r="FX100" i="2"/>
  <c r="JX100" i="2" s="1"/>
  <c r="FY100" i="2"/>
  <c r="FZ100" i="2"/>
  <c r="JZ100" i="2" s="1"/>
  <c r="GA100" i="2"/>
  <c r="KA100" i="2" s="1"/>
  <c r="GB100" i="2"/>
  <c r="KB100" i="2" s="1"/>
  <c r="GC100" i="2"/>
  <c r="KC100" i="2" s="1"/>
  <c r="GD100" i="2"/>
  <c r="KD100" i="2" s="1"/>
  <c r="GE100" i="2"/>
  <c r="KE100" i="2" s="1"/>
  <c r="GF100" i="2"/>
  <c r="KF100" i="2" s="1"/>
  <c r="GG100" i="2"/>
  <c r="KG100" i="2" s="1"/>
  <c r="GH100" i="2"/>
  <c r="KH100" i="2" s="1"/>
  <c r="GI100" i="2"/>
  <c r="KI100" i="2" s="1"/>
  <c r="GJ100" i="2"/>
  <c r="KJ100" i="2" s="1"/>
  <c r="GK100" i="2"/>
  <c r="KK100" i="2" s="1"/>
  <c r="GL100" i="2"/>
  <c r="KL100" i="2" s="1"/>
  <c r="GM100" i="2"/>
  <c r="KM100" i="2" s="1"/>
  <c r="GN100" i="2"/>
  <c r="KN100" i="2" s="1"/>
  <c r="GO100" i="2"/>
  <c r="KO100" i="2" s="1"/>
  <c r="GP100" i="2"/>
  <c r="KP100" i="2" s="1"/>
  <c r="GQ100" i="2"/>
  <c r="KQ100" i="2" s="1"/>
  <c r="GR100" i="2"/>
  <c r="KR100" i="2" s="1"/>
  <c r="GS100" i="2"/>
  <c r="KS100" i="2" s="1"/>
  <c r="GT100" i="2"/>
  <c r="KT100" i="2" s="1"/>
  <c r="GU100" i="2"/>
  <c r="KU100" i="2" s="1"/>
  <c r="GV100" i="2"/>
  <c r="KV100" i="2" s="1"/>
  <c r="GW100" i="2"/>
  <c r="KW100" i="2" s="1"/>
  <c r="GX100" i="2"/>
  <c r="KX100" i="2" s="1"/>
  <c r="GY100" i="2"/>
  <c r="KY100" i="2" s="1"/>
  <c r="GZ100" i="2"/>
  <c r="KZ100" i="2" s="1"/>
  <c r="HA100" i="2"/>
  <c r="LA100" i="2" s="1"/>
  <c r="HB100" i="2"/>
  <c r="LB100" i="2" s="1"/>
  <c r="HC100" i="2"/>
  <c r="LC100" i="2" s="1"/>
  <c r="HD100" i="2"/>
  <c r="LD100" i="2" s="1"/>
  <c r="HE100" i="2"/>
  <c r="LE100" i="2" s="1"/>
  <c r="HF100" i="2"/>
  <c r="LF100" i="2" s="1"/>
  <c r="HG100" i="2"/>
  <c r="LG100" i="2" s="1"/>
  <c r="HH100" i="2"/>
  <c r="LH100" i="2" s="1"/>
  <c r="HI100" i="2"/>
  <c r="LI100" i="2" s="1"/>
  <c r="HJ100" i="2"/>
  <c r="LJ100" i="2" s="1"/>
  <c r="HK100" i="2"/>
  <c r="LK100" i="2" s="1"/>
  <c r="HL100" i="2"/>
  <c r="LL100" i="2" s="1"/>
  <c r="HM100" i="2"/>
  <c r="LM100" i="2" s="1"/>
  <c r="IB100" i="2"/>
  <c r="JY100" i="2"/>
  <c r="HP101" i="2"/>
  <c r="HX101" i="2"/>
  <c r="HY101" i="2"/>
  <c r="HZ101" i="2"/>
  <c r="IB101" i="2"/>
  <c r="IC101" i="2"/>
  <c r="IF101" i="2"/>
  <c r="EG101" i="2"/>
  <c r="IG101" i="2" s="1"/>
  <c r="EH101" i="2"/>
  <c r="IH101" i="2" s="1"/>
  <c r="EI101" i="2"/>
  <c r="II101" i="2" s="1"/>
  <c r="EJ101" i="2"/>
  <c r="IJ101" i="2" s="1"/>
  <c r="EK101" i="2"/>
  <c r="IK101" i="2" s="1"/>
  <c r="EL101" i="2"/>
  <c r="IL101" i="2" s="1"/>
  <c r="EM101" i="2"/>
  <c r="IM101" i="2" s="1"/>
  <c r="EN101" i="2"/>
  <c r="IN101" i="2" s="1"/>
  <c r="EO101" i="2"/>
  <c r="IO101" i="2" s="1"/>
  <c r="EP101" i="2"/>
  <c r="IP101" i="2" s="1"/>
  <c r="EQ101" i="2"/>
  <c r="IQ101" i="2" s="1"/>
  <c r="ER101" i="2"/>
  <c r="IR101" i="2" s="1"/>
  <c r="ES101" i="2"/>
  <c r="IS101" i="2" s="1"/>
  <c r="ET101" i="2"/>
  <c r="IT101" i="2" s="1"/>
  <c r="EU101" i="2"/>
  <c r="IU101" i="2" s="1"/>
  <c r="EV101" i="2"/>
  <c r="IV101" i="2" s="1"/>
  <c r="EW101" i="2"/>
  <c r="IW101" i="2" s="1"/>
  <c r="EX101" i="2"/>
  <c r="IX101" i="2" s="1"/>
  <c r="EY101" i="2"/>
  <c r="IY101" i="2" s="1"/>
  <c r="EZ101" i="2"/>
  <c r="IZ101" i="2" s="1"/>
  <c r="FA101" i="2"/>
  <c r="JA101" i="2" s="1"/>
  <c r="FB101" i="2"/>
  <c r="JB101" i="2" s="1"/>
  <c r="FC101" i="2"/>
  <c r="JC101" i="2" s="1"/>
  <c r="FD101" i="2"/>
  <c r="JD101" i="2" s="1"/>
  <c r="FE101" i="2"/>
  <c r="JE101" i="2" s="1"/>
  <c r="FF101" i="2"/>
  <c r="JF101" i="2" s="1"/>
  <c r="FG101" i="2"/>
  <c r="JG101" i="2" s="1"/>
  <c r="FH101" i="2"/>
  <c r="JH101" i="2" s="1"/>
  <c r="FI101" i="2"/>
  <c r="JI101" i="2" s="1"/>
  <c r="FJ101" i="2"/>
  <c r="JJ101" i="2" s="1"/>
  <c r="FK101" i="2"/>
  <c r="JK101" i="2" s="1"/>
  <c r="FL101" i="2"/>
  <c r="JL101" i="2" s="1"/>
  <c r="FM101" i="2"/>
  <c r="JM101" i="2" s="1"/>
  <c r="FN101" i="2"/>
  <c r="JN101" i="2" s="1"/>
  <c r="FO101" i="2"/>
  <c r="JO101" i="2" s="1"/>
  <c r="FP101" i="2"/>
  <c r="JP101" i="2" s="1"/>
  <c r="FQ101" i="2"/>
  <c r="JQ101" i="2" s="1"/>
  <c r="FR101" i="2"/>
  <c r="JR101" i="2" s="1"/>
  <c r="FS101" i="2"/>
  <c r="JS101" i="2" s="1"/>
  <c r="FT101" i="2"/>
  <c r="JT101" i="2" s="1"/>
  <c r="FU101" i="2"/>
  <c r="JU101" i="2" s="1"/>
  <c r="FV101" i="2"/>
  <c r="JV101" i="2" s="1"/>
  <c r="FW101" i="2"/>
  <c r="JW101" i="2" s="1"/>
  <c r="FX101" i="2"/>
  <c r="JX101" i="2" s="1"/>
  <c r="FY101" i="2"/>
  <c r="JY101" i="2" s="1"/>
  <c r="FZ101" i="2"/>
  <c r="JZ101" i="2" s="1"/>
  <c r="GA101" i="2"/>
  <c r="KA101" i="2" s="1"/>
  <c r="GB101" i="2"/>
  <c r="KB101" i="2" s="1"/>
  <c r="GC101" i="2"/>
  <c r="KC101" i="2" s="1"/>
  <c r="GD101" i="2"/>
  <c r="KD101" i="2" s="1"/>
  <c r="GE101" i="2"/>
  <c r="KE101" i="2" s="1"/>
  <c r="GF101" i="2"/>
  <c r="KF101" i="2" s="1"/>
  <c r="GG101" i="2"/>
  <c r="KG101" i="2" s="1"/>
  <c r="GH101" i="2"/>
  <c r="KH101" i="2" s="1"/>
  <c r="GI101" i="2"/>
  <c r="KI101" i="2" s="1"/>
  <c r="GJ101" i="2"/>
  <c r="KJ101" i="2" s="1"/>
  <c r="GK101" i="2"/>
  <c r="KK101" i="2" s="1"/>
  <c r="GL101" i="2"/>
  <c r="KL101" i="2" s="1"/>
  <c r="GM101" i="2"/>
  <c r="KM101" i="2" s="1"/>
  <c r="GN101" i="2"/>
  <c r="KN101" i="2" s="1"/>
  <c r="GO101" i="2"/>
  <c r="KO101" i="2" s="1"/>
  <c r="GP101" i="2"/>
  <c r="KP101" i="2" s="1"/>
  <c r="GQ101" i="2"/>
  <c r="KQ101" i="2" s="1"/>
  <c r="GR101" i="2"/>
  <c r="KR101" i="2" s="1"/>
  <c r="GS101" i="2"/>
  <c r="KS101" i="2" s="1"/>
  <c r="GT101" i="2"/>
  <c r="KT101" i="2" s="1"/>
  <c r="GU101" i="2"/>
  <c r="KU101" i="2" s="1"/>
  <c r="GV101" i="2"/>
  <c r="KV101" i="2" s="1"/>
  <c r="GW101" i="2"/>
  <c r="KW101" i="2" s="1"/>
  <c r="GX101" i="2"/>
  <c r="KX101" i="2" s="1"/>
  <c r="GY101" i="2"/>
  <c r="KY101" i="2" s="1"/>
  <c r="GZ101" i="2"/>
  <c r="KZ101" i="2" s="1"/>
  <c r="HA101" i="2"/>
  <c r="LA101" i="2" s="1"/>
  <c r="HB101" i="2"/>
  <c r="LB101" i="2" s="1"/>
  <c r="HC101" i="2"/>
  <c r="LC101" i="2" s="1"/>
  <c r="HD101" i="2"/>
  <c r="LD101" i="2" s="1"/>
  <c r="HE101" i="2"/>
  <c r="LE101" i="2" s="1"/>
  <c r="HF101" i="2"/>
  <c r="LF101" i="2" s="1"/>
  <c r="HG101" i="2"/>
  <c r="LG101" i="2" s="1"/>
  <c r="HH101" i="2"/>
  <c r="LH101" i="2" s="1"/>
  <c r="HI101" i="2"/>
  <c r="LI101" i="2" s="1"/>
  <c r="HJ101" i="2"/>
  <c r="LJ101" i="2" s="1"/>
  <c r="HK101" i="2"/>
  <c r="LK101" i="2" s="1"/>
  <c r="HL101" i="2"/>
  <c r="LL101" i="2" s="1"/>
  <c r="HM101" i="2"/>
  <c r="LM101" i="2" s="1"/>
  <c r="HO101" i="2"/>
  <c r="HW101" i="2"/>
  <c r="IA101" i="2"/>
  <c r="ID101" i="2"/>
  <c r="IE101" i="2"/>
  <c r="DO102" i="2"/>
  <c r="HO102" i="2" s="1"/>
  <c r="DP102" i="2"/>
  <c r="HP102" i="2" s="1"/>
  <c r="DQ102" i="2"/>
  <c r="HQ102" i="2" s="1"/>
  <c r="DR102" i="2"/>
  <c r="HR102" i="2" s="1"/>
  <c r="DS102" i="2"/>
  <c r="HS102" i="2" s="1"/>
  <c r="DT102" i="2"/>
  <c r="HT102" i="2" s="1"/>
  <c r="DU102" i="2"/>
  <c r="HU102" i="2" s="1"/>
  <c r="DV102" i="2"/>
  <c r="HV102" i="2" s="1"/>
  <c r="DW102" i="2"/>
  <c r="HW102" i="2" s="1"/>
  <c r="DX102" i="2"/>
  <c r="HX102" i="2" s="1"/>
  <c r="DY102" i="2"/>
  <c r="HY102" i="2" s="1"/>
  <c r="DZ102" i="2"/>
  <c r="HZ102" i="2" s="1"/>
  <c r="EA102" i="2"/>
  <c r="IA102" i="2" s="1"/>
  <c r="EB102" i="2"/>
  <c r="IB102" i="2" s="1"/>
  <c r="EC102" i="2"/>
  <c r="IC102" i="2" s="1"/>
  <c r="ED102" i="2"/>
  <c r="ID102" i="2" s="1"/>
  <c r="EF102" i="2"/>
  <c r="IF102" i="2" s="1"/>
  <c r="EG102" i="2"/>
  <c r="IG102" i="2" s="1"/>
  <c r="EH102" i="2"/>
  <c r="IH102" i="2" s="1"/>
  <c r="EI102" i="2"/>
  <c r="II102" i="2" s="1"/>
  <c r="EJ102" i="2"/>
  <c r="IJ102" i="2" s="1"/>
  <c r="EK102" i="2"/>
  <c r="IK102" i="2" s="1"/>
  <c r="EL102" i="2"/>
  <c r="IL102" i="2" s="1"/>
  <c r="EM102" i="2"/>
  <c r="IM102" i="2" s="1"/>
  <c r="EN102" i="2"/>
  <c r="IN102" i="2" s="1"/>
  <c r="EO102" i="2"/>
  <c r="IO102" i="2" s="1"/>
  <c r="EP102" i="2"/>
  <c r="IP102" i="2" s="1"/>
  <c r="EQ102" i="2"/>
  <c r="IQ102" i="2" s="1"/>
  <c r="ER102" i="2"/>
  <c r="IR102" i="2" s="1"/>
  <c r="ES102" i="2"/>
  <c r="IS102" i="2" s="1"/>
  <c r="ET102" i="2"/>
  <c r="IT102" i="2" s="1"/>
  <c r="EU102" i="2"/>
  <c r="IU102" i="2" s="1"/>
  <c r="EV102" i="2"/>
  <c r="IV102" i="2" s="1"/>
  <c r="EW102" i="2"/>
  <c r="IW102" i="2" s="1"/>
  <c r="EX102" i="2"/>
  <c r="IX102" i="2" s="1"/>
  <c r="EY102" i="2"/>
  <c r="IY102" i="2" s="1"/>
  <c r="EZ102" i="2"/>
  <c r="IZ102" i="2" s="1"/>
  <c r="FA102" i="2"/>
  <c r="JA102" i="2" s="1"/>
  <c r="FB102" i="2"/>
  <c r="JB102" i="2" s="1"/>
  <c r="FC102" i="2"/>
  <c r="JC102" i="2" s="1"/>
  <c r="FD102" i="2"/>
  <c r="JD102" i="2" s="1"/>
  <c r="FE102" i="2"/>
  <c r="JE102" i="2" s="1"/>
  <c r="FF102" i="2"/>
  <c r="JF102" i="2" s="1"/>
  <c r="FG102" i="2"/>
  <c r="JG102" i="2" s="1"/>
  <c r="FH102" i="2"/>
  <c r="JH102" i="2" s="1"/>
  <c r="FI102" i="2"/>
  <c r="JI102" i="2" s="1"/>
  <c r="FJ102" i="2"/>
  <c r="JJ102" i="2" s="1"/>
  <c r="FK102" i="2"/>
  <c r="JK102" i="2" s="1"/>
  <c r="FL102" i="2"/>
  <c r="JL102" i="2" s="1"/>
  <c r="FM102" i="2"/>
  <c r="JM102" i="2" s="1"/>
  <c r="FN102" i="2"/>
  <c r="JN102" i="2" s="1"/>
  <c r="FO102" i="2"/>
  <c r="JO102" i="2" s="1"/>
  <c r="FP102" i="2"/>
  <c r="JP102" i="2" s="1"/>
  <c r="FQ102" i="2"/>
  <c r="JQ102" i="2" s="1"/>
  <c r="FR102" i="2"/>
  <c r="JR102" i="2" s="1"/>
  <c r="FS102" i="2"/>
  <c r="JS102" i="2" s="1"/>
  <c r="FT102" i="2"/>
  <c r="JT102" i="2" s="1"/>
  <c r="FU102" i="2"/>
  <c r="JU102" i="2" s="1"/>
  <c r="FV102" i="2"/>
  <c r="JV102" i="2" s="1"/>
  <c r="FW102" i="2"/>
  <c r="JW102" i="2" s="1"/>
  <c r="FX102" i="2"/>
  <c r="JX102" i="2" s="1"/>
  <c r="FY102" i="2"/>
  <c r="JY102" i="2" s="1"/>
  <c r="FZ102" i="2"/>
  <c r="JZ102" i="2" s="1"/>
  <c r="GA102" i="2"/>
  <c r="KA102" i="2" s="1"/>
  <c r="GB102" i="2"/>
  <c r="KB102" i="2" s="1"/>
  <c r="GC102" i="2"/>
  <c r="KC102" i="2" s="1"/>
  <c r="GD102" i="2"/>
  <c r="KD102" i="2" s="1"/>
  <c r="GE102" i="2"/>
  <c r="KE102" i="2" s="1"/>
  <c r="GF102" i="2"/>
  <c r="KF102" i="2" s="1"/>
  <c r="GG102" i="2"/>
  <c r="KG102" i="2" s="1"/>
  <c r="GH102" i="2"/>
  <c r="KH102" i="2" s="1"/>
  <c r="GI102" i="2"/>
  <c r="KI102" i="2" s="1"/>
  <c r="GJ102" i="2"/>
  <c r="KJ102" i="2" s="1"/>
  <c r="GK102" i="2"/>
  <c r="KK102" i="2" s="1"/>
  <c r="GL102" i="2"/>
  <c r="KL102" i="2" s="1"/>
  <c r="GM102" i="2"/>
  <c r="KM102" i="2" s="1"/>
  <c r="GN102" i="2"/>
  <c r="KN102" i="2" s="1"/>
  <c r="GO102" i="2"/>
  <c r="KO102" i="2" s="1"/>
  <c r="GP102" i="2"/>
  <c r="KP102" i="2" s="1"/>
  <c r="GQ102" i="2"/>
  <c r="KQ102" i="2" s="1"/>
  <c r="GR102" i="2"/>
  <c r="KR102" i="2" s="1"/>
  <c r="GS102" i="2"/>
  <c r="KS102" i="2" s="1"/>
  <c r="GT102" i="2"/>
  <c r="KT102" i="2" s="1"/>
  <c r="GU102" i="2"/>
  <c r="KU102" i="2" s="1"/>
  <c r="GV102" i="2"/>
  <c r="KV102" i="2" s="1"/>
  <c r="GW102" i="2"/>
  <c r="KW102" i="2" s="1"/>
  <c r="GX102" i="2"/>
  <c r="KX102" i="2" s="1"/>
  <c r="GY102" i="2"/>
  <c r="KY102" i="2" s="1"/>
  <c r="GZ102" i="2"/>
  <c r="KZ102" i="2" s="1"/>
  <c r="HA102" i="2"/>
  <c r="LA102" i="2" s="1"/>
  <c r="HB102" i="2"/>
  <c r="LB102" i="2" s="1"/>
  <c r="HC102" i="2"/>
  <c r="LC102" i="2" s="1"/>
  <c r="HD102" i="2"/>
  <c r="LD102" i="2" s="1"/>
  <c r="HE102" i="2"/>
  <c r="LE102" i="2" s="1"/>
  <c r="HF102" i="2"/>
  <c r="LF102" i="2" s="1"/>
  <c r="HG102" i="2"/>
  <c r="LG102" i="2" s="1"/>
  <c r="HH102" i="2"/>
  <c r="LH102" i="2" s="1"/>
  <c r="HI102" i="2"/>
  <c r="LI102" i="2" s="1"/>
  <c r="HJ102" i="2"/>
  <c r="LJ102" i="2" s="1"/>
  <c r="HK102" i="2"/>
  <c r="LK102" i="2" s="1"/>
  <c r="HL102" i="2"/>
  <c r="LL102" i="2" s="1"/>
  <c r="HM102" i="2"/>
  <c r="LM102" i="2" s="1"/>
  <c r="DO103" i="2"/>
  <c r="HO103" i="2" s="1"/>
  <c r="DP103" i="2"/>
  <c r="HP103" i="2" s="1"/>
  <c r="DQ103" i="2"/>
  <c r="HQ103" i="2" s="1"/>
  <c r="DR103" i="2"/>
  <c r="HR103" i="2" s="1"/>
  <c r="DS103" i="2"/>
  <c r="HS103" i="2" s="1"/>
  <c r="DT103" i="2"/>
  <c r="HT103" i="2" s="1"/>
  <c r="DU103" i="2"/>
  <c r="HU103" i="2" s="1"/>
  <c r="DV103" i="2"/>
  <c r="HV103" i="2" s="1"/>
  <c r="DW103" i="2"/>
  <c r="HW103" i="2" s="1"/>
  <c r="DX103" i="2"/>
  <c r="HX103" i="2" s="1"/>
  <c r="DY103" i="2"/>
  <c r="HY103" i="2" s="1"/>
  <c r="DZ103" i="2"/>
  <c r="HZ103" i="2" s="1"/>
  <c r="EA103" i="2"/>
  <c r="IA103" i="2" s="1"/>
  <c r="EB103" i="2"/>
  <c r="IB103" i="2" s="1"/>
  <c r="EC103" i="2"/>
  <c r="IC103" i="2" s="1"/>
  <c r="ED103" i="2"/>
  <c r="ID103" i="2" s="1"/>
  <c r="EF103" i="2"/>
  <c r="IF103" i="2" s="1"/>
  <c r="EG103" i="2"/>
  <c r="IG103" i="2" s="1"/>
  <c r="EH103" i="2"/>
  <c r="IH103" i="2" s="1"/>
  <c r="EI103" i="2"/>
  <c r="II103" i="2" s="1"/>
  <c r="EJ103" i="2"/>
  <c r="IJ103" i="2" s="1"/>
  <c r="EK103" i="2"/>
  <c r="IK103" i="2" s="1"/>
  <c r="EL103" i="2"/>
  <c r="IL103" i="2" s="1"/>
  <c r="EM103" i="2"/>
  <c r="IM103" i="2" s="1"/>
  <c r="EN103" i="2"/>
  <c r="IN103" i="2" s="1"/>
  <c r="EO103" i="2"/>
  <c r="IO103" i="2" s="1"/>
  <c r="EP103" i="2"/>
  <c r="IP103" i="2" s="1"/>
  <c r="EQ103" i="2"/>
  <c r="IQ103" i="2" s="1"/>
  <c r="ER103" i="2"/>
  <c r="IR103" i="2" s="1"/>
  <c r="ES103" i="2"/>
  <c r="IS103" i="2" s="1"/>
  <c r="ET103" i="2"/>
  <c r="IT103" i="2" s="1"/>
  <c r="EU103" i="2"/>
  <c r="IU103" i="2" s="1"/>
  <c r="EV103" i="2"/>
  <c r="IV103" i="2" s="1"/>
  <c r="EW103" i="2"/>
  <c r="IW103" i="2" s="1"/>
  <c r="EX103" i="2"/>
  <c r="IX103" i="2" s="1"/>
  <c r="EY103" i="2"/>
  <c r="IY103" i="2" s="1"/>
  <c r="EZ103" i="2"/>
  <c r="IZ103" i="2" s="1"/>
  <c r="FA103" i="2"/>
  <c r="JA103" i="2" s="1"/>
  <c r="FB103" i="2"/>
  <c r="JB103" i="2" s="1"/>
  <c r="FC103" i="2"/>
  <c r="JC103" i="2" s="1"/>
  <c r="FD103" i="2"/>
  <c r="JD103" i="2" s="1"/>
  <c r="FE103" i="2"/>
  <c r="JE103" i="2" s="1"/>
  <c r="FF103" i="2"/>
  <c r="JF103" i="2" s="1"/>
  <c r="FG103" i="2"/>
  <c r="JG103" i="2" s="1"/>
  <c r="FH103" i="2"/>
  <c r="JH103" i="2" s="1"/>
  <c r="FI103" i="2"/>
  <c r="JI103" i="2" s="1"/>
  <c r="FJ103" i="2"/>
  <c r="JJ103" i="2" s="1"/>
  <c r="FK103" i="2"/>
  <c r="JK103" i="2" s="1"/>
  <c r="FL103" i="2"/>
  <c r="JL103" i="2" s="1"/>
  <c r="FM103" i="2"/>
  <c r="JM103" i="2" s="1"/>
  <c r="FN103" i="2"/>
  <c r="JN103" i="2" s="1"/>
  <c r="FO103" i="2"/>
  <c r="JO103" i="2" s="1"/>
  <c r="FP103" i="2"/>
  <c r="JP103" i="2" s="1"/>
  <c r="FQ103" i="2"/>
  <c r="JQ103" i="2" s="1"/>
  <c r="FR103" i="2"/>
  <c r="JR103" i="2" s="1"/>
  <c r="FS103" i="2"/>
  <c r="JS103" i="2" s="1"/>
  <c r="FT103" i="2"/>
  <c r="JT103" i="2" s="1"/>
  <c r="FU103" i="2"/>
  <c r="JU103" i="2" s="1"/>
  <c r="FV103" i="2"/>
  <c r="JV103" i="2" s="1"/>
  <c r="FW103" i="2"/>
  <c r="JW103" i="2" s="1"/>
  <c r="FX103" i="2"/>
  <c r="JX103" i="2" s="1"/>
  <c r="FY103" i="2"/>
  <c r="JY103" i="2" s="1"/>
  <c r="FZ103" i="2"/>
  <c r="JZ103" i="2" s="1"/>
  <c r="GA103" i="2"/>
  <c r="KA103" i="2" s="1"/>
  <c r="GB103" i="2"/>
  <c r="KB103" i="2" s="1"/>
  <c r="GC103" i="2"/>
  <c r="KC103" i="2" s="1"/>
  <c r="GD103" i="2"/>
  <c r="KD103" i="2" s="1"/>
  <c r="GE103" i="2"/>
  <c r="KE103" i="2" s="1"/>
  <c r="GF103" i="2"/>
  <c r="KF103" i="2" s="1"/>
  <c r="GG103" i="2"/>
  <c r="KG103" i="2" s="1"/>
  <c r="GH103" i="2"/>
  <c r="KH103" i="2" s="1"/>
  <c r="GI103" i="2"/>
  <c r="KI103" i="2" s="1"/>
  <c r="GJ103" i="2"/>
  <c r="KJ103" i="2" s="1"/>
  <c r="GK103" i="2"/>
  <c r="KK103" i="2" s="1"/>
  <c r="GL103" i="2"/>
  <c r="KL103" i="2" s="1"/>
  <c r="GM103" i="2"/>
  <c r="KM103" i="2" s="1"/>
  <c r="GN103" i="2"/>
  <c r="KN103" i="2" s="1"/>
  <c r="GO103" i="2"/>
  <c r="KO103" i="2" s="1"/>
  <c r="GP103" i="2"/>
  <c r="KP103" i="2" s="1"/>
  <c r="GQ103" i="2"/>
  <c r="KQ103" i="2" s="1"/>
  <c r="GR103" i="2"/>
  <c r="KR103" i="2" s="1"/>
  <c r="GS103" i="2"/>
  <c r="KS103" i="2" s="1"/>
  <c r="GT103" i="2"/>
  <c r="KT103" i="2" s="1"/>
  <c r="GU103" i="2"/>
  <c r="KU103" i="2" s="1"/>
  <c r="GV103" i="2"/>
  <c r="KV103" i="2" s="1"/>
  <c r="GW103" i="2"/>
  <c r="KW103" i="2" s="1"/>
  <c r="GX103" i="2"/>
  <c r="KX103" i="2" s="1"/>
  <c r="GY103" i="2"/>
  <c r="KY103" i="2" s="1"/>
  <c r="GZ103" i="2"/>
  <c r="KZ103" i="2" s="1"/>
  <c r="HA103" i="2"/>
  <c r="LA103" i="2" s="1"/>
  <c r="HB103" i="2"/>
  <c r="LB103" i="2" s="1"/>
  <c r="HC103" i="2"/>
  <c r="LC103" i="2" s="1"/>
  <c r="HD103" i="2"/>
  <c r="LD103" i="2" s="1"/>
  <c r="HE103" i="2"/>
  <c r="LE103" i="2" s="1"/>
  <c r="HF103" i="2"/>
  <c r="LF103" i="2" s="1"/>
  <c r="HG103" i="2"/>
  <c r="LG103" i="2" s="1"/>
  <c r="HH103" i="2"/>
  <c r="LH103" i="2" s="1"/>
  <c r="HI103" i="2"/>
  <c r="LI103" i="2" s="1"/>
  <c r="HJ103" i="2"/>
  <c r="LJ103" i="2" s="1"/>
  <c r="HK103" i="2"/>
  <c r="LK103" i="2" s="1"/>
  <c r="HL103" i="2"/>
  <c r="LL103" i="2" s="1"/>
  <c r="HM103" i="2"/>
  <c r="LM103" i="2" s="1"/>
  <c r="DO104" i="2"/>
  <c r="HO104" i="2" s="1"/>
  <c r="DP104" i="2"/>
  <c r="HP104" i="2" s="1"/>
  <c r="DQ104" i="2"/>
  <c r="HQ104" i="2" s="1"/>
  <c r="DR104" i="2"/>
  <c r="HR104" i="2" s="1"/>
  <c r="DS104" i="2"/>
  <c r="HS104" i="2" s="1"/>
  <c r="DT104" i="2"/>
  <c r="HT104" i="2" s="1"/>
  <c r="DU104" i="2"/>
  <c r="HU104" i="2" s="1"/>
  <c r="DV104" i="2"/>
  <c r="HV104" i="2" s="1"/>
  <c r="DW104" i="2"/>
  <c r="HW104" i="2" s="1"/>
  <c r="DX104" i="2"/>
  <c r="HX104" i="2" s="1"/>
  <c r="DY104" i="2"/>
  <c r="HY104" i="2" s="1"/>
  <c r="DZ104" i="2"/>
  <c r="HZ104" i="2" s="1"/>
  <c r="EA104" i="2"/>
  <c r="IA104" i="2" s="1"/>
  <c r="EB104" i="2"/>
  <c r="IB104" i="2" s="1"/>
  <c r="EC104" i="2"/>
  <c r="IC104" i="2" s="1"/>
  <c r="ED104" i="2"/>
  <c r="ID104" i="2" s="1"/>
  <c r="EF104" i="2"/>
  <c r="IF104" i="2" s="1"/>
  <c r="EG104" i="2"/>
  <c r="IG104" i="2" s="1"/>
  <c r="EH104" i="2"/>
  <c r="IH104" i="2" s="1"/>
  <c r="EI104" i="2"/>
  <c r="II104" i="2" s="1"/>
  <c r="EJ104" i="2"/>
  <c r="IJ104" i="2" s="1"/>
  <c r="EK104" i="2"/>
  <c r="IK104" i="2" s="1"/>
  <c r="EL104" i="2"/>
  <c r="IL104" i="2" s="1"/>
  <c r="EM104" i="2"/>
  <c r="IM104" i="2" s="1"/>
  <c r="EN104" i="2"/>
  <c r="IN104" i="2" s="1"/>
  <c r="EO104" i="2"/>
  <c r="IO104" i="2" s="1"/>
  <c r="EP104" i="2"/>
  <c r="IP104" i="2" s="1"/>
  <c r="EQ104" i="2"/>
  <c r="IQ104" i="2" s="1"/>
  <c r="ER104" i="2"/>
  <c r="IR104" i="2" s="1"/>
  <c r="ES104" i="2"/>
  <c r="IS104" i="2" s="1"/>
  <c r="ET104" i="2"/>
  <c r="IT104" i="2" s="1"/>
  <c r="EU104" i="2"/>
  <c r="IU104" i="2" s="1"/>
  <c r="EV104" i="2"/>
  <c r="IV104" i="2" s="1"/>
  <c r="EW104" i="2"/>
  <c r="IW104" i="2" s="1"/>
  <c r="EX104" i="2"/>
  <c r="IX104" i="2" s="1"/>
  <c r="EY104" i="2"/>
  <c r="IY104" i="2" s="1"/>
  <c r="EZ104" i="2"/>
  <c r="IZ104" i="2" s="1"/>
  <c r="FA104" i="2"/>
  <c r="JA104" i="2" s="1"/>
  <c r="FB104" i="2"/>
  <c r="JB104" i="2" s="1"/>
  <c r="FC104" i="2"/>
  <c r="JC104" i="2" s="1"/>
  <c r="FD104" i="2"/>
  <c r="JD104" i="2" s="1"/>
  <c r="FE104" i="2"/>
  <c r="JE104" i="2" s="1"/>
  <c r="FF104" i="2"/>
  <c r="JF104" i="2" s="1"/>
  <c r="FG104" i="2"/>
  <c r="JG104" i="2" s="1"/>
  <c r="FH104" i="2"/>
  <c r="JH104" i="2" s="1"/>
  <c r="FI104" i="2"/>
  <c r="JI104" i="2" s="1"/>
  <c r="FJ104" i="2"/>
  <c r="JJ104" i="2" s="1"/>
  <c r="FK104" i="2"/>
  <c r="JK104" i="2" s="1"/>
  <c r="FL104" i="2"/>
  <c r="JL104" i="2" s="1"/>
  <c r="FM104" i="2"/>
  <c r="JM104" i="2" s="1"/>
  <c r="FN104" i="2"/>
  <c r="JN104" i="2" s="1"/>
  <c r="FO104" i="2"/>
  <c r="JO104" i="2" s="1"/>
  <c r="FP104" i="2"/>
  <c r="JP104" i="2" s="1"/>
  <c r="FQ104" i="2"/>
  <c r="JQ104" i="2" s="1"/>
  <c r="FR104" i="2"/>
  <c r="JR104" i="2" s="1"/>
  <c r="FS104" i="2"/>
  <c r="JS104" i="2" s="1"/>
  <c r="FT104" i="2"/>
  <c r="JT104" i="2" s="1"/>
  <c r="FU104" i="2"/>
  <c r="JU104" i="2" s="1"/>
  <c r="FV104" i="2"/>
  <c r="JV104" i="2" s="1"/>
  <c r="FW104" i="2"/>
  <c r="JW104" i="2" s="1"/>
  <c r="FX104" i="2"/>
  <c r="JX104" i="2" s="1"/>
  <c r="FY104" i="2"/>
  <c r="JY104" i="2" s="1"/>
  <c r="FZ104" i="2"/>
  <c r="JZ104" i="2" s="1"/>
  <c r="GA104" i="2"/>
  <c r="KA104" i="2" s="1"/>
  <c r="GB104" i="2"/>
  <c r="KB104" i="2" s="1"/>
  <c r="GC104" i="2"/>
  <c r="KC104" i="2" s="1"/>
  <c r="GD104" i="2"/>
  <c r="KD104" i="2" s="1"/>
  <c r="GE104" i="2"/>
  <c r="KE104" i="2" s="1"/>
  <c r="GF104" i="2"/>
  <c r="KF104" i="2" s="1"/>
  <c r="GG104" i="2"/>
  <c r="KG104" i="2" s="1"/>
  <c r="GH104" i="2"/>
  <c r="KH104" i="2" s="1"/>
  <c r="GI104" i="2"/>
  <c r="KI104" i="2" s="1"/>
  <c r="GJ104" i="2"/>
  <c r="KJ104" i="2" s="1"/>
  <c r="GK104" i="2"/>
  <c r="KK104" i="2" s="1"/>
  <c r="GL104" i="2"/>
  <c r="KL104" i="2" s="1"/>
  <c r="GM104" i="2"/>
  <c r="KM104" i="2" s="1"/>
  <c r="GN104" i="2"/>
  <c r="KN104" i="2" s="1"/>
  <c r="GO104" i="2"/>
  <c r="KO104" i="2" s="1"/>
  <c r="GP104" i="2"/>
  <c r="KP104" i="2" s="1"/>
  <c r="GQ104" i="2"/>
  <c r="KQ104" i="2" s="1"/>
  <c r="GR104" i="2"/>
  <c r="KR104" i="2" s="1"/>
  <c r="GS104" i="2"/>
  <c r="KS104" i="2" s="1"/>
  <c r="GT104" i="2"/>
  <c r="KT104" i="2" s="1"/>
  <c r="GU104" i="2"/>
  <c r="KU104" i="2" s="1"/>
  <c r="GV104" i="2"/>
  <c r="KV104" i="2" s="1"/>
  <c r="GW104" i="2"/>
  <c r="KW104" i="2" s="1"/>
  <c r="GX104" i="2"/>
  <c r="KX104" i="2" s="1"/>
  <c r="GY104" i="2"/>
  <c r="KY104" i="2" s="1"/>
  <c r="GZ104" i="2"/>
  <c r="KZ104" i="2" s="1"/>
  <c r="HA104" i="2"/>
  <c r="LA104" i="2" s="1"/>
  <c r="HB104" i="2"/>
  <c r="LB104" i="2" s="1"/>
  <c r="HC104" i="2"/>
  <c r="LC104" i="2" s="1"/>
  <c r="HD104" i="2"/>
  <c r="LD104" i="2" s="1"/>
  <c r="HE104" i="2"/>
  <c r="LE104" i="2" s="1"/>
  <c r="HF104" i="2"/>
  <c r="LF104" i="2" s="1"/>
  <c r="HG104" i="2"/>
  <c r="LG104" i="2" s="1"/>
  <c r="HH104" i="2"/>
  <c r="LH104" i="2" s="1"/>
  <c r="HI104" i="2"/>
  <c r="LI104" i="2" s="1"/>
  <c r="HJ104" i="2"/>
  <c r="LJ104" i="2" s="1"/>
  <c r="HK104" i="2"/>
  <c r="LK104" i="2" s="1"/>
  <c r="HL104" i="2"/>
  <c r="LL104" i="2" s="1"/>
  <c r="HM104" i="2"/>
  <c r="LM104" i="2" s="1"/>
  <c r="DO105" i="2"/>
  <c r="HO105" i="2" s="1"/>
  <c r="DP105" i="2"/>
  <c r="HP105" i="2" s="1"/>
  <c r="DQ105" i="2"/>
  <c r="HQ105" i="2" s="1"/>
  <c r="DR105" i="2"/>
  <c r="HR105" i="2" s="1"/>
  <c r="DS105" i="2"/>
  <c r="HS105" i="2" s="1"/>
  <c r="DT105" i="2"/>
  <c r="HT105" i="2" s="1"/>
  <c r="DU105" i="2"/>
  <c r="HU105" i="2" s="1"/>
  <c r="DV105" i="2"/>
  <c r="HV105" i="2" s="1"/>
  <c r="DW105" i="2"/>
  <c r="HW105" i="2" s="1"/>
  <c r="DX105" i="2"/>
  <c r="HX105" i="2" s="1"/>
  <c r="DY105" i="2"/>
  <c r="HY105" i="2" s="1"/>
  <c r="DZ105" i="2"/>
  <c r="HZ105" i="2" s="1"/>
  <c r="EA105" i="2"/>
  <c r="IA105" i="2" s="1"/>
  <c r="EB105" i="2"/>
  <c r="IB105" i="2" s="1"/>
  <c r="EC105" i="2"/>
  <c r="IC105" i="2" s="1"/>
  <c r="ED105" i="2"/>
  <c r="ID105" i="2" s="1"/>
  <c r="EF105" i="2"/>
  <c r="IF105" i="2" s="1"/>
  <c r="EG105" i="2"/>
  <c r="IG105" i="2" s="1"/>
  <c r="EH105" i="2"/>
  <c r="IH105" i="2" s="1"/>
  <c r="EI105" i="2"/>
  <c r="II105" i="2" s="1"/>
  <c r="EJ105" i="2"/>
  <c r="IJ105" i="2" s="1"/>
  <c r="EK105" i="2"/>
  <c r="IK105" i="2" s="1"/>
  <c r="EL105" i="2"/>
  <c r="IL105" i="2" s="1"/>
  <c r="EM105" i="2"/>
  <c r="IM105" i="2" s="1"/>
  <c r="EN105" i="2"/>
  <c r="IN105" i="2" s="1"/>
  <c r="EO105" i="2"/>
  <c r="IO105" i="2" s="1"/>
  <c r="EP105" i="2"/>
  <c r="IP105" i="2" s="1"/>
  <c r="EQ105" i="2"/>
  <c r="IQ105" i="2" s="1"/>
  <c r="ER105" i="2"/>
  <c r="IR105" i="2" s="1"/>
  <c r="ES105" i="2"/>
  <c r="IS105" i="2" s="1"/>
  <c r="ET105" i="2"/>
  <c r="IT105" i="2" s="1"/>
  <c r="EU105" i="2"/>
  <c r="IU105" i="2" s="1"/>
  <c r="EV105" i="2"/>
  <c r="IV105" i="2" s="1"/>
  <c r="EW105" i="2"/>
  <c r="IW105" i="2" s="1"/>
  <c r="EX105" i="2"/>
  <c r="IX105" i="2" s="1"/>
  <c r="EY105" i="2"/>
  <c r="IY105" i="2" s="1"/>
  <c r="EZ105" i="2"/>
  <c r="IZ105" i="2" s="1"/>
  <c r="FA105" i="2"/>
  <c r="JA105" i="2" s="1"/>
  <c r="FB105" i="2"/>
  <c r="JB105" i="2" s="1"/>
  <c r="FC105" i="2"/>
  <c r="JC105" i="2" s="1"/>
  <c r="FD105" i="2"/>
  <c r="JD105" i="2" s="1"/>
  <c r="FE105" i="2"/>
  <c r="JE105" i="2" s="1"/>
  <c r="FF105" i="2"/>
  <c r="JF105" i="2" s="1"/>
  <c r="FG105" i="2"/>
  <c r="JG105" i="2" s="1"/>
  <c r="FH105" i="2"/>
  <c r="JH105" i="2" s="1"/>
  <c r="FI105" i="2"/>
  <c r="JI105" i="2" s="1"/>
  <c r="FJ105" i="2"/>
  <c r="FK105" i="2"/>
  <c r="JK105" i="2" s="1"/>
  <c r="FL105" i="2"/>
  <c r="JL105" i="2" s="1"/>
  <c r="FM105" i="2"/>
  <c r="JM105" i="2" s="1"/>
  <c r="FN105" i="2"/>
  <c r="JN105" i="2" s="1"/>
  <c r="FO105" i="2"/>
  <c r="JO105" i="2" s="1"/>
  <c r="FP105" i="2"/>
  <c r="JP105" i="2" s="1"/>
  <c r="FQ105" i="2"/>
  <c r="JQ105" i="2" s="1"/>
  <c r="FR105" i="2"/>
  <c r="JR105" i="2" s="1"/>
  <c r="FS105" i="2"/>
  <c r="JS105" i="2" s="1"/>
  <c r="FT105" i="2"/>
  <c r="JT105" i="2" s="1"/>
  <c r="FU105" i="2"/>
  <c r="JU105" i="2" s="1"/>
  <c r="FV105" i="2"/>
  <c r="JV105" i="2" s="1"/>
  <c r="FW105" i="2"/>
  <c r="JW105" i="2" s="1"/>
  <c r="FX105" i="2"/>
  <c r="JX105" i="2" s="1"/>
  <c r="FY105" i="2"/>
  <c r="JY105" i="2" s="1"/>
  <c r="FZ105" i="2"/>
  <c r="JZ105" i="2" s="1"/>
  <c r="GA105" i="2"/>
  <c r="KA105" i="2" s="1"/>
  <c r="GB105" i="2"/>
  <c r="KB105" i="2" s="1"/>
  <c r="GC105" i="2"/>
  <c r="KC105" i="2" s="1"/>
  <c r="GD105" i="2"/>
  <c r="KD105" i="2" s="1"/>
  <c r="GE105" i="2"/>
  <c r="KE105" i="2" s="1"/>
  <c r="GF105" i="2"/>
  <c r="KF105" i="2" s="1"/>
  <c r="GG105" i="2"/>
  <c r="KG105" i="2" s="1"/>
  <c r="GH105" i="2"/>
  <c r="KH105" i="2" s="1"/>
  <c r="GI105" i="2"/>
  <c r="KI105" i="2" s="1"/>
  <c r="GJ105" i="2"/>
  <c r="KJ105" i="2" s="1"/>
  <c r="GK105" i="2"/>
  <c r="KK105" i="2" s="1"/>
  <c r="GL105" i="2"/>
  <c r="KL105" i="2" s="1"/>
  <c r="GM105" i="2"/>
  <c r="KM105" i="2" s="1"/>
  <c r="GN105" i="2"/>
  <c r="KN105" i="2" s="1"/>
  <c r="GO105" i="2"/>
  <c r="KO105" i="2" s="1"/>
  <c r="GP105" i="2"/>
  <c r="KP105" i="2" s="1"/>
  <c r="GQ105" i="2"/>
  <c r="KQ105" i="2" s="1"/>
  <c r="GR105" i="2"/>
  <c r="KR105" i="2" s="1"/>
  <c r="GS105" i="2"/>
  <c r="KS105" i="2" s="1"/>
  <c r="GT105" i="2"/>
  <c r="KT105" i="2" s="1"/>
  <c r="GU105" i="2"/>
  <c r="KU105" i="2" s="1"/>
  <c r="GV105" i="2"/>
  <c r="KV105" i="2" s="1"/>
  <c r="GW105" i="2"/>
  <c r="KW105" i="2" s="1"/>
  <c r="GX105" i="2"/>
  <c r="KX105" i="2" s="1"/>
  <c r="GY105" i="2"/>
  <c r="KY105" i="2" s="1"/>
  <c r="GZ105" i="2"/>
  <c r="KZ105" i="2" s="1"/>
  <c r="HA105" i="2"/>
  <c r="LA105" i="2" s="1"/>
  <c r="HB105" i="2"/>
  <c r="LB105" i="2" s="1"/>
  <c r="HC105" i="2"/>
  <c r="LC105" i="2" s="1"/>
  <c r="HD105" i="2"/>
  <c r="LD105" i="2" s="1"/>
  <c r="HE105" i="2"/>
  <c r="LE105" i="2" s="1"/>
  <c r="HF105" i="2"/>
  <c r="LF105" i="2" s="1"/>
  <c r="HG105" i="2"/>
  <c r="LG105" i="2" s="1"/>
  <c r="HH105" i="2"/>
  <c r="LH105" i="2" s="1"/>
  <c r="HI105" i="2"/>
  <c r="LI105" i="2" s="1"/>
  <c r="HJ105" i="2"/>
  <c r="LJ105" i="2" s="1"/>
  <c r="HK105" i="2"/>
  <c r="LK105" i="2" s="1"/>
  <c r="HL105" i="2"/>
  <c r="LL105" i="2" s="1"/>
  <c r="HM105" i="2"/>
  <c r="LM105" i="2" s="1"/>
  <c r="JJ105" i="2"/>
  <c r="DO106" i="2"/>
  <c r="HO106" i="2" s="1"/>
  <c r="DP106" i="2"/>
  <c r="HP106" i="2" s="1"/>
  <c r="DQ106" i="2"/>
  <c r="HQ106" i="2" s="1"/>
  <c r="DR106" i="2"/>
  <c r="HR106" i="2" s="1"/>
  <c r="DS106" i="2"/>
  <c r="HS106" i="2" s="1"/>
  <c r="DT106" i="2"/>
  <c r="HT106" i="2" s="1"/>
  <c r="DU106" i="2"/>
  <c r="HU106" i="2" s="1"/>
  <c r="DV106" i="2"/>
  <c r="HV106" i="2" s="1"/>
  <c r="DW106" i="2"/>
  <c r="HW106" i="2" s="1"/>
  <c r="DX106" i="2"/>
  <c r="HX106" i="2" s="1"/>
  <c r="DY106" i="2"/>
  <c r="HY106" i="2" s="1"/>
  <c r="DZ106" i="2"/>
  <c r="HZ106" i="2" s="1"/>
  <c r="EA106" i="2"/>
  <c r="IA106" i="2" s="1"/>
  <c r="EB106" i="2"/>
  <c r="IB106" i="2" s="1"/>
  <c r="EC106" i="2"/>
  <c r="IC106" i="2" s="1"/>
  <c r="ED106" i="2"/>
  <c r="ID106" i="2" s="1"/>
  <c r="EF106" i="2"/>
  <c r="IF106" i="2" s="1"/>
  <c r="EG106" i="2"/>
  <c r="IG106" i="2" s="1"/>
  <c r="EH106" i="2"/>
  <c r="IH106" i="2" s="1"/>
  <c r="EI106" i="2"/>
  <c r="II106" i="2" s="1"/>
  <c r="EJ106" i="2"/>
  <c r="IJ106" i="2" s="1"/>
  <c r="EK106" i="2"/>
  <c r="IK106" i="2" s="1"/>
  <c r="EL106" i="2"/>
  <c r="IL106" i="2" s="1"/>
  <c r="EM106" i="2"/>
  <c r="IM106" i="2" s="1"/>
  <c r="EN106" i="2"/>
  <c r="IN106" i="2" s="1"/>
  <c r="EO106" i="2"/>
  <c r="IO106" i="2" s="1"/>
  <c r="EP106" i="2"/>
  <c r="IP106" i="2" s="1"/>
  <c r="EQ106" i="2"/>
  <c r="IQ106" i="2" s="1"/>
  <c r="ER106" i="2"/>
  <c r="IR106" i="2" s="1"/>
  <c r="ES106" i="2"/>
  <c r="IS106" i="2" s="1"/>
  <c r="ET106" i="2"/>
  <c r="IT106" i="2" s="1"/>
  <c r="EU106" i="2"/>
  <c r="IU106" i="2" s="1"/>
  <c r="EV106" i="2"/>
  <c r="IV106" i="2" s="1"/>
  <c r="EW106" i="2"/>
  <c r="IW106" i="2" s="1"/>
  <c r="EX106" i="2"/>
  <c r="IX106" i="2" s="1"/>
  <c r="EY106" i="2"/>
  <c r="IY106" i="2" s="1"/>
  <c r="EZ106" i="2"/>
  <c r="IZ106" i="2" s="1"/>
  <c r="FA106" i="2"/>
  <c r="JA106" i="2" s="1"/>
  <c r="FB106" i="2"/>
  <c r="JB106" i="2" s="1"/>
  <c r="FC106" i="2"/>
  <c r="JC106" i="2" s="1"/>
  <c r="FD106" i="2"/>
  <c r="JD106" i="2" s="1"/>
  <c r="FE106" i="2"/>
  <c r="JE106" i="2" s="1"/>
  <c r="FF106" i="2"/>
  <c r="JF106" i="2" s="1"/>
  <c r="FG106" i="2"/>
  <c r="JG106" i="2" s="1"/>
  <c r="FH106" i="2"/>
  <c r="JH106" i="2" s="1"/>
  <c r="FI106" i="2"/>
  <c r="JI106" i="2" s="1"/>
  <c r="FJ106" i="2"/>
  <c r="JJ106" i="2" s="1"/>
  <c r="FK106" i="2"/>
  <c r="JK106" i="2" s="1"/>
  <c r="FL106" i="2"/>
  <c r="JL106" i="2" s="1"/>
  <c r="FM106" i="2"/>
  <c r="JM106" i="2" s="1"/>
  <c r="FN106" i="2"/>
  <c r="JN106" i="2" s="1"/>
  <c r="FO106" i="2"/>
  <c r="JO106" i="2" s="1"/>
  <c r="FP106" i="2"/>
  <c r="JP106" i="2" s="1"/>
  <c r="FQ106" i="2"/>
  <c r="JQ106" i="2" s="1"/>
  <c r="FR106" i="2"/>
  <c r="JR106" i="2" s="1"/>
  <c r="FS106" i="2"/>
  <c r="JS106" i="2" s="1"/>
  <c r="FT106" i="2"/>
  <c r="JT106" i="2" s="1"/>
  <c r="FU106" i="2"/>
  <c r="JU106" i="2" s="1"/>
  <c r="FV106" i="2"/>
  <c r="JV106" i="2" s="1"/>
  <c r="FW106" i="2"/>
  <c r="JW106" i="2" s="1"/>
  <c r="FX106" i="2"/>
  <c r="JX106" i="2" s="1"/>
  <c r="FY106" i="2"/>
  <c r="JY106" i="2" s="1"/>
  <c r="FZ106" i="2"/>
  <c r="JZ106" i="2" s="1"/>
  <c r="GA106" i="2"/>
  <c r="KA106" i="2" s="1"/>
  <c r="GB106" i="2"/>
  <c r="KB106" i="2" s="1"/>
  <c r="GC106" i="2"/>
  <c r="KC106" i="2" s="1"/>
  <c r="GD106" i="2"/>
  <c r="KD106" i="2" s="1"/>
  <c r="GE106" i="2"/>
  <c r="KE106" i="2" s="1"/>
  <c r="GF106" i="2"/>
  <c r="KF106" i="2" s="1"/>
  <c r="GG106" i="2"/>
  <c r="KG106" i="2" s="1"/>
  <c r="GH106" i="2"/>
  <c r="KH106" i="2" s="1"/>
  <c r="GI106" i="2"/>
  <c r="KI106" i="2" s="1"/>
  <c r="GJ106" i="2"/>
  <c r="KJ106" i="2" s="1"/>
  <c r="GK106" i="2"/>
  <c r="KK106" i="2" s="1"/>
  <c r="GL106" i="2"/>
  <c r="KL106" i="2" s="1"/>
  <c r="GM106" i="2"/>
  <c r="KM106" i="2" s="1"/>
  <c r="GN106" i="2"/>
  <c r="KN106" i="2" s="1"/>
  <c r="GO106" i="2"/>
  <c r="KO106" i="2" s="1"/>
  <c r="GP106" i="2"/>
  <c r="KP106" i="2" s="1"/>
  <c r="GQ106" i="2"/>
  <c r="KQ106" i="2" s="1"/>
  <c r="GR106" i="2"/>
  <c r="KR106" i="2" s="1"/>
  <c r="GS106" i="2"/>
  <c r="KS106" i="2" s="1"/>
  <c r="GT106" i="2"/>
  <c r="KT106" i="2" s="1"/>
  <c r="GU106" i="2"/>
  <c r="KU106" i="2" s="1"/>
  <c r="GV106" i="2"/>
  <c r="KV106" i="2" s="1"/>
  <c r="GW106" i="2"/>
  <c r="KW106" i="2" s="1"/>
  <c r="GX106" i="2"/>
  <c r="KX106" i="2" s="1"/>
  <c r="GY106" i="2"/>
  <c r="KY106" i="2" s="1"/>
  <c r="GZ106" i="2"/>
  <c r="KZ106" i="2" s="1"/>
  <c r="HA106" i="2"/>
  <c r="LA106" i="2" s="1"/>
  <c r="HB106" i="2"/>
  <c r="LB106" i="2" s="1"/>
  <c r="HC106" i="2"/>
  <c r="LC106" i="2" s="1"/>
  <c r="HD106" i="2"/>
  <c r="LD106" i="2" s="1"/>
  <c r="HE106" i="2"/>
  <c r="LE106" i="2" s="1"/>
  <c r="HF106" i="2"/>
  <c r="LF106" i="2" s="1"/>
  <c r="HG106" i="2"/>
  <c r="LG106" i="2" s="1"/>
  <c r="HH106" i="2"/>
  <c r="LH106" i="2" s="1"/>
  <c r="HI106" i="2"/>
  <c r="LI106" i="2" s="1"/>
  <c r="HJ106" i="2"/>
  <c r="LJ106" i="2" s="1"/>
  <c r="HK106" i="2"/>
  <c r="LK106" i="2" s="1"/>
  <c r="HL106" i="2"/>
  <c r="LL106" i="2" s="1"/>
  <c r="HM106" i="2"/>
  <c r="LM106" i="2" s="1"/>
  <c r="DO107" i="2"/>
  <c r="HO107" i="2" s="1"/>
  <c r="DP107" i="2"/>
  <c r="HP107" i="2" s="1"/>
  <c r="DQ107" i="2"/>
  <c r="HQ107" i="2" s="1"/>
  <c r="DR107" i="2"/>
  <c r="HR107" i="2" s="1"/>
  <c r="DS107" i="2"/>
  <c r="HS107" i="2" s="1"/>
  <c r="DT107" i="2"/>
  <c r="HT107" i="2" s="1"/>
  <c r="DU107" i="2"/>
  <c r="HU107" i="2" s="1"/>
  <c r="DV107" i="2"/>
  <c r="HV107" i="2" s="1"/>
  <c r="DW107" i="2"/>
  <c r="HW107" i="2" s="1"/>
  <c r="DX107" i="2"/>
  <c r="HX107" i="2" s="1"/>
  <c r="DY107" i="2"/>
  <c r="HY107" i="2" s="1"/>
  <c r="DZ107" i="2"/>
  <c r="HZ107" i="2" s="1"/>
  <c r="EA107" i="2"/>
  <c r="IA107" i="2" s="1"/>
  <c r="EB107" i="2"/>
  <c r="IB107" i="2" s="1"/>
  <c r="EC107" i="2"/>
  <c r="IC107" i="2" s="1"/>
  <c r="ED107" i="2"/>
  <c r="ID107" i="2" s="1"/>
  <c r="EF107" i="2"/>
  <c r="IF107" i="2" s="1"/>
  <c r="EG107" i="2"/>
  <c r="IG107" i="2" s="1"/>
  <c r="EH107" i="2"/>
  <c r="IH107" i="2" s="1"/>
  <c r="EI107" i="2"/>
  <c r="II107" i="2" s="1"/>
  <c r="EJ107" i="2"/>
  <c r="IJ107" i="2" s="1"/>
  <c r="EK107" i="2"/>
  <c r="IK107" i="2" s="1"/>
  <c r="EL107" i="2"/>
  <c r="IL107" i="2" s="1"/>
  <c r="EM107" i="2"/>
  <c r="IM107" i="2" s="1"/>
  <c r="EN107" i="2"/>
  <c r="IN107" i="2" s="1"/>
  <c r="EO107" i="2"/>
  <c r="IO107" i="2" s="1"/>
  <c r="EP107" i="2"/>
  <c r="IP107" i="2" s="1"/>
  <c r="EQ107" i="2"/>
  <c r="IQ107" i="2" s="1"/>
  <c r="ER107" i="2"/>
  <c r="IR107" i="2" s="1"/>
  <c r="ES107" i="2"/>
  <c r="IS107" i="2" s="1"/>
  <c r="ET107" i="2"/>
  <c r="IT107" i="2" s="1"/>
  <c r="EU107" i="2"/>
  <c r="IU107" i="2" s="1"/>
  <c r="EV107" i="2"/>
  <c r="IV107" i="2" s="1"/>
  <c r="EW107" i="2"/>
  <c r="IW107" i="2" s="1"/>
  <c r="EX107" i="2"/>
  <c r="IX107" i="2" s="1"/>
  <c r="EY107" i="2"/>
  <c r="IY107" i="2" s="1"/>
  <c r="EZ107" i="2"/>
  <c r="IZ107" i="2" s="1"/>
  <c r="FA107" i="2"/>
  <c r="JA107" i="2" s="1"/>
  <c r="FB107" i="2"/>
  <c r="JB107" i="2" s="1"/>
  <c r="FC107" i="2"/>
  <c r="JC107" i="2" s="1"/>
  <c r="FD107" i="2"/>
  <c r="JD107" i="2" s="1"/>
  <c r="FE107" i="2"/>
  <c r="JE107" i="2" s="1"/>
  <c r="FF107" i="2"/>
  <c r="JF107" i="2" s="1"/>
  <c r="FG107" i="2"/>
  <c r="JG107" i="2" s="1"/>
  <c r="FH107" i="2"/>
  <c r="JH107" i="2" s="1"/>
  <c r="FI107" i="2"/>
  <c r="JI107" i="2" s="1"/>
  <c r="FJ107" i="2"/>
  <c r="JJ107" i="2" s="1"/>
  <c r="FK107" i="2"/>
  <c r="JK107" i="2" s="1"/>
  <c r="FL107" i="2"/>
  <c r="JL107" i="2" s="1"/>
  <c r="FM107" i="2"/>
  <c r="JM107" i="2" s="1"/>
  <c r="FN107" i="2"/>
  <c r="JN107" i="2" s="1"/>
  <c r="FO107" i="2"/>
  <c r="JO107" i="2" s="1"/>
  <c r="FP107" i="2"/>
  <c r="JP107" i="2" s="1"/>
  <c r="FQ107" i="2"/>
  <c r="JQ107" i="2" s="1"/>
  <c r="FR107" i="2"/>
  <c r="JR107" i="2" s="1"/>
  <c r="FS107" i="2"/>
  <c r="JS107" i="2" s="1"/>
  <c r="FT107" i="2"/>
  <c r="JT107" i="2" s="1"/>
  <c r="FU107" i="2"/>
  <c r="JU107" i="2" s="1"/>
  <c r="FV107" i="2"/>
  <c r="JV107" i="2" s="1"/>
  <c r="FW107" i="2"/>
  <c r="JW107" i="2" s="1"/>
  <c r="FX107" i="2"/>
  <c r="JX107" i="2" s="1"/>
  <c r="FY107" i="2"/>
  <c r="JY107" i="2" s="1"/>
  <c r="FZ107" i="2"/>
  <c r="JZ107" i="2" s="1"/>
  <c r="GA107" i="2"/>
  <c r="KA107" i="2" s="1"/>
  <c r="GB107" i="2"/>
  <c r="KB107" i="2" s="1"/>
  <c r="GC107" i="2"/>
  <c r="KC107" i="2" s="1"/>
  <c r="GD107" i="2"/>
  <c r="KD107" i="2" s="1"/>
  <c r="GE107" i="2"/>
  <c r="KE107" i="2" s="1"/>
  <c r="GF107" i="2"/>
  <c r="KF107" i="2" s="1"/>
  <c r="GG107" i="2"/>
  <c r="KG107" i="2" s="1"/>
  <c r="GH107" i="2"/>
  <c r="KH107" i="2" s="1"/>
  <c r="GI107" i="2"/>
  <c r="KI107" i="2" s="1"/>
  <c r="GJ107" i="2"/>
  <c r="KJ107" i="2" s="1"/>
  <c r="GK107" i="2"/>
  <c r="KK107" i="2" s="1"/>
  <c r="GL107" i="2"/>
  <c r="KL107" i="2" s="1"/>
  <c r="GM107" i="2"/>
  <c r="KM107" i="2" s="1"/>
  <c r="GN107" i="2"/>
  <c r="KN107" i="2" s="1"/>
  <c r="GO107" i="2"/>
  <c r="KO107" i="2" s="1"/>
  <c r="GP107" i="2"/>
  <c r="KP107" i="2" s="1"/>
  <c r="GQ107" i="2"/>
  <c r="KQ107" i="2" s="1"/>
  <c r="GR107" i="2"/>
  <c r="KR107" i="2" s="1"/>
  <c r="GS107" i="2"/>
  <c r="KS107" i="2" s="1"/>
  <c r="GT107" i="2"/>
  <c r="KT107" i="2" s="1"/>
  <c r="GU107" i="2"/>
  <c r="KU107" i="2" s="1"/>
  <c r="GV107" i="2"/>
  <c r="KV107" i="2" s="1"/>
  <c r="GW107" i="2"/>
  <c r="KW107" i="2" s="1"/>
  <c r="GX107" i="2"/>
  <c r="KX107" i="2" s="1"/>
  <c r="GY107" i="2"/>
  <c r="KY107" i="2" s="1"/>
  <c r="GZ107" i="2"/>
  <c r="KZ107" i="2" s="1"/>
  <c r="HA107" i="2"/>
  <c r="LA107" i="2" s="1"/>
  <c r="HB107" i="2"/>
  <c r="LB107" i="2" s="1"/>
  <c r="HC107" i="2"/>
  <c r="LC107" i="2" s="1"/>
  <c r="HD107" i="2"/>
  <c r="LD107" i="2" s="1"/>
  <c r="HE107" i="2"/>
  <c r="LE107" i="2" s="1"/>
  <c r="HF107" i="2"/>
  <c r="LF107" i="2" s="1"/>
  <c r="HG107" i="2"/>
  <c r="LG107" i="2" s="1"/>
  <c r="HH107" i="2"/>
  <c r="LH107" i="2" s="1"/>
  <c r="HI107" i="2"/>
  <c r="LI107" i="2" s="1"/>
  <c r="HJ107" i="2"/>
  <c r="LJ107" i="2" s="1"/>
  <c r="HK107" i="2"/>
  <c r="LK107" i="2" s="1"/>
  <c r="HL107" i="2"/>
  <c r="LL107" i="2" s="1"/>
  <c r="HM107" i="2"/>
  <c r="LM107" i="2" s="1"/>
  <c r="DO108" i="2"/>
  <c r="HO108" i="2" s="1"/>
  <c r="DP108" i="2"/>
  <c r="HP108" i="2" s="1"/>
  <c r="DQ108" i="2"/>
  <c r="HQ108" i="2" s="1"/>
  <c r="DR108" i="2"/>
  <c r="HR108" i="2" s="1"/>
  <c r="DS108" i="2"/>
  <c r="HS108" i="2" s="1"/>
  <c r="DT108" i="2"/>
  <c r="HT108" i="2" s="1"/>
  <c r="DU108" i="2"/>
  <c r="HU108" i="2" s="1"/>
  <c r="DV108" i="2"/>
  <c r="HV108" i="2" s="1"/>
  <c r="DW108" i="2"/>
  <c r="HW108" i="2" s="1"/>
  <c r="DX108" i="2"/>
  <c r="HX108" i="2" s="1"/>
  <c r="DY108" i="2"/>
  <c r="HY108" i="2" s="1"/>
  <c r="DZ108" i="2"/>
  <c r="HZ108" i="2" s="1"/>
  <c r="EA108" i="2"/>
  <c r="IA108" i="2" s="1"/>
  <c r="EB108" i="2"/>
  <c r="IB108" i="2" s="1"/>
  <c r="EC108" i="2"/>
  <c r="IC108" i="2" s="1"/>
  <c r="ED108" i="2"/>
  <c r="ID108" i="2" s="1"/>
  <c r="EF108" i="2"/>
  <c r="IF108" i="2" s="1"/>
  <c r="EG108" i="2"/>
  <c r="IG108" i="2" s="1"/>
  <c r="EH108" i="2"/>
  <c r="IH108" i="2" s="1"/>
  <c r="EI108" i="2"/>
  <c r="II108" i="2" s="1"/>
  <c r="EJ108" i="2"/>
  <c r="IJ108" i="2" s="1"/>
  <c r="EK108" i="2"/>
  <c r="IK108" i="2" s="1"/>
  <c r="EL108" i="2"/>
  <c r="IL108" i="2" s="1"/>
  <c r="EM108" i="2"/>
  <c r="IM108" i="2" s="1"/>
  <c r="EN108" i="2"/>
  <c r="IN108" i="2" s="1"/>
  <c r="EO108" i="2"/>
  <c r="IO108" i="2" s="1"/>
  <c r="EP108" i="2"/>
  <c r="IP108" i="2" s="1"/>
  <c r="EQ108" i="2"/>
  <c r="IQ108" i="2" s="1"/>
  <c r="ER108" i="2"/>
  <c r="IR108" i="2" s="1"/>
  <c r="ES108" i="2"/>
  <c r="IS108" i="2" s="1"/>
  <c r="ET108" i="2"/>
  <c r="IT108" i="2" s="1"/>
  <c r="EU108" i="2"/>
  <c r="IU108" i="2" s="1"/>
  <c r="EV108" i="2"/>
  <c r="IV108" i="2" s="1"/>
  <c r="EW108" i="2"/>
  <c r="IW108" i="2" s="1"/>
  <c r="EX108" i="2"/>
  <c r="IX108" i="2" s="1"/>
  <c r="EY108" i="2"/>
  <c r="IY108" i="2" s="1"/>
  <c r="EZ108" i="2"/>
  <c r="IZ108" i="2" s="1"/>
  <c r="FA108" i="2"/>
  <c r="JA108" i="2" s="1"/>
  <c r="FB108" i="2"/>
  <c r="JB108" i="2" s="1"/>
  <c r="FC108" i="2"/>
  <c r="JC108" i="2" s="1"/>
  <c r="FD108" i="2"/>
  <c r="JD108" i="2" s="1"/>
  <c r="FE108" i="2"/>
  <c r="JE108" i="2" s="1"/>
  <c r="FF108" i="2"/>
  <c r="JF108" i="2" s="1"/>
  <c r="FG108" i="2"/>
  <c r="JG108" i="2" s="1"/>
  <c r="FH108" i="2"/>
  <c r="JH108" i="2" s="1"/>
  <c r="FI108" i="2"/>
  <c r="JI108" i="2" s="1"/>
  <c r="FJ108" i="2"/>
  <c r="JJ108" i="2" s="1"/>
  <c r="FK108" i="2"/>
  <c r="JK108" i="2" s="1"/>
  <c r="FL108" i="2"/>
  <c r="JL108" i="2" s="1"/>
  <c r="FM108" i="2"/>
  <c r="JM108" i="2" s="1"/>
  <c r="FN108" i="2"/>
  <c r="JN108" i="2" s="1"/>
  <c r="FO108" i="2"/>
  <c r="JO108" i="2" s="1"/>
  <c r="FP108" i="2"/>
  <c r="JP108" i="2" s="1"/>
  <c r="FQ108" i="2"/>
  <c r="JQ108" i="2" s="1"/>
  <c r="FR108" i="2"/>
  <c r="JR108" i="2" s="1"/>
  <c r="FS108" i="2"/>
  <c r="JS108" i="2" s="1"/>
  <c r="FT108" i="2"/>
  <c r="JT108" i="2" s="1"/>
  <c r="FU108" i="2"/>
  <c r="JU108" i="2" s="1"/>
  <c r="FV108" i="2"/>
  <c r="JV108" i="2" s="1"/>
  <c r="FW108" i="2"/>
  <c r="JW108" i="2" s="1"/>
  <c r="FX108" i="2"/>
  <c r="JX108" i="2" s="1"/>
  <c r="FY108" i="2"/>
  <c r="JY108" i="2" s="1"/>
  <c r="FZ108" i="2"/>
  <c r="JZ108" i="2" s="1"/>
  <c r="GA108" i="2"/>
  <c r="KA108" i="2" s="1"/>
  <c r="GB108" i="2"/>
  <c r="KB108" i="2" s="1"/>
  <c r="GC108" i="2"/>
  <c r="KC108" i="2" s="1"/>
  <c r="GD108" i="2"/>
  <c r="KD108" i="2" s="1"/>
  <c r="GE108" i="2"/>
  <c r="KE108" i="2" s="1"/>
  <c r="GF108" i="2"/>
  <c r="KF108" i="2" s="1"/>
  <c r="GG108" i="2"/>
  <c r="KG108" i="2" s="1"/>
  <c r="GH108" i="2"/>
  <c r="KH108" i="2" s="1"/>
  <c r="GI108" i="2"/>
  <c r="KI108" i="2" s="1"/>
  <c r="GJ108" i="2"/>
  <c r="KJ108" i="2" s="1"/>
  <c r="GK108" i="2"/>
  <c r="KK108" i="2" s="1"/>
  <c r="GL108" i="2"/>
  <c r="KL108" i="2" s="1"/>
  <c r="GM108" i="2"/>
  <c r="KM108" i="2" s="1"/>
  <c r="GN108" i="2"/>
  <c r="KN108" i="2" s="1"/>
  <c r="GO108" i="2"/>
  <c r="KO108" i="2" s="1"/>
  <c r="GP108" i="2"/>
  <c r="KP108" i="2" s="1"/>
  <c r="GQ108" i="2"/>
  <c r="KQ108" i="2" s="1"/>
  <c r="GR108" i="2"/>
  <c r="KR108" i="2" s="1"/>
  <c r="GS108" i="2"/>
  <c r="KS108" i="2" s="1"/>
  <c r="GT108" i="2"/>
  <c r="KT108" i="2" s="1"/>
  <c r="GU108" i="2"/>
  <c r="KU108" i="2" s="1"/>
  <c r="GV108" i="2"/>
  <c r="KV108" i="2" s="1"/>
  <c r="GW108" i="2"/>
  <c r="KW108" i="2" s="1"/>
  <c r="GX108" i="2"/>
  <c r="KX108" i="2" s="1"/>
  <c r="GY108" i="2"/>
  <c r="KY108" i="2" s="1"/>
  <c r="GZ108" i="2"/>
  <c r="KZ108" i="2" s="1"/>
  <c r="HA108" i="2"/>
  <c r="LA108" i="2" s="1"/>
  <c r="HB108" i="2"/>
  <c r="LB108" i="2" s="1"/>
  <c r="HC108" i="2"/>
  <c r="LC108" i="2" s="1"/>
  <c r="HD108" i="2"/>
  <c r="LD108" i="2" s="1"/>
  <c r="HE108" i="2"/>
  <c r="LE108" i="2" s="1"/>
  <c r="HF108" i="2"/>
  <c r="LF108" i="2" s="1"/>
  <c r="HG108" i="2"/>
  <c r="LG108" i="2" s="1"/>
  <c r="HH108" i="2"/>
  <c r="LH108" i="2" s="1"/>
  <c r="HI108" i="2"/>
  <c r="LI108" i="2" s="1"/>
  <c r="HJ108" i="2"/>
  <c r="LJ108" i="2" s="1"/>
  <c r="HK108" i="2"/>
  <c r="LK108" i="2" s="1"/>
  <c r="HL108" i="2"/>
  <c r="LL108" i="2" s="1"/>
  <c r="HM108" i="2"/>
  <c r="LM108" i="2" s="1"/>
  <c r="DO109" i="2"/>
  <c r="HO109" i="2" s="1"/>
  <c r="DP109" i="2"/>
  <c r="HP109" i="2" s="1"/>
  <c r="DQ109" i="2"/>
  <c r="HQ109" i="2" s="1"/>
  <c r="DR109" i="2"/>
  <c r="HR109" i="2" s="1"/>
  <c r="DS109" i="2"/>
  <c r="HS109" i="2" s="1"/>
  <c r="DT109" i="2"/>
  <c r="HT109" i="2" s="1"/>
  <c r="DU109" i="2"/>
  <c r="HU109" i="2" s="1"/>
  <c r="DV109" i="2"/>
  <c r="HV109" i="2" s="1"/>
  <c r="DW109" i="2"/>
  <c r="HW109" i="2" s="1"/>
  <c r="DX109" i="2"/>
  <c r="HX109" i="2" s="1"/>
  <c r="DY109" i="2"/>
  <c r="HY109" i="2" s="1"/>
  <c r="DZ109" i="2"/>
  <c r="HZ109" i="2" s="1"/>
  <c r="EA109" i="2"/>
  <c r="IA109" i="2" s="1"/>
  <c r="EB109" i="2"/>
  <c r="IB109" i="2" s="1"/>
  <c r="EC109" i="2"/>
  <c r="IC109" i="2" s="1"/>
  <c r="ED109" i="2"/>
  <c r="ID109" i="2" s="1"/>
  <c r="EF109" i="2"/>
  <c r="IF109" i="2" s="1"/>
  <c r="EG109" i="2"/>
  <c r="IG109" i="2" s="1"/>
  <c r="EH109" i="2"/>
  <c r="IH109" i="2" s="1"/>
  <c r="EI109" i="2"/>
  <c r="II109" i="2" s="1"/>
  <c r="EJ109" i="2"/>
  <c r="IJ109" i="2" s="1"/>
  <c r="EK109" i="2"/>
  <c r="IK109" i="2" s="1"/>
  <c r="EL109" i="2"/>
  <c r="IL109" i="2" s="1"/>
  <c r="EM109" i="2"/>
  <c r="IM109" i="2" s="1"/>
  <c r="EN109" i="2"/>
  <c r="IN109" i="2" s="1"/>
  <c r="EO109" i="2"/>
  <c r="IO109" i="2" s="1"/>
  <c r="EP109" i="2"/>
  <c r="IP109" i="2" s="1"/>
  <c r="EQ109" i="2"/>
  <c r="IQ109" i="2" s="1"/>
  <c r="ER109" i="2"/>
  <c r="IR109" i="2" s="1"/>
  <c r="ES109" i="2"/>
  <c r="IS109" i="2" s="1"/>
  <c r="ET109" i="2"/>
  <c r="IT109" i="2" s="1"/>
  <c r="EU109" i="2"/>
  <c r="IU109" i="2" s="1"/>
  <c r="EV109" i="2"/>
  <c r="IV109" i="2" s="1"/>
  <c r="EW109" i="2"/>
  <c r="IW109" i="2" s="1"/>
  <c r="EX109" i="2"/>
  <c r="IX109" i="2" s="1"/>
  <c r="EY109" i="2"/>
  <c r="IY109" i="2" s="1"/>
  <c r="EZ109" i="2"/>
  <c r="IZ109" i="2" s="1"/>
  <c r="FA109" i="2"/>
  <c r="JA109" i="2" s="1"/>
  <c r="FB109" i="2"/>
  <c r="JB109" i="2" s="1"/>
  <c r="FC109" i="2"/>
  <c r="JC109" i="2" s="1"/>
  <c r="FD109" i="2"/>
  <c r="JD109" i="2" s="1"/>
  <c r="FE109" i="2"/>
  <c r="JE109" i="2" s="1"/>
  <c r="FF109" i="2"/>
  <c r="JF109" i="2" s="1"/>
  <c r="FG109" i="2"/>
  <c r="JG109" i="2" s="1"/>
  <c r="FH109" i="2"/>
  <c r="JH109" i="2" s="1"/>
  <c r="FI109" i="2"/>
  <c r="JI109" i="2" s="1"/>
  <c r="FJ109" i="2"/>
  <c r="JJ109" i="2" s="1"/>
  <c r="FK109" i="2"/>
  <c r="JK109" i="2" s="1"/>
  <c r="FL109" i="2"/>
  <c r="JL109" i="2" s="1"/>
  <c r="FM109" i="2"/>
  <c r="JM109" i="2" s="1"/>
  <c r="FN109" i="2"/>
  <c r="JN109" i="2" s="1"/>
  <c r="FO109" i="2"/>
  <c r="JO109" i="2" s="1"/>
  <c r="FP109" i="2"/>
  <c r="JP109" i="2" s="1"/>
  <c r="FQ109" i="2"/>
  <c r="JQ109" i="2" s="1"/>
  <c r="FR109" i="2"/>
  <c r="JR109" i="2" s="1"/>
  <c r="FS109" i="2"/>
  <c r="JS109" i="2" s="1"/>
  <c r="FT109" i="2"/>
  <c r="JT109" i="2" s="1"/>
  <c r="FU109" i="2"/>
  <c r="JU109" i="2" s="1"/>
  <c r="FV109" i="2"/>
  <c r="JV109" i="2" s="1"/>
  <c r="FW109" i="2"/>
  <c r="JW109" i="2" s="1"/>
  <c r="FX109" i="2"/>
  <c r="JX109" i="2" s="1"/>
  <c r="FY109" i="2"/>
  <c r="JY109" i="2" s="1"/>
  <c r="FZ109" i="2"/>
  <c r="JZ109" i="2" s="1"/>
  <c r="GA109" i="2"/>
  <c r="KA109" i="2" s="1"/>
  <c r="GB109" i="2"/>
  <c r="KB109" i="2" s="1"/>
  <c r="GC109" i="2"/>
  <c r="KC109" i="2" s="1"/>
  <c r="GD109" i="2"/>
  <c r="KD109" i="2" s="1"/>
  <c r="GE109" i="2"/>
  <c r="KE109" i="2" s="1"/>
  <c r="GF109" i="2"/>
  <c r="KF109" i="2" s="1"/>
  <c r="GG109" i="2"/>
  <c r="KG109" i="2" s="1"/>
  <c r="GH109" i="2"/>
  <c r="KH109" i="2" s="1"/>
  <c r="GI109" i="2"/>
  <c r="KI109" i="2" s="1"/>
  <c r="GJ109" i="2"/>
  <c r="KJ109" i="2" s="1"/>
  <c r="GK109" i="2"/>
  <c r="KK109" i="2" s="1"/>
  <c r="GL109" i="2"/>
  <c r="KL109" i="2" s="1"/>
  <c r="GM109" i="2"/>
  <c r="KM109" i="2" s="1"/>
  <c r="GN109" i="2"/>
  <c r="KN109" i="2" s="1"/>
  <c r="GO109" i="2"/>
  <c r="KO109" i="2" s="1"/>
  <c r="GP109" i="2"/>
  <c r="KP109" i="2" s="1"/>
  <c r="GQ109" i="2"/>
  <c r="KQ109" i="2" s="1"/>
  <c r="GR109" i="2"/>
  <c r="KR109" i="2" s="1"/>
  <c r="GS109" i="2"/>
  <c r="KS109" i="2" s="1"/>
  <c r="GT109" i="2"/>
  <c r="KT109" i="2" s="1"/>
  <c r="GU109" i="2"/>
  <c r="KU109" i="2" s="1"/>
  <c r="GV109" i="2"/>
  <c r="KV109" i="2" s="1"/>
  <c r="GW109" i="2"/>
  <c r="KW109" i="2" s="1"/>
  <c r="GX109" i="2"/>
  <c r="KX109" i="2" s="1"/>
  <c r="GY109" i="2"/>
  <c r="KY109" i="2" s="1"/>
  <c r="GZ109" i="2"/>
  <c r="KZ109" i="2" s="1"/>
  <c r="HA109" i="2"/>
  <c r="LA109" i="2" s="1"/>
  <c r="HB109" i="2"/>
  <c r="LB109" i="2" s="1"/>
  <c r="HC109" i="2"/>
  <c r="LC109" i="2" s="1"/>
  <c r="HD109" i="2"/>
  <c r="LD109" i="2" s="1"/>
  <c r="HE109" i="2"/>
  <c r="LE109" i="2" s="1"/>
  <c r="HF109" i="2"/>
  <c r="LF109" i="2" s="1"/>
  <c r="HG109" i="2"/>
  <c r="LG109" i="2" s="1"/>
  <c r="HH109" i="2"/>
  <c r="LH109" i="2" s="1"/>
  <c r="HI109" i="2"/>
  <c r="LI109" i="2" s="1"/>
  <c r="HJ109" i="2"/>
  <c r="LJ109" i="2" s="1"/>
  <c r="HK109" i="2"/>
  <c r="LK109" i="2" s="1"/>
  <c r="HL109" i="2"/>
  <c r="LL109" i="2" s="1"/>
  <c r="HM109" i="2"/>
  <c r="LM109" i="2" s="1"/>
  <c r="DO91" i="2"/>
  <c r="HO91" i="2" s="1"/>
  <c r="DP91" i="2"/>
  <c r="HP91" i="2" s="1"/>
  <c r="DQ91" i="2"/>
  <c r="HQ91" i="2" s="1"/>
  <c r="DR91" i="2"/>
  <c r="HR91" i="2" s="1"/>
  <c r="DS91" i="2"/>
  <c r="HS91" i="2" s="1"/>
  <c r="DT91" i="2"/>
  <c r="HT91" i="2" s="1"/>
  <c r="DU91" i="2"/>
  <c r="HU91" i="2" s="1"/>
  <c r="DV91" i="2"/>
  <c r="HV91" i="2" s="1"/>
  <c r="DW91" i="2"/>
  <c r="HW91" i="2" s="1"/>
  <c r="DX91" i="2"/>
  <c r="HX91" i="2" s="1"/>
  <c r="DY91" i="2"/>
  <c r="HY91" i="2" s="1"/>
  <c r="DZ91" i="2"/>
  <c r="HZ91" i="2" s="1"/>
  <c r="EA91" i="2"/>
  <c r="IA91" i="2" s="1"/>
  <c r="EB91" i="2"/>
  <c r="IB91" i="2" s="1"/>
  <c r="EC91" i="2"/>
  <c r="IC91" i="2" s="1"/>
  <c r="ED91" i="2"/>
  <c r="ID91" i="2" s="1"/>
  <c r="EF91" i="2"/>
  <c r="IF91" i="2" s="1"/>
  <c r="EG91" i="2"/>
  <c r="IG91" i="2" s="1"/>
  <c r="EH91" i="2"/>
  <c r="IH91" i="2" s="1"/>
  <c r="EI91" i="2"/>
  <c r="II91" i="2" s="1"/>
  <c r="EJ91" i="2"/>
  <c r="IJ91" i="2" s="1"/>
  <c r="EK91" i="2"/>
  <c r="IK91" i="2" s="1"/>
  <c r="EL91" i="2"/>
  <c r="IL91" i="2" s="1"/>
  <c r="EM91" i="2"/>
  <c r="IM91" i="2" s="1"/>
  <c r="EN91" i="2"/>
  <c r="IN91" i="2" s="1"/>
  <c r="EO91" i="2"/>
  <c r="IO91" i="2" s="1"/>
  <c r="EP91" i="2"/>
  <c r="IP91" i="2" s="1"/>
  <c r="EQ91" i="2"/>
  <c r="IQ91" i="2" s="1"/>
  <c r="ER91" i="2"/>
  <c r="IR91" i="2" s="1"/>
  <c r="ES91" i="2"/>
  <c r="IS91" i="2" s="1"/>
  <c r="ET91" i="2"/>
  <c r="IT91" i="2" s="1"/>
  <c r="EU91" i="2"/>
  <c r="IU91" i="2" s="1"/>
  <c r="EV91" i="2"/>
  <c r="IV91" i="2" s="1"/>
  <c r="EW91" i="2"/>
  <c r="IW91" i="2" s="1"/>
  <c r="EX91" i="2"/>
  <c r="IX91" i="2" s="1"/>
  <c r="EY91" i="2"/>
  <c r="IY91" i="2" s="1"/>
  <c r="EZ91" i="2"/>
  <c r="IZ91" i="2" s="1"/>
  <c r="FA91" i="2"/>
  <c r="JA91" i="2" s="1"/>
  <c r="FB91" i="2"/>
  <c r="JB91" i="2" s="1"/>
  <c r="FC91" i="2"/>
  <c r="JC91" i="2" s="1"/>
  <c r="FD91" i="2"/>
  <c r="JD91" i="2" s="1"/>
  <c r="FE91" i="2"/>
  <c r="JE91" i="2" s="1"/>
  <c r="FF91" i="2"/>
  <c r="JF91" i="2" s="1"/>
  <c r="FG91" i="2"/>
  <c r="JG91" i="2" s="1"/>
  <c r="FH91" i="2"/>
  <c r="JH91" i="2" s="1"/>
  <c r="FI91" i="2"/>
  <c r="JI91" i="2" s="1"/>
  <c r="FJ91" i="2"/>
  <c r="JJ91" i="2" s="1"/>
  <c r="FK91" i="2"/>
  <c r="JK91" i="2" s="1"/>
  <c r="FL91" i="2"/>
  <c r="JL91" i="2" s="1"/>
  <c r="FM91" i="2"/>
  <c r="JM91" i="2" s="1"/>
  <c r="FN91" i="2"/>
  <c r="JN91" i="2" s="1"/>
  <c r="FO91" i="2"/>
  <c r="JO91" i="2" s="1"/>
  <c r="FP91" i="2"/>
  <c r="JP91" i="2" s="1"/>
  <c r="FQ91" i="2"/>
  <c r="JQ91" i="2" s="1"/>
  <c r="FR91" i="2"/>
  <c r="JR91" i="2" s="1"/>
  <c r="FS91" i="2"/>
  <c r="JS91" i="2" s="1"/>
  <c r="FT91" i="2"/>
  <c r="JT91" i="2" s="1"/>
  <c r="FU91" i="2"/>
  <c r="JU91" i="2" s="1"/>
  <c r="FV91" i="2"/>
  <c r="JV91" i="2" s="1"/>
  <c r="FW91" i="2"/>
  <c r="JW91" i="2" s="1"/>
  <c r="FX91" i="2"/>
  <c r="JX91" i="2" s="1"/>
  <c r="FY91" i="2"/>
  <c r="JY91" i="2" s="1"/>
  <c r="FZ91" i="2"/>
  <c r="JZ91" i="2" s="1"/>
  <c r="GA91" i="2"/>
  <c r="KA91" i="2" s="1"/>
  <c r="GB91" i="2"/>
  <c r="KB91" i="2" s="1"/>
  <c r="GC91" i="2"/>
  <c r="KC91" i="2" s="1"/>
  <c r="GD91" i="2"/>
  <c r="KD91" i="2" s="1"/>
  <c r="GE91" i="2"/>
  <c r="KE91" i="2" s="1"/>
  <c r="GF91" i="2"/>
  <c r="KF91" i="2" s="1"/>
  <c r="GG91" i="2"/>
  <c r="KG91" i="2" s="1"/>
  <c r="GH91" i="2"/>
  <c r="KH91" i="2" s="1"/>
  <c r="GI91" i="2"/>
  <c r="KI91" i="2" s="1"/>
  <c r="GJ91" i="2"/>
  <c r="KJ91" i="2" s="1"/>
  <c r="GK91" i="2"/>
  <c r="KK91" i="2" s="1"/>
  <c r="GL91" i="2"/>
  <c r="KL91" i="2" s="1"/>
  <c r="GM91" i="2"/>
  <c r="KM91" i="2" s="1"/>
  <c r="GN91" i="2"/>
  <c r="KN91" i="2" s="1"/>
  <c r="GO91" i="2"/>
  <c r="KO91" i="2" s="1"/>
  <c r="GP91" i="2"/>
  <c r="KP91" i="2" s="1"/>
  <c r="GQ91" i="2"/>
  <c r="KQ91" i="2" s="1"/>
  <c r="GR91" i="2"/>
  <c r="KR91" i="2" s="1"/>
  <c r="GS91" i="2"/>
  <c r="KS91" i="2" s="1"/>
  <c r="GT91" i="2"/>
  <c r="KT91" i="2" s="1"/>
  <c r="GU91" i="2"/>
  <c r="KU91" i="2" s="1"/>
  <c r="GV91" i="2"/>
  <c r="KV91" i="2" s="1"/>
  <c r="GW91" i="2"/>
  <c r="KW91" i="2" s="1"/>
  <c r="GX91" i="2"/>
  <c r="KX91" i="2" s="1"/>
  <c r="GY91" i="2"/>
  <c r="KY91" i="2" s="1"/>
  <c r="GZ91" i="2"/>
  <c r="KZ91" i="2" s="1"/>
  <c r="HA91" i="2"/>
  <c r="LA91" i="2" s="1"/>
  <c r="HB91" i="2"/>
  <c r="LB91" i="2" s="1"/>
  <c r="HC91" i="2"/>
  <c r="LC91" i="2" s="1"/>
  <c r="HD91" i="2"/>
  <c r="LD91" i="2" s="1"/>
  <c r="HE91" i="2"/>
  <c r="LE91" i="2" s="1"/>
  <c r="HF91" i="2"/>
  <c r="LF91" i="2" s="1"/>
  <c r="HG91" i="2"/>
  <c r="LG91" i="2" s="1"/>
  <c r="HH91" i="2"/>
  <c r="LH91" i="2" s="1"/>
  <c r="HI91" i="2"/>
  <c r="LI91" i="2" s="1"/>
  <c r="HJ91" i="2"/>
  <c r="LJ91" i="2" s="1"/>
  <c r="HK91" i="2"/>
  <c r="LK91" i="2" s="1"/>
  <c r="HL91" i="2"/>
  <c r="LL91" i="2" s="1"/>
  <c r="HM91" i="2"/>
  <c r="LM91" i="2" s="1"/>
  <c r="DO92" i="2"/>
  <c r="HO92" i="2" s="1"/>
  <c r="DP92" i="2"/>
  <c r="HP92" i="2" s="1"/>
  <c r="DQ92" i="2"/>
  <c r="HQ92" i="2" s="1"/>
  <c r="DR92" i="2"/>
  <c r="HR92" i="2" s="1"/>
  <c r="DS92" i="2"/>
  <c r="HS92" i="2" s="1"/>
  <c r="DT92" i="2"/>
  <c r="HT92" i="2" s="1"/>
  <c r="DU92" i="2"/>
  <c r="HU92" i="2" s="1"/>
  <c r="DV92" i="2"/>
  <c r="HV92" i="2" s="1"/>
  <c r="DW92" i="2"/>
  <c r="HW92" i="2" s="1"/>
  <c r="DX92" i="2"/>
  <c r="HX92" i="2" s="1"/>
  <c r="DY92" i="2"/>
  <c r="HY92" i="2" s="1"/>
  <c r="DZ92" i="2"/>
  <c r="HZ92" i="2" s="1"/>
  <c r="EA92" i="2"/>
  <c r="IA92" i="2" s="1"/>
  <c r="EB92" i="2"/>
  <c r="IB92" i="2" s="1"/>
  <c r="EC92" i="2"/>
  <c r="IC92" i="2" s="1"/>
  <c r="ED92" i="2"/>
  <c r="ID92" i="2" s="1"/>
  <c r="EF92" i="2"/>
  <c r="IF92" i="2" s="1"/>
  <c r="EG92" i="2"/>
  <c r="IG92" i="2" s="1"/>
  <c r="EH92" i="2"/>
  <c r="IH92" i="2" s="1"/>
  <c r="EI92" i="2"/>
  <c r="II92" i="2" s="1"/>
  <c r="EJ92" i="2"/>
  <c r="IJ92" i="2" s="1"/>
  <c r="EK92" i="2"/>
  <c r="IK92" i="2" s="1"/>
  <c r="EL92" i="2"/>
  <c r="IL92" i="2" s="1"/>
  <c r="EM92" i="2"/>
  <c r="IM92" i="2" s="1"/>
  <c r="EN92" i="2"/>
  <c r="IN92" i="2" s="1"/>
  <c r="EO92" i="2"/>
  <c r="IO92" i="2" s="1"/>
  <c r="EP92" i="2"/>
  <c r="IP92" i="2" s="1"/>
  <c r="EQ92" i="2"/>
  <c r="IQ92" i="2" s="1"/>
  <c r="ER92" i="2"/>
  <c r="IR92" i="2" s="1"/>
  <c r="ES92" i="2"/>
  <c r="IS92" i="2" s="1"/>
  <c r="ET92" i="2"/>
  <c r="IT92" i="2" s="1"/>
  <c r="EU92" i="2"/>
  <c r="IU92" i="2" s="1"/>
  <c r="EV92" i="2"/>
  <c r="IV92" i="2" s="1"/>
  <c r="EW92" i="2"/>
  <c r="IW92" i="2" s="1"/>
  <c r="EX92" i="2"/>
  <c r="IX92" i="2" s="1"/>
  <c r="EY92" i="2"/>
  <c r="IY92" i="2" s="1"/>
  <c r="EZ92" i="2"/>
  <c r="IZ92" i="2" s="1"/>
  <c r="FA92" i="2"/>
  <c r="JA92" i="2" s="1"/>
  <c r="FB92" i="2"/>
  <c r="JB92" i="2" s="1"/>
  <c r="FC92" i="2"/>
  <c r="JC92" i="2" s="1"/>
  <c r="FD92" i="2"/>
  <c r="JD92" i="2" s="1"/>
  <c r="FE92" i="2"/>
  <c r="JE92" i="2" s="1"/>
  <c r="FF92" i="2"/>
  <c r="JF92" i="2" s="1"/>
  <c r="FG92" i="2"/>
  <c r="JG92" i="2" s="1"/>
  <c r="FH92" i="2"/>
  <c r="JH92" i="2" s="1"/>
  <c r="FI92" i="2"/>
  <c r="JI92" i="2" s="1"/>
  <c r="FJ92" i="2"/>
  <c r="JJ92" i="2" s="1"/>
  <c r="FK92" i="2"/>
  <c r="JK92" i="2" s="1"/>
  <c r="FL92" i="2"/>
  <c r="JL92" i="2" s="1"/>
  <c r="FM92" i="2"/>
  <c r="JM92" i="2" s="1"/>
  <c r="FN92" i="2"/>
  <c r="JN92" i="2" s="1"/>
  <c r="FO92" i="2"/>
  <c r="JO92" i="2" s="1"/>
  <c r="FP92" i="2"/>
  <c r="JP92" i="2" s="1"/>
  <c r="FQ92" i="2"/>
  <c r="JQ92" i="2" s="1"/>
  <c r="FR92" i="2"/>
  <c r="JR92" i="2" s="1"/>
  <c r="FS92" i="2"/>
  <c r="JS92" i="2" s="1"/>
  <c r="FT92" i="2"/>
  <c r="JT92" i="2" s="1"/>
  <c r="FU92" i="2"/>
  <c r="JU92" i="2" s="1"/>
  <c r="FV92" i="2"/>
  <c r="JV92" i="2" s="1"/>
  <c r="FW92" i="2"/>
  <c r="JW92" i="2" s="1"/>
  <c r="FX92" i="2"/>
  <c r="JX92" i="2" s="1"/>
  <c r="FY92" i="2"/>
  <c r="JY92" i="2" s="1"/>
  <c r="FZ92" i="2"/>
  <c r="JZ92" i="2" s="1"/>
  <c r="GA92" i="2"/>
  <c r="KA92" i="2" s="1"/>
  <c r="GB92" i="2"/>
  <c r="KB92" i="2" s="1"/>
  <c r="GC92" i="2"/>
  <c r="KC92" i="2" s="1"/>
  <c r="GD92" i="2"/>
  <c r="KD92" i="2" s="1"/>
  <c r="GE92" i="2"/>
  <c r="KE92" i="2" s="1"/>
  <c r="GF92" i="2"/>
  <c r="KF92" i="2" s="1"/>
  <c r="GG92" i="2"/>
  <c r="KG92" i="2" s="1"/>
  <c r="GH92" i="2"/>
  <c r="KH92" i="2" s="1"/>
  <c r="GI92" i="2"/>
  <c r="KI92" i="2" s="1"/>
  <c r="GJ92" i="2"/>
  <c r="KJ92" i="2" s="1"/>
  <c r="GK92" i="2"/>
  <c r="KK92" i="2" s="1"/>
  <c r="GL92" i="2"/>
  <c r="KL92" i="2" s="1"/>
  <c r="GM92" i="2"/>
  <c r="KM92" i="2" s="1"/>
  <c r="GN92" i="2"/>
  <c r="KN92" i="2" s="1"/>
  <c r="GO92" i="2"/>
  <c r="KO92" i="2" s="1"/>
  <c r="GP92" i="2"/>
  <c r="KP92" i="2" s="1"/>
  <c r="GQ92" i="2"/>
  <c r="KQ92" i="2" s="1"/>
  <c r="GR92" i="2"/>
  <c r="KR92" i="2" s="1"/>
  <c r="GS92" i="2"/>
  <c r="KS92" i="2" s="1"/>
  <c r="GT92" i="2"/>
  <c r="KT92" i="2" s="1"/>
  <c r="GU92" i="2"/>
  <c r="KU92" i="2" s="1"/>
  <c r="GV92" i="2"/>
  <c r="KV92" i="2" s="1"/>
  <c r="GW92" i="2"/>
  <c r="KW92" i="2" s="1"/>
  <c r="GX92" i="2"/>
  <c r="KX92" i="2" s="1"/>
  <c r="GY92" i="2"/>
  <c r="KY92" i="2" s="1"/>
  <c r="GZ92" i="2"/>
  <c r="KZ92" i="2" s="1"/>
  <c r="HA92" i="2"/>
  <c r="LA92" i="2" s="1"/>
  <c r="HB92" i="2"/>
  <c r="LB92" i="2" s="1"/>
  <c r="HC92" i="2"/>
  <c r="LC92" i="2" s="1"/>
  <c r="HD92" i="2"/>
  <c r="LD92" i="2" s="1"/>
  <c r="HE92" i="2"/>
  <c r="LE92" i="2" s="1"/>
  <c r="HF92" i="2"/>
  <c r="LF92" i="2" s="1"/>
  <c r="HG92" i="2"/>
  <c r="LG92" i="2" s="1"/>
  <c r="HH92" i="2"/>
  <c r="LH92" i="2" s="1"/>
  <c r="HI92" i="2"/>
  <c r="LI92" i="2" s="1"/>
  <c r="HJ92" i="2"/>
  <c r="LJ92" i="2" s="1"/>
  <c r="HK92" i="2"/>
  <c r="LK92" i="2" s="1"/>
  <c r="HL92" i="2"/>
  <c r="LL92" i="2" s="1"/>
  <c r="HM92" i="2"/>
  <c r="LM92" i="2" s="1"/>
  <c r="DO93" i="2"/>
  <c r="HO93" i="2" s="1"/>
  <c r="DP93" i="2"/>
  <c r="HP93" i="2" s="1"/>
  <c r="DQ93" i="2"/>
  <c r="HQ93" i="2" s="1"/>
  <c r="DR93" i="2"/>
  <c r="HR93" i="2" s="1"/>
  <c r="DS93" i="2"/>
  <c r="HS93" i="2" s="1"/>
  <c r="DT93" i="2"/>
  <c r="HT93" i="2" s="1"/>
  <c r="DU93" i="2"/>
  <c r="HU93" i="2" s="1"/>
  <c r="DV93" i="2"/>
  <c r="HV93" i="2" s="1"/>
  <c r="DW93" i="2"/>
  <c r="HW93" i="2" s="1"/>
  <c r="DX93" i="2"/>
  <c r="HX93" i="2" s="1"/>
  <c r="DY93" i="2"/>
  <c r="HY93" i="2" s="1"/>
  <c r="DZ93" i="2"/>
  <c r="HZ93" i="2" s="1"/>
  <c r="EA93" i="2"/>
  <c r="IA93" i="2" s="1"/>
  <c r="EB93" i="2"/>
  <c r="IB93" i="2" s="1"/>
  <c r="EC93" i="2"/>
  <c r="IC93" i="2" s="1"/>
  <c r="ED93" i="2"/>
  <c r="ID93" i="2" s="1"/>
  <c r="EF93" i="2"/>
  <c r="IF93" i="2" s="1"/>
  <c r="EG93" i="2"/>
  <c r="IG93" i="2" s="1"/>
  <c r="EH93" i="2"/>
  <c r="IH93" i="2" s="1"/>
  <c r="EI93" i="2"/>
  <c r="II93" i="2" s="1"/>
  <c r="EJ93" i="2"/>
  <c r="IJ93" i="2" s="1"/>
  <c r="EK93" i="2"/>
  <c r="IK93" i="2" s="1"/>
  <c r="EL93" i="2"/>
  <c r="IL93" i="2" s="1"/>
  <c r="EM93" i="2"/>
  <c r="IM93" i="2" s="1"/>
  <c r="EN93" i="2"/>
  <c r="IN93" i="2" s="1"/>
  <c r="EO93" i="2"/>
  <c r="IO93" i="2" s="1"/>
  <c r="EP93" i="2"/>
  <c r="IP93" i="2" s="1"/>
  <c r="EQ93" i="2"/>
  <c r="IQ93" i="2" s="1"/>
  <c r="ER93" i="2"/>
  <c r="IR93" i="2" s="1"/>
  <c r="ES93" i="2"/>
  <c r="IS93" i="2" s="1"/>
  <c r="ET93" i="2"/>
  <c r="IT93" i="2" s="1"/>
  <c r="EU93" i="2"/>
  <c r="IU93" i="2" s="1"/>
  <c r="EV93" i="2"/>
  <c r="IV93" i="2" s="1"/>
  <c r="EW93" i="2"/>
  <c r="IW93" i="2" s="1"/>
  <c r="EX93" i="2"/>
  <c r="IX93" i="2" s="1"/>
  <c r="EY93" i="2"/>
  <c r="IY93" i="2" s="1"/>
  <c r="EZ93" i="2"/>
  <c r="IZ93" i="2" s="1"/>
  <c r="FA93" i="2"/>
  <c r="JA93" i="2" s="1"/>
  <c r="FB93" i="2"/>
  <c r="JB93" i="2" s="1"/>
  <c r="FC93" i="2"/>
  <c r="JC93" i="2" s="1"/>
  <c r="FD93" i="2"/>
  <c r="JD93" i="2" s="1"/>
  <c r="FE93" i="2"/>
  <c r="JE93" i="2" s="1"/>
  <c r="FF93" i="2"/>
  <c r="JF93" i="2" s="1"/>
  <c r="FG93" i="2"/>
  <c r="JG93" i="2" s="1"/>
  <c r="FH93" i="2"/>
  <c r="JH93" i="2" s="1"/>
  <c r="FI93" i="2"/>
  <c r="JI93" i="2" s="1"/>
  <c r="FJ93" i="2"/>
  <c r="JJ93" i="2" s="1"/>
  <c r="FK93" i="2"/>
  <c r="JK93" i="2" s="1"/>
  <c r="FL93" i="2"/>
  <c r="JL93" i="2" s="1"/>
  <c r="FM93" i="2"/>
  <c r="JM93" i="2" s="1"/>
  <c r="FN93" i="2"/>
  <c r="JN93" i="2" s="1"/>
  <c r="FO93" i="2"/>
  <c r="JO93" i="2" s="1"/>
  <c r="FP93" i="2"/>
  <c r="JP93" i="2" s="1"/>
  <c r="FQ93" i="2"/>
  <c r="JQ93" i="2" s="1"/>
  <c r="FR93" i="2"/>
  <c r="JR93" i="2" s="1"/>
  <c r="FS93" i="2"/>
  <c r="JS93" i="2" s="1"/>
  <c r="FT93" i="2"/>
  <c r="JT93" i="2" s="1"/>
  <c r="FU93" i="2"/>
  <c r="JU93" i="2" s="1"/>
  <c r="FV93" i="2"/>
  <c r="JV93" i="2" s="1"/>
  <c r="FW93" i="2"/>
  <c r="JW93" i="2" s="1"/>
  <c r="FX93" i="2"/>
  <c r="JX93" i="2" s="1"/>
  <c r="FY93" i="2"/>
  <c r="JY93" i="2" s="1"/>
  <c r="FZ93" i="2"/>
  <c r="JZ93" i="2" s="1"/>
  <c r="GA93" i="2"/>
  <c r="KA93" i="2" s="1"/>
  <c r="GB93" i="2"/>
  <c r="KB93" i="2" s="1"/>
  <c r="GC93" i="2"/>
  <c r="KC93" i="2" s="1"/>
  <c r="GD93" i="2"/>
  <c r="KD93" i="2" s="1"/>
  <c r="GE93" i="2"/>
  <c r="KE93" i="2" s="1"/>
  <c r="GF93" i="2"/>
  <c r="KF93" i="2" s="1"/>
  <c r="GG93" i="2"/>
  <c r="KG93" i="2" s="1"/>
  <c r="GH93" i="2"/>
  <c r="KH93" i="2" s="1"/>
  <c r="GI93" i="2"/>
  <c r="KI93" i="2" s="1"/>
  <c r="GJ93" i="2"/>
  <c r="KJ93" i="2" s="1"/>
  <c r="GK93" i="2"/>
  <c r="KK93" i="2" s="1"/>
  <c r="GL93" i="2"/>
  <c r="KL93" i="2" s="1"/>
  <c r="GM93" i="2"/>
  <c r="KM93" i="2" s="1"/>
  <c r="GN93" i="2"/>
  <c r="KN93" i="2" s="1"/>
  <c r="GO93" i="2"/>
  <c r="KO93" i="2" s="1"/>
  <c r="GP93" i="2"/>
  <c r="KP93" i="2" s="1"/>
  <c r="GQ93" i="2"/>
  <c r="KQ93" i="2" s="1"/>
  <c r="GR93" i="2"/>
  <c r="KR93" i="2" s="1"/>
  <c r="GS93" i="2"/>
  <c r="KS93" i="2" s="1"/>
  <c r="GT93" i="2"/>
  <c r="KT93" i="2" s="1"/>
  <c r="GU93" i="2"/>
  <c r="KU93" i="2" s="1"/>
  <c r="GV93" i="2"/>
  <c r="KV93" i="2" s="1"/>
  <c r="GW93" i="2"/>
  <c r="KW93" i="2" s="1"/>
  <c r="GX93" i="2"/>
  <c r="KX93" i="2" s="1"/>
  <c r="GY93" i="2"/>
  <c r="KY93" i="2" s="1"/>
  <c r="GZ93" i="2"/>
  <c r="KZ93" i="2" s="1"/>
  <c r="HA93" i="2"/>
  <c r="LA93" i="2" s="1"/>
  <c r="HB93" i="2"/>
  <c r="LB93" i="2" s="1"/>
  <c r="HC93" i="2"/>
  <c r="LC93" i="2" s="1"/>
  <c r="HD93" i="2"/>
  <c r="LD93" i="2" s="1"/>
  <c r="HE93" i="2"/>
  <c r="LE93" i="2" s="1"/>
  <c r="HF93" i="2"/>
  <c r="LF93" i="2" s="1"/>
  <c r="HG93" i="2"/>
  <c r="LG93" i="2" s="1"/>
  <c r="HH93" i="2"/>
  <c r="LH93" i="2" s="1"/>
  <c r="HI93" i="2"/>
  <c r="LI93" i="2" s="1"/>
  <c r="HJ93" i="2"/>
  <c r="LJ93" i="2" s="1"/>
  <c r="HK93" i="2"/>
  <c r="LK93" i="2" s="1"/>
  <c r="HL93" i="2"/>
  <c r="LL93" i="2" s="1"/>
  <c r="HM93" i="2"/>
  <c r="LM93" i="2" s="1"/>
  <c r="DO94" i="2"/>
  <c r="HO94" i="2" s="1"/>
  <c r="DP94" i="2"/>
  <c r="HP94" i="2" s="1"/>
  <c r="DQ94" i="2"/>
  <c r="HQ94" i="2" s="1"/>
  <c r="DR94" i="2"/>
  <c r="HR94" i="2" s="1"/>
  <c r="DS94" i="2"/>
  <c r="HS94" i="2" s="1"/>
  <c r="DT94" i="2"/>
  <c r="HT94" i="2" s="1"/>
  <c r="DU94" i="2"/>
  <c r="HU94" i="2" s="1"/>
  <c r="DV94" i="2"/>
  <c r="HV94" i="2" s="1"/>
  <c r="DW94" i="2"/>
  <c r="HW94" i="2" s="1"/>
  <c r="DX94" i="2"/>
  <c r="HX94" i="2" s="1"/>
  <c r="DY94" i="2"/>
  <c r="HY94" i="2" s="1"/>
  <c r="DZ94" i="2"/>
  <c r="HZ94" i="2" s="1"/>
  <c r="EA94" i="2"/>
  <c r="IA94" i="2" s="1"/>
  <c r="EB94" i="2"/>
  <c r="IB94" i="2" s="1"/>
  <c r="EC94" i="2"/>
  <c r="IC94" i="2" s="1"/>
  <c r="ED94" i="2"/>
  <c r="ID94" i="2" s="1"/>
  <c r="EF94" i="2"/>
  <c r="IF94" i="2" s="1"/>
  <c r="EG94" i="2"/>
  <c r="IG94" i="2" s="1"/>
  <c r="EH94" i="2"/>
  <c r="IH94" i="2" s="1"/>
  <c r="EI94" i="2"/>
  <c r="II94" i="2" s="1"/>
  <c r="EJ94" i="2"/>
  <c r="IJ94" i="2" s="1"/>
  <c r="EK94" i="2"/>
  <c r="IK94" i="2" s="1"/>
  <c r="EL94" i="2"/>
  <c r="IL94" i="2" s="1"/>
  <c r="EM94" i="2"/>
  <c r="IM94" i="2" s="1"/>
  <c r="EN94" i="2"/>
  <c r="IN94" i="2" s="1"/>
  <c r="EO94" i="2"/>
  <c r="IO94" i="2" s="1"/>
  <c r="EP94" i="2"/>
  <c r="IP94" i="2" s="1"/>
  <c r="EQ94" i="2"/>
  <c r="IQ94" i="2" s="1"/>
  <c r="ER94" i="2"/>
  <c r="IR94" i="2" s="1"/>
  <c r="ES94" i="2"/>
  <c r="IS94" i="2" s="1"/>
  <c r="ET94" i="2"/>
  <c r="IT94" i="2" s="1"/>
  <c r="EU94" i="2"/>
  <c r="IU94" i="2" s="1"/>
  <c r="EV94" i="2"/>
  <c r="IV94" i="2" s="1"/>
  <c r="EW94" i="2"/>
  <c r="IW94" i="2" s="1"/>
  <c r="EX94" i="2"/>
  <c r="IX94" i="2" s="1"/>
  <c r="EY94" i="2"/>
  <c r="IY94" i="2" s="1"/>
  <c r="EZ94" i="2"/>
  <c r="IZ94" i="2" s="1"/>
  <c r="FA94" i="2"/>
  <c r="JA94" i="2" s="1"/>
  <c r="FB94" i="2"/>
  <c r="JB94" i="2" s="1"/>
  <c r="FC94" i="2"/>
  <c r="JC94" i="2" s="1"/>
  <c r="FD94" i="2"/>
  <c r="JD94" i="2" s="1"/>
  <c r="FE94" i="2"/>
  <c r="JE94" i="2" s="1"/>
  <c r="FF94" i="2"/>
  <c r="JF94" i="2" s="1"/>
  <c r="FG94" i="2"/>
  <c r="JG94" i="2" s="1"/>
  <c r="FH94" i="2"/>
  <c r="JH94" i="2" s="1"/>
  <c r="FI94" i="2"/>
  <c r="JI94" i="2" s="1"/>
  <c r="FJ94" i="2"/>
  <c r="JJ94" i="2" s="1"/>
  <c r="FK94" i="2"/>
  <c r="JK94" i="2" s="1"/>
  <c r="FL94" i="2"/>
  <c r="JL94" i="2" s="1"/>
  <c r="FM94" i="2"/>
  <c r="JM94" i="2" s="1"/>
  <c r="FN94" i="2"/>
  <c r="JN94" i="2" s="1"/>
  <c r="FO94" i="2"/>
  <c r="JO94" i="2" s="1"/>
  <c r="FP94" i="2"/>
  <c r="JP94" i="2" s="1"/>
  <c r="FQ94" i="2"/>
  <c r="JQ94" i="2" s="1"/>
  <c r="FR94" i="2"/>
  <c r="JR94" i="2" s="1"/>
  <c r="FS94" i="2"/>
  <c r="JS94" i="2" s="1"/>
  <c r="FT94" i="2"/>
  <c r="JT94" i="2" s="1"/>
  <c r="FU94" i="2"/>
  <c r="JU94" i="2" s="1"/>
  <c r="FV94" i="2"/>
  <c r="JV94" i="2" s="1"/>
  <c r="FW94" i="2"/>
  <c r="JW94" i="2" s="1"/>
  <c r="FX94" i="2"/>
  <c r="JX94" i="2" s="1"/>
  <c r="FY94" i="2"/>
  <c r="JY94" i="2" s="1"/>
  <c r="FZ94" i="2"/>
  <c r="JZ94" i="2" s="1"/>
  <c r="GA94" i="2"/>
  <c r="KA94" i="2" s="1"/>
  <c r="GB94" i="2"/>
  <c r="KB94" i="2" s="1"/>
  <c r="GC94" i="2"/>
  <c r="KC94" i="2" s="1"/>
  <c r="GD94" i="2"/>
  <c r="KD94" i="2" s="1"/>
  <c r="GE94" i="2"/>
  <c r="KE94" i="2" s="1"/>
  <c r="GF94" i="2"/>
  <c r="KF94" i="2" s="1"/>
  <c r="GG94" i="2"/>
  <c r="KG94" i="2" s="1"/>
  <c r="GH94" i="2"/>
  <c r="KH94" i="2" s="1"/>
  <c r="GI94" i="2"/>
  <c r="KI94" i="2" s="1"/>
  <c r="GJ94" i="2"/>
  <c r="KJ94" i="2" s="1"/>
  <c r="GK94" i="2"/>
  <c r="KK94" i="2" s="1"/>
  <c r="GL94" i="2"/>
  <c r="KL94" i="2" s="1"/>
  <c r="GM94" i="2"/>
  <c r="KM94" i="2" s="1"/>
  <c r="GN94" i="2"/>
  <c r="KN94" i="2" s="1"/>
  <c r="GO94" i="2"/>
  <c r="KO94" i="2" s="1"/>
  <c r="GP94" i="2"/>
  <c r="KP94" i="2" s="1"/>
  <c r="GQ94" i="2"/>
  <c r="KQ94" i="2" s="1"/>
  <c r="GR94" i="2"/>
  <c r="KR94" i="2" s="1"/>
  <c r="GS94" i="2"/>
  <c r="KS94" i="2" s="1"/>
  <c r="GT94" i="2"/>
  <c r="KT94" i="2" s="1"/>
  <c r="GU94" i="2"/>
  <c r="KU94" i="2" s="1"/>
  <c r="GV94" i="2"/>
  <c r="KV94" i="2" s="1"/>
  <c r="GW94" i="2"/>
  <c r="KW94" i="2" s="1"/>
  <c r="GX94" i="2"/>
  <c r="KX94" i="2" s="1"/>
  <c r="GY94" i="2"/>
  <c r="KY94" i="2" s="1"/>
  <c r="GZ94" i="2"/>
  <c r="KZ94" i="2" s="1"/>
  <c r="HA94" i="2"/>
  <c r="LA94" i="2" s="1"/>
  <c r="HB94" i="2"/>
  <c r="LB94" i="2" s="1"/>
  <c r="HC94" i="2"/>
  <c r="LC94" i="2" s="1"/>
  <c r="HD94" i="2"/>
  <c r="LD94" i="2" s="1"/>
  <c r="HE94" i="2"/>
  <c r="LE94" i="2" s="1"/>
  <c r="HF94" i="2"/>
  <c r="LF94" i="2" s="1"/>
  <c r="HG94" i="2"/>
  <c r="LG94" i="2" s="1"/>
  <c r="HH94" i="2"/>
  <c r="LH94" i="2" s="1"/>
  <c r="HI94" i="2"/>
  <c r="LI94" i="2" s="1"/>
  <c r="HJ94" i="2"/>
  <c r="LJ94" i="2" s="1"/>
  <c r="HK94" i="2"/>
  <c r="LK94" i="2" s="1"/>
  <c r="HL94" i="2"/>
  <c r="LL94" i="2" s="1"/>
  <c r="HM94" i="2"/>
  <c r="LM94" i="2" s="1"/>
  <c r="DO95" i="2"/>
  <c r="HO95" i="2" s="1"/>
  <c r="DP95" i="2"/>
  <c r="HP95" i="2" s="1"/>
  <c r="DQ95" i="2"/>
  <c r="HQ95" i="2" s="1"/>
  <c r="DR95" i="2"/>
  <c r="HR95" i="2" s="1"/>
  <c r="DS95" i="2"/>
  <c r="HS95" i="2" s="1"/>
  <c r="DT95" i="2"/>
  <c r="HT95" i="2" s="1"/>
  <c r="DU95" i="2"/>
  <c r="HU95" i="2" s="1"/>
  <c r="DV95" i="2"/>
  <c r="HV95" i="2" s="1"/>
  <c r="DW95" i="2"/>
  <c r="HW95" i="2" s="1"/>
  <c r="DX95" i="2"/>
  <c r="HX95" i="2" s="1"/>
  <c r="DY95" i="2"/>
  <c r="HY95" i="2" s="1"/>
  <c r="DZ95" i="2"/>
  <c r="HZ95" i="2" s="1"/>
  <c r="EA95" i="2"/>
  <c r="IA95" i="2" s="1"/>
  <c r="EB95" i="2"/>
  <c r="IB95" i="2" s="1"/>
  <c r="EC95" i="2"/>
  <c r="IC95" i="2" s="1"/>
  <c r="ED95" i="2"/>
  <c r="ID95" i="2" s="1"/>
  <c r="EF95" i="2"/>
  <c r="IF95" i="2" s="1"/>
  <c r="EG95" i="2"/>
  <c r="IG95" i="2" s="1"/>
  <c r="EH95" i="2"/>
  <c r="IH95" i="2" s="1"/>
  <c r="EI95" i="2"/>
  <c r="II95" i="2" s="1"/>
  <c r="EJ95" i="2"/>
  <c r="IJ95" i="2" s="1"/>
  <c r="EK95" i="2"/>
  <c r="IK95" i="2" s="1"/>
  <c r="EL95" i="2"/>
  <c r="IL95" i="2" s="1"/>
  <c r="EM95" i="2"/>
  <c r="IM95" i="2" s="1"/>
  <c r="EN95" i="2"/>
  <c r="IN95" i="2" s="1"/>
  <c r="EO95" i="2"/>
  <c r="IO95" i="2" s="1"/>
  <c r="EP95" i="2"/>
  <c r="IP95" i="2" s="1"/>
  <c r="EQ95" i="2"/>
  <c r="IQ95" i="2" s="1"/>
  <c r="ER95" i="2"/>
  <c r="IR95" i="2" s="1"/>
  <c r="ES95" i="2"/>
  <c r="IS95" i="2" s="1"/>
  <c r="ET95" i="2"/>
  <c r="IT95" i="2" s="1"/>
  <c r="EU95" i="2"/>
  <c r="IU95" i="2" s="1"/>
  <c r="EV95" i="2"/>
  <c r="IV95" i="2" s="1"/>
  <c r="EW95" i="2"/>
  <c r="IW95" i="2" s="1"/>
  <c r="EX95" i="2"/>
  <c r="IX95" i="2" s="1"/>
  <c r="EY95" i="2"/>
  <c r="IY95" i="2" s="1"/>
  <c r="EZ95" i="2"/>
  <c r="IZ95" i="2" s="1"/>
  <c r="FA95" i="2"/>
  <c r="JA95" i="2" s="1"/>
  <c r="FB95" i="2"/>
  <c r="JB95" i="2" s="1"/>
  <c r="FC95" i="2"/>
  <c r="JC95" i="2" s="1"/>
  <c r="FD95" i="2"/>
  <c r="JD95" i="2" s="1"/>
  <c r="FE95" i="2"/>
  <c r="JE95" i="2" s="1"/>
  <c r="FF95" i="2"/>
  <c r="JF95" i="2" s="1"/>
  <c r="FG95" i="2"/>
  <c r="JG95" i="2" s="1"/>
  <c r="FH95" i="2"/>
  <c r="JH95" i="2" s="1"/>
  <c r="FI95" i="2"/>
  <c r="JI95" i="2" s="1"/>
  <c r="FJ95" i="2"/>
  <c r="JJ95" i="2" s="1"/>
  <c r="FK95" i="2"/>
  <c r="JK95" i="2" s="1"/>
  <c r="FL95" i="2"/>
  <c r="JL95" i="2" s="1"/>
  <c r="FM95" i="2"/>
  <c r="JM95" i="2" s="1"/>
  <c r="FN95" i="2"/>
  <c r="JN95" i="2" s="1"/>
  <c r="FO95" i="2"/>
  <c r="JO95" i="2" s="1"/>
  <c r="FP95" i="2"/>
  <c r="JP95" i="2" s="1"/>
  <c r="FQ95" i="2"/>
  <c r="JQ95" i="2" s="1"/>
  <c r="FR95" i="2"/>
  <c r="JR95" i="2" s="1"/>
  <c r="FS95" i="2"/>
  <c r="JS95" i="2" s="1"/>
  <c r="FT95" i="2"/>
  <c r="JT95" i="2" s="1"/>
  <c r="FU95" i="2"/>
  <c r="JU95" i="2" s="1"/>
  <c r="FV95" i="2"/>
  <c r="JV95" i="2" s="1"/>
  <c r="FW95" i="2"/>
  <c r="JW95" i="2" s="1"/>
  <c r="FX95" i="2"/>
  <c r="JX95" i="2" s="1"/>
  <c r="FY95" i="2"/>
  <c r="JY95" i="2" s="1"/>
  <c r="FZ95" i="2"/>
  <c r="JZ95" i="2" s="1"/>
  <c r="GA95" i="2"/>
  <c r="KA95" i="2" s="1"/>
  <c r="GB95" i="2"/>
  <c r="KB95" i="2" s="1"/>
  <c r="GC95" i="2"/>
  <c r="KC95" i="2" s="1"/>
  <c r="GD95" i="2"/>
  <c r="KD95" i="2" s="1"/>
  <c r="GE95" i="2"/>
  <c r="KE95" i="2" s="1"/>
  <c r="GF95" i="2"/>
  <c r="KF95" i="2" s="1"/>
  <c r="GG95" i="2"/>
  <c r="KG95" i="2" s="1"/>
  <c r="GH95" i="2"/>
  <c r="KH95" i="2" s="1"/>
  <c r="GI95" i="2"/>
  <c r="KI95" i="2" s="1"/>
  <c r="GJ95" i="2"/>
  <c r="KJ95" i="2" s="1"/>
  <c r="GK95" i="2"/>
  <c r="KK95" i="2" s="1"/>
  <c r="GL95" i="2"/>
  <c r="KL95" i="2" s="1"/>
  <c r="GM95" i="2"/>
  <c r="KM95" i="2" s="1"/>
  <c r="GN95" i="2"/>
  <c r="KN95" i="2" s="1"/>
  <c r="GO95" i="2"/>
  <c r="KO95" i="2" s="1"/>
  <c r="GP95" i="2"/>
  <c r="KP95" i="2" s="1"/>
  <c r="GQ95" i="2"/>
  <c r="KQ95" i="2" s="1"/>
  <c r="GR95" i="2"/>
  <c r="KR95" i="2" s="1"/>
  <c r="GS95" i="2"/>
  <c r="KS95" i="2" s="1"/>
  <c r="GT95" i="2"/>
  <c r="KT95" i="2" s="1"/>
  <c r="GU95" i="2"/>
  <c r="KU95" i="2" s="1"/>
  <c r="GV95" i="2"/>
  <c r="KV95" i="2" s="1"/>
  <c r="GW95" i="2"/>
  <c r="KW95" i="2" s="1"/>
  <c r="GX95" i="2"/>
  <c r="KX95" i="2" s="1"/>
  <c r="GY95" i="2"/>
  <c r="KY95" i="2" s="1"/>
  <c r="GZ95" i="2"/>
  <c r="KZ95" i="2" s="1"/>
  <c r="HA95" i="2"/>
  <c r="LA95" i="2" s="1"/>
  <c r="HB95" i="2"/>
  <c r="LB95" i="2" s="1"/>
  <c r="HC95" i="2"/>
  <c r="LC95" i="2" s="1"/>
  <c r="HD95" i="2"/>
  <c r="LD95" i="2" s="1"/>
  <c r="HE95" i="2"/>
  <c r="LE95" i="2" s="1"/>
  <c r="HF95" i="2"/>
  <c r="LF95" i="2" s="1"/>
  <c r="HG95" i="2"/>
  <c r="LG95" i="2" s="1"/>
  <c r="HH95" i="2"/>
  <c r="LH95" i="2" s="1"/>
  <c r="HI95" i="2"/>
  <c r="LI95" i="2" s="1"/>
  <c r="HJ95" i="2"/>
  <c r="LJ95" i="2" s="1"/>
  <c r="HK95" i="2"/>
  <c r="LK95" i="2" s="1"/>
  <c r="HL95" i="2"/>
  <c r="LL95" i="2" s="1"/>
  <c r="HM95" i="2"/>
  <c r="LM95" i="2" s="1"/>
  <c r="DO96" i="2"/>
  <c r="HO96" i="2" s="1"/>
  <c r="DP96" i="2"/>
  <c r="HP96" i="2" s="1"/>
  <c r="DQ96" i="2"/>
  <c r="HQ96" i="2" s="1"/>
  <c r="DR96" i="2"/>
  <c r="HR96" i="2" s="1"/>
  <c r="DS96" i="2"/>
  <c r="HS96" i="2" s="1"/>
  <c r="DT96" i="2"/>
  <c r="HT96" i="2" s="1"/>
  <c r="DU96" i="2"/>
  <c r="HU96" i="2" s="1"/>
  <c r="DV96" i="2"/>
  <c r="HV96" i="2" s="1"/>
  <c r="DW96" i="2"/>
  <c r="HW96" i="2" s="1"/>
  <c r="DX96" i="2"/>
  <c r="HX96" i="2" s="1"/>
  <c r="DY96" i="2"/>
  <c r="HY96" i="2" s="1"/>
  <c r="DZ96" i="2"/>
  <c r="HZ96" i="2" s="1"/>
  <c r="EA96" i="2"/>
  <c r="IA96" i="2" s="1"/>
  <c r="EB96" i="2"/>
  <c r="IB96" i="2" s="1"/>
  <c r="EC96" i="2"/>
  <c r="IC96" i="2" s="1"/>
  <c r="ED96" i="2"/>
  <c r="ID96" i="2" s="1"/>
  <c r="EF96" i="2"/>
  <c r="IF96" i="2" s="1"/>
  <c r="EG96" i="2"/>
  <c r="IG96" i="2" s="1"/>
  <c r="EH96" i="2"/>
  <c r="IH96" i="2" s="1"/>
  <c r="EI96" i="2"/>
  <c r="II96" i="2" s="1"/>
  <c r="EJ96" i="2"/>
  <c r="IJ96" i="2" s="1"/>
  <c r="EK96" i="2"/>
  <c r="IK96" i="2" s="1"/>
  <c r="EL96" i="2"/>
  <c r="IL96" i="2" s="1"/>
  <c r="EM96" i="2"/>
  <c r="IM96" i="2" s="1"/>
  <c r="EN96" i="2"/>
  <c r="IN96" i="2" s="1"/>
  <c r="EO96" i="2"/>
  <c r="IO96" i="2" s="1"/>
  <c r="EP96" i="2"/>
  <c r="IP96" i="2" s="1"/>
  <c r="EQ96" i="2"/>
  <c r="IQ96" i="2" s="1"/>
  <c r="ER96" i="2"/>
  <c r="IR96" i="2" s="1"/>
  <c r="ES96" i="2"/>
  <c r="IS96" i="2" s="1"/>
  <c r="ET96" i="2"/>
  <c r="IT96" i="2" s="1"/>
  <c r="EU96" i="2"/>
  <c r="IU96" i="2" s="1"/>
  <c r="EV96" i="2"/>
  <c r="IV96" i="2" s="1"/>
  <c r="EW96" i="2"/>
  <c r="IW96" i="2" s="1"/>
  <c r="EX96" i="2"/>
  <c r="IX96" i="2" s="1"/>
  <c r="EY96" i="2"/>
  <c r="IY96" i="2" s="1"/>
  <c r="EZ96" i="2"/>
  <c r="IZ96" i="2" s="1"/>
  <c r="FA96" i="2"/>
  <c r="JA96" i="2" s="1"/>
  <c r="FB96" i="2"/>
  <c r="JB96" i="2" s="1"/>
  <c r="FC96" i="2"/>
  <c r="JC96" i="2" s="1"/>
  <c r="FD96" i="2"/>
  <c r="JD96" i="2" s="1"/>
  <c r="FE96" i="2"/>
  <c r="JE96" i="2" s="1"/>
  <c r="FF96" i="2"/>
  <c r="JF96" i="2" s="1"/>
  <c r="FG96" i="2"/>
  <c r="JG96" i="2" s="1"/>
  <c r="FH96" i="2"/>
  <c r="JH96" i="2" s="1"/>
  <c r="FI96" i="2"/>
  <c r="JI96" i="2" s="1"/>
  <c r="FJ96" i="2"/>
  <c r="JJ96" i="2" s="1"/>
  <c r="FK96" i="2"/>
  <c r="JK96" i="2" s="1"/>
  <c r="FL96" i="2"/>
  <c r="JL96" i="2" s="1"/>
  <c r="FM96" i="2"/>
  <c r="JM96" i="2" s="1"/>
  <c r="FN96" i="2"/>
  <c r="JN96" i="2" s="1"/>
  <c r="FO96" i="2"/>
  <c r="JO96" i="2" s="1"/>
  <c r="FP96" i="2"/>
  <c r="JP96" i="2" s="1"/>
  <c r="FQ96" i="2"/>
  <c r="JQ96" i="2" s="1"/>
  <c r="FR96" i="2"/>
  <c r="JR96" i="2" s="1"/>
  <c r="FS96" i="2"/>
  <c r="JS96" i="2" s="1"/>
  <c r="FT96" i="2"/>
  <c r="JT96" i="2" s="1"/>
  <c r="FU96" i="2"/>
  <c r="JU96" i="2" s="1"/>
  <c r="FV96" i="2"/>
  <c r="JV96" i="2" s="1"/>
  <c r="FW96" i="2"/>
  <c r="JW96" i="2" s="1"/>
  <c r="FX96" i="2"/>
  <c r="JX96" i="2" s="1"/>
  <c r="FY96" i="2"/>
  <c r="JY96" i="2" s="1"/>
  <c r="FZ96" i="2"/>
  <c r="JZ96" i="2" s="1"/>
  <c r="GA96" i="2"/>
  <c r="KA96" i="2" s="1"/>
  <c r="GB96" i="2"/>
  <c r="KB96" i="2" s="1"/>
  <c r="GC96" i="2"/>
  <c r="KC96" i="2" s="1"/>
  <c r="GD96" i="2"/>
  <c r="KD96" i="2" s="1"/>
  <c r="GE96" i="2"/>
  <c r="KE96" i="2" s="1"/>
  <c r="GF96" i="2"/>
  <c r="KF96" i="2" s="1"/>
  <c r="GG96" i="2"/>
  <c r="KG96" i="2" s="1"/>
  <c r="GH96" i="2"/>
  <c r="KH96" i="2" s="1"/>
  <c r="GI96" i="2"/>
  <c r="KI96" i="2" s="1"/>
  <c r="GJ96" i="2"/>
  <c r="KJ96" i="2" s="1"/>
  <c r="GK96" i="2"/>
  <c r="KK96" i="2" s="1"/>
  <c r="GL96" i="2"/>
  <c r="KL96" i="2" s="1"/>
  <c r="GM96" i="2"/>
  <c r="KM96" i="2" s="1"/>
  <c r="GN96" i="2"/>
  <c r="KN96" i="2" s="1"/>
  <c r="GO96" i="2"/>
  <c r="KO96" i="2" s="1"/>
  <c r="GP96" i="2"/>
  <c r="KP96" i="2" s="1"/>
  <c r="GQ96" i="2"/>
  <c r="KQ96" i="2" s="1"/>
  <c r="GR96" i="2"/>
  <c r="KR96" i="2" s="1"/>
  <c r="GS96" i="2"/>
  <c r="KS96" i="2" s="1"/>
  <c r="GT96" i="2"/>
  <c r="KT96" i="2" s="1"/>
  <c r="GU96" i="2"/>
  <c r="KU96" i="2" s="1"/>
  <c r="GV96" i="2"/>
  <c r="KV96" i="2" s="1"/>
  <c r="GW96" i="2"/>
  <c r="KW96" i="2" s="1"/>
  <c r="GX96" i="2"/>
  <c r="KX96" i="2" s="1"/>
  <c r="GY96" i="2"/>
  <c r="KY96" i="2" s="1"/>
  <c r="GZ96" i="2"/>
  <c r="KZ96" i="2" s="1"/>
  <c r="HA96" i="2"/>
  <c r="LA96" i="2" s="1"/>
  <c r="HB96" i="2"/>
  <c r="LB96" i="2" s="1"/>
  <c r="HC96" i="2"/>
  <c r="LC96" i="2" s="1"/>
  <c r="HD96" i="2"/>
  <c r="LD96" i="2" s="1"/>
  <c r="HE96" i="2"/>
  <c r="LE96" i="2" s="1"/>
  <c r="HF96" i="2"/>
  <c r="LF96" i="2" s="1"/>
  <c r="HG96" i="2"/>
  <c r="LG96" i="2" s="1"/>
  <c r="HH96" i="2"/>
  <c r="LH96" i="2" s="1"/>
  <c r="HI96" i="2"/>
  <c r="LI96" i="2" s="1"/>
  <c r="HJ96" i="2"/>
  <c r="LJ96" i="2" s="1"/>
  <c r="HK96" i="2"/>
  <c r="LK96" i="2" s="1"/>
  <c r="HL96" i="2"/>
  <c r="LL96" i="2" s="1"/>
  <c r="HM96" i="2"/>
  <c r="LM96" i="2" s="1"/>
  <c r="AE109" i="2"/>
  <c r="EE109" i="2" s="1"/>
  <c r="IE109" i="2" s="1"/>
  <c r="AE108" i="2"/>
  <c r="EE108" i="2" s="1"/>
  <c r="IE108" i="2" s="1"/>
  <c r="AE107" i="2"/>
  <c r="EE107" i="2" s="1"/>
  <c r="IE107" i="2" s="1"/>
  <c r="AE106" i="2"/>
  <c r="EE106" i="2" s="1"/>
  <c r="IE106" i="2" s="1"/>
  <c r="AE105" i="2"/>
  <c r="EE105" i="2" s="1"/>
  <c r="IE105" i="2" s="1"/>
  <c r="AE104" i="2"/>
  <c r="EE104" i="2" s="1"/>
  <c r="IE104" i="2" s="1"/>
  <c r="AE103" i="2"/>
  <c r="EE103" i="2" s="1"/>
  <c r="IE103" i="2" s="1"/>
  <c r="AE102" i="2"/>
  <c r="EE102" i="2" s="1"/>
  <c r="IE102" i="2" s="1"/>
  <c r="AE101" i="2"/>
  <c r="AE100" i="2"/>
  <c r="EE100" i="2" s="1"/>
  <c r="IE100" i="2" s="1"/>
  <c r="AE99" i="2"/>
  <c r="EE99" i="2" s="1"/>
  <c r="IE99" i="2" s="1"/>
  <c r="AE98" i="2"/>
  <c r="AE97" i="2"/>
  <c r="AE96" i="2"/>
  <c r="EE96" i="2" s="1"/>
  <c r="IE96" i="2" s="1"/>
  <c r="AE95" i="2"/>
  <c r="EE95" i="2" s="1"/>
  <c r="IE95" i="2" s="1"/>
  <c r="BP638" i="1"/>
  <c r="BQ638" i="1"/>
  <c r="BR638" i="1"/>
  <c r="BS638" i="1"/>
  <c r="CB638" i="1"/>
  <c r="CC638" i="1"/>
  <c r="CD638" i="1"/>
  <c r="CE638" i="1"/>
  <c r="BT638" i="1"/>
  <c r="BU638" i="1"/>
  <c r="BV638" i="1"/>
  <c r="BW638" i="1"/>
  <c r="BX638" i="1"/>
  <c r="BY638" i="1"/>
  <c r="BZ638" i="1"/>
  <c r="CA638" i="1"/>
  <c r="BS639" i="1"/>
  <c r="BT639" i="1"/>
  <c r="BU639" i="1"/>
  <c r="BV639" i="1"/>
  <c r="BW639" i="1"/>
  <c r="BX639" i="1"/>
  <c r="BY639" i="1"/>
  <c r="BZ639" i="1"/>
  <c r="BP639" i="1"/>
  <c r="BQ639" i="1"/>
  <c r="BR639" i="1"/>
  <c r="CA639" i="1"/>
  <c r="CB639" i="1"/>
  <c r="CC639" i="1"/>
  <c r="CD639" i="1"/>
  <c r="CE639" i="1"/>
  <c r="CF639" i="1"/>
  <c r="BP640" i="1"/>
  <c r="BQ640" i="1"/>
  <c r="BZ640" i="1"/>
  <c r="CA640" i="1"/>
  <c r="CB640" i="1"/>
  <c r="CC640" i="1"/>
  <c r="CD640" i="1"/>
  <c r="CE640" i="1"/>
  <c r="BR640" i="1"/>
  <c r="BS640" i="1"/>
  <c r="BT640" i="1"/>
  <c r="BU640" i="1"/>
  <c r="BV640" i="1"/>
  <c r="BW640" i="1"/>
  <c r="BX640" i="1"/>
  <c r="BY640" i="1"/>
  <c r="BQ641" i="1"/>
  <c r="BR641" i="1"/>
  <c r="BS641" i="1"/>
  <c r="BT641" i="1"/>
  <c r="BU641" i="1"/>
  <c r="BW641" i="1"/>
  <c r="BX641" i="1"/>
  <c r="CD641" i="1"/>
  <c r="BP641" i="1"/>
  <c r="BV641" i="1"/>
  <c r="BY641" i="1"/>
  <c r="BZ641" i="1"/>
  <c r="CA641" i="1"/>
  <c r="CB641" i="1"/>
  <c r="CC641" i="1"/>
  <c r="CE641" i="1"/>
  <c r="BU642" i="1"/>
  <c r="BV642" i="1"/>
  <c r="BW642" i="1"/>
  <c r="BX642" i="1"/>
  <c r="BY642" i="1"/>
  <c r="BZ642" i="1"/>
  <c r="CA642" i="1"/>
  <c r="CB642" i="1"/>
  <c r="BP642" i="1"/>
  <c r="BQ642" i="1"/>
  <c r="BR642" i="1"/>
  <c r="BS642" i="1"/>
  <c r="BT642" i="1"/>
  <c r="CC642" i="1"/>
  <c r="CD642" i="1"/>
  <c r="CE642" i="1"/>
  <c r="BP643" i="1"/>
  <c r="BQ643" i="1"/>
  <c r="BR643" i="1"/>
  <c r="BS643" i="1"/>
  <c r="CB643" i="1"/>
  <c r="CC643" i="1"/>
  <c r="CD643" i="1"/>
  <c r="CE643" i="1"/>
  <c r="CF643" i="1"/>
  <c r="BT643" i="1"/>
  <c r="BU643" i="1"/>
  <c r="BV643" i="1"/>
  <c r="BW643" i="1"/>
  <c r="BX643" i="1"/>
  <c r="BY643" i="1"/>
  <c r="BZ643" i="1"/>
  <c r="CA643" i="1"/>
  <c r="BS644" i="1"/>
  <c r="BT644" i="1"/>
  <c r="BU644" i="1"/>
  <c r="BV644" i="1"/>
  <c r="BW644" i="1"/>
  <c r="BX644" i="1"/>
  <c r="BY644" i="1"/>
  <c r="BZ644" i="1"/>
  <c r="BP644" i="1"/>
  <c r="BQ644" i="1"/>
  <c r="BR644" i="1"/>
  <c r="CA644" i="1"/>
  <c r="CB644" i="1"/>
  <c r="CC644" i="1"/>
  <c r="CD644" i="1"/>
  <c r="CE644" i="1"/>
  <c r="BP645" i="1"/>
  <c r="BT645" i="1"/>
  <c r="BZ645" i="1"/>
  <c r="CA645" i="1"/>
  <c r="CB645" i="1"/>
  <c r="CC645" i="1"/>
  <c r="CD645" i="1"/>
  <c r="CE645" i="1"/>
  <c r="BQ645" i="1"/>
  <c r="BR645" i="1"/>
  <c r="BS645" i="1"/>
  <c r="BU645" i="1"/>
  <c r="BV645" i="1"/>
  <c r="BW645" i="1"/>
  <c r="BX645" i="1"/>
  <c r="BY645" i="1"/>
  <c r="BQ646" i="1"/>
  <c r="BR646" i="1"/>
  <c r="BS646" i="1"/>
  <c r="BT646" i="1"/>
  <c r="BU646" i="1"/>
  <c r="BV646" i="1"/>
  <c r="BW646" i="1"/>
  <c r="BX646" i="1"/>
  <c r="BP646" i="1"/>
  <c r="BY646" i="1"/>
  <c r="BZ646" i="1"/>
  <c r="CA646" i="1"/>
  <c r="CB646" i="1"/>
  <c r="CC646" i="1"/>
  <c r="CD646" i="1"/>
  <c r="CE646" i="1"/>
  <c r="BX647" i="1"/>
  <c r="BY647" i="1"/>
  <c r="BZ647" i="1"/>
  <c r="CA647" i="1"/>
  <c r="CB647" i="1"/>
  <c r="CC647" i="1"/>
  <c r="CD647" i="1"/>
  <c r="CE647" i="1"/>
  <c r="BP647" i="1"/>
  <c r="BQ647" i="1"/>
  <c r="BR647" i="1"/>
  <c r="BS647" i="1"/>
  <c r="BT647" i="1"/>
  <c r="BU647" i="1"/>
  <c r="BV647" i="1"/>
  <c r="BW647" i="1"/>
  <c r="BP648" i="1"/>
  <c r="BQ648" i="1"/>
  <c r="BR648" i="1"/>
  <c r="BS648" i="1"/>
  <c r="BT648" i="1"/>
  <c r="BU648" i="1"/>
  <c r="BV648" i="1"/>
  <c r="CE648" i="1"/>
  <c r="BW648" i="1"/>
  <c r="BX648" i="1"/>
  <c r="BY648" i="1"/>
  <c r="BZ648" i="1"/>
  <c r="CA648" i="1"/>
  <c r="CB648" i="1"/>
  <c r="CC648" i="1"/>
  <c r="CD648" i="1"/>
  <c r="AH644" i="1"/>
  <c r="AH643" i="1"/>
  <c r="AH642" i="1"/>
  <c r="AH641" i="1"/>
  <c r="AH640" i="1"/>
  <c r="AH638" i="1"/>
  <c r="IL46" i="2"/>
  <c r="IM46" i="2"/>
  <c r="IN46" i="2"/>
  <c r="IL47" i="2"/>
  <c r="IM47" i="2"/>
  <c r="IN47" i="2"/>
  <c r="IL48" i="2"/>
  <c r="IM48" i="2"/>
  <c r="IN48" i="2"/>
  <c r="IL49" i="2"/>
  <c r="IM49" i="2"/>
  <c r="IN49" i="2"/>
  <c r="IL50" i="2"/>
  <c r="IM50" i="2"/>
  <c r="IN50" i="2"/>
  <c r="IL51" i="2"/>
  <c r="IM51" i="2"/>
  <c r="IN51" i="2"/>
  <c r="IL52" i="2"/>
  <c r="IM52" i="2"/>
  <c r="IN52" i="2"/>
  <c r="IL53" i="2"/>
  <c r="IM53" i="2"/>
  <c r="IN53" i="2"/>
  <c r="IL54" i="2"/>
  <c r="IM54" i="2"/>
  <c r="IN54" i="2"/>
  <c r="IL55" i="2"/>
  <c r="IM55" i="2"/>
  <c r="IN55" i="2"/>
  <c r="IL56" i="2"/>
  <c r="IM56" i="2"/>
  <c r="IN56" i="2"/>
  <c r="IL57" i="2"/>
  <c r="IM57" i="2"/>
  <c r="IN57" i="2"/>
  <c r="IL58" i="2"/>
  <c r="IM58" i="2"/>
  <c r="IN58" i="2"/>
  <c r="IL59" i="2"/>
  <c r="IM59" i="2"/>
  <c r="IN59" i="2"/>
  <c r="IL60" i="2"/>
  <c r="IM60" i="2"/>
  <c r="IN60" i="2"/>
  <c r="IL61" i="2"/>
  <c r="IM61" i="2"/>
  <c r="IN61" i="2"/>
  <c r="IL62" i="2"/>
  <c r="IM62" i="2"/>
  <c r="IN62" i="2"/>
  <c r="DO46" i="2"/>
  <c r="DP46" i="2"/>
  <c r="DQ46" i="2"/>
  <c r="DR46" i="2"/>
  <c r="DS46" i="2"/>
  <c r="HS46" i="2" s="1"/>
  <c r="DT46" i="2"/>
  <c r="HT46" i="2" s="1"/>
  <c r="DU46" i="2"/>
  <c r="HU46" i="2" s="1"/>
  <c r="DV46" i="2"/>
  <c r="HV46" i="2" s="1"/>
  <c r="DW46" i="2"/>
  <c r="HW46" i="2" s="1"/>
  <c r="DX46" i="2"/>
  <c r="HX46" i="2" s="1"/>
  <c r="DY46" i="2"/>
  <c r="HY46" i="2" s="1"/>
  <c r="DZ46" i="2"/>
  <c r="HZ46" i="2" s="1"/>
  <c r="EA46" i="2"/>
  <c r="IA46" i="2" s="1"/>
  <c r="EB46" i="2"/>
  <c r="IB46" i="2" s="1"/>
  <c r="EC46" i="2"/>
  <c r="IC46" i="2" s="1"/>
  <c r="ED46" i="2"/>
  <c r="ID46" i="2" s="1"/>
  <c r="EF46" i="2"/>
  <c r="IF46" i="2" s="1"/>
  <c r="EG46" i="2"/>
  <c r="IG46" i="2" s="1"/>
  <c r="EH46" i="2"/>
  <c r="IH46" i="2" s="1"/>
  <c r="EI46" i="2"/>
  <c r="II46" i="2" s="1"/>
  <c r="EJ46" i="2"/>
  <c r="IJ46" i="2" s="1"/>
  <c r="EK46" i="2"/>
  <c r="IK46" i="2" s="1"/>
  <c r="DO47" i="2"/>
  <c r="DP47" i="2"/>
  <c r="DQ47" i="2"/>
  <c r="DR47" i="2"/>
  <c r="DS47" i="2"/>
  <c r="HS47" i="2" s="1"/>
  <c r="DT47" i="2"/>
  <c r="HT47" i="2" s="1"/>
  <c r="DU47" i="2"/>
  <c r="HU47" i="2" s="1"/>
  <c r="DV47" i="2"/>
  <c r="HV47" i="2" s="1"/>
  <c r="DW47" i="2"/>
  <c r="HW47" i="2" s="1"/>
  <c r="DX47" i="2"/>
  <c r="HX47" i="2" s="1"/>
  <c r="DY47" i="2"/>
  <c r="HY47" i="2" s="1"/>
  <c r="DZ47" i="2"/>
  <c r="HZ47" i="2" s="1"/>
  <c r="EA47" i="2"/>
  <c r="IA47" i="2" s="1"/>
  <c r="EB47" i="2"/>
  <c r="IB47" i="2" s="1"/>
  <c r="EC47" i="2"/>
  <c r="IC47" i="2" s="1"/>
  <c r="ED47" i="2"/>
  <c r="ID47" i="2" s="1"/>
  <c r="EF47" i="2"/>
  <c r="IF47" i="2" s="1"/>
  <c r="EG47" i="2"/>
  <c r="IG47" i="2" s="1"/>
  <c r="EH47" i="2"/>
  <c r="IH47" i="2" s="1"/>
  <c r="EI47" i="2"/>
  <c r="II47" i="2" s="1"/>
  <c r="EJ47" i="2"/>
  <c r="IJ47" i="2" s="1"/>
  <c r="EK47" i="2"/>
  <c r="IK47" i="2" s="1"/>
  <c r="DO48" i="2"/>
  <c r="DP48" i="2"/>
  <c r="DQ48" i="2"/>
  <c r="DR48" i="2"/>
  <c r="DS48" i="2"/>
  <c r="HS48" i="2" s="1"/>
  <c r="DT48" i="2"/>
  <c r="HT48" i="2" s="1"/>
  <c r="DU48" i="2"/>
  <c r="HU48" i="2" s="1"/>
  <c r="DV48" i="2"/>
  <c r="HV48" i="2" s="1"/>
  <c r="DW48" i="2"/>
  <c r="HW48" i="2" s="1"/>
  <c r="DX48" i="2"/>
  <c r="HX48" i="2" s="1"/>
  <c r="DY48" i="2"/>
  <c r="HY48" i="2" s="1"/>
  <c r="DZ48" i="2"/>
  <c r="HZ48" i="2" s="1"/>
  <c r="EA48" i="2"/>
  <c r="IA48" i="2" s="1"/>
  <c r="EB48" i="2"/>
  <c r="IB48" i="2" s="1"/>
  <c r="EC48" i="2"/>
  <c r="IC48" i="2" s="1"/>
  <c r="ED48" i="2"/>
  <c r="ID48" i="2" s="1"/>
  <c r="EF48" i="2"/>
  <c r="IF48" i="2" s="1"/>
  <c r="EG48" i="2"/>
  <c r="IG48" i="2" s="1"/>
  <c r="EH48" i="2"/>
  <c r="IH48" i="2" s="1"/>
  <c r="EI48" i="2"/>
  <c r="II48" i="2" s="1"/>
  <c r="EJ48" i="2"/>
  <c r="IJ48" i="2" s="1"/>
  <c r="EK48" i="2"/>
  <c r="IK48" i="2" s="1"/>
  <c r="DO49" i="2"/>
  <c r="DP49" i="2"/>
  <c r="DQ49" i="2"/>
  <c r="DR49" i="2"/>
  <c r="DS49" i="2"/>
  <c r="HS49" i="2" s="1"/>
  <c r="DT49" i="2"/>
  <c r="HT49" i="2" s="1"/>
  <c r="DU49" i="2"/>
  <c r="HU49" i="2" s="1"/>
  <c r="DV49" i="2"/>
  <c r="HV49" i="2" s="1"/>
  <c r="DW49" i="2"/>
  <c r="HW49" i="2" s="1"/>
  <c r="DX49" i="2"/>
  <c r="HX49" i="2" s="1"/>
  <c r="DY49" i="2"/>
  <c r="HY49" i="2" s="1"/>
  <c r="DZ49" i="2"/>
  <c r="HZ49" i="2" s="1"/>
  <c r="EA49" i="2"/>
  <c r="IA49" i="2" s="1"/>
  <c r="EB49" i="2"/>
  <c r="IB49" i="2" s="1"/>
  <c r="EC49" i="2"/>
  <c r="IC49" i="2" s="1"/>
  <c r="ED49" i="2"/>
  <c r="ID49" i="2" s="1"/>
  <c r="EF49" i="2"/>
  <c r="IF49" i="2" s="1"/>
  <c r="EG49" i="2"/>
  <c r="IG49" i="2" s="1"/>
  <c r="EH49" i="2"/>
  <c r="IH49" i="2" s="1"/>
  <c r="EI49" i="2"/>
  <c r="II49" i="2" s="1"/>
  <c r="EJ49" i="2"/>
  <c r="IJ49" i="2" s="1"/>
  <c r="EK49" i="2"/>
  <c r="IK49" i="2" s="1"/>
  <c r="DO50" i="2"/>
  <c r="DP50" i="2"/>
  <c r="DQ50" i="2"/>
  <c r="DR50" i="2"/>
  <c r="DS50" i="2"/>
  <c r="HS50" i="2" s="1"/>
  <c r="DT50" i="2"/>
  <c r="HT50" i="2" s="1"/>
  <c r="DU50" i="2"/>
  <c r="HU50" i="2" s="1"/>
  <c r="DV50" i="2"/>
  <c r="HV50" i="2" s="1"/>
  <c r="DW50" i="2"/>
  <c r="HW50" i="2" s="1"/>
  <c r="DX50" i="2"/>
  <c r="HX50" i="2" s="1"/>
  <c r="DY50" i="2"/>
  <c r="HY50" i="2" s="1"/>
  <c r="DZ50" i="2"/>
  <c r="HZ50" i="2" s="1"/>
  <c r="EA50" i="2"/>
  <c r="IA50" i="2" s="1"/>
  <c r="EB50" i="2"/>
  <c r="IB50" i="2" s="1"/>
  <c r="EC50" i="2"/>
  <c r="IC50" i="2" s="1"/>
  <c r="ED50" i="2"/>
  <c r="ID50" i="2" s="1"/>
  <c r="EF50" i="2"/>
  <c r="IF50" i="2" s="1"/>
  <c r="EG50" i="2"/>
  <c r="IG50" i="2" s="1"/>
  <c r="EH50" i="2"/>
  <c r="IH50" i="2" s="1"/>
  <c r="EI50" i="2"/>
  <c r="II50" i="2" s="1"/>
  <c r="EJ50" i="2"/>
  <c r="IJ50" i="2" s="1"/>
  <c r="EK50" i="2"/>
  <c r="IK50" i="2" s="1"/>
  <c r="DO51" i="2"/>
  <c r="DP51" i="2"/>
  <c r="DQ51" i="2"/>
  <c r="DR51" i="2"/>
  <c r="DS51" i="2"/>
  <c r="HS51" i="2" s="1"/>
  <c r="DT51" i="2"/>
  <c r="HT51" i="2" s="1"/>
  <c r="DU51" i="2"/>
  <c r="HU51" i="2" s="1"/>
  <c r="DV51" i="2"/>
  <c r="HV51" i="2" s="1"/>
  <c r="DW51" i="2"/>
  <c r="HW51" i="2" s="1"/>
  <c r="DX51" i="2"/>
  <c r="HX51" i="2" s="1"/>
  <c r="DY51" i="2"/>
  <c r="HY51" i="2" s="1"/>
  <c r="DZ51" i="2"/>
  <c r="HZ51" i="2" s="1"/>
  <c r="EA51" i="2"/>
  <c r="IA51" i="2" s="1"/>
  <c r="EB51" i="2"/>
  <c r="IB51" i="2" s="1"/>
  <c r="EC51" i="2"/>
  <c r="IC51" i="2" s="1"/>
  <c r="ED51" i="2"/>
  <c r="ID51" i="2" s="1"/>
  <c r="EF51" i="2"/>
  <c r="IF51" i="2" s="1"/>
  <c r="EG51" i="2"/>
  <c r="IG51" i="2" s="1"/>
  <c r="EH51" i="2"/>
  <c r="IH51" i="2" s="1"/>
  <c r="EI51" i="2"/>
  <c r="II51" i="2" s="1"/>
  <c r="EJ51" i="2"/>
  <c r="IJ51" i="2" s="1"/>
  <c r="EK51" i="2"/>
  <c r="IK51" i="2" s="1"/>
  <c r="DO52" i="2"/>
  <c r="DP52" i="2"/>
  <c r="DQ52" i="2"/>
  <c r="DR52" i="2"/>
  <c r="DS52" i="2"/>
  <c r="HS52" i="2" s="1"/>
  <c r="DT52" i="2"/>
  <c r="HT52" i="2" s="1"/>
  <c r="DU52" i="2"/>
  <c r="HU52" i="2" s="1"/>
  <c r="DV52" i="2"/>
  <c r="HV52" i="2" s="1"/>
  <c r="DW52" i="2"/>
  <c r="HW52" i="2" s="1"/>
  <c r="DX52" i="2"/>
  <c r="HX52" i="2" s="1"/>
  <c r="DY52" i="2"/>
  <c r="HY52" i="2" s="1"/>
  <c r="DZ52" i="2"/>
  <c r="HZ52" i="2" s="1"/>
  <c r="EA52" i="2"/>
  <c r="IA52" i="2" s="1"/>
  <c r="EB52" i="2"/>
  <c r="IB52" i="2" s="1"/>
  <c r="EC52" i="2"/>
  <c r="IC52" i="2" s="1"/>
  <c r="ED52" i="2"/>
  <c r="ID52" i="2" s="1"/>
  <c r="EF52" i="2"/>
  <c r="IF52" i="2" s="1"/>
  <c r="EG52" i="2"/>
  <c r="IG52" i="2" s="1"/>
  <c r="EH52" i="2"/>
  <c r="IH52" i="2" s="1"/>
  <c r="EI52" i="2"/>
  <c r="II52" i="2" s="1"/>
  <c r="EJ52" i="2"/>
  <c r="IJ52" i="2" s="1"/>
  <c r="EK52" i="2"/>
  <c r="IK52" i="2" s="1"/>
  <c r="DO53" i="2"/>
  <c r="DP53" i="2"/>
  <c r="DQ53" i="2"/>
  <c r="DR53" i="2"/>
  <c r="DS53" i="2"/>
  <c r="HS53" i="2" s="1"/>
  <c r="DT53" i="2"/>
  <c r="HT53" i="2" s="1"/>
  <c r="DU53" i="2"/>
  <c r="HU53" i="2" s="1"/>
  <c r="DV53" i="2"/>
  <c r="HV53" i="2" s="1"/>
  <c r="DW53" i="2"/>
  <c r="HW53" i="2" s="1"/>
  <c r="DX53" i="2"/>
  <c r="HX53" i="2" s="1"/>
  <c r="DY53" i="2"/>
  <c r="HY53" i="2" s="1"/>
  <c r="DZ53" i="2"/>
  <c r="HZ53" i="2" s="1"/>
  <c r="EA53" i="2"/>
  <c r="IA53" i="2" s="1"/>
  <c r="EB53" i="2"/>
  <c r="IB53" i="2" s="1"/>
  <c r="EC53" i="2"/>
  <c r="IC53" i="2" s="1"/>
  <c r="ED53" i="2"/>
  <c r="ID53" i="2" s="1"/>
  <c r="EF53" i="2"/>
  <c r="IF53" i="2" s="1"/>
  <c r="EG53" i="2"/>
  <c r="IG53" i="2" s="1"/>
  <c r="EH53" i="2"/>
  <c r="IH53" i="2" s="1"/>
  <c r="EI53" i="2"/>
  <c r="II53" i="2" s="1"/>
  <c r="EJ53" i="2"/>
  <c r="IJ53" i="2" s="1"/>
  <c r="EK53" i="2"/>
  <c r="IK53" i="2" s="1"/>
  <c r="DO54" i="2"/>
  <c r="DP54" i="2"/>
  <c r="DQ54" i="2"/>
  <c r="DR54" i="2"/>
  <c r="DS54" i="2"/>
  <c r="HS54" i="2" s="1"/>
  <c r="DT54" i="2"/>
  <c r="HT54" i="2" s="1"/>
  <c r="DU54" i="2"/>
  <c r="HU54" i="2" s="1"/>
  <c r="DV54" i="2"/>
  <c r="HV54" i="2" s="1"/>
  <c r="DW54" i="2"/>
  <c r="HW54" i="2" s="1"/>
  <c r="DX54" i="2"/>
  <c r="HX54" i="2" s="1"/>
  <c r="DY54" i="2"/>
  <c r="HY54" i="2" s="1"/>
  <c r="DZ54" i="2"/>
  <c r="HZ54" i="2" s="1"/>
  <c r="EA54" i="2"/>
  <c r="IA54" i="2" s="1"/>
  <c r="EB54" i="2"/>
  <c r="IB54" i="2" s="1"/>
  <c r="EC54" i="2"/>
  <c r="IC54" i="2" s="1"/>
  <c r="ED54" i="2"/>
  <c r="ID54" i="2" s="1"/>
  <c r="EF54" i="2"/>
  <c r="IF54" i="2" s="1"/>
  <c r="EG54" i="2"/>
  <c r="IG54" i="2" s="1"/>
  <c r="EH54" i="2"/>
  <c r="IH54" i="2" s="1"/>
  <c r="EI54" i="2"/>
  <c r="II54" i="2" s="1"/>
  <c r="EJ54" i="2"/>
  <c r="IJ54" i="2" s="1"/>
  <c r="EK54" i="2"/>
  <c r="IK54" i="2" s="1"/>
  <c r="DO55" i="2"/>
  <c r="DP55" i="2"/>
  <c r="DQ55" i="2"/>
  <c r="DR55" i="2"/>
  <c r="DS55" i="2"/>
  <c r="HS55" i="2" s="1"/>
  <c r="DT55" i="2"/>
  <c r="HT55" i="2" s="1"/>
  <c r="DU55" i="2"/>
  <c r="HU55" i="2" s="1"/>
  <c r="DV55" i="2"/>
  <c r="HV55" i="2" s="1"/>
  <c r="DW55" i="2"/>
  <c r="HW55" i="2" s="1"/>
  <c r="DX55" i="2"/>
  <c r="HX55" i="2" s="1"/>
  <c r="DY55" i="2"/>
  <c r="HY55" i="2" s="1"/>
  <c r="DZ55" i="2"/>
  <c r="HZ55" i="2" s="1"/>
  <c r="EA55" i="2"/>
  <c r="IA55" i="2" s="1"/>
  <c r="EB55" i="2"/>
  <c r="IB55" i="2" s="1"/>
  <c r="EC55" i="2"/>
  <c r="IC55" i="2" s="1"/>
  <c r="ED55" i="2"/>
  <c r="ID55" i="2" s="1"/>
  <c r="EF55" i="2"/>
  <c r="IF55" i="2" s="1"/>
  <c r="EG55" i="2"/>
  <c r="IG55" i="2" s="1"/>
  <c r="EH55" i="2"/>
  <c r="IH55" i="2" s="1"/>
  <c r="EI55" i="2"/>
  <c r="II55" i="2" s="1"/>
  <c r="EJ55" i="2"/>
  <c r="IJ55" i="2" s="1"/>
  <c r="EK55" i="2"/>
  <c r="IK55" i="2" s="1"/>
  <c r="DO56" i="2"/>
  <c r="DP56" i="2"/>
  <c r="DQ56" i="2"/>
  <c r="DR56" i="2"/>
  <c r="DS56" i="2"/>
  <c r="HS56" i="2" s="1"/>
  <c r="DT56" i="2"/>
  <c r="HT56" i="2" s="1"/>
  <c r="DU56" i="2"/>
  <c r="HU56" i="2" s="1"/>
  <c r="DV56" i="2"/>
  <c r="HV56" i="2" s="1"/>
  <c r="DW56" i="2"/>
  <c r="HW56" i="2" s="1"/>
  <c r="DX56" i="2"/>
  <c r="HX56" i="2" s="1"/>
  <c r="DY56" i="2"/>
  <c r="HY56" i="2" s="1"/>
  <c r="DZ56" i="2"/>
  <c r="HZ56" i="2" s="1"/>
  <c r="EA56" i="2"/>
  <c r="IA56" i="2" s="1"/>
  <c r="EB56" i="2"/>
  <c r="IB56" i="2" s="1"/>
  <c r="EC56" i="2"/>
  <c r="IC56" i="2" s="1"/>
  <c r="ED56" i="2"/>
  <c r="ID56" i="2" s="1"/>
  <c r="EF56" i="2"/>
  <c r="IF56" i="2" s="1"/>
  <c r="EG56" i="2"/>
  <c r="IG56" i="2" s="1"/>
  <c r="EH56" i="2"/>
  <c r="IH56" i="2" s="1"/>
  <c r="EI56" i="2"/>
  <c r="II56" i="2" s="1"/>
  <c r="EJ56" i="2"/>
  <c r="IJ56" i="2" s="1"/>
  <c r="EK56" i="2"/>
  <c r="IK56" i="2" s="1"/>
  <c r="DO57" i="2"/>
  <c r="DP57" i="2"/>
  <c r="DQ57" i="2"/>
  <c r="DR57" i="2"/>
  <c r="DS57" i="2"/>
  <c r="HS57" i="2" s="1"/>
  <c r="DT57" i="2"/>
  <c r="HT57" i="2" s="1"/>
  <c r="DU57" i="2"/>
  <c r="HU57" i="2" s="1"/>
  <c r="DV57" i="2"/>
  <c r="HV57" i="2" s="1"/>
  <c r="DW57" i="2"/>
  <c r="HW57" i="2" s="1"/>
  <c r="DX57" i="2"/>
  <c r="HX57" i="2" s="1"/>
  <c r="DY57" i="2"/>
  <c r="HY57" i="2" s="1"/>
  <c r="DZ57" i="2"/>
  <c r="HZ57" i="2" s="1"/>
  <c r="EA57" i="2"/>
  <c r="IA57" i="2" s="1"/>
  <c r="EB57" i="2"/>
  <c r="IB57" i="2" s="1"/>
  <c r="EC57" i="2"/>
  <c r="IC57" i="2" s="1"/>
  <c r="ED57" i="2"/>
  <c r="ID57" i="2" s="1"/>
  <c r="EF57" i="2"/>
  <c r="IF57" i="2" s="1"/>
  <c r="EG57" i="2"/>
  <c r="IG57" i="2" s="1"/>
  <c r="EH57" i="2"/>
  <c r="IH57" i="2" s="1"/>
  <c r="EI57" i="2"/>
  <c r="II57" i="2" s="1"/>
  <c r="EJ57" i="2"/>
  <c r="IJ57" i="2" s="1"/>
  <c r="EK57" i="2"/>
  <c r="IK57" i="2" s="1"/>
  <c r="DO58" i="2"/>
  <c r="DP58" i="2"/>
  <c r="DQ58" i="2"/>
  <c r="DR58" i="2"/>
  <c r="DS58" i="2"/>
  <c r="HS58" i="2" s="1"/>
  <c r="DT58" i="2"/>
  <c r="HT58" i="2" s="1"/>
  <c r="DU58" i="2"/>
  <c r="HU58" i="2" s="1"/>
  <c r="DV58" i="2"/>
  <c r="HV58" i="2" s="1"/>
  <c r="DW58" i="2"/>
  <c r="HW58" i="2" s="1"/>
  <c r="DX58" i="2"/>
  <c r="HX58" i="2" s="1"/>
  <c r="DY58" i="2"/>
  <c r="HY58" i="2" s="1"/>
  <c r="DZ58" i="2"/>
  <c r="HZ58" i="2" s="1"/>
  <c r="EA58" i="2"/>
  <c r="IA58" i="2" s="1"/>
  <c r="EB58" i="2"/>
  <c r="IB58" i="2" s="1"/>
  <c r="EC58" i="2"/>
  <c r="IC58" i="2" s="1"/>
  <c r="ED58" i="2"/>
  <c r="ID58" i="2" s="1"/>
  <c r="EF58" i="2"/>
  <c r="IF58" i="2" s="1"/>
  <c r="EG58" i="2"/>
  <c r="IG58" i="2" s="1"/>
  <c r="EH58" i="2"/>
  <c r="IH58" i="2" s="1"/>
  <c r="EI58" i="2"/>
  <c r="II58" i="2" s="1"/>
  <c r="EJ58" i="2"/>
  <c r="IJ58" i="2" s="1"/>
  <c r="EK58" i="2"/>
  <c r="IK58" i="2" s="1"/>
  <c r="DO59" i="2"/>
  <c r="DP59" i="2"/>
  <c r="DQ59" i="2"/>
  <c r="DR59" i="2"/>
  <c r="DS59" i="2"/>
  <c r="HS59" i="2" s="1"/>
  <c r="DT59" i="2"/>
  <c r="HT59" i="2" s="1"/>
  <c r="DU59" i="2"/>
  <c r="HU59" i="2" s="1"/>
  <c r="DV59" i="2"/>
  <c r="HV59" i="2" s="1"/>
  <c r="DW59" i="2"/>
  <c r="HW59" i="2" s="1"/>
  <c r="DX59" i="2"/>
  <c r="HX59" i="2" s="1"/>
  <c r="DY59" i="2"/>
  <c r="HY59" i="2" s="1"/>
  <c r="DZ59" i="2"/>
  <c r="HZ59" i="2" s="1"/>
  <c r="EA59" i="2"/>
  <c r="IA59" i="2" s="1"/>
  <c r="EB59" i="2"/>
  <c r="IB59" i="2" s="1"/>
  <c r="EC59" i="2"/>
  <c r="IC59" i="2" s="1"/>
  <c r="ED59" i="2"/>
  <c r="ID59" i="2" s="1"/>
  <c r="EF59" i="2"/>
  <c r="IF59" i="2" s="1"/>
  <c r="EG59" i="2"/>
  <c r="IG59" i="2" s="1"/>
  <c r="EH59" i="2"/>
  <c r="IH59" i="2" s="1"/>
  <c r="EI59" i="2"/>
  <c r="II59" i="2" s="1"/>
  <c r="EJ59" i="2"/>
  <c r="IJ59" i="2" s="1"/>
  <c r="EK59" i="2"/>
  <c r="IK59" i="2" s="1"/>
  <c r="DO60" i="2"/>
  <c r="DP60" i="2"/>
  <c r="DQ60" i="2"/>
  <c r="DR60" i="2"/>
  <c r="DS60" i="2"/>
  <c r="HS60" i="2" s="1"/>
  <c r="DT60" i="2"/>
  <c r="HT60" i="2" s="1"/>
  <c r="DU60" i="2"/>
  <c r="HU60" i="2" s="1"/>
  <c r="DV60" i="2"/>
  <c r="HV60" i="2" s="1"/>
  <c r="DW60" i="2"/>
  <c r="HW60" i="2" s="1"/>
  <c r="DX60" i="2"/>
  <c r="HX60" i="2" s="1"/>
  <c r="DY60" i="2"/>
  <c r="HY60" i="2" s="1"/>
  <c r="DZ60" i="2"/>
  <c r="HZ60" i="2" s="1"/>
  <c r="EA60" i="2"/>
  <c r="IA60" i="2" s="1"/>
  <c r="EB60" i="2"/>
  <c r="IB60" i="2" s="1"/>
  <c r="EC60" i="2"/>
  <c r="IC60" i="2" s="1"/>
  <c r="ED60" i="2"/>
  <c r="ID60" i="2" s="1"/>
  <c r="EF60" i="2"/>
  <c r="IF60" i="2" s="1"/>
  <c r="EG60" i="2"/>
  <c r="IG60" i="2" s="1"/>
  <c r="EH60" i="2"/>
  <c r="IH60" i="2" s="1"/>
  <c r="EI60" i="2"/>
  <c r="II60" i="2" s="1"/>
  <c r="EJ60" i="2"/>
  <c r="IJ60" i="2" s="1"/>
  <c r="EK60" i="2"/>
  <c r="IK60" i="2" s="1"/>
  <c r="DO61" i="2"/>
  <c r="DP61" i="2"/>
  <c r="DQ61" i="2"/>
  <c r="DR61" i="2"/>
  <c r="DS61" i="2"/>
  <c r="HS61" i="2" s="1"/>
  <c r="DT61" i="2"/>
  <c r="HT61" i="2" s="1"/>
  <c r="DU61" i="2"/>
  <c r="HU61" i="2" s="1"/>
  <c r="DV61" i="2"/>
  <c r="HV61" i="2" s="1"/>
  <c r="DW61" i="2"/>
  <c r="HW61" i="2" s="1"/>
  <c r="DX61" i="2"/>
  <c r="HX61" i="2" s="1"/>
  <c r="DY61" i="2"/>
  <c r="HY61" i="2" s="1"/>
  <c r="DZ61" i="2"/>
  <c r="HZ61" i="2" s="1"/>
  <c r="EA61" i="2"/>
  <c r="IA61" i="2" s="1"/>
  <c r="EB61" i="2"/>
  <c r="IB61" i="2" s="1"/>
  <c r="EC61" i="2"/>
  <c r="IC61" i="2" s="1"/>
  <c r="ED61" i="2"/>
  <c r="ID61" i="2" s="1"/>
  <c r="EF61" i="2"/>
  <c r="IF61" i="2" s="1"/>
  <c r="EG61" i="2"/>
  <c r="IG61" i="2" s="1"/>
  <c r="EH61" i="2"/>
  <c r="IH61" i="2" s="1"/>
  <c r="EI61" i="2"/>
  <c r="II61" i="2" s="1"/>
  <c r="EJ61" i="2"/>
  <c r="IJ61" i="2" s="1"/>
  <c r="EK61" i="2"/>
  <c r="IK61" i="2" s="1"/>
  <c r="DO62" i="2"/>
  <c r="DP62" i="2"/>
  <c r="DQ62" i="2"/>
  <c r="DR62" i="2"/>
  <c r="DS62" i="2"/>
  <c r="HS62" i="2" s="1"/>
  <c r="DT62" i="2"/>
  <c r="HT62" i="2" s="1"/>
  <c r="DU62" i="2"/>
  <c r="HU62" i="2" s="1"/>
  <c r="DV62" i="2"/>
  <c r="HV62" i="2" s="1"/>
  <c r="DW62" i="2"/>
  <c r="HW62" i="2" s="1"/>
  <c r="DX62" i="2"/>
  <c r="HX62" i="2" s="1"/>
  <c r="DY62" i="2"/>
  <c r="HY62" i="2" s="1"/>
  <c r="DZ62" i="2"/>
  <c r="HZ62" i="2" s="1"/>
  <c r="EA62" i="2"/>
  <c r="IA62" i="2" s="1"/>
  <c r="EB62" i="2"/>
  <c r="IB62" i="2" s="1"/>
  <c r="EC62" i="2"/>
  <c r="IC62" i="2" s="1"/>
  <c r="ED62" i="2"/>
  <c r="ID62" i="2" s="1"/>
  <c r="EF62" i="2"/>
  <c r="IF62" i="2" s="1"/>
  <c r="EG62" i="2"/>
  <c r="IG62" i="2" s="1"/>
  <c r="EH62" i="2"/>
  <c r="IH62" i="2" s="1"/>
  <c r="EI62" i="2"/>
  <c r="II62" i="2" s="1"/>
  <c r="EJ62" i="2"/>
  <c r="IJ62" i="2" s="1"/>
  <c r="EK62" i="2"/>
  <c r="IK62" i="2" s="1"/>
  <c r="AE62" i="2"/>
  <c r="EE62" i="2" s="1"/>
  <c r="IE62" i="2" s="1"/>
  <c r="AE61" i="2"/>
  <c r="EE61" i="2" s="1"/>
  <c r="IE61" i="2" s="1"/>
  <c r="AE60" i="2"/>
  <c r="EE60" i="2" s="1"/>
  <c r="IE60" i="2" s="1"/>
  <c r="AE59" i="2"/>
  <c r="EE59" i="2" s="1"/>
  <c r="IE59" i="2" s="1"/>
  <c r="AE58" i="2"/>
  <c r="EE58" i="2" s="1"/>
  <c r="IE58" i="2" s="1"/>
  <c r="AE57" i="2"/>
  <c r="EE57" i="2" s="1"/>
  <c r="IE57" i="2" s="1"/>
  <c r="AE56" i="2"/>
  <c r="EE56" i="2" s="1"/>
  <c r="IE56" i="2" s="1"/>
  <c r="AE55" i="2"/>
  <c r="EE55" i="2" s="1"/>
  <c r="IE55" i="2" s="1"/>
  <c r="AE54" i="2"/>
  <c r="EE54" i="2" s="1"/>
  <c r="IE54" i="2" s="1"/>
  <c r="AE53" i="2"/>
  <c r="EE53" i="2" s="1"/>
  <c r="IE53" i="2" s="1"/>
  <c r="AE52" i="2"/>
  <c r="EE52" i="2" s="1"/>
  <c r="IE52" i="2" s="1"/>
  <c r="AE51" i="2"/>
  <c r="EE51" i="2" s="1"/>
  <c r="IE51" i="2" s="1"/>
  <c r="AE50" i="2"/>
  <c r="EE50" i="2" s="1"/>
  <c r="IE50" i="2" s="1"/>
  <c r="AE49" i="2"/>
  <c r="EE49" i="2" s="1"/>
  <c r="IE49" i="2" s="1"/>
  <c r="AE48" i="2"/>
  <c r="EE48" i="2" s="1"/>
  <c r="IE48" i="2" s="1"/>
  <c r="AE47" i="2"/>
  <c r="EE47" i="2" s="1"/>
  <c r="IE47" i="2" s="1"/>
  <c r="AE46" i="2"/>
  <c r="EE46" i="2" s="1"/>
  <c r="IE46" i="2" s="1"/>
  <c r="AE94" i="2"/>
  <c r="EE94" i="2" s="1"/>
  <c r="IE94" i="2" s="1"/>
  <c r="AE93" i="2"/>
  <c r="EE93" i="2" s="1"/>
  <c r="IE93" i="2" s="1"/>
  <c r="AE92" i="2"/>
  <c r="EE92" i="2" s="1"/>
  <c r="IE92" i="2" s="1"/>
  <c r="AE91" i="2"/>
  <c r="EE91" i="2" s="1"/>
  <c r="IE91" i="2" s="1"/>
  <c r="AE27" i="2"/>
  <c r="AE26" i="2"/>
  <c r="AE25" i="2"/>
  <c r="AE24" i="2"/>
  <c r="AE23" i="2"/>
  <c r="AE22" i="2"/>
  <c r="AE21" i="2"/>
  <c r="AE20" i="2"/>
  <c r="AE19" i="2"/>
  <c r="AE18" i="2"/>
  <c r="AE17" i="2"/>
  <c r="AE16" i="2"/>
  <c r="AE134" i="2"/>
  <c r="AE135" i="2"/>
  <c r="AE136" i="2"/>
  <c r="AE137" i="2"/>
  <c r="AE138" i="2"/>
  <c r="AE139" i="2"/>
  <c r="A139" i="5" l="1"/>
  <c r="A140" i="5" s="1"/>
  <c r="CF640" i="1"/>
  <c r="CF642" i="1"/>
  <c r="CF644" i="1"/>
  <c r="CF641" i="1"/>
  <c r="CF638" i="1"/>
  <c r="HH3" i="2"/>
  <c r="LH3" i="2" s="1"/>
  <c r="HI3" i="2"/>
  <c r="LI3" i="2" s="1"/>
  <c r="HJ3" i="2"/>
  <c r="LJ3" i="2" s="1"/>
  <c r="HK3" i="2"/>
  <c r="LK3" i="2" s="1"/>
  <c r="HL3" i="2"/>
  <c r="LL3" i="2" s="1"/>
  <c r="HM3" i="2"/>
  <c r="LM3" i="2" s="1"/>
  <c r="HH4" i="2"/>
  <c r="LH4" i="2" s="1"/>
  <c r="HI4" i="2"/>
  <c r="LI4" i="2" s="1"/>
  <c r="HJ4" i="2"/>
  <c r="LJ4" i="2" s="1"/>
  <c r="HK4" i="2"/>
  <c r="LK4" i="2" s="1"/>
  <c r="HL4" i="2"/>
  <c r="LL4" i="2" s="1"/>
  <c r="HM4" i="2"/>
  <c r="LM4" i="2" s="1"/>
  <c r="HH5" i="2"/>
  <c r="LH5" i="2" s="1"/>
  <c r="HI5" i="2"/>
  <c r="LI5" i="2" s="1"/>
  <c r="HJ5" i="2"/>
  <c r="LJ5" i="2" s="1"/>
  <c r="HK5" i="2"/>
  <c r="LK5" i="2" s="1"/>
  <c r="HL5" i="2"/>
  <c r="LL5" i="2" s="1"/>
  <c r="HM5" i="2"/>
  <c r="LM5" i="2" s="1"/>
  <c r="HH6" i="2"/>
  <c r="LH6" i="2" s="1"/>
  <c r="HI6" i="2"/>
  <c r="LI6" i="2" s="1"/>
  <c r="HJ6" i="2"/>
  <c r="LJ6" i="2" s="1"/>
  <c r="HK6" i="2"/>
  <c r="LK6" i="2" s="1"/>
  <c r="HL6" i="2"/>
  <c r="LL6" i="2" s="1"/>
  <c r="HM6" i="2"/>
  <c r="LM6" i="2" s="1"/>
  <c r="HH7" i="2"/>
  <c r="LH7" i="2" s="1"/>
  <c r="HI7" i="2"/>
  <c r="LI7" i="2" s="1"/>
  <c r="HJ7" i="2"/>
  <c r="LJ7" i="2" s="1"/>
  <c r="HK7" i="2"/>
  <c r="LK7" i="2" s="1"/>
  <c r="HL7" i="2"/>
  <c r="LL7" i="2" s="1"/>
  <c r="HM7" i="2"/>
  <c r="LM7" i="2" s="1"/>
  <c r="HH8" i="2"/>
  <c r="LH8" i="2" s="1"/>
  <c r="HI8" i="2"/>
  <c r="LI8" i="2" s="1"/>
  <c r="HJ8" i="2"/>
  <c r="LJ8" i="2" s="1"/>
  <c r="HK8" i="2"/>
  <c r="LK8" i="2" s="1"/>
  <c r="HL8" i="2"/>
  <c r="LL8" i="2" s="1"/>
  <c r="HM8" i="2"/>
  <c r="LM8" i="2" s="1"/>
  <c r="HH9" i="2"/>
  <c r="LH9" i="2" s="1"/>
  <c r="HI9" i="2"/>
  <c r="LI9" i="2" s="1"/>
  <c r="HJ9" i="2"/>
  <c r="LJ9" i="2" s="1"/>
  <c r="HK9" i="2"/>
  <c r="LK9" i="2" s="1"/>
  <c r="HL9" i="2"/>
  <c r="LL9" i="2" s="1"/>
  <c r="HM9" i="2"/>
  <c r="LM9" i="2" s="1"/>
  <c r="HH10" i="2"/>
  <c r="LH10" i="2" s="1"/>
  <c r="HI10" i="2"/>
  <c r="LI10" i="2" s="1"/>
  <c r="HJ10" i="2"/>
  <c r="LJ10" i="2" s="1"/>
  <c r="HK10" i="2"/>
  <c r="LK10" i="2" s="1"/>
  <c r="HL10" i="2"/>
  <c r="LL10" i="2" s="1"/>
  <c r="HM10" i="2"/>
  <c r="LM10" i="2" s="1"/>
  <c r="HH11" i="2"/>
  <c r="LH11" i="2" s="1"/>
  <c r="HI11" i="2"/>
  <c r="LI11" i="2" s="1"/>
  <c r="HJ11" i="2"/>
  <c r="LJ11" i="2" s="1"/>
  <c r="HK11" i="2"/>
  <c r="LK11" i="2" s="1"/>
  <c r="HL11" i="2"/>
  <c r="LL11" i="2" s="1"/>
  <c r="HM11" i="2"/>
  <c r="LM11" i="2" s="1"/>
  <c r="HH12" i="2"/>
  <c r="LH12" i="2" s="1"/>
  <c r="HI12" i="2"/>
  <c r="LI12" i="2" s="1"/>
  <c r="HJ12" i="2"/>
  <c r="LJ12" i="2" s="1"/>
  <c r="HK12" i="2"/>
  <c r="LK12" i="2" s="1"/>
  <c r="HL12" i="2"/>
  <c r="LL12" i="2" s="1"/>
  <c r="HM12" i="2"/>
  <c r="LM12" i="2" s="1"/>
  <c r="HH13" i="2"/>
  <c r="LH13" i="2" s="1"/>
  <c r="HI13" i="2"/>
  <c r="LI13" i="2" s="1"/>
  <c r="HJ13" i="2"/>
  <c r="LJ13" i="2" s="1"/>
  <c r="HK13" i="2"/>
  <c r="LK13" i="2" s="1"/>
  <c r="HL13" i="2"/>
  <c r="LL13" i="2" s="1"/>
  <c r="HM13" i="2"/>
  <c r="LM13" i="2" s="1"/>
  <c r="HH14" i="2"/>
  <c r="LH14" i="2" s="1"/>
  <c r="HI14" i="2"/>
  <c r="LI14" i="2" s="1"/>
  <c r="HJ14" i="2"/>
  <c r="LJ14" i="2" s="1"/>
  <c r="HK14" i="2"/>
  <c r="LK14" i="2" s="1"/>
  <c r="HL14" i="2"/>
  <c r="LL14" i="2" s="1"/>
  <c r="HM14" i="2"/>
  <c r="LM14" i="2" s="1"/>
  <c r="HH15" i="2"/>
  <c r="LH15" i="2" s="1"/>
  <c r="HI15" i="2"/>
  <c r="LI15" i="2" s="1"/>
  <c r="HJ15" i="2"/>
  <c r="LJ15" i="2" s="1"/>
  <c r="HK15" i="2"/>
  <c r="LK15" i="2" s="1"/>
  <c r="HL15" i="2"/>
  <c r="LL15" i="2" s="1"/>
  <c r="HM15" i="2"/>
  <c r="LM15" i="2" s="1"/>
  <c r="HH16" i="2"/>
  <c r="LH16" i="2" s="1"/>
  <c r="HI16" i="2"/>
  <c r="LI16" i="2" s="1"/>
  <c r="HJ16" i="2"/>
  <c r="LJ16" i="2" s="1"/>
  <c r="HK16" i="2"/>
  <c r="LK16" i="2" s="1"/>
  <c r="HL16" i="2"/>
  <c r="LL16" i="2" s="1"/>
  <c r="HM16" i="2"/>
  <c r="LM16" i="2" s="1"/>
  <c r="HH17" i="2"/>
  <c r="LH17" i="2" s="1"/>
  <c r="HI17" i="2"/>
  <c r="LI17" i="2" s="1"/>
  <c r="HJ17" i="2"/>
  <c r="LJ17" i="2" s="1"/>
  <c r="HK17" i="2"/>
  <c r="LK17" i="2" s="1"/>
  <c r="HL17" i="2"/>
  <c r="LL17" i="2" s="1"/>
  <c r="HM17" i="2"/>
  <c r="LM17" i="2" s="1"/>
  <c r="HH18" i="2"/>
  <c r="LH18" i="2" s="1"/>
  <c r="HI18" i="2"/>
  <c r="LI18" i="2" s="1"/>
  <c r="HJ18" i="2"/>
  <c r="LJ18" i="2" s="1"/>
  <c r="HK18" i="2"/>
  <c r="LK18" i="2" s="1"/>
  <c r="HL18" i="2"/>
  <c r="LL18" i="2" s="1"/>
  <c r="HM18" i="2"/>
  <c r="LM18" i="2" s="1"/>
  <c r="HH19" i="2"/>
  <c r="LH19" i="2" s="1"/>
  <c r="HI19" i="2"/>
  <c r="LI19" i="2" s="1"/>
  <c r="HJ19" i="2"/>
  <c r="LJ19" i="2" s="1"/>
  <c r="HK19" i="2"/>
  <c r="LK19" i="2" s="1"/>
  <c r="HL19" i="2"/>
  <c r="LL19" i="2" s="1"/>
  <c r="HM19" i="2"/>
  <c r="LM19" i="2" s="1"/>
  <c r="HH20" i="2"/>
  <c r="LH20" i="2" s="1"/>
  <c r="HI20" i="2"/>
  <c r="LI20" i="2" s="1"/>
  <c r="HJ20" i="2"/>
  <c r="LJ20" i="2" s="1"/>
  <c r="HK20" i="2"/>
  <c r="LK20" i="2" s="1"/>
  <c r="HL20" i="2"/>
  <c r="LL20" i="2" s="1"/>
  <c r="HM20" i="2"/>
  <c r="LM20" i="2" s="1"/>
  <c r="HH21" i="2"/>
  <c r="LH21" i="2" s="1"/>
  <c r="HI21" i="2"/>
  <c r="LI21" i="2" s="1"/>
  <c r="HJ21" i="2"/>
  <c r="LJ21" i="2" s="1"/>
  <c r="HK21" i="2"/>
  <c r="LK21" i="2" s="1"/>
  <c r="HL21" i="2"/>
  <c r="LL21" i="2" s="1"/>
  <c r="HM21" i="2"/>
  <c r="LM21" i="2" s="1"/>
  <c r="HH22" i="2"/>
  <c r="LH22" i="2" s="1"/>
  <c r="HI22" i="2"/>
  <c r="LI22" i="2" s="1"/>
  <c r="HJ22" i="2"/>
  <c r="LJ22" i="2" s="1"/>
  <c r="HK22" i="2"/>
  <c r="LK22" i="2" s="1"/>
  <c r="HL22" i="2"/>
  <c r="LL22" i="2" s="1"/>
  <c r="HM22" i="2"/>
  <c r="LM22" i="2" s="1"/>
  <c r="HH23" i="2"/>
  <c r="LH23" i="2" s="1"/>
  <c r="HI23" i="2"/>
  <c r="LI23" i="2" s="1"/>
  <c r="HJ23" i="2"/>
  <c r="LJ23" i="2" s="1"/>
  <c r="HK23" i="2"/>
  <c r="LK23" i="2" s="1"/>
  <c r="HL23" i="2"/>
  <c r="LL23" i="2" s="1"/>
  <c r="HM23" i="2"/>
  <c r="LM23" i="2" s="1"/>
  <c r="HH24" i="2"/>
  <c r="LH24" i="2" s="1"/>
  <c r="HI24" i="2"/>
  <c r="LI24" i="2" s="1"/>
  <c r="HJ24" i="2"/>
  <c r="LJ24" i="2" s="1"/>
  <c r="HK24" i="2"/>
  <c r="LK24" i="2" s="1"/>
  <c r="HL24" i="2"/>
  <c r="LL24" i="2" s="1"/>
  <c r="HM24" i="2"/>
  <c r="LM24" i="2" s="1"/>
  <c r="HH25" i="2"/>
  <c r="LH25" i="2" s="1"/>
  <c r="HI25" i="2"/>
  <c r="LI25" i="2" s="1"/>
  <c r="HJ25" i="2"/>
  <c r="LJ25" i="2" s="1"/>
  <c r="HK25" i="2"/>
  <c r="LK25" i="2" s="1"/>
  <c r="HL25" i="2"/>
  <c r="LL25" i="2" s="1"/>
  <c r="HM25" i="2"/>
  <c r="LM25" i="2" s="1"/>
  <c r="HH26" i="2"/>
  <c r="LH26" i="2" s="1"/>
  <c r="HI26" i="2"/>
  <c r="LI26" i="2" s="1"/>
  <c r="HJ26" i="2"/>
  <c r="LJ26" i="2" s="1"/>
  <c r="HK26" i="2"/>
  <c r="LK26" i="2" s="1"/>
  <c r="HL26" i="2"/>
  <c r="LL26" i="2" s="1"/>
  <c r="HM26" i="2"/>
  <c r="LM26" i="2" s="1"/>
  <c r="HH27" i="2"/>
  <c r="LH27" i="2" s="1"/>
  <c r="HI27" i="2"/>
  <c r="LI27" i="2" s="1"/>
  <c r="HJ27" i="2"/>
  <c r="LJ27" i="2" s="1"/>
  <c r="HK27" i="2"/>
  <c r="LK27" i="2" s="1"/>
  <c r="HL27" i="2"/>
  <c r="LL27" i="2" s="1"/>
  <c r="HM27" i="2"/>
  <c r="LM27" i="2" s="1"/>
  <c r="HH28" i="2"/>
  <c r="LH28" i="2" s="1"/>
  <c r="HI28" i="2"/>
  <c r="LI28" i="2" s="1"/>
  <c r="HJ28" i="2"/>
  <c r="LJ28" i="2" s="1"/>
  <c r="HK28" i="2"/>
  <c r="LK28" i="2" s="1"/>
  <c r="HL28" i="2"/>
  <c r="LL28" i="2" s="1"/>
  <c r="HM28" i="2"/>
  <c r="LM28" i="2" s="1"/>
  <c r="HH29" i="2"/>
  <c r="LH29" i="2" s="1"/>
  <c r="HI29" i="2"/>
  <c r="LI29" i="2" s="1"/>
  <c r="HJ29" i="2"/>
  <c r="LJ29" i="2" s="1"/>
  <c r="HK29" i="2"/>
  <c r="LK29" i="2" s="1"/>
  <c r="HL29" i="2"/>
  <c r="LL29" i="2" s="1"/>
  <c r="HM29" i="2"/>
  <c r="LM29" i="2" s="1"/>
  <c r="HH30" i="2"/>
  <c r="LH30" i="2" s="1"/>
  <c r="HI30" i="2"/>
  <c r="LI30" i="2" s="1"/>
  <c r="HJ30" i="2"/>
  <c r="LJ30" i="2" s="1"/>
  <c r="HK30" i="2"/>
  <c r="LK30" i="2" s="1"/>
  <c r="HL30" i="2"/>
  <c r="LL30" i="2" s="1"/>
  <c r="HM30" i="2"/>
  <c r="LM30" i="2" s="1"/>
  <c r="HH31" i="2"/>
  <c r="LH31" i="2" s="1"/>
  <c r="HI31" i="2"/>
  <c r="LI31" i="2" s="1"/>
  <c r="HJ31" i="2"/>
  <c r="LJ31" i="2" s="1"/>
  <c r="HK31" i="2"/>
  <c r="LK31" i="2" s="1"/>
  <c r="HL31" i="2"/>
  <c r="LL31" i="2" s="1"/>
  <c r="HM31" i="2"/>
  <c r="LM31" i="2" s="1"/>
  <c r="HH32" i="2"/>
  <c r="LH32" i="2" s="1"/>
  <c r="HI32" i="2"/>
  <c r="LI32" i="2" s="1"/>
  <c r="HJ32" i="2"/>
  <c r="LJ32" i="2" s="1"/>
  <c r="HK32" i="2"/>
  <c r="LK32" i="2" s="1"/>
  <c r="HL32" i="2"/>
  <c r="LL32" i="2" s="1"/>
  <c r="HM32" i="2"/>
  <c r="LM32" i="2" s="1"/>
  <c r="HH33" i="2"/>
  <c r="LH33" i="2" s="1"/>
  <c r="HI33" i="2"/>
  <c r="LI33" i="2" s="1"/>
  <c r="HJ33" i="2"/>
  <c r="LJ33" i="2" s="1"/>
  <c r="HK33" i="2"/>
  <c r="LK33" i="2" s="1"/>
  <c r="HL33" i="2"/>
  <c r="LL33" i="2" s="1"/>
  <c r="HM33" i="2"/>
  <c r="LM33" i="2" s="1"/>
  <c r="HH34" i="2"/>
  <c r="LH34" i="2" s="1"/>
  <c r="HI34" i="2"/>
  <c r="LI34" i="2" s="1"/>
  <c r="HJ34" i="2"/>
  <c r="LJ34" i="2" s="1"/>
  <c r="HK34" i="2"/>
  <c r="LK34" i="2" s="1"/>
  <c r="HL34" i="2"/>
  <c r="LL34" i="2" s="1"/>
  <c r="HM34" i="2"/>
  <c r="LM34" i="2" s="1"/>
  <c r="HH35" i="2"/>
  <c r="LH35" i="2" s="1"/>
  <c r="HI35" i="2"/>
  <c r="LI35" i="2" s="1"/>
  <c r="HJ35" i="2"/>
  <c r="LJ35" i="2" s="1"/>
  <c r="HK35" i="2"/>
  <c r="LK35" i="2" s="1"/>
  <c r="HL35" i="2"/>
  <c r="LL35" i="2" s="1"/>
  <c r="HM35" i="2"/>
  <c r="LM35" i="2" s="1"/>
  <c r="HH36" i="2"/>
  <c r="LH36" i="2" s="1"/>
  <c r="HI36" i="2"/>
  <c r="LI36" i="2" s="1"/>
  <c r="HJ36" i="2"/>
  <c r="LJ36" i="2" s="1"/>
  <c r="HK36" i="2"/>
  <c r="LK36" i="2" s="1"/>
  <c r="HL36" i="2"/>
  <c r="LL36" i="2" s="1"/>
  <c r="HM36" i="2"/>
  <c r="LM36" i="2" s="1"/>
  <c r="HH37" i="2"/>
  <c r="LH37" i="2" s="1"/>
  <c r="HI37" i="2"/>
  <c r="LI37" i="2" s="1"/>
  <c r="HJ37" i="2"/>
  <c r="LJ37" i="2" s="1"/>
  <c r="HK37" i="2"/>
  <c r="LK37" i="2" s="1"/>
  <c r="HL37" i="2"/>
  <c r="LL37" i="2" s="1"/>
  <c r="HM37" i="2"/>
  <c r="LM37" i="2" s="1"/>
  <c r="HH38" i="2"/>
  <c r="LH38" i="2" s="1"/>
  <c r="HI38" i="2"/>
  <c r="LI38" i="2" s="1"/>
  <c r="HJ38" i="2"/>
  <c r="LJ38" i="2" s="1"/>
  <c r="HK38" i="2"/>
  <c r="LK38" i="2" s="1"/>
  <c r="HL38" i="2"/>
  <c r="LL38" i="2" s="1"/>
  <c r="HM38" i="2"/>
  <c r="LM38" i="2" s="1"/>
  <c r="HH39" i="2"/>
  <c r="LH39" i="2" s="1"/>
  <c r="HI39" i="2"/>
  <c r="LI39" i="2" s="1"/>
  <c r="HJ39" i="2"/>
  <c r="LJ39" i="2" s="1"/>
  <c r="HK39" i="2"/>
  <c r="LK39" i="2" s="1"/>
  <c r="HL39" i="2"/>
  <c r="LL39" i="2" s="1"/>
  <c r="HM39" i="2"/>
  <c r="LM39" i="2" s="1"/>
  <c r="HH40" i="2"/>
  <c r="LH40" i="2" s="1"/>
  <c r="HI40" i="2"/>
  <c r="LI40" i="2" s="1"/>
  <c r="HJ40" i="2"/>
  <c r="LJ40" i="2" s="1"/>
  <c r="HK40" i="2"/>
  <c r="LK40" i="2" s="1"/>
  <c r="HL40" i="2"/>
  <c r="LL40" i="2" s="1"/>
  <c r="HM40" i="2"/>
  <c r="LM40" i="2" s="1"/>
  <c r="HH41" i="2"/>
  <c r="LH41" i="2" s="1"/>
  <c r="HI41" i="2"/>
  <c r="LI41" i="2" s="1"/>
  <c r="HJ41" i="2"/>
  <c r="LJ41" i="2" s="1"/>
  <c r="HK41" i="2"/>
  <c r="LK41" i="2" s="1"/>
  <c r="HL41" i="2"/>
  <c r="LL41" i="2" s="1"/>
  <c r="HM41" i="2"/>
  <c r="LM41" i="2" s="1"/>
  <c r="HH42" i="2"/>
  <c r="LH42" i="2" s="1"/>
  <c r="HI42" i="2"/>
  <c r="LI42" i="2" s="1"/>
  <c r="HJ42" i="2"/>
  <c r="LJ42" i="2" s="1"/>
  <c r="HK42" i="2"/>
  <c r="LK42" i="2" s="1"/>
  <c r="HL42" i="2"/>
  <c r="LL42" i="2" s="1"/>
  <c r="HM42" i="2"/>
  <c r="LM42" i="2" s="1"/>
  <c r="HH43" i="2"/>
  <c r="LH43" i="2" s="1"/>
  <c r="HI43" i="2"/>
  <c r="LI43" i="2" s="1"/>
  <c r="HJ43" i="2"/>
  <c r="LJ43" i="2" s="1"/>
  <c r="HK43" i="2"/>
  <c r="LK43" i="2" s="1"/>
  <c r="HL43" i="2"/>
  <c r="LL43" i="2" s="1"/>
  <c r="HM43" i="2"/>
  <c r="LM43" i="2" s="1"/>
  <c r="HH44" i="2"/>
  <c r="LH44" i="2" s="1"/>
  <c r="HI44" i="2"/>
  <c r="LI44" i="2" s="1"/>
  <c r="HJ44" i="2"/>
  <c r="LJ44" i="2" s="1"/>
  <c r="HK44" i="2"/>
  <c r="LK44" i="2" s="1"/>
  <c r="HL44" i="2"/>
  <c r="LL44" i="2" s="1"/>
  <c r="HM44" i="2"/>
  <c r="LM44" i="2" s="1"/>
  <c r="HH45" i="2"/>
  <c r="LH45" i="2" s="1"/>
  <c r="HI45" i="2"/>
  <c r="LI45" i="2" s="1"/>
  <c r="HJ45" i="2"/>
  <c r="LJ45" i="2" s="1"/>
  <c r="HK45" i="2"/>
  <c r="LK45" i="2" s="1"/>
  <c r="HL45" i="2"/>
  <c r="LL45" i="2" s="1"/>
  <c r="HM45" i="2"/>
  <c r="LM45" i="2" s="1"/>
  <c r="HH63" i="2"/>
  <c r="HI63" i="2"/>
  <c r="LI63" i="2" s="1"/>
  <c r="HJ63" i="2"/>
  <c r="LJ63" i="2" s="1"/>
  <c r="HK63" i="2"/>
  <c r="LK63" i="2" s="1"/>
  <c r="HL63" i="2"/>
  <c r="LL63" i="2" s="1"/>
  <c r="HM63" i="2"/>
  <c r="LM63" i="2" s="1"/>
  <c r="HH64" i="2"/>
  <c r="LH64" i="2" s="1"/>
  <c r="HI64" i="2"/>
  <c r="LI64" i="2" s="1"/>
  <c r="HJ64" i="2"/>
  <c r="LJ64" i="2" s="1"/>
  <c r="HK64" i="2"/>
  <c r="LK64" i="2" s="1"/>
  <c r="HL64" i="2"/>
  <c r="LL64" i="2" s="1"/>
  <c r="HM64" i="2"/>
  <c r="LM64" i="2" s="1"/>
  <c r="HH65" i="2"/>
  <c r="LH65" i="2" s="1"/>
  <c r="HI65" i="2"/>
  <c r="LI65" i="2" s="1"/>
  <c r="HJ65" i="2"/>
  <c r="HK65" i="2"/>
  <c r="LK65" i="2" s="1"/>
  <c r="HL65" i="2"/>
  <c r="HM65" i="2"/>
  <c r="LM65" i="2" s="1"/>
  <c r="HH66" i="2"/>
  <c r="LH66" i="2" s="1"/>
  <c r="HI66" i="2"/>
  <c r="LI66" i="2" s="1"/>
  <c r="HJ66" i="2"/>
  <c r="LJ66" i="2" s="1"/>
  <c r="HK66" i="2"/>
  <c r="LK66" i="2" s="1"/>
  <c r="HL66" i="2"/>
  <c r="LL66" i="2" s="1"/>
  <c r="HM66" i="2"/>
  <c r="LM66" i="2" s="1"/>
  <c r="HH67" i="2"/>
  <c r="LH67" i="2" s="1"/>
  <c r="HI67" i="2"/>
  <c r="LI67" i="2" s="1"/>
  <c r="HJ67" i="2"/>
  <c r="LJ67" i="2" s="1"/>
  <c r="HK67" i="2"/>
  <c r="LK67" i="2" s="1"/>
  <c r="HL67" i="2"/>
  <c r="LL67" i="2" s="1"/>
  <c r="HM67" i="2"/>
  <c r="LM67" i="2" s="1"/>
  <c r="HH68" i="2"/>
  <c r="LH68" i="2" s="1"/>
  <c r="HI68" i="2"/>
  <c r="LI68" i="2" s="1"/>
  <c r="HJ68" i="2"/>
  <c r="LJ68" i="2" s="1"/>
  <c r="HK68" i="2"/>
  <c r="LK68" i="2" s="1"/>
  <c r="HL68" i="2"/>
  <c r="LL68" i="2" s="1"/>
  <c r="HM68" i="2"/>
  <c r="LM68" i="2" s="1"/>
  <c r="HH69" i="2"/>
  <c r="LH69" i="2" s="1"/>
  <c r="HI69" i="2"/>
  <c r="LI69" i="2" s="1"/>
  <c r="HJ69" i="2"/>
  <c r="LJ69" i="2" s="1"/>
  <c r="HK69" i="2"/>
  <c r="LK69" i="2" s="1"/>
  <c r="HL69" i="2"/>
  <c r="LL69" i="2" s="1"/>
  <c r="HM69" i="2"/>
  <c r="LM69" i="2" s="1"/>
  <c r="HH70" i="2"/>
  <c r="LH70" i="2" s="1"/>
  <c r="HI70" i="2"/>
  <c r="LI70" i="2" s="1"/>
  <c r="HJ70" i="2"/>
  <c r="LJ70" i="2" s="1"/>
  <c r="HK70" i="2"/>
  <c r="LK70" i="2" s="1"/>
  <c r="HL70" i="2"/>
  <c r="LL70" i="2" s="1"/>
  <c r="HM70" i="2"/>
  <c r="LM70" i="2" s="1"/>
  <c r="HH71" i="2"/>
  <c r="LH71" i="2" s="1"/>
  <c r="HI71" i="2"/>
  <c r="LI71" i="2" s="1"/>
  <c r="HJ71" i="2"/>
  <c r="LJ71" i="2" s="1"/>
  <c r="HK71" i="2"/>
  <c r="LK71" i="2" s="1"/>
  <c r="HL71" i="2"/>
  <c r="LL71" i="2" s="1"/>
  <c r="HM71" i="2"/>
  <c r="LM71" i="2" s="1"/>
  <c r="HH72" i="2"/>
  <c r="LH72" i="2" s="1"/>
  <c r="HI72" i="2"/>
  <c r="LI72" i="2" s="1"/>
  <c r="HJ72" i="2"/>
  <c r="LJ72" i="2" s="1"/>
  <c r="HK72" i="2"/>
  <c r="LK72" i="2" s="1"/>
  <c r="HL72" i="2"/>
  <c r="LL72" i="2" s="1"/>
  <c r="HM72" i="2"/>
  <c r="LM72" i="2" s="1"/>
  <c r="HH73" i="2"/>
  <c r="LH73" i="2" s="1"/>
  <c r="HI73" i="2"/>
  <c r="LI73" i="2" s="1"/>
  <c r="HJ73" i="2"/>
  <c r="LJ73" i="2" s="1"/>
  <c r="HK73" i="2"/>
  <c r="LK73" i="2" s="1"/>
  <c r="HL73" i="2"/>
  <c r="LL73" i="2" s="1"/>
  <c r="HM73" i="2"/>
  <c r="LM73" i="2" s="1"/>
  <c r="HH74" i="2"/>
  <c r="LH74" i="2" s="1"/>
  <c r="HI74" i="2"/>
  <c r="LI74" i="2" s="1"/>
  <c r="HJ74" i="2"/>
  <c r="LJ74" i="2" s="1"/>
  <c r="HK74" i="2"/>
  <c r="LK74" i="2" s="1"/>
  <c r="HL74" i="2"/>
  <c r="LL74" i="2" s="1"/>
  <c r="HM74" i="2"/>
  <c r="LM74" i="2" s="1"/>
  <c r="HH75" i="2"/>
  <c r="LH75" i="2" s="1"/>
  <c r="HI75" i="2"/>
  <c r="LI75" i="2" s="1"/>
  <c r="HJ75" i="2"/>
  <c r="LJ75" i="2" s="1"/>
  <c r="HK75" i="2"/>
  <c r="LK75" i="2" s="1"/>
  <c r="HL75" i="2"/>
  <c r="LL75" i="2" s="1"/>
  <c r="HM75" i="2"/>
  <c r="LM75" i="2" s="1"/>
  <c r="HH76" i="2"/>
  <c r="LH76" i="2" s="1"/>
  <c r="HI76" i="2"/>
  <c r="LI76" i="2" s="1"/>
  <c r="HJ76" i="2"/>
  <c r="LJ76" i="2" s="1"/>
  <c r="HK76" i="2"/>
  <c r="LK76" i="2" s="1"/>
  <c r="HL76" i="2"/>
  <c r="LL76" i="2" s="1"/>
  <c r="HM76" i="2"/>
  <c r="LM76" i="2" s="1"/>
  <c r="HH77" i="2"/>
  <c r="LH77" i="2" s="1"/>
  <c r="HI77" i="2"/>
  <c r="LI77" i="2" s="1"/>
  <c r="HJ77" i="2"/>
  <c r="LJ77" i="2" s="1"/>
  <c r="HK77" i="2"/>
  <c r="LK77" i="2" s="1"/>
  <c r="HL77" i="2"/>
  <c r="LL77" i="2" s="1"/>
  <c r="HM77" i="2"/>
  <c r="LM77" i="2" s="1"/>
  <c r="HH78" i="2"/>
  <c r="LH78" i="2" s="1"/>
  <c r="HI78" i="2"/>
  <c r="LI78" i="2" s="1"/>
  <c r="HJ78" i="2"/>
  <c r="LJ78" i="2" s="1"/>
  <c r="HK78" i="2"/>
  <c r="LK78" i="2" s="1"/>
  <c r="HL78" i="2"/>
  <c r="LL78" i="2" s="1"/>
  <c r="HM78" i="2"/>
  <c r="LM78" i="2" s="1"/>
  <c r="HH79" i="2"/>
  <c r="LH79" i="2" s="1"/>
  <c r="HI79" i="2"/>
  <c r="LI79" i="2" s="1"/>
  <c r="HJ79" i="2"/>
  <c r="LJ79" i="2" s="1"/>
  <c r="HK79" i="2"/>
  <c r="LK79" i="2" s="1"/>
  <c r="HL79" i="2"/>
  <c r="LL79" i="2" s="1"/>
  <c r="HM79" i="2"/>
  <c r="LM79" i="2" s="1"/>
  <c r="HH80" i="2"/>
  <c r="LH80" i="2" s="1"/>
  <c r="HI80" i="2"/>
  <c r="LI80" i="2" s="1"/>
  <c r="HJ80" i="2"/>
  <c r="LJ80" i="2" s="1"/>
  <c r="HK80" i="2"/>
  <c r="LK80" i="2" s="1"/>
  <c r="HL80" i="2"/>
  <c r="LL80" i="2" s="1"/>
  <c r="HM80" i="2"/>
  <c r="LM80" i="2" s="1"/>
  <c r="HH81" i="2"/>
  <c r="LH81" i="2" s="1"/>
  <c r="HI81" i="2"/>
  <c r="LI81" i="2" s="1"/>
  <c r="HJ81" i="2"/>
  <c r="LJ81" i="2" s="1"/>
  <c r="HK81" i="2"/>
  <c r="LK81" i="2" s="1"/>
  <c r="HL81" i="2"/>
  <c r="LL81" i="2" s="1"/>
  <c r="HM81" i="2"/>
  <c r="LM81" i="2" s="1"/>
  <c r="HH82" i="2"/>
  <c r="LH82" i="2" s="1"/>
  <c r="HI82" i="2"/>
  <c r="LI82" i="2" s="1"/>
  <c r="HJ82" i="2"/>
  <c r="LJ82" i="2" s="1"/>
  <c r="HK82" i="2"/>
  <c r="LK82" i="2" s="1"/>
  <c r="HL82" i="2"/>
  <c r="LL82" i="2" s="1"/>
  <c r="HM82" i="2"/>
  <c r="LM82" i="2" s="1"/>
  <c r="HH97" i="2"/>
  <c r="LH97" i="2" s="1"/>
  <c r="HI97" i="2"/>
  <c r="LI97" i="2" s="1"/>
  <c r="HJ97" i="2"/>
  <c r="LJ97" i="2" s="1"/>
  <c r="HK97" i="2"/>
  <c r="LK97" i="2" s="1"/>
  <c r="HL97" i="2"/>
  <c r="LL97" i="2" s="1"/>
  <c r="HM97" i="2"/>
  <c r="LM97" i="2" s="1"/>
  <c r="HH98" i="2"/>
  <c r="LH98" i="2" s="1"/>
  <c r="HI98" i="2"/>
  <c r="LI98" i="2" s="1"/>
  <c r="HJ98" i="2"/>
  <c r="LJ98" i="2" s="1"/>
  <c r="HK98" i="2"/>
  <c r="LK98" i="2" s="1"/>
  <c r="HL98" i="2"/>
  <c r="LL98" i="2" s="1"/>
  <c r="HM98" i="2"/>
  <c r="LM98" i="2" s="1"/>
  <c r="HH110" i="2"/>
  <c r="LH110" i="2" s="1"/>
  <c r="HI110" i="2"/>
  <c r="LI110" i="2" s="1"/>
  <c r="HJ110" i="2"/>
  <c r="LJ110" i="2" s="1"/>
  <c r="HK110" i="2"/>
  <c r="LK110" i="2" s="1"/>
  <c r="HL110" i="2"/>
  <c r="LL110" i="2" s="1"/>
  <c r="HM110" i="2"/>
  <c r="LM110" i="2" s="1"/>
  <c r="HH111" i="2"/>
  <c r="LH111" i="2" s="1"/>
  <c r="HI111" i="2"/>
  <c r="LI111" i="2" s="1"/>
  <c r="HJ111" i="2"/>
  <c r="LJ111" i="2" s="1"/>
  <c r="HK111" i="2"/>
  <c r="LK111" i="2" s="1"/>
  <c r="HL111" i="2"/>
  <c r="LL111" i="2" s="1"/>
  <c r="HM111" i="2"/>
  <c r="LM111" i="2" s="1"/>
  <c r="HH112" i="2"/>
  <c r="LH112" i="2" s="1"/>
  <c r="HI112" i="2"/>
  <c r="LI112" i="2" s="1"/>
  <c r="HJ112" i="2"/>
  <c r="LJ112" i="2" s="1"/>
  <c r="HK112" i="2"/>
  <c r="LK112" i="2" s="1"/>
  <c r="HL112" i="2"/>
  <c r="LL112" i="2" s="1"/>
  <c r="HM112" i="2"/>
  <c r="LM112" i="2" s="1"/>
  <c r="HH113" i="2"/>
  <c r="LH113" i="2" s="1"/>
  <c r="HI113" i="2"/>
  <c r="LI113" i="2" s="1"/>
  <c r="HJ113" i="2"/>
  <c r="LJ113" i="2" s="1"/>
  <c r="HK113" i="2"/>
  <c r="LK113" i="2" s="1"/>
  <c r="HL113" i="2"/>
  <c r="LL113" i="2" s="1"/>
  <c r="HM113" i="2"/>
  <c r="LM113" i="2" s="1"/>
  <c r="HH114" i="2"/>
  <c r="LH114" i="2" s="1"/>
  <c r="HI114" i="2"/>
  <c r="LI114" i="2" s="1"/>
  <c r="HJ114" i="2"/>
  <c r="LJ114" i="2" s="1"/>
  <c r="HK114" i="2"/>
  <c r="LK114" i="2" s="1"/>
  <c r="HL114" i="2"/>
  <c r="LL114" i="2" s="1"/>
  <c r="HM114" i="2"/>
  <c r="LM114" i="2" s="1"/>
  <c r="HH115" i="2"/>
  <c r="LH115" i="2" s="1"/>
  <c r="HI115" i="2"/>
  <c r="LI115" i="2" s="1"/>
  <c r="HJ115" i="2"/>
  <c r="LJ115" i="2" s="1"/>
  <c r="HK115" i="2"/>
  <c r="LK115" i="2" s="1"/>
  <c r="HL115" i="2"/>
  <c r="LL115" i="2" s="1"/>
  <c r="HM115" i="2"/>
  <c r="LM115" i="2" s="1"/>
  <c r="HH116" i="2"/>
  <c r="LH116" i="2" s="1"/>
  <c r="HI116" i="2"/>
  <c r="LI116" i="2" s="1"/>
  <c r="HJ116" i="2"/>
  <c r="LJ116" i="2" s="1"/>
  <c r="HK116" i="2"/>
  <c r="LK116" i="2" s="1"/>
  <c r="HL116" i="2"/>
  <c r="LL116" i="2" s="1"/>
  <c r="HM116" i="2"/>
  <c r="LM116" i="2" s="1"/>
  <c r="HH117" i="2"/>
  <c r="LH117" i="2" s="1"/>
  <c r="HI117" i="2"/>
  <c r="LI117" i="2" s="1"/>
  <c r="HJ117" i="2"/>
  <c r="LJ117" i="2" s="1"/>
  <c r="HK117" i="2"/>
  <c r="LK117" i="2" s="1"/>
  <c r="HL117" i="2"/>
  <c r="LL117" i="2" s="1"/>
  <c r="HM117" i="2"/>
  <c r="LM117" i="2" s="1"/>
  <c r="HH118" i="2"/>
  <c r="LH118" i="2" s="1"/>
  <c r="HI118" i="2"/>
  <c r="LI118" i="2" s="1"/>
  <c r="HJ118" i="2"/>
  <c r="LJ118" i="2" s="1"/>
  <c r="HK118" i="2"/>
  <c r="LK118" i="2" s="1"/>
  <c r="HL118" i="2"/>
  <c r="LL118" i="2" s="1"/>
  <c r="HM118" i="2"/>
  <c r="LM118" i="2" s="1"/>
  <c r="HH119" i="2"/>
  <c r="LH119" i="2" s="1"/>
  <c r="HI119" i="2"/>
  <c r="LI119" i="2" s="1"/>
  <c r="HJ119" i="2"/>
  <c r="LJ119" i="2" s="1"/>
  <c r="HK119" i="2"/>
  <c r="LK119" i="2" s="1"/>
  <c r="HL119" i="2"/>
  <c r="LL119" i="2" s="1"/>
  <c r="HM119" i="2"/>
  <c r="LM119" i="2" s="1"/>
  <c r="HH120" i="2"/>
  <c r="LH120" i="2" s="1"/>
  <c r="HI120" i="2"/>
  <c r="LI120" i="2" s="1"/>
  <c r="HJ120" i="2"/>
  <c r="LJ120" i="2" s="1"/>
  <c r="HK120" i="2"/>
  <c r="LK120" i="2" s="1"/>
  <c r="HL120" i="2"/>
  <c r="LL120" i="2" s="1"/>
  <c r="HM120" i="2"/>
  <c r="LM120" i="2" s="1"/>
  <c r="HH121" i="2"/>
  <c r="LH121" i="2" s="1"/>
  <c r="HI121" i="2"/>
  <c r="LI121" i="2" s="1"/>
  <c r="HJ121" i="2"/>
  <c r="LJ121" i="2" s="1"/>
  <c r="HK121" i="2"/>
  <c r="LK121" i="2" s="1"/>
  <c r="HL121" i="2"/>
  <c r="LL121" i="2" s="1"/>
  <c r="HM121" i="2"/>
  <c r="LM121" i="2" s="1"/>
  <c r="HH122" i="2"/>
  <c r="LH122" i="2" s="1"/>
  <c r="HI122" i="2"/>
  <c r="LI122" i="2" s="1"/>
  <c r="HJ122" i="2"/>
  <c r="LJ122" i="2" s="1"/>
  <c r="HK122" i="2"/>
  <c r="LK122" i="2" s="1"/>
  <c r="HL122" i="2"/>
  <c r="LL122" i="2" s="1"/>
  <c r="HM122" i="2"/>
  <c r="LM122" i="2" s="1"/>
  <c r="HH123" i="2"/>
  <c r="LH123" i="2" s="1"/>
  <c r="HI123" i="2"/>
  <c r="LI123" i="2" s="1"/>
  <c r="HJ123" i="2"/>
  <c r="LJ123" i="2" s="1"/>
  <c r="HK123" i="2"/>
  <c r="LK123" i="2" s="1"/>
  <c r="HL123" i="2"/>
  <c r="LL123" i="2" s="1"/>
  <c r="HM123" i="2"/>
  <c r="LM123" i="2" s="1"/>
  <c r="HH124" i="2"/>
  <c r="LH124" i="2" s="1"/>
  <c r="HI124" i="2"/>
  <c r="LI124" i="2" s="1"/>
  <c r="HJ124" i="2"/>
  <c r="LJ124" i="2" s="1"/>
  <c r="HK124" i="2"/>
  <c r="LK124" i="2" s="1"/>
  <c r="HL124" i="2"/>
  <c r="LL124" i="2" s="1"/>
  <c r="HM124" i="2"/>
  <c r="LM124" i="2" s="1"/>
  <c r="HH125" i="2"/>
  <c r="LH125" i="2" s="1"/>
  <c r="HI125" i="2"/>
  <c r="LI125" i="2" s="1"/>
  <c r="HJ125" i="2"/>
  <c r="LJ125" i="2" s="1"/>
  <c r="HK125" i="2"/>
  <c r="LK125" i="2" s="1"/>
  <c r="HL125" i="2"/>
  <c r="LL125" i="2" s="1"/>
  <c r="HM125" i="2"/>
  <c r="LM125" i="2" s="1"/>
  <c r="HH126" i="2"/>
  <c r="LH126" i="2" s="1"/>
  <c r="HI126" i="2"/>
  <c r="LI126" i="2" s="1"/>
  <c r="HJ126" i="2"/>
  <c r="LJ126" i="2" s="1"/>
  <c r="HK126" i="2"/>
  <c r="LK126" i="2" s="1"/>
  <c r="HL126" i="2"/>
  <c r="LL126" i="2" s="1"/>
  <c r="HM126" i="2"/>
  <c r="LM126" i="2" s="1"/>
  <c r="HH127" i="2"/>
  <c r="LH127" i="2" s="1"/>
  <c r="HI127" i="2"/>
  <c r="LI127" i="2" s="1"/>
  <c r="HJ127" i="2"/>
  <c r="LJ127" i="2" s="1"/>
  <c r="HK127" i="2"/>
  <c r="LK127" i="2" s="1"/>
  <c r="HL127" i="2"/>
  <c r="LL127" i="2" s="1"/>
  <c r="HM127" i="2"/>
  <c r="LM127" i="2" s="1"/>
  <c r="HH128" i="2"/>
  <c r="LH128" i="2" s="1"/>
  <c r="HI128" i="2"/>
  <c r="LI128" i="2" s="1"/>
  <c r="HJ128" i="2"/>
  <c r="LJ128" i="2" s="1"/>
  <c r="HK128" i="2"/>
  <c r="LK128" i="2" s="1"/>
  <c r="HL128" i="2"/>
  <c r="LL128" i="2" s="1"/>
  <c r="HM128" i="2"/>
  <c r="LM128" i="2" s="1"/>
  <c r="HH129" i="2"/>
  <c r="LH129" i="2" s="1"/>
  <c r="HI129" i="2"/>
  <c r="LI129" i="2" s="1"/>
  <c r="HJ129" i="2"/>
  <c r="LJ129" i="2" s="1"/>
  <c r="HK129" i="2"/>
  <c r="LK129" i="2" s="1"/>
  <c r="HL129" i="2"/>
  <c r="LL129" i="2" s="1"/>
  <c r="HM129" i="2"/>
  <c r="LM129" i="2" s="1"/>
  <c r="HH130" i="2"/>
  <c r="LH130" i="2" s="1"/>
  <c r="HI130" i="2"/>
  <c r="LI130" i="2" s="1"/>
  <c r="HJ130" i="2"/>
  <c r="LJ130" i="2" s="1"/>
  <c r="HK130" i="2"/>
  <c r="LK130" i="2" s="1"/>
  <c r="HL130" i="2"/>
  <c r="LL130" i="2" s="1"/>
  <c r="HM130" i="2"/>
  <c r="LM130" i="2" s="1"/>
  <c r="HH131" i="2"/>
  <c r="LH131" i="2" s="1"/>
  <c r="HI131" i="2"/>
  <c r="LI131" i="2" s="1"/>
  <c r="HJ131" i="2"/>
  <c r="LJ131" i="2" s="1"/>
  <c r="HK131" i="2"/>
  <c r="LK131" i="2" s="1"/>
  <c r="HL131" i="2"/>
  <c r="LL131" i="2" s="1"/>
  <c r="HM131" i="2"/>
  <c r="LM131" i="2" s="1"/>
  <c r="HH132" i="2"/>
  <c r="LH132" i="2" s="1"/>
  <c r="HI132" i="2"/>
  <c r="LI132" i="2" s="1"/>
  <c r="HJ132" i="2"/>
  <c r="LJ132" i="2" s="1"/>
  <c r="HK132" i="2"/>
  <c r="LK132" i="2" s="1"/>
  <c r="HL132" i="2"/>
  <c r="LL132" i="2" s="1"/>
  <c r="HM132" i="2"/>
  <c r="LM132" i="2" s="1"/>
  <c r="HH133" i="2"/>
  <c r="LH133" i="2" s="1"/>
  <c r="HI133" i="2"/>
  <c r="LI133" i="2" s="1"/>
  <c r="HJ133" i="2"/>
  <c r="LJ133" i="2" s="1"/>
  <c r="HK133" i="2"/>
  <c r="LK133" i="2" s="1"/>
  <c r="HL133" i="2"/>
  <c r="LL133" i="2" s="1"/>
  <c r="HM133" i="2"/>
  <c r="LM133" i="2" s="1"/>
  <c r="HH134" i="2"/>
  <c r="LH134" i="2" s="1"/>
  <c r="HI134" i="2"/>
  <c r="LI134" i="2" s="1"/>
  <c r="HJ134" i="2"/>
  <c r="LJ134" i="2" s="1"/>
  <c r="HK134" i="2"/>
  <c r="LK134" i="2" s="1"/>
  <c r="HL134" i="2"/>
  <c r="LL134" i="2" s="1"/>
  <c r="HM134" i="2"/>
  <c r="LM134" i="2" s="1"/>
  <c r="HH135" i="2"/>
  <c r="LH135" i="2" s="1"/>
  <c r="HI135" i="2"/>
  <c r="LI135" i="2" s="1"/>
  <c r="HJ135" i="2"/>
  <c r="LJ135" i="2" s="1"/>
  <c r="HK135" i="2"/>
  <c r="LK135" i="2" s="1"/>
  <c r="HL135" i="2"/>
  <c r="LL135" i="2" s="1"/>
  <c r="HM135" i="2"/>
  <c r="LM135" i="2" s="1"/>
  <c r="HH136" i="2"/>
  <c r="LH136" i="2" s="1"/>
  <c r="HI136" i="2"/>
  <c r="LI136" i="2" s="1"/>
  <c r="HJ136" i="2"/>
  <c r="LJ136" i="2" s="1"/>
  <c r="HK136" i="2"/>
  <c r="LK136" i="2" s="1"/>
  <c r="HL136" i="2"/>
  <c r="LL136" i="2" s="1"/>
  <c r="HM136" i="2"/>
  <c r="LM136" i="2" s="1"/>
  <c r="HH137" i="2"/>
  <c r="LH137" i="2" s="1"/>
  <c r="HI137" i="2"/>
  <c r="LI137" i="2" s="1"/>
  <c r="HJ137" i="2"/>
  <c r="LJ137" i="2" s="1"/>
  <c r="HK137" i="2"/>
  <c r="LK137" i="2" s="1"/>
  <c r="HL137" i="2"/>
  <c r="LL137" i="2" s="1"/>
  <c r="HM137" i="2"/>
  <c r="LM137" i="2" s="1"/>
  <c r="HH138" i="2"/>
  <c r="LH138" i="2" s="1"/>
  <c r="HI138" i="2"/>
  <c r="LI138" i="2" s="1"/>
  <c r="HJ138" i="2"/>
  <c r="LJ138" i="2" s="1"/>
  <c r="HK138" i="2"/>
  <c r="LK138" i="2" s="1"/>
  <c r="HL138" i="2"/>
  <c r="LL138" i="2" s="1"/>
  <c r="HM138" i="2"/>
  <c r="LM138" i="2" s="1"/>
  <c r="HH139" i="2"/>
  <c r="LH139" i="2" s="1"/>
  <c r="HI139" i="2"/>
  <c r="LI139" i="2" s="1"/>
  <c r="HJ139" i="2"/>
  <c r="LJ139" i="2" s="1"/>
  <c r="HK139" i="2"/>
  <c r="LK139" i="2" s="1"/>
  <c r="HL139" i="2"/>
  <c r="LL139" i="2" s="1"/>
  <c r="HM139" i="2"/>
  <c r="LM139" i="2" s="1"/>
  <c r="HH140" i="2"/>
  <c r="LH140" i="2" s="1"/>
  <c r="HI140" i="2"/>
  <c r="LI140" i="2" s="1"/>
  <c r="HJ140" i="2"/>
  <c r="LJ140" i="2" s="1"/>
  <c r="HK140" i="2"/>
  <c r="LK140" i="2" s="1"/>
  <c r="HL140" i="2"/>
  <c r="LL140" i="2" s="1"/>
  <c r="HM140" i="2"/>
  <c r="LM140" i="2" s="1"/>
  <c r="HH141" i="2"/>
  <c r="LH141" i="2" s="1"/>
  <c r="HI141" i="2"/>
  <c r="LI141" i="2" s="1"/>
  <c r="HJ141" i="2"/>
  <c r="LJ141" i="2" s="1"/>
  <c r="HK141" i="2"/>
  <c r="LK141" i="2" s="1"/>
  <c r="HL141" i="2"/>
  <c r="LL141" i="2" s="1"/>
  <c r="HM141" i="2"/>
  <c r="LM141" i="2" s="1"/>
  <c r="HH142" i="2"/>
  <c r="LH142" i="2" s="1"/>
  <c r="HI142" i="2"/>
  <c r="LI142" i="2" s="1"/>
  <c r="HJ142" i="2"/>
  <c r="LJ142" i="2" s="1"/>
  <c r="HK142" i="2"/>
  <c r="LK142" i="2" s="1"/>
  <c r="HL142" i="2"/>
  <c r="LL142" i="2" s="1"/>
  <c r="HM142" i="2"/>
  <c r="LM142" i="2" s="1"/>
  <c r="HH143" i="2"/>
  <c r="LH143" i="2" s="1"/>
  <c r="HI143" i="2"/>
  <c r="LI143" i="2" s="1"/>
  <c r="HJ143" i="2"/>
  <c r="LJ143" i="2" s="1"/>
  <c r="HK143" i="2"/>
  <c r="LK143" i="2" s="1"/>
  <c r="HL143" i="2"/>
  <c r="LL143" i="2" s="1"/>
  <c r="HM143" i="2"/>
  <c r="LM143" i="2" s="1"/>
  <c r="HH144" i="2"/>
  <c r="LH144" i="2" s="1"/>
  <c r="HI144" i="2"/>
  <c r="LI144" i="2" s="1"/>
  <c r="HJ144" i="2"/>
  <c r="LJ144" i="2" s="1"/>
  <c r="HK144" i="2"/>
  <c r="LK144" i="2" s="1"/>
  <c r="HL144" i="2"/>
  <c r="LL144" i="2" s="1"/>
  <c r="HM144" i="2"/>
  <c r="LM144" i="2" s="1"/>
  <c r="HH145" i="2"/>
  <c r="LH145" i="2" s="1"/>
  <c r="HI145" i="2"/>
  <c r="LI145" i="2" s="1"/>
  <c r="HJ145" i="2"/>
  <c r="LJ145" i="2" s="1"/>
  <c r="HK145" i="2"/>
  <c r="LK145" i="2" s="1"/>
  <c r="HL145" i="2"/>
  <c r="LL145" i="2" s="1"/>
  <c r="HM145" i="2"/>
  <c r="LM145" i="2" s="1"/>
  <c r="HH146" i="2"/>
  <c r="LH146" i="2" s="1"/>
  <c r="HI146" i="2"/>
  <c r="LI146" i="2" s="1"/>
  <c r="HJ146" i="2"/>
  <c r="LJ146" i="2" s="1"/>
  <c r="HK146" i="2"/>
  <c r="LK146" i="2" s="1"/>
  <c r="HL146" i="2"/>
  <c r="LL146" i="2" s="1"/>
  <c r="HM146" i="2"/>
  <c r="LM146" i="2" s="1"/>
  <c r="HH147" i="2"/>
  <c r="LH147" i="2" s="1"/>
  <c r="HI147" i="2"/>
  <c r="LI147" i="2" s="1"/>
  <c r="HJ147" i="2"/>
  <c r="LJ147" i="2" s="1"/>
  <c r="HK147" i="2"/>
  <c r="LK147" i="2" s="1"/>
  <c r="HL147" i="2"/>
  <c r="LL147" i="2" s="1"/>
  <c r="HM147" i="2"/>
  <c r="LM147" i="2" s="1"/>
  <c r="HH148" i="2"/>
  <c r="LH148" i="2" s="1"/>
  <c r="HI148" i="2"/>
  <c r="LI148" i="2" s="1"/>
  <c r="HJ148" i="2"/>
  <c r="LJ148" i="2" s="1"/>
  <c r="HK148" i="2"/>
  <c r="LK148" i="2" s="1"/>
  <c r="HL148" i="2"/>
  <c r="LL148" i="2" s="1"/>
  <c r="HM148" i="2"/>
  <c r="LM148" i="2" s="1"/>
  <c r="HH149" i="2"/>
  <c r="LH149" i="2" s="1"/>
  <c r="HI149" i="2"/>
  <c r="LI149" i="2" s="1"/>
  <c r="HJ149" i="2"/>
  <c r="LJ149" i="2" s="1"/>
  <c r="HK149" i="2"/>
  <c r="LK149" i="2" s="1"/>
  <c r="HL149" i="2"/>
  <c r="LL149" i="2" s="1"/>
  <c r="HM149" i="2"/>
  <c r="LM149" i="2" s="1"/>
  <c r="HH150" i="2"/>
  <c r="LH150" i="2" s="1"/>
  <c r="HI150" i="2"/>
  <c r="LI150" i="2" s="1"/>
  <c r="HJ150" i="2"/>
  <c r="LJ150" i="2" s="1"/>
  <c r="HK150" i="2"/>
  <c r="LK150" i="2" s="1"/>
  <c r="HL150" i="2"/>
  <c r="LL150" i="2" s="1"/>
  <c r="HM150" i="2"/>
  <c r="LM150" i="2" s="1"/>
  <c r="HH151" i="2"/>
  <c r="LH151" i="2" s="1"/>
  <c r="HI151" i="2"/>
  <c r="LI151" i="2" s="1"/>
  <c r="HJ151" i="2"/>
  <c r="LJ151" i="2" s="1"/>
  <c r="HK151" i="2"/>
  <c r="LK151" i="2" s="1"/>
  <c r="HL151" i="2"/>
  <c r="LL151" i="2" s="1"/>
  <c r="HM151" i="2"/>
  <c r="LM151" i="2" s="1"/>
  <c r="HH152" i="2"/>
  <c r="LH152" i="2" s="1"/>
  <c r="HI152" i="2"/>
  <c r="LI152" i="2" s="1"/>
  <c r="HJ152" i="2"/>
  <c r="LJ152" i="2" s="1"/>
  <c r="HK152" i="2"/>
  <c r="LK152" i="2" s="1"/>
  <c r="HL152" i="2"/>
  <c r="LL152" i="2" s="1"/>
  <c r="HM152" i="2"/>
  <c r="LM152" i="2" s="1"/>
  <c r="HH153" i="2"/>
  <c r="LH153" i="2" s="1"/>
  <c r="HI153" i="2"/>
  <c r="LI153" i="2" s="1"/>
  <c r="HJ153" i="2"/>
  <c r="LJ153" i="2" s="1"/>
  <c r="HK153" i="2"/>
  <c r="LK153" i="2" s="1"/>
  <c r="HL153" i="2"/>
  <c r="LL153" i="2" s="1"/>
  <c r="HM153" i="2"/>
  <c r="LM153" i="2" s="1"/>
  <c r="HH154" i="2"/>
  <c r="LH154" i="2" s="1"/>
  <c r="HI154" i="2"/>
  <c r="LI154" i="2" s="1"/>
  <c r="HJ154" i="2"/>
  <c r="LJ154" i="2" s="1"/>
  <c r="HK154" i="2"/>
  <c r="LK154" i="2" s="1"/>
  <c r="HL154" i="2"/>
  <c r="LL154" i="2" s="1"/>
  <c r="HM154" i="2"/>
  <c r="LM154" i="2" s="1"/>
  <c r="HH155" i="2"/>
  <c r="LH155" i="2" s="1"/>
  <c r="HI155" i="2"/>
  <c r="LI155" i="2" s="1"/>
  <c r="HJ155" i="2"/>
  <c r="LJ155" i="2" s="1"/>
  <c r="HK155" i="2"/>
  <c r="LK155" i="2" s="1"/>
  <c r="HL155" i="2"/>
  <c r="LL155" i="2" s="1"/>
  <c r="HM155" i="2"/>
  <c r="LM155" i="2" s="1"/>
  <c r="HH156" i="2"/>
  <c r="LH156" i="2" s="1"/>
  <c r="HI156" i="2"/>
  <c r="LI156" i="2" s="1"/>
  <c r="HJ156" i="2"/>
  <c r="LJ156" i="2" s="1"/>
  <c r="HK156" i="2"/>
  <c r="LK156" i="2" s="1"/>
  <c r="HL156" i="2"/>
  <c r="LL156" i="2" s="1"/>
  <c r="HM156" i="2"/>
  <c r="LM156" i="2" s="1"/>
  <c r="HH157" i="2"/>
  <c r="LH157" i="2" s="1"/>
  <c r="HI157" i="2"/>
  <c r="LI157" i="2" s="1"/>
  <c r="HJ157" i="2"/>
  <c r="LJ157" i="2" s="1"/>
  <c r="HK157" i="2"/>
  <c r="LK157" i="2" s="1"/>
  <c r="HL157" i="2"/>
  <c r="LL157" i="2" s="1"/>
  <c r="HM157" i="2"/>
  <c r="LM157" i="2" s="1"/>
  <c r="HH158" i="2"/>
  <c r="LH158" i="2" s="1"/>
  <c r="HI158" i="2"/>
  <c r="LI158" i="2" s="1"/>
  <c r="HJ158" i="2"/>
  <c r="LJ158" i="2" s="1"/>
  <c r="HK158" i="2"/>
  <c r="LK158" i="2" s="1"/>
  <c r="HL158" i="2"/>
  <c r="LL158" i="2" s="1"/>
  <c r="HM158" i="2"/>
  <c r="LM158" i="2" s="1"/>
  <c r="HH159" i="2"/>
  <c r="LH159" i="2" s="1"/>
  <c r="HI159" i="2"/>
  <c r="LI159" i="2" s="1"/>
  <c r="HJ159" i="2"/>
  <c r="LJ159" i="2" s="1"/>
  <c r="HK159" i="2"/>
  <c r="LK159" i="2" s="1"/>
  <c r="HL159" i="2"/>
  <c r="LL159" i="2" s="1"/>
  <c r="HM159" i="2"/>
  <c r="LM159" i="2" s="1"/>
  <c r="HH160" i="2"/>
  <c r="LH160" i="2" s="1"/>
  <c r="HI160" i="2"/>
  <c r="LI160" i="2" s="1"/>
  <c r="HJ160" i="2"/>
  <c r="LJ160" i="2" s="1"/>
  <c r="HK160" i="2"/>
  <c r="LK160" i="2" s="1"/>
  <c r="HL160" i="2"/>
  <c r="LL160" i="2" s="1"/>
  <c r="HM160" i="2"/>
  <c r="LM160" i="2" s="1"/>
  <c r="FQ2" i="2"/>
  <c r="JQ2" i="2" s="1"/>
  <c r="JQ162" i="2" s="1"/>
  <c r="FR2" i="2"/>
  <c r="JR2" i="2" s="1"/>
  <c r="JR162" i="2" s="1"/>
  <c r="FS2" i="2"/>
  <c r="JS2" i="2" s="1"/>
  <c r="JS162" i="2" s="1"/>
  <c r="FT2" i="2"/>
  <c r="JT2" i="2" s="1"/>
  <c r="JT162" i="2" s="1"/>
  <c r="FU2" i="2"/>
  <c r="JU2" i="2" s="1"/>
  <c r="JU162" i="2" s="1"/>
  <c r="FV2" i="2"/>
  <c r="JV2" i="2" s="1"/>
  <c r="JV162" i="2" s="1"/>
  <c r="FQ3" i="2"/>
  <c r="JQ3" i="2" s="1"/>
  <c r="FR3" i="2"/>
  <c r="JR3" i="2" s="1"/>
  <c r="FS3" i="2"/>
  <c r="JS3" i="2" s="1"/>
  <c r="FT3" i="2"/>
  <c r="JT3" i="2" s="1"/>
  <c r="FU3" i="2"/>
  <c r="JU3" i="2" s="1"/>
  <c r="FV3" i="2"/>
  <c r="JV3" i="2" s="1"/>
  <c r="FW3" i="2"/>
  <c r="FQ4" i="2"/>
  <c r="JQ4" i="2" s="1"/>
  <c r="FR4" i="2"/>
  <c r="JR4" i="2" s="1"/>
  <c r="FS4" i="2"/>
  <c r="JS4" i="2" s="1"/>
  <c r="FT4" i="2"/>
  <c r="JT4" i="2" s="1"/>
  <c r="FU4" i="2"/>
  <c r="JU4" i="2" s="1"/>
  <c r="FV4" i="2"/>
  <c r="JV4" i="2" s="1"/>
  <c r="FW4" i="2"/>
  <c r="FQ5" i="2"/>
  <c r="JQ5" i="2" s="1"/>
  <c r="FR5" i="2"/>
  <c r="JR5" i="2" s="1"/>
  <c r="FS5" i="2"/>
  <c r="JS5" i="2" s="1"/>
  <c r="FT5" i="2"/>
  <c r="JT5" i="2" s="1"/>
  <c r="FU5" i="2"/>
  <c r="JU5" i="2" s="1"/>
  <c r="FV5" i="2"/>
  <c r="JV5" i="2" s="1"/>
  <c r="FW5" i="2"/>
  <c r="FQ6" i="2"/>
  <c r="JQ6" i="2" s="1"/>
  <c r="FR6" i="2"/>
  <c r="JR6" i="2" s="1"/>
  <c r="FS6" i="2"/>
  <c r="JS6" i="2" s="1"/>
  <c r="FT6" i="2"/>
  <c r="JT6" i="2" s="1"/>
  <c r="FU6" i="2"/>
  <c r="JU6" i="2" s="1"/>
  <c r="FV6" i="2"/>
  <c r="JV6" i="2" s="1"/>
  <c r="FW6" i="2"/>
  <c r="FQ7" i="2"/>
  <c r="JQ7" i="2" s="1"/>
  <c r="FR7" i="2"/>
  <c r="JR7" i="2" s="1"/>
  <c r="FS7" i="2"/>
  <c r="JS7" i="2" s="1"/>
  <c r="FT7" i="2"/>
  <c r="JT7" i="2" s="1"/>
  <c r="FU7" i="2"/>
  <c r="JU7" i="2" s="1"/>
  <c r="FV7" i="2"/>
  <c r="JV7" i="2" s="1"/>
  <c r="FW7" i="2"/>
  <c r="FQ8" i="2"/>
  <c r="JQ8" i="2" s="1"/>
  <c r="FR8" i="2"/>
  <c r="JR8" i="2" s="1"/>
  <c r="FS8" i="2"/>
  <c r="JS8" i="2" s="1"/>
  <c r="FT8" i="2"/>
  <c r="JT8" i="2" s="1"/>
  <c r="FU8" i="2"/>
  <c r="JU8" i="2" s="1"/>
  <c r="FV8" i="2"/>
  <c r="JV8" i="2" s="1"/>
  <c r="FW8" i="2"/>
  <c r="FQ9" i="2"/>
  <c r="JQ9" i="2" s="1"/>
  <c r="FR9" i="2"/>
  <c r="JR9" i="2" s="1"/>
  <c r="FS9" i="2"/>
  <c r="JS9" i="2" s="1"/>
  <c r="FT9" i="2"/>
  <c r="JT9" i="2" s="1"/>
  <c r="FU9" i="2"/>
  <c r="JU9" i="2" s="1"/>
  <c r="FV9" i="2"/>
  <c r="JV9" i="2" s="1"/>
  <c r="FW9" i="2"/>
  <c r="FQ10" i="2"/>
  <c r="JQ10" i="2" s="1"/>
  <c r="FR10" i="2"/>
  <c r="JR10" i="2" s="1"/>
  <c r="FS10" i="2"/>
  <c r="JS10" i="2" s="1"/>
  <c r="FT10" i="2"/>
  <c r="JT10" i="2" s="1"/>
  <c r="FU10" i="2"/>
  <c r="JU10" i="2" s="1"/>
  <c r="FV10" i="2"/>
  <c r="JV10" i="2" s="1"/>
  <c r="FW10" i="2"/>
  <c r="FQ11" i="2"/>
  <c r="JQ11" i="2" s="1"/>
  <c r="FR11" i="2"/>
  <c r="JR11" i="2" s="1"/>
  <c r="FS11" i="2"/>
  <c r="JS11" i="2" s="1"/>
  <c r="FT11" i="2"/>
  <c r="JT11" i="2" s="1"/>
  <c r="FU11" i="2"/>
  <c r="JU11" i="2" s="1"/>
  <c r="FV11" i="2"/>
  <c r="JV11" i="2" s="1"/>
  <c r="FW11" i="2"/>
  <c r="FQ12" i="2"/>
  <c r="JQ12" i="2" s="1"/>
  <c r="FR12" i="2"/>
  <c r="JR12" i="2" s="1"/>
  <c r="FS12" i="2"/>
  <c r="JS12" i="2" s="1"/>
  <c r="FT12" i="2"/>
  <c r="JT12" i="2" s="1"/>
  <c r="FU12" i="2"/>
  <c r="JU12" i="2" s="1"/>
  <c r="FV12" i="2"/>
  <c r="JV12" i="2" s="1"/>
  <c r="FW12" i="2"/>
  <c r="FQ13" i="2"/>
  <c r="JQ13" i="2" s="1"/>
  <c r="FR13" i="2"/>
  <c r="JR13" i="2" s="1"/>
  <c r="FS13" i="2"/>
  <c r="JS13" i="2" s="1"/>
  <c r="FT13" i="2"/>
  <c r="JT13" i="2" s="1"/>
  <c r="FU13" i="2"/>
  <c r="JU13" i="2" s="1"/>
  <c r="FV13" i="2"/>
  <c r="JV13" i="2" s="1"/>
  <c r="FW13" i="2"/>
  <c r="FQ14" i="2"/>
  <c r="JQ14" i="2" s="1"/>
  <c r="FR14" i="2"/>
  <c r="JR14" i="2" s="1"/>
  <c r="FS14" i="2"/>
  <c r="JS14" i="2" s="1"/>
  <c r="FT14" i="2"/>
  <c r="JT14" i="2" s="1"/>
  <c r="FU14" i="2"/>
  <c r="JU14" i="2" s="1"/>
  <c r="FV14" i="2"/>
  <c r="JV14" i="2" s="1"/>
  <c r="FW14" i="2"/>
  <c r="FQ15" i="2"/>
  <c r="JQ15" i="2" s="1"/>
  <c r="FR15" i="2"/>
  <c r="JR15" i="2" s="1"/>
  <c r="FS15" i="2"/>
  <c r="JS15" i="2" s="1"/>
  <c r="FT15" i="2"/>
  <c r="JT15" i="2" s="1"/>
  <c r="FU15" i="2"/>
  <c r="JU15" i="2" s="1"/>
  <c r="FV15" i="2"/>
  <c r="JV15" i="2" s="1"/>
  <c r="FW15" i="2"/>
  <c r="FQ16" i="2"/>
  <c r="JQ16" i="2" s="1"/>
  <c r="FR16" i="2"/>
  <c r="JR16" i="2" s="1"/>
  <c r="FS16" i="2"/>
  <c r="JS16" i="2" s="1"/>
  <c r="FT16" i="2"/>
  <c r="JT16" i="2" s="1"/>
  <c r="FU16" i="2"/>
  <c r="JU16" i="2" s="1"/>
  <c r="FV16" i="2"/>
  <c r="JV16" i="2" s="1"/>
  <c r="FW16" i="2"/>
  <c r="FQ17" i="2"/>
  <c r="JQ17" i="2" s="1"/>
  <c r="FR17" i="2"/>
  <c r="JR17" i="2" s="1"/>
  <c r="FS17" i="2"/>
  <c r="JS17" i="2" s="1"/>
  <c r="FT17" i="2"/>
  <c r="JT17" i="2" s="1"/>
  <c r="FU17" i="2"/>
  <c r="JU17" i="2" s="1"/>
  <c r="FV17" i="2"/>
  <c r="JV17" i="2" s="1"/>
  <c r="FW17" i="2"/>
  <c r="FQ18" i="2"/>
  <c r="JQ18" i="2" s="1"/>
  <c r="FR18" i="2"/>
  <c r="JR18" i="2" s="1"/>
  <c r="FS18" i="2"/>
  <c r="JS18" i="2" s="1"/>
  <c r="FT18" i="2"/>
  <c r="JT18" i="2" s="1"/>
  <c r="FU18" i="2"/>
  <c r="JU18" i="2" s="1"/>
  <c r="FV18" i="2"/>
  <c r="JV18" i="2" s="1"/>
  <c r="FW18" i="2"/>
  <c r="FQ19" i="2"/>
  <c r="JQ19" i="2" s="1"/>
  <c r="FR19" i="2"/>
  <c r="JR19" i="2" s="1"/>
  <c r="FS19" i="2"/>
  <c r="JS19" i="2" s="1"/>
  <c r="FT19" i="2"/>
  <c r="JT19" i="2" s="1"/>
  <c r="FU19" i="2"/>
  <c r="JU19" i="2" s="1"/>
  <c r="FV19" i="2"/>
  <c r="JV19" i="2" s="1"/>
  <c r="FW19" i="2"/>
  <c r="FQ20" i="2"/>
  <c r="JQ20" i="2" s="1"/>
  <c r="FR20" i="2"/>
  <c r="JR20" i="2" s="1"/>
  <c r="FS20" i="2"/>
  <c r="JS20" i="2" s="1"/>
  <c r="FT20" i="2"/>
  <c r="JT20" i="2" s="1"/>
  <c r="FU20" i="2"/>
  <c r="JU20" i="2" s="1"/>
  <c r="FV20" i="2"/>
  <c r="JV20" i="2" s="1"/>
  <c r="FW20" i="2"/>
  <c r="FQ21" i="2"/>
  <c r="JQ21" i="2" s="1"/>
  <c r="FR21" i="2"/>
  <c r="JR21" i="2" s="1"/>
  <c r="FS21" i="2"/>
  <c r="JS21" i="2" s="1"/>
  <c r="FT21" i="2"/>
  <c r="JT21" i="2" s="1"/>
  <c r="FU21" i="2"/>
  <c r="JU21" i="2" s="1"/>
  <c r="FV21" i="2"/>
  <c r="JV21" i="2" s="1"/>
  <c r="FW21" i="2"/>
  <c r="FQ22" i="2"/>
  <c r="JQ22" i="2" s="1"/>
  <c r="FR22" i="2"/>
  <c r="JR22" i="2" s="1"/>
  <c r="FS22" i="2"/>
  <c r="JS22" i="2" s="1"/>
  <c r="FT22" i="2"/>
  <c r="JT22" i="2" s="1"/>
  <c r="FU22" i="2"/>
  <c r="JU22" i="2" s="1"/>
  <c r="FV22" i="2"/>
  <c r="JV22" i="2" s="1"/>
  <c r="FW22" i="2"/>
  <c r="FQ23" i="2"/>
  <c r="JQ23" i="2" s="1"/>
  <c r="FR23" i="2"/>
  <c r="JR23" i="2" s="1"/>
  <c r="FS23" i="2"/>
  <c r="JS23" i="2" s="1"/>
  <c r="FT23" i="2"/>
  <c r="JT23" i="2" s="1"/>
  <c r="FU23" i="2"/>
  <c r="JU23" i="2" s="1"/>
  <c r="FV23" i="2"/>
  <c r="JV23" i="2" s="1"/>
  <c r="FW23" i="2"/>
  <c r="FQ24" i="2"/>
  <c r="JQ24" i="2" s="1"/>
  <c r="FR24" i="2"/>
  <c r="JR24" i="2" s="1"/>
  <c r="FS24" i="2"/>
  <c r="JS24" i="2" s="1"/>
  <c r="FT24" i="2"/>
  <c r="JT24" i="2" s="1"/>
  <c r="FU24" i="2"/>
  <c r="JU24" i="2" s="1"/>
  <c r="FV24" i="2"/>
  <c r="JV24" i="2" s="1"/>
  <c r="FW24" i="2"/>
  <c r="FQ25" i="2"/>
  <c r="JQ25" i="2" s="1"/>
  <c r="FR25" i="2"/>
  <c r="JR25" i="2" s="1"/>
  <c r="FS25" i="2"/>
  <c r="JS25" i="2" s="1"/>
  <c r="FT25" i="2"/>
  <c r="JT25" i="2" s="1"/>
  <c r="FU25" i="2"/>
  <c r="JU25" i="2" s="1"/>
  <c r="FV25" i="2"/>
  <c r="JV25" i="2" s="1"/>
  <c r="FW25" i="2"/>
  <c r="FQ26" i="2"/>
  <c r="JQ26" i="2" s="1"/>
  <c r="FR26" i="2"/>
  <c r="JR26" i="2" s="1"/>
  <c r="FS26" i="2"/>
  <c r="JS26" i="2" s="1"/>
  <c r="FT26" i="2"/>
  <c r="JT26" i="2" s="1"/>
  <c r="FU26" i="2"/>
  <c r="JU26" i="2" s="1"/>
  <c r="FV26" i="2"/>
  <c r="JV26" i="2" s="1"/>
  <c r="FW26" i="2"/>
  <c r="FQ27" i="2"/>
  <c r="JQ27" i="2" s="1"/>
  <c r="FR27" i="2"/>
  <c r="JR27" i="2" s="1"/>
  <c r="FS27" i="2"/>
  <c r="JS27" i="2" s="1"/>
  <c r="FT27" i="2"/>
  <c r="JT27" i="2" s="1"/>
  <c r="FU27" i="2"/>
  <c r="JU27" i="2" s="1"/>
  <c r="FV27" i="2"/>
  <c r="JV27" i="2" s="1"/>
  <c r="FW27" i="2"/>
  <c r="FQ28" i="2"/>
  <c r="JQ28" i="2" s="1"/>
  <c r="FR28" i="2"/>
  <c r="JR28" i="2" s="1"/>
  <c r="FS28" i="2"/>
  <c r="JS28" i="2" s="1"/>
  <c r="FT28" i="2"/>
  <c r="JT28" i="2" s="1"/>
  <c r="FU28" i="2"/>
  <c r="JU28" i="2" s="1"/>
  <c r="FV28" i="2"/>
  <c r="JV28" i="2" s="1"/>
  <c r="FW28" i="2"/>
  <c r="FQ29" i="2"/>
  <c r="JQ29" i="2" s="1"/>
  <c r="FR29" i="2"/>
  <c r="JR29" i="2" s="1"/>
  <c r="FS29" i="2"/>
  <c r="JS29" i="2" s="1"/>
  <c r="FT29" i="2"/>
  <c r="JT29" i="2" s="1"/>
  <c r="FU29" i="2"/>
  <c r="JU29" i="2" s="1"/>
  <c r="FV29" i="2"/>
  <c r="JV29" i="2" s="1"/>
  <c r="FW29" i="2"/>
  <c r="FQ30" i="2"/>
  <c r="JQ30" i="2" s="1"/>
  <c r="FR30" i="2"/>
  <c r="JR30" i="2" s="1"/>
  <c r="FS30" i="2"/>
  <c r="JS30" i="2" s="1"/>
  <c r="FT30" i="2"/>
  <c r="JT30" i="2" s="1"/>
  <c r="FU30" i="2"/>
  <c r="JU30" i="2" s="1"/>
  <c r="FV30" i="2"/>
  <c r="JV30" i="2" s="1"/>
  <c r="FW30" i="2"/>
  <c r="FQ31" i="2"/>
  <c r="JQ31" i="2" s="1"/>
  <c r="FR31" i="2"/>
  <c r="JR31" i="2" s="1"/>
  <c r="FS31" i="2"/>
  <c r="JS31" i="2" s="1"/>
  <c r="FT31" i="2"/>
  <c r="JT31" i="2" s="1"/>
  <c r="FU31" i="2"/>
  <c r="JU31" i="2" s="1"/>
  <c r="FV31" i="2"/>
  <c r="JV31" i="2" s="1"/>
  <c r="FW31" i="2"/>
  <c r="FQ32" i="2"/>
  <c r="JQ32" i="2" s="1"/>
  <c r="FR32" i="2"/>
  <c r="JR32" i="2" s="1"/>
  <c r="FS32" i="2"/>
  <c r="JS32" i="2" s="1"/>
  <c r="FT32" i="2"/>
  <c r="JT32" i="2" s="1"/>
  <c r="FU32" i="2"/>
  <c r="JU32" i="2" s="1"/>
  <c r="FV32" i="2"/>
  <c r="JV32" i="2" s="1"/>
  <c r="FW32" i="2"/>
  <c r="FQ33" i="2"/>
  <c r="JQ33" i="2" s="1"/>
  <c r="FR33" i="2"/>
  <c r="JR33" i="2" s="1"/>
  <c r="FS33" i="2"/>
  <c r="JS33" i="2" s="1"/>
  <c r="FT33" i="2"/>
  <c r="JT33" i="2" s="1"/>
  <c r="FU33" i="2"/>
  <c r="JU33" i="2" s="1"/>
  <c r="FV33" i="2"/>
  <c r="JV33" i="2" s="1"/>
  <c r="FW33" i="2"/>
  <c r="FQ34" i="2"/>
  <c r="JQ34" i="2" s="1"/>
  <c r="FR34" i="2"/>
  <c r="JR34" i="2" s="1"/>
  <c r="FS34" i="2"/>
  <c r="JS34" i="2" s="1"/>
  <c r="FT34" i="2"/>
  <c r="JT34" i="2" s="1"/>
  <c r="FU34" i="2"/>
  <c r="JU34" i="2" s="1"/>
  <c r="FV34" i="2"/>
  <c r="JV34" i="2" s="1"/>
  <c r="FW34" i="2"/>
  <c r="FQ35" i="2"/>
  <c r="JQ35" i="2" s="1"/>
  <c r="FR35" i="2"/>
  <c r="JR35" i="2" s="1"/>
  <c r="FS35" i="2"/>
  <c r="JS35" i="2" s="1"/>
  <c r="FT35" i="2"/>
  <c r="JT35" i="2" s="1"/>
  <c r="FU35" i="2"/>
  <c r="JU35" i="2" s="1"/>
  <c r="FV35" i="2"/>
  <c r="JV35" i="2" s="1"/>
  <c r="FW35" i="2"/>
  <c r="FQ36" i="2"/>
  <c r="JQ36" i="2" s="1"/>
  <c r="FR36" i="2"/>
  <c r="JR36" i="2" s="1"/>
  <c r="FS36" i="2"/>
  <c r="JS36" i="2" s="1"/>
  <c r="FT36" i="2"/>
  <c r="JT36" i="2" s="1"/>
  <c r="FU36" i="2"/>
  <c r="JU36" i="2" s="1"/>
  <c r="FV36" i="2"/>
  <c r="JV36" i="2" s="1"/>
  <c r="FW36" i="2"/>
  <c r="FQ37" i="2"/>
  <c r="JQ37" i="2" s="1"/>
  <c r="FR37" i="2"/>
  <c r="JR37" i="2" s="1"/>
  <c r="FS37" i="2"/>
  <c r="JS37" i="2" s="1"/>
  <c r="FT37" i="2"/>
  <c r="JT37" i="2" s="1"/>
  <c r="FU37" i="2"/>
  <c r="JU37" i="2" s="1"/>
  <c r="FV37" i="2"/>
  <c r="JV37" i="2" s="1"/>
  <c r="FW37" i="2"/>
  <c r="FQ38" i="2"/>
  <c r="JQ38" i="2" s="1"/>
  <c r="FR38" i="2"/>
  <c r="JR38" i="2" s="1"/>
  <c r="FS38" i="2"/>
  <c r="JS38" i="2" s="1"/>
  <c r="FT38" i="2"/>
  <c r="JT38" i="2" s="1"/>
  <c r="FU38" i="2"/>
  <c r="JU38" i="2" s="1"/>
  <c r="FV38" i="2"/>
  <c r="JV38" i="2" s="1"/>
  <c r="FW38" i="2"/>
  <c r="FQ39" i="2"/>
  <c r="JQ39" i="2" s="1"/>
  <c r="FR39" i="2"/>
  <c r="JR39" i="2" s="1"/>
  <c r="FS39" i="2"/>
  <c r="JS39" i="2" s="1"/>
  <c r="FT39" i="2"/>
  <c r="JT39" i="2" s="1"/>
  <c r="FU39" i="2"/>
  <c r="JU39" i="2" s="1"/>
  <c r="FV39" i="2"/>
  <c r="JV39" i="2" s="1"/>
  <c r="FW39" i="2"/>
  <c r="FQ40" i="2"/>
  <c r="JQ40" i="2" s="1"/>
  <c r="FR40" i="2"/>
  <c r="JR40" i="2" s="1"/>
  <c r="FS40" i="2"/>
  <c r="JS40" i="2" s="1"/>
  <c r="FT40" i="2"/>
  <c r="JT40" i="2" s="1"/>
  <c r="FU40" i="2"/>
  <c r="JU40" i="2" s="1"/>
  <c r="FV40" i="2"/>
  <c r="JV40" i="2" s="1"/>
  <c r="FW40" i="2"/>
  <c r="FQ41" i="2"/>
  <c r="JQ41" i="2" s="1"/>
  <c r="FR41" i="2"/>
  <c r="JR41" i="2" s="1"/>
  <c r="FS41" i="2"/>
  <c r="JS41" i="2" s="1"/>
  <c r="FT41" i="2"/>
  <c r="JT41" i="2" s="1"/>
  <c r="FU41" i="2"/>
  <c r="JU41" i="2" s="1"/>
  <c r="FV41" i="2"/>
  <c r="JV41" i="2" s="1"/>
  <c r="FW41" i="2"/>
  <c r="FQ42" i="2"/>
  <c r="JQ42" i="2" s="1"/>
  <c r="FR42" i="2"/>
  <c r="JR42" i="2" s="1"/>
  <c r="FS42" i="2"/>
  <c r="JS42" i="2" s="1"/>
  <c r="FT42" i="2"/>
  <c r="JT42" i="2" s="1"/>
  <c r="FU42" i="2"/>
  <c r="JU42" i="2" s="1"/>
  <c r="FV42" i="2"/>
  <c r="JV42" i="2" s="1"/>
  <c r="FW42" i="2"/>
  <c r="FQ43" i="2"/>
  <c r="JQ43" i="2" s="1"/>
  <c r="FR43" i="2"/>
  <c r="JR43" i="2" s="1"/>
  <c r="FS43" i="2"/>
  <c r="JS43" i="2" s="1"/>
  <c r="FT43" i="2"/>
  <c r="JT43" i="2" s="1"/>
  <c r="FU43" i="2"/>
  <c r="JU43" i="2" s="1"/>
  <c r="FV43" i="2"/>
  <c r="JV43" i="2" s="1"/>
  <c r="FW43" i="2"/>
  <c r="FQ44" i="2"/>
  <c r="JQ44" i="2" s="1"/>
  <c r="FR44" i="2"/>
  <c r="JR44" i="2" s="1"/>
  <c r="FS44" i="2"/>
  <c r="JS44" i="2" s="1"/>
  <c r="FT44" i="2"/>
  <c r="JT44" i="2" s="1"/>
  <c r="FU44" i="2"/>
  <c r="JU44" i="2" s="1"/>
  <c r="FV44" i="2"/>
  <c r="JV44" i="2" s="1"/>
  <c r="FW44" i="2"/>
  <c r="FQ45" i="2"/>
  <c r="JQ45" i="2" s="1"/>
  <c r="FR45" i="2"/>
  <c r="JR45" i="2" s="1"/>
  <c r="FS45" i="2"/>
  <c r="JS45" i="2" s="1"/>
  <c r="FT45" i="2"/>
  <c r="JT45" i="2" s="1"/>
  <c r="FU45" i="2"/>
  <c r="JU45" i="2" s="1"/>
  <c r="FV45" i="2"/>
  <c r="JV45" i="2" s="1"/>
  <c r="FW45" i="2"/>
  <c r="FQ63" i="2"/>
  <c r="JQ63" i="2" s="1"/>
  <c r="FR63" i="2"/>
  <c r="JR63" i="2" s="1"/>
  <c r="FS63" i="2"/>
  <c r="JS63" i="2" s="1"/>
  <c r="FT63" i="2"/>
  <c r="JT63" i="2" s="1"/>
  <c r="FU63" i="2"/>
  <c r="JU63" i="2" s="1"/>
  <c r="FV63" i="2"/>
  <c r="JV63" i="2" s="1"/>
  <c r="FW63" i="2"/>
  <c r="FQ64" i="2"/>
  <c r="JQ64" i="2" s="1"/>
  <c r="FR64" i="2"/>
  <c r="JR64" i="2" s="1"/>
  <c r="FS64" i="2"/>
  <c r="JS64" i="2" s="1"/>
  <c r="FT64" i="2"/>
  <c r="JT64" i="2" s="1"/>
  <c r="FU64" i="2"/>
  <c r="JU64" i="2" s="1"/>
  <c r="FV64" i="2"/>
  <c r="JV64" i="2" s="1"/>
  <c r="FW64" i="2"/>
  <c r="FQ65" i="2"/>
  <c r="JQ65" i="2" s="1"/>
  <c r="FR65" i="2"/>
  <c r="JR65" i="2" s="1"/>
  <c r="FS65" i="2"/>
  <c r="JS65" i="2" s="1"/>
  <c r="FT65" i="2"/>
  <c r="JT65" i="2" s="1"/>
  <c r="FU65" i="2"/>
  <c r="JU65" i="2" s="1"/>
  <c r="FV65" i="2"/>
  <c r="FW65" i="2"/>
  <c r="FQ66" i="2"/>
  <c r="JQ66" i="2" s="1"/>
  <c r="FR66" i="2"/>
  <c r="JR66" i="2" s="1"/>
  <c r="FS66" i="2"/>
  <c r="JS66" i="2" s="1"/>
  <c r="FT66" i="2"/>
  <c r="JT66" i="2" s="1"/>
  <c r="FU66" i="2"/>
  <c r="JU66" i="2" s="1"/>
  <c r="FV66" i="2"/>
  <c r="JV66" i="2" s="1"/>
  <c r="FW66" i="2"/>
  <c r="FQ67" i="2"/>
  <c r="JQ67" i="2" s="1"/>
  <c r="FR67" i="2"/>
  <c r="JR67" i="2" s="1"/>
  <c r="FS67" i="2"/>
  <c r="JS67" i="2" s="1"/>
  <c r="FT67" i="2"/>
  <c r="JT67" i="2" s="1"/>
  <c r="FU67" i="2"/>
  <c r="JU67" i="2" s="1"/>
  <c r="FV67" i="2"/>
  <c r="JV67" i="2" s="1"/>
  <c r="FW67" i="2"/>
  <c r="FQ68" i="2"/>
  <c r="JQ68" i="2" s="1"/>
  <c r="FR68" i="2"/>
  <c r="JR68" i="2" s="1"/>
  <c r="FS68" i="2"/>
  <c r="JS68" i="2" s="1"/>
  <c r="FT68" i="2"/>
  <c r="JT68" i="2" s="1"/>
  <c r="FU68" i="2"/>
  <c r="JU68" i="2" s="1"/>
  <c r="FV68" i="2"/>
  <c r="JV68" i="2" s="1"/>
  <c r="FW68" i="2"/>
  <c r="FQ69" i="2"/>
  <c r="JQ69" i="2" s="1"/>
  <c r="FR69" i="2"/>
  <c r="JR69" i="2" s="1"/>
  <c r="FS69" i="2"/>
  <c r="JS69" i="2" s="1"/>
  <c r="FT69" i="2"/>
  <c r="JT69" i="2" s="1"/>
  <c r="FU69" i="2"/>
  <c r="JU69" i="2" s="1"/>
  <c r="FV69" i="2"/>
  <c r="JV69" i="2" s="1"/>
  <c r="FW69" i="2"/>
  <c r="FQ70" i="2"/>
  <c r="JQ70" i="2" s="1"/>
  <c r="FR70" i="2"/>
  <c r="JR70" i="2" s="1"/>
  <c r="FS70" i="2"/>
  <c r="JS70" i="2" s="1"/>
  <c r="FT70" i="2"/>
  <c r="JT70" i="2" s="1"/>
  <c r="FU70" i="2"/>
  <c r="JU70" i="2" s="1"/>
  <c r="FV70" i="2"/>
  <c r="JV70" i="2" s="1"/>
  <c r="FW70" i="2"/>
  <c r="FQ71" i="2"/>
  <c r="JQ71" i="2" s="1"/>
  <c r="FR71" i="2"/>
  <c r="JR71" i="2" s="1"/>
  <c r="FS71" i="2"/>
  <c r="JS71" i="2" s="1"/>
  <c r="FT71" i="2"/>
  <c r="JT71" i="2" s="1"/>
  <c r="FU71" i="2"/>
  <c r="JU71" i="2" s="1"/>
  <c r="FV71" i="2"/>
  <c r="JV71" i="2" s="1"/>
  <c r="FW71" i="2"/>
  <c r="FQ72" i="2"/>
  <c r="JQ72" i="2" s="1"/>
  <c r="FR72" i="2"/>
  <c r="JR72" i="2" s="1"/>
  <c r="FS72" i="2"/>
  <c r="JS72" i="2" s="1"/>
  <c r="FT72" i="2"/>
  <c r="JT72" i="2" s="1"/>
  <c r="FU72" i="2"/>
  <c r="JU72" i="2" s="1"/>
  <c r="FV72" i="2"/>
  <c r="JV72" i="2" s="1"/>
  <c r="FW72" i="2"/>
  <c r="FQ73" i="2"/>
  <c r="JQ73" i="2" s="1"/>
  <c r="FR73" i="2"/>
  <c r="JR73" i="2" s="1"/>
  <c r="FS73" i="2"/>
  <c r="JS73" i="2" s="1"/>
  <c r="FT73" i="2"/>
  <c r="JT73" i="2" s="1"/>
  <c r="FU73" i="2"/>
  <c r="JU73" i="2" s="1"/>
  <c r="FV73" i="2"/>
  <c r="JV73" i="2" s="1"/>
  <c r="FW73" i="2"/>
  <c r="FQ74" i="2"/>
  <c r="JQ74" i="2" s="1"/>
  <c r="FR74" i="2"/>
  <c r="JR74" i="2" s="1"/>
  <c r="FS74" i="2"/>
  <c r="JS74" i="2" s="1"/>
  <c r="FT74" i="2"/>
  <c r="JT74" i="2" s="1"/>
  <c r="FU74" i="2"/>
  <c r="JU74" i="2" s="1"/>
  <c r="FV74" i="2"/>
  <c r="JV74" i="2" s="1"/>
  <c r="FW74" i="2"/>
  <c r="FQ75" i="2"/>
  <c r="JQ75" i="2" s="1"/>
  <c r="FR75" i="2"/>
  <c r="JR75" i="2" s="1"/>
  <c r="FS75" i="2"/>
  <c r="JS75" i="2" s="1"/>
  <c r="FT75" i="2"/>
  <c r="JT75" i="2" s="1"/>
  <c r="FU75" i="2"/>
  <c r="JU75" i="2" s="1"/>
  <c r="FV75" i="2"/>
  <c r="JV75" i="2" s="1"/>
  <c r="FW75" i="2"/>
  <c r="FQ76" i="2"/>
  <c r="JQ76" i="2" s="1"/>
  <c r="FR76" i="2"/>
  <c r="JR76" i="2" s="1"/>
  <c r="FS76" i="2"/>
  <c r="JS76" i="2" s="1"/>
  <c r="FT76" i="2"/>
  <c r="JT76" i="2" s="1"/>
  <c r="FU76" i="2"/>
  <c r="JU76" i="2" s="1"/>
  <c r="FV76" i="2"/>
  <c r="JV76" i="2" s="1"/>
  <c r="FW76" i="2"/>
  <c r="FQ77" i="2"/>
  <c r="JQ77" i="2" s="1"/>
  <c r="FR77" i="2"/>
  <c r="JR77" i="2" s="1"/>
  <c r="FS77" i="2"/>
  <c r="JS77" i="2" s="1"/>
  <c r="FT77" i="2"/>
  <c r="JT77" i="2" s="1"/>
  <c r="FU77" i="2"/>
  <c r="JU77" i="2" s="1"/>
  <c r="FV77" i="2"/>
  <c r="JV77" i="2" s="1"/>
  <c r="FW77" i="2"/>
  <c r="FQ78" i="2"/>
  <c r="JQ78" i="2" s="1"/>
  <c r="FR78" i="2"/>
  <c r="JR78" i="2" s="1"/>
  <c r="FS78" i="2"/>
  <c r="JS78" i="2" s="1"/>
  <c r="FT78" i="2"/>
  <c r="JT78" i="2" s="1"/>
  <c r="FU78" i="2"/>
  <c r="JU78" i="2" s="1"/>
  <c r="FV78" i="2"/>
  <c r="JV78" i="2" s="1"/>
  <c r="FW78" i="2"/>
  <c r="FQ79" i="2"/>
  <c r="JQ79" i="2" s="1"/>
  <c r="FR79" i="2"/>
  <c r="JR79" i="2" s="1"/>
  <c r="FS79" i="2"/>
  <c r="JS79" i="2" s="1"/>
  <c r="FT79" i="2"/>
  <c r="JT79" i="2" s="1"/>
  <c r="FU79" i="2"/>
  <c r="JU79" i="2" s="1"/>
  <c r="FV79" i="2"/>
  <c r="JV79" i="2" s="1"/>
  <c r="FW79" i="2"/>
  <c r="FQ80" i="2"/>
  <c r="JQ80" i="2" s="1"/>
  <c r="FR80" i="2"/>
  <c r="JR80" i="2" s="1"/>
  <c r="FS80" i="2"/>
  <c r="JS80" i="2" s="1"/>
  <c r="FT80" i="2"/>
  <c r="JT80" i="2" s="1"/>
  <c r="FU80" i="2"/>
  <c r="JU80" i="2" s="1"/>
  <c r="FV80" i="2"/>
  <c r="JV80" i="2" s="1"/>
  <c r="FW80" i="2"/>
  <c r="FQ81" i="2"/>
  <c r="JQ81" i="2" s="1"/>
  <c r="FR81" i="2"/>
  <c r="JR81" i="2" s="1"/>
  <c r="FS81" i="2"/>
  <c r="JS81" i="2" s="1"/>
  <c r="FT81" i="2"/>
  <c r="JT81" i="2" s="1"/>
  <c r="FU81" i="2"/>
  <c r="JU81" i="2" s="1"/>
  <c r="FV81" i="2"/>
  <c r="JV81" i="2" s="1"/>
  <c r="FW81" i="2"/>
  <c r="FQ82" i="2"/>
  <c r="JQ82" i="2" s="1"/>
  <c r="FR82" i="2"/>
  <c r="JR82" i="2" s="1"/>
  <c r="FS82" i="2"/>
  <c r="JS82" i="2" s="1"/>
  <c r="FT82" i="2"/>
  <c r="JT82" i="2" s="1"/>
  <c r="FU82" i="2"/>
  <c r="JU82" i="2" s="1"/>
  <c r="FV82" i="2"/>
  <c r="JV82" i="2" s="1"/>
  <c r="FW82" i="2"/>
  <c r="FQ97" i="2"/>
  <c r="JQ97" i="2" s="1"/>
  <c r="FR97" i="2"/>
  <c r="JR97" i="2" s="1"/>
  <c r="FS97" i="2"/>
  <c r="JS97" i="2" s="1"/>
  <c r="FT97" i="2"/>
  <c r="JT97" i="2" s="1"/>
  <c r="FU97" i="2"/>
  <c r="JU97" i="2" s="1"/>
  <c r="FV97" i="2"/>
  <c r="JV97" i="2" s="1"/>
  <c r="FW97" i="2"/>
  <c r="FQ98" i="2"/>
  <c r="JQ98" i="2" s="1"/>
  <c r="FR98" i="2"/>
  <c r="JR98" i="2" s="1"/>
  <c r="FS98" i="2"/>
  <c r="JS98" i="2" s="1"/>
  <c r="FT98" i="2"/>
  <c r="JT98" i="2" s="1"/>
  <c r="FU98" i="2"/>
  <c r="JU98" i="2" s="1"/>
  <c r="FV98" i="2"/>
  <c r="JV98" i="2" s="1"/>
  <c r="FW98" i="2"/>
  <c r="FQ110" i="2"/>
  <c r="JQ110" i="2" s="1"/>
  <c r="FR110" i="2"/>
  <c r="JR110" i="2" s="1"/>
  <c r="FS110" i="2"/>
  <c r="JS110" i="2" s="1"/>
  <c r="FT110" i="2"/>
  <c r="JT110" i="2" s="1"/>
  <c r="FU110" i="2"/>
  <c r="JU110" i="2" s="1"/>
  <c r="FV110" i="2"/>
  <c r="JV110" i="2" s="1"/>
  <c r="FW110" i="2"/>
  <c r="FQ111" i="2"/>
  <c r="JQ111" i="2" s="1"/>
  <c r="FR111" i="2"/>
  <c r="JR111" i="2" s="1"/>
  <c r="FS111" i="2"/>
  <c r="JS111" i="2" s="1"/>
  <c r="FT111" i="2"/>
  <c r="JT111" i="2" s="1"/>
  <c r="FU111" i="2"/>
  <c r="JU111" i="2" s="1"/>
  <c r="FV111" i="2"/>
  <c r="JV111" i="2" s="1"/>
  <c r="FW111" i="2"/>
  <c r="FQ112" i="2"/>
  <c r="JQ112" i="2" s="1"/>
  <c r="FR112" i="2"/>
  <c r="JR112" i="2" s="1"/>
  <c r="FS112" i="2"/>
  <c r="JS112" i="2" s="1"/>
  <c r="FT112" i="2"/>
  <c r="JT112" i="2" s="1"/>
  <c r="FU112" i="2"/>
  <c r="JU112" i="2" s="1"/>
  <c r="FV112" i="2"/>
  <c r="JV112" i="2" s="1"/>
  <c r="FW112" i="2"/>
  <c r="FQ113" i="2"/>
  <c r="JQ113" i="2" s="1"/>
  <c r="FR113" i="2"/>
  <c r="JR113" i="2" s="1"/>
  <c r="FS113" i="2"/>
  <c r="JS113" i="2" s="1"/>
  <c r="FT113" i="2"/>
  <c r="JT113" i="2" s="1"/>
  <c r="FU113" i="2"/>
  <c r="JU113" i="2" s="1"/>
  <c r="FV113" i="2"/>
  <c r="JV113" i="2" s="1"/>
  <c r="FW113" i="2"/>
  <c r="FQ114" i="2"/>
  <c r="JQ114" i="2" s="1"/>
  <c r="FR114" i="2"/>
  <c r="JR114" i="2" s="1"/>
  <c r="FS114" i="2"/>
  <c r="JS114" i="2" s="1"/>
  <c r="FT114" i="2"/>
  <c r="JT114" i="2" s="1"/>
  <c r="FU114" i="2"/>
  <c r="JU114" i="2" s="1"/>
  <c r="FV114" i="2"/>
  <c r="JV114" i="2" s="1"/>
  <c r="FW114" i="2"/>
  <c r="FQ115" i="2"/>
  <c r="JQ115" i="2" s="1"/>
  <c r="FR115" i="2"/>
  <c r="JR115" i="2" s="1"/>
  <c r="FS115" i="2"/>
  <c r="JS115" i="2" s="1"/>
  <c r="FT115" i="2"/>
  <c r="JT115" i="2" s="1"/>
  <c r="FU115" i="2"/>
  <c r="JU115" i="2" s="1"/>
  <c r="FV115" i="2"/>
  <c r="JV115" i="2" s="1"/>
  <c r="FW115" i="2"/>
  <c r="FQ116" i="2"/>
  <c r="JQ116" i="2" s="1"/>
  <c r="FR116" i="2"/>
  <c r="JR116" i="2" s="1"/>
  <c r="FS116" i="2"/>
  <c r="JS116" i="2" s="1"/>
  <c r="FT116" i="2"/>
  <c r="JT116" i="2" s="1"/>
  <c r="FU116" i="2"/>
  <c r="JU116" i="2" s="1"/>
  <c r="FV116" i="2"/>
  <c r="JV116" i="2" s="1"/>
  <c r="FW116" i="2"/>
  <c r="FQ117" i="2"/>
  <c r="JQ117" i="2" s="1"/>
  <c r="FR117" i="2"/>
  <c r="JR117" i="2" s="1"/>
  <c r="FS117" i="2"/>
  <c r="JS117" i="2" s="1"/>
  <c r="FT117" i="2"/>
  <c r="JT117" i="2" s="1"/>
  <c r="FU117" i="2"/>
  <c r="JU117" i="2" s="1"/>
  <c r="FV117" i="2"/>
  <c r="JV117" i="2" s="1"/>
  <c r="FW117" i="2"/>
  <c r="FQ118" i="2"/>
  <c r="JQ118" i="2" s="1"/>
  <c r="FR118" i="2"/>
  <c r="JR118" i="2" s="1"/>
  <c r="FS118" i="2"/>
  <c r="JS118" i="2" s="1"/>
  <c r="FT118" i="2"/>
  <c r="JT118" i="2" s="1"/>
  <c r="FU118" i="2"/>
  <c r="JU118" i="2" s="1"/>
  <c r="FV118" i="2"/>
  <c r="JV118" i="2" s="1"/>
  <c r="FW118" i="2"/>
  <c r="FQ119" i="2"/>
  <c r="JQ119" i="2" s="1"/>
  <c r="FR119" i="2"/>
  <c r="JR119" i="2" s="1"/>
  <c r="FS119" i="2"/>
  <c r="JS119" i="2" s="1"/>
  <c r="FT119" i="2"/>
  <c r="JT119" i="2" s="1"/>
  <c r="FU119" i="2"/>
  <c r="JU119" i="2" s="1"/>
  <c r="FV119" i="2"/>
  <c r="JV119" i="2" s="1"/>
  <c r="FW119" i="2"/>
  <c r="FQ120" i="2"/>
  <c r="JQ120" i="2" s="1"/>
  <c r="FR120" i="2"/>
  <c r="JR120" i="2" s="1"/>
  <c r="FS120" i="2"/>
  <c r="JS120" i="2" s="1"/>
  <c r="FT120" i="2"/>
  <c r="JT120" i="2" s="1"/>
  <c r="FU120" i="2"/>
  <c r="JU120" i="2" s="1"/>
  <c r="FV120" i="2"/>
  <c r="JV120" i="2" s="1"/>
  <c r="FW120" i="2"/>
  <c r="FQ121" i="2"/>
  <c r="JQ121" i="2" s="1"/>
  <c r="FR121" i="2"/>
  <c r="JR121" i="2" s="1"/>
  <c r="FS121" i="2"/>
  <c r="JS121" i="2" s="1"/>
  <c r="FT121" i="2"/>
  <c r="JT121" i="2" s="1"/>
  <c r="FU121" i="2"/>
  <c r="JU121" i="2" s="1"/>
  <c r="FV121" i="2"/>
  <c r="JV121" i="2" s="1"/>
  <c r="FW121" i="2"/>
  <c r="FQ122" i="2"/>
  <c r="JQ122" i="2" s="1"/>
  <c r="FR122" i="2"/>
  <c r="JR122" i="2" s="1"/>
  <c r="FS122" i="2"/>
  <c r="JS122" i="2" s="1"/>
  <c r="FT122" i="2"/>
  <c r="JT122" i="2" s="1"/>
  <c r="FU122" i="2"/>
  <c r="JU122" i="2" s="1"/>
  <c r="FV122" i="2"/>
  <c r="JV122" i="2" s="1"/>
  <c r="FW122" i="2"/>
  <c r="FQ123" i="2"/>
  <c r="JQ123" i="2" s="1"/>
  <c r="FR123" i="2"/>
  <c r="JR123" i="2" s="1"/>
  <c r="FS123" i="2"/>
  <c r="JS123" i="2" s="1"/>
  <c r="FT123" i="2"/>
  <c r="JT123" i="2" s="1"/>
  <c r="FU123" i="2"/>
  <c r="JU123" i="2" s="1"/>
  <c r="FV123" i="2"/>
  <c r="JV123" i="2" s="1"/>
  <c r="FW123" i="2"/>
  <c r="FQ124" i="2"/>
  <c r="JQ124" i="2" s="1"/>
  <c r="FR124" i="2"/>
  <c r="JR124" i="2" s="1"/>
  <c r="FS124" i="2"/>
  <c r="JS124" i="2" s="1"/>
  <c r="FT124" i="2"/>
  <c r="JT124" i="2" s="1"/>
  <c r="FU124" i="2"/>
  <c r="JU124" i="2" s="1"/>
  <c r="FV124" i="2"/>
  <c r="JV124" i="2" s="1"/>
  <c r="FW124" i="2"/>
  <c r="FQ125" i="2"/>
  <c r="JQ125" i="2" s="1"/>
  <c r="FR125" i="2"/>
  <c r="JR125" i="2" s="1"/>
  <c r="FS125" i="2"/>
  <c r="JS125" i="2" s="1"/>
  <c r="FT125" i="2"/>
  <c r="JT125" i="2" s="1"/>
  <c r="FU125" i="2"/>
  <c r="JU125" i="2" s="1"/>
  <c r="FV125" i="2"/>
  <c r="JV125" i="2" s="1"/>
  <c r="FW125" i="2"/>
  <c r="FQ126" i="2"/>
  <c r="JQ126" i="2" s="1"/>
  <c r="FR126" i="2"/>
  <c r="JR126" i="2" s="1"/>
  <c r="FS126" i="2"/>
  <c r="JS126" i="2" s="1"/>
  <c r="FT126" i="2"/>
  <c r="JT126" i="2" s="1"/>
  <c r="FU126" i="2"/>
  <c r="JU126" i="2" s="1"/>
  <c r="FV126" i="2"/>
  <c r="JV126" i="2" s="1"/>
  <c r="FW126" i="2"/>
  <c r="FQ127" i="2"/>
  <c r="JQ127" i="2" s="1"/>
  <c r="FR127" i="2"/>
  <c r="JR127" i="2" s="1"/>
  <c r="FS127" i="2"/>
  <c r="JS127" i="2" s="1"/>
  <c r="FT127" i="2"/>
  <c r="JT127" i="2" s="1"/>
  <c r="FU127" i="2"/>
  <c r="JU127" i="2" s="1"/>
  <c r="FV127" i="2"/>
  <c r="JV127" i="2" s="1"/>
  <c r="FW127" i="2"/>
  <c r="FQ128" i="2"/>
  <c r="JQ128" i="2" s="1"/>
  <c r="FR128" i="2"/>
  <c r="JR128" i="2" s="1"/>
  <c r="FS128" i="2"/>
  <c r="JS128" i="2" s="1"/>
  <c r="FT128" i="2"/>
  <c r="JT128" i="2" s="1"/>
  <c r="FU128" i="2"/>
  <c r="JU128" i="2" s="1"/>
  <c r="FV128" i="2"/>
  <c r="JV128" i="2" s="1"/>
  <c r="FW128" i="2"/>
  <c r="FQ129" i="2"/>
  <c r="JQ129" i="2" s="1"/>
  <c r="FR129" i="2"/>
  <c r="JR129" i="2" s="1"/>
  <c r="FS129" i="2"/>
  <c r="JS129" i="2" s="1"/>
  <c r="FT129" i="2"/>
  <c r="JT129" i="2" s="1"/>
  <c r="FU129" i="2"/>
  <c r="JU129" i="2" s="1"/>
  <c r="FV129" i="2"/>
  <c r="JV129" i="2" s="1"/>
  <c r="FW129" i="2"/>
  <c r="FQ130" i="2"/>
  <c r="JQ130" i="2" s="1"/>
  <c r="FR130" i="2"/>
  <c r="JR130" i="2" s="1"/>
  <c r="FS130" i="2"/>
  <c r="JS130" i="2" s="1"/>
  <c r="FT130" i="2"/>
  <c r="JT130" i="2" s="1"/>
  <c r="FU130" i="2"/>
  <c r="JU130" i="2" s="1"/>
  <c r="FV130" i="2"/>
  <c r="JV130" i="2" s="1"/>
  <c r="FW130" i="2"/>
  <c r="FQ131" i="2"/>
  <c r="JQ131" i="2" s="1"/>
  <c r="FR131" i="2"/>
  <c r="JR131" i="2" s="1"/>
  <c r="FS131" i="2"/>
  <c r="JS131" i="2" s="1"/>
  <c r="FT131" i="2"/>
  <c r="JT131" i="2" s="1"/>
  <c r="FU131" i="2"/>
  <c r="JU131" i="2" s="1"/>
  <c r="FV131" i="2"/>
  <c r="JV131" i="2" s="1"/>
  <c r="FW131" i="2"/>
  <c r="FQ132" i="2"/>
  <c r="JQ132" i="2" s="1"/>
  <c r="FR132" i="2"/>
  <c r="JR132" i="2" s="1"/>
  <c r="FS132" i="2"/>
  <c r="JS132" i="2" s="1"/>
  <c r="FT132" i="2"/>
  <c r="JT132" i="2" s="1"/>
  <c r="FU132" i="2"/>
  <c r="JU132" i="2" s="1"/>
  <c r="FV132" i="2"/>
  <c r="JV132" i="2" s="1"/>
  <c r="FW132" i="2"/>
  <c r="FQ133" i="2"/>
  <c r="JQ133" i="2" s="1"/>
  <c r="FR133" i="2"/>
  <c r="JR133" i="2" s="1"/>
  <c r="FS133" i="2"/>
  <c r="JS133" i="2" s="1"/>
  <c r="FT133" i="2"/>
  <c r="JT133" i="2" s="1"/>
  <c r="FU133" i="2"/>
  <c r="JU133" i="2" s="1"/>
  <c r="FV133" i="2"/>
  <c r="JV133" i="2" s="1"/>
  <c r="FW133" i="2"/>
  <c r="FQ134" i="2"/>
  <c r="JQ134" i="2" s="1"/>
  <c r="FR134" i="2"/>
  <c r="JR134" i="2" s="1"/>
  <c r="FS134" i="2"/>
  <c r="JS134" i="2" s="1"/>
  <c r="FT134" i="2"/>
  <c r="JT134" i="2" s="1"/>
  <c r="FU134" i="2"/>
  <c r="JU134" i="2" s="1"/>
  <c r="FV134" i="2"/>
  <c r="JV134" i="2" s="1"/>
  <c r="FW134" i="2"/>
  <c r="FQ135" i="2"/>
  <c r="JQ135" i="2" s="1"/>
  <c r="FR135" i="2"/>
  <c r="JR135" i="2" s="1"/>
  <c r="FS135" i="2"/>
  <c r="JS135" i="2" s="1"/>
  <c r="FT135" i="2"/>
  <c r="JT135" i="2" s="1"/>
  <c r="FU135" i="2"/>
  <c r="JU135" i="2" s="1"/>
  <c r="FV135" i="2"/>
  <c r="JV135" i="2" s="1"/>
  <c r="FW135" i="2"/>
  <c r="FQ136" i="2"/>
  <c r="JQ136" i="2" s="1"/>
  <c r="FR136" i="2"/>
  <c r="JR136" i="2" s="1"/>
  <c r="FS136" i="2"/>
  <c r="JS136" i="2" s="1"/>
  <c r="FT136" i="2"/>
  <c r="JT136" i="2" s="1"/>
  <c r="FU136" i="2"/>
  <c r="JU136" i="2" s="1"/>
  <c r="FV136" i="2"/>
  <c r="JV136" i="2" s="1"/>
  <c r="FW136" i="2"/>
  <c r="FQ137" i="2"/>
  <c r="JQ137" i="2" s="1"/>
  <c r="FR137" i="2"/>
  <c r="JR137" i="2" s="1"/>
  <c r="FS137" i="2"/>
  <c r="JS137" i="2" s="1"/>
  <c r="FT137" i="2"/>
  <c r="JT137" i="2" s="1"/>
  <c r="FU137" i="2"/>
  <c r="JU137" i="2" s="1"/>
  <c r="FV137" i="2"/>
  <c r="JV137" i="2" s="1"/>
  <c r="FW137" i="2"/>
  <c r="FQ138" i="2"/>
  <c r="JQ138" i="2" s="1"/>
  <c r="FR138" i="2"/>
  <c r="JR138" i="2" s="1"/>
  <c r="FS138" i="2"/>
  <c r="JS138" i="2" s="1"/>
  <c r="FT138" i="2"/>
  <c r="JT138" i="2" s="1"/>
  <c r="FU138" i="2"/>
  <c r="JU138" i="2" s="1"/>
  <c r="FV138" i="2"/>
  <c r="JV138" i="2" s="1"/>
  <c r="FW138" i="2"/>
  <c r="FQ139" i="2"/>
  <c r="JQ139" i="2" s="1"/>
  <c r="FR139" i="2"/>
  <c r="JR139" i="2" s="1"/>
  <c r="FS139" i="2"/>
  <c r="JS139" i="2" s="1"/>
  <c r="FT139" i="2"/>
  <c r="JT139" i="2" s="1"/>
  <c r="FU139" i="2"/>
  <c r="JU139" i="2" s="1"/>
  <c r="FV139" i="2"/>
  <c r="JV139" i="2" s="1"/>
  <c r="FW139" i="2"/>
  <c r="FQ140" i="2"/>
  <c r="JQ140" i="2" s="1"/>
  <c r="FR140" i="2"/>
  <c r="JR140" i="2" s="1"/>
  <c r="FS140" i="2"/>
  <c r="JS140" i="2" s="1"/>
  <c r="FT140" i="2"/>
  <c r="JT140" i="2" s="1"/>
  <c r="FU140" i="2"/>
  <c r="JU140" i="2" s="1"/>
  <c r="FV140" i="2"/>
  <c r="JV140" i="2" s="1"/>
  <c r="FW140" i="2"/>
  <c r="FQ141" i="2"/>
  <c r="JQ141" i="2" s="1"/>
  <c r="FR141" i="2"/>
  <c r="JR141" i="2" s="1"/>
  <c r="FS141" i="2"/>
  <c r="JS141" i="2" s="1"/>
  <c r="FT141" i="2"/>
  <c r="JT141" i="2" s="1"/>
  <c r="FU141" i="2"/>
  <c r="JU141" i="2" s="1"/>
  <c r="FV141" i="2"/>
  <c r="JV141" i="2" s="1"/>
  <c r="FW141" i="2"/>
  <c r="FQ142" i="2"/>
  <c r="JQ142" i="2" s="1"/>
  <c r="FR142" i="2"/>
  <c r="JR142" i="2" s="1"/>
  <c r="FS142" i="2"/>
  <c r="JS142" i="2" s="1"/>
  <c r="FT142" i="2"/>
  <c r="JT142" i="2" s="1"/>
  <c r="FU142" i="2"/>
  <c r="JU142" i="2" s="1"/>
  <c r="FV142" i="2"/>
  <c r="JV142" i="2" s="1"/>
  <c r="FW142" i="2"/>
  <c r="FQ143" i="2"/>
  <c r="JQ143" i="2" s="1"/>
  <c r="FR143" i="2"/>
  <c r="JR143" i="2" s="1"/>
  <c r="FS143" i="2"/>
  <c r="JS143" i="2" s="1"/>
  <c r="FT143" i="2"/>
  <c r="JT143" i="2" s="1"/>
  <c r="FU143" i="2"/>
  <c r="JU143" i="2" s="1"/>
  <c r="FV143" i="2"/>
  <c r="JV143" i="2" s="1"/>
  <c r="FW143" i="2"/>
  <c r="FQ144" i="2"/>
  <c r="JQ144" i="2" s="1"/>
  <c r="FR144" i="2"/>
  <c r="JR144" i="2" s="1"/>
  <c r="FS144" i="2"/>
  <c r="JS144" i="2" s="1"/>
  <c r="FT144" i="2"/>
  <c r="JT144" i="2" s="1"/>
  <c r="FU144" i="2"/>
  <c r="JU144" i="2" s="1"/>
  <c r="FV144" i="2"/>
  <c r="JV144" i="2" s="1"/>
  <c r="FW144" i="2"/>
  <c r="FQ145" i="2"/>
  <c r="JQ145" i="2" s="1"/>
  <c r="FR145" i="2"/>
  <c r="JR145" i="2" s="1"/>
  <c r="FS145" i="2"/>
  <c r="JS145" i="2" s="1"/>
  <c r="FT145" i="2"/>
  <c r="JT145" i="2" s="1"/>
  <c r="FU145" i="2"/>
  <c r="JU145" i="2" s="1"/>
  <c r="FV145" i="2"/>
  <c r="JV145" i="2" s="1"/>
  <c r="FW145" i="2"/>
  <c r="FQ146" i="2"/>
  <c r="JQ146" i="2" s="1"/>
  <c r="FR146" i="2"/>
  <c r="JR146" i="2" s="1"/>
  <c r="FS146" i="2"/>
  <c r="JS146" i="2" s="1"/>
  <c r="FT146" i="2"/>
  <c r="JT146" i="2" s="1"/>
  <c r="FU146" i="2"/>
  <c r="JU146" i="2" s="1"/>
  <c r="FV146" i="2"/>
  <c r="JV146" i="2" s="1"/>
  <c r="FW146" i="2"/>
  <c r="FQ147" i="2"/>
  <c r="JQ147" i="2" s="1"/>
  <c r="FR147" i="2"/>
  <c r="JR147" i="2" s="1"/>
  <c r="FS147" i="2"/>
  <c r="JS147" i="2" s="1"/>
  <c r="FT147" i="2"/>
  <c r="JT147" i="2" s="1"/>
  <c r="FU147" i="2"/>
  <c r="JU147" i="2" s="1"/>
  <c r="FV147" i="2"/>
  <c r="JV147" i="2" s="1"/>
  <c r="FW147" i="2"/>
  <c r="FQ148" i="2"/>
  <c r="JQ148" i="2" s="1"/>
  <c r="FR148" i="2"/>
  <c r="JR148" i="2" s="1"/>
  <c r="FS148" i="2"/>
  <c r="JS148" i="2" s="1"/>
  <c r="FT148" i="2"/>
  <c r="JT148" i="2" s="1"/>
  <c r="FU148" i="2"/>
  <c r="JU148" i="2" s="1"/>
  <c r="FV148" i="2"/>
  <c r="JV148" i="2" s="1"/>
  <c r="FW148" i="2"/>
  <c r="FQ149" i="2"/>
  <c r="JQ149" i="2" s="1"/>
  <c r="FR149" i="2"/>
  <c r="JR149" i="2" s="1"/>
  <c r="FS149" i="2"/>
  <c r="JS149" i="2" s="1"/>
  <c r="FT149" i="2"/>
  <c r="JT149" i="2" s="1"/>
  <c r="FU149" i="2"/>
  <c r="JU149" i="2" s="1"/>
  <c r="FV149" i="2"/>
  <c r="JV149" i="2" s="1"/>
  <c r="FW149" i="2"/>
  <c r="FQ150" i="2"/>
  <c r="JQ150" i="2" s="1"/>
  <c r="FR150" i="2"/>
  <c r="JR150" i="2" s="1"/>
  <c r="FS150" i="2"/>
  <c r="JS150" i="2" s="1"/>
  <c r="FT150" i="2"/>
  <c r="JT150" i="2" s="1"/>
  <c r="FU150" i="2"/>
  <c r="JU150" i="2" s="1"/>
  <c r="FV150" i="2"/>
  <c r="JV150" i="2" s="1"/>
  <c r="FW150" i="2"/>
  <c r="FQ151" i="2"/>
  <c r="JQ151" i="2" s="1"/>
  <c r="FR151" i="2"/>
  <c r="JR151" i="2" s="1"/>
  <c r="FS151" i="2"/>
  <c r="JS151" i="2" s="1"/>
  <c r="FT151" i="2"/>
  <c r="JT151" i="2" s="1"/>
  <c r="FU151" i="2"/>
  <c r="JU151" i="2" s="1"/>
  <c r="FV151" i="2"/>
  <c r="JV151" i="2" s="1"/>
  <c r="FW151" i="2"/>
  <c r="FQ152" i="2"/>
  <c r="JQ152" i="2" s="1"/>
  <c r="FR152" i="2"/>
  <c r="JR152" i="2" s="1"/>
  <c r="FS152" i="2"/>
  <c r="JS152" i="2" s="1"/>
  <c r="FT152" i="2"/>
  <c r="JT152" i="2" s="1"/>
  <c r="FU152" i="2"/>
  <c r="JU152" i="2" s="1"/>
  <c r="FV152" i="2"/>
  <c r="JV152" i="2" s="1"/>
  <c r="FW152" i="2"/>
  <c r="FQ153" i="2"/>
  <c r="JQ153" i="2" s="1"/>
  <c r="FR153" i="2"/>
  <c r="JR153" i="2" s="1"/>
  <c r="FS153" i="2"/>
  <c r="JS153" i="2" s="1"/>
  <c r="FT153" i="2"/>
  <c r="JT153" i="2" s="1"/>
  <c r="FU153" i="2"/>
  <c r="JU153" i="2" s="1"/>
  <c r="FV153" i="2"/>
  <c r="JV153" i="2" s="1"/>
  <c r="FW153" i="2"/>
  <c r="FQ154" i="2"/>
  <c r="JQ154" i="2" s="1"/>
  <c r="FR154" i="2"/>
  <c r="JR154" i="2" s="1"/>
  <c r="FS154" i="2"/>
  <c r="JS154" i="2" s="1"/>
  <c r="FT154" i="2"/>
  <c r="JT154" i="2" s="1"/>
  <c r="FU154" i="2"/>
  <c r="JU154" i="2" s="1"/>
  <c r="FV154" i="2"/>
  <c r="JV154" i="2" s="1"/>
  <c r="FW154" i="2"/>
  <c r="FQ155" i="2"/>
  <c r="JQ155" i="2" s="1"/>
  <c r="FR155" i="2"/>
  <c r="JR155" i="2" s="1"/>
  <c r="FS155" i="2"/>
  <c r="JS155" i="2" s="1"/>
  <c r="FT155" i="2"/>
  <c r="JT155" i="2" s="1"/>
  <c r="FU155" i="2"/>
  <c r="JU155" i="2" s="1"/>
  <c r="FV155" i="2"/>
  <c r="JV155" i="2" s="1"/>
  <c r="FW155" i="2"/>
  <c r="FQ156" i="2"/>
  <c r="JQ156" i="2" s="1"/>
  <c r="FR156" i="2"/>
  <c r="JR156" i="2" s="1"/>
  <c r="FS156" i="2"/>
  <c r="JS156" i="2" s="1"/>
  <c r="FT156" i="2"/>
  <c r="JT156" i="2" s="1"/>
  <c r="FU156" i="2"/>
  <c r="JU156" i="2" s="1"/>
  <c r="FV156" i="2"/>
  <c r="JV156" i="2" s="1"/>
  <c r="FW156" i="2"/>
  <c r="FQ157" i="2"/>
  <c r="JQ157" i="2" s="1"/>
  <c r="FR157" i="2"/>
  <c r="JR157" i="2" s="1"/>
  <c r="FS157" i="2"/>
  <c r="JS157" i="2" s="1"/>
  <c r="FT157" i="2"/>
  <c r="JT157" i="2" s="1"/>
  <c r="FU157" i="2"/>
  <c r="JU157" i="2" s="1"/>
  <c r="FV157" i="2"/>
  <c r="JV157" i="2" s="1"/>
  <c r="FW157" i="2"/>
  <c r="FQ158" i="2"/>
  <c r="JQ158" i="2" s="1"/>
  <c r="FR158" i="2"/>
  <c r="JR158" i="2" s="1"/>
  <c r="FS158" i="2"/>
  <c r="JS158" i="2" s="1"/>
  <c r="FT158" i="2"/>
  <c r="JT158" i="2" s="1"/>
  <c r="FU158" i="2"/>
  <c r="JU158" i="2" s="1"/>
  <c r="FV158" i="2"/>
  <c r="JV158" i="2" s="1"/>
  <c r="FW158" i="2"/>
  <c r="FQ159" i="2"/>
  <c r="JQ159" i="2" s="1"/>
  <c r="FR159" i="2"/>
  <c r="JR159" i="2" s="1"/>
  <c r="FS159" i="2"/>
  <c r="JS159" i="2" s="1"/>
  <c r="FT159" i="2"/>
  <c r="JT159" i="2" s="1"/>
  <c r="FU159" i="2"/>
  <c r="JU159" i="2" s="1"/>
  <c r="FV159" i="2"/>
  <c r="JV159" i="2" s="1"/>
  <c r="FW159" i="2"/>
  <c r="FQ160" i="2"/>
  <c r="JQ160" i="2" s="1"/>
  <c r="FR160" i="2"/>
  <c r="JR160" i="2" s="1"/>
  <c r="FS160" i="2"/>
  <c r="JS160" i="2" s="1"/>
  <c r="FT160" i="2"/>
  <c r="JT160" i="2" s="1"/>
  <c r="FU160" i="2"/>
  <c r="JU160" i="2" s="1"/>
  <c r="FV160" i="2"/>
  <c r="JV160" i="2" s="1"/>
  <c r="FW160" i="2"/>
  <c r="DM2" i="2"/>
  <c r="HM2" i="2" s="1"/>
  <c r="LM2" i="2" s="1"/>
  <c r="LM162" i="2" s="1"/>
  <c r="DL2" i="2"/>
  <c r="HL2" i="2" s="1"/>
  <c r="LL2" i="2" s="1"/>
  <c r="LL162" i="2" s="1"/>
  <c r="DK2" i="2"/>
  <c r="HK2" i="2" s="1"/>
  <c r="LK2" i="2" s="1"/>
  <c r="LK162" i="2" s="1"/>
  <c r="DJ2" i="2"/>
  <c r="HJ2" i="2" s="1"/>
  <c r="LJ2" i="2" s="1"/>
  <c r="LJ162" i="2" s="1"/>
  <c r="DI2" i="2"/>
  <c r="HI2" i="2" s="1"/>
  <c r="LI2" i="2" s="1"/>
  <c r="LI162" i="2" s="1"/>
  <c r="DH2" i="2"/>
  <c r="HH2" i="2" s="1"/>
  <c r="LH2" i="2" s="1"/>
  <c r="LH162" i="2" s="1"/>
  <c r="A141" i="5" l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LM171" i="2"/>
  <c r="JU171" i="2"/>
  <c r="JQ171" i="2"/>
  <c r="LI171" i="2"/>
  <c r="LH171" i="2"/>
  <c r="JS171" i="2"/>
  <c r="JT170" i="2"/>
  <c r="JS170" i="2"/>
  <c r="LL171" i="2"/>
  <c r="JR171" i="2"/>
  <c r="JT171" i="2"/>
  <c r="JV171" i="2"/>
  <c r="LJ171" i="2"/>
  <c r="JR170" i="2"/>
  <c r="JV170" i="2"/>
  <c r="JR168" i="2"/>
  <c r="LK170" i="2"/>
  <c r="LH170" i="2"/>
  <c r="LJ168" i="2"/>
  <c r="JU170" i="2"/>
  <c r="JQ168" i="2"/>
  <c r="JU168" i="2"/>
  <c r="LJ170" i="2"/>
  <c r="LL168" i="2"/>
  <c r="LI168" i="2"/>
  <c r="LL170" i="2"/>
  <c r="LI170" i="2"/>
  <c r="LK168" i="2"/>
  <c r="LH168" i="2"/>
  <c r="LM168" i="2"/>
  <c r="JQ170" i="2"/>
  <c r="JT168" i="2"/>
  <c r="JS168" i="2"/>
  <c r="LM170" i="2"/>
  <c r="LK172" i="2"/>
  <c r="JV172" i="2"/>
  <c r="JV165" i="2"/>
  <c r="LL163" i="2"/>
  <c r="LJ163" i="2"/>
  <c r="LK163" i="2"/>
  <c r="LJ65" i="2"/>
  <c r="LJ169" i="2" s="1"/>
  <c r="LK165" i="2"/>
  <c r="LJ165" i="2"/>
  <c r="LI163" i="2"/>
  <c r="LI165" i="2"/>
  <c r="LL65" i="2"/>
  <c r="LL167" i="2" s="1"/>
  <c r="LI169" i="2"/>
  <c r="JU165" i="2"/>
  <c r="JU167" i="2"/>
  <c r="JU164" i="2"/>
  <c r="JV163" i="2"/>
  <c r="JV65" i="2"/>
  <c r="JV167" i="2" s="1"/>
  <c r="LH165" i="2"/>
  <c r="LM167" i="2"/>
  <c r="JU163" i="2"/>
  <c r="JR169" i="2"/>
  <c r="JR164" i="2"/>
  <c r="JQ164" i="2"/>
  <c r="JQ169" i="2"/>
  <c r="LK167" i="2"/>
  <c r="LJ172" i="2"/>
  <c r="LM164" i="2"/>
  <c r="JS164" i="2"/>
  <c r="LL172" i="2"/>
  <c r="LI167" i="2"/>
  <c r="LM165" i="2"/>
  <c r="LM169" i="2"/>
  <c r="JQ172" i="2"/>
  <c r="LK169" i="2"/>
  <c r="LM163" i="2"/>
  <c r="LH63" i="2"/>
  <c r="LH169" i="2" s="1"/>
  <c r="JT163" i="2"/>
  <c r="JS165" i="2"/>
  <c r="JS163" i="2"/>
  <c r="LH163" i="2"/>
  <c r="LL165" i="2"/>
  <c r="JR165" i="2"/>
  <c r="JR163" i="2"/>
  <c r="JT165" i="2"/>
  <c r="JQ165" i="2"/>
  <c r="JQ163" i="2"/>
  <c r="JT164" i="2"/>
  <c r="JR172" i="2"/>
  <c r="LM172" i="2"/>
  <c r="LK171" i="2"/>
  <c r="LI164" i="2"/>
  <c r="LK164" i="2"/>
  <c r="LI172" i="2"/>
  <c r="JV168" i="2"/>
  <c r="JT167" i="2"/>
  <c r="JU172" i="2"/>
  <c r="JS167" i="2"/>
  <c r="JT172" i="2"/>
  <c r="JR167" i="2"/>
  <c r="JS172" i="2"/>
  <c r="JU169" i="2"/>
  <c r="JQ167" i="2"/>
  <c r="JT169" i="2"/>
  <c r="JS169" i="2"/>
  <c r="A157" i="5" l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JV169" i="2"/>
  <c r="LL164" i="2"/>
  <c r="LL169" i="2"/>
  <c r="LH167" i="2"/>
  <c r="LH172" i="2"/>
  <c r="LH164" i="2"/>
  <c r="LJ167" i="2"/>
  <c r="LJ164" i="2"/>
  <c r="JV164" i="2"/>
  <c r="AE118" i="2"/>
  <c r="AE117" i="2"/>
  <c r="AE116" i="2"/>
  <c r="AE115" i="2"/>
  <c r="AE114" i="2"/>
  <c r="AE113" i="2"/>
  <c r="AE112" i="2"/>
  <c r="AE111" i="2"/>
  <c r="AE110" i="2"/>
  <c r="AE45" i="2"/>
  <c r="AE44" i="2"/>
  <c r="AE43" i="2"/>
  <c r="AE42" i="2"/>
  <c r="AE41" i="2"/>
  <c r="AE40" i="2"/>
  <c r="AE39" i="2"/>
  <c r="AE38" i="2"/>
  <c r="AE37" i="2"/>
  <c r="AE36" i="2"/>
  <c r="A168" i="5" l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E35" i="2"/>
  <c r="EE35" i="2" s="1"/>
  <c r="IE35" i="2" s="1"/>
  <c r="AE34" i="2"/>
  <c r="EE34" i="2" s="1"/>
  <c r="IE34" i="2" s="1"/>
  <c r="AE33" i="2"/>
  <c r="EE33" i="2" s="1"/>
  <c r="IE33" i="2" s="1"/>
  <c r="AE32" i="2"/>
  <c r="EE32" i="2" s="1"/>
  <c r="IE32" i="2" s="1"/>
  <c r="AE31" i="2"/>
  <c r="EE31" i="2" s="1"/>
  <c r="IE31" i="2" s="1"/>
  <c r="AE30" i="2"/>
  <c r="AE29" i="2"/>
  <c r="AE28" i="2"/>
  <c r="AE15" i="2"/>
  <c r="AE14" i="2"/>
  <c r="EE14" i="2" s="1"/>
  <c r="IE14" i="2" s="1"/>
  <c r="AE13" i="2"/>
  <c r="EE13" i="2" s="1"/>
  <c r="IE13" i="2" s="1"/>
  <c r="AE12" i="2"/>
  <c r="EE12" i="2" s="1"/>
  <c r="IE12" i="2" s="1"/>
  <c r="AE11" i="2"/>
  <c r="EE11" i="2" s="1"/>
  <c r="IE11" i="2" s="1"/>
  <c r="AE10" i="2"/>
  <c r="AE8" i="2"/>
  <c r="AE7" i="2"/>
  <c r="AE6" i="2"/>
  <c r="AE5" i="2"/>
  <c r="EE5" i="2" s="1"/>
  <c r="IE5" i="2" s="1"/>
  <c r="AE4" i="2"/>
  <c r="EE4" i="2" s="1"/>
  <c r="IE4" i="2" s="1"/>
  <c r="AE3" i="2"/>
  <c r="EE3" i="2" s="1"/>
  <c r="IE3" i="2" s="1"/>
  <c r="AE68" i="2"/>
  <c r="EE68" i="2" s="1"/>
  <c r="IE68" i="2" s="1"/>
  <c r="AE67" i="2"/>
  <c r="AE66" i="2"/>
  <c r="AE65" i="2"/>
  <c r="AE64" i="2"/>
  <c r="AE63" i="2"/>
  <c r="AE160" i="2"/>
  <c r="EE160" i="2" s="1"/>
  <c r="IE160" i="2" s="1"/>
  <c r="AE159" i="2"/>
  <c r="EE159" i="2" s="1"/>
  <c r="IE159" i="2" s="1"/>
  <c r="AE158" i="2"/>
  <c r="EE158" i="2" s="1"/>
  <c r="IE158" i="2" s="1"/>
  <c r="AE157" i="2"/>
  <c r="AE156" i="2"/>
  <c r="AE155" i="2"/>
  <c r="AE154" i="2"/>
  <c r="AE71" i="2"/>
  <c r="EE71" i="2" s="1"/>
  <c r="IE71" i="2" s="1"/>
  <c r="AE70" i="2"/>
  <c r="EE70" i="2" s="1"/>
  <c r="IE70" i="2" s="1"/>
  <c r="AE69" i="2"/>
  <c r="EE69" i="2" s="1"/>
  <c r="IE69" i="2" s="1"/>
  <c r="AE133" i="2"/>
  <c r="EE133" i="2" s="1"/>
  <c r="IE133" i="2" s="1"/>
  <c r="AE132" i="2"/>
  <c r="AE131" i="2"/>
  <c r="GJ3" i="2"/>
  <c r="KJ3" i="2" s="1"/>
  <c r="GK3" i="2"/>
  <c r="KK3" i="2" s="1"/>
  <c r="GL3" i="2"/>
  <c r="KL3" i="2" s="1"/>
  <c r="GM3" i="2"/>
  <c r="KM3" i="2" s="1"/>
  <c r="GN3" i="2"/>
  <c r="KN3" i="2" s="1"/>
  <c r="GO3" i="2"/>
  <c r="KO3" i="2" s="1"/>
  <c r="GP3" i="2"/>
  <c r="KP3" i="2" s="1"/>
  <c r="GQ3" i="2"/>
  <c r="KQ3" i="2" s="1"/>
  <c r="GR3" i="2"/>
  <c r="KR3" i="2" s="1"/>
  <c r="GJ4" i="2"/>
  <c r="KJ4" i="2" s="1"/>
  <c r="GK4" i="2"/>
  <c r="KK4" i="2" s="1"/>
  <c r="GL4" i="2"/>
  <c r="KL4" i="2" s="1"/>
  <c r="GM4" i="2"/>
  <c r="KM4" i="2" s="1"/>
  <c r="GN4" i="2"/>
  <c r="KN4" i="2" s="1"/>
  <c r="GO4" i="2"/>
  <c r="KO4" i="2" s="1"/>
  <c r="GP4" i="2"/>
  <c r="KP4" i="2" s="1"/>
  <c r="GQ4" i="2"/>
  <c r="KQ4" i="2" s="1"/>
  <c r="GR4" i="2"/>
  <c r="KR4" i="2" s="1"/>
  <c r="GJ5" i="2"/>
  <c r="KJ5" i="2" s="1"/>
  <c r="GK5" i="2"/>
  <c r="KK5" i="2" s="1"/>
  <c r="GL5" i="2"/>
  <c r="KL5" i="2" s="1"/>
  <c r="GM5" i="2"/>
  <c r="KM5" i="2" s="1"/>
  <c r="GN5" i="2"/>
  <c r="KN5" i="2" s="1"/>
  <c r="GO5" i="2"/>
  <c r="KO5" i="2" s="1"/>
  <c r="GP5" i="2"/>
  <c r="KP5" i="2" s="1"/>
  <c r="GQ5" i="2"/>
  <c r="KQ5" i="2" s="1"/>
  <c r="GR5" i="2"/>
  <c r="KR5" i="2" s="1"/>
  <c r="GJ6" i="2"/>
  <c r="KJ6" i="2" s="1"/>
  <c r="GK6" i="2"/>
  <c r="KK6" i="2" s="1"/>
  <c r="GL6" i="2"/>
  <c r="KL6" i="2" s="1"/>
  <c r="GM6" i="2"/>
  <c r="KM6" i="2" s="1"/>
  <c r="GN6" i="2"/>
  <c r="KN6" i="2" s="1"/>
  <c r="GO6" i="2"/>
  <c r="KO6" i="2" s="1"/>
  <c r="GP6" i="2"/>
  <c r="KP6" i="2" s="1"/>
  <c r="GQ6" i="2"/>
  <c r="KQ6" i="2" s="1"/>
  <c r="GR6" i="2"/>
  <c r="KR6" i="2" s="1"/>
  <c r="GJ7" i="2"/>
  <c r="KJ7" i="2" s="1"/>
  <c r="GK7" i="2"/>
  <c r="KK7" i="2" s="1"/>
  <c r="GL7" i="2"/>
  <c r="KL7" i="2" s="1"/>
  <c r="GM7" i="2"/>
  <c r="KM7" i="2" s="1"/>
  <c r="GN7" i="2"/>
  <c r="KN7" i="2" s="1"/>
  <c r="GO7" i="2"/>
  <c r="KO7" i="2" s="1"/>
  <c r="GP7" i="2"/>
  <c r="KP7" i="2" s="1"/>
  <c r="GQ7" i="2"/>
  <c r="KQ7" i="2" s="1"/>
  <c r="GR7" i="2"/>
  <c r="KR7" i="2" s="1"/>
  <c r="GJ8" i="2"/>
  <c r="KJ8" i="2" s="1"/>
  <c r="GK8" i="2"/>
  <c r="KK8" i="2" s="1"/>
  <c r="GL8" i="2"/>
  <c r="KL8" i="2" s="1"/>
  <c r="GM8" i="2"/>
  <c r="KM8" i="2" s="1"/>
  <c r="GN8" i="2"/>
  <c r="KN8" i="2" s="1"/>
  <c r="GO8" i="2"/>
  <c r="KO8" i="2" s="1"/>
  <c r="GP8" i="2"/>
  <c r="KP8" i="2" s="1"/>
  <c r="GQ8" i="2"/>
  <c r="KQ8" i="2" s="1"/>
  <c r="GR8" i="2"/>
  <c r="KR8" i="2" s="1"/>
  <c r="GJ9" i="2"/>
  <c r="KJ9" i="2" s="1"/>
  <c r="GK9" i="2"/>
  <c r="KK9" i="2" s="1"/>
  <c r="GL9" i="2"/>
  <c r="KL9" i="2" s="1"/>
  <c r="GM9" i="2"/>
  <c r="KM9" i="2" s="1"/>
  <c r="GN9" i="2"/>
  <c r="KN9" i="2" s="1"/>
  <c r="GO9" i="2"/>
  <c r="KO9" i="2" s="1"/>
  <c r="GP9" i="2"/>
  <c r="KP9" i="2" s="1"/>
  <c r="GQ9" i="2"/>
  <c r="KQ9" i="2" s="1"/>
  <c r="GR9" i="2"/>
  <c r="KR9" i="2" s="1"/>
  <c r="GJ10" i="2"/>
  <c r="KJ10" i="2" s="1"/>
  <c r="GK10" i="2"/>
  <c r="KK10" i="2" s="1"/>
  <c r="GL10" i="2"/>
  <c r="KL10" i="2" s="1"/>
  <c r="GM10" i="2"/>
  <c r="KM10" i="2" s="1"/>
  <c r="GN10" i="2"/>
  <c r="KN10" i="2" s="1"/>
  <c r="GO10" i="2"/>
  <c r="KO10" i="2" s="1"/>
  <c r="GP10" i="2"/>
  <c r="KP10" i="2" s="1"/>
  <c r="GQ10" i="2"/>
  <c r="KQ10" i="2" s="1"/>
  <c r="GR10" i="2"/>
  <c r="KR10" i="2" s="1"/>
  <c r="GJ11" i="2"/>
  <c r="KJ11" i="2" s="1"/>
  <c r="GK11" i="2"/>
  <c r="KK11" i="2" s="1"/>
  <c r="GL11" i="2"/>
  <c r="KL11" i="2" s="1"/>
  <c r="GM11" i="2"/>
  <c r="KM11" i="2" s="1"/>
  <c r="GN11" i="2"/>
  <c r="KN11" i="2" s="1"/>
  <c r="GO11" i="2"/>
  <c r="KO11" i="2" s="1"/>
  <c r="GP11" i="2"/>
  <c r="KP11" i="2" s="1"/>
  <c r="GQ11" i="2"/>
  <c r="KQ11" i="2" s="1"/>
  <c r="GR11" i="2"/>
  <c r="KR11" i="2" s="1"/>
  <c r="GJ12" i="2"/>
  <c r="KJ12" i="2" s="1"/>
  <c r="GK12" i="2"/>
  <c r="KK12" i="2" s="1"/>
  <c r="GL12" i="2"/>
  <c r="KL12" i="2" s="1"/>
  <c r="GM12" i="2"/>
  <c r="KM12" i="2" s="1"/>
  <c r="GN12" i="2"/>
  <c r="KN12" i="2" s="1"/>
  <c r="GO12" i="2"/>
  <c r="KO12" i="2" s="1"/>
  <c r="GP12" i="2"/>
  <c r="KP12" i="2" s="1"/>
  <c r="GQ12" i="2"/>
  <c r="KQ12" i="2" s="1"/>
  <c r="GR12" i="2"/>
  <c r="KR12" i="2" s="1"/>
  <c r="GJ13" i="2"/>
  <c r="KJ13" i="2" s="1"/>
  <c r="GK13" i="2"/>
  <c r="KK13" i="2" s="1"/>
  <c r="GL13" i="2"/>
  <c r="KL13" i="2" s="1"/>
  <c r="GM13" i="2"/>
  <c r="KM13" i="2" s="1"/>
  <c r="GN13" i="2"/>
  <c r="KN13" i="2" s="1"/>
  <c r="GO13" i="2"/>
  <c r="KO13" i="2" s="1"/>
  <c r="GP13" i="2"/>
  <c r="KP13" i="2" s="1"/>
  <c r="GQ13" i="2"/>
  <c r="KQ13" i="2" s="1"/>
  <c r="GR13" i="2"/>
  <c r="KR13" i="2" s="1"/>
  <c r="GJ14" i="2"/>
  <c r="KJ14" i="2" s="1"/>
  <c r="GK14" i="2"/>
  <c r="KK14" i="2" s="1"/>
  <c r="GL14" i="2"/>
  <c r="KL14" i="2" s="1"/>
  <c r="GM14" i="2"/>
  <c r="KM14" i="2" s="1"/>
  <c r="GN14" i="2"/>
  <c r="KN14" i="2" s="1"/>
  <c r="GO14" i="2"/>
  <c r="KO14" i="2" s="1"/>
  <c r="GP14" i="2"/>
  <c r="KP14" i="2" s="1"/>
  <c r="GQ14" i="2"/>
  <c r="KQ14" i="2" s="1"/>
  <c r="GR14" i="2"/>
  <c r="KR14" i="2" s="1"/>
  <c r="GJ15" i="2"/>
  <c r="KJ15" i="2" s="1"/>
  <c r="GK15" i="2"/>
  <c r="KK15" i="2" s="1"/>
  <c r="GL15" i="2"/>
  <c r="KL15" i="2" s="1"/>
  <c r="GM15" i="2"/>
  <c r="KM15" i="2" s="1"/>
  <c r="GN15" i="2"/>
  <c r="KN15" i="2" s="1"/>
  <c r="GO15" i="2"/>
  <c r="KO15" i="2" s="1"/>
  <c r="GP15" i="2"/>
  <c r="KP15" i="2" s="1"/>
  <c r="GQ15" i="2"/>
  <c r="KQ15" i="2" s="1"/>
  <c r="GR15" i="2"/>
  <c r="KR15" i="2" s="1"/>
  <c r="GJ16" i="2"/>
  <c r="KJ16" i="2" s="1"/>
  <c r="GK16" i="2"/>
  <c r="KK16" i="2" s="1"/>
  <c r="GL16" i="2"/>
  <c r="KL16" i="2" s="1"/>
  <c r="GM16" i="2"/>
  <c r="KM16" i="2" s="1"/>
  <c r="GN16" i="2"/>
  <c r="KN16" i="2" s="1"/>
  <c r="GO16" i="2"/>
  <c r="KO16" i="2" s="1"/>
  <c r="GP16" i="2"/>
  <c r="KP16" i="2" s="1"/>
  <c r="GQ16" i="2"/>
  <c r="KQ16" i="2" s="1"/>
  <c r="GR16" i="2"/>
  <c r="KR16" i="2" s="1"/>
  <c r="GJ17" i="2"/>
  <c r="KJ17" i="2" s="1"/>
  <c r="GK17" i="2"/>
  <c r="KK17" i="2" s="1"/>
  <c r="GL17" i="2"/>
  <c r="KL17" i="2" s="1"/>
  <c r="GM17" i="2"/>
  <c r="KM17" i="2" s="1"/>
  <c r="GN17" i="2"/>
  <c r="KN17" i="2" s="1"/>
  <c r="GO17" i="2"/>
  <c r="KO17" i="2" s="1"/>
  <c r="GP17" i="2"/>
  <c r="KP17" i="2" s="1"/>
  <c r="GQ17" i="2"/>
  <c r="KQ17" i="2" s="1"/>
  <c r="GR17" i="2"/>
  <c r="KR17" i="2" s="1"/>
  <c r="GJ18" i="2"/>
  <c r="KJ18" i="2" s="1"/>
  <c r="GK18" i="2"/>
  <c r="KK18" i="2" s="1"/>
  <c r="GL18" i="2"/>
  <c r="KL18" i="2" s="1"/>
  <c r="GM18" i="2"/>
  <c r="KM18" i="2" s="1"/>
  <c r="GN18" i="2"/>
  <c r="KN18" i="2" s="1"/>
  <c r="GO18" i="2"/>
  <c r="KO18" i="2" s="1"/>
  <c r="GP18" i="2"/>
  <c r="KP18" i="2" s="1"/>
  <c r="GQ18" i="2"/>
  <c r="KQ18" i="2" s="1"/>
  <c r="GR18" i="2"/>
  <c r="KR18" i="2" s="1"/>
  <c r="GJ19" i="2"/>
  <c r="KJ19" i="2" s="1"/>
  <c r="GK19" i="2"/>
  <c r="KK19" i="2" s="1"/>
  <c r="GL19" i="2"/>
  <c r="KL19" i="2" s="1"/>
  <c r="GM19" i="2"/>
  <c r="KM19" i="2" s="1"/>
  <c r="GN19" i="2"/>
  <c r="KN19" i="2" s="1"/>
  <c r="GO19" i="2"/>
  <c r="KO19" i="2" s="1"/>
  <c r="GP19" i="2"/>
  <c r="KP19" i="2" s="1"/>
  <c r="GQ19" i="2"/>
  <c r="KQ19" i="2" s="1"/>
  <c r="GR19" i="2"/>
  <c r="KR19" i="2" s="1"/>
  <c r="GJ20" i="2"/>
  <c r="KJ20" i="2" s="1"/>
  <c r="GK20" i="2"/>
  <c r="KK20" i="2" s="1"/>
  <c r="GL20" i="2"/>
  <c r="KL20" i="2" s="1"/>
  <c r="GM20" i="2"/>
  <c r="KM20" i="2" s="1"/>
  <c r="GN20" i="2"/>
  <c r="KN20" i="2" s="1"/>
  <c r="GO20" i="2"/>
  <c r="KO20" i="2" s="1"/>
  <c r="GP20" i="2"/>
  <c r="KP20" i="2" s="1"/>
  <c r="GQ20" i="2"/>
  <c r="KQ20" i="2" s="1"/>
  <c r="GR20" i="2"/>
  <c r="KR20" i="2" s="1"/>
  <c r="GJ21" i="2"/>
  <c r="KJ21" i="2" s="1"/>
  <c r="GK21" i="2"/>
  <c r="KK21" i="2" s="1"/>
  <c r="GL21" i="2"/>
  <c r="KL21" i="2" s="1"/>
  <c r="GM21" i="2"/>
  <c r="KM21" i="2" s="1"/>
  <c r="GN21" i="2"/>
  <c r="KN21" i="2" s="1"/>
  <c r="GO21" i="2"/>
  <c r="KO21" i="2" s="1"/>
  <c r="GP21" i="2"/>
  <c r="KP21" i="2" s="1"/>
  <c r="GQ21" i="2"/>
  <c r="KQ21" i="2" s="1"/>
  <c r="GR21" i="2"/>
  <c r="KR21" i="2" s="1"/>
  <c r="GJ22" i="2"/>
  <c r="KJ22" i="2" s="1"/>
  <c r="GK22" i="2"/>
  <c r="KK22" i="2" s="1"/>
  <c r="GL22" i="2"/>
  <c r="KL22" i="2" s="1"/>
  <c r="GM22" i="2"/>
  <c r="KM22" i="2" s="1"/>
  <c r="GN22" i="2"/>
  <c r="KN22" i="2" s="1"/>
  <c r="GO22" i="2"/>
  <c r="KO22" i="2" s="1"/>
  <c r="GP22" i="2"/>
  <c r="KP22" i="2" s="1"/>
  <c r="GQ22" i="2"/>
  <c r="KQ22" i="2" s="1"/>
  <c r="GR22" i="2"/>
  <c r="KR22" i="2" s="1"/>
  <c r="GJ23" i="2"/>
  <c r="KJ23" i="2" s="1"/>
  <c r="GK23" i="2"/>
  <c r="KK23" i="2" s="1"/>
  <c r="GL23" i="2"/>
  <c r="KL23" i="2" s="1"/>
  <c r="GM23" i="2"/>
  <c r="KM23" i="2" s="1"/>
  <c r="GN23" i="2"/>
  <c r="KN23" i="2" s="1"/>
  <c r="GO23" i="2"/>
  <c r="KO23" i="2" s="1"/>
  <c r="GP23" i="2"/>
  <c r="KP23" i="2" s="1"/>
  <c r="GQ23" i="2"/>
  <c r="KQ23" i="2" s="1"/>
  <c r="GR23" i="2"/>
  <c r="KR23" i="2" s="1"/>
  <c r="GJ24" i="2"/>
  <c r="KJ24" i="2" s="1"/>
  <c r="GK24" i="2"/>
  <c r="KK24" i="2" s="1"/>
  <c r="GL24" i="2"/>
  <c r="KL24" i="2" s="1"/>
  <c r="GM24" i="2"/>
  <c r="KM24" i="2" s="1"/>
  <c r="GN24" i="2"/>
  <c r="KN24" i="2" s="1"/>
  <c r="GO24" i="2"/>
  <c r="KO24" i="2" s="1"/>
  <c r="GP24" i="2"/>
  <c r="KP24" i="2" s="1"/>
  <c r="GQ24" i="2"/>
  <c r="KQ24" i="2" s="1"/>
  <c r="GR24" i="2"/>
  <c r="KR24" i="2" s="1"/>
  <c r="GJ25" i="2"/>
  <c r="KJ25" i="2" s="1"/>
  <c r="GK25" i="2"/>
  <c r="KK25" i="2" s="1"/>
  <c r="GL25" i="2"/>
  <c r="KL25" i="2" s="1"/>
  <c r="GM25" i="2"/>
  <c r="KM25" i="2" s="1"/>
  <c r="GN25" i="2"/>
  <c r="KN25" i="2" s="1"/>
  <c r="GO25" i="2"/>
  <c r="KO25" i="2" s="1"/>
  <c r="GP25" i="2"/>
  <c r="KP25" i="2" s="1"/>
  <c r="GQ25" i="2"/>
  <c r="KQ25" i="2" s="1"/>
  <c r="GR25" i="2"/>
  <c r="KR25" i="2" s="1"/>
  <c r="GJ26" i="2"/>
  <c r="KJ26" i="2" s="1"/>
  <c r="GK26" i="2"/>
  <c r="KK26" i="2" s="1"/>
  <c r="GL26" i="2"/>
  <c r="KL26" i="2" s="1"/>
  <c r="GM26" i="2"/>
  <c r="KM26" i="2" s="1"/>
  <c r="GN26" i="2"/>
  <c r="KN26" i="2" s="1"/>
  <c r="GO26" i="2"/>
  <c r="KO26" i="2" s="1"/>
  <c r="GP26" i="2"/>
  <c r="KP26" i="2" s="1"/>
  <c r="GQ26" i="2"/>
  <c r="KQ26" i="2" s="1"/>
  <c r="GR26" i="2"/>
  <c r="KR26" i="2" s="1"/>
  <c r="GJ27" i="2"/>
  <c r="KJ27" i="2" s="1"/>
  <c r="GK27" i="2"/>
  <c r="KK27" i="2" s="1"/>
  <c r="GL27" i="2"/>
  <c r="KL27" i="2" s="1"/>
  <c r="GM27" i="2"/>
  <c r="KM27" i="2" s="1"/>
  <c r="GN27" i="2"/>
  <c r="KN27" i="2" s="1"/>
  <c r="GO27" i="2"/>
  <c r="KO27" i="2" s="1"/>
  <c r="GP27" i="2"/>
  <c r="KP27" i="2" s="1"/>
  <c r="GQ27" i="2"/>
  <c r="KQ27" i="2" s="1"/>
  <c r="GR27" i="2"/>
  <c r="KR27" i="2" s="1"/>
  <c r="GJ28" i="2"/>
  <c r="KJ28" i="2" s="1"/>
  <c r="GK28" i="2"/>
  <c r="KK28" i="2" s="1"/>
  <c r="GL28" i="2"/>
  <c r="KL28" i="2" s="1"/>
  <c r="GM28" i="2"/>
  <c r="KM28" i="2" s="1"/>
  <c r="GN28" i="2"/>
  <c r="KN28" i="2" s="1"/>
  <c r="GO28" i="2"/>
  <c r="KO28" i="2" s="1"/>
  <c r="GP28" i="2"/>
  <c r="KP28" i="2" s="1"/>
  <c r="GQ28" i="2"/>
  <c r="KQ28" i="2" s="1"/>
  <c r="GR28" i="2"/>
  <c r="KR28" i="2" s="1"/>
  <c r="GJ29" i="2"/>
  <c r="KJ29" i="2" s="1"/>
  <c r="GK29" i="2"/>
  <c r="KK29" i="2" s="1"/>
  <c r="GL29" i="2"/>
  <c r="KL29" i="2" s="1"/>
  <c r="GM29" i="2"/>
  <c r="KM29" i="2" s="1"/>
  <c r="GN29" i="2"/>
  <c r="KN29" i="2" s="1"/>
  <c r="GO29" i="2"/>
  <c r="KO29" i="2" s="1"/>
  <c r="GP29" i="2"/>
  <c r="KP29" i="2" s="1"/>
  <c r="GQ29" i="2"/>
  <c r="KQ29" i="2" s="1"/>
  <c r="GR29" i="2"/>
  <c r="KR29" i="2" s="1"/>
  <c r="GJ30" i="2"/>
  <c r="KJ30" i="2" s="1"/>
  <c r="GK30" i="2"/>
  <c r="KK30" i="2" s="1"/>
  <c r="GL30" i="2"/>
  <c r="KL30" i="2" s="1"/>
  <c r="GM30" i="2"/>
  <c r="KM30" i="2" s="1"/>
  <c r="GN30" i="2"/>
  <c r="KN30" i="2" s="1"/>
  <c r="GO30" i="2"/>
  <c r="KO30" i="2" s="1"/>
  <c r="GP30" i="2"/>
  <c r="KP30" i="2" s="1"/>
  <c r="GQ30" i="2"/>
  <c r="KQ30" i="2" s="1"/>
  <c r="GR30" i="2"/>
  <c r="KR30" i="2" s="1"/>
  <c r="GJ31" i="2"/>
  <c r="KJ31" i="2" s="1"/>
  <c r="GK31" i="2"/>
  <c r="KK31" i="2" s="1"/>
  <c r="GL31" i="2"/>
  <c r="KL31" i="2" s="1"/>
  <c r="GM31" i="2"/>
  <c r="KM31" i="2" s="1"/>
  <c r="GN31" i="2"/>
  <c r="KN31" i="2" s="1"/>
  <c r="GO31" i="2"/>
  <c r="KO31" i="2" s="1"/>
  <c r="GP31" i="2"/>
  <c r="KP31" i="2" s="1"/>
  <c r="GQ31" i="2"/>
  <c r="KQ31" i="2" s="1"/>
  <c r="GR31" i="2"/>
  <c r="KR31" i="2" s="1"/>
  <c r="GJ32" i="2"/>
  <c r="KJ32" i="2" s="1"/>
  <c r="GK32" i="2"/>
  <c r="KK32" i="2" s="1"/>
  <c r="GL32" i="2"/>
  <c r="KL32" i="2" s="1"/>
  <c r="GM32" i="2"/>
  <c r="KM32" i="2" s="1"/>
  <c r="GN32" i="2"/>
  <c r="KN32" i="2" s="1"/>
  <c r="GO32" i="2"/>
  <c r="KO32" i="2" s="1"/>
  <c r="GP32" i="2"/>
  <c r="KP32" i="2" s="1"/>
  <c r="GQ32" i="2"/>
  <c r="KQ32" i="2" s="1"/>
  <c r="GR32" i="2"/>
  <c r="KR32" i="2" s="1"/>
  <c r="GJ33" i="2"/>
  <c r="KJ33" i="2" s="1"/>
  <c r="GK33" i="2"/>
  <c r="KK33" i="2" s="1"/>
  <c r="GL33" i="2"/>
  <c r="KL33" i="2" s="1"/>
  <c r="GM33" i="2"/>
  <c r="KM33" i="2" s="1"/>
  <c r="GN33" i="2"/>
  <c r="KN33" i="2" s="1"/>
  <c r="GO33" i="2"/>
  <c r="KO33" i="2" s="1"/>
  <c r="GP33" i="2"/>
  <c r="KP33" i="2" s="1"/>
  <c r="GQ33" i="2"/>
  <c r="KQ33" i="2" s="1"/>
  <c r="GR33" i="2"/>
  <c r="KR33" i="2" s="1"/>
  <c r="GJ34" i="2"/>
  <c r="KJ34" i="2" s="1"/>
  <c r="GK34" i="2"/>
  <c r="KK34" i="2" s="1"/>
  <c r="GL34" i="2"/>
  <c r="KL34" i="2" s="1"/>
  <c r="GM34" i="2"/>
  <c r="KM34" i="2" s="1"/>
  <c r="GN34" i="2"/>
  <c r="KN34" i="2" s="1"/>
  <c r="GO34" i="2"/>
  <c r="KO34" i="2" s="1"/>
  <c r="GP34" i="2"/>
  <c r="KP34" i="2" s="1"/>
  <c r="GQ34" i="2"/>
  <c r="KQ34" i="2" s="1"/>
  <c r="GR34" i="2"/>
  <c r="KR34" i="2" s="1"/>
  <c r="GJ35" i="2"/>
  <c r="KJ35" i="2" s="1"/>
  <c r="GK35" i="2"/>
  <c r="KK35" i="2" s="1"/>
  <c r="GL35" i="2"/>
  <c r="KL35" i="2" s="1"/>
  <c r="GM35" i="2"/>
  <c r="KM35" i="2" s="1"/>
  <c r="GN35" i="2"/>
  <c r="KN35" i="2" s="1"/>
  <c r="GO35" i="2"/>
  <c r="KO35" i="2" s="1"/>
  <c r="GP35" i="2"/>
  <c r="KP35" i="2" s="1"/>
  <c r="GQ35" i="2"/>
  <c r="KQ35" i="2" s="1"/>
  <c r="GR35" i="2"/>
  <c r="KR35" i="2" s="1"/>
  <c r="GJ36" i="2"/>
  <c r="KJ36" i="2" s="1"/>
  <c r="GK36" i="2"/>
  <c r="KK36" i="2" s="1"/>
  <c r="GL36" i="2"/>
  <c r="KL36" i="2" s="1"/>
  <c r="GM36" i="2"/>
  <c r="KM36" i="2" s="1"/>
  <c r="GN36" i="2"/>
  <c r="KN36" i="2" s="1"/>
  <c r="GO36" i="2"/>
  <c r="KO36" i="2" s="1"/>
  <c r="GP36" i="2"/>
  <c r="KP36" i="2" s="1"/>
  <c r="GQ36" i="2"/>
  <c r="KQ36" i="2" s="1"/>
  <c r="GR36" i="2"/>
  <c r="KR36" i="2" s="1"/>
  <c r="GJ37" i="2"/>
  <c r="KJ37" i="2" s="1"/>
  <c r="GK37" i="2"/>
  <c r="KK37" i="2" s="1"/>
  <c r="GL37" i="2"/>
  <c r="KL37" i="2" s="1"/>
  <c r="GM37" i="2"/>
  <c r="KM37" i="2" s="1"/>
  <c r="GN37" i="2"/>
  <c r="KN37" i="2" s="1"/>
  <c r="GO37" i="2"/>
  <c r="KO37" i="2" s="1"/>
  <c r="GP37" i="2"/>
  <c r="KP37" i="2" s="1"/>
  <c r="GQ37" i="2"/>
  <c r="KQ37" i="2" s="1"/>
  <c r="GR37" i="2"/>
  <c r="KR37" i="2" s="1"/>
  <c r="GJ38" i="2"/>
  <c r="KJ38" i="2" s="1"/>
  <c r="GK38" i="2"/>
  <c r="KK38" i="2" s="1"/>
  <c r="GL38" i="2"/>
  <c r="KL38" i="2" s="1"/>
  <c r="GM38" i="2"/>
  <c r="KM38" i="2" s="1"/>
  <c r="GN38" i="2"/>
  <c r="KN38" i="2" s="1"/>
  <c r="GO38" i="2"/>
  <c r="KO38" i="2" s="1"/>
  <c r="GP38" i="2"/>
  <c r="KP38" i="2" s="1"/>
  <c r="GQ38" i="2"/>
  <c r="KQ38" i="2" s="1"/>
  <c r="GR38" i="2"/>
  <c r="KR38" i="2" s="1"/>
  <c r="GJ39" i="2"/>
  <c r="KJ39" i="2" s="1"/>
  <c r="GK39" i="2"/>
  <c r="KK39" i="2" s="1"/>
  <c r="GL39" i="2"/>
  <c r="KL39" i="2" s="1"/>
  <c r="GM39" i="2"/>
  <c r="KM39" i="2" s="1"/>
  <c r="GN39" i="2"/>
  <c r="KN39" i="2" s="1"/>
  <c r="GO39" i="2"/>
  <c r="KO39" i="2" s="1"/>
  <c r="GP39" i="2"/>
  <c r="KP39" i="2" s="1"/>
  <c r="GQ39" i="2"/>
  <c r="GR39" i="2"/>
  <c r="KR39" i="2" s="1"/>
  <c r="GJ40" i="2"/>
  <c r="KJ40" i="2" s="1"/>
  <c r="GK40" i="2"/>
  <c r="KK40" i="2" s="1"/>
  <c r="GL40" i="2"/>
  <c r="KL40" i="2" s="1"/>
  <c r="GM40" i="2"/>
  <c r="KM40" i="2" s="1"/>
  <c r="GN40" i="2"/>
  <c r="KN40" i="2" s="1"/>
  <c r="GO40" i="2"/>
  <c r="KO40" i="2" s="1"/>
  <c r="GP40" i="2"/>
  <c r="KP40" i="2" s="1"/>
  <c r="GQ40" i="2"/>
  <c r="KQ40" i="2" s="1"/>
  <c r="GR40" i="2"/>
  <c r="KR40" i="2" s="1"/>
  <c r="GJ41" i="2"/>
  <c r="KJ41" i="2" s="1"/>
  <c r="GK41" i="2"/>
  <c r="KK41" i="2" s="1"/>
  <c r="GL41" i="2"/>
  <c r="KL41" i="2" s="1"/>
  <c r="GM41" i="2"/>
  <c r="KM41" i="2" s="1"/>
  <c r="GN41" i="2"/>
  <c r="KN41" i="2" s="1"/>
  <c r="GO41" i="2"/>
  <c r="KO41" i="2" s="1"/>
  <c r="GP41" i="2"/>
  <c r="KP41" i="2" s="1"/>
  <c r="GQ41" i="2"/>
  <c r="KQ41" i="2" s="1"/>
  <c r="GR41" i="2"/>
  <c r="KR41" i="2" s="1"/>
  <c r="GJ42" i="2"/>
  <c r="KJ42" i="2" s="1"/>
  <c r="GK42" i="2"/>
  <c r="KK42" i="2" s="1"/>
  <c r="GL42" i="2"/>
  <c r="KL42" i="2" s="1"/>
  <c r="GM42" i="2"/>
  <c r="KM42" i="2" s="1"/>
  <c r="GN42" i="2"/>
  <c r="KN42" i="2" s="1"/>
  <c r="GO42" i="2"/>
  <c r="KO42" i="2" s="1"/>
  <c r="GP42" i="2"/>
  <c r="KP42" i="2" s="1"/>
  <c r="GQ42" i="2"/>
  <c r="KQ42" i="2" s="1"/>
  <c r="GR42" i="2"/>
  <c r="KR42" i="2" s="1"/>
  <c r="GJ43" i="2"/>
  <c r="KJ43" i="2" s="1"/>
  <c r="GK43" i="2"/>
  <c r="KK43" i="2" s="1"/>
  <c r="GL43" i="2"/>
  <c r="KL43" i="2" s="1"/>
  <c r="GM43" i="2"/>
  <c r="KM43" i="2" s="1"/>
  <c r="GN43" i="2"/>
  <c r="KN43" i="2" s="1"/>
  <c r="GO43" i="2"/>
  <c r="KO43" i="2" s="1"/>
  <c r="GP43" i="2"/>
  <c r="KP43" i="2" s="1"/>
  <c r="GQ43" i="2"/>
  <c r="KQ43" i="2" s="1"/>
  <c r="GR43" i="2"/>
  <c r="KR43" i="2" s="1"/>
  <c r="GJ44" i="2"/>
  <c r="KJ44" i="2" s="1"/>
  <c r="GK44" i="2"/>
  <c r="KK44" i="2" s="1"/>
  <c r="GL44" i="2"/>
  <c r="KL44" i="2" s="1"/>
  <c r="GM44" i="2"/>
  <c r="KM44" i="2" s="1"/>
  <c r="GN44" i="2"/>
  <c r="KN44" i="2" s="1"/>
  <c r="GO44" i="2"/>
  <c r="KO44" i="2" s="1"/>
  <c r="GP44" i="2"/>
  <c r="KP44" i="2" s="1"/>
  <c r="GQ44" i="2"/>
  <c r="KQ44" i="2" s="1"/>
  <c r="GR44" i="2"/>
  <c r="KR44" i="2" s="1"/>
  <c r="GJ45" i="2"/>
  <c r="KJ45" i="2" s="1"/>
  <c r="GK45" i="2"/>
  <c r="KK45" i="2" s="1"/>
  <c r="GL45" i="2"/>
  <c r="KL45" i="2" s="1"/>
  <c r="GM45" i="2"/>
  <c r="KM45" i="2" s="1"/>
  <c r="GN45" i="2"/>
  <c r="KN45" i="2" s="1"/>
  <c r="GO45" i="2"/>
  <c r="KO45" i="2" s="1"/>
  <c r="GP45" i="2"/>
  <c r="KP45" i="2" s="1"/>
  <c r="GQ45" i="2"/>
  <c r="KQ45" i="2" s="1"/>
  <c r="GR45" i="2"/>
  <c r="KR45" i="2" s="1"/>
  <c r="GJ63" i="2"/>
  <c r="KJ63" i="2" s="1"/>
  <c r="GK63" i="2"/>
  <c r="KK63" i="2" s="1"/>
  <c r="GL63" i="2"/>
  <c r="KL63" i="2" s="1"/>
  <c r="GM63" i="2"/>
  <c r="KM63" i="2" s="1"/>
  <c r="GN63" i="2"/>
  <c r="KN63" i="2" s="1"/>
  <c r="GO63" i="2"/>
  <c r="KO63" i="2" s="1"/>
  <c r="GP63" i="2"/>
  <c r="KP63" i="2" s="1"/>
  <c r="GQ63" i="2"/>
  <c r="KQ63" i="2" s="1"/>
  <c r="GR63" i="2"/>
  <c r="KR63" i="2" s="1"/>
  <c r="GJ64" i="2"/>
  <c r="KJ64" i="2" s="1"/>
  <c r="GK64" i="2"/>
  <c r="KK64" i="2" s="1"/>
  <c r="GL64" i="2"/>
  <c r="KL64" i="2" s="1"/>
  <c r="GM64" i="2"/>
  <c r="KM64" i="2" s="1"/>
  <c r="GN64" i="2"/>
  <c r="KN64" i="2" s="1"/>
  <c r="GO64" i="2"/>
  <c r="KO64" i="2" s="1"/>
  <c r="GP64" i="2"/>
  <c r="KP64" i="2" s="1"/>
  <c r="GQ64" i="2"/>
  <c r="KQ64" i="2" s="1"/>
  <c r="GR64" i="2"/>
  <c r="KR64" i="2" s="1"/>
  <c r="GJ65" i="2"/>
  <c r="KJ65" i="2" s="1"/>
  <c r="GK65" i="2"/>
  <c r="KK65" i="2" s="1"/>
  <c r="GL65" i="2"/>
  <c r="KL65" i="2" s="1"/>
  <c r="GM65" i="2"/>
  <c r="KM65" i="2" s="1"/>
  <c r="GN65" i="2"/>
  <c r="KN65" i="2" s="1"/>
  <c r="GO65" i="2"/>
  <c r="KO65" i="2" s="1"/>
  <c r="GP65" i="2"/>
  <c r="KP65" i="2" s="1"/>
  <c r="GQ65" i="2"/>
  <c r="KQ65" i="2" s="1"/>
  <c r="GR65" i="2"/>
  <c r="KR65" i="2" s="1"/>
  <c r="GJ66" i="2"/>
  <c r="KJ66" i="2" s="1"/>
  <c r="GK66" i="2"/>
  <c r="KK66" i="2" s="1"/>
  <c r="GL66" i="2"/>
  <c r="KL66" i="2" s="1"/>
  <c r="GM66" i="2"/>
  <c r="KM66" i="2" s="1"/>
  <c r="GN66" i="2"/>
  <c r="KN66" i="2" s="1"/>
  <c r="GO66" i="2"/>
  <c r="KO66" i="2" s="1"/>
  <c r="GP66" i="2"/>
  <c r="KP66" i="2" s="1"/>
  <c r="GQ66" i="2"/>
  <c r="KQ66" i="2" s="1"/>
  <c r="GR66" i="2"/>
  <c r="KR66" i="2" s="1"/>
  <c r="GJ67" i="2"/>
  <c r="KJ67" i="2" s="1"/>
  <c r="GK67" i="2"/>
  <c r="KK67" i="2" s="1"/>
  <c r="GL67" i="2"/>
  <c r="KL67" i="2" s="1"/>
  <c r="GM67" i="2"/>
  <c r="KM67" i="2" s="1"/>
  <c r="GN67" i="2"/>
  <c r="KN67" i="2" s="1"/>
  <c r="GO67" i="2"/>
  <c r="KO67" i="2" s="1"/>
  <c r="GP67" i="2"/>
  <c r="KP67" i="2" s="1"/>
  <c r="GQ67" i="2"/>
  <c r="KQ67" i="2" s="1"/>
  <c r="GR67" i="2"/>
  <c r="KR67" i="2" s="1"/>
  <c r="GJ68" i="2"/>
  <c r="KJ68" i="2" s="1"/>
  <c r="GK68" i="2"/>
  <c r="KK68" i="2" s="1"/>
  <c r="GL68" i="2"/>
  <c r="KL68" i="2" s="1"/>
  <c r="GM68" i="2"/>
  <c r="KM68" i="2" s="1"/>
  <c r="GN68" i="2"/>
  <c r="KN68" i="2" s="1"/>
  <c r="GO68" i="2"/>
  <c r="KO68" i="2" s="1"/>
  <c r="GP68" i="2"/>
  <c r="KP68" i="2" s="1"/>
  <c r="GQ68" i="2"/>
  <c r="KQ68" i="2" s="1"/>
  <c r="GR68" i="2"/>
  <c r="KR68" i="2" s="1"/>
  <c r="GJ69" i="2"/>
  <c r="KJ69" i="2" s="1"/>
  <c r="GK69" i="2"/>
  <c r="KK69" i="2" s="1"/>
  <c r="GL69" i="2"/>
  <c r="KL69" i="2" s="1"/>
  <c r="GM69" i="2"/>
  <c r="KM69" i="2" s="1"/>
  <c r="GN69" i="2"/>
  <c r="KN69" i="2" s="1"/>
  <c r="GO69" i="2"/>
  <c r="KO69" i="2" s="1"/>
  <c r="GP69" i="2"/>
  <c r="KP69" i="2" s="1"/>
  <c r="GQ69" i="2"/>
  <c r="KQ69" i="2" s="1"/>
  <c r="GR69" i="2"/>
  <c r="KR69" i="2" s="1"/>
  <c r="GJ70" i="2"/>
  <c r="KJ70" i="2" s="1"/>
  <c r="GK70" i="2"/>
  <c r="KK70" i="2" s="1"/>
  <c r="GL70" i="2"/>
  <c r="KL70" i="2" s="1"/>
  <c r="GM70" i="2"/>
  <c r="KM70" i="2" s="1"/>
  <c r="GN70" i="2"/>
  <c r="KN70" i="2" s="1"/>
  <c r="GO70" i="2"/>
  <c r="KO70" i="2" s="1"/>
  <c r="GP70" i="2"/>
  <c r="KP70" i="2" s="1"/>
  <c r="GQ70" i="2"/>
  <c r="KQ70" i="2" s="1"/>
  <c r="GR70" i="2"/>
  <c r="KR70" i="2" s="1"/>
  <c r="GJ71" i="2"/>
  <c r="KJ71" i="2" s="1"/>
  <c r="GK71" i="2"/>
  <c r="KK71" i="2" s="1"/>
  <c r="GL71" i="2"/>
  <c r="KL71" i="2" s="1"/>
  <c r="GM71" i="2"/>
  <c r="KM71" i="2" s="1"/>
  <c r="GN71" i="2"/>
  <c r="KN71" i="2" s="1"/>
  <c r="GO71" i="2"/>
  <c r="KO71" i="2" s="1"/>
  <c r="GP71" i="2"/>
  <c r="KP71" i="2" s="1"/>
  <c r="GQ71" i="2"/>
  <c r="KQ71" i="2" s="1"/>
  <c r="GR71" i="2"/>
  <c r="KR71" i="2" s="1"/>
  <c r="GJ72" i="2"/>
  <c r="KJ72" i="2" s="1"/>
  <c r="GK72" i="2"/>
  <c r="KK72" i="2" s="1"/>
  <c r="GL72" i="2"/>
  <c r="KL72" i="2" s="1"/>
  <c r="GM72" i="2"/>
  <c r="KM72" i="2" s="1"/>
  <c r="GN72" i="2"/>
  <c r="KN72" i="2" s="1"/>
  <c r="GO72" i="2"/>
  <c r="KO72" i="2" s="1"/>
  <c r="GP72" i="2"/>
  <c r="KP72" i="2" s="1"/>
  <c r="GQ72" i="2"/>
  <c r="KQ72" i="2" s="1"/>
  <c r="GR72" i="2"/>
  <c r="KR72" i="2" s="1"/>
  <c r="GJ73" i="2"/>
  <c r="KJ73" i="2" s="1"/>
  <c r="GK73" i="2"/>
  <c r="KK73" i="2" s="1"/>
  <c r="GL73" i="2"/>
  <c r="KL73" i="2" s="1"/>
  <c r="GM73" i="2"/>
  <c r="KM73" i="2" s="1"/>
  <c r="GN73" i="2"/>
  <c r="KN73" i="2" s="1"/>
  <c r="GO73" i="2"/>
  <c r="KO73" i="2" s="1"/>
  <c r="GP73" i="2"/>
  <c r="KP73" i="2" s="1"/>
  <c r="GQ73" i="2"/>
  <c r="KQ73" i="2" s="1"/>
  <c r="GR73" i="2"/>
  <c r="KR73" i="2" s="1"/>
  <c r="GJ74" i="2"/>
  <c r="KJ74" i="2" s="1"/>
  <c r="GK74" i="2"/>
  <c r="KK74" i="2" s="1"/>
  <c r="GL74" i="2"/>
  <c r="KL74" i="2" s="1"/>
  <c r="GM74" i="2"/>
  <c r="KM74" i="2" s="1"/>
  <c r="GN74" i="2"/>
  <c r="KN74" i="2" s="1"/>
  <c r="GO74" i="2"/>
  <c r="KO74" i="2" s="1"/>
  <c r="GP74" i="2"/>
  <c r="KP74" i="2" s="1"/>
  <c r="GQ74" i="2"/>
  <c r="KQ74" i="2" s="1"/>
  <c r="GR74" i="2"/>
  <c r="KR74" i="2" s="1"/>
  <c r="GJ75" i="2"/>
  <c r="KJ75" i="2" s="1"/>
  <c r="GK75" i="2"/>
  <c r="KK75" i="2" s="1"/>
  <c r="GL75" i="2"/>
  <c r="KL75" i="2" s="1"/>
  <c r="GM75" i="2"/>
  <c r="KM75" i="2" s="1"/>
  <c r="GN75" i="2"/>
  <c r="KN75" i="2" s="1"/>
  <c r="GO75" i="2"/>
  <c r="KO75" i="2" s="1"/>
  <c r="GP75" i="2"/>
  <c r="KP75" i="2" s="1"/>
  <c r="GQ75" i="2"/>
  <c r="KQ75" i="2" s="1"/>
  <c r="GR75" i="2"/>
  <c r="KR75" i="2" s="1"/>
  <c r="GJ76" i="2"/>
  <c r="KJ76" i="2" s="1"/>
  <c r="GK76" i="2"/>
  <c r="KK76" i="2" s="1"/>
  <c r="GL76" i="2"/>
  <c r="KL76" i="2" s="1"/>
  <c r="GM76" i="2"/>
  <c r="KM76" i="2" s="1"/>
  <c r="GN76" i="2"/>
  <c r="KN76" i="2" s="1"/>
  <c r="GO76" i="2"/>
  <c r="KO76" i="2" s="1"/>
  <c r="GP76" i="2"/>
  <c r="KP76" i="2" s="1"/>
  <c r="GQ76" i="2"/>
  <c r="KQ76" i="2" s="1"/>
  <c r="GR76" i="2"/>
  <c r="KR76" i="2" s="1"/>
  <c r="GJ77" i="2"/>
  <c r="KJ77" i="2" s="1"/>
  <c r="GK77" i="2"/>
  <c r="KK77" i="2" s="1"/>
  <c r="GL77" i="2"/>
  <c r="KL77" i="2" s="1"/>
  <c r="GM77" i="2"/>
  <c r="KM77" i="2" s="1"/>
  <c r="GN77" i="2"/>
  <c r="KN77" i="2" s="1"/>
  <c r="GO77" i="2"/>
  <c r="KO77" i="2" s="1"/>
  <c r="GP77" i="2"/>
  <c r="KP77" i="2" s="1"/>
  <c r="GQ77" i="2"/>
  <c r="KQ77" i="2" s="1"/>
  <c r="GR77" i="2"/>
  <c r="KR77" i="2" s="1"/>
  <c r="GJ78" i="2"/>
  <c r="KJ78" i="2" s="1"/>
  <c r="GK78" i="2"/>
  <c r="KK78" i="2" s="1"/>
  <c r="GL78" i="2"/>
  <c r="KL78" i="2" s="1"/>
  <c r="GM78" i="2"/>
  <c r="KM78" i="2" s="1"/>
  <c r="GN78" i="2"/>
  <c r="KN78" i="2" s="1"/>
  <c r="GO78" i="2"/>
  <c r="KO78" i="2" s="1"/>
  <c r="GP78" i="2"/>
  <c r="KP78" i="2" s="1"/>
  <c r="GQ78" i="2"/>
  <c r="KQ78" i="2" s="1"/>
  <c r="GR78" i="2"/>
  <c r="KR78" i="2" s="1"/>
  <c r="GJ79" i="2"/>
  <c r="KJ79" i="2" s="1"/>
  <c r="GK79" i="2"/>
  <c r="KK79" i="2" s="1"/>
  <c r="GL79" i="2"/>
  <c r="KL79" i="2" s="1"/>
  <c r="GM79" i="2"/>
  <c r="KM79" i="2" s="1"/>
  <c r="GN79" i="2"/>
  <c r="KN79" i="2" s="1"/>
  <c r="GO79" i="2"/>
  <c r="KO79" i="2" s="1"/>
  <c r="GP79" i="2"/>
  <c r="KP79" i="2" s="1"/>
  <c r="GQ79" i="2"/>
  <c r="KQ79" i="2" s="1"/>
  <c r="GR79" i="2"/>
  <c r="KR79" i="2" s="1"/>
  <c r="GJ80" i="2"/>
  <c r="KJ80" i="2" s="1"/>
  <c r="GK80" i="2"/>
  <c r="KK80" i="2" s="1"/>
  <c r="GL80" i="2"/>
  <c r="KL80" i="2" s="1"/>
  <c r="GM80" i="2"/>
  <c r="KM80" i="2" s="1"/>
  <c r="GN80" i="2"/>
  <c r="KN80" i="2" s="1"/>
  <c r="GO80" i="2"/>
  <c r="KO80" i="2" s="1"/>
  <c r="GP80" i="2"/>
  <c r="KP80" i="2" s="1"/>
  <c r="GQ80" i="2"/>
  <c r="KQ80" i="2" s="1"/>
  <c r="GR80" i="2"/>
  <c r="KR80" i="2" s="1"/>
  <c r="GJ81" i="2"/>
  <c r="KJ81" i="2" s="1"/>
  <c r="GK81" i="2"/>
  <c r="KK81" i="2" s="1"/>
  <c r="GL81" i="2"/>
  <c r="KL81" i="2" s="1"/>
  <c r="GM81" i="2"/>
  <c r="KM81" i="2" s="1"/>
  <c r="GN81" i="2"/>
  <c r="KN81" i="2" s="1"/>
  <c r="GO81" i="2"/>
  <c r="KO81" i="2" s="1"/>
  <c r="GP81" i="2"/>
  <c r="KP81" i="2" s="1"/>
  <c r="GQ81" i="2"/>
  <c r="KQ81" i="2" s="1"/>
  <c r="GR81" i="2"/>
  <c r="KR81" i="2" s="1"/>
  <c r="GJ82" i="2"/>
  <c r="KJ82" i="2" s="1"/>
  <c r="GK82" i="2"/>
  <c r="KK82" i="2" s="1"/>
  <c r="GL82" i="2"/>
  <c r="KL82" i="2" s="1"/>
  <c r="GM82" i="2"/>
  <c r="KM82" i="2" s="1"/>
  <c r="GN82" i="2"/>
  <c r="KN82" i="2" s="1"/>
  <c r="GO82" i="2"/>
  <c r="KO82" i="2" s="1"/>
  <c r="GP82" i="2"/>
  <c r="KP82" i="2" s="1"/>
  <c r="GQ82" i="2"/>
  <c r="KQ82" i="2" s="1"/>
  <c r="GR82" i="2"/>
  <c r="KR82" i="2" s="1"/>
  <c r="GJ97" i="2"/>
  <c r="KJ97" i="2" s="1"/>
  <c r="GK97" i="2"/>
  <c r="KK97" i="2" s="1"/>
  <c r="GL97" i="2"/>
  <c r="KL97" i="2" s="1"/>
  <c r="GM97" i="2"/>
  <c r="KM97" i="2" s="1"/>
  <c r="GN97" i="2"/>
  <c r="KN97" i="2" s="1"/>
  <c r="GO97" i="2"/>
  <c r="KO97" i="2" s="1"/>
  <c r="GP97" i="2"/>
  <c r="KP97" i="2" s="1"/>
  <c r="GQ97" i="2"/>
  <c r="KQ97" i="2" s="1"/>
  <c r="GR97" i="2"/>
  <c r="KR97" i="2" s="1"/>
  <c r="GJ98" i="2"/>
  <c r="KJ98" i="2" s="1"/>
  <c r="GK98" i="2"/>
  <c r="KK98" i="2" s="1"/>
  <c r="GL98" i="2"/>
  <c r="KL98" i="2" s="1"/>
  <c r="GM98" i="2"/>
  <c r="KM98" i="2" s="1"/>
  <c r="GN98" i="2"/>
  <c r="KN98" i="2" s="1"/>
  <c r="GO98" i="2"/>
  <c r="KO98" i="2" s="1"/>
  <c r="GP98" i="2"/>
  <c r="KP98" i="2" s="1"/>
  <c r="GQ98" i="2"/>
  <c r="KQ98" i="2" s="1"/>
  <c r="GR98" i="2"/>
  <c r="KR98" i="2" s="1"/>
  <c r="GJ110" i="2"/>
  <c r="KJ110" i="2" s="1"/>
  <c r="GK110" i="2"/>
  <c r="KK110" i="2" s="1"/>
  <c r="GL110" i="2"/>
  <c r="KL110" i="2" s="1"/>
  <c r="GM110" i="2"/>
  <c r="KM110" i="2" s="1"/>
  <c r="GN110" i="2"/>
  <c r="KN110" i="2" s="1"/>
  <c r="GO110" i="2"/>
  <c r="KO110" i="2" s="1"/>
  <c r="GP110" i="2"/>
  <c r="KP110" i="2" s="1"/>
  <c r="GQ110" i="2"/>
  <c r="KQ110" i="2" s="1"/>
  <c r="GR110" i="2"/>
  <c r="KR110" i="2" s="1"/>
  <c r="GJ111" i="2"/>
  <c r="KJ111" i="2" s="1"/>
  <c r="GK111" i="2"/>
  <c r="KK111" i="2" s="1"/>
  <c r="GL111" i="2"/>
  <c r="KL111" i="2" s="1"/>
  <c r="GM111" i="2"/>
  <c r="KM111" i="2" s="1"/>
  <c r="GN111" i="2"/>
  <c r="KN111" i="2" s="1"/>
  <c r="GO111" i="2"/>
  <c r="KO111" i="2" s="1"/>
  <c r="GP111" i="2"/>
  <c r="KP111" i="2" s="1"/>
  <c r="GQ111" i="2"/>
  <c r="KQ111" i="2" s="1"/>
  <c r="GR111" i="2"/>
  <c r="KR111" i="2" s="1"/>
  <c r="GJ112" i="2"/>
  <c r="KJ112" i="2" s="1"/>
  <c r="GK112" i="2"/>
  <c r="KK112" i="2" s="1"/>
  <c r="GL112" i="2"/>
  <c r="KL112" i="2" s="1"/>
  <c r="GM112" i="2"/>
  <c r="KM112" i="2" s="1"/>
  <c r="GN112" i="2"/>
  <c r="KN112" i="2" s="1"/>
  <c r="GO112" i="2"/>
  <c r="KO112" i="2" s="1"/>
  <c r="GP112" i="2"/>
  <c r="KP112" i="2" s="1"/>
  <c r="GQ112" i="2"/>
  <c r="KQ112" i="2" s="1"/>
  <c r="GR112" i="2"/>
  <c r="KR112" i="2" s="1"/>
  <c r="GJ113" i="2"/>
  <c r="KJ113" i="2" s="1"/>
  <c r="GK113" i="2"/>
  <c r="KK113" i="2" s="1"/>
  <c r="GL113" i="2"/>
  <c r="KL113" i="2" s="1"/>
  <c r="GM113" i="2"/>
  <c r="KM113" i="2" s="1"/>
  <c r="GN113" i="2"/>
  <c r="KN113" i="2" s="1"/>
  <c r="GO113" i="2"/>
  <c r="KO113" i="2" s="1"/>
  <c r="GP113" i="2"/>
  <c r="KP113" i="2" s="1"/>
  <c r="GQ113" i="2"/>
  <c r="KQ113" i="2" s="1"/>
  <c r="GR113" i="2"/>
  <c r="KR113" i="2" s="1"/>
  <c r="GJ114" i="2"/>
  <c r="KJ114" i="2" s="1"/>
  <c r="GK114" i="2"/>
  <c r="KK114" i="2" s="1"/>
  <c r="GL114" i="2"/>
  <c r="KL114" i="2" s="1"/>
  <c r="GM114" i="2"/>
  <c r="KM114" i="2" s="1"/>
  <c r="GN114" i="2"/>
  <c r="KN114" i="2" s="1"/>
  <c r="GO114" i="2"/>
  <c r="KO114" i="2" s="1"/>
  <c r="GP114" i="2"/>
  <c r="KP114" i="2" s="1"/>
  <c r="GQ114" i="2"/>
  <c r="KQ114" i="2" s="1"/>
  <c r="GR114" i="2"/>
  <c r="KR114" i="2" s="1"/>
  <c r="GJ115" i="2"/>
  <c r="KJ115" i="2" s="1"/>
  <c r="GK115" i="2"/>
  <c r="KK115" i="2" s="1"/>
  <c r="GL115" i="2"/>
  <c r="KL115" i="2" s="1"/>
  <c r="GM115" i="2"/>
  <c r="KM115" i="2" s="1"/>
  <c r="GN115" i="2"/>
  <c r="KN115" i="2" s="1"/>
  <c r="GO115" i="2"/>
  <c r="KO115" i="2" s="1"/>
  <c r="GP115" i="2"/>
  <c r="KP115" i="2" s="1"/>
  <c r="GQ115" i="2"/>
  <c r="KQ115" i="2" s="1"/>
  <c r="GR115" i="2"/>
  <c r="KR115" i="2" s="1"/>
  <c r="GJ116" i="2"/>
  <c r="KJ116" i="2" s="1"/>
  <c r="GK116" i="2"/>
  <c r="KK116" i="2" s="1"/>
  <c r="GL116" i="2"/>
  <c r="KL116" i="2" s="1"/>
  <c r="GM116" i="2"/>
  <c r="KM116" i="2" s="1"/>
  <c r="GN116" i="2"/>
  <c r="KN116" i="2" s="1"/>
  <c r="GO116" i="2"/>
  <c r="KO116" i="2" s="1"/>
  <c r="GP116" i="2"/>
  <c r="KP116" i="2" s="1"/>
  <c r="GQ116" i="2"/>
  <c r="KQ116" i="2" s="1"/>
  <c r="GR116" i="2"/>
  <c r="KR116" i="2" s="1"/>
  <c r="GJ117" i="2"/>
  <c r="KJ117" i="2" s="1"/>
  <c r="GK117" i="2"/>
  <c r="KK117" i="2" s="1"/>
  <c r="GL117" i="2"/>
  <c r="KL117" i="2" s="1"/>
  <c r="GM117" i="2"/>
  <c r="KM117" i="2" s="1"/>
  <c r="GN117" i="2"/>
  <c r="KN117" i="2" s="1"/>
  <c r="GO117" i="2"/>
  <c r="KO117" i="2" s="1"/>
  <c r="GP117" i="2"/>
  <c r="KP117" i="2" s="1"/>
  <c r="GQ117" i="2"/>
  <c r="KQ117" i="2" s="1"/>
  <c r="GR117" i="2"/>
  <c r="KR117" i="2" s="1"/>
  <c r="GJ118" i="2"/>
  <c r="KJ118" i="2" s="1"/>
  <c r="GK118" i="2"/>
  <c r="KK118" i="2" s="1"/>
  <c r="GL118" i="2"/>
  <c r="KL118" i="2" s="1"/>
  <c r="GM118" i="2"/>
  <c r="KM118" i="2" s="1"/>
  <c r="GN118" i="2"/>
  <c r="KN118" i="2" s="1"/>
  <c r="GO118" i="2"/>
  <c r="KO118" i="2" s="1"/>
  <c r="GP118" i="2"/>
  <c r="KP118" i="2" s="1"/>
  <c r="GQ118" i="2"/>
  <c r="KQ118" i="2" s="1"/>
  <c r="GR118" i="2"/>
  <c r="KR118" i="2" s="1"/>
  <c r="GJ119" i="2"/>
  <c r="KJ119" i="2" s="1"/>
  <c r="GK119" i="2"/>
  <c r="KK119" i="2" s="1"/>
  <c r="GL119" i="2"/>
  <c r="KL119" i="2" s="1"/>
  <c r="GM119" i="2"/>
  <c r="KM119" i="2" s="1"/>
  <c r="GN119" i="2"/>
  <c r="KN119" i="2" s="1"/>
  <c r="GO119" i="2"/>
  <c r="KO119" i="2" s="1"/>
  <c r="GP119" i="2"/>
  <c r="KP119" i="2" s="1"/>
  <c r="GQ119" i="2"/>
  <c r="KQ119" i="2" s="1"/>
  <c r="GR119" i="2"/>
  <c r="KR119" i="2" s="1"/>
  <c r="GJ120" i="2"/>
  <c r="KJ120" i="2" s="1"/>
  <c r="GK120" i="2"/>
  <c r="KK120" i="2" s="1"/>
  <c r="GL120" i="2"/>
  <c r="KL120" i="2" s="1"/>
  <c r="GM120" i="2"/>
  <c r="KM120" i="2" s="1"/>
  <c r="GN120" i="2"/>
  <c r="KN120" i="2" s="1"/>
  <c r="GO120" i="2"/>
  <c r="KO120" i="2" s="1"/>
  <c r="GP120" i="2"/>
  <c r="KP120" i="2" s="1"/>
  <c r="GQ120" i="2"/>
  <c r="KQ120" i="2" s="1"/>
  <c r="GR120" i="2"/>
  <c r="GJ121" i="2"/>
  <c r="KJ121" i="2" s="1"/>
  <c r="GK121" i="2"/>
  <c r="KK121" i="2" s="1"/>
  <c r="GL121" i="2"/>
  <c r="KL121" i="2" s="1"/>
  <c r="GM121" i="2"/>
  <c r="KM121" i="2" s="1"/>
  <c r="GN121" i="2"/>
  <c r="KN121" i="2" s="1"/>
  <c r="GO121" i="2"/>
  <c r="KO121" i="2" s="1"/>
  <c r="GP121" i="2"/>
  <c r="KP121" i="2" s="1"/>
  <c r="GQ121" i="2"/>
  <c r="GR121" i="2"/>
  <c r="KR121" i="2" s="1"/>
  <c r="GJ122" i="2"/>
  <c r="KJ122" i="2" s="1"/>
  <c r="GK122" i="2"/>
  <c r="KK122" i="2" s="1"/>
  <c r="GL122" i="2"/>
  <c r="KL122" i="2" s="1"/>
  <c r="GM122" i="2"/>
  <c r="KM122" i="2" s="1"/>
  <c r="GN122" i="2"/>
  <c r="KN122" i="2" s="1"/>
  <c r="GO122" i="2"/>
  <c r="KO122" i="2" s="1"/>
  <c r="GP122" i="2"/>
  <c r="KP122" i="2" s="1"/>
  <c r="GQ122" i="2"/>
  <c r="KQ122" i="2" s="1"/>
  <c r="GR122" i="2"/>
  <c r="KR122" i="2" s="1"/>
  <c r="GJ123" i="2"/>
  <c r="KJ123" i="2" s="1"/>
  <c r="GK123" i="2"/>
  <c r="KK123" i="2" s="1"/>
  <c r="GL123" i="2"/>
  <c r="KL123" i="2" s="1"/>
  <c r="GM123" i="2"/>
  <c r="KM123" i="2" s="1"/>
  <c r="GN123" i="2"/>
  <c r="KN123" i="2" s="1"/>
  <c r="GO123" i="2"/>
  <c r="KO123" i="2" s="1"/>
  <c r="GP123" i="2"/>
  <c r="KP123" i="2" s="1"/>
  <c r="GQ123" i="2"/>
  <c r="KQ123" i="2" s="1"/>
  <c r="GR123" i="2"/>
  <c r="KR123" i="2" s="1"/>
  <c r="GJ124" i="2"/>
  <c r="KJ124" i="2" s="1"/>
  <c r="GK124" i="2"/>
  <c r="KK124" i="2" s="1"/>
  <c r="GL124" i="2"/>
  <c r="KL124" i="2" s="1"/>
  <c r="GM124" i="2"/>
  <c r="KM124" i="2" s="1"/>
  <c r="GN124" i="2"/>
  <c r="KN124" i="2" s="1"/>
  <c r="GO124" i="2"/>
  <c r="KO124" i="2" s="1"/>
  <c r="GP124" i="2"/>
  <c r="KP124" i="2" s="1"/>
  <c r="GQ124" i="2"/>
  <c r="KQ124" i="2" s="1"/>
  <c r="GR124" i="2"/>
  <c r="KR124" i="2" s="1"/>
  <c r="GJ125" i="2"/>
  <c r="KJ125" i="2" s="1"/>
  <c r="GK125" i="2"/>
  <c r="KK125" i="2" s="1"/>
  <c r="GL125" i="2"/>
  <c r="KL125" i="2" s="1"/>
  <c r="GM125" i="2"/>
  <c r="KM125" i="2" s="1"/>
  <c r="GN125" i="2"/>
  <c r="KN125" i="2" s="1"/>
  <c r="GO125" i="2"/>
  <c r="KO125" i="2" s="1"/>
  <c r="GP125" i="2"/>
  <c r="KP125" i="2" s="1"/>
  <c r="GQ125" i="2"/>
  <c r="KQ125" i="2" s="1"/>
  <c r="GR125" i="2"/>
  <c r="KR125" i="2" s="1"/>
  <c r="GJ126" i="2"/>
  <c r="KJ126" i="2" s="1"/>
  <c r="GK126" i="2"/>
  <c r="KK126" i="2" s="1"/>
  <c r="GL126" i="2"/>
  <c r="KL126" i="2" s="1"/>
  <c r="GM126" i="2"/>
  <c r="KM126" i="2" s="1"/>
  <c r="GN126" i="2"/>
  <c r="KN126" i="2" s="1"/>
  <c r="GO126" i="2"/>
  <c r="KO126" i="2" s="1"/>
  <c r="GP126" i="2"/>
  <c r="KP126" i="2" s="1"/>
  <c r="GQ126" i="2"/>
  <c r="KQ126" i="2" s="1"/>
  <c r="GR126" i="2"/>
  <c r="KR126" i="2" s="1"/>
  <c r="GJ127" i="2"/>
  <c r="KJ127" i="2" s="1"/>
  <c r="GK127" i="2"/>
  <c r="KK127" i="2" s="1"/>
  <c r="GL127" i="2"/>
  <c r="KL127" i="2" s="1"/>
  <c r="GM127" i="2"/>
  <c r="KM127" i="2" s="1"/>
  <c r="GN127" i="2"/>
  <c r="KN127" i="2" s="1"/>
  <c r="GO127" i="2"/>
  <c r="KO127" i="2" s="1"/>
  <c r="GP127" i="2"/>
  <c r="KP127" i="2" s="1"/>
  <c r="GQ127" i="2"/>
  <c r="KQ127" i="2" s="1"/>
  <c r="GR127" i="2"/>
  <c r="KR127" i="2" s="1"/>
  <c r="GJ128" i="2"/>
  <c r="KJ128" i="2" s="1"/>
  <c r="GK128" i="2"/>
  <c r="KK128" i="2" s="1"/>
  <c r="GL128" i="2"/>
  <c r="KL128" i="2" s="1"/>
  <c r="GM128" i="2"/>
  <c r="KM128" i="2" s="1"/>
  <c r="GN128" i="2"/>
  <c r="KN128" i="2" s="1"/>
  <c r="GO128" i="2"/>
  <c r="KO128" i="2" s="1"/>
  <c r="GP128" i="2"/>
  <c r="KP128" i="2" s="1"/>
  <c r="GQ128" i="2"/>
  <c r="KQ128" i="2" s="1"/>
  <c r="GR128" i="2"/>
  <c r="KR128" i="2" s="1"/>
  <c r="GJ129" i="2"/>
  <c r="KJ129" i="2" s="1"/>
  <c r="GK129" i="2"/>
  <c r="KK129" i="2" s="1"/>
  <c r="GL129" i="2"/>
  <c r="KL129" i="2" s="1"/>
  <c r="GM129" i="2"/>
  <c r="KM129" i="2" s="1"/>
  <c r="GN129" i="2"/>
  <c r="KN129" i="2" s="1"/>
  <c r="GO129" i="2"/>
  <c r="KO129" i="2" s="1"/>
  <c r="GP129" i="2"/>
  <c r="KP129" i="2" s="1"/>
  <c r="GQ129" i="2"/>
  <c r="KQ129" i="2" s="1"/>
  <c r="GR129" i="2"/>
  <c r="KR129" i="2" s="1"/>
  <c r="GJ130" i="2"/>
  <c r="KJ130" i="2" s="1"/>
  <c r="GK130" i="2"/>
  <c r="KK130" i="2" s="1"/>
  <c r="GL130" i="2"/>
  <c r="KL130" i="2" s="1"/>
  <c r="GM130" i="2"/>
  <c r="KM130" i="2" s="1"/>
  <c r="GN130" i="2"/>
  <c r="KN130" i="2" s="1"/>
  <c r="GO130" i="2"/>
  <c r="KO130" i="2" s="1"/>
  <c r="GP130" i="2"/>
  <c r="KP130" i="2" s="1"/>
  <c r="GQ130" i="2"/>
  <c r="KQ130" i="2" s="1"/>
  <c r="GR130" i="2"/>
  <c r="KR130" i="2" s="1"/>
  <c r="GJ131" i="2"/>
  <c r="KJ131" i="2" s="1"/>
  <c r="GK131" i="2"/>
  <c r="KK131" i="2" s="1"/>
  <c r="GL131" i="2"/>
  <c r="KL131" i="2" s="1"/>
  <c r="GM131" i="2"/>
  <c r="KM131" i="2" s="1"/>
  <c r="GN131" i="2"/>
  <c r="KN131" i="2" s="1"/>
  <c r="GO131" i="2"/>
  <c r="KO131" i="2" s="1"/>
  <c r="GP131" i="2"/>
  <c r="KP131" i="2" s="1"/>
  <c r="GQ131" i="2"/>
  <c r="KQ131" i="2" s="1"/>
  <c r="GR131" i="2"/>
  <c r="KR131" i="2" s="1"/>
  <c r="GJ132" i="2"/>
  <c r="KJ132" i="2" s="1"/>
  <c r="GK132" i="2"/>
  <c r="KK132" i="2" s="1"/>
  <c r="GL132" i="2"/>
  <c r="KL132" i="2" s="1"/>
  <c r="GM132" i="2"/>
  <c r="KM132" i="2" s="1"/>
  <c r="GN132" i="2"/>
  <c r="KN132" i="2" s="1"/>
  <c r="GO132" i="2"/>
  <c r="KO132" i="2" s="1"/>
  <c r="GP132" i="2"/>
  <c r="KP132" i="2" s="1"/>
  <c r="GQ132" i="2"/>
  <c r="KQ132" i="2" s="1"/>
  <c r="GR132" i="2"/>
  <c r="KR132" i="2" s="1"/>
  <c r="GJ133" i="2"/>
  <c r="KJ133" i="2" s="1"/>
  <c r="GK133" i="2"/>
  <c r="KK133" i="2" s="1"/>
  <c r="GL133" i="2"/>
  <c r="KL133" i="2" s="1"/>
  <c r="GM133" i="2"/>
  <c r="KM133" i="2" s="1"/>
  <c r="GN133" i="2"/>
  <c r="KN133" i="2" s="1"/>
  <c r="GO133" i="2"/>
  <c r="KO133" i="2" s="1"/>
  <c r="GP133" i="2"/>
  <c r="KP133" i="2" s="1"/>
  <c r="GQ133" i="2"/>
  <c r="KQ133" i="2" s="1"/>
  <c r="GR133" i="2"/>
  <c r="KR133" i="2" s="1"/>
  <c r="GJ134" i="2"/>
  <c r="KJ134" i="2" s="1"/>
  <c r="GK134" i="2"/>
  <c r="KK134" i="2" s="1"/>
  <c r="GL134" i="2"/>
  <c r="KL134" i="2" s="1"/>
  <c r="GM134" i="2"/>
  <c r="KM134" i="2" s="1"/>
  <c r="GN134" i="2"/>
  <c r="KN134" i="2" s="1"/>
  <c r="GO134" i="2"/>
  <c r="KO134" i="2" s="1"/>
  <c r="GP134" i="2"/>
  <c r="KP134" i="2" s="1"/>
  <c r="GQ134" i="2"/>
  <c r="KQ134" i="2" s="1"/>
  <c r="GR134" i="2"/>
  <c r="KR134" i="2" s="1"/>
  <c r="GJ135" i="2"/>
  <c r="KJ135" i="2" s="1"/>
  <c r="GK135" i="2"/>
  <c r="KK135" i="2" s="1"/>
  <c r="GL135" i="2"/>
  <c r="KL135" i="2" s="1"/>
  <c r="GM135" i="2"/>
  <c r="KM135" i="2" s="1"/>
  <c r="GN135" i="2"/>
  <c r="KN135" i="2" s="1"/>
  <c r="GO135" i="2"/>
  <c r="KO135" i="2" s="1"/>
  <c r="GP135" i="2"/>
  <c r="KP135" i="2" s="1"/>
  <c r="GQ135" i="2"/>
  <c r="KQ135" i="2" s="1"/>
  <c r="GR135" i="2"/>
  <c r="KR135" i="2" s="1"/>
  <c r="GJ136" i="2"/>
  <c r="KJ136" i="2" s="1"/>
  <c r="GK136" i="2"/>
  <c r="KK136" i="2" s="1"/>
  <c r="GL136" i="2"/>
  <c r="KL136" i="2" s="1"/>
  <c r="GM136" i="2"/>
  <c r="KM136" i="2" s="1"/>
  <c r="GN136" i="2"/>
  <c r="KN136" i="2" s="1"/>
  <c r="GO136" i="2"/>
  <c r="KO136" i="2" s="1"/>
  <c r="GP136" i="2"/>
  <c r="KP136" i="2" s="1"/>
  <c r="GQ136" i="2"/>
  <c r="KQ136" i="2" s="1"/>
  <c r="GR136" i="2"/>
  <c r="KR136" i="2" s="1"/>
  <c r="GJ137" i="2"/>
  <c r="KJ137" i="2" s="1"/>
  <c r="GK137" i="2"/>
  <c r="KK137" i="2" s="1"/>
  <c r="GL137" i="2"/>
  <c r="KL137" i="2" s="1"/>
  <c r="GM137" i="2"/>
  <c r="KM137" i="2" s="1"/>
  <c r="GN137" i="2"/>
  <c r="KN137" i="2" s="1"/>
  <c r="GO137" i="2"/>
  <c r="KO137" i="2" s="1"/>
  <c r="GP137" i="2"/>
  <c r="KP137" i="2" s="1"/>
  <c r="GQ137" i="2"/>
  <c r="KQ137" i="2" s="1"/>
  <c r="GR137" i="2"/>
  <c r="KR137" i="2" s="1"/>
  <c r="GJ138" i="2"/>
  <c r="KJ138" i="2" s="1"/>
  <c r="GK138" i="2"/>
  <c r="KK138" i="2" s="1"/>
  <c r="GL138" i="2"/>
  <c r="KL138" i="2" s="1"/>
  <c r="GM138" i="2"/>
  <c r="KM138" i="2" s="1"/>
  <c r="GN138" i="2"/>
  <c r="KN138" i="2" s="1"/>
  <c r="GO138" i="2"/>
  <c r="KO138" i="2" s="1"/>
  <c r="GP138" i="2"/>
  <c r="KP138" i="2" s="1"/>
  <c r="GQ138" i="2"/>
  <c r="KQ138" i="2" s="1"/>
  <c r="GR138" i="2"/>
  <c r="KR138" i="2" s="1"/>
  <c r="GJ139" i="2"/>
  <c r="KJ139" i="2" s="1"/>
  <c r="GK139" i="2"/>
  <c r="KK139" i="2" s="1"/>
  <c r="GL139" i="2"/>
  <c r="KL139" i="2" s="1"/>
  <c r="GM139" i="2"/>
  <c r="KM139" i="2" s="1"/>
  <c r="GN139" i="2"/>
  <c r="KN139" i="2" s="1"/>
  <c r="GO139" i="2"/>
  <c r="KO139" i="2" s="1"/>
  <c r="GP139" i="2"/>
  <c r="KP139" i="2" s="1"/>
  <c r="GQ139" i="2"/>
  <c r="KQ139" i="2" s="1"/>
  <c r="GR139" i="2"/>
  <c r="KR139" i="2" s="1"/>
  <c r="GJ140" i="2"/>
  <c r="KJ140" i="2" s="1"/>
  <c r="GK140" i="2"/>
  <c r="KK140" i="2" s="1"/>
  <c r="GL140" i="2"/>
  <c r="KL140" i="2" s="1"/>
  <c r="GM140" i="2"/>
  <c r="KM140" i="2" s="1"/>
  <c r="GN140" i="2"/>
  <c r="KN140" i="2" s="1"/>
  <c r="GO140" i="2"/>
  <c r="KO140" i="2" s="1"/>
  <c r="GP140" i="2"/>
  <c r="KP140" i="2" s="1"/>
  <c r="GQ140" i="2"/>
  <c r="KQ140" i="2" s="1"/>
  <c r="GR140" i="2"/>
  <c r="KR140" i="2" s="1"/>
  <c r="GJ141" i="2"/>
  <c r="KJ141" i="2" s="1"/>
  <c r="GK141" i="2"/>
  <c r="KK141" i="2" s="1"/>
  <c r="GL141" i="2"/>
  <c r="KL141" i="2" s="1"/>
  <c r="GM141" i="2"/>
  <c r="KM141" i="2" s="1"/>
  <c r="GN141" i="2"/>
  <c r="KN141" i="2" s="1"/>
  <c r="GO141" i="2"/>
  <c r="KO141" i="2" s="1"/>
  <c r="GP141" i="2"/>
  <c r="KP141" i="2" s="1"/>
  <c r="GQ141" i="2"/>
  <c r="KQ141" i="2" s="1"/>
  <c r="GR141" i="2"/>
  <c r="KR141" i="2" s="1"/>
  <c r="GJ142" i="2"/>
  <c r="KJ142" i="2" s="1"/>
  <c r="GK142" i="2"/>
  <c r="KK142" i="2" s="1"/>
  <c r="GL142" i="2"/>
  <c r="KL142" i="2" s="1"/>
  <c r="GM142" i="2"/>
  <c r="KM142" i="2" s="1"/>
  <c r="GN142" i="2"/>
  <c r="KN142" i="2" s="1"/>
  <c r="GO142" i="2"/>
  <c r="KO142" i="2" s="1"/>
  <c r="GP142" i="2"/>
  <c r="KP142" i="2" s="1"/>
  <c r="GQ142" i="2"/>
  <c r="KQ142" i="2" s="1"/>
  <c r="GR142" i="2"/>
  <c r="KR142" i="2" s="1"/>
  <c r="GJ143" i="2"/>
  <c r="KJ143" i="2" s="1"/>
  <c r="GK143" i="2"/>
  <c r="KK143" i="2" s="1"/>
  <c r="GL143" i="2"/>
  <c r="KL143" i="2" s="1"/>
  <c r="GM143" i="2"/>
  <c r="KM143" i="2" s="1"/>
  <c r="GN143" i="2"/>
  <c r="KN143" i="2" s="1"/>
  <c r="GO143" i="2"/>
  <c r="KO143" i="2" s="1"/>
  <c r="GP143" i="2"/>
  <c r="KP143" i="2" s="1"/>
  <c r="GQ143" i="2"/>
  <c r="KQ143" i="2" s="1"/>
  <c r="GR143" i="2"/>
  <c r="KR143" i="2" s="1"/>
  <c r="GJ144" i="2"/>
  <c r="KJ144" i="2" s="1"/>
  <c r="GK144" i="2"/>
  <c r="KK144" i="2" s="1"/>
  <c r="GL144" i="2"/>
  <c r="KL144" i="2" s="1"/>
  <c r="GM144" i="2"/>
  <c r="KM144" i="2" s="1"/>
  <c r="GN144" i="2"/>
  <c r="KN144" i="2" s="1"/>
  <c r="GO144" i="2"/>
  <c r="KO144" i="2" s="1"/>
  <c r="GP144" i="2"/>
  <c r="KP144" i="2" s="1"/>
  <c r="GQ144" i="2"/>
  <c r="KQ144" i="2" s="1"/>
  <c r="GR144" i="2"/>
  <c r="KR144" i="2" s="1"/>
  <c r="GJ145" i="2"/>
  <c r="KJ145" i="2" s="1"/>
  <c r="GK145" i="2"/>
  <c r="KK145" i="2" s="1"/>
  <c r="GL145" i="2"/>
  <c r="KL145" i="2" s="1"/>
  <c r="GM145" i="2"/>
  <c r="KM145" i="2" s="1"/>
  <c r="GN145" i="2"/>
  <c r="KN145" i="2" s="1"/>
  <c r="GO145" i="2"/>
  <c r="KO145" i="2" s="1"/>
  <c r="GP145" i="2"/>
  <c r="KP145" i="2" s="1"/>
  <c r="GQ145" i="2"/>
  <c r="KQ145" i="2" s="1"/>
  <c r="GR145" i="2"/>
  <c r="KR145" i="2" s="1"/>
  <c r="GJ146" i="2"/>
  <c r="KJ146" i="2" s="1"/>
  <c r="GK146" i="2"/>
  <c r="KK146" i="2" s="1"/>
  <c r="GL146" i="2"/>
  <c r="KL146" i="2" s="1"/>
  <c r="GM146" i="2"/>
  <c r="KM146" i="2" s="1"/>
  <c r="GN146" i="2"/>
  <c r="KN146" i="2" s="1"/>
  <c r="GO146" i="2"/>
  <c r="KO146" i="2" s="1"/>
  <c r="GP146" i="2"/>
  <c r="KP146" i="2" s="1"/>
  <c r="GQ146" i="2"/>
  <c r="KQ146" i="2" s="1"/>
  <c r="GR146" i="2"/>
  <c r="KR146" i="2" s="1"/>
  <c r="GJ147" i="2"/>
  <c r="KJ147" i="2" s="1"/>
  <c r="GK147" i="2"/>
  <c r="KK147" i="2" s="1"/>
  <c r="GL147" i="2"/>
  <c r="KL147" i="2" s="1"/>
  <c r="GM147" i="2"/>
  <c r="KM147" i="2" s="1"/>
  <c r="GN147" i="2"/>
  <c r="KN147" i="2" s="1"/>
  <c r="GO147" i="2"/>
  <c r="KO147" i="2" s="1"/>
  <c r="GP147" i="2"/>
  <c r="KP147" i="2" s="1"/>
  <c r="GQ147" i="2"/>
  <c r="KQ147" i="2" s="1"/>
  <c r="GR147" i="2"/>
  <c r="KR147" i="2" s="1"/>
  <c r="GJ148" i="2"/>
  <c r="KJ148" i="2" s="1"/>
  <c r="GK148" i="2"/>
  <c r="KK148" i="2" s="1"/>
  <c r="GL148" i="2"/>
  <c r="KL148" i="2" s="1"/>
  <c r="GM148" i="2"/>
  <c r="GN148" i="2"/>
  <c r="GO148" i="2"/>
  <c r="KO148" i="2" s="1"/>
  <c r="GP148" i="2"/>
  <c r="KP148" i="2" s="1"/>
  <c r="GQ148" i="2"/>
  <c r="KQ148" i="2" s="1"/>
  <c r="GR148" i="2"/>
  <c r="KR148" i="2" s="1"/>
  <c r="GJ149" i="2"/>
  <c r="KJ149" i="2" s="1"/>
  <c r="GK149" i="2"/>
  <c r="KK149" i="2" s="1"/>
  <c r="GL149" i="2"/>
  <c r="KL149" i="2" s="1"/>
  <c r="GM149" i="2"/>
  <c r="KM149" i="2" s="1"/>
  <c r="GN149" i="2"/>
  <c r="KN149" i="2" s="1"/>
  <c r="GO149" i="2"/>
  <c r="KO149" i="2" s="1"/>
  <c r="GP149" i="2"/>
  <c r="KP149" i="2" s="1"/>
  <c r="GQ149" i="2"/>
  <c r="KQ149" i="2" s="1"/>
  <c r="GR149" i="2"/>
  <c r="KR149" i="2" s="1"/>
  <c r="GJ150" i="2"/>
  <c r="KJ150" i="2" s="1"/>
  <c r="GK150" i="2"/>
  <c r="KK150" i="2" s="1"/>
  <c r="GL150" i="2"/>
  <c r="KL150" i="2" s="1"/>
  <c r="GM150" i="2"/>
  <c r="KM150" i="2" s="1"/>
  <c r="GN150" i="2"/>
  <c r="KN150" i="2" s="1"/>
  <c r="GO150" i="2"/>
  <c r="KO150" i="2" s="1"/>
  <c r="GP150" i="2"/>
  <c r="KP150" i="2" s="1"/>
  <c r="GQ150" i="2"/>
  <c r="KQ150" i="2" s="1"/>
  <c r="GR150" i="2"/>
  <c r="KR150" i="2" s="1"/>
  <c r="GJ151" i="2"/>
  <c r="KJ151" i="2" s="1"/>
  <c r="GK151" i="2"/>
  <c r="KK151" i="2" s="1"/>
  <c r="GL151" i="2"/>
  <c r="KL151" i="2" s="1"/>
  <c r="GM151" i="2"/>
  <c r="KM151" i="2" s="1"/>
  <c r="GN151" i="2"/>
  <c r="KN151" i="2" s="1"/>
  <c r="GO151" i="2"/>
  <c r="KO151" i="2" s="1"/>
  <c r="GP151" i="2"/>
  <c r="KP151" i="2" s="1"/>
  <c r="GQ151" i="2"/>
  <c r="KQ151" i="2" s="1"/>
  <c r="GR151" i="2"/>
  <c r="KR151" i="2" s="1"/>
  <c r="GJ152" i="2"/>
  <c r="KJ152" i="2" s="1"/>
  <c r="GK152" i="2"/>
  <c r="KK152" i="2" s="1"/>
  <c r="GL152" i="2"/>
  <c r="KL152" i="2" s="1"/>
  <c r="GM152" i="2"/>
  <c r="KM152" i="2" s="1"/>
  <c r="GN152" i="2"/>
  <c r="KN152" i="2" s="1"/>
  <c r="GO152" i="2"/>
  <c r="KO152" i="2" s="1"/>
  <c r="GP152" i="2"/>
  <c r="KP152" i="2" s="1"/>
  <c r="GQ152" i="2"/>
  <c r="KQ152" i="2" s="1"/>
  <c r="GR152" i="2"/>
  <c r="KR152" i="2" s="1"/>
  <c r="GJ153" i="2"/>
  <c r="KJ153" i="2" s="1"/>
  <c r="GK153" i="2"/>
  <c r="KK153" i="2" s="1"/>
  <c r="GL153" i="2"/>
  <c r="KL153" i="2" s="1"/>
  <c r="GM153" i="2"/>
  <c r="KM153" i="2" s="1"/>
  <c r="GN153" i="2"/>
  <c r="KN153" i="2" s="1"/>
  <c r="GO153" i="2"/>
  <c r="KO153" i="2" s="1"/>
  <c r="GP153" i="2"/>
  <c r="KP153" i="2" s="1"/>
  <c r="GQ153" i="2"/>
  <c r="KQ153" i="2" s="1"/>
  <c r="GR153" i="2"/>
  <c r="KR153" i="2" s="1"/>
  <c r="GJ154" i="2"/>
  <c r="KJ154" i="2" s="1"/>
  <c r="GK154" i="2"/>
  <c r="KK154" i="2" s="1"/>
  <c r="GL154" i="2"/>
  <c r="KL154" i="2" s="1"/>
  <c r="GM154" i="2"/>
  <c r="KM154" i="2" s="1"/>
  <c r="GN154" i="2"/>
  <c r="KN154" i="2" s="1"/>
  <c r="GO154" i="2"/>
  <c r="KO154" i="2" s="1"/>
  <c r="GP154" i="2"/>
  <c r="KP154" i="2" s="1"/>
  <c r="GQ154" i="2"/>
  <c r="KQ154" i="2" s="1"/>
  <c r="GR154" i="2"/>
  <c r="KR154" i="2" s="1"/>
  <c r="GJ155" i="2"/>
  <c r="KJ155" i="2" s="1"/>
  <c r="GK155" i="2"/>
  <c r="KK155" i="2" s="1"/>
  <c r="GL155" i="2"/>
  <c r="KL155" i="2" s="1"/>
  <c r="GM155" i="2"/>
  <c r="KM155" i="2" s="1"/>
  <c r="GN155" i="2"/>
  <c r="KN155" i="2" s="1"/>
  <c r="GO155" i="2"/>
  <c r="KO155" i="2" s="1"/>
  <c r="GP155" i="2"/>
  <c r="KP155" i="2" s="1"/>
  <c r="GQ155" i="2"/>
  <c r="KQ155" i="2" s="1"/>
  <c r="GR155" i="2"/>
  <c r="KR155" i="2" s="1"/>
  <c r="GJ156" i="2"/>
  <c r="KJ156" i="2" s="1"/>
  <c r="GK156" i="2"/>
  <c r="KK156" i="2" s="1"/>
  <c r="GL156" i="2"/>
  <c r="KL156" i="2" s="1"/>
  <c r="GM156" i="2"/>
  <c r="KM156" i="2" s="1"/>
  <c r="GN156" i="2"/>
  <c r="KN156" i="2" s="1"/>
  <c r="GO156" i="2"/>
  <c r="KO156" i="2" s="1"/>
  <c r="GP156" i="2"/>
  <c r="KP156" i="2" s="1"/>
  <c r="GQ156" i="2"/>
  <c r="KQ156" i="2" s="1"/>
  <c r="GR156" i="2"/>
  <c r="KR156" i="2" s="1"/>
  <c r="GJ157" i="2"/>
  <c r="KJ157" i="2" s="1"/>
  <c r="GK157" i="2"/>
  <c r="KK157" i="2" s="1"/>
  <c r="GL157" i="2"/>
  <c r="KL157" i="2" s="1"/>
  <c r="GM157" i="2"/>
  <c r="KM157" i="2" s="1"/>
  <c r="GN157" i="2"/>
  <c r="KN157" i="2" s="1"/>
  <c r="GO157" i="2"/>
  <c r="KO157" i="2" s="1"/>
  <c r="GP157" i="2"/>
  <c r="KP157" i="2" s="1"/>
  <c r="GQ157" i="2"/>
  <c r="KQ157" i="2" s="1"/>
  <c r="GR157" i="2"/>
  <c r="KR157" i="2" s="1"/>
  <c r="GJ158" i="2"/>
  <c r="KJ158" i="2" s="1"/>
  <c r="GK158" i="2"/>
  <c r="KK158" i="2" s="1"/>
  <c r="GL158" i="2"/>
  <c r="KL158" i="2" s="1"/>
  <c r="GM158" i="2"/>
  <c r="KM158" i="2" s="1"/>
  <c r="GN158" i="2"/>
  <c r="KN158" i="2" s="1"/>
  <c r="GO158" i="2"/>
  <c r="KO158" i="2" s="1"/>
  <c r="GP158" i="2"/>
  <c r="KP158" i="2" s="1"/>
  <c r="GQ158" i="2"/>
  <c r="KQ158" i="2" s="1"/>
  <c r="GR158" i="2"/>
  <c r="KR158" i="2" s="1"/>
  <c r="GJ159" i="2"/>
  <c r="KJ159" i="2" s="1"/>
  <c r="GK159" i="2"/>
  <c r="KK159" i="2" s="1"/>
  <c r="GL159" i="2"/>
  <c r="KL159" i="2" s="1"/>
  <c r="GM159" i="2"/>
  <c r="KM159" i="2" s="1"/>
  <c r="GN159" i="2"/>
  <c r="KN159" i="2" s="1"/>
  <c r="GO159" i="2"/>
  <c r="KO159" i="2" s="1"/>
  <c r="GP159" i="2"/>
  <c r="KP159" i="2" s="1"/>
  <c r="GQ159" i="2"/>
  <c r="KQ159" i="2" s="1"/>
  <c r="GR159" i="2"/>
  <c r="KR159" i="2" s="1"/>
  <c r="GJ160" i="2"/>
  <c r="KJ160" i="2" s="1"/>
  <c r="GK160" i="2"/>
  <c r="KK160" i="2" s="1"/>
  <c r="GL160" i="2"/>
  <c r="KL160" i="2" s="1"/>
  <c r="GM160" i="2"/>
  <c r="KM160" i="2" s="1"/>
  <c r="GN160" i="2"/>
  <c r="KN160" i="2" s="1"/>
  <c r="GO160" i="2"/>
  <c r="KO160" i="2" s="1"/>
  <c r="GP160" i="2"/>
  <c r="KP160" i="2" s="1"/>
  <c r="GQ160" i="2"/>
  <c r="KQ160" i="2" s="1"/>
  <c r="GR160" i="2"/>
  <c r="KR160" i="2" s="1"/>
  <c r="ES3" i="2"/>
  <c r="IS3" i="2" s="1"/>
  <c r="ET3" i="2"/>
  <c r="IT3" i="2" s="1"/>
  <c r="EU3" i="2"/>
  <c r="IU3" i="2" s="1"/>
  <c r="EV3" i="2"/>
  <c r="IV3" i="2" s="1"/>
  <c r="EW3" i="2"/>
  <c r="IW3" i="2" s="1"/>
  <c r="EX3" i="2"/>
  <c r="IX3" i="2" s="1"/>
  <c r="EY3" i="2"/>
  <c r="IY3" i="2" s="1"/>
  <c r="EZ3" i="2"/>
  <c r="IZ3" i="2" s="1"/>
  <c r="ES4" i="2"/>
  <c r="IS4" i="2" s="1"/>
  <c r="ET4" i="2"/>
  <c r="IT4" i="2" s="1"/>
  <c r="EU4" i="2"/>
  <c r="IU4" i="2" s="1"/>
  <c r="EV4" i="2"/>
  <c r="IV4" i="2" s="1"/>
  <c r="EW4" i="2"/>
  <c r="IW4" i="2" s="1"/>
  <c r="EX4" i="2"/>
  <c r="IX4" i="2" s="1"/>
  <c r="EY4" i="2"/>
  <c r="IY4" i="2" s="1"/>
  <c r="EZ4" i="2"/>
  <c r="IZ4" i="2" s="1"/>
  <c r="ES5" i="2"/>
  <c r="IS5" i="2" s="1"/>
  <c r="ET5" i="2"/>
  <c r="IT5" i="2" s="1"/>
  <c r="EU5" i="2"/>
  <c r="IU5" i="2" s="1"/>
  <c r="EV5" i="2"/>
  <c r="IV5" i="2" s="1"/>
  <c r="EW5" i="2"/>
  <c r="IW5" i="2" s="1"/>
  <c r="EX5" i="2"/>
  <c r="IX5" i="2" s="1"/>
  <c r="EY5" i="2"/>
  <c r="IY5" i="2" s="1"/>
  <c r="EZ5" i="2"/>
  <c r="IZ5" i="2" s="1"/>
  <c r="ES6" i="2"/>
  <c r="IS6" i="2" s="1"/>
  <c r="ET6" i="2"/>
  <c r="IT6" i="2" s="1"/>
  <c r="EU6" i="2"/>
  <c r="IU6" i="2" s="1"/>
  <c r="EV6" i="2"/>
  <c r="IV6" i="2" s="1"/>
  <c r="EW6" i="2"/>
  <c r="IW6" i="2" s="1"/>
  <c r="EX6" i="2"/>
  <c r="IX6" i="2" s="1"/>
  <c r="EY6" i="2"/>
  <c r="IY6" i="2" s="1"/>
  <c r="EZ6" i="2"/>
  <c r="IZ6" i="2" s="1"/>
  <c r="ES7" i="2"/>
  <c r="IS7" i="2" s="1"/>
  <c r="ET7" i="2"/>
  <c r="IT7" i="2" s="1"/>
  <c r="EU7" i="2"/>
  <c r="IU7" i="2" s="1"/>
  <c r="EV7" i="2"/>
  <c r="IV7" i="2" s="1"/>
  <c r="EW7" i="2"/>
  <c r="IW7" i="2" s="1"/>
  <c r="EX7" i="2"/>
  <c r="IX7" i="2" s="1"/>
  <c r="EY7" i="2"/>
  <c r="IY7" i="2" s="1"/>
  <c r="EZ7" i="2"/>
  <c r="IZ7" i="2" s="1"/>
  <c r="ES8" i="2"/>
  <c r="IS8" i="2" s="1"/>
  <c r="ET8" i="2"/>
  <c r="IT8" i="2" s="1"/>
  <c r="EU8" i="2"/>
  <c r="IU8" i="2" s="1"/>
  <c r="EV8" i="2"/>
  <c r="IV8" i="2" s="1"/>
  <c r="EW8" i="2"/>
  <c r="IW8" i="2" s="1"/>
  <c r="EX8" i="2"/>
  <c r="IX8" i="2" s="1"/>
  <c r="EY8" i="2"/>
  <c r="IY8" i="2" s="1"/>
  <c r="EZ8" i="2"/>
  <c r="IZ8" i="2" s="1"/>
  <c r="ES9" i="2"/>
  <c r="IS9" i="2" s="1"/>
  <c r="ET9" i="2"/>
  <c r="IT9" i="2" s="1"/>
  <c r="EU9" i="2"/>
  <c r="IU9" i="2" s="1"/>
  <c r="EV9" i="2"/>
  <c r="IV9" i="2" s="1"/>
  <c r="EW9" i="2"/>
  <c r="IW9" i="2" s="1"/>
  <c r="EX9" i="2"/>
  <c r="IX9" i="2" s="1"/>
  <c r="EY9" i="2"/>
  <c r="IY9" i="2" s="1"/>
  <c r="EZ9" i="2"/>
  <c r="IZ9" i="2" s="1"/>
  <c r="ES10" i="2"/>
  <c r="IS10" i="2" s="1"/>
  <c r="ET10" i="2"/>
  <c r="IT10" i="2" s="1"/>
  <c r="EU10" i="2"/>
  <c r="IU10" i="2" s="1"/>
  <c r="EV10" i="2"/>
  <c r="IV10" i="2" s="1"/>
  <c r="EW10" i="2"/>
  <c r="IW10" i="2" s="1"/>
  <c r="EX10" i="2"/>
  <c r="IX10" i="2" s="1"/>
  <c r="EY10" i="2"/>
  <c r="IY10" i="2" s="1"/>
  <c r="EZ10" i="2"/>
  <c r="IZ10" i="2" s="1"/>
  <c r="ES11" i="2"/>
  <c r="IS11" i="2" s="1"/>
  <c r="ET11" i="2"/>
  <c r="IT11" i="2" s="1"/>
  <c r="EU11" i="2"/>
  <c r="IU11" i="2" s="1"/>
  <c r="EV11" i="2"/>
  <c r="IV11" i="2" s="1"/>
  <c r="EW11" i="2"/>
  <c r="IW11" i="2" s="1"/>
  <c r="EX11" i="2"/>
  <c r="IX11" i="2" s="1"/>
  <c r="EY11" i="2"/>
  <c r="IY11" i="2" s="1"/>
  <c r="EZ11" i="2"/>
  <c r="IZ11" i="2" s="1"/>
  <c r="ES12" i="2"/>
  <c r="IS12" i="2" s="1"/>
  <c r="ET12" i="2"/>
  <c r="IT12" i="2" s="1"/>
  <c r="EU12" i="2"/>
  <c r="IU12" i="2" s="1"/>
  <c r="EV12" i="2"/>
  <c r="IV12" i="2" s="1"/>
  <c r="EW12" i="2"/>
  <c r="IW12" i="2" s="1"/>
  <c r="EX12" i="2"/>
  <c r="IX12" i="2" s="1"/>
  <c r="EY12" i="2"/>
  <c r="IY12" i="2" s="1"/>
  <c r="EZ12" i="2"/>
  <c r="IZ12" i="2" s="1"/>
  <c r="ES13" i="2"/>
  <c r="IS13" i="2" s="1"/>
  <c r="ET13" i="2"/>
  <c r="IT13" i="2" s="1"/>
  <c r="EU13" i="2"/>
  <c r="IU13" i="2" s="1"/>
  <c r="EV13" i="2"/>
  <c r="IV13" i="2" s="1"/>
  <c r="EW13" i="2"/>
  <c r="IW13" i="2" s="1"/>
  <c r="EX13" i="2"/>
  <c r="IX13" i="2" s="1"/>
  <c r="EY13" i="2"/>
  <c r="IY13" i="2" s="1"/>
  <c r="EZ13" i="2"/>
  <c r="IZ13" i="2" s="1"/>
  <c r="ES14" i="2"/>
  <c r="IS14" i="2" s="1"/>
  <c r="ET14" i="2"/>
  <c r="IT14" i="2" s="1"/>
  <c r="EU14" i="2"/>
  <c r="IU14" i="2" s="1"/>
  <c r="EV14" i="2"/>
  <c r="IV14" i="2" s="1"/>
  <c r="EW14" i="2"/>
  <c r="IW14" i="2" s="1"/>
  <c r="EX14" i="2"/>
  <c r="IX14" i="2" s="1"/>
  <c r="EY14" i="2"/>
  <c r="IY14" i="2" s="1"/>
  <c r="EZ14" i="2"/>
  <c r="IZ14" i="2" s="1"/>
  <c r="ES15" i="2"/>
  <c r="IS15" i="2" s="1"/>
  <c r="ET15" i="2"/>
  <c r="IT15" i="2" s="1"/>
  <c r="EU15" i="2"/>
  <c r="IU15" i="2" s="1"/>
  <c r="EV15" i="2"/>
  <c r="IV15" i="2" s="1"/>
  <c r="EW15" i="2"/>
  <c r="IW15" i="2" s="1"/>
  <c r="EX15" i="2"/>
  <c r="IX15" i="2" s="1"/>
  <c r="EY15" i="2"/>
  <c r="IY15" i="2" s="1"/>
  <c r="EZ15" i="2"/>
  <c r="IZ15" i="2" s="1"/>
  <c r="ES16" i="2"/>
  <c r="IS16" i="2" s="1"/>
  <c r="ET16" i="2"/>
  <c r="IT16" i="2" s="1"/>
  <c r="EU16" i="2"/>
  <c r="IU16" i="2" s="1"/>
  <c r="EV16" i="2"/>
  <c r="IV16" i="2" s="1"/>
  <c r="EW16" i="2"/>
  <c r="IW16" i="2" s="1"/>
  <c r="EX16" i="2"/>
  <c r="IX16" i="2" s="1"/>
  <c r="EY16" i="2"/>
  <c r="IY16" i="2" s="1"/>
  <c r="EZ16" i="2"/>
  <c r="IZ16" i="2" s="1"/>
  <c r="ES17" i="2"/>
  <c r="IS17" i="2" s="1"/>
  <c r="ET17" i="2"/>
  <c r="IT17" i="2" s="1"/>
  <c r="EU17" i="2"/>
  <c r="IU17" i="2" s="1"/>
  <c r="EV17" i="2"/>
  <c r="IV17" i="2" s="1"/>
  <c r="EW17" i="2"/>
  <c r="IW17" i="2" s="1"/>
  <c r="EX17" i="2"/>
  <c r="IX17" i="2" s="1"/>
  <c r="EY17" i="2"/>
  <c r="IY17" i="2" s="1"/>
  <c r="EZ17" i="2"/>
  <c r="IZ17" i="2" s="1"/>
  <c r="ES18" i="2"/>
  <c r="IS18" i="2" s="1"/>
  <c r="ET18" i="2"/>
  <c r="IT18" i="2" s="1"/>
  <c r="EU18" i="2"/>
  <c r="IU18" i="2" s="1"/>
  <c r="EV18" i="2"/>
  <c r="IV18" i="2" s="1"/>
  <c r="EW18" i="2"/>
  <c r="IW18" i="2" s="1"/>
  <c r="EX18" i="2"/>
  <c r="IX18" i="2" s="1"/>
  <c r="EY18" i="2"/>
  <c r="IY18" i="2" s="1"/>
  <c r="EZ18" i="2"/>
  <c r="IZ18" i="2" s="1"/>
  <c r="ES19" i="2"/>
  <c r="IS19" i="2" s="1"/>
  <c r="ET19" i="2"/>
  <c r="IT19" i="2" s="1"/>
  <c r="EU19" i="2"/>
  <c r="IU19" i="2" s="1"/>
  <c r="EV19" i="2"/>
  <c r="IV19" i="2" s="1"/>
  <c r="EW19" i="2"/>
  <c r="IW19" i="2" s="1"/>
  <c r="EX19" i="2"/>
  <c r="IX19" i="2" s="1"/>
  <c r="EY19" i="2"/>
  <c r="IY19" i="2" s="1"/>
  <c r="EZ19" i="2"/>
  <c r="IZ19" i="2" s="1"/>
  <c r="ES20" i="2"/>
  <c r="IS20" i="2" s="1"/>
  <c r="ET20" i="2"/>
  <c r="IT20" i="2" s="1"/>
  <c r="EU20" i="2"/>
  <c r="IU20" i="2" s="1"/>
  <c r="EV20" i="2"/>
  <c r="IV20" i="2" s="1"/>
  <c r="EW20" i="2"/>
  <c r="IW20" i="2" s="1"/>
  <c r="EX20" i="2"/>
  <c r="IX20" i="2" s="1"/>
  <c r="EY20" i="2"/>
  <c r="IY20" i="2" s="1"/>
  <c r="EZ20" i="2"/>
  <c r="IZ20" i="2" s="1"/>
  <c r="ES21" i="2"/>
  <c r="IS21" i="2" s="1"/>
  <c r="ET21" i="2"/>
  <c r="IT21" i="2" s="1"/>
  <c r="EU21" i="2"/>
  <c r="IU21" i="2" s="1"/>
  <c r="EV21" i="2"/>
  <c r="IV21" i="2" s="1"/>
  <c r="EW21" i="2"/>
  <c r="IW21" i="2" s="1"/>
  <c r="EX21" i="2"/>
  <c r="IX21" i="2" s="1"/>
  <c r="EY21" i="2"/>
  <c r="IY21" i="2" s="1"/>
  <c r="EZ21" i="2"/>
  <c r="IZ21" i="2" s="1"/>
  <c r="ES22" i="2"/>
  <c r="IS22" i="2" s="1"/>
  <c r="ET22" i="2"/>
  <c r="IT22" i="2" s="1"/>
  <c r="EU22" i="2"/>
  <c r="IU22" i="2" s="1"/>
  <c r="EV22" i="2"/>
  <c r="IV22" i="2" s="1"/>
  <c r="EW22" i="2"/>
  <c r="IW22" i="2" s="1"/>
  <c r="EX22" i="2"/>
  <c r="IX22" i="2" s="1"/>
  <c r="EY22" i="2"/>
  <c r="IY22" i="2" s="1"/>
  <c r="EZ22" i="2"/>
  <c r="IZ22" i="2" s="1"/>
  <c r="ES23" i="2"/>
  <c r="IS23" i="2" s="1"/>
  <c r="ET23" i="2"/>
  <c r="IT23" i="2" s="1"/>
  <c r="EU23" i="2"/>
  <c r="IU23" i="2" s="1"/>
  <c r="EV23" i="2"/>
  <c r="IV23" i="2" s="1"/>
  <c r="EW23" i="2"/>
  <c r="IW23" i="2" s="1"/>
  <c r="EX23" i="2"/>
  <c r="IX23" i="2" s="1"/>
  <c r="EY23" i="2"/>
  <c r="IY23" i="2" s="1"/>
  <c r="EZ23" i="2"/>
  <c r="IZ23" i="2" s="1"/>
  <c r="ES24" i="2"/>
  <c r="IS24" i="2" s="1"/>
  <c r="ET24" i="2"/>
  <c r="IT24" i="2" s="1"/>
  <c r="EU24" i="2"/>
  <c r="IU24" i="2" s="1"/>
  <c r="EV24" i="2"/>
  <c r="IV24" i="2" s="1"/>
  <c r="EW24" i="2"/>
  <c r="IW24" i="2" s="1"/>
  <c r="EX24" i="2"/>
  <c r="IX24" i="2" s="1"/>
  <c r="EY24" i="2"/>
  <c r="IY24" i="2" s="1"/>
  <c r="EZ24" i="2"/>
  <c r="IZ24" i="2" s="1"/>
  <c r="ES25" i="2"/>
  <c r="IS25" i="2" s="1"/>
  <c r="ET25" i="2"/>
  <c r="IT25" i="2" s="1"/>
  <c r="EU25" i="2"/>
  <c r="IU25" i="2" s="1"/>
  <c r="EV25" i="2"/>
  <c r="IV25" i="2" s="1"/>
  <c r="EW25" i="2"/>
  <c r="IW25" i="2" s="1"/>
  <c r="EX25" i="2"/>
  <c r="IX25" i="2" s="1"/>
  <c r="EY25" i="2"/>
  <c r="IY25" i="2" s="1"/>
  <c r="EZ25" i="2"/>
  <c r="IZ25" i="2" s="1"/>
  <c r="ES26" i="2"/>
  <c r="IS26" i="2" s="1"/>
  <c r="ET26" i="2"/>
  <c r="IT26" i="2" s="1"/>
  <c r="EU26" i="2"/>
  <c r="IU26" i="2" s="1"/>
  <c r="EV26" i="2"/>
  <c r="IV26" i="2" s="1"/>
  <c r="EW26" i="2"/>
  <c r="IW26" i="2" s="1"/>
  <c r="EX26" i="2"/>
  <c r="IX26" i="2" s="1"/>
  <c r="EY26" i="2"/>
  <c r="IY26" i="2" s="1"/>
  <c r="EZ26" i="2"/>
  <c r="IZ26" i="2" s="1"/>
  <c r="ES27" i="2"/>
  <c r="IS27" i="2" s="1"/>
  <c r="ET27" i="2"/>
  <c r="IT27" i="2" s="1"/>
  <c r="EU27" i="2"/>
  <c r="IU27" i="2" s="1"/>
  <c r="EV27" i="2"/>
  <c r="IV27" i="2" s="1"/>
  <c r="EW27" i="2"/>
  <c r="IW27" i="2" s="1"/>
  <c r="EX27" i="2"/>
  <c r="IX27" i="2" s="1"/>
  <c r="EY27" i="2"/>
  <c r="IY27" i="2" s="1"/>
  <c r="EZ27" i="2"/>
  <c r="IZ27" i="2" s="1"/>
  <c r="ES28" i="2"/>
  <c r="IS28" i="2" s="1"/>
  <c r="ET28" i="2"/>
  <c r="IT28" i="2" s="1"/>
  <c r="EU28" i="2"/>
  <c r="IU28" i="2" s="1"/>
  <c r="EV28" i="2"/>
  <c r="IV28" i="2" s="1"/>
  <c r="EW28" i="2"/>
  <c r="IW28" i="2" s="1"/>
  <c r="EX28" i="2"/>
  <c r="IX28" i="2" s="1"/>
  <c r="EY28" i="2"/>
  <c r="IY28" i="2" s="1"/>
  <c r="EZ28" i="2"/>
  <c r="IZ28" i="2" s="1"/>
  <c r="ES29" i="2"/>
  <c r="IS29" i="2" s="1"/>
  <c r="ET29" i="2"/>
  <c r="IT29" i="2" s="1"/>
  <c r="EU29" i="2"/>
  <c r="IU29" i="2" s="1"/>
  <c r="EV29" i="2"/>
  <c r="IV29" i="2" s="1"/>
  <c r="EW29" i="2"/>
  <c r="IW29" i="2" s="1"/>
  <c r="EX29" i="2"/>
  <c r="IX29" i="2" s="1"/>
  <c r="EY29" i="2"/>
  <c r="IY29" i="2" s="1"/>
  <c r="EZ29" i="2"/>
  <c r="IZ29" i="2" s="1"/>
  <c r="ES30" i="2"/>
  <c r="IS30" i="2" s="1"/>
  <c r="ET30" i="2"/>
  <c r="IT30" i="2" s="1"/>
  <c r="EU30" i="2"/>
  <c r="IU30" i="2" s="1"/>
  <c r="EV30" i="2"/>
  <c r="IV30" i="2" s="1"/>
  <c r="EW30" i="2"/>
  <c r="IW30" i="2" s="1"/>
  <c r="EX30" i="2"/>
  <c r="IX30" i="2" s="1"/>
  <c r="EY30" i="2"/>
  <c r="IY30" i="2" s="1"/>
  <c r="EZ30" i="2"/>
  <c r="IZ30" i="2" s="1"/>
  <c r="ES31" i="2"/>
  <c r="IS31" i="2" s="1"/>
  <c r="ET31" i="2"/>
  <c r="IT31" i="2" s="1"/>
  <c r="EU31" i="2"/>
  <c r="IU31" i="2" s="1"/>
  <c r="EV31" i="2"/>
  <c r="IV31" i="2" s="1"/>
  <c r="EW31" i="2"/>
  <c r="IW31" i="2" s="1"/>
  <c r="EX31" i="2"/>
  <c r="IX31" i="2" s="1"/>
  <c r="EY31" i="2"/>
  <c r="IY31" i="2" s="1"/>
  <c r="EZ31" i="2"/>
  <c r="IZ31" i="2" s="1"/>
  <c r="ES32" i="2"/>
  <c r="IS32" i="2" s="1"/>
  <c r="ET32" i="2"/>
  <c r="IT32" i="2" s="1"/>
  <c r="EU32" i="2"/>
  <c r="IU32" i="2" s="1"/>
  <c r="EV32" i="2"/>
  <c r="IV32" i="2" s="1"/>
  <c r="EW32" i="2"/>
  <c r="IW32" i="2" s="1"/>
  <c r="EX32" i="2"/>
  <c r="IX32" i="2" s="1"/>
  <c r="EY32" i="2"/>
  <c r="IY32" i="2" s="1"/>
  <c r="EZ32" i="2"/>
  <c r="IZ32" i="2" s="1"/>
  <c r="ES33" i="2"/>
  <c r="IS33" i="2" s="1"/>
  <c r="ET33" i="2"/>
  <c r="IT33" i="2" s="1"/>
  <c r="EU33" i="2"/>
  <c r="IU33" i="2" s="1"/>
  <c r="EV33" i="2"/>
  <c r="IV33" i="2" s="1"/>
  <c r="EW33" i="2"/>
  <c r="IW33" i="2" s="1"/>
  <c r="EX33" i="2"/>
  <c r="IX33" i="2" s="1"/>
  <c r="EY33" i="2"/>
  <c r="IY33" i="2" s="1"/>
  <c r="EZ33" i="2"/>
  <c r="IZ33" i="2" s="1"/>
  <c r="ES34" i="2"/>
  <c r="IS34" i="2" s="1"/>
  <c r="ET34" i="2"/>
  <c r="IT34" i="2" s="1"/>
  <c r="EU34" i="2"/>
  <c r="IU34" i="2" s="1"/>
  <c r="EV34" i="2"/>
  <c r="IV34" i="2" s="1"/>
  <c r="EW34" i="2"/>
  <c r="IW34" i="2" s="1"/>
  <c r="EX34" i="2"/>
  <c r="IX34" i="2" s="1"/>
  <c r="EY34" i="2"/>
  <c r="IY34" i="2" s="1"/>
  <c r="EZ34" i="2"/>
  <c r="IZ34" i="2" s="1"/>
  <c r="ES35" i="2"/>
  <c r="IS35" i="2" s="1"/>
  <c r="ET35" i="2"/>
  <c r="IT35" i="2" s="1"/>
  <c r="EU35" i="2"/>
  <c r="IU35" i="2" s="1"/>
  <c r="EV35" i="2"/>
  <c r="IV35" i="2" s="1"/>
  <c r="EW35" i="2"/>
  <c r="IW35" i="2" s="1"/>
  <c r="EX35" i="2"/>
  <c r="IX35" i="2" s="1"/>
  <c r="EY35" i="2"/>
  <c r="IY35" i="2" s="1"/>
  <c r="EZ35" i="2"/>
  <c r="IZ35" i="2" s="1"/>
  <c r="ES36" i="2"/>
  <c r="IS36" i="2" s="1"/>
  <c r="ET36" i="2"/>
  <c r="IT36" i="2" s="1"/>
  <c r="EU36" i="2"/>
  <c r="IU36" i="2" s="1"/>
  <c r="EV36" i="2"/>
  <c r="IV36" i="2" s="1"/>
  <c r="EW36" i="2"/>
  <c r="IW36" i="2" s="1"/>
  <c r="EX36" i="2"/>
  <c r="IX36" i="2" s="1"/>
  <c r="EY36" i="2"/>
  <c r="IY36" i="2" s="1"/>
  <c r="EZ36" i="2"/>
  <c r="IZ36" i="2" s="1"/>
  <c r="ES37" i="2"/>
  <c r="IS37" i="2" s="1"/>
  <c r="ET37" i="2"/>
  <c r="IT37" i="2" s="1"/>
  <c r="EU37" i="2"/>
  <c r="IU37" i="2" s="1"/>
  <c r="EV37" i="2"/>
  <c r="IV37" i="2" s="1"/>
  <c r="EW37" i="2"/>
  <c r="IW37" i="2" s="1"/>
  <c r="EX37" i="2"/>
  <c r="IX37" i="2" s="1"/>
  <c r="EY37" i="2"/>
  <c r="IY37" i="2" s="1"/>
  <c r="EZ37" i="2"/>
  <c r="ES38" i="2"/>
  <c r="IS38" i="2" s="1"/>
  <c r="ET38" i="2"/>
  <c r="IT38" i="2" s="1"/>
  <c r="EU38" i="2"/>
  <c r="IU38" i="2" s="1"/>
  <c r="EV38" i="2"/>
  <c r="IV38" i="2" s="1"/>
  <c r="EW38" i="2"/>
  <c r="IW38" i="2" s="1"/>
  <c r="EX38" i="2"/>
  <c r="IX38" i="2" s="1"/>
  <c r="EY38" i="2"/>
  <c r="IY38" i="2" s="1"/>
  <c r="EZ38" i="2"/>
  <c r="IZ38" i="2" s="1"/>
  <c r="ES39" i="2"/>
  <c r="IS39" i="2" s="1"/>
  <c r="ET39" i="2"/>
  <c r="IT39" i="2" s="1"/>
  <c r="EU39" i="2"/>
  <c r="IU39" i="2" s="1"/>
  <c r="EV39" i="2"/>
  <c r="IV39" i="2" s="1"/>
  <c r="EW39" i="2"/>
  <c r="IW39" i="2" s="1"/>
  <c r="EX39" i="2"/>
  <c r="IX39" i="2" s="1"/>
  <c r="EY39" i="2"/>
  <c r="IY39" i="2" s="1"/>
  <c r="EZ39" i="2"/>
  <c r="IZ39" i="2" s="1"/>
  <c r="ES40" i="2"/>
  <c r="IS40" i="2" s="1"/>
  <c r="ET40" i="2"/>
  <c r="IT40" i="2" s="1"/>
  <c r="EU40" i="2"/>
  <c r="IU40" i="2" s="1"/>
  <c r="EV40" i="2"/>
  <c r="IV40" i="2" s="1"/>
  <c r="EW40" i="2"/>
  <c r="IW40" i="2" s="1"/>
  <c r="EX40" i="2"/>
  <c r="IX40" i="2" s="1"/>
  <c r="EY40" i="2"/>
  <c r="IY40" i="2" s="1"/>
  <c r="EZ40" i="2"/>
  <c r="IZ40" i="2" s="1"/>
  <c r="ES41" i="2"/>
  <c r="IS41" i="2" s="1"/>
  <c r="ET41" i="2"/>
  <c r="IT41" i="2" s="1"/>
  <c r="EU41" i="2"/>
  <c r="IU41" i="2" s="1"/>
  <c r="EV41" i="2"/>
  <c r="IV41" i="2" s="1"/>
  <c r="EW41" i="2"/>
  <c r="IW41" i="2" s="1"/>
  <c r="EX41" i="2"/>
  <c r="IX41" i="2" s="1"/>
  <c r="EY41" i="2"/>
  <c r="IY41" i="2" s="1"/>
  <c r="EZ41" i="2"/>
  <c r="IZ41" i="2" s="1"/>
  <c r="ES42" i="2"/>
  <c r="IS42" i="2" s="1"/>
  <c r="ET42" i="2"/>
  <c r="IT42" i="2" s="1"/>
  <c r="EU42" i="2"/>
  <c r="IU42" i="2" s="1"/>
  <c r="EV42" i="2"/>
  <c r="IV42" i="2" s="1"/>
  <c r="EW42" i="2"/>
  <c r="IW42" i="2" s="1"/>
  <c r="EX42" i="2"/>
  <c r="IX42" i="2" s="1"/>
  <c r="EY42" i="2"/>
  <c r="IY42" i="2" s="1"/>
  <c r="EZ42" i="2"/>
  <c r="IZ42" i="2" s="1"/>
  <c r="ES43" i="2"/>
  <c r="IS43" i="2" s="1"/>
  <c r="ET43" i="2"/>
  <c r="IT43" i="2" s="1"/>
  <c r="EU43" i="2"/>
  <c r="IU43" i="2" s="1"/>
  <c r="EV43" i="2"/>
  <c r="IV43" i="2" s="1"/>
  <c r="EW43" i="2"/>
  <c r="IW43" i="2" s="1"/>
  <c r="EX43" i="2"/>
  <c r="IX43" i="2" s="1"/>
  <c r="EY43" i="2"/>
  <c r="IY43" i="2" s="1"/>
  <c r="EZ43" i="2"/>
  <c r="IZ43" i="2" s="1"/>
  <c r="ES44" i="2"/>
  <c r="IS44" i="2" s="1"/>
  <c r="ET44" i="2"/>
  <c r="IT44" i="2" s="1"/>
  <c r="EU44" i="2"/>
  <c r="IU44" i="2" s="1"/>
  <c r="EV44" i="2"/>
  <c r="IV44" i="2" s="1"/>
  <c r="EW44" i="2"/>
  <c r="IW44" i="2" s="1"/>
  <c r="EX44" i="2"/>
  <c r="IX44" i="2" s="1"/>
  <c r="EY44" i="2"/>
  <c r="IY44" i="2" s="1"/>
  <c r="EZ44" i="2"/>
  <c r="IZ44" i="2" s="1"/>
  <c r="ES45" i="2"/>
  <c r="IS45" i="2" s="1"/>
  <c r="ET45" i="2"/>
  <c r="IT45" i="2" s="1"/>
  <c r="EU45" i="2"/>
  <c r="IU45" i="2" s="1"/>
  <c r="EV45" i="2"/>
  <c r="IV45" i="2" s="1"/>
  <c r="EW45" i="2"/>
  <c r="IW45" i="2" s="1"/>
  <c r="EX45" i="2"/>
  <c r="IX45" i="2" s="1"/>
  <c r="EY45" i="2"/>
  <c r="IY45" i="2" s="1"/>
  <c r="EZ45" i="2"/>
  <c r="IZ45" i="2" s="1"/>
  <c r="ES63" i="2"/>
  <c r="IS63" i="2" s="1"/>
  <c r="ET63" i="2"/>
  <c r="IT63" i="2" s="1"/>
  <c r="EU63" i="2"/>
  <c r="IU63" i="2" s="1"/>
  <c r="EV63" i="2"/>
  <c r="IV63" i="2" s="1"/>
  <c r="EW63" i="2"/>
  <c r="IW63" i="2" s="1"/>
  <c r="EX63" i="2"/>
  <c r="IX63" i="2" s="1"/>
  <c r="EY63" i="2"/>
  <c r="IY63" i="2" s="1"/>
  <c r="EZ63" i="2"/>
  <c r="IZ63" i="2" s="1"/>
  <c r="ES64" i="2"/>
  <c r="IS64" i="2" s="1"/>
  <c r="ET64" i="2"/>
  <c r="IT64" i="2" s="1"/>
  <c r="EU64" i="2"/>
  <c r="IU64" i="2" s="1"/>
  <c r="EV64" i="2"/>
  <c r="IV64" i="2" s="1"/>
  <c r="EW64" i="2"/>
  <c r="IW64" i="2" s="1"/>
  <c r="EX64" i="2"/>
  <c r="IX64" i="2" s="1"/>
  <c r="EY64" i="2"/>
  <c r="IY64" i="2" s="1"/>
  <c r="EZ64" i="2"/>
  <c r="IZ64" i="2" s="1"/>
  <c r="ES65" i="2"/>
  <c r="IS65" i="2" s="1"/>
  <c r="ET65" i="2"/>
  <c r="IT65" i="2" s="1"/>
  <c r="EU65" i="2"/>
  <c r="IU65" i="2" s="1"/>
  <c r="EV65" i="2"/>
  <c r="IV65" i="2" s="1"/>
  <c r="EW65" i="2"/>
  <c r="IW65" i="2" s="1"/>
  <c r="EX65" i="2"/>
  <c r="IX65" i="2" s="1"/>
  <c r="EY65" i="2"/>
  <c r="IY65" i="2" s="1"/>
  <c r="EZ65" i="2"/>
  <c r="IZ65" i="2" s="1"/>
  <c r="ES66" i="2"/>
  <c r="IS66" i="2" s="1"/>
  <c r="ET66" i="2"/>
  <c r="IT66" i="2" s="1"/>
  <c r="EU66" i="2"/>
  <c r="IU66" i="2" s="1"/>
  <c r="EV66" i="2"/>
  <c r="IV66" i="2" s="1"/>
  <c r="EW66" i="2"/>
  <c r="IW66" i="2" s="1"/>
  <c r="EX66" i="2"/>
  <c r="IX66" i="2" s="1"/>
  <c r="EY66" i="2"/>
  <c r="IY66" i="2" s="1"/>
  <c r="EZ66" i="2"/>
  <c r="IZ66" i="2" s="1"/>
  <c r="ES67" i="2"/>
  <c r="IS67" i="2" s="1"/>
  <c r="ET67" i="2"/>
  <c r="IT67" i="2" s="1"/>
  <c r="EU67" i="2"/>
  <c r="IU67" i="2" s="1"/>
  <c r="EV67" i="2"/>
  <c r="IV67" i="2" s="1"/>
  <c r="EW67" i="2"/>
  <c r="IW67" i="2" s="1"/>
  <c r="EX67" i="2"/>
  <c r="IX67" i="2" s="1"/>
  <c r="EY67" i="2"/>
  <c r="IY67" i="2" s="1"/>
  <c r="EZ67" i="2"/>
  <c r="IZ67" i="2" s="1"/>
  <c r="ES68" i="2"/>
  <c r="IS68" i="2" s="1"/>
  <c r="ET68" i="2"/>
  <c r="IT68" i="2" s="1"/>
  <c r="EU68" i="2"/>
  <c r="IU68" i="2" s="1"/>
  <c r="EV68" i="2"/>
  <c r="IV68" i="2" s="1"/>
  <c r="EW68" i="2"/>
  <c r="IW68" i="2" s="1"/>
  <c r="EX68" i="2"/>
  <c r="IX68" i="2" s="1"/>
  <c r="EY68" i="2"/>
  <c r="IY68" i="2" s="1"/>
  <c r="EZ68" i="2"/>
  <c r="IZ68" i="2" s="1"/>
  <c r="ES69" i="2"/>
  <c r="IS69" i="2" s="1"/>
  <c r="ET69" i="2"/>
  <c r="IT69" i="2" s="1"/>
  <c r="EU69" i="2"/>
  <c r="IU69" i="2" s="1"/>
  <c r="EV69" i="2"/>
  <c r="IV69" i="2" s="1"/>
  <c r="EW69" i="2"/>
  <c r="IW69" i="2" s="1"/>
  <c r="EX69" i="2"/>
  <c r="IX69" i="2" s="1"/>
  <c r="EY69" i="2"/>
  <c r="IY69" i="2" s="1"/>
  <c r="EZ69" i="2"/>
  <c r="ES70" i="2"/>
  <c r="IS70" i="2" s="1"/>
  <c r="ET70" i="2"/>
  <c r="IT70" i="2" s="1"/>
  <c r="EU70" i="2"/>
  <c r="IU70" i="2" s="1"/>
  <c r="EV70" i="2"/>
  <c r="IV70" i="2" s="1"/>
  <c r="EW70" i="2"/>
  <c r="IW70" i="2" s="1"/>
  <c r="EX70" i="2"/>
  <c r="IX70" i="2" s="1"/>
  <c r="EY70" i="2"/>
  <c r="IY70" i="2" s="1"/>
  <c r="EZ70" i="2"/>
  <c r="IZ70" i="2" s="1"/>
  <c r="ES71" i="2"/>
  <c r="IS71" i="2" s="1"/>
  <c r="ET71" i="2"/>
  <c r="IT71" i="2" s="1"/>
  <c r="EU71" i="2"/>
  <c r="IU71" i="2" s="1"/>
  <c r="EV71" i="2"/>
  <c r="IV71" i="2" s="1"/>
  <c r="EW71" i="2"/>
  <c r="IW71" i="2" s="1"/>
  <c r="EX71" i="2"/>
  <c r="IX71" i="2" s="1"/>
  <c r="EY71" i="2"/>
  <c r="IY71" i="2" s="1"/>
  <c r="EZ71" i="2"/>
  <c r="IZ71" i="2" s="1"/>
  <c r="ES72" i="2"/>
  <c r="IS72" i="2" s="1"/>
  <c r="ET72" i="2"/>
  <c r="IT72" i="2" s="1"/>
  <c r="EU72" i="2"/>
  <c r="IU72" i="2" s="1"/>
  <c r="EV72" i="2"/>
  <c r="IV72" i="2" s="1"/>
  <c r="EW72" i="2"/>
  <c r="IW72" i="2" s="1"/>
  <c r="EX72" i="2"/>
  <c r="IX72" i="2" s="1"/>
  <c r="EY72" i="2"/>
  <c r="IY72" i="2" s="1"/>
  <c r="EZ72" i="2"/>
  <c r="IZ72" i="2" s="1"/>
  <c r="ES73" i="2"/>
  <c r="IS73" i="2" s="1"/>
  <c r="ET73" i="2"/>
  <c r="IT73" i="2" s="1"/>
  <c r="EU73" i="2"/>
  <c r="IU73" i="2" s="1"/>
  <c r="EV73" i="2"/>
  <c r="IV73" i="2" s="1"/>
  <c r="EW73" i="2"/>
  <c r="IW73" i="2" s="1"/>
  <c r="EX73" i="2"/>
  <c r="IX73" i="2" s="1"/>
  <c r="EY73" i="2"/>
  <c r="IY73" i="2" s="1"/>
  <c r="EZ73" i="2"/>
  <c r="ES74" i="2"/>
  <c r="IS74" i="2" s="1"/>
  <c r="ET74" i="2"/>
  <c r="IT74" i="2" s="1"/>
  <c r="EU74" i="2"/>
  <c r="IU74" i="2" s="1"/>
  <c r="EV74" i="2"/>
  <c r="IV74" i="2" s="1"/>
  <c r="EW74" i="2"/>
  <c r="IW74" i="2" s="1"/>
  <c r="EX74" i="2"/>
  <c r="IX74" i="2" s="1"/>
  <c r="EY74" i="2"/>
  <c r="IY74" i="2" s="1"/>
  <c r="EZ74" i="2"/>
  <c r="IZ74" i="2" s="1"/>
  <c r="ES75" i="2"/>
  <c r="IS75" i="2" s="1"/>
  <c r="ET75" i="2"/>
  <c r="IT75" i="2" s="1"/>
  <c r="EU75" i="2"/>
  <c r="IU75" i="2" s="1"/>
  <c r="EV75" i="2"/>
  <c r="IV75" i="2" s="1"/>
  <c r="EW75" i="2"/>
  <c r="IW75" i="2" s="1"/>
  <c r="EX75" i="2"/>
  <c r="IX75" i="2" s="1"/>
  <c r="EY75" i="2"/>
  <c r="IY75" i="2" s="1"/>
  <c r="EZ75" i="2"/>
  <c r="IZ75" i="2" s="1"/>
  <c r="ES76" i="2"/>
  <c r="IS76" i="2" s="1"/>
  <c r="ET76" i="2"/>
  <c r="IT76" i="2" s="1"/>
  <c r="EU76" i="2"/>
  <c r="IU76" i="2" s="1"/>
  <c r="EV76" i="2"/>
  <c r="IV76" i="2" s="1"/>
  <c r="EW76" i="2"/>
  <c r="IW76" i="2" s="1"/>
  <c r="EX76" i="2"/>
  <c r="IX76" i="2" s="1"/>
  <c r="EY76" i="2"/>
  <c r="IY76" i="2" s="1"/>
  <c r="EZ76" i="2"/>
  <c r="IZ76" i="2" s="1"/>
  <c r="ES77" i="2"/>
  <c r="IS77" i="2" s="1"/>
  <c r="ET77" i="2"/>
  <c r="IT77" i="2" s="1"/>
  <c r="EU77" i="2"/>
  <c r="IU77" i="2" s="1"/>
  <c r="EV77" i="2"/>
  <c r="IV77" i="2" s="1"/>
  <c r="EW77" i="2"/>
  <c r="IW77" i="2" s="1"/>
  <c r="EX77" i="2"/>
  <c r="IX77" i="2" s="1"/>
  <c r="EY77" i="2"/>
  <c r="IY77" i="2" s="1"/>
  <c r="EZ77" i="2"/>
  <c r="IZ77" i="2" s="1"/>
  <c r="ES78" i="2"/>
  <c r="IS78" i="2" s="1"/>
  <c r="ET78" i="2"/>
  <c r="IT78" i="2" s="1"/>
  <c r="EU78" i="2"/>
  <c r="IU78" i="2" s="1"/>
  <c r="EV78" i="2"/>
  <c r="IV78" i="2" s="1"/>
  <c r="EW78" i="2"/>
  <c r="IW78" i="2" s="1"/>
  <c r="EX78" i="2"/>
  <c r="IX78" i="2" s="1"/>
  <c r="EY78" i="2"/>
  <c r="IY78" i="2" s="1"/>
  <c r="EZ78" i="2"/>
  <c r="IZ78" i="2" s="1"/>
  <c r="ES79" i="2"/>
  <c r="IS79" i="2" s="1"/>
  <c r="ET79" i="2"/>
  <c r="IT79" i="2" s="1"/>
  <c r="EU79" i="2"/>
  <c r="IU79" i="2" s="1"/>
  <c r="EV79" i="2"/>
  <c r="IV79" i="2" s="1"/>
  <c r="EW79" i="2"/>
  <c r="IW79" i="2" s="1"/>
  <c r="EX79" i="2"/>
  <c r="IX79" i="2" s="1"/>
  <c r="EY79" i="2"/>
  <c r="IY79" i="2" s="1"/>
  <c r="EZ79" i="2"/>
  <c r="IZ79" i="2" s="1"/>
  <c r="ES80" i="2"/>
  <c r="IS80" i="2" s="1"/>
  <c r="ET80" i="2"/>
  <c r="IT80" i="2" s="1"/>
  <c r="EU80" i="2"/>
  <c r="IU80" i="2" s="1"/>
  <c r="EV80" i="2"/>
  <c r="IV80" i="2" s="1"/>
  <c r="EW80" i="2"/>
  <c r="IW80" i="2" s="1"/>
  <c r="EX80" i="2"/>
  <c r="IX80" i="2" s="1"/>
  <c r="EY80" i="2"/>
  <c r="IY80" i="2" s="1"/>
  <c r="EZ80" i="2"/>
  <c r="ES81" i="2"/>
  <c r="IS81" i="2" s="1"/>
  <c r="ET81" i="2"/>
  <c r="IT81" i="2" s="1"/>
  <c r="EU81" i="2"/>
  <c r="IU81" i="2" s="1"/>
  <c r="EV81" i="2"/>
  <c r="IV81" i="2" s="1"/>
  <c r="EW81" i="2"/>
  <c r="IW81" i="2" s="1"/>
  <c r="EX81" i="2"/>
  <c r="IX81" i="2" s="1"/>
  <c r="EY81" i="2"/>
  <c r="IY81" i="2" s="1"/>
  <c r="EZ81" i="2"/>
  <c r="IZ81" i="2" s="1"/>
  <c r="ES82" i="2"/>
  <c r="IS82" i="2" s="1"/>
  <c r="ET82" i="2"/>
  <c r="IT82" i="2" s="1"/>
  <c r="EU82" i="2"/>
  <c r="IU82" i="2" s="1"/>
  <c r="EV82" i="2"/>
  <c r="IV82" i="2" s="1"/>
  <c r="EW82" i="2"/>
  <c r="IW82" i="2" s="1"/>
  <c r="EX82" i="2"/>
  <c r="IX82" i="2" s="1"/>
  <c r="EY82" i="2"/>
  <c r="IY82" i="2" s="1"/>
  <c r="EZ82" i="2"/>
  <c r="IZ82" i="2" s="1"/>
  <c r="ES97" i="2"/>
  <c r="IS97" i="2" s="1"/>
  <c r="ET97" i="2"/>
  <c r="IT97" i="2" s="1"/>
  <c r="EU97" i="2"/>
  <c r="IU97" i="2" s="1"/>
  <c r="EV97" i="2"/>
  <c r="IV97" i="2" s="1"/>
  <c r="EW97" i="2"/>
  <c r="IW97" i="2" s="1"/>
  <c r="EX97" i="2"/>
  <c r="IX97" i="2" s="1"/>
  <c r="EY97" i="2"/>
  <c r="IY97" i="2" s="1"/>
  <c r="EZ97" i="2"/>
  <c r="ES98" i="2"/>
  <c r="IS98" i="2" s="1"/>
  <c r="ET98" i="2"/>
  <c r="IT98" i="2" s="1"/>
  <c r="EU98" i="2"/>
  <c r="IU98" i="2" s="1"/>
  <c r="EV98" i="2"/>
  <c r="IV98" i="2" s="1"/>
  <c r="EW98" i="2"/>
  <c r="IW98" i="2" s="1"/>
  <c r="EX98" i="2"/>
  <c r="IX98" i="2" s="1"/>
  <c r="EY98" i="2"/>
  <c r="IY98" i="2" s="1"/>
  <c r="EZ98" i="2"/>
  <c r="IZ98" i="2" s="1"/>
  <c r="ES110" i="2"/>
  <c r="IS110" i="2" s="1"/>
  <c r="ET110" i="2"/>
  <c r="IT110" i="2" s="1"/>
  <c r="EU110" i="2"/>
  <c r="IU110" i="2" s="1"/>
  <c r="EV110" i="2"/>
  <c r="IV110" i="2" s="1"/>
  <c r="EW110" i="2"/>
  <c r="IW110" i="2" s="1"/>
  <c r="EX110" i="2"/>
  <c r="IX110" i="2" s="1"/>
  <c r="EY110" i="2"/>
  <c r="IY110" i="2" s="1"/>
  <c r="EZ110" i="2"/>
  <c r="IZ110" i="2" s="1"/>
  <c r="ES111" i="2"/>
  <c r="IS111" i="2" s="1"/>
  <c r="ET111" i="2"/>
  <c r="IT111" i="2" s="1"/>
  <c r="EU111" i="2"/>
  <c r="IU111" i="2" s="1"/>
  <c r="EV111" i="2"/>
  <c r="IV111" i="2" s="1"/>
  <c r="EW111" i="2"/>
  <c r="IW111" i="2" s="1"/>
  <c r="EX111" i="2"/>
  <c r="IX111" i="2" s="1"/>
  <c r="EY111" i="2"/>
  <c r="IY111" i="2" s="1"/>
  <c r="EZ111" i="2"/>
  <c r="IZ111" i="2" s="1"/>
  <c r="ES112" i="2"/>
  <c r="IS112" i="2" s="1"/>
  <c r="ET112" i="2"/>
  <c r="IT112" i="2" s="1"/>
  <c r="EU112" i="2"/>
  <c r="IU112" i="2" s="1"/>
  <c r="EV112" i="2"/>
  <c r="IV112" i="2" s="1"/>
  <c r="EW112" i="2"/>
  <c r="IW112" i="2" s="1"/>
  <c r="EX112" i="2"/>
  <c r="IX112" i="2" s="1"/>
  <c r="EY112" i="2"/>
  <c r="IY112" i="2" s="1"/>
  <c r="EZ112" i="2"/>
  <c r="IZ112" i="2" s="1"/>
  <c r="ES113" i="2"/>
  <c r="IS113" i="2" s="1"/>
  <c r="ET113" i="2"/>
  <c r="IT113" i="2" s="1"/>
  <c r="EU113" i="2"/>
  <c r="IU113" i="2" s="1"/>
  <c r="EV113" i="2"/>
  <c r="IV113" i="2" s="1"/>
  <c r="EW113" i="2"/>
  <c r="IW113" i="2" s="1"/>
  <c r="EX113" i="2"/>
  <c r="IX113" i="2" s="1"/>
  <c r="EY113" i="2"/>
  <c r="IY113" i="2" s="1"/>
  <c r="EZ113" i="2"/>
  <c r="IZ113" i="2" s="1"/>
  <c r="ES114" i="2"/>
  <c r="IS114" i="2" s="1"/>
  <c r="ET114" i="2"/>
  <c r="IT114" i="2" s="1"/>
  <c r="EU114" i="2"/>
  <c r="IU114" i="2" s="1"/>
  <c r="EV114" i="2"/>
  <c r="IV114" i="2" s="1"/>
  <c r="EW114" i="2"/>
  <c r="IW114" i="2" s="1"/>
  <c r="EX114" i="2"/>
  <c r="IX114" i="2" s="1"/>
  <c r="EY114" i="2"/>
  <c r="IY114" i="2" s="1"/>
  <c r="EZ114" i="2"/>
  <c r="IZ114" i="2" s="1"/>
  <c r="ES115" i="2"/>
  <c r="IS115" i="2" s="1"/>
  <c r="ET115" i="2"/>
  <c r="IT115" i="2" s="1"/>
  <c r="EU115" i="2"/>
  <c r="IU115" i="2" s="1"/>
  <c r="EV115" i="2"/>
  <c r="IV115" i="2" s="1"/>
  <c r="EW115" i="2"/>
  <c r="IW115" i="2" s="1"/>
  <c r="EX115" i="2"/>
  <c r="IX115" i="2" s="1"/>
  <c r="EY115" i="2"/>
  <c r="IY115" i="2" s="1"/>
  <c r="EZ115" i="2"/>
  <c r="IZ115" i="2" s="1"/>
  <c r="ES116" i="2"/>
  <c r="IS116" i="2" s="1"/>
  <c r="ET116" i="2"/>
  <c r="IT116" i="2" s="1"/>
  <c r="EU116" i="2"/>
  <c r="IU116" i="2" s="1"/>
  <c r="EV116" i="2"/>
  <c r="IV116" i="2" s="1"/>
  <c r="EW116" i="2"/>
  <c r="IW116" i="2" s="1"/>
  <c r="EX116" i="2"/>
  <c r="IX116" i="2" s="1"/>
  <c r="EY116" i="2"/>
  <c r="IY116" i="2" s="1"/>
  <c r="EZ116" i="2"/>
  <c r="IZ116" i="2" s="1"/>
  <c r="ES117" i="2"/>
  <c r="IS117" i="2" s="1"/>
  <c r="ET117" i="2"/>
  <c r="IT117" i="2" s="1"/>
  <c r="EU117" i="2"/>
  <c r="IU117" i="2" s="1"/>
  <c r="EV117" i="2"/>
  <c r="IV117" i="2" s="1"/>
  <c r="EW117" i="2"/>
  <c r="IW117" i="2" s="1"/>
  <c r="EX117" i="2"/>
  <c r="IX117" i="2" s="1"/>
  <c r="EY117" i="2"/>
  <c r="IY117" i="2" s="1"/>
  <c r="EZ117" i="2"/>
  <c r="IZ117" i="2" s="1"/>
  <c r="ES118" i="2"/>
  <c r="IS118" i="2" s="1"/>
  <c r="ET118" i="2"/>
  <c r="IT118" i="2" s="1"/>
  <c r="EU118" i="2"/>
  <c r="IU118" i="2" s="1"/>
  <c r="EV118" i="2"/>
  <c r="IV118" i="2" s="1"/>
  <c r="EW118" i="2"/>
  <c r="IW118" i="2" s="1"/>
  <c r="EX118" i="2"/>
  <c r="IX118" i="2" s="1"/>
  <c r="EY118" i="2"/>
  <c r="IY118" i="2" s="1"/>
  <c r="EZ118" i="2"/>
  <c r="IZ118" i="2" s="1"/>
  <c r="ES119" i="2"/>
  <c r="IS119" i="2" s="1"/>
  <c r="ET119" i="2"/>
  <c r="IT119" i="2" s="1"/>
  <c r="EU119" i="2"/>
  <c r="IU119" i="2" s="1"/>
  <c r="EV119" i="2"/>
  <c r="IV119" i="2" s="1"/>
  <c r="EW119" i="2"/>
  <c r="IW119" i="2" s="1"/>
  <c r="EX119" i="2"/>
  <c r="IX119" i="2" s="1"/>
  <c r="EY119" i="2"/>
  <c r="IY119" i="2" s="1"/>
  <c r="EZ119" i="2"/>
  <c r="IZ119" i="2" s="1"/>
  <c r="ES120" i="2"/>
  <c r="IS120" i="2" s="1"/>
  <c r="ET120" i="2"/>
  <c r="IT120" i="2" s="1"/>
  <c r="EU120" i="2"/>
  <c r="IU120" i="2" s="1"/>
  <c r="EV120" i="2"/>
  <c r="IV120" i="2" s="1"/>
  <c r="EW120" i="2"/>
  <c r="IW120" i="2" s="1"/>
  <c r="EX120" i="2"/>
  <c r="IX120" i="2" s="1"/>
  <c r="EY120" i="2"/>
  <c r="IY120" i="2" s="1"/>
  <c r="EZ120" i="2"/>
  <c r="IZ120" i="2" s="1"/>
  <c r="ES121" i="2"/>
  <c r="IS121" i="2" s="1"/>
  <c r="ET121" i="2"/>
  <c r="IT121" i="2" s="1"/>
  <c r="EU121" i="2"/>
  <c r="IU121" i="2" s="1"/>
  <c r="EV121" i="2"/>
  <c r="IV121" i="2" s="1"/>
  <c r="EW121" i="2"/>
  <c r="IW121" i="2" s="1"/>
  <c r="EX121" i="2"/>
  <c r="IX121" i="2" s="1"/>
  <c r="EY121" i="2"/>
  <c r="IY121" i="2" s="1"/>
  <c r="EZ121" i="2"/>
  <c r="IZ121" i="2" s="1"/>
  <c r="ES122" i="2"/>
  <c r="IS122" i="2" s="1"/>
  <c r="ET122" i="2"/>
  <c r="IT122" i="2" s="1"/>
  <c r="EU122" i="2"/>
  <c r="IU122" i="2" s="1"/>
  <c r="EV122" i="2"/>
  <c r="IV122" i="2" s="1"/>
  <c r="EW122" i="2"/>
  <c r="IW122" i="2" s="1"/>
  <c r="EX122" i="2"/>
  <c r="IX122" i="2" s="1"/>
  <c r="EY122" i="2"/>
  <c r="IY122" i="2" s="1"/>
  <c r="EZ122" i="2"/>
  <c r="ES123" i="2"/>
  <c r="IS123" i="2" s="1"/>
  <c r="ET123" i="2"/>
  <c r="IT123" i="2" s="1"/>
  <c r="EU123" i="2"/>
  <c r="IU123" i="2" s="1"/>
  <c r="EV123" i="2"/>
  <c r="IV123" i="2" s="1"/>
  <c r="EW123" i="2"/>
  <c r="IW123" i="2" s="1"/>
  <c r="EX123" i="2"/>
  <c r="IX123" i="2" s="1"/>
  <c r="EY123" i="2"/>
  <c r="IY123" i="2" s="1"/>
  <c r="EZ123" i="2"/>
  <c r="IZ123" i="2" s="1"/>
  <c r="ES124" i="2"/>
  <c r="IS124" i="2" s="1"/>
  <c r="ET124" i="2"/>
  <c r="IT124" i="2" s="1"/>
  <c r="EU124" i="2"/>
  <c r="IU124" i="2" s="1"/>
  <c r="EV124" i="2"/>
  <c r="IV124" i="2" s="1"/>
  <c r="EW124" i="2"/>
  <c r="IW124" i="2" s="1"/>
  <c r="EX124" i="2"/>
  <c r="IX124" i="2" s="1"/>
  <c r="EY124" i="2"/>
  <c r="IY124" i="2" s="1"/>
  <c r="EZ124" i="2"/>
  <c r="IZ124" i="2" s="1"/>
  <c r="ES125" i="2"/>
  <c r="IS125" i="2" s="1"/>
  <c r="ET125" i="2"/>
  <c r="IT125" i="2" s="1"/>
  <c r="EU125" i="2"/>
  <c r="IU125" i="2" s="1"/>
  <c r="EV125" i="2"/>
  <c r="IV125" i="2" s="1"/>
  <c r="EW125" i="2"/>
  <c r="IW125" i="2" s="1"/>
  <c r="EX125" i="2"/>
  <c r="IX125" i="2" s="1"/>
  <c r="EY125" i="2"/>
  <c r="IY125" i="2" s="1"/>
  <c r="EZ125" i="2"/>
  <c r="IZ125" i="2" s="1"/>
  <c r="ES126" i="2"/>
  <c r="IS126" i="2" s="1"/>
  <c r="ET126" i="2"/>
  <c r="IT126" i="2" s="1"/>
  <c r="EU126" i="2"/>
  <c r="IU126" i="2" s="1"/>
  <c r="EV126" i="2"/>
  <c r="IV126" i="2" s="1"/>
  <c r="EW126" i="2"/>
  <c r="IW126" i="2" s="1"/>
  <c r="EX126" i="2"/>
  <c r="IX126" i="2" s="1"/>
  <c r="EY126" i="2"/>
  <c r="IY126" i="2" s="1"/>
  <c r="EZ126" i="2"/>
  <c r="IZ126" i="2" s="1"/>
  <c r="ES127" i="2"/>
  <c r="IS127" i="2" s="1"/>
  <c r="ET127" i="2"/>
  <c r="IT127" i="2" s="1"/>
  <c r="EU127" i="2"/>
  <c r="IU127" i="2" s="1"/>
  <c r="EV127" i="2"/>
  <c r="IV127" i="2" s="1"/>
  <c r="EW127" i="2"/>
  <c r="IW127" i="2" s="1"/>
  <c r="EX127" i="2"/>
  <c r="IX127" i="2" s="1"/>
  <c r="EY127" i="2"/>
  <c r="IY127" i="2" s="1"/>
  <c r="EZ127" i="2"/>
  <c r="IZ127" i="2" s="1"/>
  <c r="ES128" i="2"/>
  <c r="IS128" i="2" s="1"/>
  <c r="ET128" i="2"/>
  <c r="IT128" i="2" s="1"/>
  <c r="EU128" i="2"/>
  <c r="IU128" i="2" s="1"/>
  <c r="EV128" i="2"/>
  <c r="IV128" i="2" s="1"/>
  <c r="EW128" i="2"/>
  <c r="IW128" i="2" s="1"/>
  <c r="EX128" i="2"/>
  <c r="IX128" i="2" s="1"/>
  <c r="EY128" i="2"/>
  <c r="IY128" i="2" s="1"/>
  <c r="EZ128" i="2"/>
  <c r="IZ128" i="2" s="1"/>
  <c r="ES129" i="2"/>
  <c r="IS129" i="2" s="1"/>
  <c r="ET129" i="2"/>
  <c r="IT129" i="2" s="1"/>
  <c r="EU129" i="2"/>
  <c r="IU129" i="2" s="1"/>
  <c r="EV129" i="2"/>
  <c r="IV129" i="2" s="1"/>
  <c r="EW129" i="2"/>
  <c r="IW129" i="2" s="1"/>
  <c r="EX129" i="2"/>
  <c r="IX129" i="2" s="1"/>
  <c r="EY129" i="2"/>
  <c r="IY129" i="2" s="1"/>
  <c r="EZ129" i="2"/>
  <c r="IZ129" i="2" s="1"/>
  <c r="ES130" i="2"/>
  <c r="IS130" i="2" s="1"/>
  <c r="ET130" i="2"/>
  <c r="IT130" i="2" s="1"/>
  <c r="EU130" i="2"/>
  <c r="IU130" i="2" s="1"/>
  <c r="EV130" i="2"/>
  <c r="IV130" i="2" s="1"/>
  <c r="EW130" i="2"/>
  <c r="IW130" i="2" s="1"/>
  <c r="EX130" i="2"/>
  <c r="IX130" i="2" s="1"/>
  <c r="EY130" i="2"/>
  <c r="IY130" i="2" s="1"/>
  <c r="EZ130" i="2"/>
  <c r="IZ130" i="2" s="1"/>
  <c r="ES131" i="2"/>
  <c r="IS131" i="2" s="1"/>
  <c r="ET131" i="2"/>
  <c r="IT131" i="2" s="1"/>
  <c r="EU131" i="2"/>
  <c r="IU131" i="2" s="1"/>
  <c r="EV131" i="2"/>
  <c r="IV131" i="2" s="1"/>
  <c r="EW131" i="2"/>
  <c r="IW131" i="2" s="1"/>
  <c r="EX131" i="2"/>
  <c r="IX131" i="2" s="1"/>
  <c r="EY131" i="2"/>
  <c r="IY131" i="2" s="1"/>
  <c r="EZ131" i="2"/>
  <c r="IZ131" i="2" s="1"/>
  <c r="ES132" i="2"/>
  <c r="IS132" i="2" s="1"/>
  <c r="ET132" i="2"/>
  <c r="IT132" i="2" s="1"/>
  <c r="EU132" i="2"/>
  <c r="IU132" i="2" s="1"/>
  <c r="EV132" i="2"/>
  <c r="IV132" i="2" s="1"/>
  <c r="EW132" i="2"/>
  <c r="IW132" i="2" s="1"/>
  <c r="EX132" i="2"/>
  <c r="IX132" i="2" s="1"/>
  <c r="EY132" i="2"/>
  <c r="IY132" i="2" s="1"/>
  <c r="EZ132" i="2"/>
  <c r="IZ132" i="2" s="1"/>
  <c r="ES133" i="2"/>
  <c r="IS133" i="2" s="1"/>
  <c r="ET133" i="2"/>
  <c r="IT133" i="2" s="1"/>
  <c r="EU133" i="2"/>
  <c r="IU133" i="2" s="1"/>
  <c r="EV133" i="2"/>
  <c r="IV133" i="2" s="1"/>
  <c r="EW133" i="2"/>
  <c r="IW133" i="2" s="1"/>
  <c r="EX133" i="2"/>
  <c r="IX133" i="2" s="1"/>
  <c r="EY133" i="2"/>
  <c r="IY133" i="2" s="1"/>
  <c r="EZ133" i="2"/>
  <c r="IZ133" i="2" s="1"/>
  <c r="ES134" i="2"/>
  <c r="IS134" i="2" s="1"/>
  <c r="ET134" i="2"/>
  <c r="IT134" i="2" s="1"/>
  <c r="EU134" i="2"/>
  <c r="IU134" i="2" s="1"/>
  <c r="EV134" i="2"/>
  <c r="IV134" i="2" s="1"/>
  <c r="EW134" i="2"/>
  <c r="IW134" i="2" s="1"/>
  <c r="EX134" i="2"/>
  <c r="IX134" i="2" s="1"/>
  <c r="EY134" i="2"/>
  <c r="IY134" i="2" s="1"/>
  <c r="EZ134" i="2"/>
  <c r="IZ134" i="2" s="1"/>
  <c r="ES135" i="2"/>
  <c r="IS135" i="2" s="1"/>
  <c r="ET135" i="2"/>
  <c r="IT135" i="2" s="1"/>
  <c r="EU135" i="2"/>
  <c r="IU135" i="2" s="1"/>
  <c r="EV135" i="2"/>
  <c r="IV135" i="2" s="1"/>
  <c r="EW135" i="2"/>
  <c r="IW135" i="2" s="1"/>
  <c r="EX135" i="2"/>
  <c r="IX135" i="2" s="1"/>
  <c r="EY135" i="2"/>
  <c r="IY135" i="2" s="1"/>
  <c r="EZ135" i="2"/>
  <c r="IZ135" i="2" s="1"/>
  <c r="ES136" i="2"/>
  <c r="IS136" i="2" s="1"/>
  <c r="ET136" i="2"/>
  <c r="IT136" i="2" s="1"/>
  <c r="EU136" i="2"/>
  <c r="IU136" i="2" s="1"/>
  <c r="EV136" i="2"/>
  <c r="IV136" i="2" s="1"/>
  <c r="EW136" i="2"/>
  <c r="IW136" i="2" s="1"/>
  <c r="EX136" i="2"/>
  <c r="IX136" i="2" s="1"/>
  <c r="EY136" i="2"/>
  <c r="IY136" i="2" s="1"/>
  <c r="EZ136" i="2"/>
  <c r="IZ136" i="2" s="1"/>
  <c r="ES137" i="2"/>
  <c r="IS137" i="2" s="1"/>
  <c r="ET137" i="2"/>
  <c r="IT137" i="2" s="1"/>
  <c r="EU137" i="2"/>
  <c r="IU137" i="2" s="1"/>
  <c r="EV137" i="2"/>
  <c r="IV137" i="2" s="1"/>
  <c r="EW137" i="2"/>
  <c r="IW137" i="2" s="1"/>
  <c r="EX137" i="2"/>
  <c r="IX137" i="2" s="1"/>
  <c r="EY137" i="2"/>
  <c r="IY137" i="2" s="1"/>
  <c r="EZ137" i="2"/>
  <c r="IZ137" i="2" s="1"/>
  <c r="ES138" i="2"/>
  <c r="IS138" i="2" s="1"/>
  <c r="ET138" i="2"/>
  <c r="IT138" i="2" s="1"/>
  <c r="EU138" i="2"/>
  <c r="IU138" i="2" s="1"/>
  <c r="EV138" i="2"/>
  <c r="IV138" i="2" s="1"/>
  <c r="EW138" i="2"/>
  <c r="IW138" i="2" s="1"/>
  <c r="EX138" i="2"/>
  <c r="IX138" i="2" s="1"/>
  <c r="EY138" i="2"/>
  <c r="IY138" i="2" s="1"/>
  <c r="EZ138" i="2"/>
  <c r="IZ138" i="2" s="1"/>
  <c r="ES139" i="2"/>
  <c r="IS139" i="2" s="1"/>
  <c r="ET139" i="2"/>
  <c r="IT139" i="2" s="1"/>
  <c r="EU139" i="2"/>
  <c r="IU139" i="2" s="1"/>
  <c r="EV139" i="2"/>
  <c r="IV139" i="2" s="1"/>
  <c r="EW139" i="2"/>
  <c r="IW139" i="2" s="1"/>
  <c r="EX139" i="2"/>
  <c r="IX139" i="2" s="1"/>
  <c r="EY139" i="2"/>
  <c r="IY139" i="2" s="1"/>
  <c r="EZ139" i="2"/>
  <c r="IZ139" i="2" s="1"/>
  <c r="ES140" i="2"/>
  <c r="IS140" i="2" s="1"/>
  <c r="ET140" i="2"/>
  <c r="IT140" i="2" s="1"/>
  <c r="EU140" i="2"/>
  <c r="IU140" i="2" s="1"/>
  <c r="EV140" i="2"/>
  <c r="IV140" i="2" s="1"/>
  <c r="EW140" i="2"/>
  <c r="IW140" i="2" s="1"/>
  <c r="EX140" i="2"/>
  <c r="IX140" i="2" s="1"/>
  <c r="EY140" i="2"/>
  <c r="IY140" i="2" s="1"/>
  <c r="EZ140" i="2"/>
  <c r="IZ140" i="2" s="1"/>
  <c r="ES141" i="2"/>
  <c r="IS141" i="2" s="1"/>
  <c r="ET141" i="2"/>
  <c r="IT141" i="2" s="1"/>
  <c r="EU141" i="2"/>
  <c r="IU141" i="2" s="1"/>
  <c r="EV141" i="2"/>
  <c r="IV141" i="2" s="1"/>
  <c r="EW141" i="2"/>
  <c r="IW141" i="2" s="1"/>
  <c r="EX141" i="2"/>
  <c r="IX141" i="2" s="1"/>
  <c r="EY141" i="2"/>
  <c r="IY141" i="2" s="1"/>
  <c r="EZ141" i="2"/>
  <c r="IZ141" i="2" s="1"/>
  <c r="ES142" i="2"/>
  <c r="IS142" i="2" s="1"/>
  <c r="ET142" i="2"/>
  <c r="IT142" i="2" s="1"/>
  <c r="EU142" i="2"/>
  <c r="IU142" i="2" s="1"/>
  <c r="EV142" i="2"/>
  <c r="IV142" i="2" s="1"/>
  <c r="EW142" i="2"/>
  <c r="IW142" i="2" s="1"/>
  <c r="EX142" i="2"/>
  <c r="IX142" i="2" s="1"/>
  <c r="EY142" i="2"/>
  <c r="IY142" i="2" s="1"/>
  <c r="EZ142" i="2"/>
  <c r="IZ142" i="2" s="1"/>
  <c r="ES143" i="2"/>
  <c r="IS143" i="2" s="1"/>
  <c r="ET143" i="2"/>
  <c r="IT143" i="2" s="1"/>
  <c r="EU143" i="2"/>
  <c r="IU143" i="2" s="1"/>
  <c r="EV143" i="2"/>
  <c r="IV143" i="2" s="1"/>
  <c r="EW143" i="2"/>
  <c r="IW143" i="2" s="1"/>
  <c r="EX143" i="2"/>
  <c r="IX143" i="2" s="1"/>
  <c r="EY143" i="2"/>
  <c r="IY143" i="2" s="1"/>
  <c r="EZ143" i="2"/>
  <c r="IZ143" i="2" s="1"/>
  <c r="ES144" i="2"/>
  <c r="IS144" i="2" s="1"/>
  <c r="ET144" i="2"/>
  <c r="IT144" i="2" s="1"/>
  <c r="EU144" i="2"/>
  <c r="IU144" i="2" s="1"/>
  <c r="EV144" i="2"/>
  <c r="IV144" i="2" s="1"/>
  <c r="EW144" i="2"/>
  <c r="IW144" i="2" s="1"/>
  <c r="EX144" i="2"/>
  <c r="IX144" i="2" s="1"/>
  <c r="EY144" i="2"/>
  <c r="IY144" i="2" s="1"/>
  <c r="EZ144" i="2"/>
  <c r="IZ144" i="2" s="1"/>
  <c r="ES145" i="2"/>
  <c r="IS145" i="2" s="1"/>
  <c r="ET145" i="2"/>
  <c r="IT145" i="2" s="1"/>
  <c r="EU145" i="2"/>
  <c r="IU145" i="2" s="1"/>
  <c r="EV145" i="2"/>
  <c r="IV145" i="2" s="1"/>
  <c r="EW145" i="2"/>
  <c r="IW145" i="2" s="1"/>
  <c r="EX145" i="2"/>
  <c r="IX145" i="2" s="1"/>
  <c r="EY145" i="2"/>
  <c r="IY145" i="2" s="1"/>
  <c r="EZ145" i="2"/>
  <c r="ES146" i="2"/>
  <c r="IS146" i="2" s="1"/>
  <c r="ET146" i="2"/>
  <c r="IT146" i="2" s="1"/>
  <c r="EU146" i="2"/>
  <c r="IU146" i="2" s="1"/>
  <c r="EV146" i="2"/>
  <c r="IV146" i="2" s="1"/>
  <c r="EW146" i="2"/>
  <c r="IW146" i="2" s="1"/>
  <c r="EX146" i="2"/>
  <c r="IX146" i="2" s="1"/>
  <c r="EY146" i="2"/>
  <c r="IY146" i="2" s="1"/>
  <c r="EZ146" i="2"/>
  <c r="IZ146" i="2" s="1"/>
  <c r="ES147" i="2"/>
  <c r="IS147" i="2" s="1"/>
  <c r="ET147" i="2"/>
  <c r="IT147" i="2" s="1"/>
  <c r="EU147" i="2"/>
  <c r="IU147" i="2" s="1"/>
  <c r="EV147" i="2"/>
  <c r="IV147" i="2" s="1"/>
  <c r="EW147" i="2"/>
  <c r="IW147" i="2" s="1"/>
  <c r="EX147" i="2"/>
  <c r="IX147" i="2" s="1"/>
  <c r="EY147" i="2"/>
  <c r="IY147" i="2" s="1"/>
  <c r="EZ147" i="2"/>
  <c r="IZ147" i="2" s="1"/>
  <c r="ES148" i="2"/>
  <c r="ET148" i="2"/>
  <c r="EU148" i="2"/>
  <c r="IU148" i="2" s="1"/>
  <c r="EV148" i="2"/>
  <c r="IV148" i="2" s="1"/>
  <c r="EW148" i="2"/>
  <c r="IW148" i="2" s="1"/>
  <c r="EX148" i="2"/>
  <c r="IX148" i="2" s="1"/>
  <c r="EY148" i="2"/>
  <c r="IY148" i="2" s="1"/>
  <c r="EZ148" i="2"/>
  <c r="IZ148" i="2" s="1"/>
  <c r="ES149" i="2"/>
  <c r="IS149" i="2" s="1"/>
  <c r="ET149" i="2"/>
  <c r="IT149" i="2" s="1"/>
  <c r="EU149" i="2"/>
  <c r="IU149" i="2" s="1"/>
  <c r="EV149" i="2"/>
  <c r="IV149" i="2" s="1"/>
  <c r="EW149" i="2"/>
  <c r="IW149" i="2" s="1"/>
  <c r="EX149" i="2"/>
  <c r="IX149" i="2" s="1"/>
  <c r="EY149" i="2"/>
  <c r="IY149" i="2" s="1"/>
  <c r="EZ149" i="2"/>
  <c r="IZ149" i="2" s="1"/>
  <c r="ES150" i="2"/>
  <c r="IS150" i="2" s="1"/>
  <c r="ET150" i="2"/>
  <c r="IT150" i="2" s="1"/>
  <c r="EU150" i="2"/>
  <c r="IU150" i="2" s="1"/>
  <c r="EV150" i="2"/>
  <c r="IV150" i="2" s="1"/>
  <c r="EW150" i="2"/>
  <c r="IW150" i="2" s="1"/>
  <c r="EX150" i="2"/>
  <c r="IX150" i="2" s="1"/>
  <c r="EY150" i="2"/>
  <c r="IY150" i="2" s="1"/>
  <c r="EZ150" i="2"/>
  <c r="IZ150" i="2" s="1"/>
  <c r="ES151" i="2"/>
  <c r="IS151" i="2" s="1"/>
  <c r="ET151" i="2"/>
  <c r="IT151" i="2" s="1"/>
  <c r="EU151" i="2"/>
  <c r="IU151" i="2" s="1"/>
  <c r="EV151" i="2"/>
  <c r="IV151" i="2" s="1"/>
  <c r="EW151" i="2"/>
  <c r="IW151" i="2" s="1"/>
  <c r="EX151" i="2"/>
  <c r="IX151" i="2" s="1"/>
  <c r="EY151" i="2"/>
  <c r="IY151" i="2" s="1"/>
  <c r="EZ151" i="2"/>
  <c r="IZ151" i="2" s="1"/>
  <c r="ES152" i="2"/>
  <c r="IS152" i="2" s="1"/>
  <c r="ET152" i="2"/>
  <c r="IT152" i="2" s="1"/>
  <c r="EU152" i="2"/>
  <c r="IU152" i="2" s="1"/>
  <c r="EV152" i="2"/>
  <c r="IV152" i="2" s="1"/>
  <c r="EW152" i="2"/>
  <c r="IW152" i="2" s="1"/>
  <c r="EX152" i="2"/>
  <c r="IX152" i="2" s="1"/>
  <c r="EY152" i="2"/>
  <c r="IY152" i="2" s="1"/>
  <c r="EZ152" i="2"/>
  <c r="IZ152" i="2" s="1"/>
  <c r="ES153" i="2"/>
  <c r="IS153" i="2" s="1"/>
  <c r="ET153" i="2"/>
  <c r="IT153" i="2" s="1"/>
  <c r="EU153" i="2"/>
  <c r="IU153" i="2" s="1"/>
  <c r="EV153" i="2"/>
  <c r="IV153" i="2" s="1"/>
  <c r="EW153" i="2"/>
  <c r="IW153" i="2" s="1"/>
  <c r="EX153" i="2"/>
  <c r="IX153" i="2" s="1"/>
  <c r="EY153" i="2"/>
  <c r="IY153" i="2" s="1"/>
  <c r="EZ153" i="2"/>
  <c r="IZ153" i="2" s="1"/>
  <c r="ES154" i="2"/>
  <c r="IS154" i="2" s="1"/>
  <c r="ET154" i="2"/>
  <c r="IT154" i="2" s="1"/>
  <c r="EU154" i="2"/>
  <c r="IU154" i="2" s="1"/>
  <c r="EV154" i="2"/>
  <c r="IV154" i="2" s="1"/>
  <c r="EW154" i="2"/>
  <c r="IW154" i="2" s="1"/>
  <c r="EX154" i="2"/>
  <c r="IX154" i="2" s="1"/>
  <c r="EY154" i="2"/>
  <c r="IY154" i="2" s="1"/>
  <c r="EZ154" i="2"/>
  <c r="IZ154" i="2" s="1"/>
  <c r="ES155" i="2"/>
  <c r="IS155" i="2" s="1"/>
  <c r="ET155" i="2"/>
  <c r="IT155" i="2" s="1"/>
  <c r="EU155" i="2"/>
  <c r="IU155" i="2" s="1"/>
  <c r="EV155" i="2"/>
  <c r="IV155" i="2" s="1"/>
  <c r="EW155" i="2"/>
  <c r="IW155" i="2" s="1"/>
  <c r="EX155" i="2"/>
  <c r="IX155" i="2" s="1"/>
  <c r="EY155" i="2"/>
  <c r="IY155" i="2" s="1"/>
  <c r="EZ155" i="2"/>
  <c r="IZ155" i="2" s="1"/>
  <c r="ES156" i="2"/>
  <c r="IS156" i="2" s="1"/>
  <c r="ET156" i="2"/>
  <c r="IT156" i="2" s="1"/>
  <c r="EU156" i="2"/>
  <c r="IU156" i="2" s="1"/>
  <c r="EV156" i="2"/>
  <c r="IV156" i="2" s="1"/>
  <c r="EW156" i="2"/>
  <c r="IW156" i="2" s="1"/>
  <c r="EX156" i="2"/>
  <c r="IX156" i="2" s="1"/>
  <c r="EY156" i="2"/>
  <c r="IY156" i="2" s="1"/>
  <c r="EZ156" i="2"/>
  <c r="IZ156" i="2" s="1"/>
  <c r="ES157" i="2"/>
  <c r="IS157" i="2" s="1"/>
  <c r="ET157" i="2"/>
  <c r="IT157" i="2" s="1"/>
  <c r="EU157" i="2"/>
  <c r="IU157" i="2" s="1"/>
  <c r="EV157" i="2"/>
  <c r="IV157" i="2" s="1"/>
  <c r="EW157" i="2"/>
  <c r="IW157" i="2" s="1"/>
  <c r="EX157" i="2"/>
  <c r="IX157" i="2" s="1"/>
  <c r="EY157" i="2"/>
  <c r="IY157" i="2" s="1"/>
  <c r="EZ157" i="2"/>
  <c r="IZ157" i="2" s="1"/>
  <c r="ES158" i="2"/>
  <c r="IS158" i="2" s="1"/>
  <c r="ET158" i="2"/>
  <c r="IT158" i="2" s="1"/>
  <c r="EU158" i="2"/>
  <c r="IU158" i="2" s="1"/>
  <c r="EV158" i="2"/>
  <c r="IV158" i="2" s="1"/>
  <c r="EW158" i="2"/>
  <c r="IW158" i="2" s="1"/>
  <c r="EX158" i="2"/>
  <c r="IX158" i="2" s="1"/>
  <c r="EY158" i="2"/>
  <c r="IY158" i="2" s="1"/>
  <c r="EZ158" i="2"/>
  <c r="IZ158" i="2" s="1"/>
  <c r="ES159" i="2"/>
  <c r="IS159" i="2" s="1"/>
  <c r="ET159" i="2"/>
  <c r="IT159" i="2" s="1"/>
  <c r="EU159" i="2"/>
  <c r="IU159" i="2" s="1"/>
  <c r="EV159" i="2"/>
  <c r="IV159" i="2" s="1"/>
  <c r="EW159" i="2"/>
  <c r="IW159" i="2" s="1"/>
  <c r="EX159" i="2"/>
  <c r="IX159" i="2" s="1"/>
  <c r="EY159" i="2"/>
  <c r="IY159" i="2" s="1"/>
  <c r="EZ159" i="2"/>
  <c r="IZ159" i="2" s="1"/>
  <c r="ES160" i="2"/>
  <c r="IS160" i="2" s="1"/>
  <c r="ET160" i="2"/>
  <c r="IT160" i="2" s="1"/>
  <c r="EU160" i="2"/>
  <c r="IU160" i="2" s="1"/>
  <c r="EV160" i="2"/>
  <c r="IV160" i="2" s="1"/>
  <c r="EW160" i="2"/>
  <c r="IW160" i="2" s="1"/>
  <c r="EX160" i="2"/>
  <c r="IX160" i="2" s="1"/>
  <c r="EY160" i="2"/>
  <c r="IY160" i="2" s="1"/>
  <c r="EZ160" i="2"/>
  <c r="IZ160" i="2" s="1"/>
  <c r="ES2" i="2"/>
  <c r="IS2" i="2" s="1"/>
  <c r="IS162" i="2" s="1"/>
  <c r="ET2" i="2"/>
  <c r="IT2" i="2" s="1"/>
  <c r="IT162" i="2" s="1"/>
  <c r="EU2" i="2"/>
  <c r="IU2" i="2" s="1"/>
  <c r="IU162" i="2" s="1"/>
  <c r="EV2" i="2"/>
  <c r="IV2" i="2" s="1"/>
  <c r="IV162" i="2" s="1"/>
  <c r="EW2" i="2"/>
  <c r="IW2" i="2" s="1"/>
  <c r="IW162" i="2" s="1"/>
  <c r="CJ2" i="2"/>
  <c r="GJ2" i="2" s="1"/>
  <c r="KJ2" i="2" s="1"/>
  <c r="KJ162" i="2" s="1"/>
  <c r="CK2" i="2"/>
  <c r="GK2" i="2" s="1"/>
  <c r="KK2" i="2" s="1"/>
  <c r="KK162" i="2" s="1"/>
  <c r="CL2" i="2"/>
  <c r="CM2" i="2"/>
  <c r="GM2" i="2" s="1"/>
  <c r="KM2" i="2" s="1"/>
  <c r="KM162" i="2" s="1"/>
  <c r="CN2" i="2"/>
  <c r="GN2" i="2" s="1"/>
  <c r="KN2" i="2" s="1"/>
  <c r="KN162" i="2" s="1"/>
  <c r="HB3" i="2"/>
  <c r="LB3" i="2" s="1"/>
  <c r="HC3" i="2"/>
  <c r="LC3" i="2" s="1"/>
  <c r="HD3" i="2"/>
  <c r="LD3" i="2" s="1"/>
  <c r="HE3" i="2"/>
  <c r="LE3" i="2" s="1"/>
  <c r="HF3" i="2"/>
  <c r="LF3" i="2" s="1"/>
  <c r="HG3" i="2"/>
  <c r="LG3" i="2" s="1"/>
  <c r="HB4" i="2"/>
  <c r="LB4" i="2" s="1"/>
  <c r="HC4" i="2"/>
  <c r="LC4" i="2" s="1"/>
  <c r="HD4" i="2"/>
  <c r="LD4" i="2" s="1"/>
  <c r="HE4" i="2"/>
  <c r="LE4" i="2" s="1"/>
  <c r="HF4" i="2"/>
  <c r="LF4" i="2" s="1"/>
  <c r="HG4" i="2"/>
  <c r="LG4" i="2" s="1"/>
  <c r="HB5" i="2"/>
  <c r="LB5" i="2" s="1"/>
  <c r="HC5" i="2"/>
  <c r="LC5" i="2" s="1"/>
  <c r="HD5" i="2"/>
  <c r="LD5" i="2" s="1"/>
  <c r="HE5" i="2"/>
  <c r="LE5" i="2" s="1"/>
  <c r="HF5" i="2"/>
  <c r="LF5" i="2" s="1"/>
  <c r="HG5" i="2"/>
  <c r="LG5" i="2" s="1"/>
  <c r="HB6" i="2"/>
  <c r="LB6" i="2" s="1"/>
  <c r="HC6" i="2"/>
  <c r="LC6" i="2" s="1"/>
  <c r="HD6" i="2"/>
  <c r="LD6" i="2" s="1"/>
  <c r="HE6" i="2"/>
  <c r="LE6" i="2" s="1"/>
  <c r="HF6" i="2"/>
  <c r="LF6" i="2" s="1"/>
  <c r="HG6" i="2"/>
  <c r="LG6" i="2" s="1"/>
  <c r="HB7" i="2"/>
  <c r="LB7" i="2" s="1"/>
  <c r="HC7" i="2"/>
  <c r="LC7" i="2" s="1"/>
  <c r="HD7" i="2"/>
  <c r="LD7" i="2" s="1"/>
  <c r="HE7" i="2"/>
  <c r="LE7" i="2" s="1"/>
  <c r="HF7" i="2"/>
  <c r="LF7" i="2" s="1"/>
  <c r="HG7" i="2"/>
  <c r="LG7" i="2" s="1"/>
  <c r="HB8" i="2"/>
  <c r="LB8" i="2" s="1"/>
  <c r="HC8" i="2"/>
  <c r="LC8" i="2" s="1"/>
  <c r="HD8" i="2"/>
  <c r="LD8" i="2" s="1"/>
  <c r="HE8" i="2"/>
  <c r="LE8" i="2" s="1"/>
  <c r="HF8" i="2"/>
  <c r="LF8" i="2" s="1"/>
  <c r="HG8" i="2"/>
  <c r="LG8" i="2" s="1"/>
  <c r="HB9" i="2"/>
  <c r="LB9" i="2" s="1"/>
  <c r="HC9" i="2"/>
  <c r="LC9" i="2" s="1"/>
  <c r="HD9" i="2"/>
  <c r="LD9" i="2" s="1"/>
  <c r="HE9" i="2"/>
  <c r="LE9" i="2" s="1"/>
  <c r="HF9" i="2"/>
  <c r="LF9" i="2" s="1"/>
  <c r="HG9" i="2"/>
  <c r="LG9" i="2" s="1"/>
  <c r="HB10" i="2"/>
  <c r="LB10" i="2" s="1"/>
  <c r="HC10" i="2"/>
  <c r="LC10" i="2" s="1"/>
  <c r="HD10" i="2"/>
  <c r="LD10" i="2" s="1"/>
  <c r="HE10" i="2"/>
  <c r="LE10" i="2" s="1"/>
  <c r="HF10" i="2"/>
  <c r="LF10" i="2" s="1"/>
  <c r="HG10" i="2"/>
  <c r="LG10" i="2" s="1"/>
  <c r="HB11" i="2"/>
  <c r="LB11" i="2" s="1"/>
  <c r="HC11" i="2"/>
  <c r="LC11" i="2" s="1"/>
  <c r="HD11" i="2"/>
  <c r="LD11" i="2" s="1"/>
  <c r="HE11" i="2"/>
  <c r="LE11" i="2" s="1"/>
  <c r="HF11" i="2"/>
  <c r="LF11" i="2" s="1"/>
  <c r="HG11" i="2"/>
  <c r="LG11" i="2" s="1"/>
  <c r="HB12" i="2"/>
  <c r="LB12" i="2" s="1"/>
  <c r="HC12" i="2"/>
  <c r="LC12" i="2" s="1"/>
  <c r="HD12" i="2"/>
  <c r="LD12" i="2" s="1"/>
  <c r="HE12" i="2"/>
  <c r="LE12" i="2" s="1"/>
  <c r="HF12" i="2"/>
  <c r="LF12" i="2" s="1"/>
  <c r="HG12" i="2"/>
  <c r="LG12" i="2" s="1"/>
  <c r="HB13" i="2"/>
  <c r="LB13" i="2" s="1"/>
  <c r="HC13" i="2"/>
  <c r="LC13" i="2" s="1"/>
  <c r="HD13" i="2"/>
  <c r="LD13" i="2" s="1"/>
  <c r="HE13" i="2"/>
  <c r="LE13" i="2" s="1"/>
  <c r="HF13" i="2"/>
  <c r="LF13" i="2" s="1"/>
  <c r="HG13" i="2"/>
  <c r="LG13" i="2" s="1"/>
  <c r="HB14" i="2"/>
  <c r="LB14" i="2" s="1"/>
  <c r="HC14" i="2"/>
  <c r="LC14" i="2" s="1"/>
  <c r="HD14" i="2"/>
  <c r="LD14" i="2" s="1"/>
  <c r="HE14" i="2"/>
  <c r="LE14" i="2" s="1"/>
  <c r="HF14" i="2"/>
  <c r="LF14" i="2" s="1"/>
  <c r="HG14" i="2"/>
  <c r="LG14" i="2" s="1"/>
  <c r="HB15" i="2"/>
  <c r="LB15" i="2" s="1"/>
  <c r="HC15" i="2"/>
  <c r="LC15" i="2" s="1"/>
  <c r="HD15" i="2"/>
  <c r="LD15" i="2" s="1"/>
  <c r="HE15" i="2"/>
  <c r="LE15" i="2" s="1"/>
  <c r="HF15" i="2"/>
  <c r="LF15" i="2" s="1"/>
  <c r="HG15" i="2"/>
  <c r="LG15" i="2" s="1"/>
  <c r="HB16" i="2"/>
  <c r="LB16" i="2" s="1"/>
  <c r="HC16" i="2"/>
  <c r="LC16" i="2" s="1"/>
  <c r="HD16" i="2"/>
  <c r="LD16" i="2" s="1"/>
  <c r="HE16" i="2"/>
  <c r="LE16" i="2" s="1"/>
  <c r="HF16" i="2"/>
  <c r="LF16" i="2" s="1"/>
  <c r="HG16" i="2"/>
  <c r="LG16" i="2" s="1"/>
  <c r="HB17" i="2"/>
  <c r="LB17" i="2" s="1"/>
  <c r="HC17" i="2"/>
  <c r="LC17" i="2" s="1"/>
  <c r="HD17" i="2"/>
  <c r="LD17" i="2" s="1"/>
  <c r="HE17" i="2"/>
  <c r="LE17" i="2" s="1"/>
  <c r="HF17" i="2"/>
  <c r="LF17" i="2" s="1"/>
  <c r="HG17" i="2"/>
  <c r="LG17" i="2" s="1"/>
  <c r="HB18" i="2"/>
  <c r="LB18" i="2" s="1"/>
  <c r="HC18" i="2"/>
  <c r="LC18" i="2" s="1"/>
  <c r="HD18" i="2"/>
  <c r="LD18" i="2" s="1"/>
  <c r="HE18" i="2"/>
  <c r="LE18" i="2" s="1"/>
  <c r="HF18" i="2"/>
  <c r="LF18" i="2" s="1"/>
  <c r="HG18" i="2"/>
  <c r="LG18" i="2" s="1"/>
  <c r="HB19" i="2"/>
  <c r="LB19" i="2" s="1"/>
  <c r="HC19" i="2"/>
  <c r="LC19" i="2" s="1"/>
  <c r="HD19" i="2"/>
  <c r="LD19" i="2" s="1"/>
  <c r="HE19" i="2"/>
  <c r="LE19" i="2" s="1"/>
  <c r="HF19" i="2"/>
  <c r="LF19" i="2" s="1"/>
  <c r="HG19" i="2"/>
  <c r="LG19" i="2" s="1"/>
  <c r="HB20" i="2"/>
  <c r="LB20" i="2" s="1"/>
  <c r="HC20" i="2"/>
  <c r="LC20" i="2" s="1"/>
  <c r="HD20" i="2"/>
  <c r="LD20" i="2" s="1"/>
  <c r="HE20" i="2"/>
  <c r="LE20" i="2" s="1"/>
  <c r="HF20" i="2"/>
  <c r="LF20" i="2" s="1"/>
  <c r="HG20" i="2"/>
  <c r="LG20" i="2" s="1"/>
  <c r="HB21" i="2"/>
  <c r="LB21" i="2" s="1"/>
  <c r="HC21" i="2"/>
  <c r="LC21" i="2" s="1"/>
  <c r="HD21" i="2"/>
  <c r="LD21" i="2" s="1"/>
  <c r="HE21" i="2"/>
  <c r="LE21" i="2" s="1"/>
  <c r="HF21" i="2"/>
  <c r="LF21" i="2" s="1"/>
  <c r="HG21" i="2"/>
  <c r="LG21" i="2" s="1"/>
  <c r="HB22" i="2"/>
  <c r="LB22" i="2" s="1"/>
  <c r="HC22" i="2"/>
  <c r="LC22" i="2" s="1"/>
  <c r="HD22" i="2"/>
  <c r="LD22" i="2" s="1"/>
  <c r="HE22" i="2"/>
  <c r="LE22" i="2" s="1"/>
  <c r="HF22" i="2"/>
  <c r="LF22" i="2" s="1"/>
  <c r="HG22" i="2"/>
  <c r="LG22" i="2" s="1"/>
  <c r="HB23" i="2"/>
  <c r="LB23" i="2" s="1"/>
  <c r="HC23" i="2"/>
  <c r="LC23" i="2" s="1"/>
  <c r="HD23" i="2"/>
  <c r="LD23" i="2" s="1"/>
  <c r="HE23" i="2"/>
  <c r="LE23" i="2" s="1"/>
  <c r="HF23" i="2"/>
  <c r="LF23" i="2" s="1"/>
  <c r="HG23" i="2"/>
  <c r="LG23" i="2" s="1"/>
  <c r="HB24" i="2"/>
  <c r="LB24" i="2" s="1"/>
  <c r="HC24" i="2"/>
  <c r="LC24" i="2" s="1"/>
  <c r="HD24" i="2"/>
  <c r="LD24" i="2" s="1"/>
  <c r="HE24" i="2"/>
  <c r="LE24" i="2" s="1"/>
  <c r="HF24" i="2"/>
  <c r="LF24" i="2" s="1"/>
  <c r="HG24" i="2"/>
  <c r="LG24" i="2" s="1"/>
  <c r="HB25" i="2"/>
  <c r="LB25" i="2" s="1"/>
  <c r="HC25" i="2"/>
  <c r="LC25" i="2" s="1"/>
  <c r="HD25" i="2"/>
  <c r="LD25" i="2" s="1"/>
  <c r="HE25" i="2"/>
  <c r="LE25" i="2" s="1"/>
  <c r="HF25" i="2"/>
  <c r="LF25" i="2" s="1"/>
  <c r="HG25" i="2"/>
  <c r="LG25" i="2" s="1"/>
  <c r="HB26" i="2"/>
  <c r="LB26" i="2" s="1"/>
  <c r="HC26" i="2"/>
  <c r="LC26" i="2" s="1"/>
  <c r="HD26" i="2"/>
  <c r="LD26" i="2" s="1"/>
  <c r="HE26" i="2"/>
  <c r="LE26" i="2" s="1"/>
  <c r="HF26" i="2"/>
  <c r="LF26" i="2" s="1"/>
  <c r="HG26" i="2"/>
  <c r="LG26" i="2" s="1"/>
  <c r="HB27" i="2"/>
  <c r="LB27" i="2" s="1"/>
  <c r="HC27" i="2"/>
  <c r="LC27" i="2" s="1"/>
  <c r="HD27" i="2"/>
  <c r="LD27" i="2" s="1"/>
  <c r="HE27" i="2"/>
  <c r="LE27" i="2" s="1"/>
  <c r="HF27" i="2"/>
  <c r="LF27" i="2" s="1"/>
  <c r="HG27" i="2"/>
  <c r="LG27" i="2" s="1"/>
  <c r="HB28" i="2"/>
  <c r="LB28" i="2" s="1"/>
  <c r="HC28" i="2"/>
  <c r="LC28" i="2" s="1"/>
  <c r="HD28" i="2"/>
  <c r="LD28" i="2" s="1"/>
  <c r="HE28" i="2"/>
  <c r="LE28" i="2" s="1"/>
  <c r="HF28" i="2"/>
  <c r="LF28" i="2" s="1"/>
  <c r="HG28" i="2"/>
  <c r="LG28" i="2" s="1"/>
  <c r="HB29" i="2"/>
  <c r="LB29" i="2" s="1"/>
  <c r="HC29" i="2"/>
  <c r="LC29" i="2" s="1"/>
  <c r="HD29" i="2"/>
  <c r="LD29" i="2" s="1"/>
  <c r="HE29" i="2"/>
  <c r="LE29" i="2" s="1"/>
  <c r="HF29" i="2"/>
  <c r="LF29" i="2" s="1"/>
  <c r="HG29" i="2"/>
  <c r="LG29" i="2" s="1"/>
  <c r="HB30" i="2"/>
  <c r="LB30" i="2" s="1"/>
  <c r="HC30" i="2"/>
  <c r="LC30" i="2" s="1"/>
  <c r="HD30" i="2"/>
  <c r="HE30" i="2"/>
  <c r="HF30" i="2"/>
  <c r="LF30" i="2" s="1"/>
  <c r="HG30" i="2"/>
  <c r="HB31" i="2"/>
  <c r="LB31" i="2" s="1"/>
  <c r="HC31" i="2"/>
  <c r="LC31" i="2" s="1"/>
  <c r="HD31" i="2"/>
  <c r="LD31" i="2" s="1"/>
  <c r="HE31" i="2"/>
  <c r="LE31" i="2" s="1"/>
  <c r="HF31" i="2"/>
  <c r="LF31" i="2" s="1"/>
  <c r="HG31" i="2"/>
  <c r="LG31" i="2" s="1"/>
  <c r="HB32" i="2"/>
  <c r="LB32" i="2" s="1"/>
  <c r="HC32" i="2"/>
  <c r="LC32" i="2" s="1"/>
  <c r="HD32" i="2"/>
  <c r="LD32" i="2" s="1"/>
  <c r="HE32" i="2"/>
  <c r="LE32" i="2" s="1"/>
  <c r="HF32" i="2"/>
  <c r="LF32" i="2" s="1"/>
  <c r="HG32" i="2"/>
  <c r="LG32" i="2" s="1"/>
  <c r="HB33" i="2"/>
  <c r="LB33" i="2" s="1"/>
  <c r="HC33" i="2"/>
  <c r="LC33" i="2" s="1"/>
  <c r="HD33" i="2"/>
  <c r="LD33" i="2" s="1"/>
  <c r="HE33" i="2"/>
  <c r="LE33" i="2" s="1"/>
  <c r="HF33" i="2"/>
  <c r="LF33" i="2" s="1"/>
  <c r="HG33" i="2"/>
  <c r="LG33" i="2" s="1"/>
  <c r="HB34" i="2"/>
  <c r="LB34" i="2" s="1"/>
  <c r="HC34" i="2"/>
  <c r="LC34" i="2" s="1"/>
  <c r="HD34" i="2"/>
  <c r="LD34" i="2" s="1"/>
  <c r="HE34" i="2"/>
  <c r="LE34" i="2" s="1"/>
  <c r="HF34" i="2"/>
  <c r="LF34" i="2" s="1"/>
  <c r="HG34" i="2"/>
  <c r="LG34" i="2" s="1"/>
  <c r="HB35" i="2"/>
  <c r="LB35" i="2" s="1"/>
  <c r="HC35" i="2"/>
  <c r="LC35" i="2" s="1"/>
  <c r="HD35" i="2"/>
  <c r="LD35" i="2" s="1"/>
  <c r="HE35" i="2"/>
  <c r="LE35" i="2" s="1"/>
  <c r="HF35" i="2"/>
  <c r="LF35" i="2" s="1"/>
  <c r="HG35" i="2"/>
  <c r="LG35" i="2" s="1"/>
  <c r="HB36" i="2"/>
  <c r="LB36" i="2" s="1"/>
  <c r="HC36" i="2"/>
  <c r="LC36" i="2" s="1"/>
  <c r="HD36" i="2"/>
  <c r="LD36" i="2" s="1"/>
  <c r="HE36" i="2"/>
  <c r="LE36" i="2" s="1"/>
  <c r="HF36" i="2"/>
  <c r="LF36" i="2" s="1"/>
  <c r="HG36" i="2"/>
  <c r="LG36" i="2" s="1"/>
  <c r="HB37" i="2"/>
  <c r="LB37" i="2" s="1"/>
  <c r="HC37" i="2"/>
  <c r="LC37" i="2" s="1"/>
  <c r="HD37" i="2"/>
  <c r="LD37" i="2" s="1"/>
  <c r="HE37" i="2"/>
  <c r="LE37" i="2" s="1"/>
  <c r="HF37" i="2"/>
  <c r="LF37" i="2" s="1"/>
  <c r="HG37" i="2"/>
  <c r="LG37" i="2" s="1"/>
  <c r="HB38" i="2"/>
  <c r="LB38" i="2" s="1"/>
  <c r="HC38" i="2"/>
  <c r="LC38" i="2" s="1"/>
  <c r="HD38" i="2"/>
  <c r="LD38" i="2" s="1"/>
  <c r="HE38" i="2"/>
  <c r="LE38" i="2" s="1"/>
  <c r="HF38" i="2"/>
  <c r="LF38" i="2" s="1"/>
  <c r="HG38" i="2"/>
  <c r="LG38" i="2" s="1"/>
  <c r="HB39" i="2"/>
  <c r="LB39" i="2" s="1"/>
  <c r="HC39" i="2"/>
  <c r="LC39" i="2" s="1"/>
  <c r="HD39" i="2"/>
  <c r="LD39" i="2" s="1"/>
  <c r="HE39" i="2"/>
  <c r="LE39" i="2" s="1"/>
  <c r="HF39" i="2"/>
  <c r="LF39" i="2" s="1"/>
  <c r="HG39" i="2"/>
  <c r="LG39" i="2" s="1"/>
  <c r="HB40" i="2"/>
  <c r="LB40" i="2" s="1"/>
  <c r="HC40" i="2"/>
  <c r="LC40" i="2" s="1"/>
  <c r="HD40" i="2"/>
  <c r="LD40" i="2" s="1"/>
  <c r="HE40" i="2"/>
  <c r="LE40" i="2" s="1"/>
  <c r="HF40" i="2"/>
  <c r="LF40" i="2" s="1"/>
  <c r="HG40" i="2"/>
  <c r="LG40" i="2" s="1"/>
  <c r="HB41" i="2"/>
  <c r="LB41" i="2" s="1"/>
  <c r="HC41" i="2"/>
  <c r="LC41" i="2" s="1"/>
  <c r="HD41" i="2"/>
  <c r="LD41" i="2" s="1"/>
  <c r="HE41" i="2"/>
  <c r="LE41" i="2" s="1"/>
  <c r="HF41" i="2"/>
  <c r="LF41" i="2" s="1"/>
  <c r="HG41" i="2"/>
  <c r="LG41" i="2" s="1"/>
  <c r="HB42" i="2"/>
  <c r="LB42" i="2" s="1"/>
  <c r="HC42" i="2"/>
  <c r="LC42" i="2" s="1"/>
  <c r="HD42" i="2"/>
  <c r="LD42" i="2" s="1"/>
  <c r="HE42" i="2"/>
  <c r="LE42" i="2" s="1"/>
  <c r="HF42" i="2"/>
  <c r="LF42" i="2" s="1"/>
  <c r="HG42" i="2"/>
  <c r="LG42" i="2" s="1"/>
  <c r="HB43" i="2"/>
  <c r="LB43" i="2" s="1"/>
  <c r="HC43" i="2"/>
  <c r="LC43" i="2" s="1"/>
  <c r="HD43" i="2"/>
  <c r="LD43" i="2" s="1"/>
  <c r="HE43" i="2"/>
  <c r="LE43" i="2" s="1"/>
  <c r="HF43" i="2"/>
  <c r="LF43" i="2" s="1"/>
  <c r="HG43" i="2"/>
  <c r="LG43" i="2" s="1"/>
  <c r="HB44" i="2"/>
  <c r="LB44" i="2" s="1"/>
  <c r="HC44" i="2"/>
  <c r="LC44" i="2" s="1"/>
  <c r="HD44" i="2"/>
  <c r="LD44" i="2" s="1"/>
  <c r="HE44" i="2"/>
  <c r="LE44" i="2" s="1"/>
  <c r="HF44" i="2"/>
  <c r="LF44" i="2" s="1"/>
  <c r="HG44" i="2"/>
  <c r="LG44" i="2" s="1"/>
  <c r="HB45" i="2"/>
  <c r="LB45" i="2" s="1"/>
  <c r="HC45" i="2"/>
  <c r="LC45" i="2" s="1"/>
  <c r="HD45" i="2"/>
  <c r="LD45" i="2" s="1"/>
  <c r="HE45" i="2"/>
  <c r="LE45" i="2" s="1"/>
  <c r="HF45" i="2"/>
  <c r="LF45" i="2" s="1"/>
  <c r="HG45" i="2"/>
  <c r="LG45" i="2" s="1"/>
  <c r="HB63" i="2"/>
  <c r="LB63" i="2" s="1"/>
  <c r="HC63" i="2"/>
  <c r="LC63" i="2" s="1"/>
  <c r="HD63" i="2"/>
  <c r="LD63" i="2" s="1"/>
  <c r="HE63" i="2"/>
  <c r="LE63" i="2" s="1"/>
  <c r="HF63" i="2"/>
  <c r="LF63" i="2" s="1"/>
  <c r="HG63" i="2"/>
  <c r="LG63" i="2" s="1"/>
  <c r="HB64" i="2"/>
  <c r="LB64" i="2" s="1"/>
  <c r="HC64" i="2"/>
  <c r="LC64" i="2" s="1"/>
  <c r="HD64" i="2"/>
  <c r="LD64" i="2" s="1"/>
  <c r="HE64" i="2"/>
  <c r="LE64" i="2" s="1"/>
  <c r="HF64" i="2"/>
  <c r="LF64" i="2" s="1"/>
  <c r="HG64" i="2"/>
  <c r="LG64" i="2" s="1"/>
  <c r="HB65" i="2"/>
  <c r="LB65" i="2" s="1"/>
  <c r="HC65" i="2"/>
  <c r="LC65" i="2" s="1"/>
  <c r="HD65" i="2"/>
  <c r="LD65" i="2" s="1"/>
  <c r="HE65" i="2"/>
  <c r="LE65" i="2" s="1"/>
  <c r="HF65" i="2"/>
  <c r="LF65" i="2" s="1"/>
  <c r="HG65" i="2"/>
  <c r="LG65" i="2" s="1"/>
  <c r="HB66" i="2"/>
  <c r="LB66" i="2" s="1"/>
  <c r="HC66" i="2"/>
  <c r="LC66" i="2" s="1"/>
  <c r="HD66" i="2"/>
  <c r="LD66" i="2" s="1"/>
  <c r="HE66" i="2"/>
  <c r="LE66" i="2" s="1"/>
  <c r="HF66" i="2"/>
  <c r="LF66" i="2" s="1"/>
  <c r="HG66" i="2"/>
  <c r="LG66" i="2" s="1"/>
  <c r="HB67" i="2"/>
  <c r="LB67" i="2" s="1"/>
  <c r="HC67" i="2"/>
  <c r="LC67" i="2" s="1"/>
  <c r="HD67" i="2"/>
  <c r="LD67" i="2" s="1"/>
  <c r="HE67" i="2"/>
  <c r="LE67" i="2" s="1"/>
  <c r="HF67" i="2"/>
  <c r="LF67" i="2" s="1"/>
  <c r="HG67" i="2"/>
  <c r="LG67" i="2" s="1"/>
  <c r="HB68" i="2"/>
  <c r="LB68" i="2" s="1"/>
  <c r="HC68" i="2"/>
  <c r="LC68" i="2" s="1"/>
  <c r="HD68" i="2"/>
  <c r="LD68" i="2" s="1"/>
  <c r="HE68" i="2"/>
  <c r="LE68" i="2" s="1"/>
  <c r="HF68" i="2"/>
  <c r="LF68" i="2" s="1"/>
  <c r="HG68" i="2"/>
  <c r="LG68" i="2" s="1"/>
  <c r="HB69" i="2"/>
  <c r="LB69" i="2" s="1"/>
  <c r="HC69" i="2"/>
  <c r="LC69" i="2" s="1"/>
  <c r="HD69" i="2"/>
  <c r="LD69" i="2" s="1"/>
  <c r="HE69" i="2"/>
  <c r="LE69" i="2" s="1"/>
  <c r="HF69" i="2"/>
  <c r="LF69" i="2" s="1"/>
  <c r="HG69" i="2"/>
  <c r="LG69" i="2" s="1"/>
  <c r="HB70" i="2"/>
  <c r="LB70" i="2" s="1"/>
  <c r="HC70" i="2"/>
  <c r="LC70" i="2" s="1"/>
  <c r="HD70" i="2"/>
  <c r="LD70" i="2" s="1"/>
  <c r="HE70" i="2"/>
  <c r="LE70" i="2" s="1"/>
  <c r="HF70" i="2"/>
  <c r="LF70" i="2" s="1"/>
  <c r="HG70" i="2"/>
  <c r="LG70" i="2" s="1"/>
  <c r="HB71" i="2"/>
  <c r="LB71" i="2" s="1"/>
  <c r="HC71" i="2"/>
  <c r="LC71" i="2" s="1"/>
  <c r="HD71" i="2"/>
  <c r="LD71" i="2" s="1"/>
  <c r="HE71" i="2"/>
  <c r="LE71" i="2" s="1"/>
  <c r="HF71" i="2"/>
  <c r="LF71" i="2" s="1"/>
  <c r="HG71" i="2"/>
  <c r="LG71" i="2" s="1"/>
  <c r="HB72" i="2"/>
  <c r="LB72" i="2" s="1"/>
  <c r="HC72" i="2"/>
  <c r="LC72" i="2" s="1"/>
  <c r="HD72" i="2"/>
  <c r="LD72" i="2" s="1"/>
  <c r="HE72" i="2"/>
  <c r="LE72" i="2" s="1"/>
  <c r="HF72" i="2"/>
  <c r="LF72" i="2" s="1"/>
  <c r="HG72" i="2"/>
  <c r="LG72" i="2" s="1"/>
  <c r="HB73" i="2"/>
  <c r="LB73" i="2" s="1"/>
  <c r="HC73" i="2"/>
  <c r="LC73" i="2" s="1"/>
  <c r="HD73" i="2"/>
  <c r="LD73" i="2" s="1"/>
  <c r="HE73" i="2"/>
  <c r="LE73" i="2" s="1"/>
  <c r="HF73" i="2"/>
  <c r="LF73" i="2" s="1"/>
  <c r="HG73" i="2"/>
  <c r="LG73" i="2" s="1"/>
  <c r="HB74" i="2"/>
  <c r="LB74" i="2" s="1"/>
  <c r="HC74" i="2"/>
  <c r="LC74" i="2" s="1"/>
  <c r="HD74" i="2"/>
  <c r="LD74" i="2" s="1"/>
  <c r="HE74" i="2"/>
  <c r="LE74" i="2" s="1"/>
  <c r="HF74" i="2"/>
  <c r="LF74" i="2" s="1"/>
  <c r="HG74" i="2"/>
  <c r="LG74" i="2" s="1"/>
  <c r="HB75" i="2"/>
  <c r="LB75" i="2" s="1"/>
  <c r="HC75" i="2"/>
  <c r="LC75" i="2" s="1"/>
  <c r="HD75" i="2"/>
  <c r="LD75" i="2" s="1"/>
  <c r="HE75" i="2"/>
  <c r="LE75" i="2" s="1"/>
  <c r="HF75" i="2"/>
  <c r="LF75" i="2" s="1"/>
  <c r="HG75" i="2"/>
  <c r="LG75" i="2" s="1"/>
  <c r="HB76" i="2"/>
  <c r="LB76" i="2" s="1"/>
  <c r="HC76" i="2"/>
  <c r="LC76" i="2" s="1"/>
  <c r="HD76" i="2"/>
  <c r="LD76" i="2" s="1"/>
  <c r="HE76" i="2"/>
  <c r="LE76" i="2" s="1"/>
  <c r="HF76" i="2"/>
  <c r="LF76" i="2" s="1"/>
  <c r="HG76" i="2"/>
  <c r="LG76" i="2" s="1"/>
  <c r="HB77" i="2"/>
  <c r="LB77" i="2" s="1"/>
  <c r="HC77" i="2"/>
  <c r="LC77" i="2" s="1"/>
  <c r="HD77" i="2"/>
  <c r="LD77" i="2" s="1"/>
  <c r="HE77" i="2"/>
  <c r="LE77" i="2" s="1"/>
  <c r="HF77" i="2"/>
  <c r="LF77" i="2" s="1"/>
  <c r="HG77" i="2"/>
  <c r="LG77" i="2" s="1"/>
  <c r="HB78" i="2"/>
  <c r="LB78" i="2" s="1"/>
  <c r="HC78" i="2"/>
  <c r="LC78" i="2" s="1"/>
  <c r="HD78" i="2"/>
  <c r="LD78" i="2" s="1"/>
  <c r="HE78" i="2"/>
  <c r="LE78" i="2" s="1"/>
  <c r="HF78" i="2"/>
  <c r="LF78" i="2" s="1"/>
  <c r="HG78" i="2"/>
  <c r="LG78" i="2" s="1"/>
  <c r="HB79" i="2"/>
  <c r="LB79" i="2" s="1"/>
  <c r="HC79" i="2"/>
  <c r="LC79" i="2" s="1"/>
  <c r="HD79" i="2"/>
  <c r="LD79" i="2" s="1"/>
  <c r="HE79" i="2"/>
  <c r="LE79" i="2" s="1"/>
  <c r="HF79" i="2"/>
  <c r="LF79" i="2" s="1"/>
  <c r="HG79" i="2"/>
  <c r="LG79" i="2" s="1"/>
  <c r="HB80" i="2"/>
  <c r="LB80" i="2" s="1"/>
  <c r="HC80" i="2"/>
  <c r="LC80" i="2" s="1"/>
  <c r="HD80" i="2"/>
  <c r="LD80" i="2" s="1"/>
  <c r="HE80" i="2"/>
  <c r="LE80" i="2" s="1"/>
  <c r="HF80" i="2"/>
  <c r="LF80" i="2" s="1"/>
  <c r="HG80" i="2"/>
  <c r="LG80" i="2" s="1"/>
  <c r="HB81" i="2"/>
  <c r="LB81" i="2" s="1"/>
  <c r="HC81" i="2"/>
  <c r="LC81" i="2" s="1"/>
  <c r="HD81" i="2"/>
  <c r="LD81" i="2" s="1"/>
  <c r="HE81" i="2"/>
  <c r="LE81" i="2" s="1"/>
  <c r="HF81" i="2"/>
  <c r="LF81" i="2" s="1"/>
  <c r="HG81" i="2"/>
  <c r="LG81" i="2" s="1"/>
  <c r="HB82" i="2"/>
  <c r="LB82" i="2" s="1"/>
  <c r="HC82" i="2"/>
  <c r="LC82" i="2" s="1"/>
  <c r="HD82" i="2"/>
  <c r="LD82" i="2" s="1"/>
  <c r="HE82" i="2"/>
  <c r="LE82" i="2" s="1"/>
  <c r="HF82" i="2"/>
  <c r="LF82" i="2" s="1"/>
  <c r="HG82" i="2"/>
  <c r="LG82" i="2" s="1"/>
  <c r="HB97" i="2"/>
  <c r="LB97" i="2" s="1"/>
  <c r="HC97" i="2"/>
  <c r="LC97" i="2" s="1"/>
  <c r="HD97" i="2"/>
  <c r="LD97" i="2" s="1"/>
  <c r="HE97" i="2"/>
  <c r="LE97" i="2" s="1"/>
  <c r="HF97" i="2"/>
  <c r="LF97" i="2" s="1"/>
  <c r="HG97" i="2"/>
  <c r="LG97" i="2" s="1"/>
  <c r="HB98" i="2"/>
  <c r="LB98" i="2" s="1"/>
  <c r="HC98" i="2"/>
  <c r="LC98" i="2" s="1"/>
  <c r="HD98" i="2"/>
  <c r="LD98" i="2" s="1"/>
  <c r="HE98" i="2"/>
  <c r="LE98" i="2" s="1"/>
  <c r="HF98" i="2"/>
  <c r="LF98" i="2" s="1"/>
  <c r="HG98" i="2"/>
  <c r="LG98" i="2" s="1"/>
  <c r="HB110" i="2"/>
  <c r="LB110" i="2" s="1"/>
  <c r="HC110" i="2"/>
  <c r="LC110" i="2" s="1"/>
  <c r="HD110" i="2"/>
  <c r="LD110" i="2" s="1"/>
  <c r="HE110" i="2"/>
  <c r="LE110" i="2" s="1"/>
  <c r="HF110" i="2"/>
  <c r="LF110" i="2" s="1"/>
  <c r="HG110" i="2"/>
  <c r="LG110" i="2" s="1"/>
  <c r="HB111" i="2"/>
  <c r="LB111" i="2" s="1"/>
  <c r="HC111" i="2"/>
  <c r="LC111" i="2" s="1"/>
  <c r="HD111" i="2"/>
  <c r="LD111" i="2" s="1"/>
  <c r="HE111" i="2"/>
  <c r="LE111" i="2" s="1"/>
  <c r="HF111" i="2"/>
  <c r="LF111" i="2" s="1"/>
  <c r="HG111" i="2"/>
  <c r="LG111" i="2" s="1"/>
  <c r="HB112" i="2"/>
  <c r="LB112" i="2" s="1"/>
  <c r="HC112" i="2"/>
  <c r="LC112" i="2" s="1"/>
  <c r="HD112" i="2"/>
  <c r="LD112" i="2" s="1"/>
  <c r="HE112" i="2"/>
  <c r="LE112" i="2" s="1"/>
  <c r="HF112" i="2"/>
  <c r="LF112" i="2" s="1"/>
  <c r="HG112" i="2"/>
  <c r="LG112" i="2" s="1"/>
  <c r="HB113" i="2"/>
  <c r="LB113" i="2" s="1"/>
  <c r="HC113" i="2"/>
  <c r="LC113" i="2" s="1"/>
  <c r="HD113" i="2"/>
  <c r="LD113" i="2" s="1"/>
  <c r="HE113" i="2"/>
  <c r="LE113" i="2" s="1"/>
  <c r="HF113" i="2"/>
  <c r="LF113" i="2" s="1"/>
  <c r="HG113" i="2"/>
  <c r="LG113" i="2" s="1"/>
  <c r="HB114" i="2"/>
  <c r="LB114" i="2" s="1"/>
  <c r="HC114" i="2"/>
  <c r="LC114" i="2" s="1"/>
  <c r="HD114" i="2"/>
  <c r="LD114" i="2" s="1"/>
  <c r="HE114" i="2"/>
  <c r="LE114" i="2" s="1"/>
  <c r="HF114" i="2"/>
  <c r="LF114" i="2" s="1"/>
  <c r="HG114" i="2"/>
  <c r="LG114" i="2" s="1"/>
  <c r="HB115" i="2"/>
  <c r="LB115" i="2" s="1"/>
  <c r="HC115" i="2"/>
  <c r="LC115" i="2" s="1"/>
  <c r="HD115" i="2"/>
  <c r="LD115" i="2" s="1"/>
  <c r="HE115" i="2"/>
  <c r="LE115" i="2" s="1"/>
  <c r="HF115" i="2"/>
  <c r="LF115" i="2" s="1"/>
  <c r="HG115" i="2"/>
  <c r="LG115" i="2" s="1"/>
  <c r="HB116" i="2"/>
  <c r="LB116" i="2" s="1"/>
  <c r="HC116" i="2"/>
  <c r="LC116" i="2" s="1"/>
  <c r="HD116" i="2"/>
  <c r="LD116" i="2" s="1"/>
  <c r="HE116" i="2"/>
  <c r="LE116" i="2" s="1"/>
  <c r="HF116" i="2"/>
  <c r="LF116" i="2" s="1"/>
  <c r="HG116" i="2"/>
  <c r="LG116" i="2" s="1"/>
  <c r="HB117" i="2"/>
  <c r="LB117" i="2" s="1"/>
  <c r="HC117" i="2"/>
  <c r="LC117" i="2" s="1"/>
  <c r="HD117" i="2"/>
  <c r="LD117" i="2" s="1"/>
  <c r="HE117" i="2"/>
  <c r="LE117" i="2" s="1"/>
  <c r="HF117" i="2"/>
  <c r="LF117" i="2" s="1"/>
  <c r="HG117" i="2"/>
  <c r="LG117" i="2" s="1"/>
  <c r="HB118" i="2"/>
  <c r="LB118" i="2" s="1"/>
  <c r="HC118" i="2"/>
  <c r="LC118" i="2" s="1"/>
  <c r="HD118" i="2"/>
  <c r="LD118" i="2" s="1"/>
  <c r="HE118" i="2"/>
  <c r="LE118" i="2" s="1"/>
  <c r="HF118" i="2"/>
  <c r="LF118" i="2" s="1"/>
  <c r="HG118" i="2"/>
  <c r="LG118" i="2" s="1"/>
  <c r="HB119" i="2"/>
  <c r="LB119" i="2" s="1"/>
  <c r="HC119" i="2"/>
  <c r="LC119" i="2" s="1"/>
  <c r="HD119" i="2"/>
  <c r="LD119" i="2" s="1"/>
  <c r="HE119" i="2"/>
  <c r="LE119" i="2" s="1"/>
  <c r="HF119" i="2"/>
  <c r="LF119" i="2" s="1"/>
  <c r="HG119" i="2"/>
  <c r="LG119" i="2" s="1"/>
  <c r="HB120" i="2"/>
  <c r="LB120" i="2" s="1"/>
  <c r="HC120" i="2"/>
  <c r="LC120" i="2" s="1"/>
  <c r="HD120" i="2"/>
  <c r="LD120" i="2" s="1"/>
  <c r="HE120" i="2"/>
  <c r="LE120" i="2" s="1"/>
  <c r="HF120" i="2"/>
  <c r="LF120" i="2" s="1"/>
  <c r="HG120" i="2"/>
  <c r="LG120" i="2" s="1"/>
  <c r="HB121" i="2"/>
  <c r="LB121" i="2" s="1"/>
  <c r="HC121" i="2"/>
  <c r="LC121" i="2" s="1"/>
  <c r="HD121" i="2"/>
  <c r="LD121" i="2" s="1"/>
  <c r="HE121" i="2"/>
  <c r="LE121" i="2" s="1"/>
  <c r="HF121" i="2"/>
  <c r="LF121" i="2" s="1"/>
  <c r="HG121" i="2"/>
  <c r="LG121" i="2" s="1"/>
  <c r="HB122" i="2"/>
  <c r="LB122" i="2" s="1"/>
  <c r="HC122" i="2"/>
  <c r="LC122" i="2" s="1"/>
  <c r="HD122" i="2"/>
  <c r="LD122" i="2" s="1"/>
  <c r="HE122" i="2"/>
  <c r="LE122" i="2" s="1"/>
  <c r="HF122" i="2"/>
  <c r="LF122" i="2" s="1"/>
  <c r="HG122" i="2"/>
  <c r="LG122" i="2" s="1"/>
  <c r="HB123" i="2"/>
  <c r="LB123" i="2" s="1"/>
  <c r="HC123" i="2"/>
  <c r="LC123" i="2" s="1"/>
  <c r="HD123" i="2"/>
  <c r="LD123" i="2" s="1"/>
  <c r="HE123" i="2"/>
  <c r="LE123" i="2" s="1"/>
  <c r="HF123" i="2"/>
  <c r="LF123" i="2" s="1"/>
  <c r="HG123" i="2"/>
  <c r="LG123" i="2" s="1"/>
  <c r="HB124" i="2"/>
  <c r="LB124" i="2" s="1"/>
  <c r="HC124" i="2"/>
  <c r="LC124" i="2" s="1"/>
  <c r="HD124" i="2"/>
  <c r="LD124" i="2" s="1"/>
  <c r="HE124" i="2"/>
  <c r="LE124" i="2" s="1"/>
  <c r="HF124" i="2"/>
  <c r="LF124" i="2" s="1"/>
  <c r="HG124" i="2"/>
  <c r="LG124" i="2" s="1"/>
  <c r="HB125" i="2"/>
  <c r="LB125" i="2" s="1"/>
  <c r="HC125" i="2"/>
  <c r="LC125" i="2" s="1"/>
  <c r="HD125" i="2"/>
  <c r="LD125" i="2" s="1"/>
  <c r="HE125" i="2"/>
  <c r="LE125" i="2" s="1"/>
  <c r="HF125" i="2"/>
  <c r="LF125" i="2" s="1"/>
  <c r="HG125" i="2"/>
  <c r="LG125" i="2" s="1"/>
  <c r="HB126" i="2"/>
  <c r="LB126" i="2" s="1"/>
  <c r="HC126" i="2"/>
  <c r="LC126" i="2" s="1"/>
  <c r="HD126" i="2"/>
  <c r="LD126" i="2" s="1"/>
  <c r="HE126" i="2"/>
  <c r="LE126" i="2" s="1"/>
  <c r="HF126" i="2"/>
  <c r="LF126" i="2" s="1"/>
  <c r="HG126" i="2"/>
  <c r="LG126" i="2" s="1"/>
  <c r="HB127" i="2"/>
  <c r="LB127" i="2" s="1"/>
  <c r="HC127" i="2"/>
  <c r="LC127" i="2" s="1"/>
  <c r="HD127" i="2"/>
  <c r="LD127" i="2" s="1"/>
  <c r="HE127" i="2"/>
  <c r="LE127" i="2" s="1"/>
  <c r="HF127" i="2"/>
  <c r="LF127" i="2" s="1"/>
  <c r="HG127" i="2"/>
  <c r="LG127" i="2" s="1"/>
  <c r="HB128" i="2"/>
  <c r="LB128" i="2" s="1"/>
  <c r="HC128" i="2"/>
  <c r="LC128" i="2" s="1"/>
  <c r="HD128" i="2"/>
  <c r="LD128" i="2" s="1"/>
  <c r="HE128" i="2"/>
  <c r="LE128" i="2" s="1"/>
  <c r="HF128" i="2"/>
  <c r="LF128" i="2" s="1"/>
  <c r="HG128" i="2"/>
  <c r="LG128" i="2" s="1"/>
  <c r="HB129" i="2"/>
  <c r="LB129" i="2" s="1"/>
  <c r="HC129" i="2"/>
  <c r="LC129" i="2" s="1"/>
  <c r="HD129" i="2"/>
  <c r="LD129" i="2" s="1"/>
  <c r="HE129" i="2"/>
  <c r="LE129" i="2" s="1"/>
  <c r="HF129" i="2"/>
  <c r="LF129" i="2" s="1"/>
  <c r="HG129" i="2"/>
  <c r="LG129" i="2" s="1"/>
  <c r="HB130" i="2"/>
  <c r="LB130" i="2" s="1"/>
  <c r="HC130" i="2"/>
  <c r="LC130" i="2" s="1"/>
  <c r="HD130" i="2"/>
  <c r="LD130" i="2" s="1"/>
  <c r="HE130" i="2"/>
  <c r="LE130" i="2" s="1"/>
  <c r="HF130" i="2"/>
  <c r="LF130" i="2" s="1"/>
  <c r="HG130" i="2"/>
  <c r="LG130" i="2" s="1"/>
  <c r="HB131" i="2"/>
  <c r="LB131" i="2" s="1"/>
  <c r="HC131" i="2"/>
  <c r="LC131" i="2" s="1"/>
  <c r="HD131" i="2"/>
  <c r="LD131" i="2" s="1"/>
  <c r="HE131" i="2"/>
  <c r="LE131" i="2" s="1"/>
  <c r="HF131" i="2"/>
  <c r="LF131" i="2" s="1"/>
  <c r="HG131" i="2"/>
  <c r="LG131" i="2" s="1"/>
  <c r="HB132" i="2"/>
  <c r="LB132" i="2" s="1"/>
  <c r="HC132" i="2"/>
  <c r="LC132" i="2" s="1"/>
  <c r="HD132" i="2"/>
  <c r="LD132" i="2" s="1"/>
  <c r="HE132" i="2"/>
  <c r="LE132" i="2" s="1"/>
  <c r="HF132" i="2"/>
  <c r="LF132" i="2" s="1"/>
  <c r="HG132" i="2"/>
  <c r="LG132" i="2" s="1"/>
  <c r="HB133" i="2"/>
  <c r="LB133" i="2" s="1"/>
  <c r="HC133" i="2"/>
  <c r="LC133" i="2" s="1"/>
  <c r="HD133" i="2"/>
  <c r="LD133" i="2" s="1"/>
  <c r="HE133" i="2"/>
  <c r="LE133" i="2" s="1"/>
  <c r="HF133" i="2"/>
  <c r="LF133" i="2" s="1"/>
  <c r="HG133" i="2"/>
  <c r="LG133" i="2" s="1"/>
  <c r="HB134" i="2"/>
  <c r="LB134" i="2" s="1"/>
  <c r="HC134" i="2"/>
  <c r="LC134" i="2" s="1"/>
  <c r="HD134" i="2"/>
  <c r="LD134" i="2" s="1"/>
  <c r="HE134" i="2"/>
  <c r="LE134" i="2" s="1"/>
  <c r="HF134" i="2"/>
  <c r="LF134" i="2" s="1"/>
  <c r="HG134" i="2"/>
  <c r="LG134" i="2" s="1"/>
  <c r="HB135" i="2"/>
  <c r="LB135" i="2" s="1"/>
  <c r="HC135" i="2"/>
  <c r="LC135" i="2" s="1"/>
  <c r="HD135" i="2"/>
  <c r="LD135" i="2" s="1"/>
  <c r="HE135" i="2"/>
  <c r="LE135" i="2" s="1"/>
  <c r="HF135" i="2"/>
  <c r="LF135" i="2" s="1"/>
  <c r="HG135" i="2"/>
  <c r="LG135" i="2" s="1"/>
  <c r="HB136" i="2"/>
  <c r="LB136" i="2" s="1"/>
  <c r="HC136" i="2"/>
  <c r="LC136" i="2" s="1"/>
  <c r="HD136" i="2"/>
  <c r="LD136" i="2" s="1"/>
  <c r="HE136" i="2"/>
  <c r="LE136" i="2" s="1"/>
  <c r="HF136" i="2"/>
  <c r="LF136" i="2" s="1"/>
  <c r="HG136" i="2"/>
  <c r="LG136" i="2" s="1"/>
  <c r="HB137" i="2"/>
  <c r="LB137" i="2" s="1"/>
  <c r="HC137" i="2"/>
  <c r="LC137" i="2" s="1"/>
  <c r="HD137" i="2"/>
  <c r="LD137" i="2" s="1"/>
  <c r="HE137" i="2"/>
  <c r="LE137" i="2" s="1"/>
  <c r="HF137" i="2"/>
  <c r="LF137" i="2" s="1"/>
  <c r="HG137" i="2"/>
  <c r="LG137" i="2" s="1"/>
  <c r="HB138" i="2"/>
  <c r="LB138" i="2" s="1"/>
  <c r="HC138" i="2"/>
  <c r="LC138" i="2" s="1"/>
  <c r="HD138" i="2"/>
  <c r="LD138" i="2" s="1"/>
  <c r="HE138" i="2"/>
  <c r="LE138" i="2" s="1"/>
  <c r="HF138" i="2"/>
  <c r="LF138" i="2" s="1"/>
  <c r="HG138" i="2"/>
  <c r="LG138" i="2" s="1"/>
  <c r="HB139" i="2"/>
  <c r="LB139" i="2" s="1"/>
  <c r="HC139" i="2"/>
  <c r="LC139" i="2" s="1"/>
  <c r="HD139" i="2"/>
  <c r="LD139" i="2" s="1"/>
  <c r="HE139" i="2"/>
  <c r="LE139" i="2" s="1"/>
  <c r="HF139" i="2"/>
  <c r="LF139" i="2" s="1"/>
  <c r="HG139" i="2"/>
  <c r="LG139" i="2" s="1"/>
  <c r="HB140" i="2"/>
  <c r="LB140" i="2" s="1"/>
  <c r="HC140" i="2"/>
  <c r="LC140" i="2" s="1"/>
  <c r="HD140" i="2"/>
  <c r="LD140" i="2" s="1"/>
  <c r="HE140" i="2"/>
  <c r="LE140" i="2" s="1"/>
  <c r="HF140" i="2"/>
  <c r="LF140" i="2" s="1"/>
  <c r="HG140" i="2"/>
  <c r="LG140" i="2" s="1"/>
  <c r="HB141" i="2"/>
  <c r="LB141" i="2" s="1"/>
  <c r="HC141" i="2"/>
  <c r="LC141" i="2" s="1"/>
  <c r="HD141" i="2"/>
  <c r="LD141" i="2" s="1"/>
  <c r="HE141" i="2"/>
  <c r="LE141" i="2" s="1"/>
  <c r="HF141" i="2"/>
  <c r="LF141" i="2" s="1"/>
  <c r="HG141" i="2"/>
  <c r="LG141" i="2" s="1"/>
  <c r="HB142" i="2"/>
  <c r="LB142" i="2" s="1"/>
  <c r="HC142" i="2"/>
  <c r="LC142" i="2" s="1"/>
  <c r="HD142" i="2"/>
  <c r="LD142" i="2" s="1"/>
  <c r="HE142" i="2"/>
  <c r="LE142" i="2" s="1"/>
  <c r="HF142" i="2"/>
  <c r="LF142" i="2" s="1"/>
  <c r="HG142" i="2"/>
  <c r="LG142" i="2" s="1"/>
  <c r="HB143" i="2"/>
  <c r="LB143" i="2" s="1"/>
  <c r="HC143" i="2"/>
  <c r="LC143" i="2" s="1"/>
  <c r="HD143" i="2"/>
  <c r="LD143" i="2" s="1"/>
  <c r="HE143" i="2"/>
  <c r="LE143" i="2" s="1"/>
  <c r="HF143" i="2"/>
  <c r="LF143" i="2" s="1"/>
  <c r="HG143" i="2"/>
  <c r="LG143" i="2" s="1"/>
  <c r="HB144" i="2"/>
  <c r="LB144" i="2" s="1"/>
  <c r="HC144" i="2"/>
  <c r="LC144" i="2" s="1"/>
  <c r="HD144" i="2"/>
  <c r="LD144" i="2" s="1"/>
  <c r="HE144" i="2"/>
  <c r="LE144" i="2" s="1"/>
  <c r="HF144" i="2"/>
  <c r="LF144" i="2" s="1"/>
  <c r="HG144" i="2"/>
  <c r="LG144" i="2" s="1"/>
  <c r="HB145" i="2"/>
  <c r="LB145" i="2" s="1"/>
  <c r="HC145" i="2"/>
  <c r="LC145" i="2" s="1"/>
  <c r="HD145" i="2"/>
  <c r="LD145" i="2" s="1"/>
  <c r="HE145" i="2"/>
  <c r="LE145" i="2" s="1"/>
  <c r="HF145" i="2"/>
  <c r="LF145" i="2" s="1"/>
  <c r="HG145" i="2"/>
  <c r="LG145" i="2" s="1"/>
  <c r="HB146" i="2"/>
  <c r="LB146" i="2" s="1"/>
  <c r="HC146" i="2"/>
  <c r="LC146" i="2" s="1"/>
  <c r="HD146" i="2"/>
  <c r="LD146" i="2" s="1"/>
  <c r="HE146" i="2"/>
  <c r="LE146" i="2" s="1"/>
  <c r="HF146" i="2"/>
  <c r="LF146" i="2" s="1"/>
  <c r="HG146" i="2"/>
  <c r="LG146" i="2" s="1"/>
  <c r="HB147" i="2"/>
  <c r="LB147" i="2" s="1"/>
  <c r="HC147" i="2"/>
  <c r="LC147" i="2" s="1"/>
  <c r="HD147" i="2"/>
  <c r="LD147" i="2" s="1"/>
  <c r="HE147" i="2"/>
  <c r="LE147" i="2" s="1"/>
  <c r="HF147" i="2"/>
  <c r="LF147" i="2" s="1"/>
  <c r="HG147" i="2"/>
  <c r="LG147" i="2" s="1"/>
  <c r="HB148" i="2"/>
  <c r="LB148" i="2" s="1"/>
  <c r="HC148" i="2"/>
  <c r="LC148" i="2" s="1"/>
  <c r="HD148" i="2"/>
  <c r="LD148" i="2" s="1"/>
  <c r="HE148" i="2"/>
  <c r="LE148" i="2" s="1"/>
  <c r="HF148" i="2"/>
  <c r="LF148" i="2" s="1"/>
  <c r="HG148" i="2"/>
  <c r="LG148" i="2" s="1"/>
  <c r="HB149" i="2"/>
  <c r="LB149" i="2" s="1"/>
  <c r="HC149" i="2"/>
  <c r="LC149" i="2" s="1"/>
  <c r="HD149" i="2"/>
  <c r="LD149" i="2" s="1"/>
  <c r="HE149" i="2"/>
  <c r="LE149" i="2" s="1"/>
  <c r="HF149" i="2"/>
  <c r="LF149" i="2" s="1"/>
  <c r="HG149" i="2"/>
  <c r="LG149" i="2" s="1"/>
  <c r="HB150" i="2"/>
  <c r="LB150" i="2" s="1"/>
  <c r="HC150" i="2"/>
  <c r="LC150" i="2" s="1"/>
  <c r="HD150" i="2"/>
  <c r="LD150" i="2" s="1"/>
  <c r="HE150" i="2"/>
  <c r="LE150" i="2" s="1"/>
  <c r="HF150" i="2"/>
  <c r="LF150" i="2" s="1"/>
  <c r="HG150" i="2"/>
  <c r="LG150" i="2" s="1"/>
  <c r="HB151" i="2"/>
  <c r="LB151" i="2" s="1"/>
  <c r="HC151" i="2"/>
  <c r="LC151" i="2" s="1"/>
  <c r="HD151" i="2"/>
  <c r="LD151" i="2" s="1"/>
  <c r="HE151" i="2"/>
  <c r="LE151" i="2" s="1"/>
  <c r="HF151" i="2"/>
  <c r="LF151" i="2" s="1"/>
  <c r="HG151" i="2"/>
  <c r="LG151" i="2" s="1"/>
  <c r="HB152" i="2"/>
  <c r="LB152" i="2" s="1"/>
  <c r="HC152" i="2"/>
  <c r="LC152" i="2" s="1"/>
  <c r="HD152" i="2"/>
  <c r="LD152" i="2" s="1"/>
  <c r="HE152" i="2"/>
  <c r="LE152" i="2" s="1"/>
  <c r="HF152" i="2"/>
  <c r="LF152" i="2" s="1"/>
  <c r="HG152" i="2"/>
  <c r="LG152" i="2" s="1"/>
  <c r="HB153" i="2"/>
  <c r="LB153" i="2" s="1"/>
  <c r="HC153" i="2"/>
  <c r="LC153" i="2" s="1"/>
  <c r="HD153" i="2"/>
  <c r="LD153" i="2" s="1"/>
  <c r="HE153" i="2"/>
  <c r="LE153" i="2" s="1"/>
  <c r="HF153" i="2"/>
  <c r="LF153" i="2" s="1"/>
  <c r="HG153" i="2"/>
  <c r="LG153" i="2" s="1"/>
  <c r="HB154" i="2"/>
  <c r="LB154" i="2" s="1"/>
  <c r="HC154" i="2"/>
  <c r="LC154" i="2" s="1"/>
  <c r="HD154" i="2"/>
  <c r="LD154" i="2" s="1"/>
  <c r="HE154" i="2"/>
  <c r="LE154" i="2" s="1"/>
  <c r="HF154" i="2"/>
  <c r="LF154" i="2" s="1"/>
  <c r="HG154" i="2"/>
  <c r="LG154" i="2" s="1"/>
  <c r="HB155" i="2"/>
  <c r="LB155" i="2" s="1"/>
  <c r="HC155" i="2"/>
  <c r="LC155" i="2" s="1"/>
  <c r="HD155" i="2"/>
  <c r="LD155" i="2" s="1"/>
  <c r="HE155" i="2"/>
  <c r="LE155" i="2" s="1"/>
  <c r="HF155" i="2"/>
  <c r="LF155" i="2" s="1"/>
  <c r="HG155" i="2"/>
  <c r="LG155" i="2" s="1"/>
  <c r="HB156" i="2"/>
  <c r="LB156" i="2" s="1"/>
  <c r="HC156" i="2"/>
  <c r="LC156" i="2" s="1"/>
  <c r="HD156" i="2"/>
  <c r="LD156" i="2" s="1"/>
  <c r="HE156" i="2"/>
  <c r="LE156" i="2" s="1"/>
  <c r="HF156" i="2"/>
  <c r="LF156" i="2" s="1"/>
  <c r="HG156" i="2"/>
  <c r="LG156" i="2" s="1"/>
  <c r="HB157" i="2"/>
  <c r="LB157" i="2" s="1"/>
  <c r="HC157" i="2"/>
  <c r="LC157" i="2" s="1"/>
  <c r="HD157" i="2"/>
  <c r="LD157" i="2" s="1"/>
  <c r="HE157" i="2"/>
  <c r="LE157" i="2" s="1"/>
  <c r="HF157" i="2"/>
  <c r="LF157" i="2" s="1"/>
  <c r="HG157" i="2"/>
  <c r="LG157" i="2" s="1"/>
  <c r="HB158" i="2"/>
  <c r="LB158" i="2" s="1"/>
  <c r="HC158" i="2"/>
  <c r="LC158" i="2" s="1"/>
  <c r="HD158" i="2"/>
  <c r="LD158" i="2" s="1"/>
  <c r="HE158" i="2"/>
  <c r="LE158" i="2" s="1"/>
  <c r="HF158" i="2"/>
  <c r="LF158" i="2" s="1"/>
  <c r="HG158" i="2"/>
  <c r="LG158" i="2" s="1"/>
  <c r="HB159" i="2"/>
  <c r="LB159" i="2" s="1"/>
  <c r="HC159" i="2"/>
  <c r="LC159" i="2" s="1"/>
  <c r="HD159" i="2"/>
  <c r="LD159" i="2" s="1"/>
  <c r="HE159" i="2"/>
  <c r="LE159" i="2" s="1"/>
  <c r="HF159" i="2"/>
  <c r="LF159" i="2" s="1"/>
  <c r="HG159" i="2"/>
  <c r="LG159" i="2" s="1"/>
  <c r="HB160" i="2"/>
  <c r="LB160" i="2" s="1"/>
  <c r="HC160" i="2"/>
  <c r="LC160" i="2" s="1"/>
  <c r="HD160" i="2"/>
  <c r="LD160" i="2" s="1"/>
  <c r="HE160" i="2"/>
  <c r="LE160" i="2" s="1"/>
  <c r="HF160" i="2"/>
  <c r="LF160" i="2" s="1"/>
  <c r="HG160" i="2"/>
  <c r="LG160" i="2" s="1"/>
  <c r="JW3" i="2"/>
  <c r="FX3" i="2"/>
  <c r="JX3" i="2" s="1"/>
  <c r="FY3" i="2"/>
  <c r="JY3" i="2" s="1"/>
  <c r="FZ3" i="2"/>
  <c r="JZ3" i="2" s="1"/>
  <c r="GA3" i="2"/>
  <c r="GB3" i="2"/>
  <c r="KB3" i="2" s="1"/>
  <c r="GC3" i="2"/>
  <c r="KC3" i="2" s="1"/>
  <c r="GD3" i="2"/>
  <c r="KD3" i="2" s="1"/>
  <c r="GE3" i="2"/>
  <c r="KE3" i="2" s="1"/>
  <c r="GF3" i="2"/>
  <c r="KF3" i="2" s="1"/>
  <c r="GG3" i="2"/>
  <c r="KG3" i="2" s="1"/>
  <c r="GH3" i="2"/>
  <c r="KH3" i="2" s="1"/>
  <c r="GI3" i="2"/>
  <c r="GS3" i="2"/>
  <c r="KS3" i="2" s="1"/>
  <c r="GT3" i="2"/>
  <c r="KT3" i="2" s="1"/>
  <c r="GU3" i="2"/>
  <c r="GV3" i="2"/>
  <c r="KV3" i="2" s="1"/>
  <c r="GW3" i="2"/>
  <c r="GX3" i="2"/>
  <c r="KX3" i="2" s="1"/>
  <c r="GY3" i="2"/>
  <c r="KY3" i="2" s="1"/>
  <c r="GZ3" i="2"/>
  <c r="KZ3" i="2" s="1"/>
  <c r="HA3" i="2"/>
  <c r="LA3" i="2" s="1"/>
  <c r="JW4" i="2"/>
  <c r="FX4" i="2"/>
  <c r="JX4" i="2" s="1"/>
  <c r="FY4" i="2"/>
  <c r="JY4" i="2" s="1"/>
  <c r="FZ4" i="2"/>
  <c r="JZ4" i="2" s="1"/>
  <c r="GA4" i="2"/>
  <c r="KA4" i="2" s="1"/>
  <c r="GB4" i="2"/>
  <c r="KB4" i="2" s="1"/>
  <c r="GC4" i="2"/>
  <c r="KC4" i="2" s="1"/>
  <c r="GD4" i="2"/>
  <c r="KD4" i="2" s="1"/>
  <c r="GE4" i="2"/>
  <c r="KE4" i="2" s="1"/>
  <c r="GF4" i="2"/>
  <c r="KF4" i="2" s="1"/>
  <c r="GG4" i="2"/>
  <c r="KG4" i="2" s="1"/>
  <c r="GH4" i="2"/>
  <c r="KH4" i="2" s="1"/>
  <c r="GI4" i="2"/>
  <c r="KI4" i="2" s="1"/>
  <c r="GS4" i="2"/>
  <c r="KS4" i="2" s="1"/>
  <c r="GT4" i="2"/>
  <c r="KT4" i="2" s="1"/>
  <c r="GU4" i="2"/>
  <c r="KU4" i="2" s="1"/>
  <c r="GV4" i="2"/>
  <c r="KV4" i="2" s="1"/>
  <c r="GW4" i="2"/>
  <c r="KW4" i="2" s="1"/>
  <c r="GX4" i="2"/>
  <c r="KX4" i="2" s="1"/>
  <c r="GY4" i="2"/>
  <c r="KY4" i="2" s="1"/>
  <c r="GZ4" i="2"/>
  <c r="KZ4" i="2" s="1"/>
  <c r="HA4" i="2"/>
  <c r="LA4" i="2" s="1"/>
  <c r="JW5" i="2"/>
  <c r="FX5" i="2"/>
  <c r="JX5" i="2" s="1"/>
  <c r="FY5" i="2"/>
  <c r="JY5" i="2" s="1"/>
  <c r="FZ5" i="2"/>
  <c r="JZ5" i="2" s="1"/>
  <c r="GA5" i="2"/>
  <c r="KA5" i="2" s="1"/>
  <c r="GB5" i="2"/>
  <c r="KB5" i="2" s="1"/>
  <c r="GC5" i="2"/>
  <c r="KC5" i="2" s="1"/>
  <c r="GD5" i="2"/>
  <c r="KD5" i="2" s="1"/>
  <c r="GE5" i="2"/>
  <c r="KE5" i="2" s="1"/>
  <c r="GF5" i="2"/>
  <c r="KF5" i="2" s="1"/>
  <c r="GG5" i="2"/>
  <c r="KG5" i="2" s="1"/>
  <c r="GH5" i="2"/>
  <c r="KH5" i="2" s="1"/>
  <c r="GI5" i="2"/>
  <c r="KI5" i="2" s="1"/>
  <c r="GS5" i="2"/>
  <c r="KS5" i="2" s="1"/>
  <c r="GT5" i="2"/>
  <c r="KT5" i="2" s="1"/>
  <c r="GU5" i="2"/>
  <c r="KU5" i="2" s="1"/>
  <c r="GV5" i="2"/>
  <c r="KV5" i="2" s="1"/>
  <c r="GW5" i="2"/>
  <c r="KW5" i="2" s="1"/>
  <c r="GX5" i="2"/>
  <c r="KX5" i="2" s="1"/>
  <c r="GY5" i="2"/>
  <c r="KY5" i="2" s="1"/>
  <c r="GZ5" i="2"/>
  <c r="KZ5" i="2" s="1"/>
  <c r="HA5" i="2"/>
  <c r="LA5" i="2" s="1"/>
  <c r="JW6" i="2"/>
  <c r="FX6" i="2"/>
  <c r="JX6" i="2" s="1"/>
  <c r="FY6" i="2"/>
  <c r="JY6" i="2" s="1"/>
  <c r="FZ6" i="2"/>
  <c r="JZ6" i="2" s="1"/>
  <c r="GA6" i="2"/>
  <c r="KA6" i="2" s="1"/>
  <c r="GB6" i="2"/>
  <c r="KB6" i="2" s="1"/>
  <c r="GC6" i="2"/>
  <c r="KC6" i="2" s="1"/>
  <c r="GD6" i="2"/>
  <c r="KD6" i="2" s="1"/>
  <c r="GE6" i="2"/>
  <c r="KE6" i="2" s="1"/>
  <c r="GF6" i="2"/>
  <c r="KF6" i="2" s="1"/>
  <c r="GG6" i="2"/>
  <c r="KG6" i="2" s="1"/>
  <c r="GH6" i="2"/>
  <c r="KH6" i="2" s="1"/>
  <c r="GI6" i="2"/>
  <c r="KI6" i="2" s="1"/>
  <c r="GS6" i="2"/>
  <c r="KS6" i="2" s="1"/>
  <c r="GT6" i="2"/>
  <c r="KT6" i="2" s="1"/>
  <c r="GU6" i="2"/>
  <c r="KU6" i="2" s="1"/>
  <c r="GV6" i="2"/>
  <c r="KV6" i="2" s="1"/>
  <c r="GW6" i="2"/>
  <c r="KW6" i="2" s="1"/>
  <c r="GX6" i="2"/>
  <c r="KX6" i="2" s="1"/>
  <c r="GY6" i="2"/>
  <c r="KY6" i="2" s="1"/>
  <c r="GZ6" i="2"/>
  <c r="KZ6" i="2" s="1"/>
  <c r="HA6" i="2"/>
  <c r="LA6" i="2" s="1"/>
  <c r="JW7" i="2"/>
  <c r="FX7" i="2"/>
  <c r="JX7" i="2" s="1"/>
  <c r="FY7" i="2"/>
  <c r="JY7" i="2" s="1"/>
  <c r="FZ7" i="2"/>
  <c r="JZ7" i="2" s="1"/>
  <c r="GA7" i="2"/>
  <c r="KA7" i="2" s="1"/>
  <c r="GB7" i="2"/>
  <c r="KB7" i="2" s="1"/>
  <c r="GC7" i="2"/>
  <c r="KC7" i="2" s="1"/>
  <c r="GD7" i="2"/>
  <c r="KD7" i="2" s="1"/>
  <c r="GE7" i="2"/>
  <c r="KE7" i="2" s="1"/>
  <c r="GF7" i="2"/>
  <c r="KF7" i="2" s="1"/>
  <c r="GG7" i="2"/>
  <c r="KG7" i="2" s="1"/>
  <c r="GH7" i="2"/>
  <c r="KH7" i="2" s="1"/>
  <c r="GI7" i="2"/>
  <c r="KI7" i="2" s="1"/>
  <c r="GS7" i="2"/>
  <c r="KS7" i="2" s="1"/>
  <c r="GT7" i="2"/>
  <c r="KT7" i="2" s="1"/>
  <c r="GU7" i="2"/>
  <c r="KU7" i="2" s="1"/>
  <c r="GV7" i="2"/>
  <c r="KV7" i="2" s="1"/>
  <c r="GW7" i="2"/>
  <c r="KW7" i="2" s="1"/>
  <c r="GX7" i="2"/>
  <c r="KX7" i="2" s="1"/>
  <c r="GY7" i="2"/>
  <c r="KY7" i="2" s="1"/>
  <c r="GZ7" i="2"/>
  <c r="KZ7" i="2" s="1"/>
  <c r="HA7" i="2"/>
  <c r="LA7" i="2" s="1"/>
  <c r="JW8" i="2"/>
  <c r="FX8" i="2"/>
  <c r="JX8" i="2" s="1"/>
  <c r="FY8" i="2"/>
  <c r="JY8" i="2" s="1"/>
  <c r="FZ8" i="2"/>
  <c r="JZ8" i="2" s="1"/>
  <c r="GA8" i="2"/>
  <c r="KA8" i="2" s="1"/>
  <c r="GB8" i="2"/>
  <c r="KB8" i="2" s="1"/>
  <c r="GC8" i="2"/>
  <c r="KC8" i="2" s="1"/>
  <c r="GD8" i="2"/>
  <c r="KD8" i="2" s="1"/>
  <c r="GE8" i="2"/>
  <c r="KE8" i="2" s="1"/>
  <c r="GF8" i="2"/>
  <c r="KF8" i="2" s="1"/>
  <c r="GG8" i="2"/>
  <c r="KG8" i="2" s="1"/>
  <c r="GH8" i="2"/>
  <c r="KH8" i="2" s="1"/>
  <c r="GI8" i="2"/>
  <c r="KI8" i="2" s="1"/>
  <c r="GS8" i="2"/>
  <c r="KS8" i="2" s="1"/>
  <c r="GT8" i="2"/>
  <c r="KT8" i="2" s="1"/>
  <c r="GU8" i="2"/>
  <c r="KU8" i="2" s="1"/>
  <c r="GV8" i="2"/>
  <c r="KV8" i="2" s="1"/>
  <c r="GW8" i="2"/>
  <c r="KW8" i="2" s="1"/>
  <c r="GX8" i="2"/>
  <c r="KX8" i="2" s="1"/>
  <c r="GY8" i="2"/>
  <c r="KY8" i="2" s="1"/>
  <c r="GZ8" i="2"/>
  <c r="KZ8" i="2" s="1"/>
  <c r="HA8" i="2"/>
  <c r="LA8" i="2" s="1"/>
  <c r="JW9" i="2"/>
  <c r="FX9" i="2"/>
  <c r="JX9" i="2" s="1"/>
  <c r="FY9" i="2"/>
  <c r="JY9" i="2" s="1"/>
  <c r="FZ9" i="2"/>
  <c r="JZ9" i="2" s="1"/>
  <c r="GA9" i="2"/>
  <c r="KA9" i="2" s="1"/>
  <c r="GB9" i="2"/>
  <c r="KB9" i="2" s="1"/>
  <c r="GC9" i="2"/>
  <c r="KC9" i="2" s="1"/>
  <c r="GD9" i="2"/>
  <c r="KD9" i="2" s="1"/>
  <c r="GE9" i="2"/>
  <c r="KE9" i="2" s="1"/>
  <c r="GF9" i="2"/>
  <c r="KF9" i="2" s="1"/>
  <c r="GG9" i="2"/>
  <c r="KG9" i="2" s="1"/>
  <c r="GH9" i="2"/>
  <c r="KH9" i="2" s="1"/>
  <c r="GI9" i="2"/>
  <c r="KI9" i="2" s="1"/>
  <c r="GS9" i="2"/>
  <c r="KS9" i="2" s="1"/>
  <c r="GT9" i="2"/>
  <c r="KT9" i="2" s="1"/>
  <c r="GU9" i="2"/>
  <c r="KU9" i="2" s="1"/>
  <c r="GV9" i="2"/>
  <c r="KV9" i="2" s="1"/>
  <c r="GW9" i="2"/>
  <c r="KW9" i="2" s="1"/>
  <c r="GX9" i="2"/>
  <c r="KX9" i="2" s="1"/>
  <c r="GY9" i="2"/>
  <c r="KY9" i="2" s="1"/>
  <c r="GZ9" i="2"/>
  <c r="KZ9" i="2" s="1"/>
  <c r="HA9" i="2"/>
  <c r="LA9" i="2" s="1"/>
  <c r="JW10" i="2"/>
  <c r="FX10" i="2"/>
  <c r="JX10" i="2" s="1"/>
  <c r="FY10" i="2"/>
  <c r="JY10" i="2" s="1"/>
  <c r="FZ10" i="2"/>
  <c r="JZ10" i="2" s="1"/>
  <c r="GA10" i="2"/>
  <c r="KA10" i="2" s="1"/>
  <c r="GB10" i="2"/>
  <c r="KB10" i="2" s="1"/>
  <c r="GC10" i="2"/>
  <c r="KC10" i="2" s="1"/>
  <c r="GD10" i="2"/>
  <c r="KD10" i="2" s="1"/>
  <c r="GE10" i="2"/>
  <c r="KE10" i="2" s="1"/>
  <c r="GF10" i="2"/>
  <c r="KF10" i="2" s="1"/>
  <c r="GG10" i="2"/>
  <c r="KG10" i="2" s="1"/>
  <c r="GH10" i="2"/>
  <c r="KH10" i="2" s="1"/>
  <c r="GI10" i="2"/>
  <c r="KI10" i="2" s="1"/>
  <c r="GS10" i="2"/>
  <c r="KS10" i="2" s="1"/>
  <c r="GT10" i="2"/>
  <c r="KT10" i="2" s="1"/>
  <c r="GU10" i="2"/>
  <c r="KU10" i="2" s="1"/>
  <c r="GV10" i="2"/>
  <c r="KV10" i="2" s="1"/>
  <c r="GW10" i="2"/>
  <c r="KW10" i="2" s="1"/>
  <c r="GX10" i="2"/>
  <c r="KX10" i="2" s="1"/>
  <c r="GY10" i="2"/>
  <c r="KY10" i="2" s="1"/>
  <c r="GZ10" i="2"/>
  <c r="KZ10" i="2" s="1"/>
  <c r="HA10" i="2"/>
  <c r="LA10" i="2" s="1"/>
  <c r="JW11" i="2"/>
  <c r="FX11" i="2"/>
  <c r="JX11" i="2" s="1"/>
  <c r="FY11" i="2"/>
  <c r="JY11" i="2" s="1"/>
  <c r="FZ11" i="2"/>
  <c r="JZ11" i="2" s="1"/>
  <c r="GA11" i="2"/>
  <c r="KA11" i="2" s="1"/>
  <c r="GB11" i="2"/>
  <c r="KB11" i="2" s="1"/>
  <c r="GC11" i="2"/>
  <c r="KC11" i="2" s="1"/>
  <c r="GD11" i="2"/>
  <c r="KD11" i="2" s="1"/>
  <c r="GE11" i="2"/>
  <c r="KE11" i="2" s="1"/>
  <c r="GF11" i="2"/>
  <c r="KF11" i="2" s="1"/>
  <c r="GG11" i="2"/>
  <c r="KG11" i="2" s="1"/>
  <c r="GH11" i="2"/>
  <c r="KH11" i="2" s="1"/>
  <c r="GI11" i="2"/>
  <c r="KI11" i="2" s="1"/>
  <c r="GS11" i="2"/>
  <c r="KS11" i="2" s="1"/>
  <c r="GT11" i="2"/>
  <c r="KT11" i="2" s="1"/>
  <c r="GU11" i="2"/>
  <c r="KU11" i="2" s="1"/>
  <c r="GV11" i="2"/>
  <c r="KV11" i="2" s="1"/>
  <c r="GW11" i="2"/>
  <c r="KW11" i="2" s="1"/>
  <c r="GX11" i="2"/>
  <c r="KX11" i="2" s="1"/>
  <c r="GY11" i="2"/>
  <c r="KY11" i="2" s="1"/>
  <c r="GZ11" i="2"/>
  <c r="KZ11" i="2" s="1"/>
  <c r="HA11" i="2"/>
  <c r="LA11" i="2" s="1"/>
  <c r="JW12" i="2"/>
  <c r="FX12" i="2"/>
  <c r="JX12" i="2" s="1"/>
  <c r="FY12" i="2"/>
  <c r="JY12" i="2" s="1"/>
  <c r="FZ12" i="2"/>
  <c r="JZ12" i="2" s="1"/>
  <c r="GA12" i="2"/>
  <c r="KA12" i="2" s="1"/>
  <c r="GB12" i="2"/>
  <c r="KB12" i="2" s="1"/>
  <c r="GC12" i="2"/>
  <c r="KC12" i="2" s="1"/>
  <c r="GD12" i="2"/>
  <c r="KD12" i="2" s="1"/>
  <c r="GE12" i="2"/>
  <c r="KE12" i="2" s="1"/>
  <c r="GF12" i="2"/>
  <c r="KF12" i="2" s="1"/>
  <c r="GG12" i="2"/>
  <c r="KG12" i="2" s="1"/>
  <c r="GH12" i="2"/>
  <c r="KH12" i="2" s="1"/>
  <c r="GI12" i="2"/>
  <c r="KI12" i="2" s="1"/>
  <c r="GS12" i="2"/>
  <c r="KS12" i="2" s="1"/>
  <c r="GT12" i="2"/>
  <c r="KT12" i="2" s="1"/>
  <c r="GU12" i="2"/>
  <c r="KU12" i="2" s="1"/>
  <c r="GV12" i="2"/>
  <c r="KV12" i="2" s="1"/>
  <c r="GW12" i="2"/>
  <c r="KW12" i="2" s="1"/>
  <c r="GX12" i="2"/>
  <c r="KX12" i="2" s="1"/>
  <c r="GY12" i="2"/>
  <c r="KY12" i="2" s="1"/>
  <c r="GZ12" i="2"/>
  <c r="KZ12" i="2" s="1"/>
  <c r="HA12" i="2"/>
  <c r="LA12" i="2" s="1"/>
  <c r="JW13" i="2"/>
  <c r="FX13" i="2"/>
  <c r="JX13" i="2" s="1"/>
  <c r="FY13" i="2"/>
  <c r="JY13" i="2" s="1"/>
  <c r="FZ13" i="2"/>
  <c r="JZ13" i="2" s="1"/>
  <c r="GA13" i="2"/>
  <c r="KA13" i="2" s="1"/>
  <c r="GB13" i="2"/>
  <c r="KB13" i="2" s="1"/>
  <c r="GC13" i="2"/>
  <c r="KC13" i="2" s="1"/>
  <c r="GD13" i="2"/>
  <c r="KD13" i="2" s="1"/>
  <c r="GE13" i="2"/>
  <c r="KE13" i="2" s="1"/>
  <c r="GF13" i="2"/>
  <c r="KF13" i="2" s="1"/>
  <c r="GG13" i="2"/>
  <c r="KG13" i="2" s="1"/>
  <c r="GH13" i="2"/>
  <c r="KH13" i="2" s="1"/>
  <c r="GI13" i="2"/>
  <c r="KI13" i="2" s="1"/>
  <c r="GS13" i="2"/>
  <c r="KS13" i="2" s="1"/>
  <c r="GT13" i="2"/>
  <c r="KT13" i="2" s="1"/>
  <c r="GU13" i="2"/>
  <c r="KU13" i="2" s="1"/>
  <c r="GV13" i="2"/>
  <c r="KV13" i="2" s="1"/>
  <c r="GW13" i="2"/>
  <c r="KW13" i="2" s="1"/>
  <c r="GX13" i="2"/>
  <c r="KX13" i="2" s="1"/>
  <c r="GY13" i="2"/>
  <c r="KY13" i="2" s="1"/>
  <c r="GZ13" i="2"/>
  <c r="KZ13" i="2" s="1"/>
  <c r="HA13" i="2"/>
  <c r="LA13" i="2" s="1"/>
  <c r="JW14" i="2"/>
  <c r="FX14" i="2"/>
  <c r="JX14" i="2" s="1"/>
  <c r="FY14" i="2"/>
  <c r="JY14" i="2" s="1"/>
  <c r="FZ14" i="2"/>
  <c r="JZ14" i="2" s="1"/>
  <c r="GA14" i="2"/>
  <c r="KA14" i="2" s="1"/>
  <c r="GB14" i="2"/>
  <c r="KB14" i="2" s="1"/>
  <c r="GC14" i="2"/>
  <c r="KC14" i="2" s="1"/>
  <c r="GD14" i="2"/>
  <c r="KD14" i="2" s="1"/>
  <c r="GE14" i="2"/>
  <c r="KE14" i="2" s="1"/>
  <c r="GF14" i="2"/>
  <c r="KF14" i="2" s="1"/>
  <c r="GG14" i="2"/>
  <c r="KG14" i="2" s="1"/>
  <c r="GH14" i="2"/>
  <c r="KH14" i="2" s="1"/>
  <c r="GI14" i="2"/>
  <c r="KI14" i="2" s="1"/>
  <c r="GS14" i="2"/>
  <c r="KS14" i="2" s="1"/>
  <c r="GT14" i="2"/>
  <c r="KT14" i="2" s="1"/>
  <c r="GU14" i="2"/>
  <c r="KU14" i="2" s="1"/>
  <c r="GV14" i="2"/>
  <c r="KV14" i="2" s="1"/>
  <c r="GW14" i="2"/>
  <c r="KW14" i="2" s="1"/>
  <c r="GX14" i="2"/>
  <c r="KX14" i="2" s="1"/>
  <c r="GY14" i="2"/>
  <c r="KY14" i="2" s="1"/>
  <c r="GZ14" i="2"/>
  <c r="KZ14" i="2" s="1"/>
  <c r="HA14" i="2"/>
  <c r="LA14" i="2" s="1"/>
  <c r="JW15" i="2"/>
  <c r="FX15" i="2"/>
  <c r="JX15" i="2" s="1"/>
  <c r="FY15" i="2"/>
  <c r="JY15" i="2" s="1"/>
  <c r="FZ15" i="2"/>
  <c r="JZ15" i="2" s="1"/>
  <c r="GA15" i="2"/>
  <c r="KA15" i="2" s="1"/>
  <c r="GB15" i="2"/>
  <c r="KB15" i="2" s="1"/>
  <c r="GC15" i="2"/>
  <c r="KC15" i="2" s="1"/>
  <c r="GD15" i="2"/>
  <c r="KD15" i="2" s="1"/>
  <c r="GE15" i="2"/>
  <c r="KE15" i="2" s="1"/>
  <c r="GF15" i="2"/>
  <c r="KF15" i="2" s="1"/>
  <c r="GG15" i="2"/>
  <c r="KG15" i="2" s="1"/>
  <c r="GH15" i="2"/>
  <c r="KH15" i="2" s="1"/>
  <c r="GI15" i="2"/>
  <c r="KI15" i="2" s="1"/>
  <c r="GS15" i="2"/>
  <c r="KS15" i="2" s="1"/>
  <c r="GT15" i="2"/>
  <c r="KT15" i="2" s="1"/>
  <c r="GU15" i="2"/>
  <c r="KU15" i="2" s="1"/>
  <c r="GV15" i="2"/>
  <c r="KV15" i="2" s="1"/>
  <c r="GW15" i="2"/>
  <c r="KW15" i="2" s="1"/>
  <c r="GX15" i="2"/>
  <c r="KX15" i="2" s="1"/>
  <c r="GY15" i="2"/>
  <c r="KY15" i="2" s="1"/>
  <c r="GZ15" i="2"/>
  <c r="KZ15" i="2" s="1"/>
  <c r="HA15" i="2"/>
  <c r="LA15" i="2" s="1"/>
  <c r="JW16" i="2"/>
  <c r="FX16" i="2"/>
  <c r="JX16" i="2" s="1"/>
  <c r="FY16" i="2"/>
  <c r="JY16" i="2" s="1"/>
  <c r="FZ16" i="2"/>
  <c r="JZ16" i="2" s="1"/>
  <c r="GA16" i="2"/>
  <c r="KA16" i="2" s="1"/>
  <c r="GB16" i="2"/>
  <c r="KB16" i="2" s="1"/>
  <c r="GC16" i="2"/>
  <c r="KC16" i="2" s="1"/>
  <c r="GD16" i="2"/>
  <c r="KD16" i="2" s="1"/>
  <c r="GE16" i="2"/>
  <c r="KE16" i="2" s="1"/>
  <c r="GF16" i="2"/>
  <c r="KF16" i="2" s="1"/>
  <c r="GG16" i="2"/>
  <c r="KG16" i="2" s="1"/>
  <c r="GH16" i="2"/>
  <c r="KH16" i="2" s="1"/>
  <c r="GI16" i="2"/>
  <c r="KI16" i="2" s="1"/>
  <c r="GS16" i="2"/>
  <c r="KS16" i="2" s="1"/>
  <c r="GT16" i="2"/>
  <c r="KT16" i="2" s="1"/>
  <c r="GU16" i="2"/>
  <c r="KU16" i="2" s="1"/>
  <c r="GV16" i="2"/>
  <c r="KV16" i="2" s="1"/>
  <c r="GW16" i="2"/>
  <c r="KW16" i="2" s="1"/>
  <c r="GX16" i="2"/>
  <c r="KX16" i="2" s="1"/>
  <c r="GY16" i="2"/>
  <c r="KY16" i="2" s="1"/>
  <c r="GZ16" i="2"/>
  <c r="KZ16" i="2" s="1"/>
  <c r="HA16" i="2"/>
  <c r="LA16" i="2" s="1"/>
  <c r="JW17" i="2"/>
  <c r="FX17" i="2"/>
  <c r="JX17" i="2" s="1"/>
  <c r="FY17" i="2"/>
  <c r="JY17" i="2" s="1"/>
  <c r="FZ17" i="2"/>
  <c r="JZ17" i="2" s="1"/>
  <c r="GA17" i="2"/>
  <c r="KA17" i="2" s="1"/>
  <c r="GB17" i="2"/>
  <c r="KB17" i="2" s="1"/>
  <c r="GC17" i="2"/>
  <c r="KC17" i="2" s="1"/>
  <c r="GD17" i="2"/>
  <c r="KD17" i="2" s="1"/>
  <c r="GE17" i="2"/>
  <c r="KE17" i="2" s="1"/>
  <c r="GF17" i="2"/>
  <c r="KF17" i="2" s="1"/>
  <c r="GG17" i="2"/>
  <c r="KG17" i="2" s="1"/>
  <c r="GH17" i="2"/>
  <c r="KH17" i="2" s="1"/>
  <c r="GI17" i="2"/>
  <c r="KI17" i="2" s="1"/>
  <c r="GS17" i="2"/>
  <c r="KS17" i="2" s="1"/>
  <c r="GT17" i="2"/>
  <c r="KT17" i="2" s="1"/>
  <c r="GU17" i="2"/>
  <c r="KU17" i="2" s="1"/>
  <c r="GV17" i="2"/>
  <c r="KV17" i="2" s="1"/>
  <c r="GW17" i="2"/>
  <c r="KW17" i="2" s="1"/>
  <c r="GX17" i="2"/>
  <c r="KX17" i="2" s="1"/>
  <c r="GY17" i="2"/>
  <c r="KY17" i="2" s="1"/>
  <c r="GZ17" i="2"/>
  <c r="KZ17" i="2" s="1"/>
  <c r="HA17" i="2"/>
  <c r="LA17" i="2" s="1"/>
  <c r="JW18" i="2"/>
  <c r="FX18" i="2"/>
  <c r="JX18" i="2" s="1"/>
  <c r="FY18" i="2"/>
  <c r="JY18" i="2" s="1"/>
  <c r="FZ18" i="2"/>
  <c r="JZ18" i="2" s="1"/>
  <c r="GA18" i="2"/>
  <c r="KA18" i="2" s="1"/>
  <c r="GB18" i="2"/>
  <c r="KB18" i="2" s="1"/>
  <c r="GC18" i="2"/>
  <c r="KC18" i="2" s="1"/>
  <c r="GD18" i="2"/>
  <c r="KD18" i="2" s="1"/>
  <c r="GE18" i="2"/>
  <c r="KE18" i="2" s="1"/>
  <c r="GF18" i="2"/>
  <c r="KF18" i="2" s="1"/>
  <c r="GG18" i="2"/>
  <c r="KG18" i="2" s="1"/>
  <c r="GH18" i="2"/>
  <c r="KH18" i="2" s="1"/>
  <c r="GI18" i="2"/>
  <c r="KI18" i="2" s="1"/>
  <c r="GS18" i="2"/>
  <c r="KS18" i="2" s="1"/>
  <c r="GT18" i="2"/>
  <c r="KT18" i="2" s="1"/>
  <c r="GU18" i="2"/>
  <c r="KU18" i="2" s="1"/>
  <c r="GV18" i="2"/>
  <c r="KV18" i="2" s="1"/>
  <c r="GW18" i="2"/>
  <c r="KW18" i="2" s="1"/>
  <c r="GX18" i="2"/>
  <c r="KX18" i="2" s="1"/>
  <c r="GY18" i="2"/>
  <c r="KY18" i="2" s="1"/>
  <c r="GZ18" i="2"/>
  <c r="KZ18" i="2" s="1"/>
  <c r="HA18" i="2"/>
  <c r="LA18" i="2" s="1"/>
  <c r="JW19" i="2"/>
  <c r="FX19" i="2"/>
  <c r="JX19" i="2" s="1"/>
  <c r="FY19" i="2"/>
  <c r="JY19" i="2" s="1"/>
  <c r="FZ19" i="2"/>
  <c r="JZ19" i="2" s="1"/>
  <c r="GA19" i="2"/>
  <c r="KA19" i="2" s="1"/>
  <c r="GB19" i="2"/>
  <c r="KB19" i="2" s="1"/>
  <c r="GC19" i="2"/>
  <c r="KC19" i="2" s="1"/>
  <c r="GD19" i="2"/>
  <c r="KD19" i="2" s="1"/>
  <c r="GE19" i="2"/>
  <c r="KE19" i="2" s="1"/>
  <c r="GF19" i="2"/>
  <c r="KF19" i="2" s="1"/>
  <c r="GG19" i="2"/>
  <c r="KG19" i="2" s="1"/>
  <c r="GH19" i="2"/>
  <c r="KH19" i="2" s="1"/>
  <c r="GI19" i="2"/>
  <c r="KI19" i="2" s="1"/>
  <c r="GS19" i="2"/>
  <c r="KS19" i="2" s="1"/>
  <c r="GT19" i="2"/>
  <c r="KT19" i="2" s="1"/>
  <c r="GU19" i="2"/>
  <c r="KU19" i="2" s="1"/>
  <c r="GV19" i="2"/>
  <c r="KV19" i="2" s="1"/>
  <c r="GW19" i="2"/>
  <c r="KW19" i="2" s="1"/>
  <c r="GX19" i="2"/>
  <c r="KX19" i="2" s="1"/>
  <c r="GY19" i="2"/>
  <c r="KY19" i="2" s="1"/>
  <c r="GZ19" i="2"/>
  <c r="KZ19" i="2" s="1"/>
  <c r="HA19" i="2"/>
  <c r="LA19" i="2" s="1"/>
  <c r="JW20" i="2"/>
  <c r="FX20" i="2"/>
  <c r="JX20" i="2" s="1"/>
  <c r="FY20" i="2"/>
  <c r="JY20" i="2" s="1"/>
  <c r="FZ20" i="2"/>
  <c r="JZ20" i="2" s="1"/>
  <c r="GA20" i="2"/>
  <c r="KA20" i="2" s="1"/>
  <c r="GB20" i="2"/>
  <c r="KB20" i="2" s="1"/>
  <c r="GC20" i="2"/>
  <c r="KC20" i="2" s="1"/>
  <c r="GD20" i="2"/>
  <c r="KD20" i="2" s="1"/>
  <c r="GE20" i="2"/>
  <c r="KE20" i="2" s="1"/>
  <c r="GF20" i="2"/>
  <c r="KF20" i="2" s="1"/>
  <c r="GG20" i="2"/>
  <c r="KG20" i="2" s="1"/>
  <c r="GH20" i="2"/>
  <c r="KH20" i="2" s="1"/>
  <c r="GI20" i="2"/>
  <c r="KI20" i="2" s="1"/>
  <c r="GS20" i="2"/>
  <c r="KS20" i="2" s="1"/>
  <c r="GT20" i="2"/>
  <c r="KT20" i="2" s="1"/>
  <c r="GU20" i="2"/>
  <c r="KU20" i="2" s="1"/>
  <c r="GV20" i="2"/>
  <c r="KV20" i="2" s="1"/>
  <c r="GW20" i="2"/>
  <c r="KW20" i="2" s="1"/>
  <c r="GX20" i="2"/>
  <c r="KX20" i="2" s="1"/>
  <c r="GY20" i="2"/>
  <c r="KY20" i="2" s="1"/>
  <c r="GZ20" i="2"/>
  <c r="KZ20" i="2" s="1"/>
  <c r="HA20" i="2"/>
  <c r="LA20" i="2" s="1"/>
  <c r="JW21" i="2"/>
  <c r="FX21" i="2"/>
  <c r="JX21" i="2" s="1"/>
  <c r="FY21" i="2"/>
  <c r="JY21" i="2" s="1"/>
  <c r="FZ21" i="2"/>
  <c r="JZ21" i="2" s="1"/>
  <c r="GA21" i="2"/>
  <c r="KA21" i="2" s="1"/>
  <c r="GB21" i="2"/>
  <c r="KB21" i="2" s="1"/>
  <c r="GC21" i="2"/>
  <c r="KC21" i="2" s="1"/>
  <c r="GD21" i="2"/>
  <c r="KD21" i="2" s="1"/>
  <c r="GE21" i="2"/>
  <c r="KE21" i="2" s="1"/>
  <c r="GF21" i="2"/>
  <c r="KF21" i="2" s="1"/>
  <c r="GG21" i="2"/>
  <c r="KG21" i="2" s="1"/>
  <c r="GH21" i="2"/>
  <c r="KH21" i="2" s="1"/>
  <c r="GI21" i="2"/>
  <c r="KI21" i="2" s="1"/>
  <c r="GS21" i="2"/>
  <c r="KS21" i="2" s="1"/>
  <c r="GT21" i="2"/>
  <c r="KT21" i="2" s="1"/>
  <c r="GU21" i="2"/>
  <c r="KU21" i="2" s="1"/>
  <c r="GV21" i="2"/>
  <c r="KV21" i="2" s="1"/>
  <c r="GW21" i="2"/>
  <c r="KW21" i="2" s="1"/>
  <c r="GX21" i="2"/>
  <c r="KX21" i="2" s="1"/>
  <c r="GY21" i="2"/>
  <c r="KY21" i="2" s="1"/>
  <c r="GZ21" i="2"/>
  <c r="KZ21" i="2" s="1"/>
  <c r="HA21" i="2"/>
  <c r="LA21" i="2" s="1"/>
  <c r="JW22" i="2"/>
  <c r="FX22" i="2"/>
  <c r="JX22" i="2" s="1"/>
  <c r="FY22" i="2"/>
  <c r="JY22" i="2" s="1"/>
  <c r="FZ22" i="2"/>
  <c r="JZ22" i="2" s="1"/>
  <c r="GA22" i="2"/>
  <c r="KA22" i="2" s="1"/>
  <c r="GB22" i="2"/>
  <c r="KB22" i="2" s="1"/>
  <c r="GC22" i="2"/>
  <c r="KC22" i="2" s="1"/>
  <c r="GD22" i="2"/>
  <c r="KD22" i="2" s="1"/>
  <c r="GE22" i="2"/>
  <c r="KE22" i="2" s="1"/>
  <c r="GF22" i="2"/>
  <c r="KF22" i="2" s="1"/>
  <c r="GG22" i="2"/>
  <c r="KG22" i="2" s="1"/>
  <c r="GH22" i="2"/>
  <c r="KH22" i="2" s="1"/>
  <c r="GI22" i="2"/>
  <c r="KI22" i="2" s="1"/>
  <c r="GS22" i="2"/>
  <c r="KS22" i="2" s="1"/>
  <c r="GT22" i="2"/>
  <c r="KT22" i="2" s="1"/>
  <c r="GU22" i="2"/>
  <c r="KU22" i="2" s="1"/>
  <c r="GV22" i="2"/>
  <c r="KV22" i="2" s="1"/>
  <c r="GW22" i="2"/>
  <c r="KW22" i="2" s="1"/>
  <c r="GX22" i="2"/>
  <c r="KX22" i="2" s="1"/>
  <c r="GY22" i="2"/>
  <c r="KY22" i="2" s="1"/>
  <c r="GZ22" i="2"/>
  <c r="KZ22" i="2" s="1"/>
  <c r="HA22" i="2"/>
  <c r="LA22" i="2" s="1"/>
  <c r="JW23" i="2"/>
  <c r="FX23" i="2"/>
  <c r="JX23" i="2" s="1"/>
  <c r="FY23" i="2"/>
  <c r="JY23" i="2" s="1"/>
  <c r="FZ23" i="2"/>
  <c r="JZ23" i="2" s="1"/>
  <c r="GA23" i="2"/>
  <c r="KA23" i="2" s="1"/>
  <c r="GB23" i="2"/>
  <c r="KB23" i="2" s="1"/>
  <c r="GC23" i="2"/>
  <c r="KC23" i="2" s="1"/>
  <c r="GD23" i="2"/>
  <c r="KD23" i="2" s="1"/>
  <c r="GE23" i="2"/>
  <c r="KE23" i="2" s="1"/>
  <c r="GF23" i="2"/>
  <c r="KF23" i="2" s="1"/>
  <c r="GG23" i="2"/>
  <c r="KG23" i="2" s="1"/>
  <c r="GH23" i="2"/>
  <c r="KH23" i="2" s="1"/>
  <c r="GI23" i="2"/>
  <c r="KI23" i="2" s="1"/>
  <c r="GS23" i="2"/>
  <c r="KS23" i="2" s="1"/>
  <c r="GT23" i="2"/>
  <c r="KT23" i="2" s="1"/>
  <c r="GU23" i="2"/>
  <c r="KU23" i="2" s="1"/>
  <c r="GV23" i="2"/>
  <c r="KV23" i="2" s="1"/>
  <c r="GW23" i="2"/>
  <c r="KW23" i="2" s="1"/>
  <c r="GX23" i="2"/>
  <c r="KX23" i="2" s="1"/>
  <c r="GY23" i="2"/>
  <c r="KY23" i="2" s="1"/>
  <c r="GZ23" i="2"/>
  <c r="KZ23" i="2" s="1"/>
  <c r="HA23" i="2"/>
  <c r="LA23" i="2" s="1"/>
  <c r="JW24" i="2"/>
  <c r="FX24" i="2"/>
  <c r="JX24" i="2" s="1"/>
  <c r="FY24" i="2"/>
  <c r="JY24" i="2" s="1"/>
  <c r="FZ24" i="2"/>
  <c r="JZ24" i="2" s="1"/>
  <c r="GA24" i="2"/>
  <c r="KA24" i="2" s="1"/>
  <c r="GB24" i="2"/>
  <c r="KB24" i="2" s="1"/>
  <c r="GC24" i="2"/>
  <c r="KC24" i="2" s="1"/>
  <c r="GD24" i="2"/>
  <c r="KD24" i="2" s="1"/>
  <c r="GE24" i="2"/>
  <c r="KE24" i="2" s="1"/>
  <c r="GF24" i="2"/>
  <c r="KF24" i="2" s="1"/>
  <c r="GG24" i="2"/>
  <c r="KG24" i="2" s="1"/>
  <c r="GH24" i="2"/>
  <c r="KH24" i="2" s="1"/>
  <c r="GI24" i="2"/>
  <c r="KI24" i="2" s="1"/>
  <c r="GS24" i="2"/>
  <c r="KS24" i="2" s="1"/>
  <c r="GT24" i="2"/>
  <c r="KT24" i="2" s="1"/>
  <c r="GU24" i="2"/>
  <c r="KU24" i="2" s="1"/>
  <c r="GV24" i="2"/>
  <c r="KV24" i="2" s="1"/>
  <c r="GW24" i="2"/>
  <c r="KW24" i="2" s="1"/>
  <c r="GX24" i="2"/>
  <c r="KX24" i="2" s="1"/>
  <c r="GY24" i="2"/>
  <c r="KY24" i="2" s="1"/>
  <c r="GZ24" i="2"/>
  <c r="KZ24" i="2" s="1"/>
  <c r="HA24" i="2"/>
  <c r="LA24" i="2" s="1"/>
  <c r="JW25" i="2"/>
  <c r="FX25" i="2"/>
  <c r="JX25" i="2" s="1"/>
  <c r="FY25" i="2"/>
  <c r="JY25" i="2" s="1"/>
  <c r="FZ25" i="2"/>
  <c r="JZ25" i="2" s="1"/>
  <c r="GA25" i="2"/>
  <c r="KA25" i="2" s="1"/>
  <c r="GB25" i="2"/>
  <c r="KB25" i="2" s="1"/>
  <c r="GC25" i="2"/>
  <c r="KC25" i="2" s="1"/>
  <c r="GD25" i="2"/>
  <c r="KD25" i="2" s="1"/>
  <c r="GE25" i="2"/>
  <c r="KE25" i="2" s="1"/>
  <c r="GF25" i="2"/>
  <c r="KF25" i="2" s="1"/>
  <c r="GG25" i="2"/>
  <c r="KG25" i="2" s="1"/>
  <c r="GH25" i="2"/>
  <c r="KH25" i="2" s="1"/>
  <c r="GI25" i="2"/>
  <c r="KI25" i="2" s="1"/>
  <c r="GS25" i="2"/>
  <c r="KS25" i="2" s="1"/>
  <c r="GT25" i="2"/>
  <c r="KT25" i="2" s="1"/>
  <c r="GU25" i="2"/>
  <c r="KU25" i="2" s="1"/>
  <c r="GV25" i="2"/>
  <c r="KV25" i="2" s="1"/>
  <c r="GW25" i="2"/>
  <c r="KW25" i="2" s="1"/>
  <c r="GX25" i="2"/>
  <c r="KX25" i="2" s="1"/>
  <c r="GY25" i="2"/>
  <c r="KY25" i="2" s="1"/>
  <c r="GZ25" i="2"/>
  <c r="KZ25" i="2" s="1"/>
  <c r="HA25" i="2"/>
  <c r="LA25" i="2" s="1"/>
  <c r="JW26" i="2"/>
  <c r="FX26" i="2"/>
  <c r="JX26" i="2" s="1"/>
  <c r="FY26" i="2"/>
  <c r="JY26" i="2" s="1"/>
  <c r="FZ26" i="2"/>
  <c r="JZ26" i="2" s="1"/>
  <c r="GA26" i="2"/>
  <c r="KA26" i="2" s="1"/>
  <c r="GB26" i="2"/>
  <c r="KB26" i="2" s="1"/>
  <c r="GC26" i="2"/>
  <c r="KC26" i="2" s="1"/>
  <c r="GD26" i="2"/>
  <c r="KD26" i="2" s="1"/>
  <c r="GE26" i="2"/>
  <c r="KE26" i="2" s="1"/>
  <c r="GF26" i="2"/>
  <c r="KF26" i="2" s="1"/>
  <c r="GG26" i="2"/>
  <c r="KG26" i="2" s="1"/>
  <c r="GH26" i="2"/>
  <c r="KH26" i="2" s="1"/>
  <c r="GI26" i="2"/>
  <c r="KI26" i="2" s="1"/>
  <c r="GS26" i="2"/>
  <c r="KS26" i="2" s="1"/>
  <c r="GT26" i="2"/>
  <c r="KT26" i="2" s="1"/>
  <c r="GU26" i="2"/>
  <c r="KU26" i="2" s="1"/>
  <c r="GV26" i="2"/>
  <c r="KV26" i="2" s="1"/>
  <c r="GW26" i="2"/>
  <c r="KW26" i="2" s="1"/>
  <c r="GX26" i="2"/>
  <c r="KX26" i="2" s="1"/>
  <c r="GY26" i="2"/>
  <c r="KY26" i="2" s="1"/>
  <c r="GZ26" i="2"/>
  <c r="KZ26" i="2" s="1"/>
  <c r="HA26" i="2"/>
  <c r="LA26" i="2" s="1"/>
  <c r="JW27" i="2"/>
  <c r="FX27" i="2"/>
  <c r="JX27" i="2" s="1"/>
  <c r="FY27" i="2"/>
  <c r="JY27" i="2" s="1"/>
  <c r="FZ27" i="2"/>
  <c r="JZ27" i="2" s="1"/>
  <c r="GA27" i="2"/>
  <c r="KA27" i="2" s="1"/>
  <c r="GB27" i="2"/>
  <c r="KB27" i="2" s="1"/>
  <c r="GC27" i="2"/>
  <c r="KC27" i="2" s="1"/>
  <c r="GD27" i="2"/>
  <c r="KD27" i="2" s="1"/>
  <c r="GE27" i="2"/>
  <c r="KE27" i="2" s="1"/>
  <c r="GF27" i="2"/>
  <c r="KF27" i="2" s="1"/>
  <c r="GG27" i="2"/>
  <c r="KG27" i="2" s="1"/>
  <c r="GH27" i="2"/>
  <c r="KH27" i="2" s="1"/>
  <c r="GI27" i="2"/>
  <c r="KI27" i="2" s="1"/>
  <c r="GS27" i="2"/>
  <c r="KS27" i="2" s="1"/>
  <c r="GT27" i="2"/>
  <c r="KT27" i="2" s="1"/>
  <c r="GU27" i="2"/>
  <c r="KU27" i="2" s="1"/>
  <c r="GV27" i="2"/>
  <c r="KV27" i="2" s="1"/>
  <c r="GW27" i="2"/>
  <c r="KW27" i="2" s="1"/>
  <c r="GX27" i="2"/>
  <c r="KX27" i="2" s="1"/>
  <c r="GY27" i="2"/>
  <c r="KY27" i="2" s="1"/>
  <c r="GZ27" i="2"/>
  <c r="KZ27" i="2" s="1"/>
  <c r="HA27" i="2"/>
  <c r="LA27" i="2" s="1"/>
  <c r="JW28" i="2"/>
  <c r="FX28" i="2"/>
  <c r="JX28" i="2" s="1"/>
  <c r="FY28" i="2"/>
  <c r="JY28" i="2" s="1"/>
  <c r="FZ28" i="2"/>
  <c r="JZ28" i="2" s="1"/>
  <c r="GA28" i="2"/>
  <c r="KA28" i="2" s="1"/>
  <c r="GB28" i="2"/>
  <c r="KB28" i="2" s="1"/>
  <c r="GC28" i="2"/>
  <c r="KC28" i="2" s="1"/>
  <c r="GD28" i="2"/>
  <c r="KD28" i="2" s="1"/>
  <c r="GE28" i="2"/>
  <c r="KE28" i="2" s="1"/>
  <c r="GF28" i="2"/>
  <c r="KF28" i="2" s="1"/>
  <c r="GG28" i="2"/>
  <c r="KG28" i="2" s="1"/>
  <c r="GH28" i="2"/>
  <c r="KH28" i="2" s="1"/>
  <c r="GI28" i="2"/>
  <c r="KI28" i="2" s="1"/>
  <c r="GS28" i="2"/>
  <c r="KS28" i="2" s="1"/>
  <c r="GT28" i="2"/>
  <c r="KT28" i="2" s="1"/>
  <c r="GU28" i="2"/>
  <c r="KU28" i="2" s="1"/>
  <c r="GV28" i="2"/>
  <c r="KV28" i="2" s="1"/>
  <c r="GW28" i="2"/>
  <c r="KW28" i="2" s="1"/>
  <c r="GX28" i="2"/>
  <c r="KX28" i="2" s="1"/>
  <c r="GY28" i="2"/>
  <c r="KY28" i="2" s="1"/>
  <c r="GZ28" i="2"/>
  <c r="KZ28" i="2" s="1"/>
  <c r="HA28" i="2"/>
  <c r="LA28" i="2" s="1"/>
  <c r="JW29" i="2"/>
  <c r="FX29" i="2"/>
  <c r="JX29" i="2" s="1"/>
  <c r="FY29" i="2"/>
  <c r="JY29" i="2" s="1"/>
  <c r="FZ29" i="2"/>
  <c r="JZ29" i="2" s="1"/>
  <c r="GA29" i="2"/>
  <c r="KA29" i="2" s="1"/>
  <c r="GB29" i="2"/>
  <c r="KB29" i="2" s="1"/>
  <c r="GC29" i="2"/>
  <c r="KC29" i="2" s="1"/>
  <c r="GD29" i="2"/>
  <c r="KD29" i="2" s="1"/>
  <c r="GE29" i="2"/>
  <c r="KE29" i="2" s="1"/>
  <c r="GF29" i="2"/>
  <c r="KF29" i="2" s="1"/>
  <c r="GG29" i="2"/>
  <c r="KG29" i="2" s="1"/>
  <c r="GH29" i="2"/>
  <c r="KH29" i="2" s="1"/>
  <c r="GI29" i="2"/>
  <c r="KI29" i="2" s="1"/>
  <c r="GS29" i="2"/>
  <c r="KS29" i="2" s="1"/>
  <c r="GT29" i="2"/>
  <c r="KT29" i="2" s="1"/>
  <c r="GU29" i="2"/>
  <c r="KU29" i="2" s="1"/>
  <c r="GV29" i="2"/>
  <c r="KV29" i="2" s="1"/>
  <c r="GW29" i="2"/>
  <c r="KW29" i="2" s="1"/>
  <c r="GX29" i="2"/>
  <c r="KX29" i="2" s="1"/>
  <c r="GY29" i="2"/>
  <c r="KY29" i="2" s="1"/>
  <c r="GZ29" i="2"/>
  <c r="KZ29" i="2" s="1"/>
  <c r="HA29" i="2"/>
  <c r="LA29" i="2" s="1"/>
  <c r="FX30" i="2"/>
  <c r="JX30" i="2" s="1"/>
  <c r="FY30" i="2"/>
  <c r="FZ30" i="2"/>
  <c r="GA30" i="2"/>
  <c r="GB30" i="2"/>
  <c r="GC30" i="2"/>
  <c r="GD30" i="2"/>
  <c r="GE30" i="2"/>
  <c r="GF30" i="2"/>
  <c r="KF30" i="2" s="1"/>
  <c r="GG30" i="2"/>
  <c r="GH30" i="2"/>
  <c r="GI30" i="2"/>
  <c r="GS30" i="2"/>
  <c r="KS30" i="2" s="1"/>
  <c r="GT30" i="2"/>
  <c r="KT30" i="2" s="1"/>
  <c r="GU30" i="2"/>
  <c r="KU30" i="2" s="1"/>
  <c r="GV30" i="2"/>
  <c r="KV30" i="2" s="1"/>
  <c r="GW30" i="2"/>
  <c r="KW30" i="2" s="1"/>
  <c r="GX30" i="2"/>
  <c r="GY30" i="2"/>
  <c r="KY30" i="2" s="1"/>
  <c r="GZ30" i="2"/>
  <c r="KZ30" i="2" s="1"/>
  <c r="HA30" i="2"/>
  <c r="LA30" i="2" s="1"/>
  <c r="JW31" i="2"/>
  <c r="FX31" i="2"/>
  <c r="JX31" i="2" s="1"/>
  <c r="FY31" i="2"/>
  <c r="JY31" i="2" s="1"/>
  <c r="FZ31" i="2"/>
  <c r="JZ31" i="2" s="1"/>
  <c r="GA31" i="2"/>
  <c r="KA31" i="2" s="1"/>
  <c r="GB31" i="2"/>
  <c r="KB31" i="2" s="1"/>
  <c r="GC31" i="2"/>
  <c r="KC31" i="2" s="1"/>
  <c r="GD31" i="2"/>
  <c r="KD31" i="2" s="1"/>
  <c r="GE31" i="2"/>
  <c r="KE31" i="2" s="1"/>
  <c r="GF31" i="2"/>
  <c r="KF31" i="2" s="1"/>
  <c r="GG31" i="2"/>
  <c r="KG31" i="2" s="1"/>
  <c r="GH31" i="2"/>
  <c r="KH31" i="2" s="1"/>
  <c r="GI31" i="2"/>
  <c r="KI31" i="2" s="1"/>
  <c r="GS31" i="2"/>
  <c r="KS31" i="2" s="1"/>
  <c r="GT31" i="2"/>
  <c r="KT31" i="2" s="1"/>
  <c r="GU31" i="2"/>
  <c r="KU31" i="2" s="1"/>
  <c r="GV31" i="2"/>
  <c r="KV31" i="2" s="1"/>
  <c r="GW31" i="2"/>
  <c r="KW31" i="2" s="1"/>
  <c r="GX31" i="2"/>
  <c r="KX31" i="2" s="1"/>
  <c r="GY31" i="2"/>
  <c r="KY31" i="2" s="1"/>
  <c r="GZ31" i="2"/>
  <c r="KZ31" i="2" s="1"/>
  <c r="HA31" i="2"/>
  <c r="LA31" i="2" s="1"/>
  <c r="JW32" i="2"/>
  <c r="FX32" i="2"/>
  <c r="JX32" i="2" s="1"/>
  <c r="FY32" i="2"/>
  <c r="JY32" i="2" s="1"/>
  <c r="FZ32" i="2"/>
  <c r="JZ32" i="2" s="1"/>
  <c r="GA32" i="2"/>
  <c r="KA32" i="2" s="1"/>
  <c r="GB32" i="2"/>
  <c r="KB32" i="2" s="1"/>
  <c r="GC32" i="2"/>
  <c r="KC32" i="2" s="1"/>
  <c r="GD32" i="2"/>
  <c r="KD32" i="2" s="1"/>
  <c r="GE32" i="2"/>
  <c r="KE32" i="2" s="1"/>
  <c r="GF32" i="2"/>
  <c r="KF32" i="2" s="1"/>
  <c r="GG32" i="2"/>
  <c r="KG32" i="2" s="1"/>
  <c r="GH32" i="2"/>
  <c r="KH32" i="2" s="1"/>
  <c r="GI32" i="2"/>
  <c r="KI32" i="2" s="1"/>
  <c r="GS32" i="2"/>
  <c r="KS32" i="2" s="1"/>
  <c r="GT32" i="2"/>
  <c r="KT32" i="2" s="1"/>
  <c r="GU32" i="2"/>
  <c r="KU32" i="2" s="1"/>
  <c r="GV32" i="2"/>
  <c r="KV32" i="2" s="1"/>
  <c r="GW32" i="2"/>
  <c r="KW32" i="2" s="1"/>
  <c r="GX32" i="2"/>
  <c r="KX32" i="2" s="1"/>
  <c r="GY32" i="2"/>
  <c r="KY32" i="2" s="1"/>
  <c r="GZ32" i="2"/>
  <c r="KZ32" i="2" s="1"/>
  <c r="HA32" i="2"/>
  <c r="LA32" i="2" s="1"/>
  <c r="JW33" i="2"/>
  <c r="FX33" i="2"/>
  <c r="JX33" i="2" s="1"/>
  <c r="FY33" i="2"/>
  <c r="JY33" i="2" s="1"/>
  <c r="FZ33" i="2"/>
  <c r="JZ33" i="2" s="1"/>
  <c r="GA33" i="2"/>
  <c r="KA33" i="2" s="1"/>
  <c r="GB33" i="2"/>
  <c r="KB33" i="2" s="1"/>
  <c r="GC33" i="2"/>
  <c r="KC33" i="2" s="1"/>
  <c r="GD33" i="2"/>
  <c r="KD33" i="2" s="1"/>
  <c r="GE33" i="2"/>
  <c r="KE33" i="2" s="1"/>
  <c r="GF33" i="2"/>
  <c r="KF33" i="2" s="1"/>
  <c r="GG33" i="2"/>
  <c r="KG33" i="2" s="1"/>
  <c r="GH33" i="2"/>
  <c r="KH33" i="2" s="1"/>
  <c r="GI33" i="2"/>
  <c r="KI33" i="2" s="1"/>
  <c r="GS33" i="2"/>
  <c r="KS33" i="2" s="1"/>
  <c r="GT33" i="2"/>
  <c r="KT33" i="2" s="1"/>
  <c r="GU33" i="2"/>
  <c r="KU33" i="2" s="1"/>
  <c r="GV33" i="2"/>
  <c r="KV33" i="2" s="1"/>
  <c r="GW33" i="2"/>
  <c r="KW33" i="2" s="1"/>
  <c r="GX33" i="2"/>
  <c r="KX33" i="2" s="1"/>
  <c r="GY33" i="2"/>
  <c r="KY33" i="2" s="1"/>
  <c r="GZ33" i="2"/>
  <c r="KZ33" i="2" s="1"/>
  <c r="HA33" i="2"/>
  <c r="LA33" i="2" s="1"/>
  <c r="JW34" i="2"/>
  <c r="FX34" i="2"/>
  <c r="JX34" i="2" s="1"/>
  <c r="FY34" i="2"/>
  <c r="JY34" i="2" s="1"/>
  <c r="FZ34" i="2"/>
  <c r="JZ34" i="2" s="1"/>
  <c r="GA34" i="2"/>
  <c r="KA34" i="2" s="1"/>
  <c r="GB34" i="2"/>
  <c r="KB34" i="2" s="1"/>
  <c r="GC34" i="2"/>
  <c r="KC34" i="2" s="1"/>
  <c r="GD34" i="2"/>
  <c r="KD34" i="2" s="1"/>
  <c r="GE34" i="2"/>
  <c r="KE34" i="2" s="1"/>
  <c r="GF34" i="2"/>
  <c r="KF34" i="2" s="1"/>
  <c r="GG34" i="2"/>
  <c r="KG34" i="2" s="1"/>
  <c r="GH34" i="2"/>
  <c r="KH34" i="2" s="1"/>
  <c r="GI34" i="2"/>
  <c r="KI34" i="2" s="1"/>
  <c r="GS34" i="2"/>
  <c r="KS34" i="2" s="1"/>
  <c r="GT34" i="2"/>
  <c r="KT34" i="2" s="1"/>
  <c r="GU34" i="2"/>
  <c r="KU34" i="2" s="1"/>
  <c r="GV34" i="2"/>
  <c r="KV34" i="2" s="1"/>
  <c r="GW34" i="2"/>
  <c r="KW34" i="2" s="1"/>
  <c r="GX34" i="2"/>
  <c r="KX34" i="2" s="1"/>
  <c r="GY34" i="2"/>
  <c r="KY34" i="2" s="1"/>
  <c r="GZ34" i="2"/>
  <c r="KZ34" i="2" s="1"/>
  <c r="HA34" i="2"/>
  <c r="LA34" i="2" s="1"/>
  <c r="JW35" i="2"/>
  <c r="FX35" i="2"/>
  <c r="JX35" i="2" s="1"/>
  <c r="FY35" i="2"/>
  <c r="JY35" i="2" s="1"/>
  <c r="FZ35" i="2"/>
  <c r="JZ35" i="2" s="1"/>
  <c r="GA35" i="2"/>
  <c r="KA35" i="2" s="1"/>
  <c r="GB35" i="2"/>
  <c r="KB35" i="2" s="1"/>
  <c r="GC35" i="2"/>
  <c r="KC35" i="2" s="1"/>
  <c r="GD35" i="2"/>
  <c r="KD35" i="2" s="1"/>
  <c r="GE35" i="2"/>
  <c r="KE35" i="2" s="1"/>
  <c r="GF35" i="2"/>
  <c r="KF35" i="2" s="1"/>
  <c r="GG35" i="2"/>
  <c r="KG35" i="2" s="1"/>
  <c r="GH35" i="2"/>
  <c r="KH35" i="2" s="1"/>
  <c r="GI35" i="2"/>
  <c r="KI35" i="2" s="1"/>
  <c r="GS35" i="2"/>
  <c r="KS35" i="2" s="1"/>
  <c r="GT35" i="2"/>
  <c r="KT35" i="2" s="1"/>
  <c r="GU35" i="2"/>
  <c r="KU35" i="2" s="1"/>
  <c r="GV35" i="2"/>
  <c r="KV35" i="2" s="1"/>
  <c r="GW35" i="2"/>
  <c r="KW35" i="2" s="1"/>
  <c r="GX35" i="2"/>
  <c r="KX35" i="2" s="1"/>
  <c r="GY35" i="2"/>
  <c r="KY35" i="2" s="1"/>
  <c r="GZ35" i="2"/>
  <c r="KZ35" i="2" s="1"/>
  <c r="HA35" i="2"/>
  <c r="LA35" i="2" s="1"/>
  <c r="JW36" i="2"/>
  <c r="FX36" i="2"/>
  <c r="JX36" i="2" s="1"/>
  <c r="FY36" i="2"/>
  <c r="JY36" i="2" s="1"/>
  <c r="FZ36" i="2"/>
  <c r="JZ36" i="2" s="1"/>
  <c r="GA36" i="2"/>
  <c r="KA36" i="2" s="1"/>
  <c r="GB36" i="2"/>
  <c r="KB36" i="2" s="1"/>
  <c r="GC36" i="2"/>
  <c r="KC36" i="2" s="1"/>
  <c r="GD36" i="2"/>
  <c r="KD36" i="2" s="1"/>
  <c r="GE36" i="2"/>
  <c r="KE36" i="2" s="1"/>
  <c r="GF36" i="2"/>
  <c r="KF36" i="2" s="1"/>
  <c r="GG36" i="2"/>
  <c r="KG36" i="2" s="1"/>
  <c r="GH36" i="2"/>
  <c r="KH36" i="2" s="1"/>
  <c r="GI36" i="2"/>
  <c r="KI36" i="2" s="1"/>
  <c r="GS36" i="2"/>
  <c r="KS36" i="2" s="1"/>
  <c r="GT36" i="2"/>
  <c r="KT36" i="2" s="1"/>
  <c r="GU36" i="2"/>
  <c r="KU36" i="2" s="1"/>
  <c r="GV36" i="2"/>
  <c r="KV36" i="2" s="1"/>
  <c r="GW36" i="2"/>
  <c r="KW36" i="2" s="1"/>
  <c r="GX36" i="2"/>
  <c r="KX36" i="2" s="1"/>
  <c r="GY36" i="2"/>
  <c r="KY36" i="2" s="1"/>
  <c r="GZ36" i="2"/>
  <c r="KZ36" i="2" s="1"/>
  <c r="HA36" i="2"/>
  <c r="LA36" i="2" s="1"/>
  <c r="JW37" i="2"/>
  <c r="FX37" i="2"/>
  <c r="JX37" i="2" s="1"/>
  <c r="FY37" i="2"/>
  <c r="JY37" i="2" s="1"/>
  <c r="FZ37" i="2"/>
  <c r="JZ37" i="2" s="1"/>
  <c r="GA37" i="2"/>
  <c r="KA37" i="2" s="1"/>
  <c r="GB37" i="2"/>
  <c r="KB37" i="2" s="1"/>
  <c r="GC37" i="2"/>
  <c r="KC37" i="2" s="1"/>
  <c r="GD37" i="2"/>
  <c r="KD37" i="2" s="1"/>
  <c r="GE37" i="2"/>
  <c r="KE37" i="2" s="1"/>
  <c r="GF37" i="2"/>
  <c r="KF37" i="2" s="1"/>
  <c r="GG37" i="2"/>
  <c r="KG37" i="2" s="1"/>
  <c r="GH37" i="2"/>
  <c r="KH37" i="2" s="1"/>
  <c r="GI37" i="2"/>
  <c r="KI37" i="2" s="1"/>
  <c r="GS37" i="2"/>
  <c r="KS37" i="2" s="1"/>
  <c r="GT37" i="2"/>
  <c r="KT37" i="2" s="1"/>
  <c r="GU37" i="2"/>
  <c r="KU37" i="2" s="1"/>
  <c r="GV37" i="2"/>
  <c r="KV37" i="2" s="1"/>
  <c r="GW37" i="2"/>
  <c r="KW37" i="2" s="1"/>
  <c r="GX37" i="2"/>
  <c r="KX37" i="2" s="1"/>
  <c r="GY37" i="2"/>
  <c r="KY37" i="2" s="1"/>
  <c r="GZ37" i="2"/>
  <c r="KZ37" i="2" s="1"/>
  <c r="HA37" i="2"/>
  <c r="LA37" i="2" s="1"/>
  <c r="JW38" i="2"/>
  <c r="FX38" i="2"/>
  <c r="JX38" i="2" s="1"/>
  <c r="FY38" i="2"/>
  <c r="JY38" i="2" s="1"/>
  <c r="FZ38" i="2"/>
  <c r="JZ38" i="2" s="1"/>
  <c r="GA38" i="2"/>
  <c r="KA38" i="2" s="1"/>
  <c r="GB38" i="2"/>
  <c r="KB38" i="2" s="1"/>
  <c r="GC38" i="2"/>
  <c r="KC38" i="2" s="1"/>
  <c r="GD38" i="2"/>
  <c r="KD38" i="2" s="1"/>
  <c r="GE38" i="2"/>
  <c r="KE38" i="2" s="1"/>
  <c r="GF38" i="2"/>
  <c r="KF38" i="2" s="1"/>
  <c r="GG38" i="2"/>
  <c r="KG38" i="2" s="1"/>
  <c r="GH38" i="2"/>
  <c r="KH38" i="2" s="1"/>
  <c r="GI38" i="2"/>
  <c r="KI38" i="2" s="1"/>
  <c r="GS38" i="2"/>
  <c r="KS38" i="2" s="1"/>
  <c r="GT38" i="2"/>
  <c r="KT38" i="2" s="1"/>
  <c r="GU38" i="2"/>
  <c r="KU38" i="2" s="1"/>
  <c r="GV38" i="2"/>
  <c r="KV38" i="2" s="1"/>
  <c r="GW38" i="2"/>
  <c r="KW38" i="2" s="1"/>
  <c r="GX38" i="2"/>
  <c r="KX38" i="2" s="1"/>
  <c r="GY38" i="2"/>
  <c r="KY38" i="2" s="1"/>
  <c r="GZ38" i="2"/>
  <c r="KZ38" i="2" s="1"/>
  <c r="HA38" i="2"/>
  <c r="LA38" i="2" s="1"/>
  <c r="JW39" i="2"/>
  <c r="FX39" i="2"/>
  <c r="JX39" i="2" s="1"/>
  <c r="FY39" i="2"/>
  <c r="JY39" i="2" s="1"/>
  <c r="FZ39" i="2"/>
  <c r="JZ39" i="2" s="1"/>
  <c r="GA39" i="2"/>
  <c r="KA39" i="2" s="1"/>
  <c r="GB39" i="2"/>
  <c r="KB39" i="2" s="1"/>
  <c r="GC39" i="2"/>
  <c r="KC39" i="2" s="1"/>
  <c r="GD39" i="2"/>
  <c r="KD39" i="2" s="1"/>
  <c r="GE39" i="2"/>
  <c r="KE39" i="2" s="1"/>
  <c r="GF39" i="2"/>
  <c r="KF39" i="2" s="1"/>
  <c r="GG39" i="2"/>
  <c r="KG39" i="2" s="1"/>
  <c r="GH39" i="2"/>
  <c r="KH39" i="2" s="1"/>
  <c r="GI39" i="2"/>
  <c r="KI39" i="2" s="1"/>
  <c r="KQ39" i="2"/>
  <c r="GS39" i="2"/>
  <c r="KS39" i="2" s="1"/>
  <c r="GT39" i="2"/>
  <c r="KT39" i="2" s="1"/>
  <c r="GU39" i="2"/>
  <c r="KU39" i="2" s="1"/>
  <c r="GV39" i="2"/>
  <c r="KV39" i="2" s="1"/>
  <c r="GW39" i="2"/>
  <c r="KW39" i="2" s="1"/>
  <c r="GX39" i="2"/>
  <c r="KX39" i="2" s="1"/>
  <c r="GY39" i="2"/>
  <c r="KY39" i="2" s="1"/>
  <c r="GZ39" i="2"/>
  <c r="KZ39" i="2" s="1"/>
  <c r="HA39" i="2"/>
  <c r="LA39" i="2" s="1"/>
  <c r="JW40" i="2"/>
  <c r="FX40" i="2"/>
  <c r="JX40" i="2" s="1"/>
  <c r="FY40" i="2"/>
  <c r="JY40" i="2" s="1"/>
  <c r="FZ40" i="2"/>
  <c r="JZ40" i="2" s="1"/>
  <c r="GA40" i="2"/>
  <c r="KA40" i="2" s="1"/>
  <c r="GB40" i="2"/>
  <c r="KB40" i="2" s="1"/>
  <c r="GC40" i="2"/>
  <c r="KC40" i="2" s="1"/>
  <c r="GD40" i="2"/>
  <c r="KD40" i="2" s="1"/>
  <c r="GE40" i="2"/>
  <c r="KE40" i="2" s="1"/>
  <c r="GF40" i="2"/>
  <c r="KF40" i="2" s="1"/>
  <c r="GG40" i="2"/>
  <c r="KG40" i="2" s="1"/>
  <c r="GH40" i="2"/>
  <c r="KH40" i="2" s="1"/>
  <c r="GI40" i="2"/>
  <c r="KI40" i="2" s="1"/>
  <c r="GS40" i="2"/>
  <c r="KS40" i="2" s="1"/>
  <c r="GT40" i="2"/>
  <c r="KT40" i="2" s="1"/>
  <c r="GU40" i="2"/>
  <c r="KU40" i="2" s="1"/>
  <c r="GV40" i="2"/>
  <c r="KV40" i="2" s="1"/>
  <c r="GW40" i="2"/>
  <c r="KW40" i="2" s="1"/>
  <c r="GX40" i="2"/>
  <c r="KX40" i="2" s="1"/>
  <c r="GY40" i="2"/>
  <c r="KY40" i="2" s="1"/>
  <c r="GZ40" i="2"/>
  <c r="KZ40" i="2" s="1"/>
  <c r="HA40" i="2"/>
  <c r="LA40" i="2" s="1"/>
  <c r="JW41" i="2"/>
  <c r="FX41" i="2"/>
  <c r="JX41" i="2" s="1"/>
  <c r="FY41" i="2"/>
  <c r="JY41" i="2" s="1"/>
  <c r="FZ41" i="2"/>
  <c r="JZ41" i="2" s="1"/>
  <c r="GA41" i="2"/>
  <c r="KA41" i="2" s="1"/>
  <c r="GB41" i="2"/>
  <c r="KB41" i="2" s="1"/>
  <c r="GC41" i="2"/>
  <c r="KC41" i="2" s="1"/>
  <c r="GD41" i="2"/>
  <c r="KD41" i="2" s="1"/>
  <c r="GE41" i="2"/>
  <c r="KE41" i="2" s="1"/>
  <c r="GF41" i="2"/>
  <c r="KF41" i="2" s="1"/>
  <c r="GG41" i="2"/>
  <c r="KG41" i="2" s="1"/>
  <c r="GH41" i="2"/>
  <c r="KH41" i="2" s="1"/>
  <c r="GI41" i="2"/>
  <c r="KI41" i="2" s="1"/>
  <c r="GS41" i="2"/>
  <c r="KS41" i="2" s="1"/>
  <c r="GT41" i="2"/>
  <c r="KT41" i="2" s="1"/>
  <c r="GU41" i="2"/>
  <c r="KU41" i="2" s="1"/>
  <c r="GV41" i="2"/>
  <c r="KV41" i="2" s="1"/>
  <c r="GW41" i="2"/>
  <c r="KW41" i="2" s="1"/>
  <c r="GX41" i="2"/>
  <c r="KX41" i="2" s="1"/>
  <c r="GY41" i="2"/>
  <c r="KY41" i="2" s="1"/>
  <c r="GZ41" i="2"/>
  <c r="KZ41" i="2" s="1"/>
  <c r="HA41" i="2"/>
  <c r="LA41" i="2" s="1"/>
  <c r="JW42" i="2"/>
  <c r="FX42" i="2"/>
  <c r="JX42" i="2" s="1"/>
  <c r="FY42" i="2"/>
  <c r="JY42" i="2" s="1"/>
  <c r="FZ42" i="2"/>
  <c r="JZ42" i="2" s="1"/>
  <c r="GA42" i="2"/>
  <c r="KA42" i="2" s="1"/>
  <c r="GB42" i="2"/>
  <c r="KB42" i="2" s="1"/>
  <c r="GC42" i="2"/>
  <c r="KC42" i="2" s="1"/>
  <c r="GD42" i="2"/>
  <c r="KD42" i="2" s="1"/>
  <c r="GE42" i="2"/>
  <c r="KE42" i="2" s="1"/>
  <c r="GF42" i="2"/>
  <c r="KF42" i="2" s="1"/>
  <c r="GG42" i="2"/>
  <c r="KG42" i="2" s="1"/>
  <c r="GH42" i="2"/>
  <c r="KH42" i="2" s="1"/>
  <c r="GI42" i="2"/>
  <c r="KI42" i="2" s="1"/>
  <c r="GS42" i="2"/>
  <c r="KS42" i="2" s="1"/>
  <c r="GT42" i="2"/>
  <c r="KT42" i="2" s="1"/>
  <c r="GU42" i="2"/>
  <c r="KU42" i="2" s="1"/>
  <c r="GV42" i="2"/>
  <c r="KV42" i="2" s="1"/>
  <c r="GW42" i="2"/>
  <c r="KW42" i="2" s="1"/>
  <c r="GX42" i="2"/>
  <c r="KX42" i="2" s="1"/>
  <c r="GY42" i="2"/>
  <c r="KY42" i="2" s="1"/>
  <c r="GZ42" i="2"/>
  <c r="KZ42" i="2" s="1"/>
  <c r="HA42" i="2"/>
  <c r="LA42" i="2" s="1"/>
  <c r="JW43" i="2"/>
  <c r="FX43" i="2"/>
  <c r="JX43" i="2" s="1"/>
  <c r="FY43" i="2"/>
  <c r="JY43" i="2" s="1"/>
  <c r="FZ43" i="2"/>
  <c r="JZ43" i="2" s="1"/>
  <c r="GA43" i="2"/>
  <c r="KA43" i="2" s="1"/>
  <c r="GB43" i="2"/>
  <c r="KB43" i="2" s="1"/>
  <c r="GC43" i="2"/>
  <c r="KC43" i="2" s="1"/>
  <c r="GD43" i="2"/>
  <c r="KD43" i="2" s="1"/>
  <c r="GE43" i="2"/>
  <c r="KE43" i="2" s="1"/>
  <c r="GF43" i="2"/>
  <c r="KF43" i="2" s="1"/>
  <c r="GG43" i="2"/>
  <c r="KG43" i="2" s="1"/>
  <c r="GH43" i="2"/>
  <c r="KH43" i="2" s="1"/>
  <c r="GI43" i="2"/>
  <c r="KI43" i="2" s="1"/>
  <c r="GS43" i="2"/>
  <c r="KS43" i="2" s="1"/>
  <c r="GT43" i="2"/>
  <c r="KT43" i="2" s="1"/>
  <c r="GU43" i="2"/>
  <c r="KU43" i="2" s="1"/>
  <c r="GV43" i="2"/>
  <c r="KV43" i="2" s="1"/>
  <c r="GW43" i="2"/>
  <c r="KW43" i="2" s="1"/>
  <c r="GX43" i="2"/>
  <c r="KX43" i="2" s="1"/>
  <c r="GY43" i="2"/>
  <c r="KY43" i="2" s="1"/>
  <c r="GZ43" i="2"/>
  <c r="KZ43" i="2" s="1"/>
  <c r="HA43" i="2"/>
  <c r="LA43" i="2" s="1"/>
  <c r="JW44" i="2"/>
  <c r="FX44" i="2"/>
  <c r="JX44" i="2" s="1"/>
  <c r="FY44" i="2"/>
  <c r="JY44" i="2" s="1"/>
  <c r="FZ44" i="2"/>
  <c r="JZ44" i="2" s="1"/>
  <c r="GA44" i="2"/>
  <c r="KA44" i="2" s="1"/>
  <c r="GB44" i="2"/>
  <c r="KB44" i="2" s="1"/>
  <c r="GC44" i="2"/>
  <c r="KC44" i="2" s="1"/>
  <c r="GD44" i="2"/>
  <c r="KD44" i="2" s="1"/>
  <c r="GE44" i="2"/>
  <c r="KE44" i="2" s="1"/>
  <c r="GF44" i="2"/>
  <c r="KF44" i="2" s="1"/>
  <c r="GG44" i="2"/>
  <c r="KG44" i="2" s="1"/>
  <c r="GH44" i="2"/>
  <c r="KH44" i="2" s="1"/>
  <c r="GI44" i="2"/>
  <c r="KI44" i="2" s="1"/>
  <c r="GS44" i="2"/>
  <c r="KS44" i="2" s="1"/>
  <c r="GT44" i="2"/>
  <c r="KT44" i="2" s="1"/>
  <c r="GU44" i="2"/>
  <c r="KU44" i="2" s="1"/>
  <c r="GV44" i="2"/>
  <c r="KV44" i="2" s="1"/>
  <c r="GW44" i="2"/>
  <c r="KW44" i="2" s="1"/>
  <c r="GX44" i="2"/>
  <c r="KX44" i="2" s="1"/>
  <c r="GY44" i="2"/>
  <c r="KY44" i="2" s="1"/>
  <c r="GZ44" i="2"/>
  <c r="KZ44" i="2" s="1"/>
  <c r="HA44" i="2"/>
  <c r="LA44" i="2" s="1"/>
  <c r="JW45" i="2"/>
  <c r="FX45" i="2"/>
  <c r="JX45" i="2" s="1"/>
  <c r="FY45" i="2"/>
  <c r="JY45" i="2" s="1"/>
  <c r="FZ45" i="2"/>
  <c r="JZ45" i="2" s="1"/>
  <c r="GA45" i="2"/>
  <c r="KA45" i="2" s="1"/>
  <c r="GB45" i="2"/>
  <c r="KB45" i="2" s="1"/>
  <c r="GC45" i="2"/>
  <c r="KC45" i="2" s="1"/>
  <c r="GD45" i="2"/>
  <c r="KD45" i="2" s="1"/>
  <c r="GE45" i="2"/>
  <c r="KE45" i="2" s="1"/>
  <c r="GF45" i="2"/>
  <c r="KF45" i="2" s="1"/>
  <c r="GG45" i="2"/>
  <c r="KG45" i="2" s="1"/>
  <c r="GH45" i="2"/>
  <c r="KH45" i="2" s="1"/>
  <c r="GI45" i="2"/>
  <c r="KI45" i="2" s="1"/>
  <c r="GS45" i="2"/>
  <c r="KS45" i="2" s="1"/>
  <c r="GT45" i="2"/>
  <c r="KT45" i="2" s="1"/>
  <c r="GU45" i="2"/>
  <c r="KU45" i="2" s="1"/>
  <c r="GV45" i="2"/>
  <c r="KV45" i="2" s="1"/>
  <c r="GW45" i="2"/>
  <c r="KW45" i="2" s="1"/>
  <c r="GX45" i="2"/>
  <c r="KX45" i="2" s="1"/>
  <c r="GY45" i="2"/>
  <c r="KY45" i="2" s="1"/>
  <c r="GZ45" i="2"/>
  <c r="KZ45" i="2" s="1"/>
  <c r="HA45" i="2"/>
  <c r="LA45" i="2" s="1"/>
  <c r="JW63" i="2"/>
  <c r="FX63" i="2"/>
  <c r="JX63" i="2" s="1"/>
  <c r="FY63" i="2"/>
  <c r="JY63" i="2" s="1"/>
  <c r="FZ63" i="2"/>
  <c r="JZ63" i="2" s="1"/>
  <c r="GA63" i="2"/>
  <c r="KA63" i="2" s="1"/>
  <c r="GB63" i="2"/>
  <c r="KB63" i="2" s="1"/>
  <c r="GC63" i="2"/>
  <c r="KC63" i="2" s="1"/>
  <c r="GD63" i="2"/>
  <c r="KD63" i="2" s="1"/>
  <c r="GE63" i="2"/>
  <c r="KE63" i="2" s="1"/>
  <c r="GF63" i="2"/>
  <c r="KF63" i="2" s="1"/>
  <c r="GG63" i="2"/>
  <c r="KG63" i="2" s="1"/>
  <c r="GH63" i="2"/>
  <c r="KH63" i="2" s="1"/>
  <c r="GI63" i="2"/>
  <c r="KI63" i="2" s="1"/>
  <c r="GS63" i="2"/>
  <c r="KS63" i="2" s="1"/>
  <c r="GT63" i="2"/>
  <c r="KT63" i="2" s="1"/>
  <c r="GU63" i="2"/>
  <c r="KU63" i="2" s="1"/>
  <c r="GV63" i="2"/>
  <c r="KV63" i="2" s="1"/>
  <c r="GW63" i="2"/>
  <c r="KW63" i="2" s="1"/>
  <c r="GX63" i="2"/>
  <c r="KX63" i="2" s="1"/>
  <c r="GY63" i="2"/>
  <c r="KY63" i="2" s="1"/>
  <c r="GZ63" i="2"/>
  <c r="KZ63" i="2" s="1"/>
  <c r="HA63" i="2"/>
  <c r="LA63" i="2" s="1"/>
  <c r="JW64" i="2"/>
  <c r="FX64" i="2"/>
  <c r="JX64" i="2" s="1"/>
  <c r="FY64" i="2"/>
  <c r="JY64" i="2" s="1"/>
  <c r="FZ64" i="2"/>
  <c r="JZ64" i="2" s="1"/>
  <c r="GA64" i="2"/>
  <c r="KA64" i="2" s="1"/>
  <c r="GB64" i="2"/>
  <c r="KB64" i="2" s="1"/>
  <c r="GC64" i="2"/>
  <c r="KC64" i="2" s="1"/>
  <c r="GD64" i="2"/>
  <c r="KD64" i="2" s="1"/>
  <c r="GE64" i="2"/>
  <c r="KE64" i="2" s="1"/>
  <c r="GF64" i="2"/>
  <c r="KF64" i="2" s="1"/>
  <c r="GG64" i="2"/>
  <c r="KG64" i="2" s="1"/>
  <c r="GH64" i="2"/>
  <c r="KH64" i="2" s="1"/>
  <c r="GI64" i="2"/>
  <c r="KI64" i="2" s="1"/>
  <c r="GS64" i="2"/>
  <c r="KS64" i="2" s="1"/>
  <c r="GT64" i="2"/>
  <c r="KT64" i="2" s="1"/>
  <c r="GU64" i="2"/>
  <c r="KU64" i="2" s="1"/>
  <c r="GV64" i="2"/>
  <c r="KV64" i="2" s="1"/>
  <c r="GW64" i="2"/>
  <c r="KW64" i="2" s="1"/>
  <c r="GX64" i="2"/>
  <c r="KX64" i="2" s="1"/>
  <c r="GY64" i="2"/>
  <c r="KY64" i="2" s="1"/>
  <c r="GZ64" i="2"/>
  <c r="KZ64" i="2" s="1"/>
  <c r="HA64" i="2"/>
  <c r="LA64" i="2" s="1"/>
  <c r="JW65" i="2"/>
  <c r="FX65" i="2"/>
  <c r="JX65" i="2" s="1"/>
  <c r="FY65" i="2"/>
  <c r="JY65" i="2" s="1"/>
  <c r="FZ65" i="2"/>
  <c r="JZ65" i="2" s="1"/>
  <c r="GA65" i="2"/>
  <c r="KA65" i="2" s="1"/>
  <c r="GB65" i="2"/>
  <c r="KB65" i="2" s="1"/>
  <c r="GC65" i="2"/>
  <c r="KC65" i="2" s="1"/>
  <c r="GD65" i="2"/>
  <c r="KD65" i="2" s="1"/>
  <c r="GE65" i="2"/>
  <c r="KE65" i="2" s="1"/>
  <c r="GF65" i="2"/>
  <c r="KF65" i="2" s="1"/>
  <c r="GG65" i="2"/>
  <c r="KG65" i="2" s="1"/>
  <c r="GH65" i="2"/>
  <c r="KH65" i="2" s="1"/>
  <c r="GI65" i="2"/>
  <c r="KI65" i="2" s="1"/>
  <c r="GS65" i="2"/>
  <c r="KS65" i="2" s="1"/>
  <c r="GT65" i="2"/>
  <c r="KT65" i="2" s="1"/>
  <c r="GU65" i="2"/>
  <c r="KU65" i="2" s="1"/>
  <c r="GV65" i="2"/>
  <c r="KV65" i="2" s="1"/>
  <c r="GW65" i="2"/>
  <c r="KW65" i="2" s="1"/>
  <c r="GX65" i="2"/>
  <c r="KX65" i="2" s="1"/>
  <c r="GY65" i="2"/>
  <c r="KY65" i="2" s="1"/>
  <c r="GZ65" i="2"/>
  <c r="KZ65" i="2" s="1"/>
  <c r="HA65" i="2"/>
  <c r="LA65" i="2" s="1"/>
  <c r="JW66" i="2"/>
  <c r="FX66" i="2"/>
  <c r="JX66" i="2" s="1"/>
  <c r="FY66" i="2"/>
  <c r="JY66" i="2" s="1"/>
  <c r="FZ66" i="2"/>
  <c r="JZ66" i="2" s="1"/>
  <c r="GA66" i="2"/>
  <c r="KA66" i="2" s="1"/>
  <c r="GB66" i="2"/>
  <c r="KB66" i="2" s="1"/>
  <c r="GC66" i="2"/>
  <c r="KC66" i="2" s="1"/>
  <c r="GD66" i="2"/>
  <c r="KD66" i="2" s="1"/>
  <c r="GE66" i="2"/>
  <c r="KE66" i="2" s="1"/>
  <c r="GF66" i="2"/>
  <c r="KF66" i="2" s="1"/>
  <c r="GG66" i="2"/>
  <c r="KG66" i="2" s="1"/>
  <c r="GH66" i="2"/>
  <c r="KH66" i="2" s="1"/>
  <c r="GI66" i="2"/>
  <c r="KI66" i="2" s="1"/>
  <c r="GS66" i="2"/>
  <c r="KS66" i="2" s="1"/>
  <c r="GT66" i="2"/>
  <c r="KT66" i="2" s="1"/>
  <c r="GU66" i="2"/>
  <c r="KU66" i="2" s="1"/>
  <c r="GV66" i="2"/>
  <c r="KV66" i="2" s="1"/>
  <c r="GW66" i="2"/>
  <c r="KW66" i="2" s="1"/>
  <c r="GX66" i="2"/>
  <c r="KX66" i="2" s="1"/>
  <c r="GY66" i="2"/>
  <c r="KY66" i="2" s="1"/>
  <c r="GZ66" i="2"/>
  <c r="KZ66" i="2" s="1"/>
  <c r="HA66" i="2"/>
  <c r="LA66" i="2" s="1"/>
  <c r="JW67" i="2"/>
  <c r="FX67" i="2"/>
  <c r="JX67" i="2" s="1"/>
  <c r="FY67" i="2"/>
  <c r="JY67" i="2" s="1"/>
  <c r="FZ67" i="2"/>
  <c r="JZ67" i="2" s="1"/>
  <c r="GA67" i="2"/>
  <c r="KA67" i="2" s="1"/>
  <c r="GB67" i="2"/>
  <c r="KB67" i="2" s="1"/>
  <c r="GC67" i="2"/>
  <c r="KC67" i="2" s="1"/>
  <c r="GD67" i="2"/>
  <c r="KD67" i="2" s="1"/>
  <c r="GE67" i="2"/>
  <c r="KE67" i="2" s="1"/>
  <c r="GF67" i="2"/>
  <c r="KF67" i="2" s="1"/>
  <c r="GG67" i="2"/>
  <c r="KG67" i="2" s="1"/>
  <c r="GH67" i="2"/>
  <c r="KH67" i="2" s="1"/>
  <c r="GI67" i="2"/>
  <c r="KI67" i="2" s="1"/>
  <c r="GS67" i="2"/>
  <c r="KS67" i="2" s="1"/>
  <c r="GT67" i="2"/>
  <c r="KT67" i="2" s="1"/>
  <c r="GU67" i="2"/>
  <c r="KU67" i="2" s="1"/>
  <c r="GV67" i="2"/>
  <c r="KV67" i="2" s="1"/>
  <c r="GW67" i="2"/>
  <c r="KW67" i="2" s="1"/>
  <c r="GX67" i="2"/>
  <c r="KX67" i="2" s="1"/>
  <c r="GY67" i="2"/>
  <c r="KY67" i="2" s="1"/>
  <c r="GZ67" i="2"/>
  <c r="KZ67" i="2" s="1"/>
  <c r="HA67" i="2"/>
  <c r="LA67" i="2" s="1"/>
  <c r="JW68" i="2"/>
  <c r="FX68" i="2"/>
  <c r="JX68" i="2" s="1"/>
  <c r="FY68" i="2"/>
  <c r="JY68" i="2" s="1"/>
  <c r="FZ68" i="2"/>
  <c r="JZ68" i="2" s="1"/>
  <c r="GA68" i="2"/>
  <c r="KA68" i="2" s="1"/>
  <c r="GB68" i="2"/>
  <c r="KB68" i="2" s="1"/>
  <c r="GC68" i="2"/>
  <c r="KC68" i="2" s="1"/>
  <c r="GD68" i="2"/>
  <c r="KD68" i="2" s="1"/>
  <c r="GE68" i="2"/>
  <c r="KE68" i="2" s="1"/>
  <c r="GF68" i="2"/>
  <c r="KF68" i="2" s="1"/>
  <c r="GG68" i="2"/>
  <c r="KG68" i="2" s="1"/>
  <c r="GH68" i="2"/>
  <c r="KH68" i="2" s="1"/>
  <c r="GI68" i="2"/>
  <c r="KI68" i="2" s="1"/>
  <c r="GS68" i="2"/>
  <c r="KS68" i="2" s="1"/>
  <c r="GT68" i="2"/>
  <c r="KT68" i="2" s="1"/>
  <c r="GU68" i="2"/>
  <c r="KU68" i="2" s="1"/>
  <c r="GV68" i="2"/>
  <c r="KV68" i="2" s="1"/>
  <c r="GW68" i="2"/>
  <c r="KW68" i="2" s="1"/>
  <c r="GX68" i="2"/>
  <c r="KX68" i="2" s="1"/>
  <c r="GY68" i="2"/>
  <c r="KY68" i="2" s="1"/>
  <c r="GZ68" i="2"/>
  <c r="KZ68" i="2" s="1"/>
  <c r="HA68" i="2"/>
  <c r="LA68" i="2" s="1"/>
  <c r="JW69" i="2"/>
  <c r="FX69" i="2"/>
  <c r="JX69" i="2" s="1"/>
  <c r="FY69" i="2"/>
  <c r="JY69" i="2" s="1"/>
  <c r="FZ69" i="2"/>
  <c r="JZ69" i="2" s="1"/>
  <c r="GA69" i="2"/>
  <c r="KA69" i="2" s="1"/>
  <c r="GB69" i="2"/>
  <c r="KB69" i="2" s="1"/>
  <c r="GC69" i="2"/>
  <c r="KC69" i="2" s="1"/>
  <c r="GD69" i="2"/>
  <c r="KD69" i="2" s="1"/>
  <c r="GE69" i="2"/>
  <c r="KE69" i="2" s="1"/>
  <c r="GF69" i="2"/>
  <c r="KF69" i="2" s="1"/>
  <c r="GG69" i="2"/>
  <c r="KG69" i="2" s="1"/>
  <c r="GH69" i="2"/>
  <c r="KH69" i="2" s="1"/>
  <c r="GI69" i="2"/>
  <c r="KI69" i="2" s="1"/>
  <c r="GS69" i="2"/>
  <c r="KS69" i="2" s="1"/>
  <c r="GT69" i="2"/>
  <c r="KT69" i="2" s="1"/>
  <c r="GU69" i="2"/>
  <c r="KU69" i="2" s="1"/>
  <c r="GV69" i="2"/>
  <c r="KV69" i="2" s="1"/>
  <c r="GW69" i="2"/>
  <c r="KW69" i="2" s="1"/>
  <c r="GX69" i="2"/>
  <c r="KX69" i="2" s="1"/>
  <c r="GY69" i="2"/>
  <c r="KY69" i="2" s="1"/>
  <c r="GZ69" i="2"/>
  <c r="KZ69" i="2" s="1"/>
  <c r="HA69" i="2"/>
  <c r="LA69" i="2" s="1"/>
  <c r="JW70" i="2"/>
  <c r="FX70" i="2"/>
  <c r="JX70" i="2" s="1"/>
  <c r="FY70" i="2"/>
  <c r="JY70" i="2" s="1"/>
  <c r="FZ70" i="2"/>
  <c r="JZ70" i="2" s="1"/>
  <c r="GA70" i="2"/>
  <c r="KA70" i="2" s="1"/>
  <c r="GB70" i="2"/>
  <c r="KB70" i="2" s="1"/>
  <c r="GC70" i="2"/>
  <c r="KC70" i="2" s="1"/>
  <c r="GD70" i="2"/>
  <c r="KD70" i="2" s="1"/>
  <c r="GE70" i="2"/>
  <c r="KE70" i="2" s="1"/>
  <c r="GF70" i="2"/>
  <c r="KF70" i="2" s="1"/>
  <c r="GG70" i="2"/>
  <c r="KG70" i="2" s="1"/>
  <c r="GH70" i="2"/>
  <c r="KH70" i="2" s="1"/>
  <c r="GI70" i="2"/>
  <c r="KI70" i="2" s="1"/>
  <c r="GS70" i="2"/>
  <c r="KS70" i="2" s="1"/>
  <c r="GT70" i="2"/>
  <c r="KT70" i="2" s="1"/>
  <c r="GU70" i="2"/>
  <c r="KU70" i="2" s="1"/>
  <c r="GV70" i="2"/>
  <c r="KV70" i="2" s="1"/>
  <c r="GW70" i="2"/>
  <c r="KW70" i="2" s="1"/>
  <c r="GX70" i="2"/>
  <c r="KX70" i="2" s="1"/>
  <c r="GY70" i="2"/>
  <c r="KY70" i="2" s="1"/>
  <c r="GZ70" i="2"/>
  <c r="KZ70" i="2" s="1"/>
  <c r="HA70" i="2"/>
  <c r="LA70" i="2" s="1"/>
  <c r="JW71" i="2"/>
  <c r="FX71" i="2"/>
  <c r="JX71" i="2" s="1"/>
  <c r="FY71" i="2"/>
  <c r="JY71" i="2" s="1"/>
  <c r="FZ71" i="2"/>
  <c r="JZ71" i="2" s="1"/>
  <c r="GA71" i="2"/>
  <c r="KA71" i="2" s="1"/>
  <c r="GB71" i="2"/>
  <c r="KB71" i="2" s="1"/>
  <c r="GC71" i="2"/>
  <c r="KC71" i="2" s="1"/>
  <c r="GD71" i="2"/>
  <c r="KD71" i="2" s="1"/>
  <c r="GE71" i="2"/>
  <c r="KE71" i="2" s="1"/>
  <c r="GF71" i="2"/>
  <c r="KF71" i="2" s="1"/>
  <c r="GG71" i="2"/>
  <c r="KG71" i="2" s="1"/>
  <c r="GH71" i="2"/>
  <c r="KH71" i="2" s="1"/>
  <c r="GI71" i="2"/>
  <c r="KI71" i="2" s="1"/>
  <c r="GS71" i="2"/>
  <c r="KS71" i="2" s="1"/>
  <c r="GT71" i="2"/>
  <c r="KT71" i="2" s="1"/>
  <c r="GU71" i="2"/>
  <c r="KU71" i="2" s="1"/>
  <c r="GV71" i="2"/>
  <c r="KV71" i="2" s="1"/>
  <c r="GW71" i="2"/>
  <c r="KW71" i="2" s="1"/>
  <c r="GX71" i="2"/>
  <c r="KX71" i="2" s="1"/>
  <c r="GY71" i="2"/>
  <c r="KY71" i="2" s="1"/>
  <c r="GZ71" i="2"/>
  <c r="KZ71" i="2" s="1"/>
  <c r="HA71" i="2"/>
  <c r="LA71" i="2" s="1"/>
  <c r="JW72" i="2"/>
  <c r="FX72" i="2"/>
  <c r="JX72" i="2" s="1"/>
  <c r="FY72" i="2"/>
  <c r="JY72" i="2" s="1"/>
  <c r="FZ72" i="2"/>
  <c r="JZ72" i="2" s="1"/>
  <c r="GA72" i="2"/>
  <c r="KA72" i="2" s="1"/>
  <c r="GB72" i="2"/>
  <c r="KB72" i="2" s="1"/>
  <c r="GC72" i="2"/>
  <c r="KC72" i="2" s="1"/>
  <c r="GD72" i="2"/>
  <c r="KD72" i="2" s="1"/>
  <c r="GE72" i="2"/>
  <c r="KE72" i="2" s="1"/>
  <c r="GF72" i="2"/>
  <c r="KF72" i="2" s="1"/>
  <c r="GG72" i="2"/>
  <c r="KG72" i="2" s="1"/>
  <c r="GH72" i="2"/>
  <c r="KH72" i="2" s="1"/>
  <c r="GI72" i="2"/>
  <c r="KI72" i="2" s="1"/>
  <c r="GS72" i="2"/>
  <c r="KS72" i="2" s="1"/>
  <c r="GT72" i="2"/>
  <c r="KT72" i="2" s="1"/>
  <c r="GU72" i="2"/>
  <c r="KU72" i="2" s="1"/>
  <c r="GV72" i="2"/>
  <c r="KV72" i="2" s="1"/>
  <c r="GW72" i="2"/>
  <c r="KW72" i="2" s="1"/>
  <c r="GX72" i="2"/>
  <c r="KX72" i="2" s="1"/>
  <c r="GY72" i="2"/>
  <c r="KY72" i="2" s="1"/>
  <c r="GZ72" i="2"/>
  <c r="KZ72" i="2" s="1"/>
  <c r="HA72" i="2"/>
  <c r="LA72" i="2" s="1"/>
  <c r="JW73" i="2"/>
  <c r="FX73" i="2"/>
  <c r="JX73" i="2" s="1"/>
  <c r="FY73" i="2"/>
  <c r="JY73" i="2" s="1"/>
  <c r="FZ73" i="2"/>
  <c r="JZ73" i="2" s="1"/>
  <c r="GA73" i="2"/>
  <c r="KA73" i="2" s="1"/>
  <c r="GB73" i="2"/>
  <c r="KB73" i="2" s="1"/>
  <c r="GC73" i="2"/>
  <c r="KC73" i="2" s="1"/>
  <c r="GD73" i="2"/>
  <c r="KD73" i="2" s="1"/>
  <c r="GE73" i="2"/>
  <c r="KE73" i="2" s="1"/>
  <c r="GF73" i="2"/>
  <c r="KF73" i="2" s="1"/>
  <c r="GG73" i="2"/>
  <c r="KG73" i="2" s="1"/>
  <c r="GH73" i="2"/>
  <c r="KH73" i="2" s="1"/>
  <c r="GI73" i="2"/>
  <c r="KI73" i="2" s="1"/>
  <c r="GS73" i="2"/>
  <c r="KS73" i="2" s="1"/>
  <c r="GT73" i="2"/>
  <c r="KT73" i="2" s="1"/>
  <c r="GU73" i="2"/>
  <c r="KU73" i="2" s="1"/>
  <c r="GV73" i="2"/>
  <c r="KV73" i="2" s="1"/>
  <c r="GW73" i="2"/>
  <c r="KW73" i="2" s="1"/>
  <c r="GX73" i="2"/>
  <c r="KX73" i="2" s="1"/>
  <c r="GY73" i="2"/>
  <c r="KY73" i="2" s="1"/>
  <c r="GZ73" i="2"/>
  <c r="KZ73" i="2" s="1"/>
  <c r="HA73" i="2"/>
  <c r="LA73" i="2" s="1"/>
  <c r="JW74" i="2"/>
  <c r="FX74" i="2"/>
  <c r="JX74" i="2" s="1"/>
  <c r="FY74" i="2"/>
  <c r="JY74" i="2" s="1"/>
  <c r="FZ74" i="2"/>
  <c r="JZ74" i="2" s="1"/>
  <c r="GA74" i="2"/>
  <c r="KA74" i="2" s="1"/>
  <c r="GB74" i="2"/>
  <c r="KB74" i="2" s="1"/>
  <c r="GC74" i="2"/>
  <c r="KC74" i="2" s="1"/>
  <c r="GD74" i="2"/>
  <c r="KD74" i="2" s="1"/>
  <c r="GE74" i="2"/>
  <c r="KE74" i="2" s="1"/>
  <c r="GF74" i="2"/>
  <c r="KF74" i="2" s="1"/>
  <c r="GG74" i="2"/>
  <c r="KG74" i="2" s="1"/>
  <c r="GH74" i="2"/>
  <c r="KH74" i="2" s="1"/>
  <c r="GI74" i="2"/>
  <c r="KI74" i="2" s="1"/>
  <c r="GS74" i="2"/>
  <c r="KS74" i="2" s="1"/>
  <c r="GT74" i="2"/>
  <c r="KT74" i="2" s="1"/>
  <c r="GU74" i="2"/>
  <c r="KU74" i="2" s="1"/>
  <c r="GV74" i="2"/>
  <c r="KV74" i="2" s="1"/>
  <c r="GW74" i="2"/>
  <c r="KW74" i="2" s="1"/>
  <c r="GX74" i="2"/>
  <c r="KX74" i="2" s="1"/>
  <c r="GY74" i="2"/>
  <c r="KY74" i="2" s="1"/>
  <c r="GZ74" i="2"/>
  <c r="KZ74" i="2" s="1"/>
  <c r="HA74" i="2"/>
  <c r="LA74" i="2" s="1"/>
  <c r="JW75" i="2"/>
  <c r="FX75" i="2"/>
  <c r="JX75" i="2" s="1"/>
  <c r="FY75" i="2"/>
  <c r="JY75" i="2" s="1"/>
  <c r="FZ75" i="2"/>
  <c r="JZ75" i="2" s="1"/>
  <c r="GA75" i="2"/>
  <c r="KA75" i="2" s="1"/>
  <c r="GB75" i="2"/>
  <c r="KB75" i="2" s="1"/>
  <c r="GC75" i="2"/>
  <c r="KC75" i="2" s="1"/>
  <c r="GD75" i="2"/>
  <c r="KD75" i="2" s="1"/>
  <c r="GE75" i="2"/>
  <c r="KE75" i="2" s="1"/>
  <c r="GF75" i="2"/>
  <c r="KF75" i="2" s="1"/>
  <c r="GG75" i="2"/>
  <c r="KG75" i="2" s="1"/>
  <c r="GH75" i="2"/>
  <c r="KH75" i="2" s="1"/>
  <c r="GI75" i="2"/>
  <c r="KI75" i="2" s="1"/>
  <c r="GS75" i="2"/>
  <c r="KS75" i="2" s="1"/>
  <c r="GT75" i="2"/>
  <c r="KT75" i="2" s="1"/>
  <c r="GU75" i="2"/>
  <c r="KU75" i="2" s="1"/>
  <c r="GV75" i="2"/>
  <c r="KV75" i="2" s="1"/>
  <c r="GW75" i="2"/>
  <c r="KW75" i="2" s="1"/>
  <c r="GX75" i="2"/>
  <c r="KX75" i="2" s="1"/>
  <c r="GY75" i="2"/>
  <c r="KY75" i="2" s="1"/>
  <c r="GZ75" i="2"/>
  <c r="KZ75" i="2" s="1"/>
  <c r="HA75" i="2"/>
  <c r="LA75" i="2" s="1"/>
  <c r="JW76" i="2"/>
  <c r="FX76" i="2"/>
  <c r="JX76" i="2" s="1"/>
  <c r="FY76" i="2"/>
  <c r="JY76" i="2" s="1"/>
  <c r="FZ76" i="2"/>
  <c r="JZ76" i="2" s="1"/>
  <c r="GA76" i="2"/>
  <c r="KA76" i="2" s="1"/>
  <c r="GB76" i="2"/>
  <c r="KB76" i="2" s="1"/>
  <c r="GC76" i="2"/>
  <c r="KC76" i="2" s="1"/>
  <c r="GD76" i="2"/>
  <c r="KD76" i="2" s="1"/>
  <c r="GE76" i="2"/>
  <c r="KE76" i="2" s="1"/>
  <c r="GF76" i="2"/>
  <c r="KF76" i="2" s="1"/>
  <c r="GG76" i="2"/>
  <c r="KG76" i="2" s="1"/>
  <c r="GH76" i="2"/>
  <c r="KH76" i="2" s="1"/>
  <c r="GI76" i="2"/>
  <c r="KI76" i="2" s="1"/>
  <c r="GS76" i="2"/>
  <c r="KS76" i="2" s="1"/>
  <c r="GT76" i="2"/>
  <c r="KT76" i="2" s="1"/>
  <c r="GU76" i="2"/>
  <c r="KU76" i="2" s="1"/>
  <c r="GV76" i="2"/>
  <c r="KV76" i="2" s="1"/>
  <c r="GW76" i="2"/>
  <c r="KW76" i="2" s="1"/>
  <c r="GX76" i="2"/>
  <c r="KX76" i="2" s="1"/>
  <c r="GY76" i="2"/>
  <c r="KY76" i="2" s="1"/>
  <c r="GZ76" i="2"/>
  <c r="KZ76" i="2" s="1"/>
  <c r="HA76" i="2"/>
  <c r="LA76" i="2" s="1"/>
  <c r="JW77" i="2"/>
  <c r="FX77" i="2"/>
  <c r="JX77" i="2" s="1"/>
  <c r="FY77" i="2"/>
  <c r="JY77" i="2" s="1"/>
  <c r="FZ77" i="2"/>
  <c r="JZ77" i="2" s="1"/>
  <c r="GA77" i="2"/>
  <c r="KA77" i="2" s="1"/>
  <c r="GB77" i="2"/>
  <c r="KB77" i="2" s="1"/>
  <c r="GC77" i="2"/>
  <c r="KC77" i="2" s="1"/>
  <c r="GD77" i="2"/>
  <c r="KD77" i="2" s="1"/>
  <c r="GE77" i="2"/>
  <c r="KE77" i="2" s="1"/>
  <c r="GF77" i="2"/>
  <c r="KF77" i="2" s="1"/>
  <c r="GG77" i="2"/>
  <c r="KG77" i="2" s="1"/>
  <c r="GH77" i="2"/>
  <c r="KH77" i="2" s="1"/>
  <c r="GI77" i="2"/>
  <c r="KI77" i="2" s="1"/>
  <c r="GS77" i="2"/>
  <c r="KS77" i="2" s="1"/>
  <c r="GT77" i="2"/>
  <c r="KT77" i="2" s="1"/>
  <c r="GU77" i="2"/>
  <c r="KU77" i="2" s="1"/>
  <c r="GV77" i="2"/>
  <c r="KV77" i="2" s="1"/>
  <c r="GW77" i="2"/>
  <c r="KW77" i="2" s="1"/>
  <c r="GX77" i="2"/>
  <c r="KX77" i="2" s="1"/>
  <c r="GY77" i="2"/>
  <c r="KY77" i="2" s="1"/>
  <c r="GZ77" i="2"/>
  <c r="KZ77" i="2" s="1"/>
  <c r="HA77" i="2"/>
  <c r="LA77" i="2" s="1"/>
  <c r="JW78" i="2"/>
  <c r="FX78" i="2"/>
  <c r="JX78" i="2" s="1"/>
  <c r="FY78" i="2"/>
  <c r="JY78" i="2" s="1"/>
  <c r="FZ78" i="2"/>
  <c r="JZ78" i="2" s="1"/>
  <c r="GA78" i="2"/>
  <c r="KA78" i="2" s="1"/>
  <c r="GB78" i="2"/>
  <c r="KB78" i="2" s="1"/>
  <c r="GC78" i="2"/>
  <c r="KC78" i="2" s="1"/>
  <c r="GD78" i="2"/>
  <c r="KD78" i="2" s="1"/>
  <c r="GE78" i="2"/>
  <c r="KE78" i="2" s="1"/>
  <c r="GF78" i="2"/>
  <c r="KF78" i="2" s="1"/>
  <c r="GG78" i="2"/>
  <c r="KG78" i="2" s="1"/>
  <c r="GH78" i="2"/>
  <c r="KH78" i="2" s="1"/>
  <c r="GI78" i="2"/>
  <c r="KI78" i="2" s="1"/>
  <c r="GS78" i="2"/>
  <c r="KS78" i="2" s="1"/>
  <c r="GT78" i="2"/>
  <c r="KT78" i="2" s="1"/>
  <c r="GU78" i="2"/>
  <c r="KU78" i="2" s="1"/>
  <c r="GV78" i="2"/>
  <c r="KV78" i="2" s="1"/>
  <c r="GW78" i="2"/>
  <c r="KW78" i="2" s="1"/>
  <c r="GX78" i="2"/>
  <c r="KX78" i="2" s="1"/>
  <c r="GY78" i="2"/>
  <c r="KY78" i="2" s="1"/>
  <c r="GZ78" i="2"/>
  <c r="KZ78" i="2" s="1"/>
  <c r="HA78" i="2"/>
  <c r="LA78" i="2" s="1"/>
  <c r="JW79" i="2"/>
  <c r="FX79" i="2"/>
  <c r="JX79" i="2" s="1"/>
  <c r="FY79" i="2"/>
  <c r="JY79" i="2" s="1"/>
  <c r="FZ79" i="2"/>
  <c r="JZ79" i="2" s="1"/>
  <c r="GA79" i="2"/>
  <c r="KA79" i="2" s="1"/>
  <c r="GB79" i="2"/>
  <c r="KB79" i="2" s="1"/>
  <c r="GC79" i="2"/>
  <c r="KC79" i="2" s="1"/>
  <c r="GD79" i="2"/>
  <c r="KD79" i="2" s="1"/>
  <c r="GE79" i="2"/>
  <c r="KE79" i="2" s="1"/>
  <c r="GF79" i="2"/>
  <c r="KF79" i="2" s="1"/>
  <c r="GG79" i="2"/>
  <c r="KG79" i="2" s="1"/>
  <c r="GH79" i="2"/>
  <c r="KH79" i="2" s="1"/>
  <c r="GI79" i="2"/>
  <c r="KI79" i="2" s="1"/>
  <c r="GS79" i="2"/>
  <c r="KS79" i="2" s="1"/>
  <c r="GT79" i="2"/>
  <c r="KT79" i="2" s="1"/>
  <c r="GU79" i="2"/>
  <c r="KU79" i="2" s="1"/>
  <c r="GV79" i="2"/>
  <c r="KV79" i="2" s="1"/>
  <c r="GW79" i="2"/>
  <c r="KW79" i="2" s="1"/>
  <c r="GX79" i="2"/>
  <c r="KX79" i="2" s="1"/>
  <c r="GY79" i="2"/>
  <c r="KY79" i="2" s="1"/>
  <c r="GZ79" i="2"/>
  <c r="KZ79" i="2" s="1"/>
  <c r="HA79" i="2"/>
  <c r="LA79" i="2" s="1"/>
  <c r="JW80" i="2"/>
  <c r="FX80" i="2"/>
  <c r="JX80" i="2" s="1"/>
  <c r="FY80" i="2"/>
  <c r="JY80" i="2" s="1"/>
  <c r="FZ80" i="2"/>
  <c r="JZ80" i="2" s="1"/>
  <c r="GA80" i="2"/>
  <c r="KA80" i="2" s="1"/>
  <c r="GB80" i="2"/>
  <c r="KB80" i="2" s="1"/>
  <c r="GC80" i="2"/>
  <c r="KC80" i="2" s="1"/>
  <c r="GD80" i="2"/>
  <c r="KD80" i="2" s="1"/>
  <c r="GE80" i="2"/>
  <c r="KE80" i="2" s="1"/>
  <c r="GF80" i="2"/>
  <c r="KF80" i="2" s="1"/>
  <c r="GG80" i="2"/>
  <c r="KG80" i="2" s="1"/>
  <c r="GH80" i="2"/>
  <c r="KH80" i="2" s="1"/>
  <c r="GI80" i="2"/>
  <c r="KI80" i="2" s="1"/>
  <c r="GS80" i="2"/>
  <c r="KS80" i="2" s="1"/>
  <c r="GT80" i="2"/>
  <c r="KT80" i="2" s="1"/>
  <c r="GU80" i="2"/>
  <c r="KU80" i="2" s="1"/>
  <c r="GV80" i="2"/>
  <c r="KV80" i="2" s="1"/>
  <c r="GW80" i="2"/>
  <c r="KW80" i="2" s="1"/>
  <c r="GX80" i="2"/>
  <c r="KX80" i="2" s="1"/>
  <c r="GY80" i="2"/>
  <c r="KY80" i="2" s="1"/>
  <c r="GZ80" i="2"/>
  <c r="KZ80" i="2" s="1"/>
  <c r="HA80" i="2"/>
  <c r="LA80" i="2" s="1"/>
  <c r="JW81" i="2"/>
  <c r="FX81" i="2"/>
  <c r="JX81" i="2" s="1"/>
  <c r="FY81" i="2"/>
  <c r="JY81" i="2" s="1"/>
  <c r="FZ81" i="2"/>
  <c r="JZ81" i="2" s="1"/>
  <c r="GA81" i="2"/>
  <c r="KA81" i="2" s="1"/>
  <c r="GB81" i="2"/>
  <c r="KB81" i="2" s="1"/>
  <c r="GC81" i="2"/>
  <c r="KC81" i="2" s="1"/>
  <c r="GD81" i="2"/>
  <c r="KD81" i="2" s="1"/>
  <c r="GE81" i="2"/>
  <c r="KE81" i="2" s="1"/>
  <c r="GF81" i="2"/>
  <c r="KF81" i="2" s="1"/>
  <c r="GG81" i="2"/>
  <c r="KG81" i="2" s="1"/>
  <c r="GH81" i="2"/>
  <c r="KH81" i="2" s="1"/>
  <c r="GI81" i="2"/>
  <c r="KI81" i="2" s="1"/>
  <c r="GS81" i="2"/>
  <c r="KS81" i="2" s="1"/>
  <c r="GT81" i="2"/>
  <c r="KT81" i="2" s="1"/>
  <c r="GU81" i="2"/>
  <c r="KU81" i="2" s="1"/>
  <c r="GV81" i="2"/>
  <c r="KV81" i="2" s="1"/>
  <c r="GW81" i="2"/>
  <c r="KW81" i="2" s="1"/>
  <c r="GX81" i="2"/>
  <c r="KX81" i="2" s="1"/>
  <c r="GY81" i="2"/>
  <c r="KY81" i="2" s="1"/>
  <c r="GZ81" i="2"/>
  <c r="KZ81" i="2" s="1"/>
  <c r="HA81" i="2"/>
  <c r="LA81" i="2" s="1"/>
  <c r="JW82" i="2"/>
  <c r="FX82" i="2"/>
  <c r="JX82" i="2" s="1"/>
  <c r="FY82" i="2"/>
  <c r="JY82" i="2" s="1"/>
  <c r="FZ82" i="2"/>
  <c r="JZ82" i="2" s="1"/>
  <c r="GA82" i="2"/>
  <c r="KA82" i="2" s="1"/>
  <c r="GB82" i="2"/>
  <c r="KB82" i="2" s="1"/>
  <c r="GC82" i="2"/>
  <c r="KC82" i="2" s="1"/>
  <c r="GD82" i="2"/>
  <c r="KD82" i="2" s="1"/>
  <c r="GE82" i="2"/>
  <c r="KE82" i="2" s="1"/>
  <c r="GF82" i="2"/>
  <c r="KF82" i="2" s="1"/>
  <c r="GG82" i="2"/>
  <c r="KG82" i="2" s="1"/>
  <c r="GH82" i="2"/>
  <c r="KH82" i="2" s="1"/>
  <c r="GI82" i="2"/>
  <c r="KI82" i="2" s="1"/>
  <c r="GS82" i="2"/>
  <c r="KS82" i="2" s="1"/>
  <c r="GT82" i="2"/>
  <c r="KT82" i="2" s="1"/>
  <c r="GU82" i="2"/>
  <c r="KU82" i="2" s="1"/>
  <c r="GV82" i="2"/>
  <c r="KV82" i="2" s="1"/>
  <c r="GW82" i="2"/>
  <c r="KW82" i="2" s="1"/>
  <c r="GX82" i="2"/>
  <c r="KX82" i="2" s="1"/>
  <c r="GY82" i="2"/>
  <c r="KY82" i="2" s="1"/>
  <c r="GZ82" i="2"/>
  <c r="KZ82" i="2" s="1"/>
  <c r="HA82" i="2"/>
  <c r="LA82" i="2" s="1"/>
  <c r="JW97" i="2"/>
  <c r="FX97" i="2"/>
  <c r="JX97" i="2" s="1"/>
  <c r="FY97" i="2"/>
  <c r="JY97" i="2" s="1"/>
  <c r="FZ97" i="2"/>
  <c r="JZ97" i="2" s="1"/>
  <c r="GA97" i="2"/>
  <c r="KA97" i="2" s="1"/>
  <c r="GB97" i="2"/>
  <c r="KB97" i="2" s="1"/>
  <c r="GC97" i="2"/>
  <c r="KC97" i="2" s="1"/>
  <c r="GD97" i="2"/>
  <c r="KD97" i="2" s="1"/>
  <c r="GE97" i="2"/>
  <c r="KE97" i="2" s="1"/>
  <c r="GF97" i="2"/>
  <c r="KF97" i="2" s="1"/>
  <c r="GG97" i="2"/>
  <c r="KG97" i="2" s="1"/>
  <c r="GH97" i="2"/>
  <c r="KH97" i="2" s="1"/>
  <c r="GI97" i="2"/>
  <c r="KI97" i="2" s="1"/>
  <c r="GS97" i="2"/>
  <c r="KS97" i="2" s="1"/>
  <c r="GT97" i="2"/>
  <c r="KT97" i="2" s="1"/>
  <c r="GU97" i="2"/>
  <c r="KU97" i="2" s="1"/>
  <c r="GV97" i="2"/>
  <c r="KV97" i="2" s="1"/>
  <c r="GW97" i="2"/>
  <c r="KW97" i="2" s="1"/>
  <c r="GX97" i="2"/>
  <c r="KX97" i="2" s="1"/>
  <c r="GY97" i="2"/>
  <c r="KY97" i="2" s="1"/>
  <c r="GZ97" i="2"/>
  <c r="KZ97" i="2" s="1"/>
  <c r="HA97" i="2"/>
  <c r="LA97" i="2" s="1"/>
  <c r="JW98" i="2"/>
  <c r="FX98" i="2"/>
  <c r="JX98" i="2" s="1"/>
  <c r="FY98" i="2"/>
  <c r="JY98" i="2" s="1"/>
  <c r="FZ98" i="2"/>
  <c r="JZ98" i="2" s="1"/>
  <c r="GA98" i="2"/>
  <c r="KA98" i="2" s="1"/>
  <c r="GB98" i="2"/>
  <c r="KB98" i="2" s="1"/>
  <c r="GC98" i="2"/>
  <c r="KC98" i="2" s="1"/>
  <c r="GD98" i="2"/>
  <c r="KD98" i="2" s="1"/>
  <c r="GE98" i="2"/>
  <c r="KE98" i="2" s="1"/>
  <c r="GF98" i="2"/>
  <c r="KF98" i="2" s="1"/>
  <c r="GG98" i="2"/>
  <c r="KG98" i="2" s="1"/>
  <c r="GH98" i="2"/>
  <c r="KH98" i="2" s="1"/>
  <c r="GI98" i="2"/>
  <c r="KI98" i="2" s="1"/>
  <c r="GS98" i="2"/>
  <c r="KS98" i="2" s="1"/>
  <c r="GT98" i="2"/>
  <c r="KT98" i="2" s="1"/>
  <c r="GU98" i="2"/>
  <c r="KU98" i="2" s="1"/>
  <c r="GV98" i="2"/>
  <c r="KV98" i="2" s="1"/>
  <c r="GW98" i="2"/>
  <c r="KW98" i="2" s="1"/>
  <c r="GX98" i="2"/>
  <c r="KX98" i="2" s="1"/>
  <c r="GY98" i="2"/>
  <c r="KY98" i="2" s="1"/>
  <c r="GZ98" i="2"/>
  <c r="KZ98" i="2" s="1"/>
  <c r="HA98" i="2"/>
  <c r="LA98" i="2" s="1"/>
  <c r="JW110" i="2"/>
  <c r="FX110" i="2"/>
  <c r="JX110" i="2" s="1"/>
  <c r="FY110" i="2"/>
  <c r="JY110" i="2" s="1"/>
  <c r="FZ110" i="2"/>
  <c r="JZ110" i="2" s="1"/>
  <c r="GA110" i="2"/>
  <c r="KA110" i="2" s="1"/>
  <c r="GB110" i="2"/>
  <c r="KB110" i="2" s="1"/>
  <c r="GC110" i="2"/>
  <c r="KC110" i="2" s="1"/>
  <c r="GD110" i="2"/>
  <c r="KD110" i="2" s="1"/>
  <c r="GE110" i="2"/>
  <c r="KE110" i="2" s="1"/>
  <c r="GF110" i="2"/>
  <c r="KF110" i="2" s="1"/>
  <c r="GG110" i="2"/>
  <c r="KG110" i="2" s="1"/>
  <c r="GH110" i="2"/>
  <c r="KH110" i="2" s="1"/>
  <c r="GI110" i="2"/>
  <c r="KI110" i="2" s="1"/>
  <c r="GS110" i="2"/>
  <c r="KS110" i="2" s="1"/>
  <c r="GT110" i="2"/>
  <c r="KT110" i="2" s="1"/>
  <c r="GU110" i="2"/>
  <c r="KU110" i="2" s="1"/>
  <c r="GV110" i="2"/>
  <c r="KV110" i="2" s="1"/>
  <c r="GW110" i="2"/>
  <c r="KW110" i="2" s="1"/>
  <c r="GX110" i="2"/>
  <c r="KX110" i="2" s="1"/>
  <c r="GY110" i="2"/>
  <c r="KY110" i="2" s="1"/>
  <c r="GZ110" i="2"/>
  <c r="KZ110" i="2" s="1"/>
  <c r="HA110" i="2"/>
  <c r="LA110" i="2" s="1"/>
  <c r="JW111" i="2"/>
  <c r="FX111" i="2"/>
  <c r="JX111" i="2" s="1"/>
  <c r="FY111" i="2"/>
  <c r="JY111" i="2" s="1"/>
  <c r="FZ111" i="2"/>
  <c r="JZ111" i="2" s="1"/>
  <c r="GA111" i="2"/>
  <c r="KA111" i="2" s="1"/>
  <c r="GB111" i="2"/>
  <c r="KB111" i="2" s="1"/>
  <c r="GC111" i="2"/>
  <c r="KC111" i="2" s="1"/>
  <c r="GD111" i="2"/>
  <c r="KD111" i="2" s="1"/>
  <c r="GE111" i="2"/>
  <c r="KE111" i="2" s="1"/>
  <c r="GF111" i="2"/>
  <c r="KF111" i="2" s="1"/>
  <c r="GG111" i="2"/>
  <c r="KG111" i="2" s="1"/>
  <c r="GH111" i="2"/>
  <c r="KH111" i="2" s="1"/>
  <c r="GI111" i="2"/>
  <c r="KI111" i="2" s="1"/>
  <c r="GS111" i="2"/>
  <c r="KS111" i="2" s="1"/>
  <c r="GT111" i="2"/>
  <c r="KT111" i="2" s="1"/>
  <c r="GU111" i="2"/>
  <c r="KU111" i="2" s="1"/>
  <c r="GV111" i="2"/>
  <c r="KV111" i="2" s="1"/>
  <c r="GW111" i="2"/>
  <c r="KW111" i="2" s="1"/>
  <c r="GX111" i="2"/>
  <c r="KX111" i="2" s="1"/>
  <c r="GY111" i="2"/>
  <c r="KY111" i="2" s="1"/>
  <c r="GZ111" i="2"/>
  <c r="KZ111" i="2" s="1"/>
  <c r="HA111" i="2"/>
  <c r="LA111" i="2" s="1"/>
  <c r="JW112" i="2"/>
  <c r="FX112" i="2"/>
  <c r="JX112" i="2" s="1"/>
  <c r="FY112" i="2"/>
  <c r="JY112" i="2" s="1"/>
  <c r="FZ112" i="2"/>
  <c r="JZ112" i="2" s="1"/>
  <c r="GA112" i="2"/>
  <c r="KA112" i="2" s="1"/>
  <c r="GB112" i="2"/>
  <c r="KB112" i="2" s="1"/>
  <c r="GC112" i="2"/>
  <c r="KC112" i="2" s="1"/>
  <c r="GD112" i="2"/>
  <c r="KD112" i="2" s="1"/>
  <c r="GE112" i="2"/>
  <c r="KE112" i="2" s="1"/>
  <c r="GF112" i="2"/>
  <c r="KF112" i="2" s="1"/>
  <c r="GG112" i="2"/>
  <c r="KG112" i="2" s="1"/>
  <c r="GH112" i="2"/>
  <c r="KH112" i="2" s="1"/>
  <c r="GI112" i="2"/>
  <c r="KI112" i="2" s="1"/>
  <c r="GS112" i="2"/>
  <c r="KS112" i="2" s="1"/>
  <c r="GT112" i="2"/>
  <c r="KT112" i="2" s="1"/>
  <c r="GU112" i="2"/>
  <c r="KU112" i="2" s="1"/>
  <c r="GV112" i="2"/>
  <c r="KV112" i="2" s="1"/>
  <c r="GW112" i="2"/>
  <c r="KW112" i="2" s="1"/>
  <c r="GX112" i="2"/>
  <c r="KX112" i="2" s="1"/>
  <c r="GY112" i="2"/>
  <c r="KY112" i="2" s="1"/>
  <c r="GZ112" i="2"/>
  <c r="KZ112" i="2" s="1"/>
  <c r="HA112" i="2"/>
  <c r="LA112" i="2" s="1"/>
  <c r="JW113" i="2"/>
  <c r="FX113" i="2"/>
  <c r="JX113" i="2" s="1"/>
  <c r="FY113" i="2"/>
  <c r="JY113" i="2" s="1"/>
  <c r="FZ113" i="2"/>
  <c r="JZ113" i="2" s="1"/>
  <c r="GA113" i="2"/>
  <c r="KA113" i="2" s="1"/>
  <c r="GB113" i="2"/>
  <c r="KB113" i="2" s="1"/>
  <c r="GC113" i="2"/>
  <c r="KC113" i="2" s="1"/>
  <c r="GD113" i="2"/>
  <c r="KD113" i="2" s="1"/>
  <c r="GE113" i="2"/>
  <c r="KE113" i="2" s="1"/>
  <c r="GF113" i="2"/>
  <c r="KF113" i="2" s="1"/>
  <c r="GG113" i="2"/>
  <c r="KG113" i="2" s="1"/>
  <c r="GH113" i="2"/>
  <c r="KH113" i="2" s="1"/>
  <c r="GI113" i="2"/>
  <c r="KI113" i="2" s="1"/>
  <c r="GS113" i="2"/>
  <c r="KS113" i="2" s="1"/>
  <c r="GT113" i="2"/>
  <c r="KT113" i="2" s="1"/>
  <c r="GU113" i="2"/>
  <c r="KU113" i="2" s="1"/>
  <c r="GV113" i="2"/>
  <c r="KV113" i="2" s="1"/>
  <c r="GW113" i="2"/>
  <c r="KW113" i="2" s="1"/>
  <c r="GX113" i="2"/>
  <c r="KX113" i="2" s="1"/>
  <c r="GY113" i="2"/>
  <c r="KY113" i="2" s="1"/>
  <c r="GZ113" i="2"/>
  <c r="KZ113" i="2" s="1"/>
  <c r="HA113" i="2"/>
  <c r="LA113" i="2" s="1"/>
  <c r="JW114" i="2"/>
  <c r="FX114" i="2"/>
  <c r="JX114" i="2" s="1"/>
  <c r="FY114" i="2"/>
  <c r="JY114" i="2" s="1"/>
  <c r="FZ114" i="2"/>
  <c r="JZ114" i="2" s="1"/>
  <c r="GA114" i="2"/>
  <c r="KA114" i="2" s="1"/>
  <c r="GB114" i="2"/>
  <c r="KB114" i="2" s="1"/>
  <c r="GC114" i="2"/>
  <c r="KC114" i="2" s="1"/>
  <c r="GD114" i="2"/>
  <c r="KD114" i="2" s="1"/>
  <c r="GE114" i="2"/>
  <c r="KE114" i="2" s="1"/>
  <c r="GF114" i="2"/>
  <c r="KF114" i="2" s="1"/>
  <c r="GG114" i="2"/>
  <c r="KG114" i="2" s="1"/>
  <c r="GH114" i="2"/>
  <c r="KH114" i="2" s="1"/>
  <c r="GI114" i="2"/>
  <c r="KI114" i="2" s="1"/>
  <c r="GS114" i="2"/>
  <c r="KS114" i="2" s="1"/>
  <c r="GT114" i="2"/>
  <c r="KT114" i="2" s="1"/>
  <c r="GU114" i="2"/>
  <c r="KU114" i="2" s="1"/>
  <c r="GV114" i="2"/>
  <c r="KV114" i="2" s="1"/>
  <c r="GW114" i="2"/>
  <c r="KW114" i="2" s="1"/>
  <c r="GX114" i="2"/>
  <c r="KX114" i="2" s="1"/>
  <c r="GY114" i="2"/>
  <c r="KY114" i="2" s="1"/>
  <c r="GZ114" i="2"/>
  <c r="KZ114" i="2" s="1"/>
  <c r="HA114" i="2"/>
  <c r="LA114" i="2" s="1"/>
  <c r="JW115" i="2"/>
  <c r="FX115" i="2"/>
  <c r="JX115" i="2" s="1"/>
  <c r="FY115" i="2"/>
  <c r="JY115" i="2" s="1"/>
  <c r="FZ115" i="2"/>
  <c r="JZ115" i="2" s="1"/>
  <c r="GA115" i="2"/>
  <c r="KA115" i="2" s="1"/>
  <c r="GB115" i="2"/>
  <c r="KB115" i="2" s="1"/>
  <c r="GC115" i="2"/>
  <c r="KC115" i="2" s="1"/>
  <c r="GD115" i="2"/>
  <c r="KD115" i="2" s="1"/>
  <c r="GE115" i="2"/>
  <c r="KE115" i="2" s="1"/>
  <c r="GF115" i="2"/>
  <c r="KF115" i="2" s="1"/>
  <c r="GG115" i="2"/>
  <c r="KG115" i="2" s="1"/>
  <c r="GH115" i="2"/>
  <c r="KH115" i="2" s="1"/>
  <c r="GI115" i="2"/>
  <c r="KI115" i="2" s="1"/>
  <c r="GS115" i="2"/>
  <c r="KS115" i="2" s="1"/>
  <c r="GT115" i="2"/>
  <c r="KT115" i="2" s="1"/>
  <c r="GU115" i="2"/>
  <c r="KU115" i="2" s="1"/>
  <c r="GV115" i="2"/>
  <c r="KV115" i="2" s="1"/>
  <c r="GW115" i="2"/>
  <c r="KW115" i="2" s="1"/>
  <c r="GX115" i="2"/>
  <c r="KX115" i="2" s="1"/>
  <c r="GY115" i="2"/>
  <c r="KY115" i="2" s="1"/>
  <c r="GZ115" i="2"/>
  <c r="KZ115" i="2" s="1"/>
  <c r="HA115" i="2"/>
  <c r="LA115" i="2" s="1"/>
  <c r="JW116" i="2"/>
  <c r="FX116" i="2"/>
  <c r="JX116" i="2" s="1"/>
  <c r="FY116" i="2"/>
  <c r="JY116" i="2" s="1"/>
  <c r="FZ116" i="2"/>
  <c r="JZ116" i="2" s="1"/>
  <c r="GA116" i="2"/>
  <c r="KA116" i="2" s="1"/>
  <c r="GB116" i="2"/>
  <c r="KB116" i="2" s="1"/>
  <c r="GC116" i="2"/>
  <c r="KC116" i="2" s="1"/>
  <c r="GD116" i="2"/>
  <c r="KD116" i="2" s="1"/>
  <c r="GE116" i="2"/>
  <c r="KE116" i="2" s="1"/>
  <c r="GF116" i="2"/>
  <c r="KF116" i="2" s="1"/>
  <c r="GG116" i="2"/>
  <c r="KG116" i="2" s="1"/>
  <c r="GH116" i="2"/>
  <c r="KH116" i="2" s="1"/>
  <c r="GI116" i="2"/>
  <c r="KI116" i="2" s="1"/>
  <c r="GS116" i="2"/>
  <c r="KS116" i="2" s="1"/>
  <c r="GT116" i="2"/>
  <c r="KT116" i="2" s="1"/>
  <c r="GU116" i="2"/>
  <c r="KU116" i="2" s="1"/>
  <c r="GV116" i="2"/>
  <c r="KV116" i="2" s="1"/>
  <c r="GW116" i="2"/>
  <c r="KW116" i="2" s="1"/>
  <c r="GX116" i="2"/>
  <c r="KX116" i="2" s="1"/>
  <c r="GY116" i="2"/>
  <c r="KY116" i="2" s="1"/>
  <c r="GZ116" i="2"/>
  <c r="KZ116" i="2" s="1"/>
  <c r="HA116" i="2"/>
  <c r="LA116" i="2" s="1"/>
  <c r="JW117" i="2"/>
  <c r="FX117" i="2"/>
  <c r="JX117" i="2" s="1"/>
  <c r="FY117" i="2"/>
  <c r="JY117" i="2" s="1"/>
  <c r="FZ117" i="2"/>
  <c r="JZ117" i="2" s="1"/>
  <c r="GA117" i="2"/>
  <c r="KA117" i="2" s="1"/>
  <c r="GB117" i="2"/>
  <c r="KB117" i="2" s="1"/>
  <c r="GC117" i="2"/>
  <c r="KC117" i="2" s="1"/>
  <c r="GD117" i="2"/>
  <c r="KD117" i="2" s="1"/>
  <c r="GE117" i="2"/>
  <c r="KE117" i="2" s="1"/>
  <c r="GF117" i="2"/>
  <c r="KF117" i="2" s="1"/>
  <c r="GG117" i="2"/>
  <c r="KG117" i="2" s="1"/>
  <c r="GH117" i="2"/>
  <c r="KH117" i="2" s="1"/>
  <c r="GI117" i="2"/>
  <c r="KI117" i="2" s="1"/>
  <c r="GS117" i="2"/>
  <c r="KS117" i="2" s="1"/>
  <c r="GT117" i="2"/>
  <c r="KT117" i="2" s="1"/>
  <c r="GU117" i="2"/>
  <c r="KU117" i="2" s="1"/>
  <c r="GV117" i="2"/>
  <c r="KV117" i="2" s="1"/>
  <c r="GW117" i="2"/>
  <c r="KW117" i="2" s="1"/>
  <c r="GX117" i="2"/>
  <c r="KX117" i="2" s="1"/>
  <c r="GY117" i="2"/>
  <c r="KY117" i="2" s="1"/>
  <c r="GZ117" i="2"/>
  <c r="KZ117" i="2" s="1"/>
  <c r="HA117" i="2"/>
  <c r="LA117" i="2" s="1"/>
  <c r="JW118" i="2"/>
  <c r="FX118" i="2"/>
  <c r="JX118" i="2" s="1"/>
  <c r="FY118" i="2"/>
  <c r="JY118" i="2" s="1"/>
  <c r="FZ118" i="2"/>
  <c r="JZ118" i="2" s="1"/>
  <c r="GA118" i="2"/>
  <c r="KA118" i="2" s="1"/>
  <c r="GB118" i="2"/>
  <c r="KB118" i="2" s="1"/>
  <c r="GC118" i="2"/>
  <c r="KC118" i="2" s="1"/>
  <c r="GD118" i="2"/>
  <c r="KD118" i="2" s="1"/>
  <c r="GE118" i="2"/>
  <c r="KE118" i="2" s="1"/>
  <c r="GF118" i="2"/>
  <c r="KF118" i="2" s="1"/>
  <c r="GG118" i="2"/>
  <c r="KG118" i="2" s="1"/>
  <c r="GH118" i="2"/>
  <c r="KH118" i="2" s="1"/>
  <c r="GI118" i="2"/>
  <c r="KI118" i="2" s="1"/>
  <c r="GS118" i="2"/>
  <c r="KS118" i="2" s="1"/>
  <c r="GT118" i="2"/>
  <c r="KT118" i="2" s="1"/>
  <c r="GU118" i="2"/>
  <c r="KU118" i="2" s="1"/>
  <c r="GV118" i="2"/>
  <c r="KV118" i="2" s="1"/>
  <c r="GW118" i="2"/>
  <c r="KW118" i="2" s="1"/>
  <c r="GX118" i="2"/>
  <c r="KX118" i="2" s="1"/>
  <c r="GY118" i="2"/>
  <c r="KY118" i="2" s="1"/>
  <c r="GZ118" i="2"/>
  <c r="KZ118" i="2" s="1"/>
  <c r="HA118" i="2"/>
  <c r="LA118" i="2" s="1"/>
  <c r="JW119" i="2"/>
  <c r="FX119" i="2"/>
  <c r="JX119" i="2" s="1"/>
  <c r="FY119" i="2"/>
  <c r="JY119" i="2" s="1"/>
  <c r="FZ119" i="2"/>
  <c r="JZ119" i="2" s="1"/>
  <c r="GA119" i="2"/>
  <c r="KA119" i="2" s="1"/>
  <c r="GB119" i="2"/>
  <c r="KB119" i="2" s="1"/>
  <c r="GC119" i="2"/>
  <c r="KC119" i="2" s="1"/>
  <c r="GD119" i="2"/>
  <c r="KD119" i="2" s="1"/>
  <c r="GE119" i="2"/>
  <c r="KE119" i="2" s="1"/>
  <c r="GF119" i="2"/>
  <c r="KF119" i="2" s="1"/>
  <c r="GG119" i="2"/>
  <c r="KG119" i="2" s="1"/>
  <c r="GH119" i="2"/>
  <c r="KH119" i="2" s="1"/>
  <c r="GI119" i="2"/>
  <c r="KI119" i="2" s="1"/>
  <c r="GS119" i="2"/>
  <c r="KS119" i="2" s="1"/>
  <c r="GT119" i="2"/>
  <c r="KT119" i="2" s="1"/>
  <c r="GU119" i="2"/>
  <c r="KU119" i="2" s="1"/>
  <c r="GV119" i="2"/>
  <c r="KV119" i="2" s="1"/>
  <c r="GW119" i="2"/>
  <c r="KW119" i="2" s="1"/>
  <c r="GX119" i="2"/>
  <c r="KX119" i="2" s="1"/>
  <c r="GY119" i="2"/>
  <c r="KY119" i="2" s="1"/>
  <c r="GZ119" i="2"/>
  <c r="KZ119" i="2" s="1"/>
  <c r="HA119" i="2"/>
  <c r="LA119" i="2" s="1"/>
  <c r="JW120" i="2"/>
  <c r="FX120" i="2"/>
  <c r="JX120" i="2" s="1"/>
  <c r="FY120" i="2"/>
  <c r="JY120" i="2" s="1"/>
  <c r="FZ120" i="2"/>
  <c r="JZ120" i="2" s="1"/>
  <c r="GA120" i="2"/>
  <c r="KA120" i="2" s="1"/>
  <c r="GB120" i="2"/>
  <c r="KB120" i="2" s="1"/>
  <c r="GC120" i="2"/>
  <c r="KC120" i="2" s="1"/>
  <c r="GD120" i="2"/>
  <c r="KD120" i="2" s="1"/>
  <c r="GE120" i="2"/>
  <c r="KE120" i="2" s="1"/>
  <c r="GF120" i="2"/>
  <c r="KF120" i="2" s="1"/>
  <c r="GG120" i="2"/>
  <c r="KG120" i="2" s="1"/>
  <c r="GH120" i="2"/>
  <c r="KH120" i="2" s="1"/>
  <c r="GI120" i="2"/>
  <c r="KI120" i="2" s="1"/>
  <c r="KR120" i="2"/>
  <c r="GS120" i="2"/>
  <c r="KS120" i="2" s="1"/>
  <c r="GT120" i="2"/>
  <c r="KT120" i="2" s="1"/>
  <c r="GU120" i="2"/>
  <c r="KU120" i="2" s="1"/>
  <c r="GV120" i="2"/>
  <c r="KV120" i="2" s="1"/>
  <c r="GW120" i="2"/>
  <c r="KW120" i="2" s="1"/>
  <c r="GX120" i="2"/>
  <c r="KX120" i="2" s="1"/>
  <c r="GY120" i="2"/>
  <c r="KY120" i="2" s="1"/>
  <c r="GZ120" i="2"/>
  <c r="KZ120" i="2" s="1"/>
  <c r="HA120" i="2"/>
  <c r="LA120" i="2" s="1"/>
  <c r="JW121" i="2"/>
  <c r="FX121" i="2"/>
  <c r="JX121" i="2" s="1"/>
  <c r="FY121" i="2"/>
  <c r="JY121" i="2" s="1"/>
  <c r="FZ121" i="2"/>
  <c r="JZ121" i="2" s="1"/>
  <c r="GA121" i="2"/>
  <c r="KA121" i="2" s="1"/>
  <c r="GB121" i="2"/>
  <c r="KB121" i="2" s="1"/>
  <c r="GC121" i="2"/>
  <c r="KC121" i="2" s="1"/>
  <c r="GD121" i="2"/>
  <c r="KD121" i="2" s="1"/>
  <c r="GE121" i="2"/>
  <c r="KE121" i="2" s="1"/>
  <c r="GF121" i="2"/>
  <c r="KF121" i="2" s="1"/>
  <c r="GG121" i="2"/>
  <c r="KG121" i="2" s="1"/>
  <c r="GH121" i="2"/>
  <c r="KH121" i="2" s="1"/>
  <c r="GI121" i="2"/>
  <c r="KI121" i="2" s="1"/>
  <c r="KQ121" i="2"/>
  <c r="GS121" i="2"/>
  <c r="KS121" i="2" s="1"/>
  <c r="GT121" i="2"/>
  <c r="KT121" i="2" s="1"/>
  <c r="GU121" i="2"/>
  <c r="KU121" i="2" s="1"/>
  <c r="GV121" i="2"/>
  <c r="KV121" i="2" s="1"/>
  <c r="GW121" i="2"/>
  <c r="KW121" i="2" s="1"/>
  <c r="GX121" i="2"/>
  <c r="KX121" i="2" s="1"/>
  <c r="GY121" i="2"/>
  <c r="KY121" i="2" s="1"/>
  <c r="GZ121" i="2"/>
  <c r="KZ121" i="2" s="1"/>
  <c r="HA121" i="2"/>
  <c r="LA121" i="2" s="1"/>
  <c r="JW122" i="2"/>
  <c r="FX122" i="2"/>
  <c r="JX122" i="2" s="1"/>
  <c r="FY122" i="2"/>
  <c r="JY122" i="2" s="1"/>
  <c r="FZ122" i="2"/>
  <c r="JZ122" i="2" s="1"/>
  <c r="GA122" i="2"/>
  <c r="KA122" i="2" s="1"/>
  <c r="GB122" i="2"/>
  <c r="KB122" i="2" s="1"/>
  <c r="GC122" i="2"/>
  <c r="KC122" i="2" s="1"/>
  <c r="GD122" i="2"/>
  <c r="KD122" i="2" s="1"/>
  <c r="GE122" i="2"/>
  <c r="KE122" i="2" s="1"/>
  <c r="GF122" i="2"/>
  <c r="KF122" i="2" s="1"/>
  <c r="GG122" i="2"/>
  <c r="KG122" i="2" s="1"/>
  <c r="GH122" i="2"/>
  <c r="KH122" i="2" s="1"/>
  <c r="GI122" i="2"/>
  <c r="KI122" i="2" s="1"/>
  <c r="GS122" i="2"/>
  <c r="KS122" i="2" s="1"/>
  <c r="GT122" i="2"/>
  <c r="KT122" i="2" s="1"/>
  <c r="GU122" i="2"/>
  <c r="KU122" i="2" s="1"/>
  <c r="GV122" i="2"/>
  <c r="KV122" i="2" s="1"/>
  <c r="GW122" i="2"/>
  <c r="KW122" i="2" s="1"/>
  <c r="GX122" i="2"/>
  <c r="KX122" i="2" s="1"/>
  <c r="GY122" i="2"/>
  <c r="KY122" i="2" s="1"/>
  <c r="GZ122" i="2"/>
  <c r="KZ122" i="2" s="1"/>
  <c r="HA122" i="2"/>
  <c r="LA122" i="2" s="1"/>
  <c r="JW123" i="2"/>
  <c r="FX123" i="2"/>
  <c r="JX123" i="2" s="1"/>
  <c r="FY123" i="2"/>
  <c r="JY123" i="2" s="1"/>
  <c r="FZ123" i="2"/>
  <c r="JZ123" i="2" s="1"/>
  <c r="GA123" i="2"/>
  <c r="KA123" i="2" s="1"/>
  <c r="GB123" i="2"/>
  <c r="KB123" i="2" s="1"/>
  <c r="GC123" i="2"/>
  <c r="KC123" i="2" s="1"/>
  <c r="GD123" i="2"/>
  <c r="KD123" i="2" s="1"/>
  <c r="GE123" i="2"/>
  <c r="KE123" i="2" s="1"/>
  <c r="GF123" i="2"/>
  <c r="KF123" i="2" s="1"/>
  <c r="GG123" i="2"/>
  <c r="KG123" i="2" s="1"/>
  <c r="GH123" i="2"/>
  <c r="KH123" i="2" s="1"/>
  <c r="GI123" i="2"/>
  <c r="KI123" i="2" s="1"/>
  <c r="GS123" i="2"/>
  <c r="KS123" i="2" s="1"/>
  <c r="GT123" i="2"/>
  <c r="KT123" i="2" s="1"/>
  <c r="GU123" i="2"/>
  <c r="KU123" i="2" s="1"/>
  <c r="GV123" i="2"/>
  <c r="KV123" i="2" s="1"/>
  <c r="GW123" i="2"/>
  <c r="KW123" i="2" s="1"/>
  <c r="GX123" i="2"/>
  <c r="KX123" i="2" s="1"/>
  <c r="GY123" i="2"/>
  <c r="KY123" i="2" s="1"/>
  <c r="GZ123" i="2"/>
  <c r="KZ123" i="2" s="1"/>
  <c r="HA123" i="2"/>
  <c r="LA123" i="2" s="1"/>
  <c r="JW124" i="2"/>
  <c r="FX124" i="2"/>
  <c r="JX124" i="2" s="1"/>
  <c r="FY124" i="2"/>
  <c r="JY124" i="2" s="1"/>
  <c r="FZ124" i="2"/>
  <c r="JZ124" i="2" s="1"/>
  <c r="GA124" i="2"/>
  <c r="KA124" i="2" s="1"/>
  <c r="GB124" i="2"/>
  <c r="KB124" i="2" s="1"/>
  <c r="GC124" i="2"/>
  <c r="KC124" i="2" s="1"/>
  <c r="GD124" i="2"/>
  <c r="KD124" i="2" s="1"/>
  <c r="GE124" i="2"/>
  <c r="KE124" i="2" s="1"/>
  <c r="GF124" i="2"/>
  <c r="KF124" i="2" s="1"/>
  <c r="GG124" i="2"/>
  <c r="KG124" i="2" s="1"/>
  <c r="GH124" i="2"/>
  <c r="KH124" i="2" s="1"/>
  <c r="GI124" i="2"/>
  <c r="KI124" i="2" s="1"/>
  <c r="GS124" i="2"/>
  <c r="KS124" i="2" s="1"/>
  <c r="GT124" i="2"/>
  <c r="KT124" i="2" s="1"/>
  <c r="GU124" i="2"/>
  <c r="KU124" i="2" s="1"/>
  <c r="GV124" i="2"/>
  <c r="KV124" i="2" s="1"/>
  <c r="GW124" i="2"/>
  <c r="KW124" i="2" s="1"/>
  <c r="GX124" i="2"/>
  <c r="KX124" i="2" s="1"/>
  <c r="GY124" i="2"/>
  <c r="KY124" i="2" s="1"/>
  <c r="GZ124" i="2"/>
  <c r="KZ124" i="2" s="1"/>
  <c r="HA124" i="2"/>
  <c r="LA124" i="2" s="1"/>
  <c r="JW125" i="2"/>
  <c r="FX125" i="2"/>
  <c r="JX125" i="2" s="1"/>
  <c r="FY125" i="2"/>
  <c r="JY125" i="2" s="1"/>
  <c r="FZ125" i="2"/>
  <c r="JZ125" i="2" s="1"/>
  <c r="GA125" i="2"/>
  <c r="KA125" i="2" s="1"/>
  <c r="GB125" i="2"/>
  <c r="KB125" i="2" s="1"/>
  <c r="GC125" i="2"/>
  <c r="KC125" i="2" s="1"/>
  <c r="GD125" i="2"/>
  <c r="KD125" i="2" s="1"/>
  <c r="GE125" i="2"/>
  <c r="KE125" i="2" s="1"/>
  <c r="GF125" i="2"/>
  <c r="KF125" i="2" s="1"/>
  <c r="GG125" i="2"/>
  <c r="KG125" i="2" s="1"/>
  <c r="GH125" i="2"/>
  <c r="KH125" i="2" s="1"/>
  <c r="GI125" i="2"/>
  <c r="KI125" i="2" s="1"/>
  <c r="GS125" i="2"/>
  <c r="KS125" i="2" s="1"/>
  <c r="GT125" i="2"/>
  <c r="KT125" i="2" s="1"/>
  <c r="GU125" i="2"/>
  <c r="KU125" i="2" s="1"/>
  <c r="GV125" i="2"/>
  <c r="KV125" i="2" s="1"/>
  <c r="GW125" i="2"/>
  <c r="KW125" i="2" s="1"/>
  <c r="GX125" i="2"/>
  <c r="KX125" i="2" s="1"/>
  <c r="GY125" i="2"/>
  <c r="KY125" i="2" s="1"/>
  <c r="GZ125" i="2"/>
  <c r="KZ125" i="2" s="1"/>
  <c r="HA125" i="2"/>
  <c r="LA125" i="2" s="1"/>
  <c r="JW126" i="2"/>
  <c r="FX126" i="2"/>
  <c r="JX126" i="2" s="1"/>
  <c r="FY126" i="2"/>
  <c r="JY126" i="2" s="1"/>
  <c r="FZ126" i="2"/>
  <c r="JZ126" i="2" s="1"/>
  <c r="GA126" i="2"/>
  <c r="KA126" i="2" s="1"/>
  <c r="GB126" i="2"/>
  <c r="KB126" i="2" s="1"/>
  <c r="GC126" i="2"/>
  <c r="KC126" i="2" s="1"/>
  <c r="GD126" i="2"/>
  <c r="KD126" i="2" s="1"/>
  <c r="GE126" i="2"/>
  <c r="KE126" i="2" s="1"/>
  <c r="GF126" i="2"/>
  <c r="KF126" i="2" s="1"/>
  <c r="GG126" i="2"/>
  <c r="KG126" i="2" s="1"/>
  <c r="GH126" i="2"/>
  <c r="KH126" i="2" s="1"/>
  <c r="GI126" i="2"/>
  <c r="KI126" i="2" s="1"/>
  <c r="GS126" i="2"/>
  <c r="KS126" i="2" s="1"/>
  <c r="GT126" i="2"/>
  <c r="KT126" i="2" s="1"/>
  <c r="GU126" i="2"/>
  <c r="KU126" i="2" s="1"/>
  <c r="GV126" i="2"/>
  <c r="KV126" i="2" s="1"/>
  <c r="GW126" i="2"/>
  <c r="KW126" i="2" s="1"/>
  <c r="GX126" i="2"/>
  <c r="KX126" i="2" s="1"/>
  <c r="GY126" i="2"/>
  <c r="KY126" i="2" s="1"/>
  <c r="GZ126" i="2"/>
  <c r="KZ126" i="2" s="1"/>
  <c r="HA126" i="2"/>
  <c r="LA126" i="2" s="1"/>
  <c r="JW127" i="2"/>
  <c r="FX127" i="2"/>
  <c r="JX127" i="2" s="1"/>
  <c r="FY127" i="2"/>
  <c r="JY127" i="2" s="1"/>
  <c r="FZ127" i="2"/>
  <c r="JZ127" i="2" s="1"/>
  <c r="GA127" i="2"/>
  <c r="KA127" i="2" s="1"/>
  <c r="GB127" i="2"/>
  <c r="KB127" i="2" s="1"/>
  <c r="GC127" i="2"/>
  <c r="KC127" i="2" s="1"/>
  <c r="GD127" i="2"/>
  <c r="KD127" i="2" s="1"/>
  <c r="GE127" i="2"/>
  <c r="KE127" i="2" s="1"/>
  <c r="GF127" i="2"/>
  <c r="KF127" i="2" s="1"/>
  <c r="GG127" i="2"/>
  <c r="KG127" i="2" s="1"/>
  <c r="GH127" i="2"/>
  <c r="KH127" i="2" s="1"/>
  <c r="GI127" i="2"/>
  <c r="KI127" i="2" s="1"/>
  <c r="GS127" i="2"/>
  <c r="KS127" i="2" s="1"/>
  <c r="GT127" i="2"/>
  <c r="KT127" i="2" s="1"/>
  <c r="GU127" i="2"/>
  <c r="KU127" i="2" s="1"/>
  <c r="GV127" i="2"/>
  <c r="KV127" i="2" s="1"/>
  <c r="GW127" i="2"/>
  <c r="KW127" i="2" s="1"/>
  <c r="GX127" i="2"/>
  <c r="KX127" i="2" s="1"/>
  <c r="GY127" i="2"/>
  <c r="KY127" i="2" s="1"/>
  <c r="GZ127" i="2"/>
  <c r="KZ127" i="2" s="1"/>
  <c r="HA127" i="2"/>
  <c r="LA127" i="2" s="1"/>
  <c r="JW128" i="2"/>
  <c r="FX128" i="2"/>
  <c r="JX128" i="2" s="1"/>
  <c r="FY128" i="2"/>
  <c r="JY128" i="2" s="1"/>
  <c r="FZ128" i="2"/>
  <c r="JZ128" i="2" s="1"/>
  <c r="GA128" i="2"/>
  <c r="KA128" i="2" s="1"/>
  <c r="GB128" i="2"/>
  <c r="KB128" i="2" s="1"/>
  <c r="GC128" i="2"/>
  <c r="KC128" i="2" s="1"/>
  <c r="GD128" i="2"/>
  <c r="KD128" i="2" s="1"/>
  <c r="GE128" i="2"/>
  <c r="KE128" i="2" s="1"/>
  <c r="GF128" i="2"/>
  <c r="KF128" i="2" s="1"/>
  <c r="GG128" i="2"/>
  <c r="KG128" i="2" s="1"/>
  <c r="GH128" i="2"/>
  <c r="KH128" i="2" s="1"/>
  <c r="GI128" i="2"/>
  <c r="KI128" i="2" s="1"/>
  <c r="GS128" i="2"/>
  <c r="KS128" i="2" s="1"/>
  <c r="GT128" i="2"/>
  <c r="KT128" i="2" s="1"/>
  <c r="GU128" i="2"/>
  <c r="KU128" i="2" s="1"/>
  <c r="GV128" i="2"/>
  <c r="KV128" i="2" s="1"/>
  <c r="GW128" i="2"/>
  <c r="KW128" i="2" s="1"/>
  <c r="GX128" i="2"/>
  <c r="KX128" i="2" s="1"/>
  <c r="GY128" i="2"/>
  <c r="KY128" i="2" s="1"/>
  <c r="GZ128" i="2"/>
  <c r="KZ128" i="2" s="1"/>
  <c r="HA128" i="2"/>
  <c r="LA128" i="2" s="1"/>
  <c r="JW129" i="2"/>
  <c r="FX129" i="2"/>
  <c r="JX129" i="2" s="1"/>
  <c r="FY129" i="2"/>
  <c r="JY129" i="2" s="1"/>
  <c r="FZ129" i="2"/>
  <c r="JZ129" i="2" s="1"/>
  <c r="GA129" i="2"/>
  <c r="KA129" i="2" s="1"/>
  <c r="GB129" i="2"/>
  <c r="KB129" i="2" s="1"/>
  <c r="GC129" i="2"/>
  <c r="KC129" i="2" s="1"/>
  <c r="GD129" i="2"/>
  <c r="KD129" i="2" s="1"/>
  <c r="GE129" i="2"/>
  <c r="KE129" i="2" s="1"/>
  <c r="GF129" i="2"/>
  <c r="KF129" i="2" s="1"/>
  <c r="GG129" i="2"/>
  <c r="KG129" i="2" s="1"/>
  <c r="GH129" i="2"/>
  <c r="KH129" i="2" s="1"/>
  <c r="GI129" i="2"/>
  <c r="KI129" i="2" s="1"/>
  <c r="GS129" i="2"/>
  <c r="KS129" i="2" s="1"/>
  <c r="GT129" i="2"/>
  <c r="KT129" i="2" s="1"/>
  <c r="GU129" i="2"/>
  <c r="KU129" i="2" s="1"/>
  <c r="GV129" i="2"/>
  <c r="KV129" i="2" s="1"/>
  <c r="GW129" i="2"/>
  <c r="KW129" i="2" s="1"/>
  <c r="GX129" i="2"/>
  <c r="KX129" i="2" s="1"/>
  <c r="GY129" i="2"/>
  <c r="KY129" i="2" s="1"/>
  <c r="GZ129" i="2"/>
  <c r="KZ129" i="2" s="1"/>
  <c r="HA129" i="2"/>
  <c r="LA129" i="2" s="1"/>
  <c r="JW130" i="2"/>
  <c r="FX130" i="2"/>
  <c r="JX130" i="2" s="1"/>
  <c r="FY130" i="2"/>
  <c r="JY130" i="2" s="1"/>
  <c r="FZ130" i="2"/>
  <c r="JZ130" i="2" s="1"/>
  <c r="GA130" i="2"/>
  <c r="KA130" i="2" s="1"/>
  <c r="GB130" i="2"/>
  <c r="KB130" i="2" s="1"/>
  <c r="GC130" i="2"/>
  <c r="KC130" i="2" s="1"/>
  <c r="GD130" i="2"/>
  <c r="KD130" i="2" s="1"/>
  <c r="GE130" i="2"/>
  <c r="KE130" i="2" s="1"/>
  <c r="GF130" i="2"/>
  <c r="KF130" i="2" s="1"/>
  <c r="GG130" i="2"/>
  <c r="KG130" i="2" s="1"/>
  <c r="GH130" i="2"/>
  <c r="KH130" i="2" s="1"/>
  <c r="GI130" i="2"/>
  <c r="KI130" i="2" s="1"/>
  <c r="GS130" i="2"/>
  <c r="KS130" i="2" s="1"/>
  <c r="GT130" i="2"/>
  <c r="KT130" i="2" s="1"/>
  <c r="GU130" i="2"/>
  <c r="KU130" i="2" s="1"/>
  <c r="GV130" i="2"/>
  <c r="KV130" i="2" s="1"/>
  <c r="GW130" i="2"/>
  <c r="KW130" i="2" s="1"/>
  <c r="GX130" i="2"/>
  <c r="KX130" i="2" s="1"/>
  <c r="GY130" i="2"/>
  <c r="KY130" i="2" s="1"/>
  <c r="GZ130" i="2"/>
  <c r="KZ130" i="2" s="1"/>
  <c r="HA130" i="2"/>
  <c r="LA130" i="2" s="1"/>
  <c r="JW131" i="2"/>
  <c r="FX131" i="2"/>
  <c r="JX131" i="2" s="1"/>
  <c r="FY131" i="2"/>
  <c r="JY131" i="2" s="1"/>
  <c r="FZ131" i="2"/>
  <c r="JZ131" i="2" s="1"/>
  <c r="GA131" i="2"/>
  <c r="KA131" i="2" s="1"/>
  <c r="GB131" i="2"/>
  <c r="KB131" i="2" s="1"/>
  <c r="GC131" i="2"/>
  <c r="KC131" i="2" s="1"/>
  <c r="GD131" i="2"/>
  <c r="KD131" i="2" s="1"/>
  <c r="GE131" i="2"/>
  <c r="KE131" i="2" s="1"/>
  <c r="GF131" i="2"/>
  <c r="KF131" i="2" s="1"/>
  <c r="GG131" i="2"/>
  <c r="KG131" i="2" s="1"/>
  <c r="GH131" i="2"/>
  <c r="KH131" i="2" s="1"/>
  <c r="GI131" i="2"/>
  <c r="KI131" i="2" s="1"/>
  <c r="GS131" i="2"/>
  <c r="KS131" i="2" s="1"/>
  <c r="GT131" i="2"/>
  <c r="KT131" i="2" s="1"/>
  <c r="GU131" i="2"/>
  <c r="KU131" i="2" s="1"/>
  <c r="GV131" i="2"/>
  <c r="KV131" i="2" s="1"/>
  <c r="GW131" i="2"/>
  <c r="KW131" i="2" s="1"/>
  <c r="GX131" i="2"/>
  <c r="KX131" i="2" s="1"/>
  <c r="GY131" i="2"/>
  <c r="KY131" i="2" s="1"/>
  <c r="GZ131" i="2"/>
  <c r="KZ131" i="2" s="1"/>
  <c r="HA131" i="2"/>
  <c r="LA131" i="2" s="1"/>
  <c r="JW132" i="2"/>
  <c r="FX132" i="2"/>
  <c r="JX132" i="2" s="1"/>
  <c r="FY132" i="2"/>
  <c r="JY132" i="2" s="1"/>
  <c r="FZ132" i="2"/>
  <c r="JZ132" i="2" s="1"/>
  <c r="GA132" i="2"/>
  <c r="KA132" i="2" s="1"/>
  <c r="GB132" i="2"/>
  <c r="KB132" i="2" s="1"/>
  <c r="GC132" i="2"/>
  <c r="KC132" i="2" s="1"/>
  <c r="GD132" i="2"/>
  <c r="KD132" i="2" s="1"/>
  <c r="GE132" i="2"/>
  <c r="KE132" i="2" s="1"/>
  <c r="GF132" i="2"/>
  <c r="KF132" i="2" s="1"/>
  <c r="GG132" i="2"/>
  <c r="KG132" i="2" s="1"/>
  <c r="GH132" i="2"/>
  <c r="KH132" i="2" s="1"/>
  <c r="GI132" i="2"/>
  <c r="KI132" i="2" s="1"/>
  <c r="GS132" i="2"/>
  <c r="KS132" i="2" s="1"/>
  <c r="GT132" i="2"/>
  <c r="KT132" i="2" s="1"/>
  <c r="GU132" i="2"/>
  <c r="KU132" i="2" s="1"/>
  <c r="GV132" i="2"/>
  <c r="KV132" i="2" s="1"/>
  <c r="GW132" i="2"/>
  <c r="KW132" i="2" s="1"/>
  <c r="GX132" i="2"/>
  <c r="KX132" i="2" s="1"/>
  <c r="GY132" i="2"/>
  <c r="KY132" i="2" s="1"/>
  <c r="GZ132" i="2"/>
  <c r="KZ132" i="2" s="1"/>
  <c r="HA132" i="2"/>
  <c r="LA132" i="2" s="1"/>
  <c r="JW133" i="2"/>
  <c r="FX133" i="2"/>
  <c r="JX133" i="2" s="1"/>
  <c r="FY133" i="2"/>
  <c r="JY133" i="2" s="1"/>
  <c r="FZ133" i="2"/>
  <c r="JZ133" i="2" s="1"/>
  <c r="GA133" i="2"/>
  <c r="KA133" i="2" s="1"/>
  <c r="GB133" i="2"/>
  <c r="KB133" i="2" s="1"/>
  <c r="GC133" i="2"/>
  <c r="KC133" i="2" s="1"/>
  <c r="GD133" i="2"/>
  <c r="KD133" i="2" s="1"/>
  <c r="GE133" i="2"/>
  <c r="KE133" i="2" s="1"/>
  <c r="GF133" i="2"/>
  <c r="KF133" i="2" s="1"/>
  <c r="GG133" i="2"/>
  <c r="KG133" i="2" s="1"/>
  <c r="GH133" i="2"/>
  <c r="KH133" i="2" s="1"/>
  <c r="GI133" i="2"/>
  <c r="KI133" i="2" s="1"/>
  <c r="GS133" i="2"/>
  <c r="KS133" i="2" s="1"/>
  <c r="GT133" i="2"/>
  <c r="KT133" i="2" s="1"/>
  <c r="GU133" i="2"/>
  <c r="KU133" i="2" s="1"/>
  <c r="GV133" i="2"/>
  <c r="KV133" i="2" s="1"/>
  <c r="GW133" i="2"/>
  <c r="KW133" i="2" s="1"/>
  <c r="GX133" i="2"/>
  <c r="KX133" i="2" s="1"/>
  <c r="GY133" i="2"/>
  <c r="KY133" i="2" s="1"/>
  <c r="GZ133" i="2"/>
  <c r="KZ133" i="2" s="1"/>
  <c r="HA133" i="2"/>
  <c r="LA133" i="2" s="1"/>
  <c r="JW134" i="2"/>
  <c r="FX134" i="2"/>
  <c r="JX134" i="2" s="1"/>
  <c r="FY134" i="2"/>
  <c r="JY134" i="2" s="1"/>
  <c r="FZ134" i="2"/>
  <c r="JZ134" i="2" s="1"/>
  <c r="GA134" i="2"/>
  <c r="KA134" i="2" s="1"/>
  <c r="GB134" i="2"/>
  <c r="KB134" i="2" s="1"/>
  <c r="GC134" i="2"/>
  <c r="KC134" i="2" s="1"/>
  <c r="GD134" i="2"/>
  <c r="KD134" i="2" s="1"/>
  <c r="GE134" i="2"/>
  <c r="KE134" i="2" s="1"/>
  <c r="GF134" i="2"/>
  <c r="KF134" i="2" s="1"/>
  <c r="GG134" i="2"/>
  <c r="KG134" i="2" s="1"/>
  <c r="GH134" i="2"/>
  <c r="KH134" i="2" s="1"/>
  <c r="GI134" i="2"/>
  <c r="KI134" i="2" s="1"/>
  <c r="GS134" i="2"/>
  <c r="KS134" i="2" s="1"/>
  <c r="GT134" i="2"/>
  <c r="KT134" i="2" s="1"/>
  <c r="GU134" i="2"/>
  <c r="KU134" i="2" s="1"/>
  <c r="GV134" i="2"/>
  <c r="KV134" i="2" s="1"/>
  <c r="GW134" i="2"/>
  <c r="KW134" i="2" s="1"/>
  <c r="GX134" i="2"/>
  <c r="KX134" i="2" s="1"/>
  <c r="GY134" i="2"/>
  <c r="KY134" i="2" s="1"/>
  <c r="GZ134" i="2"/>
  <c r="KZ134" i="2" s="1"/>
  <c r="HA134" i="2"/>
  <c r="LA134" i="2" s="1"/>
  <c r="JW135" i="2"/>
  <c r="FX135" i="2"/>
  <c r="JX135" i="2" s="1"/>
  <c r="FY135" i="2"/>
  <c r="JY135" i="2" s="1"/>
  <c r="FZ135" i="2"/>
  <c r="JZ135" i="2" s="1"/>
  <c r="GA135" i="2"/>
  <c r="KA135" i="2" s="1"/>
  <c r="GB135" i="2"/>
  <c r="KB135" i="2" s="1"/>
  <c r="GC135" i="2"/>
  <c r="KC135" i="2" s="1"/>
  <c r="GD135" i="2"/>
  <c r="KD135" i="2" s="1"/>
  <c r="GE135" i="2"/>
  <c r="KE135" i="2" s="1"/>
  <c r="GF135" i="2"/>
  <c r="KF135" i="2" s="1"/>
  <c r="GG135" i="2"/>
  <c r="KG135" i="2" s="1"/>
  <c r="GH135" i="2"/>
  <c r="KH135" i="2" s="1"/>
  <c r="GI135" i="2"/>
  <c r="KI135" i="2" s="1"/>
  <c r="GS135" i="2"/>
  <c r="KS135" i="2" s="1"/>
  <c r="GT135" i="2"/>
  <c r="KT135" i="2" s="1"/>
  <c r="GU135" i="2"/>
  <c r="KU135" i="2" s="1"/>
  <c r="GV135" i="2"/>
  <c r="KV135" i="2" s="1"/>
  <c r="GW135" i="2"/>
  <c r="KW135" i="2" s="1"/>
  <c r="GX135" i="2"/>
  <c r="KX135" i="2" s="1"/>
  <c r="GY135" i="2"/>
  <c r="KY135" i="2" s="1"/>
  <c r="GZ135" i="2"/>
  <c r="KZ135" i="2" s="1"/>
  <c r="HA135" i="2"/>
  <c r="LA135" i="2" s="1"/>
  <c r="JW136" i="2"/>
  <c r="FX136" i="2"/>
  <c r="JX136" i="2" s="1"/>
  <c r="FY136" i="2"/>
  <c r="JY136" i="2" s="1"/>
  <c r="FZ136" i="2"/>
  <c r="JZ136" i="2" s="1"/>
  <c r="GA136" i="2"/>
  <c r="KA136" i="2" s="1"/>
  <c r="GB136" i="2"/>
  <c r="KB136" i="2" s="1"/>
  <c r="GC136" i="2"/>
  <c r="KC136" i="2" s="1"/>
  <c r="GD136" i="2"/>
  <c r="KD136" i="2" s="1"/>
  <c r="GE136" i="2"/>
  <c r="KE136" i="2" s="1"/>
  <c r="GF136" i="2"/>
  <c r="KF136" i="2" s="1"/>
  <c r="GG136" i="2"/>
  <c r="KG136" i="2" s="1"/>
  <c r="GH136" i="2"/>
  <c r="KH136" i="2" s="1"/>
  <c r="GI136" i="2"/>
  <c r="KI136" i="2" s="1"/>
  <c r="GS136" i="2"/>
  <c r="KS136" i="2" s="1"/>
  <c r="GT136" i="2"/>
  <c r="KT136" i="2" s="1"/>
  <c r="GU136" i="2"/>
  <c r="KU136" i="2" s="1"/>
  <c r="GV136" i="2"/>
  <c r="KV136" i="2" s="1"/>
  <c r="GW136" i="2"/>
  <c r="KW136" i="2" s="1"/>
  <c r="GX136" i="2"/>
  <c r="KX136" i="2" s="1"/>
  <c r="GY136" i="2"/>
  <c r="KY136" i="2" s="1"/>
  <c r="GZ136" i="2"/>
  <c r="KZ136" i="2" s="1"/>
  <c r="HA136" i="2"/>
  <c r="LA136" i="2" s="1"/>
  <c r="JW137" i="2"/>
  <c r="FX137" i="2"/>
  <c r="JX137" i="2" s="1"/>
  <c r="FY137" i="2"/>
  <c r="JY137" i="2" s="1"/>
  <c r="FZ137" i="2"/>
  <c r="JZ137" i="2" s="1"/>
  <c r="GA137" i="2"/>
  <c r="KA137" i="2" s="1"/>
  <c r="GB137" i="2"/>
  <c r="KB137" i="2" s="1"/>
  <c r="GC137" i="2"/>
  <c r="KC137" i="2" s="1"/>
  <c r="GD137" i="2"/>
  <c r="KD137" i="2" s="1"/>
  <c r="GE137" i="2"/>
  <c r="KE137" i="2" s="1"/>
  <c r="GF137" i="2"/>
  <c r="KF137" i="2" s="1"/>
  <c r="GG137" i="2"/>
  <c r="KG137" i="2" s="1"/>
  <c r="GH137" i="2"/>
  <c r="KH137" i="2" s="1"/>
  <c r="GI137" i="2"/>
  <c r="KI137" i="2" s="1"/>
  <c r="GS137" i="2"/>
  <c r="KS137" i="2" s="1"/>
  <c r="GT137" i="2"/>
  <c r="KT137" i="2" s="1"/>
  <c r="GU137" i="2"/>
  <c r="KU137" i="2" s="1"/>
  <c r="GV137" i="2"/>
  <c r="KV137" i="2" s="1"/>
  <c r="GW137" i="2"/>
  <c r="KW137" i="2" s="1"/>
  <c r="GX137" i="2"/>
  <c r="KX137" i="2" s="1"/>
  <c r="GY137" i="2"/>
  <c r="KY137" i="2" s="1"/>
  <c r="GZ137" i="2"/>
  <c r="KZ137" i="2" s="1"/>
  <c r="HA137" i="2"/>
  <c r="LA137" i="2" s="1"/>
  <c r="JW138" i="2"/>
  <c r="FX138" i="2"/>
  <c r="JX138" i="2" s="1"/>
  <c r="FY138" i="2"/>
  <c r="JY138" i="2" s="1"/>
  <c r="FZ138" i="2"/>
  <c r="JZ138" i="2" s="1"/>
  <c r="GA138" i="2"/>
  <c r="KA138" i="2" s="1"/>
  <c r="GB138" i="2"/>
  <c r="KB138" i="2" s="1"/>
  <c r="GC138" i="2"/>
  <c r="KC138" i="2" s="1"/>
  <c r="GD138" i="2"/>
  <c r="KD138" i="2" s="1"/>
  <c r="GE138" i="2"/>
  <c r="KE138" i="2" s="1"/>
  <c r="GF138" i="2"/>
  <c r="KF138" i="2" s="1"/>
  <c r="GG138" i="2"/>
  <c r="KG138" i="2" s="1"/>
  <c r="GH138" i="2"/>
  <c r="KH138" i="2" s="1"/>
  <c r="GI138" i="2"/>
  <c r="KI138" i="2" s="1"/>
  <c r="GS138" i="2"/>
  <c r="KS138" i="2" s="1"/>
  <c r="GT138" i="2"/>
  <c r="KT138" i="2" s="1"/>
  <c r="GU138" i="2"/>
  <c r="KU138" i="2" s="1"/>
  <c r="GV138" i="2"/>
  <c r="KV138" i="2" s="1"/>
  <c r="GW138" i="2"/>
  <c r="KW138" i="2" s="1"/>
  <c r="GX138" i="2"/>
  <c r="KX138" i="2" s="1"/>
  <c r="GY138" i="2"/>
  <c r="KY138" i="2" s="1"/>
  <c r="GZ138" i="2"/>
  <c r="KZ138" i="2" s="1"/>
  <c r="HA138" i="2"/>
  <c r="LA138" i="2" s="1"/>
  <c r="JW139" i="2"/>
  <c r="FX139" i="2"/>
  <c r="JX139" i="2" s="1"/>
  <c r="FY139" i="2"/>
  <c r="JY139" i="2" s="1"/>
  <c r="FZ139" i="2"/>
  <c r="JZ139" i="2" s="1"/>
  <c r="GA139" i="2"/>
  <c r="KA139" i="2" s="1"/>
  <c r="GB139" i="2"/>
  <c r="KB139" i="2" s="1"/>
  <c r="GC139" i="2"/>
  <c r="KC139" i="2" s="1"/>
  <c r="GD139" i="2"/>
  <c r="KD139" i="2" s="1"/>
  <c r="GE139" i="2"/>
  <c r="KE139" i="2" s="1"/>
  <c r="GF139" i="2"/>
  <c r="KF139" i="2" s="1"/>
  <c r="GG139" i="2"/>
  <c r="KG139" i="2" s="1"/>
  <c r="GH139" i="2"/>
  <c r="KH139" i="2" s="1"/>
  <c r="GI139" i="2"/>
  <c r="KI139" i="2" s="1"/>
  <c r="GS139" i="2"/>
  <c r="KS139" i="2" s="1"/>
  <c r="GT139" i="2"/>
  <c r="KT139" i="2" s="1"/>
  <c r="GU139" i="2"/>
  <c r="KU139" i="2" s="1"/>
  <c r="GV139" i="2"/>
  <c r="KV139" i="2" s="1"/>
  <c r="GW139" i="2"/>
  <c r="KW139" i="2" s="1"/>
  <c r="GX139" i="2"/>
  <c r="KX139" i="2" s="1"/>
  <c r="GY139" i="2"/>
  <c r="KY139" i="2" s="1"/>
  <c r="GZ139" i="2"/>
  <c r="KZ139" i="2" s="1"/>
  <c r="HA139" i="2"/>
  <c r="LA139" i="2" s="1"/>
  <c r="JW140" i="2"/>
  <c r="FX140" i="2"/>
  <c r="JX140" i="2" s="1"/>
  <c r="FY140" i="2"/>
  <c r="JY140" i="2" s="1"/>
  <c r="FZ140" i="2"/>
  <c r="JZ140" i="2" s="1"/>
  <c r="GA140" i="2"/>
  <c r="KA140" i="2" s="1"/>
  <c r="GB140" i="2"/>
  <c r="KB140" i="2" s="1"/>
  <c r="GC140" i="2"/>
  <c r="KC140" i="2" s="1"/>
  <c r="GD140" i="2"/>
  <c r="KD140" i="2" s="1"/>
  <c r="GE140" i="2"/>
  <c r="KE140" i="2" s="1"/>
  <c r="GF140" i="2"/>
  <c r="KF140" i="2" s="1"/>
  <c r="GG140" i="2"/>
  <c r="KG140" i="2" s="1"/>
  <c r="GH140" i="2"/>
  <c r="KH140" i="2" s="1"/>
  <c r="GI140" i="2"/>
  <c r="KI140" i="2" s="1"/>
  <c r="GS140" i="2"/>
  <c r="KS140" i="2" s="1"/>
  <c r="GT140" i="2"/>
  <c r="KT140" i="2" s="1"/>
  <c r="GU140" i="2"/>
  <c r="KU140" i="2" s="1"/>
  <c r="GV140" i="2"/>
  <c r="KV140" i="2" s="1"/>
  <c r="GW140" i="2"/>
  <c r="KW140" i="2" s="1"/>
  <c r="GX140" i="2"/>
  <c r="KX140" i="2" s="1"/>
  <c r="GY140" i="2"/>
  <c r="KY140" i="2" s="1"/>
  <c r="GZ140" i="2"/>
  <c r="KZ140" i="2" s="1"/>
  <c r="HA140" i="2"/>
  <c r="LA140" i="2" s="1"/>
  <c r="JW141" i="2"/>
  <c r="FX141" i="2"/>
  <c r="JX141" i="2" s="1"/>
  <c r="FY141" i="2"/>
  <c r="JY141" i="2" s="1"/>
  <c r="FZ141" i="2"/>
  <c r="JZ141" i="2" s="1"/>
  <c r="GA141" i="2"/>
  <c r="KA141" i="2" s="1"/>
  <c r="GB141" i="2"/>
  <c r="KB141" i="2" s="1"/>
  <c r="GC141" i="2"/>
  <c r="KC141" i="2" s="1"/>
  <c r="GD141" i="2"/>
  <c r="KD141" i="2" s="1"/>
  <c r="GE141" i="2"/>
  <c r="KE141" i="2" s="1"/>
  <c r="GF141" i="2"/>
  <c r="KF141" i="2" s="1"/>
  <c r="GG141" i="2"/>
  <c r="KG141" i="2" s="1"/>
  <c r="GH141" i="2"/>
  <c r="KH141" i="2" s="1"/>
  <c r="GI141" i="2"/>
  <c r="KI141" i="2" s="1"/>
  <c r="GS141" i="2"/>
  <c r="KS141" i="2" s="1"/>
  <c r="GT141" i="2"/>
  <c r="KT141" i="2" s="1"/>
  <c r="GU141" i="2"/>
  <c r="KU141" i="2" s="1"/>
  <c r="GV141" i="2"/>
  <c r="KV141" i="2" s="1"/>
  <c r="GW141" i="2"/>
  <c r="KW141" i="2" s="1"/>
  <c r="GX141" i="2"/>
  <c r="KX141" i="2" s="1"/>
  <c r="GY141" i="2"/>
  <c r="KY141" i="2" s="1"/>
  <c r="GZ141" i="2"/>
  <c r="KZ141" i="2" s="1"/>
  <c r="HA141" i="2"/>
  <c r="LA141" i="2" s="1"/>
  <c r="JW142" i="2"/>
  <c r="FX142" i="2"/>
  <c r="JX142" i="2" s="1"/>
  <c r="FY142" i="2"/>
  <c r="JY142" i="2" s="1"/>
  <c r="FZ142" i="2"/>
  <c r="JZ142" i="2" s="1"/>
  <c r="GA142" i="2"/>
  <c r="KA142" i="2" s="1"/>
  <c r="GB142" i="2"/>
  <c r="KB142" i="2" s="1"/>
  <c r="GC142" i="2"/>
  <c r="KC142" i="2" s="1"/>
  <c r="GD142" i="2"/>
  <c r="KD142" i="2" s="1"/>
  <c r="GE142" i="2"/>
  <c r="KE142" i="2" s="1"/>
  <c r="GF142" i="2"/>
  <c r="KF142" i="2" s="1"/>
  <c r="GG142" i="2"/>
  <c r="KG142" i="2" s="1"/>
  <c r="GH142" i="2"/>
  <c r="KH142" i="2" s="1"/>
  <c r="GI142" i="2"/>
  <c r="KI142" i="2" s="1"/>
  <c r="GS142" i="2"/>
  <c r="KS142" i="2" s="1"/>
  <c r="GT142" i="2"/>
  <c r="KT142" i="2" s="1"/>
  <c r="GU142" i="2"/>
  <c r="KU142" i="2" s="1"/>
  <c r="GV142" i="2"/>
  <c r="KV142" i="2" s="1"/>
  <c r="GW142" i="2"/>
  <c r="KW142" i="2" s="1"/>
  <c r="GX142" i="2"/>
  <c r="KX142" i="2" s="1"/>
  <c r="GY142" i="2"/>
  <c r="KY142" i="2" s="1"/>
  <c r="GZ142" i="2"/>
  <c r="KZ142" i="2" s="1"/>
  <c r="HA142" i="2"/>
  <c r="LA142" i="2" s="1"/>
  <c r="JW143" i="2"/>
  <c r="FX143" i="2"/>
  <c r="JX143" i="2" s="1"/>
  <c r="FY143" i="2"/>
  <c r="JY143" i="2" s="1"/>
  <c r="FZ143" i="2"/>
  <c r="JZ143" i="2" s="1"/>
  <c r="GA143" i="2"/>
  <c r="KA143" i="2" s="1"/>
  <c r="GB143" i="2"/>
  <c r="KB143" i="2" s="1"/>
  <c r="GC143" i="2"/>
  <c r="KC143" i="2" s="1"/>
  <c r="GD143" i="2"/>
  <c r="KD143" i="2" s="1"/>
  <c r="GE143" i="2"/>
  <c r="KE143" i="2" s="1"/>
  <c r="GF143" i="2"/>
  <c r="KF143" i="2" s="1"/>
  <c r="GG143" i="2"/>
  <c r="KG143" i="2" s="1"/>
  <c r="GH143" i="2"/>
  <c r="KH143" i="2" s="1"/>
  <c r="GI143" i="2"/>
  <c r="KI143" i="2" s="1"/>
  <c r="GS143" i="2"/>
  <c r="KS143" i="2" s="1"/>
  <c r="GT143" i="2"/>
  <c r="KT143" i="2" s="1"/>
  <c r="GU143" i="2"/>
  <c r="KU143" i="2" s="1"/>
  <c r="GV143" i="2"/>
  <c r="KV143" i="2" s="1"/>
  <c r="GW143" i="2"/>
  <c r="KW143" i="2" s="1"/>
  <c r="GX143" i="2"/>
  <c r="KX143" i="2" s="1"/>
  <c r="GY143" i="2"/>
  <c r="KY143" i="2" s="1"/>
  <c r="GZ143" i="2"/>
  <c r="KZ143" i="2" s="1"/>
  <c r="HA143" i="2"/>
  <c r="LA143" i="2" s="1"/>
  <c r="JW144" i="2"/>
  <c r="FX144" i="2"/>
  <c r="JX144" i="2" s="1"/>
  <c r="FY144" i="2"/>
  <c r="JY144" i="2" s="1"/>
  <c r="FZ144" i="2"/>
  <c r="JZ144" i="2" s="1"/>
  <c r="GA144" i="2"/>
  <c r="KA144" i="2" s="1"/>
  <c r="GB144" i="2"/>
  <c r="KB144" i="2" s="1"/>
  <c r="GC144" i="2"/>
  <c r="KC144" i="2" s="1"/>
  <c r="GD144" i="2"/>
  <c r="KD144" i="2" s="1"/>
  <c r="GE144" i="2"/>
  <c r="KE144" i="2" s="1"/>
  <c r="GF144" i="2"/>
  <c r="KF144" i="2" s="1"/>
  <c r="GG144" i="2"/>
  <c r="KG144" i="2" s="1"/>
  <c r="GH144" i="2"/>
  <c r="KH144" i="2" s="1"/>
  <c r="GI144" i="2"/>
  <c r="KI144" i="2" s="1"/>
  <c r="GS144" i="2"/>
  <c r="KS144" i="2" s="1"/>
  <c r="GT144" i="2"/>
  <c r="KT144" i="2" s="1"/>
  <c r="GU144" i="2"/>
  <c r="KU144" i="2" s="1"/>
  <c r="GV144" i="2"/>
  <c r="KV144" i="2" s="1"/>
  <c r="GW144" i="2"/>
  <c r="KW144" i="2" s="1"/>
  <c r="GX144" i="2"/>
  <c r="KX144" i="2" s="1"/>
  <c r="GY144" i="2"/>
  <c r="KY144" i="2" s="1"/>
  <c r="GZ144" i="2"/>
  <c r="KZ144" i="2" s="1"/>
  <c r="HA144" i="2"/>
  <c r="LA144" i="2" s="1"/>
  <c r="JW145" i="2"/>
  <c r="FX145" i="2"/>
  <c r="JX145" i="2" s="1"/>
  <c r="FY145" i="2"/>
  <c r="JY145" i="2" s="1"/>
  <c r="FZ145" i="2"/>
  <c r="JZ145" i="2" s="1"/>
  <c r="GA145" i="2"/>
  <c r="KA145" i="2" s="1"/>
  <c r="GB145" i="2"/>
  <c r="KB145" i="2" s="1"/>
  <c r="GC145" i="2"/>
  <c r="KC145" i="2" s="1"/>
  <c r="GD145" i="2"/>
  <c r="KD145" i="2" s="1"/>
  <c r="GE145" i="2"/>
  <c r="KE145" i="2" s="1"/>
  <c r="GF145" i="2"/>
  <c r="KF145" i="2" s="1"/>
  <c r="GG145" i="2"/>
  <c r="KG145" i="2" s="1"/>
  <c r="GH145" i="2"/>
  <c r="KH145" i="2" s="1"/>
  <c r="GI145" i="2"/>
  <c r="KI145" i="2" s="1"/>
  <c r="GS145" i="2"/>
  <c r="KS145" i="2" s="1"/>
  <c r="GT145" i="2"/>
  <c r="KT145" i="2" s="1"/>
  <c r="GU145" i="2"/>
  <c r="KU145" i="2" s="1"/>
  <c r="GV145" i="2"/>
  <c r="KV145" i="2" s="1"/>
  <c r="GW145" i="2"/>
  <c r="KW145" i="2" s="1"/>
  <c r="GX145" i="2"/>
  <c r="KX145" i="2" s="1"/>
  <c r="GY145" i="2"/>
  <c r="KY145" i="2" s="1"/>
  <c r="GZ145" i="2"/>
  <c r="KZ145" i="2" s="1"/>
  <c r="HA145" i="2"/>
  <c r="LA145" i="2" s="1"/>
  <c r="JW146" i="2"/>
  <c r="FX146" i="2"/>
  <c r="JX146" i="2" s="1"/>
  <c r="FY146" i="2"/>
  <c r="JY146" i="2" s="1"/>
  <c r="FZ146" i="2"/>
  <c r="JZ146" i="2" s="1"/>
  <c r="GA146" i="2"/>
  <c r="KA146" i="2" s="1"/>
  <c r="GB146" i="2"/>
  <c r="KB146" i="2" s="1"/>
  <c r="GC146" i="2"/>
  <c r="KC146" i="2" s="1"/>
  <c r="GD146" i="2"/>
  <c r="KD146" i="2" s="1"/>
  <c r="GE146" i="2"/>
  <c r="KE146" i="2" s="1"/>
  <c r="GF146" i="2"/>
  <c r="KF146" i="2" s="1"/>
  <c r="GG146" i="2"/>
  <c r="KG146" i="2" s="1"/>
  <c r="GH146" i="2"/>
  <c r="KH146" i="2" s="1"/>
  <c r="GI146" i="2"/>
  <c r="KI146" i="2" s="1"/>
  <c r="GS146" i="2"/>
  <c r="KS146" i="2" s="1"/>
  <c r="GT146" i="2"/>
  <c r="KT146" i="2" s="1"/>
  <c r="GU146" i="2"/>
  <c r="KU146" i="2" s="1"/>
  <c r="GV146" i="2"/>
  <c r="KV146" i="2" s="1"/>
  <c r="GW146" i="2"/>
  <c r="KW146" i="2" s="1"/>
  <c r="GX146" i="2"/>
  <c r="KX146" i="2" s="1"/>
  <c r="GY146" i="2"/>
  <c r="KY146" i="2" s="1"/>
  <c r="GZ146" i="2"/>
  <c r="KZ146" i="2" s="1"/>
  <c r="HA146" i="2"/>
  <c r="LA146" i="2" s="1"/>
  <c r="JW147" i="2"/>
  <c r="FX147" i="2"/>
  <c r="JX147" i="2" s="1"/>
  <c r="FY147" i="2"/>
  <c r="JY147" i="2" s="1"/>
  <c r="FZ147" i="2"/>
  <c r="JZ147" i="2" s="1"/>
  <c r="GA147" i="2"/>
  <c r="KA147" i="2" s="1"/>
  <c r="GB147" i="2"/>
  <c r="KB147" i="2" s="1"/>
  <c r="GC147" i="2"/>
  <c r="KC147" i="2" s="1"/>
  <c r="GD147" i="2"/>
  <c r="KD147" i="2" s="1"/>
  <c r="GE147" i="2"/>
  <c r="KE147" i="2" s="1"/>
  <c r="GF147" i="2"/>
  <c r="KF147" i="2" s="1"/>
  <c r="GG147" i="2"/>
  <c r="KG147" i="2" s="1"/>
  <c r="GH147" i="2"/>
  <c r="KH147" i="2" s="1"/>
  <c r="GI147" i="2"/>
  <c r="KI147" i="2" s="1"/>
  <c r="GS147" i="2"/>
  <c r="KS147" i="2" s="1"/>
  <c r="GT147" i="2"/>
  <c r="KT147" i="2" s="1"/>
  <c r="GU147" i="2"/>
  <c r="KU147" i="2" s="1"/>
  <c r="GV147" i="2"/>
  <c r="KV147" i="2" s="1"/>
  <c r="GW147" i="2"/>
  <c r="KW147" i="2" s="1"/>
  <c r="GX147" i="2"/>
  <c r="KX147" i="2" s="1"/>
  <c r="GY147" i="2"/>
  <c r="KY147" i="2" s="1"/>
  <c r="GZ147" i="2"/>
  <c r="KZ147" i="2" s="1"/>
  <c r="HA147" i="2"/>
  <c r="LA147" i="2" s="1"/>
  <c r="JW148" i="2"/>
  <c r="FX148" i="2"/>
  <c r="JX148" i="2" s="1"/>
  <c r="FY148" i="2"/>
  <c r="JY148" i="2" s="1"/>
  <c r="FZ148" i="2"/>
  <c r="JZ148" i="2" s="1"/>
  <c r="GA148" i="2"/>
  <c r="KA148" i="2" s="1"/>
  <c r="GB148" i="2"/>
  <c r="KB148" i="2" s="1"/>
  <c r="GC148" i="2"/>
  <c r="KC148" i="2" s="1"/>
  <c r="GD148" i="2"/>
  <c r="KD148" i="2" s="1"/>
  <c r="GE148" i="2"/>
  <c r="KE148" i="2" s="1"/>
  <c r="GF148" i="2"/>
  <c r="KF148" i="2" s="1"/>
  <c r="GG148" i="2"/>
  <c r="KG148" i="2" s="1"/>
  <c r="GH148" i="2"/>
  <c r="KH148" i="2" s="1"/>
  <c r="GI148" i="2"/>
  <c r="KI148" i="2" s="1"/>
  <c r="GS148" i="2"/>
  <c r="KS148" i="2" s="1"/>
  <c r="GT148" i="2"/>
  <c r="KT148" i="2" s="1"/>
  <c r="GU148" i="2"/>
  <c r="KU148" i="2" s="1"/>
  <c r="GV148" i="2"/>
  <c r="KV148" i="2" s="1"/>
  <c r="GW148" i="2"/>
  <c r="KW148" i="2" s="1"/>
  <c r="GX148" i="2"/>
  <c r="KX148" i="2" s="1"/>
  <c r="GY148" i="2"/>
  <c r="KY148" i="2" s="1"/>
  <c r="GZ148" i="2"/>
  <c r="KZ148" i="2" s="1"/>
  <c r="HA148" i="2"/>
  <c r="LA148" i="2" s="1"/>
  <c r="JW149" i="2"/>
  <c r="FX149" i="2"/>
  <c r="JX149" i="2" s="1"/>
  <c r="FY149" i="2"/>
  <c r="JY149" i="2" s="1"/>
  <c r="FZ149" i="2"/>
  <c r="JZ149" i="2" s="1"/>
  <c r="GA149" i="2"/>
  <c r="KA149" i="2" s="1"/>
  <c r="GB149" i="2"/>
  <c r="KB149" i="2" s="1"/>
  <c r="GC149" i="2"/>
  <c r="KC149" i="2" s="1"/>
  <c r="GD149" i="2"/>
  <c r="KD149" i="2" s="1"/>
  <c r="GE149" i="2"/>
  <c r="KE149" i="2" s="1"/>
  <c r="GF149" i="2"/>
  <c r="KF149" i="2" s="1"/>
  <c r="GG149" i="2"/>
  <c r="KG149" i="2" s="1"/>
  <c r="GH149" i="2"/>
  <c r="KH149" i="2" s="1"/>
  <c r="GI149" i="2"/>
  <c r="KI149" i="2" s="1"/>
  <c r="GS149" i="2"/>
  <c r="KS149" i="2" s="1"/>
  <c r="GT149" i="2"/>
  <c r="KT149" i="2" s="1"/>
  <c r="GU149" i="2"/>
  <c r="KU149" i="2" s="1"/>
  <c r="GV149" i="2"/>
  <c r="KV149" i="2" s="1"/>
  <c r="GW149" i="2"/>
  <c r="KW149" i="2" s="1"/>
  <c r="GX149" i="2"/>
  <c r="KX149" i="2" s="1"/>
  <c r="GY149" i="2"/>
  <c r="KY149" i="2" s="1"/>
  <c r="GZ149" i="2"/>
  <c r="KZ149" i="2" s="1"/>
  <c r="HA149" i="2"/>
  <c r="LA149" i="2" s="1"/>
  <c r="JW150" i="2"/>
  <c r="FX150" i="2"/>
  <c r="JX150" i="2" s="1"/>
  <c r="FY150" i="2"/>
  <c r="JY150" i="2" s="1"/>
  <c r="FZ150" i="2"/>
  <c r="JZ150" i="2" s="1"/>
  <c r="GA150" i="2"/>
  <c r="KA150" i="2" s="1"/>
  <c r="GB150" i="2"/>
  <c r="KB150" i="2" s="1"/>
  <c r="GC150" i="2"/>
  <c r="KC150" i="2" s="1"/>
  <c r="GD150" i="2"/>
  <c r="KD150" i="2" s="1"/>
  <c r="GE150" i="2"/>
  <c r="KE150" i="2" s="1"/>
  <c r="GF150" i="2"/>
  <c r="KF150" i="2" s="1"/>
  <c r="GG150" i="2"/>
  <c r="KG150" i="2" s="1"/>
  <c r="GH150" i="2"/>
  <c r="KH150" i="2" s="1"/>
  <c r="GI150" i="2"/>
  <c r="KI150" i="2" s="1"/>
  <c r="GS150" i="2"/>
  <c r="KS150" i="2" s="1"/>
  <c r="GT150" i="2"/>
  <c r="KT150" i="2" s="1"/>
  <c r="GU150" i="2"/>
  <c r="KU150" i="2" s="1"/>
  <c r="GV150" i="2"/>
  <c r="KV150" i="2" s="1"/>
  <c r="GW150" i="2"/>
  <c r="KW150" i="2" s="1"/>
  <c r="GX150" i="2"/>
  <c r="KX150" i="2" s="1"/>
  <c r="GY150" i="2"/>
  <c r="KY150" i="2" s="1"/>
  <c r="GZ150" i="2"/>
  <c r="KZ150" i="2" s="1"/>
  <c r="HA150" i="2"/>
  <c r="LA150" i="2" s="1"/>
  <c r="JW151" i="2"/>
  <c r="FX151" i="2"/>
  <c r="JX151" i="2" s="1"/>
  <c r="FY151" i="2"/>
  <c r="JY151" i="2" s="1"/>
  <c r="FZ151" i="2"/>
  <c r="JZ151" i="2" s="1"/>
  <c r="GA151" i="2"/>
  <c r="KA151" i="2" s="1"/>
  <c r="GB151" i="2"/>
  <c r="KB151" i="2" s="1"/>
  <c r="GC151" i="2"/>
  <c r="KC151" i="2" s="1"/>
  <c r="GD151" i="2"/>
  <c r="KD151" i="2" s="1"/>
  <c r="GE151" i="2"/>
  <c r="KE151" i="2" s="1"/>
  <c r="GF151" i="2"/>
  <c r="KF151" i="2" s="1"/>
  <c r="GG151" i="2"/>
  <c r="KG151" i="2" s="1"/>
  <c r="GH151" i="2"/>
  <c r="KH151" i="2" s="1"/>
  <c r="GI151" i="2"/>
  <c r="KI151" i="2" s="1"/>
  <c r="GS151" i="2"/>
  <c r="KS151" i="2" s="1"/>
  <c r="GT151" i="2"/>
  <c r="KT151" i="2" s="1"/>
  <c r="GU151" i="2"/>
  <c r="KU151" i="2" s="1"/>
  <c r="GV151" i="2"/>
  <c r="KV151" i="2" s="1"/>
  <c r="GW151" i="2"/>
  <c r="KW151" i="2" s="1"/>
  <c r="GX151" i="2"/>
  <c r="KX151" i="2" s="1"/>
  <c r="GY151" i="2"/>
  <c r="KY151" i="2" s="1"/>
  <c r="GZ151" i="2"/>
  <c r="KZ151" i="2" s="1"/>
  <c r="HA151" i="2"/>
  <c r="LA151" i="2" s="1"/>
  <c r="JW152" i="2"/>
  <c r="FX152" i="2"/>
  <c r="JX152" i="2" s="1"/>
  <c r="FY152" i="2"/>
  <c r="JY152" i="2" s="1"/>
  <c r="FZ152" i="2"/>
  <c r="JZ152" i="2" s="1"/>
  <c r="GA152" i="2"/>
  <c r="KA152" i="2" s="1"/>
  <c r="GB152" i="2"/>
  <c r="KB152" i="2" s="1"/>
  <c r="GC152" i="2"/>
  <c r="KC152" i="2" s="1"/>
  <c r="GD152" i="2"/>
  <c r="KD152" i="2" s="1"/>
  <c r="GE152" i="2"/>
  <c r="KE152" i="2" s="1"/>
  <c r="GF152" i="2"/>
  <c r="KF152" i="2" s="1"/>
  <c r="GG152" i="2"/>
  <c r="KG152" i="2" s="1"/>
  <c r="GH152" i="2"/>
  <c r="KH152" i="2" s="1"/>
  <c r="GI152" i="2"/>
  <c r="KI152" i="2" s="1"/>
  <c r="GS152" i="2"/>
  <c r="KS152" i="2" s="1"/>
  <c r="GT152" i="2"/>
  <c r="KT152" i="2" s="1"/>
  <c r="GU152" i="2"/>
  <c r="KU152" i="2" s="1"/>
  <c r="GV152" i="2"/>
  <c r="KV152" i="2" s="1"/>
  <c r="GW152" i="2"/>
  <c r="KW152" i="2" s="1"/>
  <c r="GX152" i="2"/>
  <c r="KX152" i="2" s="1"/>
  <c r="GY152" i="2"/>
  <c r="KY152" i="2" s="1"/>
  <c r="GZ152" i="2"/>
  <c r="KZ152" i="2" s="1"/>
  <c r="HA152" i="2"/>
  <c r="LA152" i="2" s="1"/>
  <c r="JW153" i="2"/>
  <c r="FX153" i="2"/>
  <c r="JX153" i="2" s="1"/>
  <c r="FY153" i="2"/>
  <c r="JY153" i="2" s="1"/>
  <c r="FZ153" i="2"/>
  <c r="JZ153" i="2" s="1"/>
  <c r="GA153" i="2"/>
  <c r="KA153" i="2" s="1"/>
  <c r="GB153" i="2"/>
  <c r="KB153" i="2" s="1"/>
  <c r="GC153" i="2"/>
  <c r="KC153" i="2" s="1"/>
  <c r="GD153" i="2"/>
  <c r="KD153" i="2" s="1"/>
  <c r="GE153" i="2"/>
  <c r="KE153" i="2" s="1"/>
  <c r="GF153" i="2"/>
  <c r="KF153" i="2" s="1"/>
  <c r="GG153" i="2"/>
  <c r="KG153" i="2" s="1"/>
  <c r="GH153" i="2"/>
  <c r="KH153" i="2" s="1"/>
  <c r="GI153" i="2"/>
  <c r="KI153" i="2" s="1"/>
  <c r="GS153" i="2"/>
  <c r="KS153" i="2" s="1"/>
  <c r="GT153" i="2"/>
  <c r="KT153" i="2" s="1"/>
  <c r="GU153" i="2"/>
  <c r="KU153" i="2" s="1"/>
  <c r="GV153" i="2"/>
  <c r="KV153" i="2" s="1"/>
  <c r="GW153" i="2"/>
  <c r="KW153" i="2" s="1"/>
  <c r="GX153" i="2"/>
  <c r="KX153" i="2" s="1"/>
  <c r="GY153" i="2"/>
  <c r="KY153" i="2" s="1"/>
  <c r="GZ153" i="2"/>
  <c r="KZ153" i="2" s="1"/>
  <c r="HA153" i="2"/>
  <c r="LA153" i="2" s="1"/>
  <c r="JW154" i="2"/>
  <c r="FX154" i="2"/>
  <c r="JX154" i="2" s="1"/>
  <c r="FY154" i="2"/>
  <c r="JY154" i="2" s="1"/>
  <c r="FZ154" i="2"/>
  <c r="JZ154" i="2" s="1"/>
  <c r="GA154" i="2"/>
  <c r="KA154" i="2" s="1"/>
  <c r="GB154" i="2"/>
  <c r="KB154" i="2" s="1"/>
  <c r="GC154" i="2"/>
  <c r="KC154" i="2" s="1"/>
  <c r="GD154" i="2"/>
  <c r="KD154" i="2" s="1"/>
  <c r="GE154" i="2"/>
  <c r="KE154" i="2" s="1"/>
  <c r="GF154" i="2"/>
  <c r="KF154" i="2" s="1"/>
  <c r="GG154" i="2"/>
  <c r="KG154" i="2" s="1"/>
  <c r="GH154" i="2"/>
  <c r="KH154" i="2" s="1"/>
  <c r="GI154" i="2"/>
  <c r="KI154" i="2" s="1"/>
  <c r="GS154" i="2"/>
  <c r="KS154" i="2" s="1"/>
  <c r="GT154" i="2"/>
  <c r="KT154" i="2" s="1"/>
  <c r="GU154" i="2"/>
  <c r="KU154" i="2" s="1"/>
  <c r="GV154" i="2"/>
  <c r="KV154" i="2" s="1"/>
  <c r="GW154" i="2"/>
  <c r="KW154" i="2" s="1"/>
  <c r="GX154" i="2"/>
  <c r="KX154" i="2" s="1"/>
  <c r="GY154" i="2"/>
  <c r="KY154" i="2" s="1"/>
  <c r="GZ154" i="2"/>
  <c r="KZ154" i="2" s="1"/>
  <c r="HA154" i="2"/>
  <c r="LA154" i="2" s="1"/>
  <c r="JW155" i="2"/>
  <c r="FX155" i="2"/>
  <c r="JX155" i="2" s="1"/>
  <c r="FY155" i="2"/>
  <c r="JY155" i="2" s="1"/>
  <c r="FZ155" i="2"/>
  <c r="JZ155" i="2" s="1"/>
  <c r="GA155" i="2"/>
  <c r="KA155" i="2" s="1"/>
  <c r="GB155" i="2"/>
  <c r="KB155" i="2" s="1"/>
  <c r="GC155" i="2"/>
  <c r="KC155" i="2" s="1"/>
  <c r="GD155" i="2"/>
  <c r="KD155" i="2" s="1"/>
  <c r="GE155" i="2"/>
  <c r="KE155" i="2" s="1"/>
  <c r="GF155" i="2"/>
  <c r="KF155" i="2" s="1"/>
  <c r="GG155" i="2"/>
  <c r="KG155" i="2" s="1"/>
  <c r="GH155" i="2"/>
  <c r="KH155" i="2" s="1"/>
  <c r="GI155" i="2"/>
  <c r="KI155" i="2" s="1"/>
  <c r="GS155" i="2"/>
  <c r="KS155" i="2" s="1"/>
  <c r="GT155" i="2"/>
  <c r="KT155" i="2" s="1"/>
  <c r="GU155" i="2"/>
  <c r="KU155" i="2" s="1"/>
  <c r="GV155" i="2"/>
  <c r="KV155" i="2" s="1"/>
  <c r="GW155" i="2"/>
  <c r="KW155" i="2" s="1"/>
  <c r="GX155" i="2"/>
  <c r="KX155" i="2" s="1"/>
  <c r="GY155" i="2"/>
  <c r="KY155" i="2" s="1"/>
  <c r="GZ155" i="2"/>
  <c r="KZ155" i="2" s="1"/>
  <c r="HA155" i="2"/>
  <c r="LA155" i="2" s="1"/>
  <c r="JW156" i="2"/>
  <c r="FX156" i="2"/>
  <c r="JX156" i="2" s="1"/>
  <c r="FY156" i="2"/>
  <c r="JY156" i="2" s="1"/>
  <c r="FZ156" i="2"/>
  <c r="JZ156" i="2" s="1"/>
  <c r="GA156" i="2"/>
  <c r="KA156" i="2" s="1"/>
  <c r="GB156" i="2"/>
  <c r="KB156" i="2" s="1"/>
  <c r="GC156" i="2"/>
  <c r="KC156" i="2" s="1"/>
  <c r="GD156" i="2"/>
  <c r="KD156" i="2" s="1"/>
  <c r="GE156" i="2"/>
  <c r="KE156" i="2" s="1"/>
  <c r="GF156" i="2"/>
  <c r="KF156" i="2" s="1"/>
  <c r="GG156" i="2"/>
  <c r="KG156" i="2" s="1"/>
  <c r="GH156" i="2"/>
  <c r="KH156" i="2" s="1"/>
  <c r="GI156" i="2"/>
  <c r="KI156" i="2" s="1"/>
  <c r="GS156" i="2"/>
  <c r="KS156" i="2" s="1"/>
  <c r="GT156" i="2"/>
  <c r="KT156" i="2" s="1"/>
  <c r="GU156" i="2"/>
  <c r="KU156" i="2" s="1"/>
  <c r="GV156" i="2"/>
  <c r="KV156" i="2" s="1"/>
  <c r="GW156" i="2"/>
  <c r="KW156" i="2" s="1"/>
  <c r="GX156" i="2"/>
  <c r="KX156" i="2" s="1"/>
  <c r="GY156" i="2"/>
  <c r="KY156" i="2" s="1"/>
  <c r="GZ156" i="2"/>
  <c r="KZ156" i="2" s="1"/>
  <c r="HA156" i="2"/>
  <c r="LA156" i="2" s="1"/>
  <c r="JW157" i="2"/>
  <c r="FX157" i="2"/>
  <c r="JX157" i="2" s="1"/>
  <c r="FY157" i="2"/>
  <c r="JY157" i="2" s="1"/>
  <c r="FZ157" i="2"/>
  <c r="JZ157" i="2" s="1"/>
  <c r="GA157" i="2"/>
  <c r="KA157" i="2" s="1"/>
  <c r="GB157" i="2"/>
  <c r="KB157" i="2" s="1"/>
  <c r="GC157" i="2"/>
  <c r="KC157" i="2" s="1"/>
  <c r="GD157" i="2"/>
  <c r="KD157" i="2" s="1"/>
  <c r="GE157" i="2"/>
  <c r="KE157" i="2" s="1"/>
  <c r="GF157" i="2"/>
  <c r="KF157" i="2" s="1"/>
  <c r="GG157" i="2"/>
  <c r="KG157" i="2" s="1"/>
  <c r="GH157" i="2"/>
  <c r="KH157" i="2" s="1"/>
  <c r="GI157" i="2"/>
  <c r="KI157" i="2" s="1"/>
  <c r="GS157" i="2"/>
  <c r="KS157" i="2" s="1"/>
  <c r="GT157" i="2"/>
  <c r="KT157" i="2" s="1"/>
  <c r="GU157" i="2"/>
  <c r="KU157" i="2" s="1"/>
  <c r="GV157" i="2"/>
  <c r="KV157" i="2" s="1"/>
  <c r="GW157" i="2"/>
  <c r="KW157" i="2" s="1"/>
  <c r="GX157" i="2"/>
  <c r="KX157" i="2" s="1"/>
  <c r="GY157" i="2"/>
  <c r="KY157" i="2" s="1"/>
  <c r="GZ157" i="2"/>
  <c r="KZ157" i="2" s="1"/>
  <c r="HA157" i="2"/>
  <c r="LA157" i="2" s="1"/>
  <c r="JW158" i="2"/>
  <c r="FX158" i="2"/>
  <c r="JX158" i="2" s="1"/>
  <c r="FY158" i="2"/>
  <c r="JY158" i="2" s="1"/>
  <c r="FZ158" i="2"/>
  <c r="JZ158" i="2" s="1"/>
  <c r="GA158" i="2"/>
  <c r="KA158" i="2" s="1"/>
  <c r="GB158" i="2"/>
  <c r="KB158" i="2" s="1"/>
  <c r="GC158" i="2"/>
  <c r="KC158" i="2" s="1"/>
  <c r="GD158" i="2"/>
  <c r="KD158" i="2" s="1"/>
  <c r="GE158" i="2"/>
  <c r="KE158" i="2" s="1"/>
  <c r="GF158" i="2"/>
  <c r="KF158" i="2" s="1"/>
  <c r="GG158" i="2"/>
  <c r="KG158" i="2" s="1"/>
  <c r="GH158" i="2"/>
  <c r="KH158" i="2" s="1"/>
  <c r="GI158" i="2"/>
  <c r="KI158" i="2" s="1"/>
  <c r="GS158" i="2"/>
  <c r="KS158" i="2" s="1"/>
  <c r="GT158" i="2"/>
  <c r="KT158" i="2" s="1"/>
  <c r="GU158" i="2"/>
  <c r="KU158" i="2" s="1"/>
  <c r="GV158" i="2"/>
  <c r="KV158" i="2" s="1"/>
  <c r="GW158" i="2"/>
  <c r="KW158" i="2" s="1"/>
  <c r="GX158" i="2"/>
  <c r="KX158" i="2" s="1"/>
  <c r="GY158" i="2"/>
  <c r="KY158" i="2" s="1"/>
  <c r="GZ158" i="2"/>
  <c r="KZ158" i="2" s="1"/>
  <c r="HA158" i="2"/>
  <c r="LA158" i="2" s="1"/>
  <c r="JW159" i="2"/>
  <c r="FX159" i="2"/>
  <c r="JX159" i="2" s="1"/>
  <c r="FY159" i="2"/>
  <c r="JY159" i="2" s="1"/>
  <c r="FZ159" i="2"/>
  <c r="JZ159" i="2" s="1"/>
  <c r="GA159" i="2"/>
  <c r="KA159" i="2" s="1"/>
  <c r="GB159" i="2"/>
  <c r="KB159" i="2" s="1"/>
  <c r="GC159" i="2"/>
  <c r="KC159" i="2" s="1"/>
  <c r="GD159" i="2"/>
  <c r="KD159" i="2" s="1"/>
  <c r="GE159" i="2"/>
  <c r="KE159" i="2" s="1"/>
  <c r="GF159" i="2"/>
  <c r="KF159" i="2" s="1"/>
  <c r="GG159" i="2"/>
  <c r="KG159" i="2" s="1"/>
  <c r="GH159" i="2"/>
  <c r="KH159" i="2" s="1"/>
  <c r="GI159" i="2"/>
  <c r="KI159" i="2" s="1"/>
  <c r="GS159" i="2"/>
  <c r="KS159" i="2" s="1"/>
  <c r="GT159" i="2"/>
  <c r="KT159" i="2" s="1"/>
  <c r="GU159" i="2"/>
  <c r="KU159" i="2" s="1"/>
  <c r="GV159" i="2"/>
  <c r="KV159" i="2" s="1"/>
  <c r="GW159" i="2"/>
  <c r="KW159" i="2" s="1"/>
  <c r="GX159" i="2"/>
  <c r="KX159" i="2" s="1"/>
  <c r="GY159" i="2"/>
  <c r="KY159" i="2" s="1"/>
  <c r="GZ159" i="2"/>
  <c r="KZ159" i="2" s="1"/>
  <c r="HA159" i="2"/>
  <c r="LA159" i="2" s="1"/>
  <c r="JW160" i="2"/>
  <c r="FX160" i="2"/>
  <c r="JX160" i="2" s="1"/>
  <c r="FY160" i="2"/>
  <c r="JY160" i="2" s="1"/>
  <c r="FZ160" i="2"/>
  <c r="JZ160" i="2" s="1"/>
  <c r="GA160" i="2"/>
  <c r="KA160" i="2" s="1"/>
  <c r="GB160" i="2"/>
  <c r="KB160" i="2" s="1"/>
  <c r="GC160" i="2"/>
  <c r="KC160" i="2" s="1"/>
  <c r="GD160" i="2"/>
  <c r="KD160" i="2" s="1"/>
  <c r="GE160" i="2"/>
  <c r="KE160" i="2" s="1"/>
  <c r="GF160" i="2"/>
  <c r="KF160" i="2" s="1"/>
  <c r="GG160" i="2"/>
  <c r="KG160" i="2" s="1"/>
  <c r="GH160" i="2"/>
  <c r="KH160" i="2" s="1"/>
  <c r="GI160" i="2"/>
  <c r="KI160" i="2" s="1"/>
  <c r="GS160" i="2"/>
  <c r="KS160" i="2" s="1"/>
  <c r="GT160" i="2"/>
  <c r="KT160" i="2" s="1"/>
  <c r="GU160" i="2"/>
  <c r="KU160" i="2" s="1"/>
  <c r="GV160" i="2"/>
  <c r="KV160" i="2" s="1"/>
  <c r="GW160" i="2"/>
  <c r="KW160" i="2" s="1"/>
  <c r="GX160" i="2"/>
  <c r="KX160" i="2" s="1"/>
  <c r="GY160" i="2"/>
  <c r="KY160" i="2" s="1"/>
  <c r="GZ160" i="2"/>
  <c r="KZ160" i="2" s="1"/>
  <c r="HA160" i="2"/>
  <c r="LA160" i="2" s="1"/>
  <c r="DX4" i="2"/>
  <c r="HX4" i="2" s="1"/>
  <c r="DG2" i="2"/>
  <c r="HG2" i="2" s="1"/>
  <c r="LG2" i="2" s="1"/>
  <c r="LG162" i="2" s="1"/>
  <c r="DF2" i="2"/>
  <c r="HF2" i="2" s="1"/>
  <c r="LF2" i="2" s="1"/>
  <c r="LF162" i="2" s="1"/>
  <c r="DE2" i="2"/>
  <c r="HE2" i="2" s="1"/>
  <c r="LE2" i="2" s="1"/>
  <c r="LE162" i="2" s="1"/>
  <c r="DD2" i="2"/>
  <c r="HD2" i="2" s="1"/>
  <c r="LD2" i="2" s="1"/>
  <c r="LD162" i="2" s="1"/>
  <c r="DC2" i="2"/>
  <c r="HC2" i="2" s="1"/>
  <c r="LC2" i="2" s="1"/>
  <c r="LC162" i="2" s="1"/>
  <c r="DB2" i="2"/>
  <c r="HB2" i="2" s="1"/>
  <c r="LB2" i="2" s="1"/>
  <c r="LB162" i="2" s="1"/>
  <c r="DA2" i="2"/>
  <c r="HA2" i="2" s="1"/>
  <c r="LA2" i="2" s="1"/>
  <c r="LA162" i="2" s="1"/>
  <c r="CZ2" i="2"/>
  <c r="GZ2" i="2" s="1"/>
  <c r="KZ2" i="2" s="1"/>
  <c r="KZ162" i="2" s="1"/>
  <c r="CY2" i="2"/>
  <c r="GY2" i="2" s="1"/>
  <c r="KY2" i="2" s="1"/>
  <c r="KY162" i="2" s="1"/>
  <c r="CX2" i="2"/>
  <c r="GX2" i="2" s="1"/>
  <c r="KX2" i="2" s="1"/>
  <c r="KX162" i="2" s="1"/>
  <c r="CW2" i="2"/>
  <c r="GW2" i="2" s="1"/>
  <c r="KW2" i="2" s="1"/>
  <c r="KW162" i="2" s="1"/>
  <c r="CV2" i="2"/>
  <c r="GV2" i="2" s="1"/>
  <c r="KV2" i="2" s="1"/>
  <c r="KV162" i="2" s="1"/>
  <c r="CU2" i="2"/>
  <c r="GU2" i="2" s="1"/>
  <c r="KU2" i="2" s="1"/>
  <c r="KU162" i="2" s="1"/>
  <c r="CT2" i="2"/>
  <c r="GT2" i="2" s="1"/>
  <c r="KT2" i="2" s="1"/>
  <c r="KT162" i="2" s="1"/>
  <c r="CS2" i="2"/>
  <c r="GS2" i="2" s="1"/>
  <c r="KS2" i="2" s="1"/>
  <c r="KS162" i="2" s="1"/>
  <c r="CR2" i="2"/>
  <c r="GR2" i="2" s="1"/>
  <c r="KR2" i="2" s="1"/>
  <c r="KR162" i="2" s="1"/>
  <c r="CQ2" i="2"/>
  <c r="GQ2" i="2" s="1"/>
  <c r="KQ2" i="2" s="1"/>
  <c r="KQ162" i="2" s="1"/>
  <c r="CP2" i="2"/>
  <c r="GP2" i="2" s="1"/>
  <c r="KP2" i="2" s="1"/>
  <c r="KP162" i="2" s="1"/>
  <c r="CO2" i="2"/>
  <c r="GO2" i="2" s="1"/>
  <c r="KO2" i="2" s="1"/>
  <c r="KO162" i="2" s="1"/>
  <c r="CI2" i="2"/>
  <c r="GI2" i="2" s="1"/>
  <c r="KI2" i="2" s="1"/>
  <c r="KI162" i="2" s="1"/>
  <c r="CH2" i="2"/>
  <c r="GH2" i="2" s="1"/>
  <c r="KH2" i="2" s="1"/>
  <c r="KH162" i="2" s="1"/>
  <c r="CG2" i="2"/>
  <c r="GG2" i="2" s="1"/>
  <c r="KG2" i="2" s="1"/>
  <c r="KG162" i="2" s="1"/>
  <c r="CF2" i="2"/>
  <c r="GF2" i="2" s="1"/>
  <c r="KF2" i="2" s="1"/>
  <c r="KF162" i="2" s="1"/>
  <c r="CE2" i="2"/>
  <c r="GE2" i="2" s="1"/>
  <c r="KE2" i="2" s="1"/>
  <c r="KE162" i="2" s="1"/>
  <c r="CD2" i="2"/>
  <c r="GD2" i="2" s="1"/>
  <c r="KD2" i="2" s="1"/>
  <c r="KD162" i="2" s="1"/>
  <c r="CC2" i="2"/>
  <c r="GC2" i="2" s="1"/>
  <c r="KC2" i="2" s="1"/>
  <c r="KC162" i="2" s="1"/>
  <c r="CB2" i="2"/>
  <c r="GB2" i="2" s="1"/>
  <c r="KB2" i="2" s="1"/>
  <c r="KB162" i="2" s="1"/>
  <c r="CA2" i="2"/>
  <c r="GA2" i="2" s="1"/>
  <c r="KA2" i="2" s="1"/>
  <c r="KA162" i="2" s="1"/>
  <c r="BZ2" i="2"/>
  <c r="FZ2" i="2" s="1"/>
  <c r="JZ2" i="2" s="1"/>
  <c r="JZ162" i="2" s="1"/>
  <c r="BY2" i="2"/>
  <c r="FY2" i="2" s="1"/>
  <c r="JY2" i="2" s="1"/>
  <c r="JY162" i="2" s="1"/>
  <c r="BX2" i="2"/>
  <c r="FX2" i="2" s="1"/>
  <c r="JX2" i="2" s="1"/>
  <c r="JX162" i="2" s="1"/>
  <c r="BW2" i="2"/>
  <c r="L932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BP649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BP656" i="1"/>
  <c r="BQ656" i="1"/>
  <c r="BR656" i="1"/>
  <c r="BS656" i="1"/>
  <c r="BT656" i="1"/>
  <c r="BU656" i="1"/>
  <c r="BV656" i="1"/>
  <c r="BX656" i="1"/>
  <c r="BY656" i="1"/>
  <c r="BZ656" i="1"/>
  <c r="CA656" i="1"/>
  <c r="CB656" i="1"/>
  <c r="CC656" i="1"/>
  <c r="CD656" i="1"/>
  <c r="CE656" i="1"/>
  <c r="BW656" i="1"/>
  <c r="AH646" i="1"/>
  <c r="AH647" i="1"/>
  <c r="AH648" i="1"/>
  <c r="AH649" i="1"/>
  <c r="AH650" i="1"/>
  <c r="AH651" i="1"/>
  <c r="AH652" i="1"/>
  <c r="AH645" i="1"/>
  <c r="FN2" i="2"/>
  <c r="JN2" i="2" s="1"/>
  <c r="JN162" i="2" s="1"/>
  <c r="FO2" i="2"/>
  <c r="JO2" i="2" s="1"/>
  <c r="JO162" i="2" s="1"/>
  <c r="FP2" i="2"/>
  <c r="JP2" i="2" s="1"/>
  <c r="JP162" i="2" s="1"/>
  <c r="FN3" i="2"/>
  <c r="JN3" i="2" s="1"/>
  <c r="FO3" i="2"/>
  <c r="JO3" i="2" s="1"/>
  <c r="FP3" i="2"/>
  <c r="JP3" i="2" s="1"/>
  <c r="FN4" i="2"/>
  <c r="JN4" i="2" s="1"/>
  <c r="FO4" i="2"/>
  <c r="JO4" i="2" s="1"/>
  <c r="FP4" i="2"/>
  <c r="JP4" i="2" s="1"/>
  <c r="FN5" i="2"/>
  <c r="JN5" i="2" s="1"/>
  <c r="FO5" i="2"/>
  <c r="JO5" i="2" s="1"/>
  <c r="FP5" i="2"/>
  <c r="JP5" i="2" s="1"/>
  <c r="FN6" i="2"/>
  <c r="JN6" i="2" s="1"/>
  <c r="FO6" i="2"/>
  <c r="JO6" i="2" s="1"/>
  <c r="FP6" i="2"/>
  <c r="JP6" i="2" s="1"/>
  <c r="FN7" i="2"/>
  <c r="JN7" i="2" s="1"/>
  <c r="FO7" i="2"/>
  <c r="JO7" i="2" s="1"/>
  <c r="FP7" i="2"/>
  <c r="JP7" i="2" s="1"/>
  <c r="FN8" i="2"/>
  <c r="JN8" i="2" s="1"/>
  <c r="FO8" i="2"/>
  <c r="JO8" i="2" s="1"/>
  <c r="FP8" i="2"/>
  <c r="JP8" i="2" s="1"/>
  <c r="FN9" i="2"/>
  <c r="JN9" i="2" s="1"/>
  <c r="FO9" i="2"/>
  <c r="JO9" i="2" s="1"/>
  <c r="FP9" i="2"/>
  <c r="JP9" i="2" s="1"/>
  <c r="FN10" i="2"/>
  <c r="JN10" i="2" s="1"/>
  <c r="FO10" i="2"/>
  <c r="JO10" i="2" s="1"/>
  <c r="FP10" i="2"/>
  <c r="JP10" i="2" s="1"/>
  <c r="FN11" i="2"/>
  <c r="JN11" i="2" s="1"/>
  <c r="FO11" i="2"/>
  <c r="JO11" i="2" s="1"/>
  <c r="FP11" i="2"/>
  <c r="JP11" i="2" s="1"/>
  <c r="FN12" i="2"/>
  <c r="JN12" i="2" s="1"/>
  <c r="FO12" i="2"/>
  <c r="JO12" i="2" s="1"/>
  <c r="FP12" i="2"/>
  <c r="JP12" i="2" s="1"/>
  <c r="FN13" i="2"/>
  <c r="JN13" i="2" s="1"/>
  <c r="FO13" i="2"/>
  <c r="JO13" i="2" s="1"/>
  <c r="FP13" i="2"/>
  <c r="JP13" i="2" s="1"/>
  <c r="FN14" i="2"/>
  <c r="JN14" i="2" s="1"/>
  <c r="FO14" i="2"/>
  <c r="JO14" i="2" s="1"/>
  <c r="FP14" i="2"/>
  <c r="JP14" i="2" s="1"/>
  <c r="FN15" i="2"/>
  <c r="JN15" i="2" s="1"/>
  <c r="FO15" i="2"/>
  <c r="JO15" i="2" s="1"/>
  <c r="FP15" i="2"/>
  <c r="JP15" i="2" s="1"/>
  <c r="FN16" i="2"/>
  <c r="JN16" i="2" s="1"/>
  <c r="FO16" i="2"/>
  <c r="JO16" i="2" s="1"/>
  <c r="FP16" i="2"/>
  <c r="JP16" i="2" s="1"/>
  <c r="FN17" i="2"/>
  <c r="JN17" i="2" s="1"/>
  <c r="FO17" i="2"/>
  <c r="JO17" i="2" s="1"/>
  <c r="FP17" i="2"/>
  <c r="JP17" i="2" s="1"/>
  <c r="FN18" i="2"/>
  <c r="JN18" i="2" s="1"/>
  <c r="FO18" i="2"/>
  <c r="JO18" i="2" s="1"/>
  <c r="FP18" i="2"/>
  <c r="JP18" i="2" s="1"/>
  <c r="FN19" i="2"/>
  <c r="JN19" i="2" s="1"/>
  <c r="FO19" i="2"/>
  <c r="JO19" i="2" s="1"/>
  <c r="FP19" i="2"/>
  <c r="JP19" i="2" s="1"/>
  <c r="FN20" i="2"/>
  <c r="JN20" i="2" s="1"/>
  <c r="FO20" i="2"/>
  <c r="JO20" i="2" s="1"/>
  <c r="FP20" i="2"/>
  <c r="JP20" i="2" s="1"/>
  <c r="FN21" i="2"/>
  <c r="JN21" i="2" s="1"/>
  <c r="FO21" i="2"/>
  <c r="JO21" i="2" s="1"/>
  <c r="FP21" i="2"/>
  <c r="JP21" i="2" s="1"/>
  <c r="FN22" i="2"/>
  <c r="JN22" i="2" s="1"/>
  <c r="FO22" i="2"/>
  <c r="JO22" i="2" s="1"/>
  <c r="FP22" i="2"/>
  <c r="JP22" i="2" s="1"/>
  <c r="FN23" i="2"/>
  <c r="JN23" i="2" s="1"/>
  <c r="FO23" i="2"/>
  <c r="JO23" i="2" s="1"/>
  <c r="FP23" i="2"/>
  <c r="JP23" i="2" s="1"/>
  <c r="FN24" i="2"/>
  <c r="JN24" i="2" s="1"/>
  <c r="FO24" i="2"/>
  <c r="JO24" i="2" s="1"/>
  <c r="FP24" i="2"/>
  <c r="JP24" i="2" s="1"/>
  <c r="FN25" i="2"/>
  <c r="JN25" i="2" s="1"/>
  <c r="FO25" i="2"/>
  <c r="JO25" i="2" s="1"/>
  <c r="FP25" i="2"/>
  <c r="JP25" i="2" s="1"/>
  <c r="FN26" i="2"/>
  <c r="JN26" i="2" s="1"/>
  <c r="FO26" i="2"/>
  <c r="JO26" i="2" s="1"/>
  <c r="FP26" i="2"/>
  <c r="JP26" i="2" s="1"/>
  <c r="FN27" i="2"/>
  <c r="JN27" i="2" s="1"/>
  <c r="FO27" i="2"/>
  <c r="JO27" i="2" s="1"/>
  <c r="FP27" i="2"/>
  <c r="JP27" i="2" s="1"/>
  <c r="FN28" i="2"/>
  <c r="JN28" i="2" s="1"/>
  <c r="FO28" i="2"/>
  <c r="JO28" i="2" s="1"/>
  <c r="FP28" i="2"/>
  <c r="JP28" i="2" s="1"/>
  <c r="FN29" i="2"/>
  <c r="JN29" i="2" s="1"/>
  <c r="FO29" i="2"/>
  <c r="JO29" i="2" s="1"/>
  <c r="FP29" i="2"/>
  <c r="JP29" i="2" s="1"/>
  <c r="FN30" i="2"/>
  <c r="JN30" i="2" s="1"/>
  <c r="FO30" i="2"/>
  <c r="JO30" i="2" s="1"/>
  <c r="FP30" i="2"/>
  <c r="JP30" i="2" s="1"/>
  <c r="FN31" i="2"/>
  <c r="JN31" i="2" s="1"/>
  <c r="FO31" i="2"/>
  <c r="JO31" i="2" s="1"/>
  <c r="FP31" i="2"/>
  <c r="JP31" i="2" s="1"/>
  <c r="FN32" i="2"/>
  <c r="JN32" i="2" s="1"/>
  <c r="FO32" i="2"/>
  <c r="JO32" i="2" s="1"/>
  <c r="FP32" i="2"/>
  <c r="JP32" i="2" s="1"/>
  <c r="FN33" i="2"/>
  <c r="JN33" i="2" s="1"/>
  <c r="FO33" i="2"/>
  <c r="JO33" i="2" s="1"/>
  <c r="FP33" i="2"/>
  <c r="JP33" i="2" s="1"/>
  <c r="FN34" i="2"/>
  <c r="JN34" i="2" s="1"/>
  <c r="FO34" i="2"/>
  <c r="JO34" i="2" s="1"/>
  <c r="FP34" i="2"/>
  <c r="JP34" i="2" s="1"/>
  <c r="FN35" i="2"/>
  <c r="JN35" i="2" s="1"/>
  <c r="FO35" i="2"/>
  <c r="JO35" i="2" s="1"/>
  <c r="FP35" i="2"/>
  <c r="JP35" i="2" s="1"/>
  <c r="FN36" i="2"/>
  <c r="FO36" i="2"/>
  <c r="FP36" i="2"/>
  <c r="FN37" i="2"/>
  <c r="JN37" i="2" s="1"/>
  <c r="FO37" i="2"/>
  <c r="JO37" i="2" s="1"/>
  <c r="FP37" i="2"/>
  <c r="JP37" i="2" s="1"/>
  <c r="FN38" i="2"/>
  <c r="JN38" i="2" s="1"/>
  <c r="FO38" i="2"/>
  <c r="JO38" i="2" s="1"/>
  <c r="FP38" i="2"/>
  <c r="JP38" i="2" s="1"/>
  <c r="FN39" i="2"/>
  <c r="JN39" i="2" s="1"/>
  <c r="FO39" i="2"/>
  <c r="JO39" i="2" s="1"/>
  <c r="FP39" i="2"/>
  <c r="JP39" i="2" s="1"/>
  <c r="FN40" i="2"/>
  <c r="JN40" i="2" s="1"/>
  <c r="FO40" i="2"/>
  <c r="JO40" i="2" s="1"/>
  <c r="FP40" i="2"/>
  <c r="JP40" i="2" s="1"/>
  <c r="FN41" i="2"/>
  <c r="JN41" i="2" s="1"/>
  <c r="FO41" i="2"/>
  <c r="JO41" i="2" s="1"/>
  <c r="FP41" i="2"/>
  <c r="JP41" i="2" s="1"/>
  <c r="FN42" i="2"/>
  <c r="JN42" i="2" s="1"/>
  <c r="FO42" i="2"/>
  <c r="JO42" i="2" s="1"/>
  <c r="FP42" i="2"/>
  <c r="JP42" i="2" s="1"/>
  <c r="FN43" i="2"/>
  <c r="JN43" i="2" s="1"/>
  <c r="FO43" i="2"/>
  <c r="JO43" i="2" s="1"/>
  <c r="FP43" i="2"/>
  <c r="JP43" i="2" s="1"/>
  <c r="FN44" i="2"/>
  <c r="JN44" i="2" s="1"/>
  <c r="FO44" i="2"/>
  <c r="JO44" i="2" s="1"/>
  <c r="FP44" i="2"/>
  <c r="JP44" i="2" s="1"/>
  <c r="FN45" i="2"/>
  <c r="JN45" i="2" s="1"/>
  <c r="FO45" i="2"/>
  <c r="JO45" i="2" s="1"/>
  <c r="FP45" i="2"/>
  <c r="JP45" i="2" s="1"/>
  <c r="FN63" i="2"/>
  <c r="JN63" i="2" s="1"/>
  <c r="FO63" i="2"/>
  <c r="JO63" i="2" s="1"/>
  <c r="FP63" i="2"/>
  <c r="JP63" i="2" s="1"/>
  <c r="FN64" i="2"/>
  <c r="JN64" i="2" s="1"/>
  <c r="FO64" i="2"/>
  <c r="JO64" i="2" s="1"/>
  <c r="FP64" i="2"/>
  <c r="JP64" i="2" s="1"/>
  <c r="FN65" i="2"/>
  <c r="JN65" i="2" s="1"/>
  <c r="FO65" i="2"/>
  <c r="JO65" i="2" s="1"/>
  <c r="FP65" i="2"/>
  <c r="JP65" i="2" s="1"/>
  <c r="FN66" i="2"/>
  <c r="JN66" i="2" s="1"/>
  <c r="FO66" i="2"/>
  <c r="JO66" i="2" s="1"/>
  <c r="FP66" i="2"/>
  <c r="JP66" i="2" s="1"/>
  <c r="FN67" i="2"/>
  <c r="JN67" i="2" s="1"/>
  <c r="FO67" i="2"/>
  <c r="JO67" i="2" s="1"/>
  <c r="FP67" i="2"/>
  <c r="JP67" i="2" s="1"/>
  <c r="FN68" i="2"/>
  <c r="JN68" i="2" s="1"/>
  <c r="FO68" i="2"/>
  <c r="JO68" i="2" s="1"/>
  <c r="FP68" i="2"/>
  <c r="JP68" i="2" s="1"/>
  <c r="FN69" i="2"/>
  <c r="JN69" i="2" s="1"/>
  <c r="FO69" i="2"/>
  <c r="JO69" i="2" s="1"/>
  <c r="FP69" i="2"/>
  <c r="JP69" i="2" s="1"/>
  <c r="FN70" i="2"/>
  <c r="JN70" i="2" s="1"/>
  <c r="FO70" i="2"/>
  <c r="JO70" i="2" s="1"/>
  <c r="FP70" i="2"/>
  <c r="JP70" i="2" s="1"/>
  <c r="FN71" i="2"/>
  <c r="JN71" i="2" s="1"/>
  <c r="FO71" i="2"/>
  <c r="JO71" i="2" s="1"/>
  <c r="FP71" i="2"/>
  <c r="JP71" i="2" s="1"/>
  <c r="FN72" i="2"/>
  <c r="JN72" i="2" s="1"/>
  <c r="FO72" i="2"/>
  <c r="JO72" i="2" s="1"/>
  <c r="FP72" i="2"/>
  <c r="JP72" i="2" s="1"/>
  <c r="FN73" i="2"/>
  <c r="JN73" i="2" s="1"/>
  <c r="FO73" i="2"/>
  <c r="JO73" i="2" s="1"/>
  <c r="FP73" i="2"/>
  <c r="JP73" i="2" s="1"/>
  <c r="FN74" i="2"/>
  <c r="JN74" i="2" s="1"/>
  <c r="FO74" i="2"/>
  <c r="JO74" i="2" s="1"/>
  <c r="FP74" i="2"/>
  <c r="JP74" i="2" s="1"/>
  <c r="FN75" i="2"/>
  <c r="JN75" i="2" s="1"/>
  <c r="FO75" i="2"/>
  <c r="JO75" i="2" s="1"/>
  <c r="FP75" i="2"/>
  <c r="JP75" i="2" s="1"/>
  <c r="FN76" i="2"/>
  <c r="JN76" i="2" s="1"/>
  <c r="FO76" i="2"/>
  <c r="JO76" i="2" s="1"/>
  <c r="FP76" i="2"/>
  <c r="JP76" i="2" s="1"/>
  <c r="FN77" i="2"/>
  <c r="JN77" i="2" s="1"/>
  <c r="FO77" i="2"/>
  <c r="JO77" i="2" s="1"/>
  <c r="FP77" i="2"/>
  <c r="JP77" i="2" s="1"/>
  <c r="FN78" i="2"/>
  <c r="JN78" i="2" s="1"/>
  <c r="FO78" i="2"/>
  <c r="JO78" i="2" s="1"/>
  <c r="FP78" i="2"/>
  <c r="JP78" i="2" s="1"/>
  <c r="FN79" i="2"/>
  <c r="JN79" i="2" s="1"/>
  <c r="FO79" i="2"/>
  <c r="JO79" i="2" s="1"/>
  <c r="FP79" i="2"/>
  <c r="JP79" i="2" s="1"/>
  <c r="FN80" i="2"/>
  <c r="JN80" i="2" s="1"/>
  <c r="FO80" i="2"/>
  <c r="JO80" i="2" s="1"/>
  <c r="FP80" i="2"/>
  <c r="JP80" i="2" s="1"/>
  <c r="FN81" i="2"/>
  <c r="JN81" i="2" s="1"/>
  <c r="FO81" i="2"/>
  <c r="JO81" i="2" s="1"/>
  <c r="FP81" i="2"/>
  <c r="JP81" i="2" s="1"/>
  <c r="FN82" i="2"/>
  <c r="JN82" i="2" s="1"/>
  <c r="FO82" i="2"/>
  <c r="JO82" i="2" s="1"/>
  <c r="FP82" i="2"/>
  <c r="JP82" i="2" s="1"/>
  <c r="FN97" i="2"/>
  <c r="JN97" i="2" s="1"/>
  <c r="FO97" i="2"/>
  <c r="JO97" i="2" s="1"/>
  <c r="FP97" i="2"/>
  <c r="JP97" i="2" s="1"/>
  <c r="FN98" i="2"/>
  <c r="JN98" i="2" s="1"/>
  <c r="FO98" i="2"/>
  <c r="JO98" i="2" s="1"/>
  <c r="FP98" i="2"/>
  <c r="JP98" i="2" s="1"/>
  <c r="FN110" i="2"/>
  <c r="JN110" i="2" s="1"/>
  <c r="FO110" i="2"/>
  <c r="JO110" i="2" s="1"/>
  <c r="FP110" i="2"/>
  <c r="FN111" i="2"/>
  <c r="JN111" i="2" s="1"/>
  <c r="FO111" i="2"/>
  <c r="JO111" i="2" s="1"/>
  <c r="FP111" i="2"/>
  <c r="JP111" i="2" s="1"/>
  <c r="FN112" i="2"/>
  <c r="JN112" i="2" s="1"/>
  <c r="FO112" i="2"/>
  <c r="JO112" i="2" s="1"/>
  <c r="FP112" i="2"/>
  <c r="JP112" i="2" s="1"/>
  <c r="FN113" i="2"/>
  <c r="JN113" i="2" s="1"/>
  <c r="FO113" i="2"/>
  <c r="JO113" i="2" s="1"/>
  <c r="FP113" i="2"/>
  <c r="JP113" i="2" s="1"/>
  <c r="FN114" i="2"/>
  <c r="JN114" i="2" s="1"/>
  <c r="FO114" i="2"/>
  <c r="JO114" i="2" s="1"/>
  <c r="FP114" i="2"/>
  <c r="JP114" i="2" s="1"/>
  <c r="FN115" i="2"/>
  <c r="JN115" i="2" s="1"/>
  <c r="FO115" i="2"/>
  <c r="JO115" i="2" s="1"/>
  <c r="FP115" i="2"/>
  <c r="JP115" i="2" s="1"/>
  <c r="FN116" i="2"/>
  <c r="JN116" i="2" s="1"/>
  <c r="FO116" i="2"/>
  <c r="JO116" i="2" s="1"/>
  <c r="FP116" i="2"/>
  <c r="JP116" i="2" s="1"/>
  <c r="FN117" i="2"/>
  <c r="JN117" i="2" s="1"/>
  <c r="FO117" i="2"/>
  <c r="JO117" i="2" s="1"/>
  <c r="FP117" i="2"/>
  <c r="JP117" i="2" s="1"/>
  <c r="FN118" i="2"/>
  <c r="JN118" i="2" s="1"/>
  <c r="FO118" i="2"/>
  <c r="JO118" i="2" s="1"/>
  <c r="FP118" i="2"/>
  <c r="JP118" i="2" s="1"/>
  <c r="FN119" i="2"/>
  <c r="JN119" i="2" s="1"/>
  <c r="FO119" i="2"/>
  <c r="JO119" i="2" s="1"/>
  <c r="FP119" i="2"/>
  <c r="JP119" i="2" s="1"/>
  <c r="FN120" i="2"/>
  <c r="JN120" i="2" s="1"/>
  <c r="FO120" i="2"/>
  <c r="JO120" i="2" s="1"/>
  <c r="FP120" i="2"/>
  <c r="JP120" i="2" s="1"/>
  <c r="FN121" i="2"/>
  <c r="JN121" i="2" s="1"/>
  <c r="FO121" i="2"/>
  <c r="JO121" i="2" s="1"/>
  <c r="FP121" i="2"/>
  <c r="JP121" i="2" s="1"/>
  <c r="FN122" i="2"/>
  <c r="JN122" i="2" s="1"/>
  <c r="FO122" i="2"/>
  <c r="JO122" i="2" s="1"/>
  <c r="FP122" i="2"/>
  <c r="JP122" i="2" s="1"/>
  <c r="FN123" i="2"/>
  <c r="JN123" i="2" s="1"/>
  <c r="FO123" i="2"/>
  <c r="JO123" i="2" s="1"/>
  <c r="FP123" i="2"/>
  <c r="JP123" i="2" s="1"/>
  <c r="FN124" i="2"/>
  <c r="JN124" i="2" s="1"/>
  <c r="FO124" i="2"/>
  <c r="JO124" i="2" s="1"/>
  <c r="FP124" i="2"/>
  <c r="JP124" i="2" s="1"/>
  <c r="FN125" i="2"/>
  <c r="JN125" i="2" s="1"/>
  <c r="FO125" i="2"/>
  <c r="JO125" i="2" s="1"/>
  <c r="FP125" i="2"/>
  <c r="JP125" i="2" s="1"/>
  <c r="FN126" i="2"/>
  <c r="JN126" i="2" s="1"/>
  <c r="FO126" i="2"/>
  <c r="JO126" i="2" s="1"/>
  <c r="FP126" i="2"/>
  <c r="JP126" i="2" s="1"/>
  <c r="FN127" i="2"/>
  <c r="JN127" i="2" s="1"/>
  <c r="FO127" i="2"/>
  <c r="JO127" i="2" s="1"/>
  <c r="FP127" i="2"/>
  <c r="JP127" i="2" s="1"/>
  <c r="FN128" i="2"/>
  <c r="JN128" i="2" s="1"/>
  <c r="FO128" i="2"/>
  <c r="JO128" i="2" s="1"/>
  <c r="FP128" i="2"/>
  <c r="JP128" i="2" s="1"/>
  <c r="FN129" i="2"/>
  <c r="JN129" i="2" s="1"/>
  <c r="FO129" i="2"/>
  <c r="JO129" i="2" s="1"/>
  <c r="FP129" i="2"/>
  <c r="JP129" i="2" s="1"/>
  <c r="FN130" i="2"/>
  <c r="JN130" i="2" s="1"/>
  <c r="FO130" i="2"/>
  <c r="JO130" i="2" s="1"/>
  <c r="FP130" i="2"/>
  <c r="JP130" i="2" s="1"/>
  <c r="FN131" i="2"/>
  <c r="JN131" i="2" s="1"/>
  <c r="FO131" i="2"/>
  <c r="JO131" i="2" s="1"/>
  <c r="FP131" i="2"/>
  <c r="JP131" i="2" s="1"/>
  <c r="FN132" i="2"/>
  <c r="JN132" i="2" s="1"/>
  <c r="FO132" i="2"/>
  <c r="JO132" i="2" s="1"/>
  <c r="FP132" i="2"/>
  <c r="JP132" i="2" s="1"/>
  <c r="FN133" i="2"/>
  <c r="JN133" i="2" s="1"/>
  <c r="FO133" i="2"/>
  <c r="JO133" i="2" s="1"/>
  <c r="FP133" i="2"/>
  <c r="JP133" i="2" s="1"/>
  <c r="FN134" i="2"/>
  <c r="JN134" i="2" s="1"/>
  <c r="FO134" i="2"/>
  <c r="JO134" i="2" s="1"/>
  <c r="FP134" i="2"/>
  <c r="JP134" i="2" s="1"/>
  <c r="FN135" i="2"/>
  <c r="JN135" i="2" s="1"/>
  <c r="FO135" i="2"/>
  <c r="JO135" i="2" s="1"/>
  <c r="FP135" i="2"/>
  <c r="JP135" i="2" s="1"/>
  <c r="FN136" i="2"/>
  <c r="JN136" i="2" s="1"/>
  <c r="FO136" i="2"/>
  <c r="JO136" i="2" s="1"/>
  <c r="FP136" i="2"/>
  <c r="JP136" i="2" s="1"/>
  <c r="FN137" i="2"/>
  <c r="JN137" i="2" s="1"/>
  <c r="FO137" i="2"/>
  <c r="JO137" i="2" s="1"/>
  <c r="FP137" i="2"/>
  <c r="JP137" i="2" s="1"/>
  <c r="FN138" i="2"/>
  <c r="JN138" i="2" s="1"/>
  <c r="FO138" i="2"/>
  <c r="JO138" i="2" s="1"/>
  <c r="FP138" i="2"/>
  <c r="JP138" i="2" s="1"/>
  <c r="FN139" i="2"/>
  <c r="JN139" i="2" s="1"/>
  <c r="FO139" i="2"/>
  <c r="JO139" i="2" s="1"/>
  <c r="FP139" i="2"/>
  <c r="JP139" i="2" s="1"/>
  <c r="FN140" i="2"/>
  <c r="JN140" i="2" s="1"/>
  <c r="FO140" i="2"/>
  <c r="JO140" i="2" s="1"/>
  <c r="FP140" i="2"/>
  <c r="JP140" i="2" s="1"/>
  <c r="FN141" i="2"/>
  <c r="JN141" i="2" s="1"/>
  <c r="FO141" i="2"/>
  <c r="JO141" i="2" s="1"/>
  <c r="FP141" i="2"/>
  <c r="JP141" i="2" s="1"/>
  <c r="FN142" i="2"/>
  <c r="JN142" i="2" s="1"/>
  <c r="FO142" i="2"/>
  <c r="JO142" i="2" s="1"/>
  <c r="FP142" i="2"/>
  <c r="JP142" i="2" s="1"/>
  <c r="FN143" i="2"/>
  <c r="JN143" i="2" s="1"/>
  <c r="FO143" i="2"/>
  <c r="JO143" i="2" s="1"/>
  <c r="FP143" i="2"/>
  <c r="JP143" i="2" s="1"/>
  <c r="FN144" i="2"/>
  <c r="JN144" i="2" s="1"/>
  <c r="FO144" i="2"/>
  <c r="JO144" i="2" s="1"/>
  <c r="FP144" i="2"/>
  <c r="JP144" i="2" s="1"/>
  <c r="FN145" i="2"/>
  <c r="JN145" i="2" s="1"/>
  <c r="FO145" i="2"/>
  <c r="JO145" i="2" s="1"/>
  <c r="FP145" i="2"/>
  <c r="JP145" i="2" s="1"/>
  <c r="FN146" i="2"/>
  <c r="JN146" i="2" s="1"/>
  <c r="FO146" i="2"/>
  <c r="JO146" i="2" s="1"/>
  <c r="FP146" i="2"/>
  <c r="JP146" i="2" s="1"/>
  <c r="FN147" i="2"/>
  <c r="JN147" i="2" s="1"/>
  <c r="FO147" i="2"/>
  <c r="JO147" i="2" s="1"/>
  <c r="FP147" i="2"/>
  <c r="JP147" i="2" s="1"/>
  <c r="FN148" i="2"/>
  <c r="JN148" i="2" s="1"/>
  <c r="FO148" i="2"/>
  <c r="JO148" i="2" s="1"/>
  <c r="FP148" i="2"/>
  <c r="JP148" i="2" s="1"/>
  <c r="FN149" i="2"/>
  <c r="JN149" i="2" s="1"/>
  <c r="FO149" i="2"/>
  <c r="JO149" i="2" s="1"/>
  <c r="FP149" i="2"/>
  <c r="JP149" i="2" s="1"/>
  <c r="FN150" i="2"/>
  <c r="JN150" i="2" s="1"/>
  <c r="FO150" i="2"/>
  <c r="JO150" i="2" s="1"/>
  <c r="FP150" i="2"/>
  <c r="JP150" i="2" s="1"/>
  <c r="FN151" i="2"/>
  <c r="JN151" i="2" s="1"/>
  <c r="FO151" i="2"/>
  <c r="JO151" i="2" s="1"/>
  <c r="FP151" i="2"/>
  <c r="JP151" i="2" s="1"/>
  <c r="FN152" i="2"/>
  <c r="JN152" i="2" s="1"/>
  <c r="FO152" i="2"/>
  <c r="JO152" i="2" s="1"/>
  <c r="FP152" i="2"/>
  <c r="JP152" i="2" s="1"/>
  <c r="FN153" i="2"/>
  <c r="JN153" i="2" s="1"/>
  <c r="FO153" i="2"/>
  <c r="JO153" i="2" s="1"/>
  <c r="FP153" i="2"/>
  <c r="JP153" i="2" s="1"/>
  <c r="FN154" i="2"/>
  <c r="JN154" i="2" s="1"/>
  <c r="FO154" i="2"/>
  <c r="JO154" i="2" s="1"/>
  <c r="FP154" i="2"/>
  <c r="JP154" i="2" s="1"/>
  <c r="FN155" i="2"/>
  <c r="JN155" i="2" s="1"/>
  <c r="FO155" i="2"/>
  <c r="JO155" i="2" s="1"/>
  <c r="FP155" i="2"/>
  <c r="JP155" i="2" s="1"/>
  <c r="FN156" i="2"/>
  <c r="JN156" i="2" s="1"/>
  <c r="FO156" i="2"/>
  <c r="JO156" i="2" s="1"/>
  <c r="FP156" i="2"/>
  <c r="JP156" i="2" s="1"/>
  <c r="FN157" i="2"/>
  <c r="JN157" i="2" s="1"/>
  <c r="FO157" i="2"/>
  <c r="JO157" i="2" s="1"/>
  <c r="FP157" i="2"/>
  <c r="JP157" i="2" s="1"/>
  <c r="FN158" i="2"/>
  <c r="JN158" i="2" s="1"/>
  <c r="FO158" i="2"/>
  <c r="JO158" i="2" s="1"/>
  <c r="FP158" i="2"/>
  <c r="JP158" i="2" s="1"/>
  <c r="FN159" i="2"/>
  <c r="JN159" i="2" s="1"/>
  <c r="FO159" i="2"/>
  <c r="JO159" i="2" s="1"/>
  <c r="FP159" i="2"/>
  <c r="JP159" i="2" s="1"/>
  <c r="FN160" i="2"/>
  <c r="JN160" i="2" s="1"/>
  <c r="FO160" i="2"/>
  <c r="JO160" i="2" s="1"/>
  <c r="FP160" i="2"/>
  <c r="JP160" i="2" s="1"/>
  <c r="ED123" i="2"/>
  <c r="ID123" i="2" s="1"/>
  <c r="DO4" i="2"/>
  <c r="HO4" i="2" s="1"/>
  <c r="DP4" i="2"/>
  <c r="HP4" i="2" s="1"/>
  <c r="DQ4" i="2"/>
  <c r="HQ4" i="2" s="1"/>
  <c r="DR4" i="2"/>
  <c r="HR4" i="2" s="1"/>
  <c r="DS4" i="2"/>
  <c r="HS4" i="2" s="1"/>
  <c r="DT4" i="2"/>
  <c r="HT4" i="2" s="1"/>
  <c r="DU4" i="2"/>
  <c r="HU4" i="2" s="1"/>
  <c r="DV4" i="2"/>
  <c r="HV4" i="2" s="1"/>
  <c r="DW4" i="2"/>
  <c r="HW4" i="2" s="1"/>
  <c r="DY4" i="2"/>
  <c r="HY4" i="2" s="1"/>
  <c r="DZ4" i="2"/>
  <c r="HZ4" i="2" s="1"/>
  <c r="EA4" i="2"/>
  <c r="IA4" i="2" s="1"/>
  <c r="EB4" i="2"/>
  <c r="IB4" i="2" s="1"/>
  <c r="EC4" i="2"/>
  <c r="IC4" i="2" s="1"/>
  <c r="ED4" i="2"/>
  <c r="ID4" i="2" s="1"/>
  <c r="EF4" i="2"/>
  <c r="IF4" i="2" s="1"/>
  <c r="EG4" i="2"/>
  <c r="IG4" i="2" s="1"/>
  <c r="EH4" i="2"/>
  <c r="IH4" i="2" s="1"/>
  <c r="EI4" i="2"/>
  <c r="II4" i="2" s="1"/>
  <c r="EJ4" i="2"/>
  <c r="IJ4" i="2" s="1"/>
  <c r="EK4" i="2"/>
  <c r="IK4" i="2" s="1"/>
  <c r="EL4" i="2"/>
  <c r="IL4" i="2" s="1"/>
  <c r="EM4" i="2"/>
  <c r="IM4" i="2" s="1"/>
  <c r="EN4" i="2"/>
  <c r="IN4" i="2" s="1"/>
  <c r="EO4" i="2"/>
  <c r="IO4" i="2" s="1"/>
  <c r="EP4" i="2"/>
  <c r="IP4" i="2" s="1"/>
  <c r="EQ4" i="2"/>
  <c r="IQ4" i="2" s="1"/>
  <c r="ER4" i="2"/>
  <c r="IR4" i="2" s="1"/>
  <c r="FA4" i="2"/>
  <c r="JA4" i="2" s="1"/>
  <c r="FB4" i="2"/>
  <c r="JB4" i="2" s="1"/>
  <c r="FC4" i="2"/>
  <c r="JC4" i="2" s="1"/>
  <c r="FD4" i="2"/>
  <c r="JD4" i="2" s="1"/>
  <c r="FE4" i="2"/>
  <c r="JE4" i="2" s="1"/>
  <c r="FF4" i="2"/>
  <c r="JF4" i="2" s="1"/>
  <c r="FG4" i="2"/>
  <c r="JG4" i="2" s="1"/>
  <c r="FH4" i="2"/>
  <c r="JH4" i="2" s="1"/>
  <c r="FI4" i="2"/>
  <c r="JI4" i="2" s="1"/>
  <c r="FJ4" i="2"/>
  <c r="JJ4" i="2" s="1"/>
  <c r="FK4" i="2"/>
  <c r="JK4" i="2" s="1"/>
  <c r="FL4" i="2"/>
  <c r="JL4" i="2" s="1"/>
  <c r="FM4" i="2"/>
  <c r="JM4" i="2" s="1"/>
  <c r="DO5" i="2"/>
  <c r="HO5" i="2" s="1"/>
  <c r="DP5" i="2"/>
  <c r="HP5" i="2" s="1"/>
  <c r="DQ5" i="2"/>
  <c r="HQ5" i="2" s="1"/>
  <c r="DR5" i="2"/>
  <c r="HR5" i="2" s="1"/>
  <c r="DS5" i="2"/>
  <c r="HS5" i="2" s="1"/>
  <c r="DT5" i="2"/>
  <c r="HT5" i="2" s="1"/>
  <c r="DU5" i="2"/>
  <c r="HU5" i="2" s="1"/>
  <c r="DV5" i="2"/>
  <c r="HV5" i="2" s="1"/>
  <c r="DW5" i="2"/>
  <c r="HW5" i="2" s="1"/>
  <c r="DX5" i="2"/>
  <c r="HX5" i="2" s="1"/>
  <c r="DY5" i="2"/>
  <c r="HY5" i="2" s="1"/>
  <c r="DZ5" i="2"/>
  <c r="HZ5" i="2" s="1"/>
  <c r="EA5" i="2"/>
  <c r="IA5" i="2" s="1"/>
  <c r="EB5" i="2"/>
  <c r="IB5" i="2" s="1"/>
  <c r="EC5" i="2"/>
  <c r="IC5" i="2" s="1"/>
  <c r="ED5" i="2"/>
  <c r="ID5" i="2" s="1"/>
  <c r="EF5" i="2"/>
  <c r="IF5" i="2" s="1"/>
  <c r="EG5" i="2"/>
  <c r="IG5" i="2" s="1"/>
  <c r="EH5" i="2"/>
  <c r="IH5" i="2" s="1"/>
  <c r="EI5" i="2"/>
  <c r="II5" i="2" s="1"/>
  <c r="EJ5" i="2"/>
  <c r="IJ5" i="2" s="1"/>
  <c r="EK5" i="2"/>
  <c r="IK5" i="2" s="1"/>
  <c r="EL5" i="2"/>
  <c r="IL5" i="2" s="1"/>
  <c r="EM5" i="2"/>
  <c r="IM5" i="2" s="1"/>
  <c r="EN5" i="2"/>
  <c r="IN5" i="2" s="1"/>
  <c r="EO5" i="2"/>
  <c r="IO5" i="2" s="1"/>
  <c r="EP5" i="2"/>
  <c r="IP5" i="2" s="1"/>
  <c r="EQ5" i="2"/>
  <c r="IQ5" i="2" s="1"/>
  <c r="ER5" i="2"/>
  <c r="IR5" i="2" s="1"/>
  <c r="FA5" i="2"/>
  <c r="JA5" i="2" s="1"/>
  <c r="FB5" i="2"/>
  <c r="JB5" i="2" s="1"/>
  <c r="FC5" i="2"/>
  <c r="JC5" i="2" s="1"/>
  <c r="FD5" i="2"/>
  <c r="JD5" i="2" s="1"/>
  <c r="FE5" i="2"/>
  <c r="JE5" i="2" s="1"/>
  <c r="FF5" i="2"/>
  <c r="JF5" i="2" s="1"/>
  <c r="FG5" i="2"/>
  <c r="JG5" i="2" s="1"/>
  <c r="FH5" i="2"/>
  <c r="JH5" i="2" s="1"/>
  <c r="FI5" i="2"/>
  <c r="JI5" i="2" s="1"/>
  <c r="FJ5" i="2"/>
  <c r="JJ5" i="2" s="1"/>
  <c r="FK5" i="2"/>
  <c r="JK5" i="2" s="1"/>
  <c r="FL5" i="2"/>
  <c r="JL5" i="2" s="1"/>
  <c r="FM5" i="2"/>
  <c r="JM5" i="2" s="1"/>
  <c r="DO6" i="2"/>
  <c r="HO6" i="2" s="1"/>
  <c r="DP6" i="2"/>
  <c r="HP6" i="2" s="1"/>
  <c r="DQ6" i="2"/>
  <c r="HQ6" i="2" s="1"/>
  <c r="DR6" i="2"/>
  <c r="HR6" i="2" s="1"/>
  <c r="DS6" i="2"/>
  <c r="HS6" i="2" s="1"/>
  <c r="DT6" i="2"/>
  <c r="HT6" i="2" s="1"/>
  <c r="DU6" i="2"/>
  <c r="HU6" i="2" s="1"/>
  <c r="DV6" i="2"/>
  <c r="HV6" i="2" s="1"/>
  <c r="DW6" i="2"/>
  <c r="HW6" i="2" s="1"/>
  <c r="DX6" i="2"/>
  <c r="HX6" i="2" s="1"/>
  <c r="DY6" i="2"/>
  <c r="HY6" i="2" s="1"/>
  <c r="DZ6" i="2"/>
  <c r="HZ6" i="2" s="1"/>
  <c r="EA6" i="2"/>
  <c r="IA6" i="2" s="1"/>
  <c r="EB6" i="2"/>
  <c r="IB6" i="2" s="1"/>
  <c r="EC6" i="2"/>
  <c r="IC6" i="2" s="1"/>
  <c r="ED6" i="2"/>
  <c r="ID6" i="2" s="1"/>
  <c r="EE6" i="2"/>
  <c r="IE6" i="2" s="1"/>
  <c r="EF6" i="2"/>
  <c r="IF6" i="2" s="1"/>
  <c r="EG6" i="2"/>
  <c r="IG6" i="2" s="1"/>
  <c r="EH6" i="2"/>
  <c r="IH6" i="2" s="1"/>
  <c r="EI6" i="2"/>
  <c r="II6" i="2" s="1"/>
  <c r="EJ6" i="2"/>
  <c r="IJ6" i="2" s="1"/>
  <c r="EK6" i="2"/>
  <c r="IK6" i="2" s="1"/>
  <c r="EL6" i="2"/>
  <c r="IL6" i="2" s="1"/>
  <c r="EM6" i="2"/>
  <c r="IM6" i="2" s="1"/>
  <c r="EN6" i="2"/>
  <c r="IN6" i="2" s="1"/>
  <c r="EO6" i="2"/>
  <c r="IO6" i="2" s="1"/>
  <c r="EP6" i="2"/>
  <c r="IP6" i="2" s="1"/>
  <c r="EQ6" i="2"/>
  <c r="IQ6" i="2" s="1"/>
  <c r="ER6" i="2"/>
  <c r="IR6" i="2" s="1"/>
  <c r="FA6" i="2"/>
  <c r="JA6" i="2" s="1"/>
  <c r="FB6" i="2"/>
  <c r="JB6" i="2" s="1"/>
  <c r="FC6" i="2"/>
  <c r="JC6" i="2" s="1"/>
  <c r="FD6" i="2"/>
  <c r="JD6" i="2" s="1"/>
  <c r="FE6" i="2"/>
  <c r="JE6" i="2" s="1"/>
  <c r="FF6" i="2"/>
  <c r="JF6" i="2" s="1"/>
  <c r="FG6" i="2"/>
  <c r="JG6" i="2" s="1"/>
  <c r="FH6" i="2"/>
  <c r="JH6" i="2" s="1"/>
  <c r="FI6" i="2"/>
  <c r="JI6" i="2" s="1"/>
  <c r="FJ6" i="2"/>
  <c r="JJ6" i="2" s="1"/>
  <c r="FK6" i="2"/>
  <c r="JK6" i="2" s="1"/>
  <c r="FL6" i="2"/>
  <c r="JL6" i="2" s="1"/>
  <c r="FM6" i="2"/>
  <c r="JM6" i="2" s="1"/>
  <c r="DO7" i="2"/>
  <c r="HO7" i="2" s="1"/>
  <c r="DP7" i="2"/>
  <c r="HP7" i="2" s="1"/>
  <c r="DQ7" i="2"/>
  <c r="HQ7" i="2" s="1"/>
  <c r="DR7" i="2"/>
  <c r="HR7" i="2" s="1"/>
  <c r="DS7" i="2"/>
  <c r="HS7" i="2" s="1"/>
  <c r="DT7" i="2"/>
  <c r="HT7" i="2" s="1"/>
  <c r="DU7" i="2"/>
  <c r="HU7" i="2" s="1"/>
  <c r="DV7" i="2"/>
  <c r="HV7" i="2" s="1"/>
  <c r="DW7" i="2"/>
  <c r="HW7" i="2" s="1"/>
  <c r="DX7" i="2"/>
  <c r="HX7" i="2" s="1"/>
  <c r="DY7" i="2"/>
  <c r="HY7" i="2" s="1"/>
  <c r="DZ7" i="2"/>
  <c r="HZ7" i="2" s="1"/>
  <c r="EA7" i="2"/>
  <c r="IA7" i="2" s="1"/>
  <c r="EB7" i="2"/>
  <c r="IB7" i="2" s="1"/>
  <c r="EC7" i="2"/>
  <c r="IC7" i="2" s="1"/>
  <c r="ED7" i="2"/>
  <c r="ID7" i="2" s="1"/>
  <c r="EE7" i="2"/>
  <c r="IE7" i="2" s="1"/>
  <c r="EF7" i="2"/>
  <c r="IF7" i="2" s="1"/>
  <c r="EG7" i="2"/>
  <c r="IG7" i="2" s="1"/>
  <c r="EH7" i="2"/>
  <c r="IH7" i="2" s="1"/>
  <c r="EI7" i="2"/>
  <c r="II7" i="2" s="1"/>
  <c r="EJ7" i="2"/>
  <c r="IJ7" i="2" s="1"/>
  <c r="EK7" i="2"/>
  <c r="IK7" i="2" s="1"/>
  <c r="EL7" i="2"/>
  <c r="IL7" i="2" s="1"/>
  <c r="EM7" i="2"/>
  <c r="IM7" i="2" s="1"/>
  <c r="EN7" i="2"/>
  <c r="IN7" i="2" s="1"/>
  <c r="EO7" i="2"/>
  <c r="IO7" i="2" s="1"/>
  <c r="EP7" i="2"/>
  <c r="IP7" i="2" s="1"/>
  <c r="EQ7" i="2"/>
  <c r="IQ7" i="2" s="1"/>
  <c r="ER7" i="2"/>
  <c r="IR7" i="2" s="1"/>
  <c r="FA7" i="2"/>
  <c r="JA7" i="2" s="1"/>
  <c r="FB7" i="2"/>
  <c r="JB7" i="2" s="1"/>
  <c r="FC7" i="2"/>
  <c r="JC7" i="2" s="1"/>
  <c r="FD7" i="2"/>
  <c r="JD7" i="2" s="1"/>
  <c r="FE7" i="2"/>
  <c r="JE7" i="2" s="1"/>
  <c r="FF7" i="2"/>
  <c r="JF7" i="2" s="1"/>
  <c r="FG7" i="2"/>
  <c r="JG7" i="2" s="1"/>
  <c r="FH7" i="2"/>
  <c r="JH7" i="2" s="1"/>
  <c r="FI7" i="2"/>
  <c r="JI7" i="2" s="1"/>
  <c r="FJ7" i="2"/>
  <c r="JJ7" i="2" s="1"/>
  <c r="FK7" i="2"/>
  <c r="JK7" i="2" s="1"/>
  <c r="FL7" i="2"/>
  <c r="JL7" i="2" s="1"/>
  <c r="FM7" i="2"/>
  <c r="JM7" i="2" s="1"/>
  <c r="DO8" i="2"/>
  <c r="HO8" i="2" s="1"/>
  <c r="DP8" i="2"/>
  <c r="HP8" i="2" s="1"/>
  <c r="DQ8" i="2"/>
  <c r="HQ8" i="2" s="1"/>
  <c r="DR8" i="2"/>
  <c r="HR8" i="2" s="1"/>
  <c r="DS8" i="2"/>
  <c r="HS8" i="2" s="1"/>
  <c r="DT8" i="2"/>
  <c r="HT8" i="2" s="1"/>
  <c r="DU8" i="2"/>
  <c r="HU8" i="2" s="1"/>
  <c r="DV8" i="2"/>
  <c r="HV8" i="2" s="1"/>
  <c r="DW8" i="2"/>
  <c r="HW8" i="2" s="1"/>
  <c r="DX8" i="2"/>
  <c r="HX8" i="2" s="1"/>
  <c r="DY8" i="2"/>
  <c r="HY8" i="2" s="1"/>
  <c r="DZ8" i="2"/>
  <c r="HZ8" i="2" s="1"/>
  <c r="EA8" i="2"/>
  <c r="IA8" i="2" s="1"/>
  <c r="EB8" i="2"/>
  <c r="IB8" i="2" s="1"/>
  <c r="EC8" i="2"/>
  <c r="IC8" i="2" s="1"/>
  <c r="ED8" i="2"/>
  <c r="ID8" i="2" s="1"/>
  <c r="EE8" i="2"/>
  <c r="IE8" i="2" s="1"/>
  <c r="EF8" i="2"/>
  <c r="IF8" i="2" s="1"/>
  <c r="EG8" i="2"/>
  <c r="IG8" i="2" s="1"/>
  <c r="EH8" i="2"/>
  <c r="IH8" i="2" s="1"/>
  <c r="EI8" i="2"/>
  <c r="II8" i="2" s="1"/>
  <c r="EJ8" i="2"/>
  <c r="IJ8" i="2" s="1"/>
  <c r="EK8" i="2"/>
  <c r="IK8" i="2" s="1"/>
  <c r="EL8" i="2"/>
  <c r="IL8" i="2" s="1"/>
  <c r="EM8" i="2"/>
  <c r="IM8" i="2" s="1"/>
  <c r="EN8" i="2"/>
  <c r="IN8" i="2" s="1"/>
  <c r="EO8" i="2"/>
  <c r="IO8" i="2" s="1"/>
  <c r="EP8" i="2"/>
  <c r="IP8" i="2" s="1"/>
  <c r="EQ8" i="2"/>
  <c r="IQ8" i="2" s="1"/>
  <c r="ER8" i="2"/>
  <c r="IR8" i="2" s="1"/>
  <c r="FA8" i="2"/>
  <c r="JA8" i="2" s="1"/>
  <c r="FB8" i="2"/>
  <c r="JB8" i="2" s="1"/>
  <c r="FC8" i="2"/>
  <c r="JC8" i="2" s="1"/>
  <c r="FD8" i="2"/>
  <c r="JD8" i="2" s="1"/>
  <c r="FE8" i="2"/>
  <c r="JE8" i="2" s="1"/>
  <c r="FF8" i="2"/>
  <c r="JF8" i="2" s="1"/>
  <c r="FG8" i="2"/>
  <c r="JG8" i="2" s="1"/>
  <c r="FH8" i="2"/>
  <c r="JH8" i="2" s="1"/>
  <c r="FI8" i="2"/>
  <c r="JI8" i="2" s="1"/>
  <c r="FJ8" i="2"/>
  <c r="JJ8" i="2" s="1"/>
  <c r="FK8" i="2"/>
  <c r="JK8" i="2" s="1"/>
  <c r="FL8" i="2"/>
  <c r="JL8" i="2" s="1"/>
  <c r="FM8" i="2"/>
  <c r="JM8" i="2" s="1"/>
  <c r="DO9" i="2"/>
  <c r="HO9" i="2" s="1"/>
  <c r="DP9" i="2"/>
  <c r="HP9" i="2" s="1"/>
  <c r="DQ9" i="2"/>
  <c r="HQ9" i="2" s="1"/>
  <c r="DR9" i="2"/>
  <c r="HR9" i="2" s="1"/>
  <c r="DS9" i="2"/>
  <c r="HS9" i="2" s="1"/>
  <c r="DT9" i="2"/>
  <c r="HT9" i="2" s="1"/>
  <c r="DU9" i="2"/>
  <c r="HU9" i="2" s="1"/>
  <c r="DV9" i="2"/>
  <c r="HV9" i="2" s="1"/>
  <c r="DW9" i="2"/>
  <c r="HW9" i="2" s="1"/>
  <c r="DX9" i="2"/>
  <c r="HX9" i="2" s="1"/>
  <c r="DY9" i="2"/>
  <c r="HY9" i="2" s="1"/>
  <c r="DZ9" i="2"/>
  <c r="HZ9" i="2" s="1"/>
  <c r="EA9" i="2"/>
  <c r="IA9" i="2" s="1"/>
  <c r="EB9" i="2"/>
  <c r="IB9" i="2" s="1"/>
  <c r="EC9" i="2"/>
  <c r="IC9" i="2" s="1"/>
  <c r="ED9" i="2"/>
  <c r="ID9" i="2" s="1"/>
  <c r="EE9" i="2"/>
  <c r="IE9" i="2" s="1"/>
  <c r="EF9" i="2"/>
  <c r="IF9" i="2" s="1"/>
  <c r="EG9" i="2"/>
  <c r="IG9" i="2" s="1"/>
  <c r="EH9" i="2"/>
  <c r="IH9" i="2" s="1"/>
  <c r="EI9" i="2"/>
  <c r="II9" i="2" s="1"/>
  <c r="EJ9" i="2"/>
  <c r="IJ9" i="2" s="1"/>
  <c r="EK9" i="2"/>
  <c r="IK9" i="2" s="1"/>
  <c r="EL9" i="2"/>
  <c r="IL9" i="2" s="1"/>
  <c r="EM9" i="2"/>
  <c r="IM9" i="2" s="1"/>
  <c r="EN9" i="2"/>
  <c r="IN9" i="2" s="1"/>
  <c r="EO9" i="2"/>
  <c r="IO9" i="2" s="1"/>
  <c r="EP9" i="2"/>
  <c r="IP9" i="2" s="1"/>
  <c r="EQ9" i="2"/>
  <c r="IQ9" i="2" s="1"/>
  <c r="ER9" i="2"/>
  <c r="IR9" i="2" s="1"/>
  <c r="FA9" i="2"/>
  <c r="JA9" i="2" s="1"/>
  <c r="FB9" i="2"/>
  <c r="JB9" i="2" s="1"/>
  <c r="FC9" i="2"/>
  <c r="JC9" i="2" s="1"/>
  <c r="FD9" i="2"/>
  <c r="JD9" i="2" s="1"/>
  <c r="FE9" i="2"/>
  <c r="JE9" i="2" s="1"/>
  <c r="FF9" i="2"/>
  <c r="JF9" i="2" s="1"/>
  <c r="FG9" i="2"/>
  <c r="JG9" i="2" s="1"/>
  <c r="FH9" i="2"/>
  <c r="JH9" i="2" s="1"/>
  <c r="FI9" i="2"/>
  <c r="JI9" i="2" s="1"/>
  <c r="FJ9" i="2"/>
  <c r="JJ9" i="2" s="1"/>
  <c r="FK9" i="2"/>
  <c r="JK9" i="2" s="1"/>
  <c r="FL9" i="2"/>
  <c r="JL9" i="2" s="1"/>
  <c r="FM9" i="2"/>
  <c r="JM9" i="2" s="1"/>
  <c r="DO10" i="2"/>
  <c r="HO10" i="2" s="1"/>
  <c r="DP10" i="2"/>
  <c r="HP10" i="2" s="1"/>
  <c r="DQ10" i="2"/>
  <c r="HQ10" i="2" s="1"/>
  <c r="DR10" i="2"/>
  <c r="HR10" i="2" s="1"/>
  <c r="DS10" i="2"/>
  <c r="HS10" i="2" s="1"/>
  <c r="DT10" i="2"/>
  <c r="HT10" i="2" s="1"/>
  <c r="DU10" i="2"/>
  <c r="HU10" i="2" s="1"/>
  <c r="DV10" i="2"/>
  <c r="HV10" i="2" s="1"/>
  <c r="DW10" i="2"/>
  <c r="HW10" i="2" s="1"/>
  <c r="DX10" i="2"/>
  <c r="HX10" i="2" s="1"/>
  <c r="DY10" i="2"/>
  <c r="HY10" i="2" s="1"/>
  <c r="DZ10" i="2"/>
  <c r="HZ10" i="2" s="1"/>
  <c r="EA10" i="2"/>
  <c r="IA10" i="2" s="1"/>
  <c r="EB10" i="2"/>
  <c r="IB10" i="2" s="1"/>
  <c r="EC10" i="2"/>
  <c r="IC10" i="2" s="1"/>
  <c r="ED10" i="2"/>
  <c r="ID10" i="2" s="1"/>
  <c r="EE10" i="2"/>
  <c r="IE10" i="2" s="1"/>
  <c r="EF10" i="2"/>
  <c r="IF10" i="2" s="1"/>
  <c r="EG10" i="2"/>
  <c r="IG10" i="2" s="1"/>
  <c r="EH10" i="2"/>
  <c r="IH10" i="2" s="1"/>
  <c r="EI10" i="2"/>
  <c r="II10" i="2" s="1"/>
  <c r="EJ10" i="2"/>
  <c r="IJ10" i="2" s="1"/>
  <c r="EK10" i="2"/>
  <c r="IK10" i="2" s="1"/>
  <c r="EL10" i="2"/>
  <c r="IL10" i="2" s="1"/>
  <c r="EM10" i="2"/>
  <c r="IM10" i="2" s="1"/>
  <c r="EN10" i="2"/>
  <c r="IN10" i="2" s="1"/>
  <c r="EO10" i="2"/>
  <c r="IO10" i="2" s="1"/>
  <c r="EP10" i="2"/>
  <c r="IP10" i="2" s="1"/>
  <c r="EQ10" i="2"/>
  <c r="IQ10" i="2" s="1"/>
  <c r="ER10" i="2"/>
  <c r="IR10" i="2" s="1"/>
  <c r="FA10" i="2"/>
  <c r="JA10" i="2" s="1"/>
  <c r="FB10" i="2"/>
  <c r="JB10" i="2" s="1"/>
  <c r="FC10" i="2"/>
  <c r="JC10" i="2" s="1"/>
  <c r="FD10" i="2"/>
  <c r="JD10" i="2" s="1"/>
  <c r="FE10" i="2"/>
  <c r="JE10" i="2" s="1"/>
  <c r="FF10" i="2"/>
  <c r="JF10" i="2" s="1"/>
  <c r="FG10" i="2"/>
  <c r="JG10" i="2" s="1"/>
  <c r="FH10" i="2"/>
  <c r="JH10" i="2" s="1"/>
  <c r="FI10" i="2"/>
  <c r="JI10" i="2" s="1"/>
  <c r="FJ10" i="2"/>
  <c r="JJ10" i="2" s="1"/>
  <c r="FK10" i="2"/>
  <c r="JK10" i="2" s="1"/>
  <c r="FL10" i="2"/>
  <c r="JL10" i="2" s="1"/>
  <c r="FM10" i="2"/>
  <c r="JM10" i="2" s="1"/>
  <c r="DO11" i="2"/>
  <c r="HO11" i="2" s="1"/>
  <c r="DP11" i="2"/>
  <c r="HP11" i="2" s="1"/>
  <c r="DQ11" i="2"/>
  <c r="HQ11" i="2" s="1"/>
  <c r="DR11" i="2"/>
  <c r="HR11" i="2" s="1"/>
  <c r="DS11" i="2"/>
  <c r="HS11" i="2" s="1"/>
  <c r="DT11" i="2"/>
  <c r="HT11" i="2" s="1"/>
  <c r="DU11" i="2"/>
  <c r="HU11" i="2" s="1"/>
  <c r="DV11" i="2"/>
  <c r="HV11" i="2" s="1"/>
  <c r="DW11" i="2"/>
  <c r="HW11" i="2" s="1"/>
  <c r="DX11" i="2"/>
  <c r="HX11" i="2" s="1"/>
  <c r="DY11" i="2"/>
  <c r="HY11" i="2" s="1"/>
  <c r="DZ11" i="2"/>
  <c r="HZ11" i="2" s="1"/>
  <c r="EA11" i="2"/>
  <c r="IA11" i="2" s="1"/>
  <c r="EB11" i="2"/>
  <c r="IB11" i="2" s="1"/>
  <c r="EC11" i="2"/>
  <c r="IC11" i="2" s="1"/>
  <c r="ED11" i="2"/>
  <c r="ID11" i="2" s="1"/>
  <c r="EF11" i="2"/>
  <c r="IF11" i="2" s="1"/>
  <c r="EG11" i="2"/>
  <c r="IG11" i="2" s="1"/>
  <c r="EH11" i="2"/>
  <c r="IH11" i="2" s="1"/>
  <c r="EI11" i="2"/>
  <c r="II11" i="2" s="1"/>
  <c r="EJ11" i="2"/>
  <c r="IJ11" i="2" s="1"/>
  <c r="EK11" i="2"/>
  <c r="IK11" i="2" s="1"/>
  <c r="EL11" i="2"/>
  <c r="IL11" i="2" s="1"/>
  <c r="EM11" i="2"/>
  <c r="IM11" i="2" s="1"/>
  <c r="EN11" i="2"/>
  <c r="IN11" i="2" s="1"/>
  <c r="EO11" i="2"/>
  <c r="IO11" i="2" s="1"/>
  <c r="EP11" i="2"/>
  <c r="IP11" i="2" s="1"/>
  <c r="EQ11" i="2"/>
  <c r="IQ11" i="2" s="1"/>
  <c r="ER11" i="2"/>
  <c r="IR11" i="2" s="1"/>
  <c r="FA11" i="2"/>
  <c r="JA11" i="2" s="1"/>
  <c r="FB11" i="2"/>
  <c r="JB11" i="2" s="1"/>
  <c r="FC11" i="2"/>
  <c r="JC11" i="2" s="1"/>
  <c r="FD11" i="2"/>
  <c r="JD11" i="2" s="1"/>
  <c r="FE11" i="2"/>
  <c r="JE11" i="2" s="1"/>
  <c r="FF11" i="2"/>
  <c r="JF11" i="2" s="1"/>
  <c r="FG11" i="2"/>
  <c r="JG11" i="2" s="1"/>
  <c r="FH11" i="2"/>
  <c r="JH11" i="2" s="1"/>
  <c r="FI11" i="2"/>
  <c r="JI11" i="2" s="1"/>
  <c r="FJ11" i="2"/>
  <c r="JJ11" i="2" s="1"/>
  <c r="FK11" i="2"/>
  <c r="JK11" i="2" s="1"/>
  <c r="FL11" i="2"/>
  <c r="JL11" i="2" s="1"/>
  <c r="FM11" i="2"/>
  <c r="JM11" i="2" s="1"/>
  <c r="DO12" i="2"/>
  <c r="HO12" i="2" s="1"/>
  <c r="DP12" i="2"/>
  <c r="HP12" i="2" s="1"/>
  <c r="DQ12" i="2"/>
  <c r="HQ12" i="2" s="1"/>
  <c r="DR12" i="2"/>
  <c r="HR12" i="2" s="1"/>
  <c r="DS12" i="2"/>
  <c r="HS12" i="2" s="1"/>
  <c r="DT12" i="2"/>
  <c r="HT12" i="2" s="1"/>
  <c r="DU12" i="2"/>
  <c r="HU12" i="2" s="1"/>
  <c r="DV12" i="2"/>
  <c r="HV12" i="2" s="1"/>
  <c r="DW12" i="2"/>
  <c r="HW12" i="2" s="1"/>
  <c r="DX12" i="2"/>
  <c r="HX12" i="2" s="1"/>
  <c r="DY12" i="2"/>
  <c r="HY12" i="2" s="1"/>
  <c r="DZ12" i="2"/>
  <c r="HZ12" i="2" s="1"/>
  <c r="EA12" i="2"/>
  <c r="IA12" i="2" s="1"/>
  <c r="EB12" i="2"/>
  <c r="IB12" i="2" s="1"/>
  <c r="EC12" i="2"/>
  <c r="IC12" i="2" s="1"/>
  <c r="ED12" i="2"/>
  <c r="ID12" i="2" s="1"/>
  <c r="EF12" i="2"/>
  <c r="IF12" i="2" s="1"/>
  <c r="EG12" i="2"/>
  <c r="IG12" i="2" s="1"/>
  <c r="EH12" i="2"/>
  <c r="IH12" i="2" s="1"/>
  <c r="EI12" i="2"/>
  <c r="II12" i="2" s="1"/>
  <c r="EJ12" i="2"/>
  <c r="IJ12" i="2" s="1"/>
  <c r="EK12" i="2"/>
  <c r="IK12" i="2" s="1"/>
  <c r="EL12" i="2"/>
  <c r="IL12" i="2" s="1"/>
  <c r="EM12" i="2"/>
  <c r="IM12" i="2" s="1"/>
  <c r="EN12" i="2"/>
  <c r="IN12" i="2" s="1"/>
  <c r="EO12" i="2"/>
  <c r="IO12" i="2" s="1"/>
  <c r="EP12" i="2"/>
  <c r="IP12" i="2" s="1"/>
  <c r="EQ12" i="2"/>
  <c r="IQ12" i="2" s="1"/>
  <c r="ER12" i="2"/>
  <c r="IR12" i="2" s="1"/>
  <c r="FA12" i="2"/>
  <c r="JA12" i="2" s="1"/>
  <c r="FB12" i="2"/>
  <c r="JB12" i="2" s="1"/>
  <c r="FC12" i="2"/>
  <c r="JC12" i="2" s="1"/>
  <c r="FD12" i="2"/>
  <c r="JD12" i="2" s="1"/>
  <c r="FE12" i="2"/>
  <c r="JE12" i="2" s="1"/>
  <c r="FF12" i="2"/>
  <c r="JF12" i="2" s="1"/>
  <c r="FG12" i="2"/>
  <c r="JG12" i="2" s="1"/>
  <c r="FH12" i="2"/>
  <c r="JH12" i="2" s="1"/>
  <c r="FI12" i="2"/>
  <c r="JI12" i="2" s="1"/>
  <c r="FJ12" i="2"/>
  <c r="JJ12" i="2" s="1"/>
  <c r="FK12" i="2"/>
  <c r="JK12" i="2" s="1"/>
  <c r="FL12" i="2"/>
  <c r="JL12" i="2" s="1"/>
  <c r="FM12" i="2"/>
  <c r="JM12" i="2" s="1"/>
  <c r="DO13" i="2"/>
  <c r="HO13" i="2" s="1"/>
  <c r="DP13" i="2"/>
  <c r="HP13" i="2" s="1"/>
  <c r="DQ13" i="2"/>
  <c r="HQ13" i="2" s="1"/>
  <c r="DR13" i="2"/>
  <c r="HR13" i="2" s="1"/>
  <c r="DS13" i="2"/>
  <c r="HS13" i="2" s="1"/>
  <c r="DT13" i="2"/>
  <c r="HT13" i="2" s="1"/>
  <c r="DU13" i="2"/>
  <c r="HU13" i="2" s="1"/>
  <c r="DV13" i="2"/>
  <c r="HV13" i="2" s="1"/>
  <c r="DW13" i="2"/>
  <c r="HW13" i="2" s="1"/>
  <c r="DX13" i="2"/>
  <c r="HX13" i="2" s="1"/>
  <c r="DY13" i="2"/>
  <c r="HY13" i="2" s="1"/>
  <c r="DZ13" i="2"/>
  <c r="HZ13" i="2" s="1"/>
  <c r="EA13" i="2"/>
  <c r="IA13" i="2" s="1"/>
  <c r="EB13" i="2"/>
  <c r="IB13" i="2" s="1"/>
  <c r="EC13" i="2"/>
  <c r="IC13" i="2" s="1"/>
  <c r="ED13" i="2"/>
  <c r="ID13" i="2" s="1"/>
  <c r="EF13" i="2"/>
  <c r="IF13" i="2" s="1"/>
  <c r="EG13" i="2"/>
  <c r="IG13" i="2" s="1"/>
  <c r="EH13" i="2"/>
  <c r="IH13" i="2" s="1"/>
  <c r="EI13" i="2"/>
  <c r="II13" i="2" s="1"/>
  <c r="EJ13" i="2"/>
  <c r="IJ13" i="2" s="1"/>
  <c r="EK13" i="2"/>
  <c r="IK13" i="2" s="1"/>
  <c r="EL13" i="2"/>
  <c r="IL13" i="2" s="1"/>
  <c r="EM13" i="2"/>
  <c r="IM13" i="2" s="1"/>
  <c r="EN13" i="2"/>
  <c r="IN13" i="2" s="1"/>
  <c r="EO13" i="2"/>
  <c r="IO13" i="2" s="1"/>
  <c r="EP13" i="2"/>
  <c r="IP13" i="2" s="1"/>
  <c r="EQ13" i="2"/>
  <c r="IQ13" i="2" s="1"/>
  <c r="ER13" i="2"/>
  <c r="IR13" i="2" s="1"/>
  <c r="FA13" i="2"/>
  <c r="JA13" i="2" s="1"/>
  <c r="FB13" i="2"/>
  <c r="JB13" i="2" s="1"/>
  <c r="FC13" i="2"/>
  <c r="JC13" i="2" s="1"/>
  <c r="FD13" i="2"/>
  <c r="JD13" i="2" s="1"/>
  <c r="FE13" i="2"/>
  <c r="JE13" i="2" s="1"/>
  <c r="FF13" i="2"/>
  <c r="JF13" i="2" s="1"/>
  <c r="FG13" i="2"/>
  <c r="JG13" i="2" s="1"/>
  <c r="FH13" i="2"/>
  <c r="JH13" i="2" s="1"/>
  <c r="FI13" i="2"/>
  <c r="JI13" i="2" s="1"/>
  <c r="FJ13" i="2"/>
  <c r="JJ13" i="2" s="1"/>
  <c r="FK13" i="2"/>
  <c r="JK13" i="2" s="1"/>
  <c r="FL13" i="2"/>
  <c r="JL13" i="2" s="1"/>
  <c r="FM13" i="2"/>
  <c r="JM13" i="2" s="1"/>
  <c r="DO14" i="2"/>
  <c r="HO14" i="2" s="1"/>
  <c r="DP14" i="2"/>
  <c r="HP14" i="2" s="1"/>
  <c r="DQ14" i="2"/>
  <c r="HQ14" i="2" s="1"/>
  <c r="DR14" i="2"/>
  <c r="HR14" i="2" s="1"/>
  <c r="DS14" i="2"/>
  <c r="HS14" i="2" s="1"/>
  <c r="DT14" i="2"/>
  <c r="HT14" i="2" s="1"/>
  <c r="DU14" i="2"/>
  <c r="HU14" i="2" s="1"/>
  <c r="DV14" i="2"/>
  <c r="HV14" i="2" s="1"/>
  <c r="DW14" i="2"/>
  <c r="HW14" i="2" s="1"/>
  <c r="DX14" i="2"/>
  <c r="HX14" i="2" s="1"/>
  <c r="DY14" i="2"/>
  <c r="HY14" i="2" s="1"/>
  <c r="DZ14" i="2"/>
  <c r="HZ14" i="2" s="1"/>
  <c r="EA14" i="2"/>
  <c r="IA14" i="2" s="1"/>
  <c r="EB14" i="2"/>
  <c r="IB14" i="2" s="1"/>
  <c r="EC14" i="2"/>
  <c r="IC14" i="2" s="1"/>
  <c r="ED14" i="2"/>
  <c r="ID14" i="2" s="1"/>
  <c r="EF14" i="2"/>
  <c r="IF14" i="2" s="1"/>
  <c r="EG14" i="2"/>
  <c r="IG14" i="2" s="1"/>
  <c r="EH14" i="2"/>
  <c r="IH14" i="2" s="1"/>
  <c r="EI14" i="2"/>
  <c r="II14" i="2" s="1"/>
  <c r="EJ14" i="2"/>
  <c r="IJ14" i="2" s="1"/>
  <c r="EK14" i="2"/>
  <c r="IK14" i="2" s="1"/>
  <c r="EL14" i="2"/>
  <c r="IL14" i="2" s="1"/>
  <c r="EM14" i="2"/>
  <c r="IM14" i="2" s="1"/>
  <c r="EN14" i="2"/>
  <c r="IN14" i="2" s="1"/>
  <c r="EO14" i="2"/>
  <c r="IO14" i="2" s="1"/>
  <c r="EP14" i="2"/>
  <c r="IP14" i="2" s="1"/>
  <c r="EQ14" i="2"/>
  <c r="IQ14" i="2" s="1"/>
  <c r="ER14" i="2"/>
  <c r="IR14" i="2" s="1"/>
  <c r="FA14" i="2"/>
  <c r="JA14" i="2" s="1"/>
  <c r="FB14" i="2"/>
  <c r="JB14" i="2" s="1"/>
  <c r="FC14" i="2"/>
  <c r="JC14" i="2" s="1"/>
  <c r="FD14" i="2"/>
  <c r="JD14" i="2" s="1"/>
  <c r="FE14" i="2"/>
  <c r="JE14" i="2" s="1"/>
  <c r="FF14" i="2"/>
  <c r="JF14" i="2" s="1"/>
  <c r="FG14" i="2"/>
  <c r="JG14" i="2" s="1"/>
  <c r="FH14" i="2"/>
  <c r="JH14" i="2" s="1"/>
  <c r="FI14" i="2"/>
  <c r="JI14" i="2" s="1"/>
  <c r="FJ14" i="2"/>
  <c r="JJ14" i="2" s="1"/>
  <c r="FK14" i="2"/>
  <c r="JK14" i="2" s="1"/>
  <c r="FL14" i="2"/>
  <c r="JL14" i="2" s="1"/>
  <c r="FM14" i="2"/>
  <c r="JM14" i="2" s="1"/>
  <c r="DO15" i="2"/>
  <c r="HO15" i="2" s="1"/>
  <c r="DP15" i="2"/>
  <c r="HP15" i="2" s="1"/>
  <c r="DQ15" i="2"/>
  <c r="HQ15" i="2" s="1"/>
  <c r="DR15" i="2"/>
  <c r="HR15" i="2" s="1"/>
  <c r="DS15" i="2"/>
  <c r="HS15" i="2" s="1"/>
  <c r="DT15" i="2"/>
  <c r="HT15" i="2" s="1"/>
  <c r="DU15" i="2"/>
  <c r="HU15" i="2" s="1"/>
  <c r="DV15" i="2"/>
  <c r="HV15" i="2" s="1"/>
  <c r="DW15" i="2"/>
  <c r="HW15" i="2" s="1"/>
  <c r="DX15" i="2"/>
  <c r="HX15" i="2" s="1"/>
  <c r="DY15" i="2"/>
  <c r="HY15" i="2" s="1"/>
  <c r="DZ15" i="2"/>
  <c r="HZ15" i="2" s="1"/>
  <c r="EA15" i="2"/>
  <c r="IA15" i="2" s="1"/>
  <c r="EB15" i="2"/>
  <c r="IB15" i="2" s="1"/>
  <c r="EC15" i="2"/>
  <c r="IC15" i="2" s="1"/>
  <c r="ED15" i="2"/>
  <c r="ID15" i="2" s="1"/>
  <c r="EF15" i="2"/>
  <c r="IF15" i="2" s="1"/>
  <c r="EG15" i="2"/>
  <c r="IG15" i="2" s="1"/>
  <c r="EH15" i="2"/>
  <c r="IH15" i="2" s="1"/>
  <c r="EI15" i="2"/>
  <c r="II15" i="2" s="1"/>
  <c r="EJ15" i="2"/>
  <c r="IJ15" i="2" s="1"/>
  <c r="EK15" i="2"/>
  <c r="IK15" i="2" s="1"/>
  <c r="EL15" i="2"/>
  <c r="IL15" i="2" s="1"/>
  <c r="EM15" i="2"/>
  <c r="IM15" i="2" s="1"/>
  <c r="EN15" i="2"/>
  <c r="IN15" i="2" s="1"/>
  <c r="EO15" i="2"/>
  <c r="IO15" i="2" s="1"/>
  <c r="EP15" i="2"/>
  <c r="IP15" i="2" s="1"/>
  <c r="EQ15" i="2"/>
  <c r="IQ15" i="2" s="1"/>
  <c r="ER15" i="2"/>
  <c r="IR15" i="2" s="1"/>
  <c r="FA15" i="2"/>
  <c r="JA15" i="2" s="1"/>
  <c r="FB15" i="2"/>
  <c r="JB15" i="2" s="1"/>
  <c r="FC15" i="2"/>
  <c r="JC15" i="2" s="1"/>
  <c r="FD15" i="2"/>
  <c r="JD15" i="2" s="1"/>
  <c r="FE15" i="2"/>
  <c r="JE15" i="2" s="1"/>
  <c r="FF15" i="2"/>
  <c r="JF15" i="2" s="1"/>
  <c r="FG15" i="2"/>
  <c r="JG15" i="2" s="1"/>
  <c r="FH15" i="2"/>
  <c r="JH15" i="2" s="1"/>
  <c r="FI15" i="2"/>
  <c r="JI15" i="2" s="1"/>
  <c r="FJ15" i="2"/>
  <c r="JJ15" i="2" s="1"/>
  <c r="FK15" i="2"/>
  <c r="JK15" i="2" s="1"/>
  <c r="FL15" i="2"/>
  <c r="JL15" i="2" s="1"/>
  <c r="FM15" i="2"/>
  <c r="JM15" i="2" s="1"/>
  <c r="DO16" i="2"/>
  <c r="HO16" i="2" s="1"/>
  <c r="DP16" i="2"/>
  <c r="HP16" i="2" s="1"/>
  <c r="DQ16" i="2"/>
  <c r="HQ16" i="2" s="1"/>
  <c r="DR16" i="2"/>
  <c r="HR16" i="2" s="1"/>
  <c r="DS16" i="2"/>
  <c r="HS16" i="2" s="1"/>
  <c r="DT16" i="2"/>
  <c r="HT16" i="2" s="1"/>
  <c r="DU16" i="2"/>
  <c r="HU16" i="2" s="1"/>
  <c r="DV16" i="2"/>
  <c r="HV16" i="2" s="1"/>
  <c r="DW16" i="2"/>
  <c r="HW16" i="2" s="1"/>
  <c r="DX16" i="2"/>
  <c r="HX16" i="2" s="1"/>
  <c r="DY16" i="2"/>
  <c r="HY16" i="2" s="1"/>
  <c r="DZ16" i="2"/>
  <c r="HZ16" i="2" s="1"/>
  <c r="EA16" i="2"/>
  <c r="IA16" i="2" s="1"/>
  <c r="EB16" i="2"/>
  <c r="IB16" i="2" s="1"/>
  <c r="EC16" i="2"/>
  <c r="IC16" i="2" s="1"/>
  <c r="ED16" i="2"/>
  <c r="ID16" i="2" s="1"/>
  <c r="EE16" i="2"/>
  <c r="IE16" i="2" s="1"/>
  <c r="EF16" i="2"/>
  <c r="IF16" i="2" s="1"/>
  <c r="EG16" i="2"/>
  <c r="IG16" i="2" s="1"/>
  <c r="EH16" i="2"/>
  <c r="IH16" i="2" s="1"/>
  <c r="EI16" i="2"/>
  <c r="II16" i="2" s="1"/>
  <c r="EJ16" i="2"/>
  <c r="IJ16" i="2" s="1"/>
  <c r="EK16" i="2"/>
  <c r="IK16" i="2" s="1"/>
  <c r="EL16" i="2"/>
  <c r="IL16" i="2" s="1"/>
  <c r="EM16" i="2"/>
  <c r="IM16" i="2" s="1"/>
  <c r="EN16" i="2"/>
  <c r="IN16" i="2" s="1"/>
  <c r="EO16" i="2"/>
  <c r="IO16" i="2" s="1"/>
  <c r="EP16" i="2"/>
  <c r="IP16" i="2" s="1"/>
  <c r="EQ16" i="2"/>
  <c r="IQ16" i="2" s="1"/>
  <c r="ER16" i="2"/>
  <c r="IR16" i="2" s="1"/>
  <c r="FA16" i="2"/>
  <c r="JA16" i="2" s="1"/>
  <c r="FB16" i="2"/>
  <c r="JB16" i="2" s="1"/>
  <c r="FC16" i="2"/>
  <c r="JC16" i="2" s="1"/>
  <c r="FD16" i="2"/>
  <c r="JD16" i="2" s="1"/>
  <c r="FE16" i="2"/>
  <c r="JE16" i="2" s="1"/>
  <c r="FF16" i="2"/>
  <c r="JF16" i="2" s="1"/>
  <c r="FG16" i="2"/>
  <c r="JG16" i="2" s="1"/>
  <c r="FH16" i="2"/>
  <c r="JH16" i="2" s="1"/>
  <c r="FI16" i="2"/>
  <c r="JI16" i="2" s="1"/>
  <c r="FJ16" i="2"/>
  <c r="JJ16" i="2" s="1"/>
  <c r="FK16" i="2"/>
  <c r="JK16" i="2" s="1"/>
  <c r="FL16" i="2"/>
  <c r="JL16" i="2" s="1"/>
  <c r="FM16" i="2"/>
  <c r="JM16" i="2" s="1"/>
  <c r="DO17" i="2"/>
  <c r="HO17" i="2" s="1"/>
  <c r="DP17" i="2"/>
  <c r="HP17" i="2" s="1"/>
  <c r="DQ17" i="2"/>
  <c r="HQ17" i="2" s="1"/>
  <c r="DR17" i="2"/>
  <c r="HR17" i="2" s="1"/>
  <c r="DS17" i="2"/>
  <c r="HS17" i="2" s="1"/>
  <c r="DT17" i="2"/>
  <c r="HT17" i="2" s="1"/>
  <c r="DU17" i="2"/>
  <c r="HU17" i="2" s="1"/>
  <c r="DV17" i="2"/>
  <c r="HV17" i="2" s="1"/>
  <c r="DW17" i="2"/>
  <c r="HW17" i="2" s="1"/>
  <c r="DX17" i="2"/>
  <c r="HX17" i="2" s="1"/>
  <c r="DY17" i="2"/>
  <c r="HY17" i="2" s="1"/>
  <c r="DZ17" i="2"/>
  <c r="HZ17" i="2" s="1"/>
  <c r="EA17" i="2"/>
  <c r="IA17" i="2" s="1"/>
  <c r="EB17" i="2"/>
  <c r="IB17" i="2" s="1"/>
  <c r="EC17" i="2"/>
  <c r="IC17" i="2" s="1"/>
  <c r="ED17" i="2"/>
  <c r="ID17" i="2" s="1"/>
  <c r="EE17" i="2"/>
  <c r="IE17" i="2" s="1"/>
  <c r="EF17" i="2"/>
  <c r="IF17" i="2" s="1"/>
  <c r="EG17" i="2"/>
  <c r="IG17" i="2" s="1"/>
  <c r="EH17" i="2"/>
  <c r="IH17" i="2" s="1"/>
  <c r="EI17" i="2"/>
  <c r="II17" i="2" s="1"/>
  <c r="EJ17" i="2"/>
  <c r="IJ17" i="2" s="1"/>
  <c r="EK17" i="2"/>
  <c r="IK17" i="2" s="1"/>
  <c r="EL17" i="2"/>
  <c r="IL17" i="2" s="1"/>
  <c r="EM17" i="2"/>
  <c r="IM17" i="2" s="1"/>
  <c r="EN17" i="2"/>
  <c r="IN17" i="2" s="1"/>
  <c r="EO17" i="2"/>
  <c r="IO17" i="2" s="1"/>
  <c r="EP17" i="2"/>
  <c r="IP17" i="2" s="1"/>
  <c r="EQ17" i="2"/>
  <c r="IQ17" i="2" s="1"/>
  <c r="ER17" i="2"/>
  <c r="IR17" i="2" s="1"/>
  <c r="FA17" i="2"/>
  <c r="JA17" i="2" s="1"/>
  <c r="FB17" i="2"/>
  <c r="JB17" i="2" s="1"/>
  <c r="FC17" i="2"/>
  <c r="JC17" i="2" s="1"/>
  <c r="FD17" i="2"/>
  <c r="JD17" i="2" s="1"/>
  <c r="FE17" i="2"/>
  <c r="JE17" i="2" s="1"/>
  <c r="FF17" i="2"/>
  <c r="JF17" i="2" s="1"/>
  <c r="FG17" i="2"/>
  <c r="JG17" i="2" s="1"/>
  <c r="FH17" i="2"/>
  <c r="JH17" i="2" s="1"/>
  <c r="FI17" i="2"/>
  <c r="JI17" i="2" s="1"/>
  <c r="FJ17" i="2"/>
  <c r="JJ17" i="2" s="1"/>
  <c r="FK17" i="2"/>
  <c r="JK17" i="2" s="1"/>
  <c r="FL17" i="2"/>
  <c r="JL17" i="2" s="1"/>
  <c r="FM17" i="2"/>
  <c r="JM17" i="2" s="1"/>
  <c r="DO18" i="2"/>
  <c r="HO18" i="2" s="1"/>
  <c r="DP18" i="2"/>
  <c r="HP18" i="2" s="1"/>
  <c r="DQ18" i="2"/>
  <c r="HQ18" i="2" s="1"/>
  <c r="DR18" i="2"/>
  <c r="HR18" i="2" s="1"/>
  <c r="DS18" i="2"/>
  <c r="HS18" i="2" s="1"/>
  <c r="DT18" i="2"/>
  <c r="HT18" i="2" s="1"/>
  <c r="DU18" i="2"/>
  <c r="HU18" i="2" s="1"/>
  <c r="DV18" i="2"/>
  <c r="HV18" i="2" s="1"/>
  <c r="DW18" i="2"/>
  <c r="HW18" i="2" s="1"/>
  <c r="DX18" i="2"/>
  <c r="HX18" i="2" s="1"/>
  <c r="DY18" i="2"/>
  <c r="HY18" i="2" s="1"/>
  <c r="DZ18" i="2"/>
  <c r="HZ18" i="2" s="1"/>
  <c r="EA18" i="2"/>
  <c r="IA18" i="2" s="1"/>
  <c r="EB18" i="2"/>
  <c r="IB18" i="2" s="1"/>
  <c r="EC18" i="2"/>
  <c r="IC18" i="2" s="1"/>
  <c r="ED18" i="2"/>
  <c r="ID18" i="2" s="1"/>
  <c r="EE18" i="2"/>
  <c r="IE18" i="2" s="1"/>
  <c r="EF18" i="2"/>
  <c r="IF18" i="2" s="1"/>
  <c r="EG18" i="2"/>
  <c r="IG18" i="2" s="1"/>
  <c r="EH18" i="2"/>
  <c r="IH18" i="2" s="1"/>
  <c r="EI18" i="2"/>
  <c r="II18" i="2" s="1"/>
  <c r="EJ18" i="2"/>
  <c r="IJ18" i="2" s="1"/>
  <c r="EK18" i="2"/>
  <c r="IK18" i="2" s="1"/>
  <c r="EL18" i="2"/>
  <c r="IL18" i="2" s="1"/>
  <c r="EM18" i="2"/>
  <c r="IM18" i="2" s="1"/>
  <c r="EN18" i="2"/>
  <c r="IN18" i="2" s="1"/>
  <c r="EO18" i="2"/>
  <c r="IO18" i="2" s="1"/>
  <c r="EP18" i="2"/>
  <c r="IP18" i="2" s="1"/>
  <c r="EQ18" i="2"/>
  <c r="IQ18" i="2" s="1"/>
  <c r="ER18" i="2"/>
  <c r="IR18" i="2" s="1"/>
  <c r="FA18" i="2"/>
  <c r="JA18" i="2" s="1"/>
  <c r="FB18" i="2"/>
  <c r="JB18" i="2" s="1"/>
  <c r="FC18" i="2"/>
  <c r="JC18" i="2" s="1"/>
  <c r="FD18" i="2"/>
  <c r="JD18" i="2" s="1"/>
  <c r="FE18" i="2"/>
  <c r="JE18" i="2" s="1"/>
  <c r="FF18" i="2"/>
  <c r="JF18" i="2" s="1"/>
  <c r="FG18" i="2"/>
  <c r="JG18" i="2" s="1"/>
  <c r="FH18" i="2"/>
  <c r="JH18" i="2" s="1"/>
  <c r="FI18" i="2"/>
  <c r="JI18" i="2" s="1"/>
  <c r="FJ18" i="2"/>
  <c r="JJ18" i="2" s="1"/>
  <c r="FK18" i="2"/>
  <c r="JK18" i="2" s="1"/>
  <c r="FL18" i="2"/>
  <c r="JL18" i="2" s="1"/>
  <c r="FM18" i="2"/>
  <c r="JM18" i="2" s="1"/>
  <c r="DO19" i="2"/>
  <c r="HO19" i="2" s="1"/>
  <c r="DP19" i="2"/>
  <c r="HP19" i="2" s="1"/>
  <c r="DQ19" i="2"/>
  <c r="HQ19" i="2" s="1"/>
  <c r="DR19" i="2"/>
  <c r="HR19" i="2" s="1"/>
  <c r="DS19" i="2"/>
  <c r="HS19" i="2" s="1"/>
  <c r="DT19" i="2"/>
  <c r="HT19" i="2" s="1"/>
  <c r="DU19" i="2"/>
  <c r="HU19" i="2" s="1"/>
  <c r="DV19" i="2"/>
  <c r="HV19" i="2" s="1"/>
  <c r="DW19" i="2"/>
  <c r="HW19" i="2" s="1"/>
  <c r="DX19" i="2"/>
  <c r="HX19" i="2" s="1"/>
  <c r="DY19" i="2"/>
  <c r="HY19" i="2" s="1"/>
  <c r="DZ19" i="2"/>
  <c r="HZ19" i="2" s="1"/>
  <c r="EA19" i="2"/>
  <c r="IA19" i="2" s="1"/>
  <c r="EB19" i="2"/>
  <c r="IB19" i="2" s="1"/>
  <c r="EC19" i="2"/>
  <c r="IC19" i="2" s="1"/>
  <c r="ED19" i="2"/>
  <c r="ID19" i="2" s="1"/>
  <c r="EE19" i="2"/>
  <c r="IE19" i="2" s="1"/>
  <c r="EF19" i="2"/>
  <c r="IF19" i="2" s="1"/>
  <c r="EG19" i="2"/>
  <c r="IG19" i="2" s="1"/>
  <c r="EH19" i="2"/>
  <c r="IH19" i="2" s="1"/>
  <c r="EI19" i="2"/>
  <c r="II19" i="2" s="1"/>
  <c r="EJ19" i="2"/>
  <c r="IJ19" i="2" s="1"/>
  <c r="EK19" i="2"/>
  <c r="IK19" i="2" s="1"/>
  <c r="EL19" i="2"/>
  <c r="IL19" i="2" s="1"/>
  <c r="EM19" i="2"/>
  <c r="IM19" i="2" s="1"/>
  <c r="EN19" i="2"/>
  <c r="IN19" i="2" s="1"/>
  <c r="EO19" i="2"/>
  <c r="IO19" i="2" s="1"/>
  <c r="EP19" i="2"/>
  <c r="IP19" i="2" s="1"/>
  <c r="EQ19" i="2"/>
  <c r="IQ19" i="2" s="1"/>
  <c r="ER19" i="2"/>
  <c r="IR19" i="2" s="1"/>
  <c r="FA19" i="2"/>
  <c r="JA19" i="2" s="1"/>
  <c r="FB19" i="2"/>
  <c r="JB19" i="2" s="1"/>
  <c r="FC19" i="2"/>
  <c r="JC19" i="2" s="1"/>
  <c r="FD19" i="2"/>
  <c r="JD19" i="2" s="1"/>
  <c r="FE19" i="2"/>
  <c r="JE19" i="2" s="1"/>
  <c r="FF19" i="2"/>
  <c r="JF19" i="2" s="1"/>
  <c r="FG19" i="2"/>
  <c r="JG19" i="2" s="1"/>
  <c r="FH19" i="2"/>
  <c r="JH19" i="2" s="1"/>
  <c r="FI19" i="2"/>
  <c r="JI19" i="2" s="1"/>
  <c r="FJ19" i="2"/>
  <c r="JJ19" i="2" s="1"/>
  <c r="FK19" i="2"/>
  <c r="JK19" i="2" s="1"/>
  <c r="FL19" i="2"/>
  <c r="JL19" i="2" s="1"/>
  <c r="FM19" i="2"/>
  <c r="JM19" i="2" s="1"/>
  <c r="DO20" i="2"/>
  <c r="HO20" i="2" s="1"/>
  <c r="DP20" i="2"/>
  <c r="HP20" i="2" s="1"/>
  <c r="DQ20" i="2"/>
  <c r="HQ20" i="2" s="1"/>
  <c r="DR20" i="2"/>
  <c r="HR20" i="2" s="1"/>
  <c r="DS20" i="2"/>
  <c r="HS20" i="2" s="1"/>
  <c r="DT20" i="2"/>
  <c r="HT20" i="2" s="1"/>
  <c r="DU20" i="2"/>
  <c r="HU20" i="2" s="1"/>
  <c r="DV20" i="2"/>
  <c r="HV20" i="2" s="1"/>
  <c r="DW20" i="2"/>
  <c r="HW20" i="2" s="1"/>
  <c r="DX20" i="2"/>
  <c r="HX20" i="2" s="1"/>
  <c r="DY20" i="2"/>
  <c r="HY20" i="2" s="1"/>
  <c r="DZ20" i="2"/>
  <c r="HZ20" i="2" s="1"/>
  <c r="EA20" i="2"/>
  <c r="IA20" i="2" s="1"/>
  <c r="EB20" i="2"/>
  <c r="IB20" i="2" s="1"/>
  <c r="EC20" i="2"/>
  <c r="IC20" i="2" s="1"/>
  <c r="ED20" i="2"/>
  <c r="ID20" i="2" s="1"/>
  <c r="EE20" i="2"/>
  <c r="IE20" i="2" s="1"/>
  <c r="EF20" i="2"/>
  <c r="IF20" i="2" s="1"/>
  <c r="EG20" i="2"/>
  <c r="IG20" i="2" s="1"/>
  <c r="EH20" i="2"/>
  <c r="IH20" i="2" s="1"/>
  <c r="EI20" i="2"/>
  <c r="II20" i="2" s="1"/>
  <c r="EJ20" i="2"/>
  <c r="IJ20" i="2" s="1"/>
  <c r="EK20" i="2"/>
  <c r="IK20" i="2" s="1"/>
  <c r="EL20" i="2"/>
  <c r="IL20" i="2" s="1"/>
  <c r="EM20" i="2"/>
  <c r="IM20" i="2" s="1"/>
  <c r="EN20" i="2"/>
  <c r="IN20" i="2" s="1"/>
  <c r="EO20" i="2"/>
  <c r="IO20" i="2" s="1"/>
  <c r="EP20" i="2"/>
  <c r="IP20" i="2" s="1"/>
  <c r="EQ20" i="2"/>
  <c r="IQ20" i="2" s="1"/>
  <c r="ER20" i="2"/>
  <c r="IR20" i="2" s="1"/>
  <c r="FA20" i="2"/>
  <c r="JA20" i="2" s="1"/>
  <c r="FB20" i="2"/>
  <c r="JB20" i="2" s="1"/>
  <c r="FC20" i="2"/>
  <c r="JC20" i="2" s="1"/>
  <c r="FD20" i="2"/>
  <c r="JD20" i="2" s="1"/>
  <c r="FE20" i="2"/>
  <c r="JE20" i="2" s="1"/>
  <c r="FF20" i="2"/>
  <c r="JF20" i="2" s="1"/>
  <c r="FG20" i="2"/>
  <c r="JG20" i="2" s="1"/>
  <c r="FH20" i="2"/>
  <c r="JH20" i="2" s="1"/>
  <c r="FI20" i="2"/>
  <c r="JI20" i="2" s="1"/>
  <c r="FJ20" i="2"/>
  <c r="JJ20" i="2" s="1"/>
  <c r="FK20" i="2"/>
  <c r="JK20" i="2" s="1"/>
  <c r="FL20" i="2"/>
  <c r="JL20" i="2" s="1"/>
  <c r="FM20" i="2"/>
  <c r="JM20" i="2" s="1"/>
  <c r="DO21" i="2"/>
  <c r="HO21" i="2" s="1"/>
  <c r="DP21" i="2"/>
  <c r="HP21" i="2" s="1"/>
  <c r="DQ21" i="2"/>
  <c r="HQ21" i="2" s="1"/>
  <c r="DR21" i="2"/>
  <c r="HR21" i="2" s="1"/>
  <c r="DS21" i="2"/>
  <c r="HS21" i="2" s="1"/>
  <c r="DT21" i="2"/>
  <c r="HT21" i="2" s="1"/>
  <c r="DU21" i="2"/>
  <c r="HU21" i="2" s="1"/>
  <c r="DV21" i="2"/>
  <c r="HV21" i="2" s="1"/>
  <c r="DW21" i="2"/>
  <c r="HW21" i="2" s="1"/>
  <c r="DX21" i="2"/>
  <c r="HX21" i="2" s="1"/>
  <c r="DY21" i="2"/>
  <c r="HY21" i="2" s="1"/>
  <c r="DZ21" i="2"/>
  <c r="HZ21" i="2" s="1"/>
  <c r="EA21" i="2"/>
  <c r="IA21" i="2" s="1"/>
  <c r="EB21" i="2"/>
  <c r="IB21" i="2" s="1"/>
  <c r="EC21" i="2"/>
  <c r="IC21" i="2" s="1"/>
  <c r="ED21" i="2"/>
  <c r="ID21" i="2" s="1"/>
  <c r="EE21" i="2"/>
  <c r="IE21" i="2" s="1"/>
  <c r="EF21" i="2"/>
  <c r="IF21" i="2" s="1"/>
  <c r="EG21" i="2"/>
  <c r="IG21" i="2" s="1"/>
  <c r="EH21" i="2"/>
  <c r="IH21" i="2" s="1"/>
  <c r="EI21" i="2"/>
  <c r="II21" i="2" s="1"/>
  <c r="EJ21" i="2"/>
  <c r="IJ21" i="2" s="1"/>
  <c r="EK21" i="2"/>
  <c r="IK21" i="2" s="1"/>
  <c r="EL21" i="2"/>
  <c r="IL21" i="2" s="1"/>
  <c r="EM21" i="2"/>
  <c r="IM21" i="2" s="1"/>
  <c r="EN21" i="2"/>
  <c r="IN21" i="2" s="1"/>
  <c r="EO21" i="2"/>
  <c r="IO21" i="2" s="1"/>
  <c r="EP21" i="2"/>
  <c r="IP21" i="2" s="1"/>
  <c r="EQ21" i="2"/>
  <c r="IQ21" i="2" s="1"/>
  <c r="ER21" i="2"/>
  <c r="IR21" i="2" s="1"/>
  <c r="FA21" i="2"/>
  <c r="JA21" i="2" s="1"/>
  <c r="FB21" i="2"/>
  <c r="JB21" i="2" s="1"/>
  <c r="FC21" i="2"/>
  <c r="JC21" i="2" s="1"/>
  <c r="FD21" i="2"/>
  <c r="JD21" i="2" s="1"/>
  <c r="FE21" i="2"/>
  <c r="JE21" i="2" s="1"/>
  <c r="FF21" i="2"/>
  <c r="JF21" i="2" s="1"/>
  <c r="FG21" i="2"/>
  <c r="JG21" i="2" s="1"/>
  <c r="FH21" i="2"/>
  <c r="JH21" i="2" s="1"/>
  <c r="FI21" i="2"/>
  <c r="JI21" i="2" s="1"/>
  <c r="FJ21" i="2"/>
  <c r="JJ21" i="2" s="1"/>
  <c r="FK21" i="2"/>
  <c r="JK21" i="2" s="1"/>
  <c r="FL21" i="2"/>
  <c r="JL21" i="2" s="1"/>
  <c r="FM21" i="2"/>
  <c r="JM21" i="2" s="1"/>
  <c r="DO22" i="2"/>
  <c r="HO22" i="2" s="1"/>
  <c r="DP22" i="2"/>
  <c r="HP22" i="2" s="1"/>
  <c r="DQ22" i="2"/>
  <c r="HQ22" i="2" s="1"/>
  <c r="DR22" i="2"/>
  <c r="HR22" i="2" s="1"/>
  <c r="DS22" i="2"/>
  <c r="HS22" i="2" s="1"/>
  <c r="DT22" i="2"/>
  <c r="HT22" i="2" s="1"/>
  <c r="DU22" i="2"/>
  <c r="HU22" i="2" s="1"/>
  <c r="DV22" i="2"/>
  <c r="HV22" i="2" s="1"/>
  <c r="DW22" i="2"/>
  <c r="HW22" i="2" s="1"/>
  <c r="DX22" i="2"/>
  <c r="HX22" i="2" s="1"/>
  <c r="DY22" i="2"/>
  <c r="HY22" i="2" s="1"/>
  <c r="DZ22" i="2"/>
  <c r="HZ22" i="2" s="1"/>
  <c r="EA22" i="2"/>
  <c r="IA22" i="2" s="1"/>
  <c r="EB22" i="2"/>
  <c r="IB22" i="2" s="1"/>
  <c r="EC22" i="2"/>
  <c r="IC22" i="2" s="1"/>
  <c r="ED22" i="2"/>
  <c r="ID22" i="2" s="1"/>
  <c r="EE22" i="2"/>
  <c r="IE22" i="2" s="1"/>
  <c r="EF22" i="2"/>
  <c r="IF22" i="2" s="1"/>
  <c r="EG22" i="2"/>
  <c r="IG22" i="2" s="1"/>
  <c r="EH22" i="2"/>
  <c r="IH22" i="2" s="1"/>
  <c r="EI22" i="2"/>
  <c r="II22" i="2" s="1"/>
  <c r="EJ22" i="2"/>
  <c r="IJ22" i="2" s="1"/>
  <c r="EK22" i="2"/>
  <c r="IK22" i="2" s="1"/>
  <c r="EL22" i="2"/>
  <c r="IL22" i="2" s="1"/>
  <c r="EM22" i="2"/>
  <c r="IM22" i="2" s="1"/>
  <c r="EN22" i="2"/>
  <c r="IN22" i="2" s="1"/>
  <c r="EO22" i="2"/>
  <c r="IO22" i="2" s="1"/>
  <c r="EP22" i="2"/>
  <c r="IP22" i="2" s="1"/>
  <c r="EQ22" i="2"/>
  <c r="IQ22" i="2" s="1"/>
  <c r="ER22" i="2"/>
  <c r="IR22" i="2" s="1"/>
  <c r="FA22" i="2"/>
  <c r="JA22" i="2" s="1"/>
  <c r="FB22" i="2"/>
  <c r="JB22" i="2" s="1"/>
  <c r="FC22" i="2"/>
  <c r="JC22" i="2" s="1"/>
  <c r="FD22" i="2"/>
  <c r="JD22" i="2" s="1"/>
  <c r="FE22" i="2"/>
  <c r="JE22" i="2" s="1"/>
  <c r="FF22" i="2"/>
  <c r="JF22" i="2" s="1"/>
  <c r="FG22" i="2"/>
  <c r="JG22" i="2" s="1"/>
  <c r="FH22" i="2"/>
  <c r="JH22" i="2" s="1"/>
  <c r="FI22" i="2"/>
  <c r="JI22" i="2" s="1"/>
  <c r="FJ22" i="2"/>
  <c r="JJ22" i="2" s="1"/>
  <c r="FK22" i="2"/>
  <c r="JK22" i="2" s="1"/>
  <c r="FL22" i="2"/>
  <c r="JL22" i="2" s="1"/>
  <c r="FM22" i="2"/>
  <c r="JM22" i="2" s="1"/>
  <c r="DO23" i="2"/>
  <c r="HO23" i="2" s="1"/>
  <c r="DP23" i="2"/>
  <c r="HP23" i="2" s="1"/>
  <c r="DQ23" i="2"/>
  <c r="HQ23" i="2" s="1"/>
  <c r="DR23" i="2"/>
  <c r="HR23" i="2" s="1"/>
  <c r="DS23" i="2"/>
  <c r="HS23" i="2" s="1"/>
  <c r="DT23" i="2"/>
  <c r="HT23" i="2" s="1"/>
  <c r="DU23" i="2"/>
  <c r="HU23" i="2" s="1"/>
  <c r="DV23" i="2"/>
  <c r="HV23" i="2" s="1"/>
  <c r="DW23" i="2"/>
  <c r="HW23" i="2" s="1"/>
  <c r="DX23" i="2"/>
  <c r="HX23" i="2" s="1"/>
  <c r="DY23" i="2"/>
  <c r="HY23" i="2" s="1"/>
  <c r="DZ23" i="2"/>
  <c r="HZ23" i="2" s="1"/>
  <c r="EA23" i="2"/>
  <c r="IA23" i="2" s="1"/>
  <c r="EB23" i="2"/>
  <c r="IB23" i="2" s="1"/>
  <c r="EC23" i="2"/>
  <c r="IC23" i="2" s="1"/>
  <c r="ED23" i="2"/>
  <c r="ID23" i="2" s="1"/>
  <c r="EE23" i="2"/>
  <c r="IE23" i="2" s="1"/>
  <c r="EF23" i="2"/>
  <c r="IF23" i="2" s="1"/>
  <c r="EG23" i="2"/>
  <c r="IG23" i="2" s="1"/>
  <c r="EH23" i="2"/>
  <c r="IH23" i="2" s="1"/>
  <c r="EI23" i="2"/>
  <c r="II23" i="2" s="1"/>
  <c r="EJ23" i="2"/>
  <c r="IJ23" i="2" s="1"/>
  <c r="EK23" i="2"/>
  <c r="IK23" i="2" s="1"/>
  <c r="EL23" i="2"/>
  <c r="IL23" i="2" s="1"/>
  <c r="EM23" i="2"/>
  <c r="IM23" i="2" s="1"/>
  <c r="EN23" i="2"/>
  <c r="IN23" i="2" s="1"/>
  <c r="EO23" i="2"/>
  <c r="IO23" i="2" s="1"/>
  <c r="EP23" i="2"/>
  <c r="IP23" i="2" s="1"/>
  <c r="EQ23" i="2"/>
  <c r="IQ23" i="2" s="1"/>
  <c r="ER23" i="2"/>
  <c r="IR23" i="2" s="1"/>
  <c r="FA23" i="2"/>
  <c r="JA23" i="2" s="1"/>
  <c r="FB23" i="2"/>
  <c r="JB23" i="2" s="1"/>
  <c r="FC23" i="2"/>
  <c r="JC23" i="2" s="1"/>
  <c r="FD23" i="2"/>
  <c r="JD23" i="2" s="1"/>
  <c r="FE23" i="2"/>
  <c r="JE23" i="2" s="1"/>
  <c r="FF23" i="2"/>
  <c r="JF23" i="2" s="1"/>
  <c r="FG23" i="2"/>
  <c r="JG23" i="2" s="1"/>
  <c r="FH23" i="2"/>
  <c r="JH23" i="2" s="1"/>
  <c r="FI23" i="2"/>
  <c r="JI23" i="2" s="1"/>
  <c r="FJ23" i="2"/>
  <c r="JJ23" i="2" s="1"/>
  <c r="FK23" i="2"/>
  <c r="JK23" i="2" s="1"/>
  <c r="FL23" i="2"/>
  <c r="JL23" i="2" s="1"/>
  <c r="FM23" i="2"/>
  <c r="JM23" i="2" s="1"/>
  <c r="DO24" i="2"/>
  <c r="HO24" i="2" s="1"/>
  <c r="DP24" i="2"/>
  <c r="HP24" i="2" s="1"/>
  <c r="DQ24" i="2"/>
  <c r="HQ24" i="2" s="1"/>
  <c r="DR24" i="2"/>
  <c r="HR24" i="2" s="1"/>
  <c r="DS24" i="2"/>
  <c r="HS24" i="2" s="1"/>
  <c r="DT24" i="2"/>
  <c r="HT24" i="2" s="1"/>
  <c r="DU24" i="2"/>
  <c r="HU24" i="2" s="1"/>
  <c r="DV24" i="2"/>
  <c r="HV24" i="2" s="1"/>
  <c r="DW24" i="2"/>
  <c r="HW24" i="2" s="1"/>
  <c r="DX24" i="2"/>
  <c r="HX24" i="2" s="1"/>
  <c r="DY24" i="2"/>
  <c r="HY24" i="2" s="1"/>
  <c r="DZ24" i="2"/>
  <c r="HZ24" i="2" s="1"/>
  <c r="EA24" i="2"/>
  <c r="IA24" i="2" s="1"/>
  <c r="EB24" i="2"/>
  <c r="IB24" i="2" s="1"/>
  <c r="EC24" i="2"/>
  <c r="IC24" i="2" s="1"/>
  <c r="ED24" i="2"/>
  <c r="ID24" i="2" s="1"/>
  <c r="EE24" i="2"/>
  <c r="IE24" i="2" s="1"/>
  <c r="EF24" i="2"/>
  <c r="IF24" i="2" s="1"/>
  <c r="EG24" i="2"/>
  <c r="IG24" i="2" s="1"/>
  <c r="EH24" i="2"/>
  <c r="IH24" i="2" s="1"/>
  <c r="EI24" i="2"/>
  <c r="II24" i="2" s="1"/>
  <c r="EJ24" i="2"/>
  <c r="IJ24" i="2" s="1"/>
  <c r="EK24" i="2"/>
  <c r="IK24" i="2" s="1"/>
  <c r="EL24" i="2"/>
  <c r="IL24" i="2" s="1"/>
  <c r="EM24" i="2"/>
  <c r="IM24" i="2" s="1"/>
  <c r="EN24" i="2"/>
  <c r="IN24" i="2" s="1"/>
  <c r="EO24" i="2"/>
  <c r="IO24" i="2" s="1"/>
  <c r="EP24" i="2"/>
  <c r="IP24" i="2" s="1"/>
  <c r="EQ24" i="2"/>
  <c r="IQ24" i="2" s="1"/>
  <c r="ER24" i="2"/>
  <c r="IR24" i="2" s="1"/>
  <c r="FA24" i="2"/>
  <c r="JA24" i="2" s="1"/>
  <c r="FB24" i="2"/>
  <c r="JB24" i="2" s="1"/>
  <c r="FC24" i="2"/>
  <c r="JC24" i="2" s="1"/>
  <c r="FD24" i="2"/>
  <c r="JD24" i="2" s="1"/>
  <c r="FE24" i="2"/>
  <c r="JE24" i="2" s="1"/>
  <c r="FF24" i="2"/>
  <c r="JF24" i="2" s="1"/>
  <c r="FG24" i="2"/>
  <c r="JG24" i="2" s="1"/>
  <c r="FH24" i="2"/>
  <c r="JH24" i="2" s="1"/>
  <c r="FI24" i="2"/>
  <c r="JI24" i="2" s="1"/>
  <c r="FJ24" i="2"/>
  <c r="JJ24" i="2" s="1"/>
  <c r="FK24" i="2"/>
  <c r="JK24" i="2" s="1"/>
  <c r="FL24" i="2"/>
  <c r="JL24" i="2" s="1"/>
  <c r="FM24" i="2"/>
  <c r="JM24" i="2" s="1"/>
  <c r="DO25" i="2"/>
  <c r="HO25" i="2" s="1"/>
  <c r="DP25" i="2"/>
  <c r="HP25" i="2" s="1"/>
  <c r="DQ25" i="2"/>
  <c r="HQ25" i="2" s="1"/>
  <c r="DR25" i="2"/>
  <c r="HR25" i="2" s="1"/>
  <c r="DS25" i="2"/>
  <c r="HS25" i="2" s="1"/>
  <c r="DT25" i="2"/>
  <c r="HT25" i="2" s="1"/>
  <c r="DU25" i="2"/>
  <c r="HU25" i="2" s="1"/>
  <c r="DV25" i="2"/>
  <c r="HV25" i="2" s="1"/>
  <c r="DW25" i="2"/>
  <c r="HW25" i="2" s="1"/>
  <c r="DX25" i="2"/>
  <c r="HX25" i="2" s="1"/>
  <c r="DY25" i="2"/>
  <c r="HY25" i="2" s="1"/>
  <c r="DZ25" i="2"/>
  <c r="HZ25" i="2" s="1"/>
  <c r="EA25" i="2"/>
  <c r="IA25" i="2" s="1"/>
  <c r="EB25" i="2"/>
  <c r="IB25" i="2" s="1"/>
  <c r="EC25" i="2"/>
  <c r="IC25" i="2" s="1"/>
  <c r="ED25" i="2"/>
  <c r="ID25" i="2" s="1"/>
  <c r="EE25" i="2"/>
  <c r="IE25" i="2" s="1"/>
  <c r="EF25" i="2"/>
  <c r="IF25" i="2" s="1"/>
  <c r="EG25" i="2"/>
  <c r="IG25" i="2" s="1"/>
  <c r="EH25" i="2"/>
  <c r="IH25" i="2" s="1"/>
  <c r="EI25" i="2"/>
  <c r="II25" i="2" s="1"/>
  <c r="EJ25" i="2"/>
  <c r="IJ25" i="2" s="1"/>
  <c r="EK25" i="2"/>
  <c r="IK25" i="2" s="1"/>
  <c r="EL25" i="2"/>
  <c r="IL25" i="2" s="1"/>
  <c r="EM25" i="2"/>
  <c r="IM25" i="2" s="1"/>
  <c r="EN25" i="2"/>
  <c r="IN25" i="2" s="1"/>
  <c r="EO25" i="2"/>
  <c r="IO25" i="2" s="1"/>
  <c r="EP25" i="2"/>
  <c r="IP25" i="2" s="1"/>
  <c r="EQ25" i="2"/>
  <c r="IQ25" i="2" s="1"/>
  <c r="ER25" i="2"/>
  <c r="IR25" i="2" s="1"/>
  <c r="FA25" i="2"/>
  <c r="JA25" i="2" s="1"/>
  <c r="FB25" i="2"/>
  <c r="JB25" i="2" s="1"/>
  <c r="FC25" i="2"/>
  <c r="JC25" i="2" s="1"/>
  <c r="FD25" i="2"/>
  <c r="JD25" i="2" s="1"/>
  <c r="FE25" i="2"/>
  <c r="JE25" i="2" s="1"/>
  <c r="FF25" i="2"/>
  <c r="JF25" i="2" s="1"/>
  <c r="FG25" i="2"/>
  <c r="JG25" i="2" s="1"/>
  <c r="FH25" i="2"/>
  <c r="JH25" i="2" s="1"/>
  <c r="FI25" i="2"/>
  <c r="JI25" i="2" s="1"/>
  <c r="FJ25" i="2"/>
  <c r="JJ25" i="2" s="1"/>
  <c r="FK25" i="2"/>
  <c r="JK25" i="2" s="1"/>
  <c r="FL25" i="2"/>
  <c r="JL25" i="2" s="1"/>
  <c r="FM25" i="2"/>
  <c r="JM25" i="2" s="1"/>
  <c r="DO26" i="2"/>
  <c r="HO26" i="2" s="1"/>
  <c r="DP26" i="2"/>
  <c r="HP26" i="2" s="1"/>
  <c r="DQ26" i="2"/>
  <c r="HQ26" i="2" s="1"/>
  <c r="DR26" i="2"/>
  <c r="HR26" i="2" s="1"/>
  <c r="DS26" i="2"/>
  <c r="HS26" i="2" s="1"/>
  <c r="DT26" i="2"/>
  <c r="HT26" i="2" s="1"/>
  <c r="DU26" i="2"/>
  <c r="HU26" i="2" s="1"/>
  <c r="DV26" i="2"/>
  <c r="HV26" i="2" s="1"/>
  <c r="DW26" i="2"/>
  <c r="HW26" i="2" s="1"/>
  <c r="DX26" i="2"/>
  <c r="HX26" i="2" s="1"/>
  <c r="DY26" i="2"/>
  <c r="HY26" i="2" s="1"/>
  <c r="DZ26" i="2"/>
  <c r="HZ26" i="2" s="1"/>
  <c r="EA26" i="2"/>
  <c r="IA26" i="2" s="1"/>
  <c r="EB26" i="2"/>
  <c r="IB26" i="2" s="1"/>
  <c r="EC26" i="2"/>
  <c r="IC26" i="2" s="1"/>
  <c r="ED26" i="2"/>
  <c r="ID26" i="2" s="1"/>
  <c r="EE26" i="2"/>
  <c r="IE26" i="2" s="1"/>
  <c r="EF26" i="2"/>
  <c r="IF26" i="2" s="1"/>
  <c r="EG26" i="2"/>
  <c r="IG26" i="2" s="1"/>
  <c r="EH26" i="2"/>
  <c r="IH26" i="2" s="1"/>
  <c r="EI26" i="2"/>
  <c r="II26" i="2" s="1"/>
  <c r="EJ26" i="2"/>
  <c r="IJ26" i="2" s="1"/>
  <c r="EK26" i="2"/>
  <c r="IK26" i="2" s="1"/>
  <c r="EL26" i="2"/>
  <c r="IL26" i="2" s="1"/>
  <c r="EM26" i="2"/>
  <c r="IM26" i="2" s="1"/>
  <c r="EN26" i="2"/>
  <c r="IN26" i="2" s="1"/>
  <c r="EO26" i="2"/>
  <c r="IO26" i="2" s="1"/>
  <c r="EP26" i="2"/>
  <c r="IP26" i="2" s="1"/>
  <c r="EQ26" i="2"/>
  <c r="IQ26" i="2" s="1"/>
  <c r="ER26" i="2"/>
  <c r="IR26" i="2" s="1"/>
  <c r="FA26" i="2"/>
  <c r="JA26" i="2" s="1"/>
  <c r="FB26" i="2"/>
  <c r="JB26" i="2" s="1"/>
  <c r="FC26" i="2"/>
  <c r="JC26" i="2" s="1"/>
  <c r="FD26" i="2"/>
  <c r="JD26" i="2" s="1"/>
  <c r="FE26" i="2"/>
  <c r="JE26" i="2" s="1"/>
  <c r="FF26" i="2"/>
  <c r="JF26" i="2" s="1"/>
  <c r="FG26" i="2"/>
  <c r="JG26" i="2" s="1"/>
  <c r="FH26" i="2"/>
  <c r="JH26" i="2" s="1"/>
  <c r="FI26" i="2"/>
  <c r="JI26" i="2" s="1"/>
  <c r="FJ26" i="2"/>
  <c r="JJ26" i="2" s="1"/>
  <c r="FK26" i="2"/>
  <c r="JK26" i="2" s="1"/>
  <c r="FL26" i="2"/>
  <c r="JL26" i="2" s="1"/>
  <c r="FM26" i="2"/>
  <c r="JM26" i="2" s="1"/>
  <c r="DO27" i="2"/>
  <c r="HO27" i="2" s="1"/>
  <c r="DP27" i="2"/>
  <c r="HP27" i="2" s="1"/>
  <c r="DQ27" i="2"/>
  <c r="HQ27" i="2" s="1"/>
  <c r="DR27" i="2"/>
  <c r="HR27" i="2" s="1"/>
  <c r="DS27" i="2"/>
  <c r="HS27" i="2" s="1"/>
  <c r="DT27" i="2"/>
  <c r="HT27" i="2" s="1"/>
  <c r="DU27" i="2"/>
  <c r="HU27" i="2" s="1"/>
  <c r="DV27" i="2"/>
  <c r="HV27" i="2" s="1"/>
  <c r="DW27" i="2"/>
  <c r="HW27" i="2" s="1"/>
  <c r="DX27" i="2"/>
  <c r="HX27" i="2" s="1"/>
  <c r="DY27" i="2"/>
  <c r="HY27" i="2" s="1"/>
  <c r="DZ27" i="2"/>
  <c r="HZ27" i="2" s="1"/>
  <c r="EA27" i="2"/>
  <c r="IA27" i="2" s="1"/>
  <c r="EB27" i="2"/>
  <c r="IB27" i="2" s="1"/>
  <c r="EC27" i="2"/>
  <c r="IC27" i="2" s="1"/>
  <c r="ED27" i="2"/>
  <c r="ID27" i="2" s="1"/>
  <c r="EE27" i="2"/>
  <c r="IE27" i="2" s="1"/>
  <c r="EF27" i="2"/>
  <c r="IF27" i="2" s="1"/>
  <c r="EG27" i="2"/>
  <c r="IG27" i="2" s="1"/>
  <c r="EH27" i="2"/>
  <c r="IH27" i="2" s="1"/>
  <c r="EI27" i="2"/>
  <c r="II27" i="2" s="1"/>
  <c r="EJ27" i="2"/>
  <c r="IJ27" i="2" s="1"/>
  <c r="EK27" i="2"/>
  <c r="IK27" i="2" s="1"/>
  <c r="EL27" i="2"/>
  <c r="IL27" i="2" s="1"/>
  <c r="EM27" i="2"/>
  <c r="IM27" i="2" s="1"/>
  <c r="EN27" i="2"/>
  <c r="IN27" i="2" s="1"/>
  <c r="EO27" i="2"/>
  <c r="IO27" i="2" s="1"/>
  <c r="EP27" i="2"/>
  <c r="IP27" i="2" s="1"/>
  <c r="EQ27" i="2"/>
  <c r="IQ27" i="2" s="1"/>
  <c r="ER27" i="2"/>
  <c r="IR27" i="2" s="1"/>
  <c r="FA27" i="2"/>
  <c r="JA27" i="2" s="1"/>
  <c r="FB27" i="2"/>
  <c r="JB27" i="2" s="1"/>
  <c r="FC27" i="2"/>
  <c r="JC27" i="2" s="1"/>
  <c r="FD27" i="2"/>
  <c r="JD27" i="2" s="1"/>
  <c r="FE27" i="2"/>
  <c r="JE27" i="2" s="1"/>
  <c r="FF27" i="2"/>
  <c r="JF27" i="2" s="1"/>
  <c r="FG27" i="2"/>
  <c r="JG27" i="2" s="1"/>
  <c r="FH27" i="2"/>
  <c r="JH27" i="2" s="1"/>
  <c r="FI27" i="2"/>
  <c r="JI27" i="2" s="1"/>
  <c r="FJ27" i="2"/>
  <c r="JJ27" i="2" s="1"/>
  <c r="FK27" i="2"/>
  <c r="JK27" i="2" s="1"/>
  <c r="FL27" i="2"/>
  <c r="JL27" i="2" s="1"/>
  <c r="FM27" i="2"/>
  <c r="JM27" i="2" s="1"/>
  <c r="DO28" i="2"/>
  <c r="HO28" i="2" s="1"/>
  <c r="DP28" i="2"/>
  <c r="HP28" i="2" s="1"/>
  <c r="DQ28" i="2"/>
  <c r="HQ28" i="2" s="1"/>
  <c r="DR28" i="2"/>
  <c r="HR28" i="2" s="1"/>
  <c r="DS28" i="2"/>
  <c r="HS28" i="2" s="1"/>
  <c r="DT28" i="2"/>
  <c r="HT28" i="2" s="1"/>
  <c r="DU28" i="2"/>
  <c r="HU28" i="2" s="1"/>
  <c r="DV28" i="2"/>
  <c r="HV28" i="2" s="1"/>
  <c r="DW28" i="2"/>
  <c r="HW28" i="2" s="1"/>
  <c r="DX28" i="2"/>
  <c r="HX28" i="2" s="1"/>
  <c r="DY28" i="2"/>
  <c r="HY28" i="2" s="1"/>
  <c r="DZ28" i="2"/>
  <c r="HZ28" i="2" s="1"/>
  <c r="EA28" i="2"/>
  <c r="IA28" i="2" s="1"/>
  <c r="EB28" i="2"/>
  <c r="IB28" i="2" s="1"/>
  <c r="EC28" i="2"/>
  <c r="IC28" i="2" s="1"/>
  <c r="ED28" i="2"/>
  <c r="ID28" i="2" s="1"/>
  <c r="EE28" i="2"/>
  <c r="IE28" i="2" s="1"/>
  <c r="EF28" i="2"/>
  <c r="IF28" i="2" s="1"/>
  <c r="EG28" i="2"/>
  <c r="IG28" i="2" s="1"/>
  <c r="EH28" i="2"/>
  <c r="IH28" i="2" s="1"/>
  <c r="EI28" i="2"/>
  <c r="II28" i="2" s="1"/>
  <c r="EJ28" i="2"/>
  <c r="IJ28" i="2" s="1"/>
  <c r="EK28" i="2"/>
  <c r="IK28" i="2" s="1"/>
  <c r="EL28" i="2"/>
  <c r="IL28" i="2" s="1"/>
  <c r="EM28" i="2"/>
  <c r="IM28" i="2" s="1"/>
  <c r="EN28" i="2"/>
  <c r="IN28" i="2" s="1"/>
  <c r="EO28" i="2"/>
  <c r="IO28" i="2" s="1"/>
  <c r="EP28" i="2"/>
  <c r="IP28" i="2" s="1"/>
  <c r="EQ28" i="2"/>
  <c r="IQ28" i="2" s="1"/>
  <c r="ER28" i="2"/>
  <c r="IR28" i="2" s="1"/>
  <c r="FA28" i="2"/>
  <c r="JA28" i="2" s="1"/>
  <c r="FB28" i="2"/>
  <c r="JB28" i="2" s="1"/>
  <c r="FC28" i="2"/>
  <c r="JC28" i="2" s="1"/>
  <c r="FD28" i="2"/>
  <c r="JD28" i="2" s="1"/>
  <c r="FE28" i="2"/>
  <c r="JE28" i="2" s="1"/>
  <c r="FF28" i="2"/>
  <c r="JF28" i="2" s="1"/>
  <c r="FG28" i="2"/>
  <c r="JG28" i="2" s="1"/>
  <c r="FH28" i="2"/>
  <c r="JH28" i="2" s="1"/>
  <c r="FI28" i="2"/>
  <c r="JI28" i="2" s="1"/>
  <c r="FJ28" i="2"/>
  <c r="JJ28" i="2" s="1"/>
  <c r="FK28" i="2"/>
  <c r="JK28" i="2" s="1"/>
  <c r="FL28" i="2"/>
  <c r="JL28" i="2" s="1"/>
  <c r="FM28" i="2"/>
  <c r="JM28" i="2" s="1"/>
  <c r="DO29" i="2"/>
  <c r="HO29" i="2" s="1"/>
  <c r="DP29" i="2"/>
  <c r="HP29" i="2" s="1"/>
  <c r="DQ29" i="2"/>
  <c r="HQ29" i="2" s="1"/>
  <c r="DR29" i="2"/>
  <c r="HR29" i="2" s="1"/>
  <c r="DS29" i="2"/>
  <c r="HS29" i="2" s="1"/>
  <c r="DT29" i="2"/>
  <c r="HT29" i="2" s="1"/>
  <c r="DU29" i="2"/>
  <c r="HU29" i="2" s="1"/>
  <c r="DV29" i="2"/>
  <c r="HV29" i="2" s="1"/>
  <c r="DW29" i="2"/>
  <c r="HW29" i="2" s="1"/>
  <c r="DX29" i="2"/>
  <c r="HX29" i="2" s="1"/>
  <c r="DY29" i="2"/>
  <c r="HY29" i="2" s="1"/>
  <c r="DZ29" i="2"/>
  <c r="HZ29" i="2" s="1"/>
  <c r="EA29" i="2"/>
  <c r="IA29" i="2" s="1"/>
  <c r="EB29" i="2"/>
  <c r="IB29" i="2" s="1"/>
  <c r="EC29" i="2"/>
  <c r="IC29" i="2" s="1"/>
  <c r="ED29" i="2"/>
  <c r="ID29" i="2" s="1"/>
  <c r="EE29" i="2"/>
  <c r="IE29" i="2" s="1"/>
  <c r="EF29" i="2"/>
  <c r="IF29" i="2" s="1"/>
  <c r="EG29" i="2"/>
  <c r="IG29" i="2" s="1"/>
  <c r="EH29" i="2"/>
  <c r="IH29" i="2" s="1"/>
  <c r="EI29" i="2"/>
  <c r="II29" i="2" s="1"/>
  <c r="EJ29" i="2"/>
  <c r="IJ29" i="2" s="1"/>
  <c r="EK29" i="2"/>
  <c r="IK29" i="2" s="1"/>
  <c r="EL29" i="2"/>
  <c r="IL29" i="2" s="1"/>
  <c r="EM29" i="2"/>
  <c r="IM29" i="2" s="1"/>
  <c r="EN29" i="2"/>
  <c r="IN29" i="2" s="1"/>
  <c r="EO29" i="2"/>
  <c r="IO29" i="2" s="1"/>
  <c r="EP29" i="2"/>
  <c r="IP29" i="2" s="1"/>
  <c r="EQ29" i="2"/>
  <c r="IQ29" i="2" s="1"/>
  <c r="ER29" i="2"/>
  <c r="IR29" i="2" s="1"/>
  <c r="FA29" i="2"/>
  <c r="JA29" i="2" s="1"/>
  <c r="FB29" i="2"/>
  <c r="JB29" i="2" s="1"/>
  <c r="FC29" i="2"/>
  <c r="JC29" i="2" s="1"/>
  <c r="FD29" i="2"/>
  <c r="JD29" i="2" s="1"/>
  <c r="FE29" i="2"/>
  <c r="JE29" i="2" s="1"/>
  <c r="FF29" i="2"/>
  <c r="JF29" i="2" s="1"/>
  <c r="FG29" i="2"/>
  <c r="JG29" i="2" s="1"/>
  <c r="FH29" i="2"/>
  <c r="JH29" i="2" s="1"/>
  <c r="FI29" i="2"/>
  <c r="JI29" i="2" s="1"/>
  <c r="FJ29" i="2"/>
  <c r="JJ29" i="2" s="1"/>
  <c r="FK29" i="2"/>
  <c r="JK29" i="2" s="1"/>
  <c r="FL29" i="2"/>
  <c r="JL29" i="2" s="1"/>
  <c r="FM29" i="2"/>
  <c r="JM29" i="2" s="1"/>
  <c r="DO30" i="2"/>
  <c r="HO30" i="2" s="1"/>
  <c r="DP30" i="2"/>
  <c r="HP30" i="2" s="1"/>
  <c r="DQ30" i="2"/>
  <c r="HQ30" i="2" s="1"/>
  <c r="DR30" i="2"/>
  <c r="HR30" i="2" s="1"/>
  <c r="DS30" i="2"/>
  <c r="HS30" i="2" s="1"/>
  <c r="DT30" i="2"/>
  <c r="HT30" i="2" s="1"/>
  <c r="DU30" i="2"/>
  <c r="HU30" i="2" s="1"/>
  <c r="DV30" i="2"/>
  <c r="HV30" i="2" s="1"/>
  <c r="DW30" i="2"/>
  <c r="HW30" i="2" s="1"/>
  <c r="DX30" i="2"/>
  <c r="HX30" i="2" s="1"/>
  <c r="DY30" i="2"/>
  <c r="HY30" i="2" s="1"/>
  <c r="DZ30" i="2"/>
  <c r="HZ30" i="2" s="1"/>
  <c r="EA30" i="2"/>
  <c r="IA30" i="2" s="1"/>
  <c r="EB30" i="2"/>
  <c r="IB30" i="2" s="1"/>
  <c r="EC30" i="2"/>
  <c r="IC30" i="2" s="1"/>
  <c r="ED30" i="2"/>
  <c r="ID30" i="2" s="1"/>
  <c r="EE30" i="2"/>
  <c r="IE30" i="2" s="1"/>
  <c r="EF30" i="2"/>
  <c r="IF30" i="2" s="1"/>
  <c r="EG30" i="2"/>
  <c r="IG30" i="2" s="1"/>
  <c r="EH30" i="2"/>
  <c r="IH30" i="2" s="1"/>
  <c r="EI30" i="2"/>
  <c r="II30" i="2" s="1"/>
  <c r="EJ30" i="2"/>
  <c r="IJ30" i="2" s="1"/>
  <c r="EK30" i="2"/>
  <c r="IK30" i="2" s="1"/>
  <c r="EL30" i="2"/>
  <c r="IL30" i="2" s="1"/>
  <c r="EM30" i="2"/>
  <c r="IM30" i="2" s="1"/>
  <c r="EN30" i="2"/>
  <c r="IN30" i="2" s="1"/>
  <c r="EO30" i="2"/>
  <c r="IO30" i="2" s="1"/>
  <c r="EP30" i="2"/>
  <c r="IP30" i="2" s="1"/>
  <c r="EQ30" i="2"/>
  <c r="IQ30" i="2" s="1"/>
  <c r="ER30" i="2"/>
  <c r="IR30" i="2" s="1"/>
  <c r="FA30" i="2"/>
  <c r="JA30" i="2" s="1"/>
  <c r="FB30" i="2"/>
  <c r="JB30" i="2" s="1"/>
  <c r="FC30" i="2"/>
  <c r="JC30" i="2" s="1"/>
  <c r="FD30" i="2"/>
  <c r="JD30" i="2" s="1"/>
  <c r="FE30" i="2"/>
  <c r="JE30" i="2" s="1"/>
  <c r="FF30" i="2"/>
  <c r="JF30" i="2" s="1"/>
  <c r="FG30" i="2"/>
  <c r="JG30" i="2" s="1"/>
  <c r="FH30" i="2"/>
  <c r="JH30" i="2" s="1"/>
  <c r="FI30" i="2"/>
  <c r="JI30" i="2" s="1"/>
  <c r="FJ30" i="2"/>
  <c r="JJ30" i="2" s="1"/>
  <c r="FK30" i="2"/>
  <c r="JK30" i="2" s="1"/>
  <c r="FL30" i="2"/>
  <c r="JL30" i="2" s="1"/>
  <c r="FM30" i="2"/>
  <c r="JM30" i="2" s="1"/>
  <c r="DO31" i="2"/>
  <c r="HO31" i="2" s="1"/>
  <c r="DP31" i="2"/>
  <c r="HP31" i="2" s="1"/>
  <c r="DQ31" i="2"/>
  <c r="HQ31" i="2" s="1"/>
  <c r="DR31" i="2"/>
  <c r="HR31" i="2" s="1"/>
  <c r="DS31" i="2"/>
  <c r="HS31" i="2" s="1"/>
  <c r="DT31" i="2"/>
  <c r="HT31" i="2" s="1"/>
  <c r="DU31" i="2"/>
  <c r="HU31" i="2" s="1"/>
  <c r="DV31" i="2"/>
  <c r="HV31" i="2" s="1"/>
  <c r="DW31" i="2"/>
  <c r="HW31" i="2" s="1"/>
  <c r="DX31" i="2"/>
  <c r="HX31" i="2" s="1"/>
  <c r="DY31" i="2"/>
  <c r="HY31" i="2" s="1"/>
  <c r="DZ31" i="2"/>
  <c r="HZ31" i="2" s="1"/>
  <c r="EA31" i="2"/>
  <c r="IA31" i="2" s="1"/>
  <c r="EB31" i="2"/>
  <c r="IB31" i="2" s="1"/>
  <c r="EC31" i="2"/>
  <c r="IC31" i="2" s="1"/>
  <c r="ED31" i="2"/>
  <c r="ID31" i="2" s="1"/>
  <c r="EF31" i="2"/>
  <c r="IF31" i="2" s="1"/>
  <c r="EG31" i="2"/>
  <c r="IG31" i="2" s="1"/>
  <c r="EH31" i="2"/>
  <c r="IH31" i="2" s="1"/>
  <c r="EI31" i="2"/>
  <c r="II31" i="2" s="1"/>
  <c r="EJ31" i="2"/>
  <c r="IJ31" i="2" s="1"/>
  <c r="EK31" i="2"/>
  <c r="IK31" i="2" s="1"/>
  <c r="EL31" i="2"/>
  <c r="IL31" i="2" s="1"/>
  <c r="EM31" i="2"/>
  <c r="IM31" i="2" s="1"/>
  <c r="EN31" i="2"/>
  <c r="IN31" i="2" s="1"/>
  <c r="EO31" i="2"/>
  <c r="IO31" i="2" s="1"/>
  <c r="EP31" i="2"/>
  <c r="IP31" i="2" s="1"/>
  <c r="EQ31" i="2"/>
  <c r="IQ31" i="2" s="1"/>
  <c r="ER31" i="2"/>
  <c r="IR31" i="2" s="1"/>
  <c r="FA31" i="2"/>
  <c r="JA31" i="2" s="1"/>
  <c r="FB31" i="2"/>
  <c r="JB31" i="2" s="1"/>
  <c r="FC31" i="2"/>
  <c r="JC31" i="2" s="1"/>
  <c r="FD31" i="2"/>
  <c r="JD31" i="2" s="1"/>
  <c r="FE31" i="2"/>
  <c r="JE31" i="2" s="1"/>
  <c r="FF31" i="2"/>
  <c r="JF31" i="2" s="1"/>
  <c r="FG31" i="2"/>
  <c r="JG31" i="2" s="1"/>
  <c r="FH31" i="2"/>
  <c r="JH31" i="2" s="1"/>
  <c r="FI31" i="2"/>
  <c r="JI31" i="2" s="1"/>
  <c r="FJ31" i="2"/>
  <c r="JJ31" i="2" s="1"/>
  <c r="FK31" i="2"/>
  <c r="JK31" i="2" s="1"/>
  <c r="FL31" i="2"/>
  <c r="JL31" i="2" s="1"/>
  <c r="FM31" i="2"/>
  <c r="JM31" i="2" s="1"/>
  <c r="DO32" i="2"/>
  <c r="HO32" i="2" s="1"/>
  <c r="DP32" i="2"/>
  <c r="HP32" i="2" s="1"/>
  <c r="DQ32" i="2"/>
  <c r="HQ32" i="2" s="1"/>
  <c r="DR32" i="2"/>
  <c r="HR32" i="2" s="1"/>
  <c r="DS32" i="2"/>
  <c r="HS32" i="2" s="1"/>
  <c r="DT32" i="2"/>
  <c r="HT32" i="2" s="1"/>
  <c r="DU32" i="2"/>
  <c r="HU32" i="2" s="1"/>
  <c r="DV32" i="2"/>
  <c r="HV32" i="2" s="1"/>
  <c r="DW32" i="2"/>
  <c r="HW32" i="2" s="1"/>
  <c r="DX32" i="2"/>
  <c r="HX32" i="2" s="1"/>
  <c r="DY32" i="2"/>
  <c r="HY32" i="2" s="1"/>
  <c r="DZ32" i="2"/>
  <c r="HZ32" i="2" s="1"/>
  <c r="EA32" i="2"/>
  <c r="IA32" i="2" s="1"/>
  <c r="EB32" i="2"/>
  <c r="IB32" i="2" s="1"/>
  <c r="EC32" i="2"/>
  <c r="IC32" i="2" s="1"/>
  <c r="ED32" i="2"/>
  <c r="ID32" i="2" s="1"/>
  <c r="EF32" i="2"/>
  <c r="IF32" i="2" s="1"/>
  <c r="EG32" i="2"/>
  <c r="IG32" i="2" s="1"/>
  <c r="EH32" i="2"/>
  <c r="IH32" i="2" s="1"/>
  <c r="EI32" i="2"/>
  <c r="II32" i="2" s="1"/>
  <c r="EJ32" i="2"/>
  <c r="IJ32" i="2" s="1"/>
  <c r="EK32" i="2"/>
  <c r="IK32" i="2" s="1"/>
  <c r="EL32" i="2"/>
  <c r="IL32" i="2" s="1"/>
  <c r="EM32" i="2"/>
  <c r="IM32" i="2" s="1"/>
  <c r="EN32" i="2"/>
  <c r="IN32" i="2" s="1"/>
  <c r="EO32" i="2"/>
  <c r="IO32" i="2" s="1"/>
  <c r="EP32" i="2"/>
  <c r="IP32" i="2" s="1"/>
  <c r="EQ32" i="2"/>
  <c r="IQ32" i="2" s="1"/>
  <c r="ER32" i="2"/>
  <c r="IR32" i="2" s="1"/>
  <c r="FA32" i="2"/>
  <c r="JA32" i="2" s="1"/>
  <c r="FB32" i="2"/>
  <c r="JB32" i="2" s="1"/>
  <c r="FC32" i="2"/>
  <c r="JC32" i="2" s="1"/>
  <c r="FD32" i="2"/>
  <c r="JD32" i="2" s="1"/>
  <c r="FE32" i="2"/>
  <c r="JE32" i="2" s="1"/>
  <c r="FF32" i="2"/>
  <c r="JF32" i="2" s="1"/>
  <c r="FG32" i="2"/>
  <c r="JG32" i="2" s="1"/>
  <c r="FH32" i="2"/>
  <c r="JH32" i="2" s="1"/>
  <c r="FI32" i="2"/>
  <c r="JI32" i="2" s="1"/>
  <c r="FJ32" i="2"/>
  <c r="JJ32" i="2" s="1"/>
  <c r="FK32" i="2"/>
  <c r="JK32" i="2" s="1"/>
  <c r="FL32" i="2"/>
  <c r="JL32" i="2" s="1"/>
  <c r="FM32" i="2"/>
  <c r="JM32" i="2" s="1"/>
  <c r="DO33" i="2"/>
  <c r="HO33" i="2" s="1"/>
  <c r="DP33" i="2"/>
  <c r="HP33" i="2" s="1"/>
  <c r="DQ33" i="2"/>
  <c r="HQ33" i="2" s="1"/>
  <c r="DR33" i="2"/>
  <c r="HR33" i="2" s="1"/>
  <c r="DS33" i="2"/>
  <c r="HS33" i="2" s="1"/>
  <c r="DT33" i="2"/>
  <c r="HT33" i="2" s="1"/>
  <c r="DU33" i="2"/>
  <c r="HU33" i="2" s="1"/>
  <c r="DV33" i="2"/>
  <c r="HV33" i="2" s="1"/>
  <c r="DW33" i="2"/>
  <c r="HW33" i="2" s="1"/>
  <c r="DX33" i="2"/>
  <c r="HX33" i="2" s="1"/>
  <c r="DY33" i="2"/>
  <c r="HY33" i="2" s="1"/>
  <c r="DZ33" i="2"/>
  <c r="HZ33" i="2" s="1"/>
  <c r="EA33" i="2"/>
  <c r="IA33" i="2" s="1"/>
  <c r="EB33" i="2"/>
  <c r="IB33" i="2" s="1"/>
  <c r="EC33" i="2"/>
  <c r="IC33" i="2" s="1"/>
  <c r="ED33" i="2"/>
  <c r="ID33" i="2" s="1"/>
  <c r="EF33" i="2"/>
  <c r="IF33" i="2" s="1"/>
  <c r="EG33" i="2"/>
  <c r="IG33" i="2" s="1"/>
  <c r="EH33" i="2"/>
  <c r="IH33" i="2" s="1"/>
  <c r="EI33" i="2"/>
  <c r="II33" i="2" s="1"/>
  <c r="EJ33" i="2"/>
  <c r="IJ33" i="2" s="1"/>
  <c r="EK33" i="2"/>
  <c r="IK33" i="2" s="1"/>
  <c r="EL33" i="2"/>
  <c r="IL33" i="2" s="1"/>
  <c r="EM33" i="2"/>
  <c r="IM33" i="2" s="1"/>
  <c r="EN33" i="2"/>
  <c r="IN33" i="2" s="1"/>
  <c r="EO33" i="2"/>
  <c r="IO33" i="2" s="1"/>
  <c r="EP33" i="2"/>
  <c r="IP33" i="2" s="1"/>
  <c r="EQ33" i="2"/>
  <c r="IQ33" i="2" s="1"/>
  <c r="ER33" i="2"/>
  <c r="IR33" i="2" s="1"/>
  <c r="FA33" i="2"/>
  <c r="JA33" i="2" s="1"/>
  <c r="FB33" i="2"/>
  <c r="JB33" i="2" s="1"/>
  <c r="FC33" i="2"/>
  <c r="JC33" i="2" s="1"/>
  <c r="FD33" i="2"/>
  <c r="JD33" i="2" s="1"/>
  <c r="FE33" i="2"/>
  <c r="JE33" i="2" s="1"/>
  <c r="FF33" i="2"/>
  <c r="JF33" i="2" s="1"/>
  <c r="FG33" i="2"/>
  <c r="JG33" i="2" s="1"/>
  <c r="FH33" i="2"/>
  <c r="JH33" i="2" s="1"/>
  <c r="FI33" i="2"/>
  <c r="JI33" i="2" s="1"/>
  <c r="FJ33" i="2"/>
  <c r="JJ33" i="2" s="1"/>
  <c r="FK33" i="2"/>
  <c r="JK33" i="2" s="1"/>
  <c r="FL33" i="2"/>
  <c r="JL33" i="2" s="1"/>
  <c r="FM33" i="2"/>
  <c r="JM33" i="2" s="1"/>
  <c r="DO34" i="2"/>
  <c r="HO34" i="2" s="1"/>
  <c r="DP34" i="2"/>
  <c r="HP34" i="2" s="1"/>
  <c r="DQ34" i="2"/>
  <c r="HQ34" i="2" s="1"/>
  <c r="DR34" i="2"/>
  <c r="HR34" i="2" s="1"/>
  <c r="DS34" i="2"/>
  <c r="HS34" i="2" s="1"/>
  <c r="DT34" i="2"/>
  <c r="HT34" i="2" s="1"/>
  <c r="DU34" i="2"/>
  <c r="HU34" i="2" s="1"/>
  <c r="DV34" i="2"/>
  <c r="HV34" i="2" s="1"/>
  <c r="DW34" i="2"/>
  <c r="HW34" i="2" s="1"/>
  <c r="DX34" i="2"/>
  <c r="HX34" i="2" s="1"/>
  <c r="DY34" i="2"/>
  <c r="HY34" i="2" s="1"/>
  <c r="DZ34" i="2"/>
  <c r="HZ34" i="2" s="1"/>
  <c r="EA34" i="2"/>
  <c r="IA34" i="2" s="1"/>
  <c r="EB34" i="2"/>
  <c r="IB34" i="2" s="1"/>
  <c r="EC34" i="2"/>
  <c r="IC34" i="2" s="1"/>
  <c r="ED34" i="2"/>
  <c r="ID34" i="2" s="1"/>
  <c r="EF34" i="2"/>
  <c r="IF34" i="2" s="1"/>
  <c r="EG34" i="2"/>
  <c r="IG34" i="2" s="1"/>
  <c r="EH34" i="2"/>
  <c r="IH34" i="2" s="1"/>
  <c r="EI34" i="2"/>
  <c r="II34" i="2" s="1"/>
  <c r="EJ34" i="2"/>
  <c r="IJ34" i="2" s="1"/>
  <c r="EK34" i="2"/>
  <c r="IK34" i="2" s="1"/>
  <c r="EL34" i="2"/>
  <c r="IL34" i="2" s="1"/>
  <c r="EM34" i="2"/>
  <c r="IM34" i="2" s="1"/>
  <c r="EN34" i="2"/>
  <c r="IN34" i="2" s="1"/>
  <c r="EO34" i="2"/>
  <c r="IO34" i="2" s="1"/>
  <c r="EP34" i="2"/>
  <c r="IP34" i="2" s="1"/>
  <c r="EQ34" i="2"/>
  <c r="IQ34" i="2" s="1"/>
  <c r="ER34" i="2"/>
  <c r="IR34" i="2" s="1"/>
  <c r="FA34" i="2"/>
  <c r="JA34" i="2" s="1"/>
  <c r="FB34" i="2"/>
  <c r="JB34" i="2" s="1"/>
  <c r="FC34" i="2"/>
  <c r="JC34" i="2" s="1"/>
  <c r="FD34" i="2"/>
  <c r="JD34" i="2" s="1"/>
  <c r="FE34" i="2"/>
  <c r="JE34" i="2" s="1"/>
  <c r="FF34" i="2"/>
  <c r="JF34" i="2" s="1"/>
  <c r="FG34" i="2"/>
  <c r="JG34" i="2" s="1"/>
  <c r="FH34" i="2"/>
  <c r="JH34" i="2" s="1"/>
  <c r="FI34" i="2"/>
  <c r="JI34" i="2" s="1"/>
  <c r="FJ34" i="2"/>
  <c r="JJ34" i="2" s="1"/>
  <c r="FK34" i="2"/>
  <c r="JK34" i="2" s="1"/>
  <c r="FL34" i="2"/>
  <c r="JL34" i="2" s="1"/>
  <c r="FM34" i="2"/>
  <c r="JM34" i="2" s="1"/>
  <c r="DO35" i="2"/>
  <c r="HO35" i="2" s="1"/>
  <c r="DP35" i="2"/>
  <c r="HP35" i="2" s="1"/>
  <c r="DQ35" i="2"/>
  <c r="HQ35" i="2" s="1"/>
  <c r="DR35" i="2"/>
  <c r="HR35" i="2" s="1"/>
  <c r="DS35" i="2"/>
  <c r="HS35" i="2" s="1"/>
  <c r="DT35" i="2"/>
  <c r="HT35" i="2" s="1"/>
  <c r="DU35" i="2"/>
  <c r="HU35" i="2" s="1"/>
  <c r="DV35" i="2"/>
  <c r="HV35" i="2" s="1"/>
  <c r="DW35" i="2"/>
  <c r="HW35" i="2" s="1"/>
  <c r="DX35" i="2"/>
  <c r="HX35" i="2" s="1"/>
  <c r="DY35" i="2"/>
  <c r="HY35" i="2" s="1"/>
  <c r="DZ35" i="2"/>
  <c r="HZ35" i="2" s="1"/>
  <c r="EA35" i="2"/>
  <c r="IA35" i="2" s="1"/>
  <c r="EB35" i="2"/>
  <c r="IB35" i="2" s="1"/>
  <c r="EC35" i="2"/>
  <c r="IC35" i="2" s="1"/>
  <c r="ED35" i="2"/>
  <c r="ID35" i="2" s="1"/>
  <c r="EF35" i="2"/>
  <c r="IF35" i="2" s="1"/>
  <c r="EG35" i="2"/>
  <c r="IG35" i="2" s="1"/>
  <c r="EH35" i="2"/>
  <c r="IH35" i="2" s="1"/>
  <c r="EI35" i="2"/>
  <c r="II35" i="2" s="1"/>
  <c r="EJ35" i="2"/>
  <c r="IJ35" i="2" s="1"/>
  <c r="EK35" i="2"/>
  <c r="IK35" i="2" s="1"/>
  <c r="EL35" i="2"/>
  <c r="IL35" i="2" s="1"/>
  <c r="EM35" i="2"/>
  <c r="IM35" i="2" s="1"/>
  <c r="EN35" i="2"/>
  <c r="IN35" i="2" s="1"/>
  <c r="EO35" i="2"/>
  <c r="IO35" i="2" s="1"/>
  <c r="EP35" i="2"/>
  <c r="IP35" i="2" s="1"/>
  <c r="EQ35" i="2"/>
  <c r="IQ35" i="2" s="1"/>
  <c r="ER35" i="2"/>
  <c r="IR35" i="2" s="1"/>
  <c r="FA35" i="2"/>
  <c r="JA35" i="2" s="1"/>
  <c r="FB35" i="2"/>
  <c r="JB35" i="2" s="1"/>
  <c r="FC35" i="2"/>
  <c r="JC35" i="2" s="1"/>
  <c r="FD35" i="2"/>
  <c r="JD35" i="2" s="1"/>
  <c r="FE35" i="2"/>
  <c r="JE35" i="2" s="1"/>
  <c r="FF35" i="2"/>
  <c r="JF35" i="2" s="1"/>
  <c r="FG35" i="2"/>
  <c r="JG35" i="2" s="1"/>
  <c r="FH35" i="2"/>
  <c r="JH35" i="2" s="1"/>
  <c r="FI35" i="2"/>
  <c r="JI35" i="2" s="1"/>
  <c r="FJ35" i="2"/>
  <c r="JJ35" i="2" s="1"/>
  <c r="FK35" i="2"/>
  <c r="JK35" i="2" s="1"/>
  <c r="FL35" i="2"/>
  <c r="JL35" i="2" s="1"/>
  <c r="FM35" i="2"/>
  <c r="JM35" i="2" s="1"/>
  <c r="DO36" i="2"/>
  <c r="HO36" i="2" s="1"/>
  <c r="DP36" i="2"/>
  <c r="HP36" i="2" s="1"/>
  <c r="DQ36" i="2"/>
  <c r="HQ36" i="2" s="1"/>
  <c r="DR36" i="2"/>
  <c r="HR36" i="2" s="1"/>
  <c r="DS36" i="2"/>
  <c r="HS36" i="2" s="1"/>
  <c r="DT36" i="2"/>
  <c r="HT36" i="2" s="1"/>
  <c r="DU36" i="2"/>
  <c r="HU36" i="2" s="1"/>
  <c r="DV36" i="2"/>
  <c r="HV36" i="2" s="1"/>
  <c r="DW36" i="2"/>
  <c r="HW36" i="2" s="1"/>
  <c r="DX36" i="2"/>
  <c r="HX36" i="2" s="1"/>
  <c r="DY36" i="2"/>
  <c r="HY36" i="2" s="1"/>
  <c r="DZ36" i="2"/>
  <c r="HZ36" i="2" s="1"/>
  <c r="EA36" i="2"/>
  <c r="IA36" i="2" s="1"/>
  <c r="EB36" i="2"/>
  <c r="IB36" i="2" s="1"/>
  <c r="EC36" i="2"/>
  <c r="IC36" i="2" s="1"/>
  <c r="ED36" i="2"/>
  <c r="ID36" i="2" s="1"/>
  <c r="EE36" i="2"/>
  <c r="IE36" i="2" s="1"/>
  <c r="EF36" i="2"/>
  <c r="IF36" i="2" s="1"/>
  <c r="EG36" i="2"/>
  <c r="IG36" i="2" s="1"/>
  <c r="EH36" i="2"/>
  <c r="IH36" i="2" s="1"/>
  <c r="EI36" i="2"/>
  <c r="II36" i="2" s="1"/>
  <c r="EJ36" i="2"/>
  <c r="IJ36" i="2" s="1"/>
  <c r="EK36" i="2"/>
  <c r="IK36" i="2" s="1"/>
  <c r="EL36" i="2"/>
  <c r="IL36" i="2" s="1"/>
  <c r="EM36" i="2"/>
  <c r="IM36" i="2" s="1"/>
  <c r="EN36" i="2"/>
  <c r="IN36" i="2" s="1"/>
  <c r="EO36" i="2"/>
  <c r="IO36" i="2" s="1"/>
  <c r="EP36" i="2"/>
  <c r="IP36" i="2" s="1"/>
  <c r="EQ36" i="2"/>
  <c r="IQ36" i="2" s="1"/>
  <c r="ER36" i="2"/>
  <c r="IR36" i="2" s="1"/>
  <c r="FA36" i="2"/>
  <c r="JA36" i="2" s="1"/>
  <c r="FB36" i="2"/>
  <c r="JB36" i="2" s="1"/>
  <c r="FC36" i="2"/>
  <c r="JC36" i="2" s="1"/>
  <c r="FD36" i="2"/>
  <c r="JD36" i="2" s="1"/>
  <c r="FE36" i="2"/>
  <c r="JE36" i="2" s="1"/>
  <c r="FF36" i="2"/>
  <c r="JF36" i="2" s="1"/>
  <c r="FG36" i="2"/>
  <c r="JG36" i="2" s="1"/>
  <c r="FH36" i="2"/>
  <c r="JH36" i="2" s="1"/>
  <c r="FI36" i="2"/>
  <c r="JI36" i="2" s="1"/>
  <c r="FJ36" i="2"/>
  <c r="JJ36" i="2" s="1"/>
  <c r="FK36" i="2"/>
  <c r="JK36" i="2" s="1"/>
  <c r="FL36" i="2"/>
  <c r="JL36" i="2" s="1"/>
  <c r="FM36" i="2"/>
  <c r="JM36" i="2" s="1"/>
  <c r="DO37" i="2"/>
  <c r="HO37" i="2" s="1"/>
  <c r="DP37" i="2"/>
  <c r="HP37" i="2" s="1"/>
  <c r="DQ37" i="2"/>
  <c r="HQ37" i="2" s="1"/>
  <c r="DR37" i="2"/>
  <c r="HR37" i="2" s="1"/>
  <c r="DS37" i="2"/>
  <c r="HS37" i="2" s="1"/>
  <c r="DT37" i="2"/>
  <c r="HT37" i="2" s="1"/>
  <c r="DU37" i="2"/>
  <c r="HU37" i="2" s="1"/>
  <c r="DV37" i="2"/>
  <c r="HV37" i="2" s="1"/>
  <c r="DW37" i="2"/>
  <c r="HW37" i="2" s="1"/>
  <c r="DX37" i="2"/>
  <c r="HX37" i="2" s="1"/>
  <c r="DY37" i="2"/>
  <c r="HY37" i="2" s="1"/>
  <c r="DZ37" i="2"/>
  <c r="HZ37" i="2" s="1"/>
  <c r="EA37" i="2"/>
  <c r="IA37" i="2" s="1"/>
  <c r="EB37" i="2"/>
  <c r="IB37" i="2" s="1"/>
  <c r="EC37" i="2"/>
  <c r="IC37" i="2" s="1"/>
  <c r="ED37" i="2"/>
  <c r="ID37" i="2" s="1"/>
  <c r="EE37" i="2"/>
  <c r="IE37" i="2" s="1"/>
  <c r="EF37" i="2"/>
  <c r="IF37" i="2" s="1"/>
  <c r="EG37" i="2"/>
  <c r="IG37" i="2" s="1"/>
  <c r="EH37" i="2"/>
  <c r="IH37" i="2" s="1"/>
  <c r="EI37" i="2"/>
  <c r="II37" i="2" s="1"/>
  <c r="EJ37" i="2"/>
  <c r="IJ37" i="2" s="1"/>
  <c r="EK37" i="2"/>
  <c r="IK37" i="2" s="1"/>
  <c r="EL37" i="2"/>
  <c r="IL37" i="2" s="1"/>
  <c r="EM37" i="2"/>
  <c r="IM37" i="2" s="1"/>
  <c r="EN37" i="2"/>
  <c r="IN37" i="2" s="1"/>
  <c r="EO37" i="2"/>
  <c r="IO37" i="2" s="1"/>
  <c r="EP37" i="2"/>
  <c r="IP37" i="2" s="1"/>
  <c r="EQ37" i="2"/>
  <c r="IQ37" i="2" s="1"/>
  <c r="ER37" i="2"/>
  <c r="IR37" i="2" s="1"/>
  <c r="IZ37" i="2"/>
  <c r="FA37" i="2"/>
  <c r="JA37" i="2" s="1"/>
  <c r="FB37" i="2"/>
  <c r="JB37" i="2" s="1"/>
  <c r="FC37" i="2"/>
  <c r="JC37" i="2" s="1"/>
  <c r="FD37" i="2"/>
  <c r="JD37" i="2" s="1"/>
  <c r="FE37" i="2"/>
  <c r="JE37" i="2" s="1"/>
  <c r="FF37" i="2"/>
  <c r="JF37" i="2" s="1"/>
  <c r="FG37" i="2"/>
  <c r="JG37" i="2" s="1"/>
  <c r="FH37" i="2"/>
  <c r="JH37" i="2" s="1"/>
  <c r="FI37" i="2"/>
  <c r="JI37" i="2" s="1"/>
  <c r="FJ37" i="2"/>
  <c r="JJ37" i="2" s="1"/>
  <c r="FK37" i="2"/>
  <c r="JK37" i="2" s="1"/>
  <c r="FL37" i="2"/>
  <c r="JL37" i="2" s="1"/>
  <c r="FM37" i="2"/>
  <c r="JM37" i="2" s="1"/>
  <c r="DO38" i="2"/>
  <c r="HO38" i="2" s="1"/>
  <c r="DP38" i="2"/>
  <c r="HP38" i="2" s="1"/>
  <c r="DQ38" i="2"/>
  <c r="HQ38" i="2" s="1"/>
  <c r="DR38" i="2"/>
  <c r="HR38" i="2" s="1"/>
  <c r="DS38" i="2"/>
  <c r="HS38" i="2" s="1"/>
  <c r="DT38" i="2"/>
  <c r="HT38" i="2" s="1"/>
  <c r="DU38" i="2"/>
  <c r="HU38" i="2" s="1"/>
  <c r="DV38" i="2"/>
  <c r="HV38" i="2" s="1"/>
  <c r="DW38" i="2"/>
  <c r="DX38" i="2"/>
  <c r="HX38" i="2" s="1"/>
  <c r="DY38" i="2"/>
  <c r="HY38" i="2" s="1"/>
  <c r="DZ38" i="2"/>
  <c r="HZ38" i="2" s="1"/>
  <c r="EA38" i="2"/>
  <c r="IA38" i="2" s="1"/>
  <c r="EB38" i="2"/>
  <c r="IB38" i="2" s="1"/>
  <c r="EC38" i="2"/>
  <c r="IC38" i="2" s="1"/>
  <c r="ED38" i="2"/>
  <c r="ID38" i="2" s="1"/>
  <c r="EE38" i="2"/>
  <c r="IE38" i="2" s="1"/>
  <c r="EF38" i="2"/>
  <c r="IF38" i="2" s="1"/>
  <c r="EG38" i="2"/>
  <c r="IG38" i="2" s="1"/>
  <c r="EH38" i="2"/>
  <c r="IH38" i="2" s="1"/>
  <c r="EI38" i="2"/>
  <c r="II38" i="2" s="1"/>
  <c r="EJ38" i="2"/>
  <c r="IJ38" i="2" s="1"/>
  <c r="EK38" i="2"/>
  <c r="IK38" i="2" s="1"/>
  <c r="EL38" i="2"/>
  <c r="IL38" i="2" s="1"/>
  <c r="EM38" i="2"/>
  <c r="IM38" i="2" s="1"/>
  <c r="EN38" i="2"/>
  <c r="IN38" i="2" s="1"/>
  <c r="EO38" i="2"/>
  <c r="IO38" i="2" s="1"/>
  <c r="EP38" i="2"/>
  <c r="IP38" i="2" s="1"/>
  <c r="EQ38" i="2"/>
  <c r="IQ38" i="2" s="1"/>
  <c r="ER38" i="2"/>
  <c r="IR38" i="2" s="1"/>
  <c r="FA38" i="2"/>
  <c r="JA38" i="2" s="1"/>
  <c r="FB38" i="2"/>
  <c r="JB38" i="2" s="1"/>
  <c r="FC38" i="2"/>
  <c r="JC38" i="2" s="1"/>
  <c r="FD38" i="2"/>
  <c r="JD38" i="2" s="1"/>
  <c r="FE38" i="2"/>
  <c r="JE38" i="2" s="1"/>
  <c r="FF38" i="2"/>
  <c r="JF38" i="2" s="1"/>
  <c r="FG38" i="2"/>
  <c r="JG38" i="2" s="1"/>
  <c r="FH38" i="2"/>
  <c r="JH38" i="2" s="1"/>
  <c r="FI38" i="2"/>
  <c r="JI38" i="2" s="1"/>
  <c r="FJ38" i="2"/>
  <c r="JJ38" i="2" s="1"/>
  <c r="FK38" i="2"/>
  <c r="JK38" i="2" s="1"/>
  <c r="FL38" i="2"/>
  <c r="JL38" i="2" s="1"/>
  <c r="FM38" i="2"/>
  <c r="JM38" i="2" s="1"/>
  <c r="DO39" i="2"/>
  <c r="HO39" i="2" s="1"/>
  <c r="DP39" i="2"/>
  <c r="HP39" i="2" s="1"/>
  <c r="DQ39" i="2"/>
  <c r="HQ39" i="2" s="1"/>
  <c r="DR39" i="2"/>
  <c r="HR39" i="2" s="1"/>
  <c r="DS39" i="2"/>
  <c r="HS39" i="2" s="1"/>
  <c r="DT39" i="2"/>
  <c r="HT39" i="2" s="1"/>
  <c r="DU39" i="2"/>
  <c r="HU39" i="2" s="1"/>
  <c r="DV39" i="2"/>
  <c r="HV39" i="2" s="1"/>
  <c r="DW39" i="2"/>
  <c r="HW39" i="2" s="1"/>
  <c r="DX39" i="2"/>
  <c r="HX39" i="2" s="1"/>
  <c r="DY39" i="2"/>
  <c r="HY39" i="2" s="1"/>
  <c r="DZ39" i="2"/>
  <c r="HZ39" i="2" s="1"/>
  <c r="EA39" i="2"/>
  <c r="IA39" i="2" s="1"/>
  <c r="EB39" i="2"/>
  <c r="IB39" i="2" s="1"/>
  <c r="EC39" i="2"/>
  <c r="IC39" i="2" s="1"/>
  <c r="ED39" i="2"/>
  <c r="ID39" i="2" s="1"/>
  <c r="EE39" i="2"/>
  <c r="IE39" i="2" s="1"/>
  <c r="EF39" i="2"/>
  <c r="IF39" i="2" s="1"/>
  <c r="EG39" i="2"/>
  <c r="IG39" i="2" s="1"/>
  <c r="EH39" i="2"/>
  <c r="IH39" i="2" s="1"/>
  <c r="EI39" i="2"/>
  <c r="II39" i="2" s="1"/>
  <c r="EJ39" i="2"/>
  <c r="IJ39" i="2" s="1"/>
  <c r="EK39" i="2"/>
  <c r="IK39" i="2" s="1"/>
  <c r="EL39" i="2"/>
  <c r="IL39" i="2" s="1"/>
  <c r="EM39" i="2"/>
  <c r="IM39" i="2" s="1"/>
  <c r="EN39" i="2"/>
  <c r="IN39" i="2" s="1"/>
  <c r="EO39" i="2"/>
  <c r="IO39" i="2" s="1"/>
  <c r="EP39" i="2"/>
  <c r="IP39" i="2" s="1"/>
  <c r="EQ39" i="2"/>
  <c r="IQ39" i="2" s="1"/>
  <c r="ER39" i="2"/>
  <c r="IR39" i="2" s="1"/>
  <c r="FA39" i="2"/>
  <c r="JA39" i="2" s="1"/>
  <c r="FB39" i="2"/>
  <c r="JB39" i="2" s="1"/>
  <c r="FC39" i="2"/>
  <c r="JC39" i="2" s="1"/>
  <c r="FD39" i="2"/>
  <c r="JD39" i="2" s="1"/>
  <c r="FE39" i="2"/>
  <c r="JE39" i="2" s="1"/>
  <c r="FF39" i="2"/>
  <c r="JF39" i="2" s="1"/>
  <c r="FG39" i="2"/>
  <c r="JG39" i="2" s="1"/>
  <c r="FH39" i="2"/>
  <c r="JH39" i="2" s="1"/>
  <c r="FI39" i="2"/>
  <c r="JI39" i="2" s="1"/>
  <c r="FJ39" i="2"/>
  <c r="JJ39" i="2" s="1"/>
  <c r="FK39" i="2"/>
  <c r="JK39" i="2" s="1"/>
  <c r="FL39" i="2"/>
  <c r="JL39" i="2" s="1"/>
  <c r="FM39" i="2"/>
  <c r="JM39" i="2" s="1"/>
  <c r="DO40" i="2"/>
  <c r="HO40" i="2" s="1"/>
  <c r="DP40" i="2"/>
  <c r="HP40" i="2" s="1"/>
  <c r="DQ40" i="2"/>
  <c r="HQ40" i="2" s="1"/>
  <c r="DR40" i="2"/>
  <c r="HR40" i="2" s="1"/>
  <c r="DS40" i="2"/>
  <c r="HS40" i="2" s="1"/>
  <c r="DT40" i="2"/>
  <c r="HT40" i="2" s="1"/>
  <c r="DU40" i="2"/>
  <c r="HU40" i="2" s="1"/>
  <c r="DV40" i="2"/>
  <c r="HV40" i="2" s="1"/>
  <c r="DW40" i="2"/>
  <c r="HW40" i="2" s="1"/>
  <c r="DX40" i="2"/>
  <c r="HX40" i="2" s="1"/>
  <c r="DY40" i="2"/>
  <c r="HY40" i="2" s="1"/>
  <c r="DZ40" i="2"/>
  <c r="HZ40" i="2" s="1"/>
  <c r="EA40" i="2"/>
  <c r="IA40" i="2" s="1"/>
  <c r="EB40" i="2"/>
  <c r="IB40" i="2" s="1"/>
  <c r="EC40" i="2"/>
  <c r="IC40" i="2" s="1"/>
  <c r="ED40" i="2"/>
  <c r="ID40" i="2" s="1"/>
  <c r="EE40" i="2"/>
  <c r="IE40" i="2" s="1"/>
  <c r="EF40" i="2"/>
  <c r="IF40" i="2" s="1"/>
  <c r="EG40" i="2"/>
  <c r="IG40" i="2" s="1"/>
  <c r="EH40" i="2"/>
  <c r="IH40" i="2" s="1"/>
  <c r="EI40" i="2"/>
  <c r="II40" i="2" s="1"/>
  <c r="EJ40" i="2"/>
  <c r="IJ40" i="2" s="1"/>
  <c r="EK40" i="2"/>
  <c r="IK40" i="2" s="1"/>
  <c r="EL40" i="2"/>
  <c r="IL40" i="2" s="1"/>
  <c r="EM40" i="2"/>
  <c r="IM40" i="2" s="1"/>
  <c r="EN40" i="2"/>
  <c r="IN40" i="2" s="1"/>
  <c r="EO40" i="2"/>
  <c r="IO40" i="2" s="1"/>
  <c r="EP40" i="2"/>
  <c r="IP40" i="2" s="1"/>
  <c r="EQ40" i="2"/>
  <c r="IQ40" i="2" s="1"/>
  <c r="ER40" i="2"/>
  <c r="IR40" i="2" s="1"/>
  <c r="FA40" i="2"/>
  <c r="JA40" i="2" s="1"/>
  <c r="FB40" i="2"/>
  <c r="JB40" i="2" s="1"/>
  <c r="FC40" i="2"/>
  <c r="JC40" i="2" s="1"/>
  <c r="FD40" i="2"/>
  <c r="JD40" i="2" s="1"/>
  <c r="FE40" i="2"/>
  <c r="JE40" i="2" s="1"/>
  <c r="FF40" i="2"/>
  <c r="JF40" i="2" s="1"/>
  <c r="FG40" i="2"/>
  <c r="JG40" i="2" s="1"/>
  <c r="FH40" i="2"/>
  <c r="JH40" i="2" s="1"/>
  <c r="FI40" i="2"/>
  <c r="JI40" i="2" s="1"/>
  <c r="FJ40" i="2"/>
  <c r="JJ40" i="2" s="1"/>
  <c r="FK40" i="2"/>
  <c r="JK40" i="2" s="1"/>
  <c r="FL40" i="2"/>
  <c r="JL40" i="2" s="1"/>
  <c r="FM40" i="2"/>
  <c r="JM40" i="2" s="1"/>
  <c r="DO41" i="2"/>
  <c r="HO41" i="2" s="1"/>
  <c r="DP41" i="2"/>
  <c r="HP41" i="2" s="1"/>
  <c r="DQ41" i="2"/>
  <c r="HQ41" i="2" s="1"/>
  <c r="DR41" i="2"/>
  <c r="HR41" i="2" s="1"/>
  <c r="DS41" i="2"/>
  <c r="HS41" i="2" s="1"/>
  <c r="DT41" i="2"/>
  <c r="HT41" i="2" s="1"/>
  <c r="DU41" i="2"/>
  <c r="HU41" i="2" s="1"/>
  <c r="DV41" i="2"/>
  <c r="HV41" i="2" s="1"/>
  <c r="DW41" i="2"/>
  <c r="HW41" i="2" s="1"/>
  <c r="DX41" i="2"/>
  <c r="HX41" i="2" s="1"/>
  <c r="DY41" i="2"/>
  <c r="HY41" i="2" s="1"/>
  <c r="DZ41" i="2"/>
  <c r="HZ41" i="2" s="1"/>
  <c r="EA41" i="2"/>
  <c r="IA41" i="2" s="1"/>
  <c r="EB41" i="2"/>
  <c r="IB41" i="2" s="1"/>
  <c r="EC41" i="2"/>
  <c r="IC41" i="2" s="1"/>
  <c r="ED41" i="2"/>
  <c r="ID41" i="2" s="1"/>
  <c r="EE41" i="2"/>
  <c r="IE41" i="2" s="1"/>
  <c r="EF41" i="2"/>
  <c r="IF41" i="2" s="1"/>
  <c r="EG41" i="2"/>
  <c r="IG41" i="2" s="1"/>
  <c r="EH41" i="2"/>
  <c r="IH41" i="2" s="1"/>
  <c r="EI41" i="2"/>
  <c r="II41" i="2" s="1"/>
  <c r="EJ41" i="2"/>
  <c r="IJ41" i="2" s="1"/>
  <c r="EK41" i="2"/>
  <c r="IK41" i="2" s="1"/>
  <c r="EL41" i="2"/>
  <c r="IL41" i="2" s="1"/>
  <c r="EM41" i="2"/>
  <c r="IM41" i="2" s="1"/>
  <c r="EN41" i="2"/>
  <c r="IN41" i="2" s="1"/>
  <c r="EO41" i="2"/>
  <c r="IO41" i="2" s="1"/>
  <c r="EP41" i="2"/>
  <c r="IP41" i="2" s="1"/>
  <c r="EQ41" i="2"/>
  <c r="IQ41" i="2" s="1"/>
  <c r="ER41" i="2"/>
  <c r="IR41" i="2" s="1"/>
  <c r="FA41" i="2"/>
  <c r="JA41" i="2" s="1"/>
  <c r="FB41" i="2"/>
  <c r="JB41" i="2" s="1"/>
  <c r="FC41" i="2"/>
  <c r="JC41" i="2" s="1"/>
  <c r="FD41" i="2"/>
  <c r="JD41" i="2" s="1"/>
  <c r="FE41" i="2"/>
  <c r="JE41" i="2" s="1"/>
  <c r="FF41" i="2"/>
  <c r="JF41" i="2" s="1"/>
  <c r="FG41" i="2"/>
  <c r="JG41" i="2" s="1"/>
  <c r="FH41" i="2"/>
  <c r="JH41" i="2" s="1"/>
  <c r="FI41" i="2"/>
  <c r="JI41" i="2" s="1"/>
  <c r="FJ41" i="2"/>
  <c r="JJ41" i="2" s="1"/>
  <c r="FK41" i="2"/>
  <c r="JK41" i="2" s="1"/>
  <c r="FL41" i="2"/>
  <c r="JL41" i="2" s="1"/>
  <c r="FM41" i="2"/>
  <c r="JM41" i="2" s="1"/>
  <c r="DO42" i="2"/>
  <c r="HO42" i="2" s="1"/>
  <c r="DP42" i="2"/>
  <c r="HP42" i="2" s="1"/>
  <c r="DQ42" i="2"/>
  <c r="HQ42" i="2" s="1"/>
  <c r="DR42" i="2"/>
  <c r="HR42" i="2" s="1"/>
  <c r="DS42" i="2"/>
  <c r="HS42" i="2" s="1"/>
  <c r="DT42" i="2"/>
  <c r="HT42" i="2" s="1"/>
  <c r="DU42" i="2"/>
  <c r="HU42" i="2" s="1"/>
  <c r="DV42" i="2"/>
  <c r="HV42" i="2" s="1"/>
  <c r="DW42" i="2"/>
  <c r="HW42" i="2" s="1"/>
  <c r="DX42" i="2"/>
  <c r="HX42" i="2" s="1"/>
  <c r="DY42" i="2"/>
  <c r="HY42" i="2" s="1"/>
  <c r="DZ42" i="2"/>
  <c r="HZ42" i="2" s="1"/>
  <c r="EA42" i="2"/>
  <c r="IA42" i="2" s="1"/>
  <c r="EB42" i="2"/>
  <c r="IB42" i="2" s="1"/>
  <c r="EC42" i="2"/>
  <c r="IC42" i="2" s="1"/>
  <c r="ED42" i="2"/>
  <c r="ID42" i="2" s="1"/>
  <c r="EE42" i="2"/>
  <c r="IE42" i="2" s="1"/>
  <c r="EF42" i="2"/>
  <c r="IF42" i="2" s="1"/>
  <c r="EG42" i="2"/>
  <c r="IG42" i="2" s="1"/>
  <c r="EH42" i="2"/>
  <c r="IH42" i="2" s="1"/>
  <c r="EI42" i="2"/>
  <c r="II42" i="2" s="1"/>
  <c r="EJ42" i="2"/>
  <c r="IJ42" i="2" s="1"/>
  <c r="EK42" i="2"/>
  <c r="IK42" i="2" s="1"/>
  <c r="EL42" i="2"/>
  <c r="IL42" i="2" s="1"/>
  <c r="EM42" i="2"/>
  <c r="IM42" i="2" s="1"/>
  <c r="EN42" i="2"/>
  <c r="IN42" i="2" s="1"/>
  <c r="EO42" i="2"/>
  <c r="IO42" i="2" s="1"/>
  <c r="EP42" i="2"/>
  <c r="IP42" i="2" s="1"/>
  <c r="EQ42" i="2"/>
  <c r="IQ42" i="2" s="1"/>
  <c r="ER42" i="2"/>
  <c r="IR42" i="2" s="1"/>
  <c r="FA42" i="2"/>
  <c r="JA42" i="2" s="1"/>
  <c r="FB42" i="2"/>
  <c r="JB42" i="2" s="1"/>
  <c r="FC42" i="2"/>
  <c r="JC42" i="2" s="1"/>
  <c r="FD42" i="2"/>
  <c r="JD42" i="2" s="1"/>
  <c r="FE42" i="2"/>
  <c r="JE42" i="2" s="1"/>
  <c r="FF42" i="2"/>
  <c r="JF42" i="2" s="1"/>
  <c r="FG42" i="2"/>
  <c r="JG42" i="2" s="1"/>
  <c r="FH42" i="2"/>
  <c r="JH42" i="2" s="1"/>
  <c r="FI42" i="2"/>
  <c r="JI42" i="2" s="1"/>
  <c r="FJ42" i="2"/>
  <c r="JJ42" i="2" s="1"/>
  <c r="FK42" i="2"/>
  <c r="JK42" i="2" s="1"/>
  <c r="FL42" i="2"/>
  <c r="JL42" i="2" s="1"/>
  <c r="FM42" i="2"/>
  <c r="JM42" i="2" s="1"/>
  <c r="DO43" i="2"/>
  <c r="HO43" i="2" s="1"/>
  <c r="DP43" i="2"/>
  <c r="HP43" i="2" s="1"/>
  <c r="DQ43" i="2"/>
  <c r="HQ43" i="2" s="1"/>
  <c r="DR43" i="2"/>
  <c r="HR43" i="2" s="1"/>
  <c r="DS43" i="2"/>
  <c r="HS43" i="2" s="1"/>
  <c r="DT43" i="2"/>
  <c r="HT43" i="2" s="1"/>
  <c r="DU43" i="2"/>
  <c r="HU43" i="2" s="1"/>
  <c r="DV43" i="2"/>
  <c r="HV43" i="2" s="1"/>
  <c r="DW43" i="2"/>
  <c r="HW43" i="2" s="1"/>
  <c r="DX43" i="2"/>
  <c r="HX43" i="2" s="1"/>
  <c r="DY43" i="2"/>
  <c r="HY43" i="2" s="1"/>
  <c r="DZ43" i="2"/>
  <c r="HZ43" i="2" s="1"/>
  <c r="EA43" i="2"/>
  <c r="IA43" i="2" s="1"/>
  <c r="EB43" i="2"/>
  <c r="IB43" i="2" s="1"/>
  <c r="EC43" i="2"/>
  <c r="IC43" i="2" s="1"/>
  <c r="ED43" i="2"/>
  <c r="ID43" i="2" s="1"/>
  <c r="EE43" i="2"/>
  <c r="IE43" i="2" s="1"/>
  <c r="EF43" i="2"/>
  <c r="IF43" i="2" s="1"/>
  <c r="EG43" i="2"/>
  <c r="IG43" i="2" s="1"/>
  <c r="EH43" i="2"/>
  <c r="IH43" i="2" s="1"/>
  <c r="EI43" i="2"/>
  <c r="II43" i="2" s="1"/>
  <c r="EJ43" i="2"/>
  <c r="IJ43" i="2" s="1"/>
  <c r="EK43" i="2"/>
  <c r="IK43" i="2" s="1"/>
  <c r="EL43" i="2"/>
  <c r="IL43" i="2" s="1"/>
  <c r="EM43" i="2"/>
  <c r="IM43" i="2" s="1"/>
  <c r="EN43" i="2"/>
  <c r="IN43" i="2" s="1"/>
  <c r="EO43" i="2"/>
  <c r="IO43" i="2" s="1"/>
  <c r="EP43" i="2"/>
  <c r="IP43" i="2" s="1"/>
  <c r="EQ43" i="2"/>
  <c r="IQ43" i="2" s="1"/>
  <c r="ER43" i="2"/>
  <c r="IR43" i="2" s="1"/>
  <c r="FA43" i="2"/>
  <c r="JA43" i="2" s="1"/>
  <c r="FB43" i="2"/>
  <c r="JB43" i="2" s="1"/>
  <c r="FC43" i="2"/>
  <c r="JC43" i="2" s="1"/>
  <c r="FD43" i="2"/>
  <c r="JD43" i="2" s="1"/>
  <c r="FE43" i="2"/>
  <c r="JE43" i="2" s="1"/>
  <c r="FF43" i="2"/>
  <c r="JF43" i="2" s="1"/>
  <c r="FG43" i="2"/>
  <c r="JG43" i="2" s="1"/>
  <c r="FH43" i="2"/>
  <c r="JH43" i="2" s="1"/>
  <c r="FI43" i="2"/>
  <c r="JI43" i="2" s="1"/>
  <c r="FJ43" i="2"/>
  <c r="JJ43" i="2" s="1"/>
  <c r="FK43" i="2"/>
  <c r="JK43" i="2" s="1"/>
  <c r="FL43" i="2"/>
  <c r="JL43" i="2" s="1"/>
  <c r="FM43" i="2"/>
  <c r="JM43" i="2" s="1"/>
  <c r="DO44" i="2"/>
  <c r="HO44" i="2" s="1"/>
  <c r="DP44" i="2"/>
  <c r="HP44" i="2" s="1"/>
  <c r="DQ44" i="2"/>
  <c r="HQ44" i="2" s="1"/>
  <c r="DR44" i="2"/>
  <c r="HR44" i="2" s="1"/>
  <c r="DS44" i="2"/>
  <c r="HS44" i="2" s="1"/>
  <c r="DT44" i="2"/>
  <c r="HT44" i="2" s="1"/>
  <c r="DU44" i="2"/>
  <c r="HU44" i="2" s="1"/>
  <c r="DV44" i="2"/>
  <c r="HV44" i="2" s="1"/>
  <c r="DW44" i="2"/>
  <c r="HW44" i="2" s="1"/>
  <c r="DX44" i="2"/>
  <c r="HX44" i="2" s="1"/>
  <c r="DY44" i="2"/>
  <c r="HY44" i="2" s="1"/>
  <c r="DZ44" i="2"/>
  <c r="HZ44" i="2" s="1"/>
  <c r="EA44" i="2"/>
  <c r="IA44" i="2" s="1"/>
  <c r="EB44" i="2"/>
  <c r="IB44" i="2" s="1"/>
  <c r="EC44" i="2"/>
  <c r="IC44" i="2" s="1"/>
  <c r="ED44" i="2"/>
  <c r="ID44" i="2" s="1"/>
  <c r="EE44" i="2"/>
  <c r="IE44" i="2" s="1"/>
  <c r="EF44" i="2"/>
  <c r="IF44" i="2" s="1"/>
  <c r="EG44" i="2"/>
  <c r="IG44" i="2" s="1"/>
  <c r="EH44" i="2"/>
  <c r="IH44" i="2" s="1"/>
  <c r="EI44" i="2"/>
  <c r="II44" i="2" s="1"/>
  <c r="EJ44" i="2"/>
  <c r="IJ44" i="2" s="1"/>
  <c r="EK44" i="2"/>
  <c r="IK44" i="2" s="1"/>
  <c r="EL44" i="2"/>
  <c r="IL44" i="2" s="1"/>
  <c r="EM44" i="2"/>
  <c r="IM44" i="2" s="1"/>
  <c r="EN44" i="2"/>
  <c r="IN44" i="2" s="1"/>
  <c r="EO44" i="2"/>
  <c r="IO44" i="2" s="1"/>
  <c r="EP44" i="2"/>
  <c r="IP44" i="2" s="1"/>
  <c r="EQ44" i="2"/>
  <c r="IQ44" i="2" s="1"/>
  <c r="ER44" i="2"/>
  <c r="IR44" i="2" s="1"/>
  <c r="FA44" i="2"/>
  <c r="JA44" i="2" s="1"/>
  <c r="FB44" i="2"/>
  <c r="JB44" i="2" s="1"/>
  <c r="FC44" i="2"/>
  <c r="JC44" i="2" s="1"/>
  <c r="FD44" i="2"/>
  <c r="JD44" i="2" s="1"/>
  <c r="FE44" i="2"/>
  <c r="JE44" i="2" s="1"/>
  <c r="FF44" i="2"/>
  <c r="JF44" i="2" s="1"/>
  <c r="FG44" i="2"/>
  <c r="JG44" i="2" s="1"/>
  <c r="FH44" i="2"/>
  <c r="JH44" i="2" s="1"/>
  <c r="FI44" i="2"/>
  <c r="JI44" i="2" s="1"/>
  <c r="FJ44" i="2"/>
  <c r="JJ44" i="2" s="1"/>
  <c r="FK44" i="2"/>
  <c r="JK44" i="2" s="1"/>
  <c r="FL44" i="2"/>
  <c r="JL44" i="2" s="1"/>
  <c r="FM44" i="2"/>
  <c r="JM44" i="2" s="1"/>
  <c r="DO45" i="2"/>
  <c r="HO45" i="2" s="1"/>
  <c r="DP45" i="2"/>
  <c r="HP45" i="2" s="1"/>
  <c r="DQ45" i="2"/>
  <c r="HQ45" i="2" s="1"/>
  <c r="DR45" i="2"/>
  <c r="HR45" i="2" s="1"/>
  <c r="DS45" i="2"/>
  <c r="HS45" i="2" s="1"/>
  <c r="DT45" i="2"/>
  <c r="HT45" i="2" s="1"/>
  <c r="DU45" i="2"/>
  <c r="HU45" i="2" s="1"/>
  <c r="DV45" i="2"/>
  <c r="HV45" i="2" s="1"/>
  <c r="DW45" i="2"/>
  <c r="HW45" i="2" s="1"/>
  <c r="DX45" i="2"/>
  <c r="HX45" i="2" s="1"/>
  <c r="DY45" i="2"/>
  <c r="HY45" i="2" s="1"/>
  <c r="DZ45" i="2"/>
  <c r="HZ45" i="2" s="1"/>
  <c r="EA45" i="2"/>
  <c r="IA45" i="2" s="1"/>
  <c r="EB45" i="2"/>
  <c r="IB45" i="2" s="1"/>
  <c r="EC45" i="2"/>
  <c r="IC45" i="2" s="1"/>
  <c r="ED45" i="2"/>
  <c r="ID45" i="2" s="1"/>
  <c r="EE45" i="2"/>
  <c r="IE45" i="2" s="1"/>
  <c r="EF45" i="2"/>
  <c r="IF45" i="2" s="1"/>
  <c r="EG45" i="2"/>
  <c r="IG45" i="2" s="1"/>
  <c r="EH45" i="2"/>
  <c r="IH45" i="2" s="1"/>
  <c r="EI45" i="2"/>
  <c r="II45" i="2" s="1"/>
  <c r="EJ45" i="2"/>
  <c r="IJ45" i="2" s="1"/>
  <c r="EK45" i="2"/>
  <c r="IK45" i="2" s="1"/>
  <c r="EL45" i="2"/>
  <c r="IL45" i="2" s="1"/>
  <c r="EM45" i="2"/>
  <c r="IM45" i="2" s="1"/>
  <c r="EN45" i="2"/>
  <c r="IN45" i="2" s="1"/>
  <c r="EO45" i="2"/>
  <c r="IO45" i="2" s="1"/>
  <c r="EP45" i="2"/>
  <c r="IP45" i="2" s="1"/>
  <c r="EQ45" i="2"/>
  <c r="IQ45" i="2" s="1"/>
  <c r="ER45" i="2"/>
  <c r="IR45" i="2" s="1"/>
  <c r="FA45" i="2"/>
  <c r="JA45" i="2" s="1"/>
  <c r="FB45" i="2"/>
  <c r="JB45" i="2" s="1"/>
  <c r="FC45" i="2"/>
  <c r="JC45" i="2" s="1"/>
  <c r="FD45" i="2"/>
  <c r="JD45" i="2" s="1"/>
  <c r="FE45" i="2"/>
  <c r="JE45" i="2" s="1"/>
  <c r="FF45" i="2"/>
  <c r="JF45" i="2" s="1"/>
  <c r="FG45" i="2"/>
  <c r="JG45" i="2" s="1"/>
  <c r="FH45" i="2"/>
  <c r="JH45" i="2" s="1"/>
  <c r="FI45" i="2"/>
  <c r="JI45" i="2" s="1"/>
  <c r="FJ45" i="2"/>
  <c r="JJ45" i="2" s="1"/>
  <c r="FK45" i="2"/>
  <c r="JK45" i="2" s="1"/>
  <c r="FL45" i="2"/>
  <c r="JL45" i="2" s="1"/>
  <c r="FM45" i="2"/>
  <c r="JM45" i="2" s="1"/>
  <c r="DO63" i="2"/>
  <c r="DP63" i="2"/>
  <c r="HP63" i="2" s="1"/>
  <c r="DQ63" i="2"/>
  <c r="HQ63" i="2" s="1"/>
  <c r="DR63" i="2"/>
  <c r="HR63" i="2" s="1"/>
  <c r="DS63" i="2"/>
  <c r="HS63" i="2" s="1"/>
  <c r="DT63" i="2"/>
  <c r="HT63" i="2" s="1"/>
  <c r="DU63" i="2"/>
  <c r="HU63" i="2" s="1"/>
  <c r="DV63" i="2"/>
  <c r="HV63" i="2" s="1"/>
  <c r="DW63" i="2"/>
  <c r="HW63" i="2" s="1"/>
  <c r="DX63" i="2"/>
  <c r="HX63" i="2" s="1"/>
  <c r="DY63" i="2"/>
  <c r="HY63" i="2" s="1"/>
  <c r="DZ63" i="2"/>
  <c r="HZ63" i="2" s="1"/>
  <c r="EA63" i="2"/>
  <c r="IA63" i="2" s="1"/>
  <c r="EB63" i="2"/>
  <c r="IB63" i="2" s="1"/>
  <c r="EC63" i="2"/>
  <c r="IC63" i="2" s="1"/>
  <c r="ED63" i="2"/>
  <c r="ID63" i="2" s="1"/>
  <c r="EE63" i="2"/>
  <c r="IE63" i="2" s="1"/>
  <c r="EF63" i="2"/>
  <c r="IF63" i="2" s="1"/>
  <c r="EG63" i="2"/>
  <c r="IG63" i="2" s="1"/>
  <c r="EH63" i="2"/>
  <c r="IH63" i="2" s="1"/>
  <c r="EI63" i="2"/>
  <c r="II63" i="2" s="1"/>
  <c r="EJ63" i="2"/>
  <c r="IJ63" i="2" s="1"/>
  <c r="EK63" i="2"/>
  <c r="IK63" i="2" s="1"/>
  <c r="EL63" i="2"/>
  <c r="IL63" i="2" s="1"/>
  <c r="EM63" i="2"/>
  <c r="IM63" i="2" s="1"/>
  <c r="EN63" i="2"/>
  <c r="IN63" i="2" s="1"/>
  <c r="EO63" i="2"/>
  <c r="IO63" i="2" s="1"/>
  <c r="EP63" i="2"/>
  <c r="IP63" i="2" s="1"/>
  <c r="EQ63" i="2"/>
  <c r="IQ63" i="2" s="1"/>
  <c r="ER63" i="2"/>
  <c r="IR63" i="2" s="1"/>
  <c r="FA63" i="2"/>
  <c r="JA63" i="2" s="1"/>
  <c r="FB63" i="2"/>
  <c r="JB63" i="2" s="1"/>
  <c r="FC63" i="2"/>
  <c r="JC63" i="2" s="1"/>
  <c r="FD63" i="2"/>
  <c r="JD63" i="2" s="1"/>
  <c r="FE63" i="2"/>
  <c r="JE63" i="2" s="1"/>
  <c r="FF63" i="2"/>
  <c r="JF63" i="2" s="1"/>
  <c r="FG63" i="2"/>
  <c r="JG63" i="2" s="1"/>
  <c r="FH63" i="2"/>
  <c r="JH63" i="2" s="1"/>
  <c r="FI63" i="2"/>
  <c r="JI63" i="2" s="1"/>
  <c r="FJ63" i="2"/>
  <c r="JJ63" i="2" s="1"/>
  <c r="FK63" i="2"/>
  <c r="JK63" i="2" s="1"/>
  <c r="FL63" i="2"/>
  <c r="JL63" i="2" s="1"/>
  <c r="FM63" i="2"/>
  <c r="JM63" i="2" s="1"/>
  <c r="DO64" i="2"/>
  <c r="HO64" i="2" s="1"/>
  <c r="DP64" i="2"/>
  <c r="HP64" i="2" s="1"/>
  <c r="DQ64" i="2"/>
  <c r="HQ64" i="2" s="1"/>
  <c r="DR64" i="2"/>
  <c r="HR64" i="2" s="1"/>
  <c r="DS64" i="2"/>
  <c r="HS64" i="2" s="1"/>
  <c r="DT64" i="2"/>
  <c r="HT64" i="2" s="1"/>
  <c r="DU64" i="2"/>
  <c r="HU64" i="2" s="1"/>
  <c r="DV64" i="2"/>
  <c r="HV64" i="2" s="1"/>
  <c r="DW64" i="2"/>
  <c r="HW64" i="2" s="1"/>
  <c r="DX64" i="2"/>
  <c r="HX64" i="2" s="1"/>
  <c r="DY64" i="2"/>
  <c r="HY64" i="2" s="1"/>
  <c r="DZ64" i="2"/>
  <c r="HZ64" i="2" s="1"/>
  <c r="EA64" i="2"/>
  <c r="IA64" i="2" s="1"/>
  <c r="EB64" i="2"/>
  <c r="IB64" i="2" s="1"/>
  <c r="EC64" i="2"/>
  <c r="IC64" i="2" s="1"/>
  <c r="ED64" i="2"/>
  <c r="ID64" i="2" s="1"/>
  <c r="EE64" i="2"/>
  <c r="IE64" i="2" s="1"/>
  <c r="EF64" i="2"/>
  <c r="IF64" i="2" s="1"/>
  <c r="EG64" i="2"/>
  <c r="IG64" i="2" s="1"/>
  <c r="EH64" i="2"/>
  <c r="IH64" i="2" s="1"/>
  <c r="EI64" i="2"/>
  <c r="II64" i="2" s="1"/>
  <c r="EJ64" i="2"/>
  <c r="IJ64" i="2" s="1"/>
  <c r="EK64" i="2"/>
  <c r="IK64" i="2" s="1"/>
  <c r="EL64" i="2"/>
  <c r="IL64" i="2" s="1"/>
  <c r="EM64" i="2"/>
  <c r="IM64" i="2" s="1"/>
  <c r="EN64" i="2"/>
  <c r="IN64" i="2" s="1"/>
  <c r="EO64" i="2"/>
  <c r="IO64" i="2" s="1"/>
  <c r="EP64" i="2"/>
  <c r="IP64" i="2" s="1"/>
  <c r="EQ64" i="2"/>
  <c r="IQ64" i="2" s="1"/>
  <c r="ER64" i="2"/>
  <c r="IR64" i="2" s="1"/>
  <c r="FA64" i="2"/>
  <c r="JA64" i="2" s="1"/>
  <c r="FB64" i="2"/>
  <c r="JB64" i="2" s="1"/>
  <c r="FC64" i="2"/>
  <c r="JC64" i="2" s="1"/>
  <c r="FD64" i="2"/>
  <c r="JD64" i="2" s="1"/>
  <c r="FE64" i="2"/>
  <c r="JE64" i="2" s="1"/>
  <c r="FF64" i="2"/>
  <c r="JF64" i="2" s="1"/>
  <c r="FG64" i="2"/>
  <c r="JG64" i="2" s="1"/>
  <c r="FH64" i="2"/>
  <c r="JH64" i="2" s="1"/>
  <c r="FI64" i="2"/>
  <c r="JI64" i="2" s="1"/>
  <c r="FJ64" i="2"/>
  <c r="JJ64" i="2" s="1"/>
  <c r="FK64" i="2"/>
  <c r="JK64" i="2" s="1"/>
  <c r="FL64" i="2"/>
  <c r="JL64" i="2" s="1"/>
  <c r="FM64" i="2"/>
  <c r="JM64" i="2" s="1"/>
  <c r="DO65" i="2"/>
  <c r="HO65" i="2" s="1"/>
  <c r="DP65" i="2"/>
  <c r="HP65" i="2" s="1"/>
  <c r="DQ65" i="2"/>
  <c r="HQ65" i="2" s="1"/>
  <c r="DR65" i="2"/>
  <c r="HR65" i="2" s="1"/>
  <c r="DS65" i="2"/>
  <c r="HS65" i="2" s="1"/>
  <c r="DT65" i="2"/>
  <c r="HT65" i="2" s="1"/>
  <c r="DU65" i="2"/>
  <c r="HU65" i="2" s="1"/>
  <c r="DV65" i="2"/>
  <c r="HV65" i="2" s="1"/>
  <c r="DW65" i="2"/>
  <c r="HW65" i="2" s="1"/>
  <c r="DX65" i="2"/>
  <c r="HX65" i="2" s="1"/>
  <c r="DY65" i="2"/>
  <c r="HY65" i="2" s="1"/>
  <c r="DZ65" i="2"/>
  <c r="HZ65" i="2" s="1"/>
  <c r="EA65" i="2"/>
  <c r="IA65" i="2" s="1"/>
  <c r="EB65" i="2"/>
  <c r="IB65" i="2" s="1"/>
  <c r="EC65" i="2"/>
  <c r="IC65" i="2" s="1"/>
  <c r="ED65" i="2"/>
  <c r="ID65" i="2" s="1"/>
  <c r="EE65" i="2"/>
  <c r="IE65" i="2" s="1"/>
  <c r="EF65" i="2"/>
  <c r="IF65" i="2" s="1"/>
  <c r="EG65" i="2"/>
  <c r="IG65" i="2" s="1"/>
  <c r="EH65" i="2"/>
  <c r="IH65" i="2" s="1"/>
  <c r="EI65" i="2"/>
  <c r="II65" i="2" s="1"/>
  <c r="EJ65" i="2"/>
  <c r="IJ65" i="2" s="1"/>
  <c r="EK65" i="2"/>
  <c r="IK65" i="2" s="1"/>
  <c r="EL65" i="2"/>
  <c r="IL65" i="2" s="1"/>
  <c r="EM65" i="2"/>
  <c r="IM65" i="2" s="1"/>
  <c r="EN65" i="2"/>
  <c r="IN65" i="2" s="1"/>
  <c r="EO65" i="2"/>
  <c r="IO65" i="2" s="1"/>
  <c r="EP65" i="2"/>
  <c r="IP65" i="2" s="1"/>
  <c r="EQ65" i="2"/>
  <c r="IQ65" i="2" s="1"/>
  <c r="ER65" i="2"/>
  <c r="IR65" i="2" s="1"/>
  <c r="FA65" i="2"/>
  <c r="JA65" i="2" s="1"/>
  <c r="FB65" i="2"/>
  <c r="JB65" i="2" s="1"/>
  <c r="FC65" i="2"/>
  <c r="JC65" i="2" s="1"/>
  <c r="FD65" i="2"/>
  <c r="JD65" i="2" s="1"/>
  <c r="FE65" i="2"/>
  <c r="JE65" i="2" s="1"/>
  <c r="FF65" i="2"/>
  <c r="JF65" i="2" s="1"/>
  <c r="FG65" i="2"/>
  <c r="JG65" i="2" s="1"/>
  <c r="FH65" i="2"/>
  <c r="JH65" i="2" s="1"/>
  <c r="FI65" i="2"/>
  <c r="JI65" i="2" s="1"/>
  <c r="FJ65" i="2"/>
  <c r="JJ65" i="2" s="1"/>
  <c r="FK65" i="2"/>
  <c r="JK65" i="2" s="1"/>
  <c r="FL65" i="2"/>
  <c r="JL65" i="2" s="1"/>
  <c r="FM65" i="2"/>
  <c r="JM65" i="2" s="1"/>
  <c r="DO66" i="2"/>
  <c r="HO66" i="2" s="1"/>
  <c r="DP66" i="2"/>
  <c r="HP66" i="2" s="1"/>
  <c r="DQ66" i="2"/>
  <c r="HQ66" i="2" s="1"/>
  <c r="DR66" i="2"/>
  <c r="HR66" i="2" s="1"/>
  <c r="DS66" i="2"/>
  <c r="HS66" i="2" s="1"/>
  <c r="DT66" i="2"/>
  <c r="HT66" i="2" s="1"/>
  <c r="DU66" i="2"/>
  <c r="HU66" i="2" s="1"/>
  <c r="DV66" i="2"/>
  <c r="HV66" i="2" s="1"/>
  <c r="DW66" i="2"/>
  <c r="HW66" i="2" s="1"/>
  <c r="DX66" i="2"/>
  <c r="HX66" i="2" s="1"/>
  <c r="DY66" i="2"/>
  <c r="HY66" i="2" s="1"/>
  <c r="DZ66" i="2"/>
  <c r="HZ66" i="2" s="1"/>
  <c r="EA66" i="2"/>
  <c r="IA66" i="2" s="1"/>
  <c r="EB66" i="2"/>
  <c r="IB66" i="2" s="1"/>
  <c r="EC66" i="2"/>
  <c r="IC66" i="2" s="1"/>
  <c r="ED66" i="2"/>
  <c r="ID66" i="2" s="1"/>
  <c r="EE66" i="2"/>
  <c r="IE66" i="2" s="1"/>
  <c r="EF66" i="2"/>
  <c r="IF66" i="2" s="1"/>
  <c r="EG66" i="2"/>
  <c r="IG66" i="2" s="1"/>
  <c r="EH66" i="2"/>
  <c r="IH66" i="2" s="1"/>
  <c r="EI66" i="2"/>
  <c r="II66" i="2" s="1"/>
  <c r="EJ66" i="2"/>
  <c r="IJ66" i="2" s="1"/>
  <c r="EK66" i="2"/>
  <c r="IK66" i="2" s="1"/>
  <c r="EL66" i="2"/>
  <c r="IL66" i="2" s="1"/>
  <c r="EM66" i="2"/>
  <c r="IM66" i="2" s="1"/>
  <c r="EN66" i="2"/>
  <c r="IN66" i="2" s="1"/>
  <c r="EO66" i="2"/>
  <c r="IO66" i="2" s="1"/>
  <c r="EP66" i="2"/>
  <c r="IP66" i="2" s="1"/>
  <c r="EQ66" i="2"/>
  <c r="IQ66" i="2" s="1"/>
  <c r="ER66" i="2"/>
  <c r="IR66" i="2" s="1"/>
  <c r="FA66" i="2"/>
  <c r="JA66" i="2" s="1"/>
  <c r="FB66" i="2"/>
  <c r="JB66" i="2" s="1"/>
  <c r="FC66" i="2"/>
  <c r="JC66" i="2" s="1"/>
  <c r="FD66" i="2"/>
  <c r="JD66" i="2" s="1"/>
  <c r="FE66" i="2"/>
  <c r="JE66" i="2" s="1"/>
  <c r="FF66" i="2"/>
  <c r="JF66" i="2" s="1"/>
  <c r="FG66" i="2"/>
  <c r="JG66" i="2" s="1"/>
  <c r="FH66" i="2"/>
  <c r="JH66" i="2" s="1"/>
  <c r="FI66" i="2"/>
  <c r="JI66" i="2" s="1"/>
  <c r="FJ66" i="2"/>
  <c r="JJ66" i="2" s="1"/>
  <c r="FK66" i="2"/>
  <c r="JK66" i="2" s="1"/>
  <c r="FL66" i="2"/>
  <c r="JL66" i="2" s="1"/>
  <c r="FM66" i="2"/>
  <c r="JM66" i="2" s="1"/>
  <c r="DO67" i="2"/>
  <c r="HO67" i="2" s="1"/>
  <c r="DP67" i="2"/>
  <c r="HP67" i="2" s="1"/>
  <c r="DQ67" i="2"/>
  <c r="HQ67" i="2" s="1"/>
  <c r="DR67" i="2"/>
  <c r="HR67" i="2" s="1"/>
  <c r="DS67" i="2"/>
  <c r="HS67" i="2" s="1"/>
  <c r="DT67" i="2"/>
  <c r="HT67" i="2" s="1"/>
  <c r="DU67" i="2"/>
  <c r="HU67" i="2" s="1"/>
  <c r="DV67" i="2"/>
  <c r="HV67" i="2" s="1"/>
  <c r="DW67" i="2"/>
  <c r="HW67" i="2" s="1"/>
  <c r="DX67" i="2"/>
  <c r="HX67" i="2" s="1"/>
  <c r="DY67" i="2"/>
  <c r="HY67" i="2" s="1"/>
  <c r="DZ67" i="2"/>
  <c r="HZ67" i="2" s="1"/>
  <c r="EA67" i="2"/>
  <c r="IA67" i="2" s="1"/>
  <c r="EB67" i="2"/>
  <c r="IB67" i="2" s="1"/>
  <c r="EC67" i="2"/>
  <c r="IC67" i="2" s="1"/>
  <c r="ED67" i="2"/>
  <c r="ID67" i="2" s="1"/>
  <c r="EE67" i="2"/>
  <c r="IE67" i="2" s="1"/>
  <c r="EF67" i="2"/>
  <c r="IF67" i="2" s="1"/>
  <c r="EG67" i="2"/>
  <c r="IG67" i="2" s="1"/>
  <c r="EH67" i="2"/>
  <c r="IH67" i="2" s="1"/>
  <c r="EI67" i="2"/>
  <c r="II67" i="2" s="1"/>
  <c r="EJ67" i="2"/>
  <c r="IJ67" i="2" s="1"/>
  <c r="EK67" i="2"/>
  <c r="IK67" i="2" s="1"/>
  <c r="EL67" i="2"/>
  <c r="IL67" i="2" s="1"/>
  <c r="EM67" i="2"/>
  <c r="IM67" i="2" s="1"/>
  <c r="EN67" i="2"/>
  <c r="IN67" i="2" s="1"/>
  <c r="EO67" i="2"/>
  <c r="IO67" i="2" s="1"/>
  <c r="EP67" i="2"/>
  <c r="IP67" i="2" s="1"/>
  <c r="EQ67" i="2"/>
  <c r="IQ67" i="2" s="1"/>
  <c r="ER67" i="2"/>
  <c r="IR67" i="2" s="1"/>
  <c r="FA67" i="2"/>
  <c r="JA67" i="2" s="1"/>
  <c r="FB67" i="2"/>
  <c r="JB67" i="2" s="1"/>
  <c r="FC67" i="2"/>
  <c r="JC67" i="2" s="1"/>
  <c r="FD67" i="2"/>
  <c r="JD67" i="2" s="1"/>
  <c r="FE67" i="2"/>
  <c r="JE67" i="2" s="1"/>
  <c r="FF67" i="2"/>
  <c r="JF67" i="2" s="1"/>
  <c r="FG67" i="2"/>
  <c r="JG67" i="2" s="1"/>
  <c r="FH67" i="2"/>
  <c r="JH67" i="2" s="1"/>
  <c r="FI67" i="2"/>
  <c r="JI67" i="2" s="1"/>
  <c r="FJ67" i="2"/>
  <c r="JJ67" i="2" s="1"/>
  <c r="FK67" i="2"/>
  <c r="JK67" i="2" s="1"/>
  <c r="FL67" i="2"/>
  <c r="JL67" i="2" s="1"/>
  <c r="FM67" i="2"/>
  <c r="JM67" i="2" s="1"/>
  <c r="DO68" i="2"/>
  <c r="HO68" i="2" s="1"/>
  <c r="DP68" i="2"/>
  <c r="HP68" i="2" s="1"/>
  <c r="DQ68" i="2"/>
  <c r="HQ68" i="2" s="1"/>
  <c r="DR68" i="2"/>
  <c r="HR68" i="2" s="1"/>
  <c r="DS68" i="2"/>
  <c r="HS68" i="2" s="1"/>
  <c r="DT68" i="2"/>
  <c r="HT68" i="2" s="1"/>
  <c r="DU68" i="2"/>
  <c r="HU68" i="2" s="1"/>
  <c r="DV68" i="2"/>
  <c r="HV68" i="2" s="1"/>
  <c r="DW68" i="2"/>
  <c r="HW68" i="2" s="1"/>
  <c r="DX68" i="2"/>
  <c r="HX68" i="2" s="1"/>
  <c r="DY68" i="2"/>
  <c r="HY68" i="2" s="1"/>
  <c r="DZ68" i="2"/>
  <c r="HZ68" i="2" s="1"/>
  <c r="EA68" i="2"/>
  <c r="IA68" i="2" s="1"/>
  <c r="EB68" i="2"/>
  <c r="IB68" i="2" s="1"/>
  <c r="EC68" i="2"/>
  <c r="IC68" i="2" s="1"/>
  <c r="ED68" i="2"/>
  <c r="ID68" i="2" s="1"/>
  <c r="EF68" i="2"/>
  <c r="IF68" i="2" s="1"/>
  <c r="EG68" i="2"/>
  <c r="IG68" i="2" s="1"/>
  <c r="EH68" i="2"/>
  <c r="IH68" i="2" s="1"/>
  <c r="EI68" i="2"/>
  <c r="II68" i="2" s="1"/>
  <c r="EJ68" i="2"/>
  <c r="IJ68" i="2" s="1"/>
  <c r="EK68" i="2"/>
  <c r="IK68" i="2" s="1"/>
  <c r="EL68" i="2"/>
  <c r="IL68" i="2" s="1"/>
  <c r="EM68" i="2"/>
  <c r="IM68" i="2" s="1"/>
  <c r="EN68" i="2"/>
  <c r="IN68" i="2" s="1"/>
  <c r="EO68" i="2"/>
  <c r="IO68" i="2" s="1"/>
  <c r="EP68" i="2"/>
  <c r="IP68" i="2" s="1"/>
  <c r="EQ68" i="2"/>
  <c r="IQ68" i="2" s="1"/>
  <c r="ER68" i="2"/>
  <c r="IR68" i="2" s="1"/>
  <c r="FA68" i="2"/>
  <c r="JA68" i="2" s="1"/>
  <c r="FB68" i="2"/>
  <c r="JB68" i="2" s="1"/>
  <c r="FC68" i="2"/>
  <c r="JC68" i="2" s="1"/>
  <c r="FD68" i="2"/>
  <c r="JD68" i="2" s="1"/>
  <c r="FE68" i="2"/>
  <c r="JE68" i="2" s="1"/>
  <c r="FF68" i="2"/>
  <c r="JF68" i="2" s="1"/>
  <c r="FG68" i="2"/>
  <c r="JG68" i="2" s="1"/>
  <c r="FH68" i="2"/>
  <c r="JH68" i="2" s="1"/>
  <c r="FI68" i="2"/>
  <c r="JI68" i="2" s="1"/>
  <c r="FJ68" i="2"/>
  <c r="JJ68" i="2" s="1"/>
  <c r="FK68" i="2"/>
  <c r="JK68" i="2" s="1"/>
  <c r="FL68" i="2"/>
  <c r="JL68" i="2" s="1"/>
  <c r="FM68" i="2"/>
  <c r="JM68" i="2" s="1"/>
  <c r="DO69" i="2"/>
  <c r="HO69" i="2" s="1"/>
  <c r="DP69" i="2"/>
  <c r="HP69" i="2" s="1"/>
  <c r="DQ69" i="2"/>
  <c r="HQ69" i="2" s="1"/>
  <c r="DR69" i="2"/>
  <c r="HR69" i="2" s="1"/>
  <c r="DS69" i="2"/>
  <c r="HS69" i="2" s="1"/>
  <c r="DT69" i="2"/>
  <c r="HT69" i="2" s="1"/>
  <c r="DU69" i="2"/>
  <c r="HU69" i="2" s="1"/>
  <c r="DV69" i="2"/>
  <c r="HV69" i="2" s="1"/>
  <c r="DW69" i="2"/>
  <c r="HW69" i="2" s="1"/>
  <c r="DX69" i="2"/>
  <c r="HX69" i="2" s="1"/>
  <c r="DY69" i="2"/>
  <c r="HY69" i="2" s="1"/>
  <c r="DZ69" i="2"/>
  <c r="HZ69" i="2" s="1"/>
  <c r="EA69" i="2"/>
  <c r="IA69" i="2" s="1"/>
  <c r="EB69" i="2"/>
  <c r="IB69" i="2" s="1"/>
  <c r="EC69" i="2"/>
  <c r="IC69" i="2" s="1"/>
  <c r="ED69" i="2"/>
  <c r="ID69" i="2" s="1"/>
  <c r="EF69" i="2"/>
  <c r="IF69" i="2" s="1"/>
  <c r="EG69" i="2"/>
  <c r="IG69" i="2" s="1"/>
  <c r="EH69" i="2"/>
  <c r="IH69" i="2" s="1"/>
  <c r="EI69" i="2"/>
  <c r="II69" i="2" s="1"/>
  <c r="EJ69" i="2"/>
  <c r="IJ69" i="2" s="1"/>
  <c r="EK69" i="2"/>
  <c r="IK69" i="2" s="1"/>
  <c r="EL69" i="2"/>
  <c r="IL69" i="2" s="1"/>
  <c r="EM69" i="2"/>
  <c r="IM69" i="2" s="1"/>
  <c r="EN69" i="2"/>
  <c r="IN69" i="2" s="1"/>
  <c r="EO69" i="2"/>
  <c r="IO69" i="2" s="1"/>
  <c r="EP69" i="2"/>
  <c r="IP69" i="2" s="1"/>
  <c r="EQ69" i="2"/>
  <c r="IQ69" i="2" s="1"/>
  <c r="ER69" i="2"/>
  <c r="IR69" i="2" s="1"/>
  <c r="IZ69" i="2"/>
  <c r="FA69" i="2"/>
  <c r="JA69" i="2" s="1"/>
  <c r="FB69" i="2"/>
  <c r="JB69" i="2" s="1"/>
  <c r="FC69" i="2"/>
  <c r="JC69" i="2" s="1"/>
  <c r="FD69" i="2"/>
  <c r="JD69" i="2" s="1"/>
  <c r="FE69" i="2"/>
  <c r="JE69" i="2" s="1"/>
  <c r="FF69" i="2"/>
  <c r="JF69" i="2" s="1"/>
  <c r="FG69" i="2"/>
  <c r="JG69" i="2" s="1"/>
  <c r="FH69" i="2"/>
  <c r="JH69" i="2" s="1"/>
  <c r="FI69" i="2"/>
  <c r="JI69" i="2" s="1"/>
  <c r="FJ69" i="2"/>
  <c r="JJ69" i="2" s="1"/>
  <c r="FK69" i="2"/>
  <c r="JK69" i="2" s="1"/>
  <c r="FL69" i="2"/>
  <c r="JL69" i="2" s="1"/>
  <c r="FM69" i="2"/>
  <c r="JM69" i="2" s="1"/>
  <c r="DO70" i="2"/>
  <c r="HO70" i="2" s="1"/>
  <c r="DP70" i="2"/>
  <c r="HP70" i="2" s="1"/>
  <c r="DQ70" i="2"/>
  <c r="HQ70" i="2" s="1"/>
  <c r="DR70" i="2"/>
  <c r="HR70" i="2" s="1"/>
  <c r="DS70" i="2"/>
  <c r="HS70" i="2" s="1"/>
  <c r="DT70" i="2"/>
  <c r="HT70" i="2" s="1"/>
  <c r="DU70" i="2"/>
  <c r="HU70" i="2" s="1"/>
  <c r="DV70" i="2"/>
  <c r="HV70" i="2" s="1"/>
  <c r="DW70" i="2"/>
  <c r="HW70" i="2" s="1"/>
  <c r="DX70" i="2"/>
  <c r="HX70" i="2" s="1"/>
  <c r="DY70" i="2"/>
  <c r="HY70" i="2" s="1"/>
  <c r="DZ70" i="2"/>
  <c r="HZ70" i="2" s="1"/>
  <c r="EA70" i="2"/>
  <c r="IA70" i="2" s="1"/>
  <c r="EB70" i="2"/>
  <c r="IB70" i="2" s="1"/>
  <c r="EC70" i="2"/>
  <c r="IC70" i="2" s="1"/>
  <c r="ED70" i="2"/>
  <c r="ID70" i="2" s="1"/>
  <c r="EF70" i="2"/>
  <c r="IF70" i="2" s="1"/>
  <c r="EG70" i="2"/>
  <c r="IG70" i="2" s="1"/>
  <c r="EH70" i="2"/>
  <c r="IH70" i="2" s="1"/>
  <c r="EI70" i="2"/>
  <c r="II70" i="2" s="1"/>
  <c r="EJ70" i="2"/>
  <c r="IJ70" i="2" s="1"/>
  <c r="EK70" i="2"/>
  <c r="IK70" i="2" s="1"/>
  <c r="EL70" i="2"/>
  <c r="IL70" i="2" s="1"/>
  <c r="EM70" i="2"/>
  <c r="IM70" i="2" s="1"/>
  <c r="EN70" i="2"/>
  <c r="IN70" i="2" s="1"/>
  <c r="EO70" i="2"/>
  <c r="IO70" i="2" s="1"/>
  <c r="EP70" i="2"/>
  <c r="IP70" i="2" s="1"/>
  <c r="EQ70" i="2"/>
  <c r="IQ70" i="2" s="1"/>
  <c r="ER70" i="2"/>
  <c r="IR70" i="2" s="1"/>
  <c r="FA70" i="2"/>
  <c r="JA70" i="2" s="1"/>
  <c r="FB70" i="2"/>
  <c r="JB70" i="2" s="1"/>
  <c r="FC70" i="2"/>
  <c r="JC70" i="2" s="1"/>
  <c r="FD70" i="2"/>
  <c r="JD70" i="2" s="1"/>
  <c r="FE70" i="2"/>
  <c r="JE70" i="2" s="1"/>
  <c r="FF70" i="2"/>
  <c r="JF70" i="2" s="1"/>
  <c r="FG70" i="2"/>
  <c r="JG70" i="2" s="1"/>
  <c r="FH70" i="2"/>
  <c r="JH70" i="2" s="1"/>
  <c r="FI70" i="2"/>
  <c r="JI70" i="2" s="1"/>
  <c r="FJ70" i="2"/>
  <c r="JJ70" i="2" s="1"/>
  <c r="FK70" i="2"/>
  <c r="JK70" i="2" s="1"/>
  <c r="FL70" i="2"/>
  <c r="JL70" i="2" s="1"/>
  <c r="FM70" i="2"/>
  <c r="JM70" i="2" s="1"/>
  <c r="DO71" i="2"/>
  <c r="HO71" i="2" s="1"/>
  <c r="DP71" i="2"/>
  <c r="HP71" i="2" s="1"/>
  <c r="DQ71" i="2"/>
  <c r="HQ71" i="2" s="1"/>
  <c r="DR71" i="2"/>
  <c r="HR71" i="2" s="1"/>
  <c r="DS71" i="2"/>
  <c r="HS71" i="2" s="1"/>
  <c r="DT71" i="2"/>
  <c r="HT71" i="2" s="1"/>
  <c r="DU71" i="2"/>
  <c r="HU71" i="2" s="1"/>
  <c r="DV71" i="2"/>
  <c r="HV71" i="2" s="1"/>
  <c r="DW71" i="2"/>
  <c r="HW71" i="2" s="1"/>
  <c r="DX71" i="2"/>
  <c r="HX71" i="2" s="1"/>
  <c r="DY71" i="2"/>
  <c r="HY71" i="2" s="1"/>
  <c r="DZ71" i="2"/>
  <c r="HZ71" i="2" s="1"/>
  <c r="EA71" i="2"/>
  <c r="IA71" i="2" s="1"/>
  <c r="EB71" i="2"/>
  <c r="IB71" i="2" s="1"/>
  <c r="EC71" i="2"/>
  <c r="IC71" i="2" s="1"/>
  <c r="ED71" i="2"/>
  <c r="ID71" i="2" s="1"/>
  <c r="EF71" i="2"/>
  <c r="IF71" i="2" s="1"/>
  <c r="EG71" i="2"/>
  <c r="IG71" i="2" s="1"/>
  <c r="EH71" i="2"/>
  <c r="IH71" i="2" s="1"/>
  <c r="EI71" i="2"/>
  <c r="II71" i="2" s="1"/>
  <c r="EJ71" i="2"/>
  <c r="IJ71" i="2" s="1"/>
  <c r="EK71" i="2"/>
  <c r="IK71" i="2" s="1"/>
  <c r="EL71" i="2"/>
  <c r="IL71" i="2" s="1"/>
  <c r="EM71" i="2"/>
  <c r="IM71" i="2" s="1"/>
  <c r="EN71" i="2"/>
  <c r="IN71" i="2" s="1"/>
  <c r="EO71" i="2"/>
  <c r="IO71" i="2" s="1"/>
  <c r="EP71" i="2"/>
  <c r="IP71" i="2" s="1"/>
  <c r="EQ71" i="2"/>
  <c r="IQ71" i="2" s="1"/>
  <c r="ER71" i="2"/>
  <c r="IR71" i="2" s="1"/>
  <c r="FA71" i="2"/>
  <c r="JA71" i="2" s="1"/>
  <c r="FB71" i="2"/>
  <c r="JB71" i="2" s="1"/>
  <c r="FC71" i="2"/>
  <c r="JC71" i="2" s="1"/>
  <c r="FD71" i="2"/>
  <c r="JD71" i="2" s="1"/>
  <c r="FE71" i="2"/>
  <c r="JE71" i="2" s="1"/>
  <c r="FF71" i="2"/>
  <c r="JF71" i="2" s="1"/>
  <c r="FG71" i="2"/>
  <c r="JG71" i="2" s="1"/>
  <c r="FH71" i="2"/>
  <c r="JH71" i="2" s="1"/>
  <c r="FI71" i="2"/>
  <c r="JI71" i="2" s="1"/>
  <c r="FJ71" i="2"/>
  <c r="JJ71" i="2" s="1"/>
  <c r="FK71" i="2"/>
  <c r="JK71" i="2" s="1"/>
  <c r="FL71" i="2"/>
  <c r="JL71" i="2" s="1"/>
  <c r="FM71" i="2"/>
  <c r="JM71" i="2" s="1"/>
  <c r="DO72" i="2"/>
  <c r="HO72" i="2" s="1"/>
  <c r="DP72" i="2"/>
  <c r="HP72" i="2" s="1"/>
  <c r="DQ72" i="2"/>
  <c r="HQ72" i="2" s="1"/>
  <c r="DR72" i="2"/>
  <c r="HR72" i="2" s="1"/>
  <c r="DS72" i="2"/>
  <c r="HS72" i="2" s="1"/>
  <c r="DT72" i="2"/>
  <c r="HT72" i="2" s="1"/>
  <c r="DU72" i="2"/>
  <c r="HU72" i="2" s="1"/>
  <c r="DV72" i="2"/>
  <c r="HV72" i="2" s="1"/>
  <c r="DW72" i="2"/>
  <c r="HW72" i="2" s="1"/>
  <c r="DX72" i="2"/>
  <c r="HX72" i="2" s="1"/>
  <c r="DY72" i="2"/>
  <c r="HY72" i="2" s="1"/>
  <c r="DZ72" i="2"/>
  <c r="HZ72" i="2" s="1"/>
  <c r="EA72" i="2"/>
  <c r="IA72" i="2" s="1"/>
  <c r="EB72" i="2"/>
  <c r="IB72" i="2" s="1"/>
  <c r="EC72" i="2"/>
  <c r="IC72" i="2" s="1"/>
  <c r="ED72" i="2"/>
  <c r="ID72" i="2" s="1"/>
  <c r="EF72" i="2"/>
  <c r="IF72" i="2" s="1"/>
  <c r="EG72" i="2"/>
  <c r="IG72" i="2" s="1"/>
  <c r="EH72" i="2"/>
  <c r="IH72" i="2" s="1"/>
  <c r="EI72" i="2"/>
  <c r="II72" i="2" s="1"/>
  <c r="EJ72" i="2"/>
  <c r="IJ72" i="2" s="1"/>
  <c r="EK72" i="2"/>
  <c r="IK72" i="2" s="1"/>
  <c r="EL72" i="2"/>
  <c r="IL72" i="2" s="1"/>
  <c r="EM72" i="2"/>
  <c r="IM72" i="2" s="1"/>
  <c r="EN72" i="2"/>
  <c r="IN72" i="2" s="1"/>
  <c r="EO72" i="2"/>
  <c r="IO72" i="2" s="1"/>
  <c r="EP72" i="2"/>
  <c r="IP72" i="2" s="1"/>
  <c r="EQ72" i="2"/>
  <c r="IQ72" i="2" s="1"/>
  <c r="ER72" i="2"/>
  <c r="IR72" i="2" s="1"/>
  <c r="FA72" i="2"/>
  <c r="JA72" i="2" s="1"/>
  <c r="FB72" i="2"/>
  <c r="JB72" i="2" s="1"/>
  <c r="FC72" i="2"/>
  <c r="JC72" i="2" s="1"/>
  <c r="FD72" i="2"/>
  <c r="JD72" i="2" s="1"/>
  <c r="FE72" i="2"/>
  <c r="JE72" i="2" s="1"/>
  <c r="FF72" i="2"/>
  <c r="JF72" i="2" s="1"/>
  <c r="FG72" i="2"/>
  <c r="JG72" i="2" s="1"/>
  <c r="FH72" i="2"/>
  <c r="JH72" i="2" s="1"/>
  <c r="FI72" i="2"/>
  <c r="JI72" i="2" s="1"/>
  <c r="FJ72" i="2"/>
  <c r="JJ72" i="2" s="1"/>
  <c r="FK72" i="2"/>
  <c r="JK72" i="2" s="1"/>
  <c r="FL72" i="2"/>
  <c r="JL72" i="2" s="1"/>
  <c r="FM72" i="2"/>
  <c r="JM72" i="2" s="1"/>
  <c r="DO73" i="2"/>
  <c r="HO73" i="2" s="1"/>
  <c r="DP73" i="2"/>
  <c r="HP73" i="2" s="1"/>
  <c r="DQ73" i="2"/>
  <c r="HQ73" i="2" s="1"/>
  <c r="DR73" i="2"/>
  <c r="HR73" i="2" s="1"/>
  <c r="DS73" i="2"/>
  <c r="HS73" i="2" s="1"/>
  <c r="DT73" i="2"/>
  <c r="HT73" i="2" s="1"/>
  <c r="DU73" i="2"/>
  <c r="HU73" i="2" s="1"/>
  <c r="DV73" i="2"/>
  <c r="HV73" i="2" s="1"/>
  <c r="DW73" i="2"/>
  <c r="HW73" i="2" s="1"/>
  <c r="DX73" i="2"/>
  <c r="HX73" i="2" s="1"/>
  <c r="DY73" i="2"/>
  <c r="HY73" i="2" s="1"/>
  <c r="DZ73" i="2"/>
  <c r="HZ73" i="2" s="1"/>
  <c r="EA73" i="2"/>
  <c r="IA73" i="2" s="1"/>
  <c r="EB73" i="2"/>
  <c r="IB73" i="2" s="1"/>
  <c r="EC73" i="2"/>
  <c r="IC73" i="2" s="1"/>
  <c r="ED73" i="2"/>
  <c r="ID73" i="2" s="1"/>
  <c r="EF73" i="2"/>
  <c r="IF73" i="2" s="1"/>
  <c r="EG73" i="2"/>
  <c r="IG73" i="2" s="1"/>
  <c r="EH73" i="2"/>
  <c r="IH73" i="2" s="1"/>
  <c r="EI73" i="2"/>
  <c r="II73" i="2" s="1"/>
  <c r="EJ73" i="2"/>
  <c r="IJ73" i="2" s="1"/>
  <c r="EK73" i="2"/>
  <c r="IK73" i="2" s="1"/>
  <c r="EL73" i="2"/>
  <c r="IL73" i="2" s="1"/>
  <c r="EM73" i="2"/>
  <c r="IM73" i="2" s="1"/>
  <c r="EN73" i="2"/>
  <c r="IN73" i="2" s="1"/>
  <c r="EO73" i="2"/>
  <c r="IO73" i="2" s="1"/>
  <c r="EP73" i="2"/>
  <c r="IP73" i="2" s="1"/>
  <c r="EQ73" i="2"/>
  <c r="IQ73" i="2" s="1"/>
  <c r="ER73" i="2"/>
  <c r="IR73" i="2" s="1"/>
  <c r="IZ73" i="2"/>
  <c r="FA73" i="2"/>
  <c r="JA73" i="2" s="1"/>
  <c r="FB73" i="2"/>
  <c r="JB73" i="2" s="1"/>
  <c r="FC73" i="2"/>
  <c r="JC73" i="2" s="1"/>
  <c r="FD73" i="2"/>
  <c r="JD73" i="2" s="1"/>
  <c r="FE73" i="2"/>
  <c r="JE73" i="2" s="1"/>
  <c r="FF73" i="2"/>
  <c r="JF73" i="2" s="1"/>
  <c r="FG73" i="2"/>
  <c r="JG73" i="2" s="1"/>
  <c r="FH73" i="2"/>
  <c r="JH73" i="2" s="1"/>
  <c r="FI73" i="2"/>
  <c r="JI73" i="2" s="1"/>
  <c r="FJ73" i="2"/>
  <c r="JJ73" i="2" s="1"/>
  <c r="FK73" i="2"/>
  <c r="JK73" i="2" s="1"/>
  <c r="FL73" i="2"/>
  <c r="JL73" i="2" s="1"/>
  <c r="FM73" i="2"/>
  <c r="JM73" i="2" s="1"/>
  <c r="DO74" i="2"/>
  <c r="HO74" i="2" s="1"/>
  <c r="DP74" i="2"/>
  <c r="HP74" i="2" s="1"/>
  <c r="DQ74" i="2"/>
  <c r="HQ74" i="2" s="1"/>
  <c r="DR74" i="2"/>
  <c r="HR74" i="2" s="1"/>
  <c r="DS74" i="2"/>
  <c r="HS74" i="2" s="1"/>
  <c r="DT74" i="2"/>
  <c r="HT74" i="2" s="1"/>
  <c r="DU74" i="2"/>
  <c r="HU74" i="2" s="1"/>
  <c r="DV74" i="2"/>
  <c r="HV74" i="2" s="1"/>
  <c r="DW74" i="2"/>
  <c r="HW74" i="2" s="1"/>
  <c r="DX74" i="2"/>
  <c r="HX74" i="2" s="1"/>
  <c r="DY74" i="2"/>
  <c r="HY74" i="2" s="1"/>
  <c r="DZ74" i="2"/>
  <c r="HZ74" i="2" s="1"/>
  <c r="EA74" i="2"/>
  <c r="IA74" i="2" s="1"/>
  <c r="EB74" i="2"/>
  <c r="IB74" i="2" s="1"/>
  <c r="EC74" i="2"/>
  <c r="IC74" i="2" s="1"/>
  <c r="ED74" i="2"/>
  <c r="ID74" i="2" s="1"/>
  <c r="EF74" i="2"/>
  <c r="IF74" i="2" s="1"/>
  <c r="EG74" i="2"/>
  <c r="IG74" i="2" s="1"/>
  <c r="EH74" i="2"/>
  <c r="IH74" i="2" s="1"/>
  <c r="EI74" i="2"/>
  <c r="II74" i="2" s="1"/>
  <c r="EJ74" i="2"/>
  <c r="IJ74" i="2" s="1"/>
  <c r="EK74" i="2"/>
  <c r="IK74" i="2" s="1"/>
  <c r="EL74" i="2"/>
  <c r="IL74" i="2" s="1"/>
  <c r="EM74" i="2"/>
  <c r="IM74" i="2" s="1"/>
  <c r="EN74" i="2"/>
  <c r="IN74" i="2" s="1"/>
  <c r="EO74" i="2"/>
  <c r="IO74" i="2" s="1"/>
  <c r="EP74" i="2"/>
  <c r="IP74" i="2" s="1"/>
  <c r="EQ74" i="2"/>
  <c r="IQ74" i="2" s="1"/>
  <c r="ER74" i="2"/>
  <c r="IR74" i="2" s="1"/>
  <c r="FA74" i="2"/>
  <c r="JA74" i="2" s="1"/>
  <c r="FB74" i="2"/>
  <c r="JB74" i="2" s="1"/>
  <c r="FC74" i="2"/>
  <c r="JC74" i="2" s="1"/>
  <c r="FD74" i="2"/>
  <c r="JD74" i="2" s="1"/>
  <c r="FE74" i="2"/>
  <c r="JE74" i="2" s="1"/>
  <c r="FF74" i="2"/>
  <c r="JF74" i="2" s="1"/>
  <c r="FG74" i="2"/>
  <c r="JG74" i="2" s="1"/>
  <c r="FH74" i="2"/>
  <c r="JH74" i="2" s="1"/>
  <c r="FI74" i="2"/>
  <c r="JI74" i="2" s="1"/>
  <c r="FJ74" i="2"/>
  <c r="JJ74" i="2" s="1"/>
  <c r="FK74" i="2"/>
  <c r="JK74" i="2" s="1"/>
  <c r="FL74" i="2"/>
  <c r="JL74" i="2" s="1"/>
  <c r="FM74" i="2"/>
  <c r="JM74" i="2" s="1"/>
  <c r="DO75" i="2"/>
  <c r="HO75" i="2" s="1"/>
  <c r="DP75" i="2"/>
  <c r="HP75" i="2" s="1"/>
  <c r="DQ75" i="2"/>
  <c r="HQ75" i="2" s="1"/>
  <c r="DR75" i="2"/>
  <c r="HR75" i="2" s="1"/>
  <c r="DS75" i="2"/>
  <c r="HS75" i="2" s="1"/>
  <c r="DT75" i="2"/>
  <c r="HT75" i="2" s="1"/>
  <c r="DU75" i="2"/>
  <c r="HU75" i="2" s="1"/>
  <c r="DV75" i="2"/>
  <c r="HV75" i="2" s="1"/>
  <c r="DW75" i="2"/>
  <c r="HW75" i="2" s="1"/>
  <c r="DX75" i="2"/>
  <c r="HX75" i="2" s="1"/>
  <c r="DY75" i="2"/>
  <c r="HY75" i="2" s="1"/>
  <c r="DZ75" i="2"/>
  <c r="HZ75" i="2" s="1"/>
  <c r="EA75" i="2"/>
  <c r="IA75" i="2" s="1"/>
  <c r="EB75" i="2"/>
  <c r="IB75" i="2" s="1"/>
  <c r="EC75" i="2"/>
  <c r="IC75" i="2" s="1"/>
  <c r="ED75" i="2"/>
  <c r="ID75" i="2" s="1"/>
  <c r="EE75" i="2"/>
  <c r="IE75" i="2" s="1"/>
  <c r="EF75" i="2"/>
  <c r="IF75" i="2" s="1"/>
  <c r="EG75" i="2"/>
  <c r="IG75" i="2" s="1"/>
  <c r="EH75" i="2"/>
  <c r="IH75" i="2" s="1"/>
  <c r="EI75" i="2"/>
  <c r="II75" i="2" s="1"/>
  <c r="EJ75" i="2"/>
  <c r="IJ75" i="2" s="1"/>
  <c r="EK75" i="2"/>
  <c r="IK75" i="2" s="1"/>
  <c r="EL75" i="2"/>
  <c r="IL75" i="2" s="1"/>
  <c r="EM75" i="2"/>
  <c r="IM75" i="2" s="1"/>
  <c r="EN75" i="2"/>
  <c r="IN75" i="2" s="1"/>
  <c r="EO75" i="2"/>
  <c r="IO75" i="2" s="1"/>
  <c r="EP75" i="2"/>
  <c r="IP75" i="2" s="1"/>
  <c r="EQ75" i="2"/>
  <c r="IQ75" i="2" s="1"/>
  <c r="ER75" i="2"/>
  <c r="IR75" i="2" s="1"/>
  <c r="FA75" i="2"/>
  <c r="JA75" i="2" s="1"/>
  <c r="FB75" i="2"/>
  <c r="JB75" i="2" s="1"/>
  <c r="FC75" i="2"/>
  <c r="JC75" i="2" s="1"/>
  <c r="FD75" i="2"/>
  <c r="JD75" i="2" s="1"/>
  <c r="FE75" i="2"/>
  <c r="JE75" i="2" s="1"/>
  <c r="FF75" i="2"/>
  <c r="JF75" i="2" s="1"/>
  <c r="FG75" i="2"/>
  <c r="JG75" i="2" s="1"/>
  <c r="FH75" i="2"/>
  <c r="JH75" i="2" s="1"/>
  <c r="FI75" i="2"/>
  <c r="JI75" i="2" s="1"/>
  <c r="FJ75" i="2"/>
  <c r="JJ75" i="2" s="1"/>
  <c r="FK75" i="2"/>
  <c r="JK75" i="2" s="1"/>
  <c r="FL75" i="2"/>
  <c r="JL75" i="2" s="1"/>
  <c r="FM75" i="2"/>
  <c r="JM75" i="2" s="1"/>
  <c r="DO76" i="2"/>
  <c r="HO76" i="2" s="1"/>
  <c r="DP76" i="2"/>
  <c r="HP76" i="2" s="1"/>
  <c r="DQ76" i="2"/>
  <c r="HQ76" i="2" s="1"/>
  <c r="DR76" i="2"/>
  <c r="HR76" i="2" s="1"/>
  <c r="DS76" i="2"/>
  <c r="HS76" i="2" s="1"/>
  <c r="DT76" i="2"/>
  <c r="HT76" i="2" s="1"/>
  <c r="DU76" i="2"/>
  <c r="HU76" i="2" s="1"/>
  <c r="DV76" i="2"/>
  <c r="HV76" i="2" s="1"/>
  <c r="DW76" i="2"/>
  <c r="HW76" i="2" s="1"/>
  <c r="DX76" i="2"/>
  <c r="HX76" i="2" s="1"/>
  <c r="DY76" i="2"/>
  <c r="HY76" i="2" s="1"/>
  <c r="DZ76" i="2"/>
  <c r="HZ76" i="2" s="1"/>
  <c r="EA76" i="2"/>
  <c r="IA76" i="2" s="1"/>
  <c r="EB76" i="2"/>
  <c r="IB76" i="2" s="1"/>
  <c r="EC76" i="2"/>
  <c r="IC76" i="2" s="1"/>
  <c r="ED76" i="2"/>
  <c r="ID76" i="2" s="1"/>
  <c r="EE76" i="2"/>
  <c r="IE76" i="2" s="1"/>
  <c r="EF76" i="2"/>
  <c r="IF76" i="2" s="1"/>
  <c r="EG76" i="2"/>
  <c r="IG76" i="2" s="1"/>
  <c r="EH76" i="2"/>
  <c r="IH76" i="2" s="1"/>
  <c r="EI76" i="2"/>
  <c r="II76" i="2" s="1"/>
  <c r="EJ76" i="2"/>
  <c r="IJ76" i="2" s="1"/>
  <c r="EK76" i="2"/>
  <c r="IK76" i="2" s="1"/>
  <c r="EL76" i="2"/>
  <c r="IL76" i="2" s="1"/>
  <c r="EM76" i="2"/>
  <c r="IM76" i="2" s="1"/>
  <c r="EN76" i="2"/>
  <c r="IN76" i="2" s="1"/>
  <c r="EO76" i="2"/>
  <c r="IO76" i="2" s="1"/>
  <c r="EP76" i="2"/>
  <c r="IP76" i="2" s="1"/>
  <c r="EQ76" i="2"/>
  <c r="IQ76" i="2" s="1"/>
  <c r="ER76" i="2"/>
  <c r="IR76" i="2" s="1"/>
  <c r="FA76" i="2"/>
  <c r="JA76" i="2" s="1"/>
  <c r="FB76" i="2"/>
  <c r="JB76" i="2" s="1"/>
  <c r="FC76" i="2"/>
  <c r="JC76" i="2" s="1"/>
  <c r="FD76" i="2"/>
  <c r="JD76" i="2" s="1"/>
  <c r="FE76" i="2"/>
  <c r="JE76" i="2" s="1"/>
  <c r="FF76" i="2"/>
  <c r="JF76" i="2" s="1"/>
  <c r="FG76" i="2"/>
  <c r="JG76" i="2" s="1"/>
  <c r="FH76" i="2"/>
  <c r="JH76" i="2" s="1"/>
  <c r="FI76" i="2"/>
  <c r="JI76" i="2" s="1"/>
  <c r="FJ76" i="2"/>
  <c r="JJ76" i="2" s="1"/>
  <c r="FK76" i="2"/>
  <c r="JK76" i="2" s="1"/>
  <c r="FL76" i="2"/>
  <c r="JL76" i="2" s="1"/>
  <c r="FM76" i="2"/>
  <c r="JM76" i="2" s="1"/>
  <c r="DO77" i="2"/>
  <c r="HO77" i="2" s="1"/>
  <c r="DP77" i="2"/>
  <c r="HP77" i="2" s="1"/>
  <c r="DQ77" i="2"/>
  <c r="HQ77" i="2" s="1"/>
  <c r="DR77" i="2"/>
  <c r="HR77" i="2" s="1"/>
  <c r="DS77" i="2"/>
  <c r="HS77" i="2" s="1"/>
  <c r="DT77" i="2"/>
  <c r="HT77" i="2" s="1"/>
  <c r="DU77" i="2"/>
  <c r="HU77" i="2" s="1"/>
  <c r="DV77" i="2"/>
  <c r="HV77" i="2" s="1"/>
  <c r="DW77" i="2"/>
  <c r="HW77" i="2" s="1"/>
  <c r="DX77" i="2"/>
  <c r="HX77" i="2" s="1"/>
  <c r="DY77" i="2"/>
  <c r="HY77" i="2" s="1"/>
  <c r="DZ77" i="2"/>
  <c r="HZ77" i="2" s="1"/>
  <c r="EA77" i="2"/>
  <c r="IA77" i="2" s="1"/>
  <c r="EB77" i="2"/>
  <c r="IB77" i="2" s="1"/>
  <c r="EC77" i="2"/>
  <c r="IC77" i="2" s="1"/>
  <c r="ED77" i="2"/>
  <c r="ID77" i="2" s="1"/>
  <c r="EE77" i="2"/>
  <c r="IE77" i="2" s="1"/>
  <c r="EF77" i="2"/>
  <c r="IF77" i="2" s="1"/>
  <c r="EG77" i="2"/>
  <c r="IG77" i="2" s="1"/>
  <c r="EH77" i="2"/>
  <c r="IH77" i="2" s="1"/>
  <c r="EI77" i="2"/>
  <c r="II77" i="2" s="1"/>
  <c r="EJ77" i="2"/>
  <c r="IJ77" i="2" s="1"/>
  <c r="EK77" i="2"/>
  <c r="IK77" i="2" s="1"/>
  <c r="EL77" i="2"/>
  <c r="IL77" i="2" s="1"/>
  <c r="EM77" i="2"/>
  <c r="IM77" i="2" s="1"/>
  <c r="EN77" i="2"/>
  <c r="IN77" i="2" s="1"/>
  <c r="EO77" i="2"/>
  <c r="IO77" i="2" s="1"/>
  <c r="EP77" i="2"/>
  <c r="IP77" i="2" s="1"/>
  <c r="EQ77" i="2"/>
  <c r="IQ77" i="2" s="1"/>
  <c r="ER77" i="2"/>
  <c r="IR77" i="2" s="1"/>
  <c r="FA77" i="2"/>
  <c r="JA77" i="2" s="1"/>
  <c r="FB77" i="2"/>
  <c r="JB77" i="2" s="1"/>
  <c r="FC77" i="2"/>
  <c r="JC77" i="2" s="1"/>
  <c r="FD77" i="2"/>
  <c r="JD77" i="2" s="1"/>
  <c r="FE77" i="2"/>
  <c r="JE77" i="2" s="1"/>
  <c r="FF77" i="2"/>
  <c r="JF77" i="2" s="1"/>
  <c r="FG77" i="2"/>
  <c r="JG77" i="2" s="1"/>
  <c r="FH77" i="2"/>
  <c r="JH77" i="2" s="1"/>
  <c r="FI77" i="2"/>
  <c r="JI77" i="2" s="1"/>
  <c r="FJ77" i="2"/>
  <c r="JJ77" i="2" s="1"/>
  <c r="FK77" i="2"/>
  <c r="JK77" i="2" s="1"/>
  <c r="FL77" i="2"/>
  <c r="JL77" i="2" s="1"/>
  <c r="FM77" i="2"/>
  <c r="JM77" i="2" s="1"/>
  <c r="DO78" i="2"/>
  <c r="HO78" i="2" s="1"/>
  <c r="DP78" i="2"/>
  <c r="HP78" i="2" s="1"/>
  <c r="DQ78" i="2"/>
  <c r="HQ78" i="2" s="1"/>
  <c r="DR78" i="2"/>
  <c r="HR78" i="2" s="1"/>
  <c r="DS78" i="2"/>
  <c r="HS78" i="2" s="1"/>
  <c r="DT78" i="2"/>
  <c r="HT78" i="2" s="1"/>
  <c r="DU78" i="2"/>
  <c r="HU78" i="2" s="1"/>
  <c r="DV78" i="2"/>
  <c r="HV78" i="2" s="1"/>
  <c r="DW78" i="2"/>
  <c r="HW78" i="2" s="1"/>
  <c r="DX78" i="2"/>
  <c r="HX78" i="2" s="1"/>
  <c r="DY78" i="2"/>
  <c r="HY78" i="2" s="1"/>
  <c r="DZ78" i="2"/>
  <c r="HZ78" i="2" s="1"/>
  <c r="EA78" i="2"/>
  <c r="IA78" i="2" s="1"/>
  <c r="EB78" i="2"/>
  <c r="IB78" i="2" s="1"/>
  <c r="EC78" i="2"/>
  <c r="IC78" i="2" s="1"/>
  <c r="ED78" i="2"/>
  <c r="ID78" i="2" s="1"/>
  <c r="EE78" i="2"/>
  <c r="IE78" i="2" s="1"/>
  <c r="EF78" i="2"/>
  <c r="IF78" i="2" s="1"/>
  <c r="EG78" i="2"/>
  <c r="IG78" i="2" s="1"/>
  <c r="EH78" i="2"/>
  <c r="IH78" i="2" s="1"/>
  <c r="EI78" i="2"/>
  <c r="II78" i="2" s="1"/>
  <c r="EJ78" i="2"/>
  <c r="IJ78" i="2" s="1"/>
  <c r="EK78" i="2"/>
  <c r="IK78" i="2" s="1"/>
  <c r="EL78" i="2"/>
  <c r="IL78" i="2" s="1"/>
  <c r="EM78" i="2"/>
  <c r="IM78" i="2" s="1"/>
  <c r="EN78" i="2"/>
  <c r="IN78" i="2" s="1"/>
  <c r="EO78" i="2"/>
  <c r="IO78" i="2" s="1"/>
  <c r="EP78" i="2"/>
  <c r="IP78" i="2" s="1"/>
  <c r="EQ78" i="2"/>
  <c r="IQ78" i="2" s="1"/>
  <c r="ER78" i="2"/>
  <c r="IR78" i="2" s="1"/>
  <c r="FA78" i="2"/>
  <c r="JA78" i="2" s="1"/>
  <c r="FB78" i="2"/>
  <c r="JB78" i="2" s="1"/>
  <c r="FC78" i="2"/>
  <c r="JC78" i="2" s="1"/>
  <c r="FD78" i="2"/>
  <c r="JD78" i="2" s="1"/>
  <c r="FE78" i="2"/>
  <c r="JE78" i="2" s="1"/>
  <c r="FF78" i="2"/>
  <c r="JF78" i="2" s="1"/>
  <c r="FG78" i="2"/>
  <c r="JG78" i="2" s="1"/>
  <c r="FH78" i="2"/>
  <c r="JH78" i="2" s="1"/>
  <c r="FI78" i="2"/>
  <c r="JI78" i="2" s="1"/>
  <c r="FJ78" i="2"/>
  <c r="JJ78" i="2" s="1"/>
  <c r="FK78" i="2"/>
  <c r="JK78" i="2" s="1"/>
  <c r="FL78" i="2"/>
  <c r="JL78" i="2" s="1"/>
  <c r="FM78" i="2"/>
  <c r="JM78" i="2" s="1"/>
  <c r="DO79" i="2"/>
  <c r="HO79" i="2" s="1"/>
  <c r="DP79" i="2"/>
  <c r="HP79" i="2" s="1"/>
  <c r="DQ79" i="2"/>
  <c r="HQ79" i="2" s="1"/>
  <c r="DR79" i="2"/>
  <c r="HR79" i="2" s="1"/>
  <c r="DS79" i="2"/>
  <c r="HS79" i="2" s="1"/>
  <c r="DT79" i="2"/>
  <c r="HT79" i="2" s="1"/>
  <c r="DU79" i="2"/>
  <c r="HU79" i="2" s="1"/>
  <c r="DV79" i="2"/>
  <c r="HV79" i="2" s="1"/>
  <c r="DW79" i="2"/>
  <c r="HW79" i="2" s="1"/>
  <c r="DX79" i="2"/>
  <c r="HX79" i="2" s="1"/>
  <c r="DY79" i="2"/>
  <c r="HY79" i="2" s="1"/>
  <c r="DZ79" i="2"/>
  <c r="HZ79" i="2" s="1"/>
  <c r="EA79" i="2"/>
  <c r="IA79" i="2" s="1"/>
  <c r="EB79" i="2"/>
  <c r="IB79" i="2" s="1"/>
  <c r="EC79" i="2"/>
  <c r="IC79" i="2" s="1"/>
  <c r="ED79" i="2"/>
  <c r="ID79" i="2" s="1"/>
  <c r="EE79" i="2"/>
  <c r="IE79" i="2" s="1"/>
  <c r="EF79" i="2"/>
  <c r="IF79" i="2" s="1"/>
  <c r="EG79" i="2"/>
  <c r="IG79" i="2" s="1"/>
  <c r="EH79" i="2"/>
  <c r="IH79" i="2" s="1"/>
  <c r="EI79" i="2"/>
  <c r="II79" i="2" s="1"/>
  <c r="EJ79" i="2"/>
  <c r="IJ79" i="2" s="1"/>
  <c r="EK79" i="2"/>
  <c r="IK79" i="2" s="1"/>
  <c r="EL79" i="2"/>
  <c r="IL79" i="2" s="1"/>
  <c r="EM79" i="2"/>
  <c r="IM79" i="2" s="1"/>
  <c r="EN79" i="2"/>
  <c r="IN79" i="2" s="1"/>
  <c r="EO79" i="2"/>
  <c r="IO79" i="2" s="1"/>
  <c r="EP79" i="2"/>
  <c r="IP79" i="2" s="1"/>
  <c r="EQ79" i="2"/>
  <c r="IQ79" i="2" s="1"/>
  <c r="ER79" i="2"/>
  <c r="IR79" i="2" s="1"/>
  <c r="FA79" i="2"/>
  <c r="JA79" i="2" s="1"/>
  <c r="FB79" i="2"/>
  <c r="JB79" i="2" s="1"/>
  <c r="FC79" i="2"/>
  <c r="JC79" i="2" s="1"/>
  <c r="FD79" i="2"/>
  <c r="JD79" i="2" s="1"/>
  <c r="FE79" i="2"/>
  <c r="JE79" i="2" s="1"/>
  <c r="FF79" i="2"/>
  <c r="JF79" i="2" s="1"/>
  <c r="FG79" i="2"/>
  <c r="JG79" i="2" s="1"/>
  <c r="FH79" i="2"/>
  <c r="JH79" i="2" s="1"/>
  <c r="FI79" i="2"/>
  <c r="JI79" i="2" s="1"/>
  <c r="FJ79" i="2"/>
  <c r="JJ79" i="2" s="1"/>
  <c r="FK79" i="2"/>
  <c r="JK79" i="2" s="1"/>
  <c r="FL79" i="2"/>
  <c r="JL79" i="2" s="1"/>
  <c r="FM79" i="2"/>
  <c r="JM79" i="2" s="1"/>
  <c r="DO80" i="2"/>
  <c r="HO80" i="2" s="1"/>
  <c r="DP80" i="2"/>
  <c r="HP80" i="2" s="1"/>
  <c r="DQ80" i="2"/>
  <c r="HQ80" i="2" s="1"/>
  <c r="DR80" i="2"/>
  <c r="HR80" i="2" s="1"/>
  <c r="DS80" i="2"/>
  <c r="HS80" i="2" s="1"/>
  <c r="DT80" i="2"/>
  <c r="HT80" i="2" s="1"/>
  <c r="DU80" i="2"/>
  <c r="HU80" i="2" s="1"/>
  <c r="DV80" i="2"/>
  <c r="HV80" i="2" s="1"/>
  <c r="DW80" i="2"/>
  <c r="HW80" i="2" s="1"/>
  <c r="DX80" i="2"/>
  <c r="HX80" i="2" s="1"/>
  <c r="DY80" i="2"/>
  <c r="HY80" i="2" s="1"/>
  <c r="DZ80" i="2"/>
  <c r="HZ80" i="2" s="1"/>
  <c r="EA80" i="2"/>
  <c r="IA80" i="2" s="1"/>
  <c r="EB80" i="2"/>
  <c r="IB80" i="2" s="1"/>
  <c r="EC80" i="2"/>
  <c r="IC80" i="2" s="1"/>
  <c r="ED80" i="2"/>
  <c r="ID80" i="2" s="1"/>
  <c r="EE80" i="2"/>
  <c r="IE80" i="2" s="1"/>
  <c r="EF80" i="2"/>
  <c r="IF80" i="2" s="1"/>
  <c r="EG80" i="2"/>
  <c r="IG80" i="2" s="1"/>
  <c r="EH80" i="2"/>
  <c r="IH80" i="2" s="1"/>
  <c r="EI80" i="2"/>
  <c r="II80" i="2" s="1"/>
  <c r="EJ80" i="2"/>
  <c r="IJ80" i="2" s="1"/>
  <c r="EK80" i="2"/>
  <c r="IK80" i="2" s="1"/>
  <c r="EL80" i="2"/>
  <c r="IL80" i="2" s="1"/>
  <c r="EM80" i="2"/>
  <c r="IM80" i="2" s="1"/>
  <c r="EN80" i="2"/>
  <c r="IN80" i="2" s="1"/>
  <c r="EO80" i="2"/>
  <c r="IO80" i="2" s="1"/>
  <c r="EP80" i="2"/>
  <c r="IP80" i="2" s="1"/>
  <c r="EQ80" i="2"/>
  <c r="IQ80" i="2" s="1"/>
  <c r="ER80" i="2"/>
  <c r="IR80" i="2" s="1"/>
  <c r="IZ80" i="2"/>
  <c r="FA80" i="2"/>
  <c r="JA80" i="2" s="1"/>
  <c r="FB80" i="2"/>
  <c r="JB80" i="2" s="1"/>
  <c r="FC80" i="2"/>
  <c r="JC80" i="2" s="1"/>
  <c r="FD80" i="2"/>
  <c r="JD80" i="2" s="1"/>
  <c r="FE80" i="2"/>
  <c r="JE80" i="2" s="1"/>
  <c r="FF80" i="2"/>
  <c r="JF80" i="2" s="1"/>
  <c r="FG80" i="2"/>
  <c r="JG80" i="2" s="1"/>
  <c r="FH80" i="2"/>
  <c r="JH80" i="2" s="1"/>
  <c r="FI80" i="2"/>
  <c r="JI80" i="2" s="1"/>
  <c r="FJ80" i="2"/>
  <c r="JJ80" i="2" s="1"/>
  <c r="FK80" i="2"/>
  <c r="JK80" i="2" s="1"/>
  <c r="FL80" i="2"/>
  <c r="JL80" i="2" s="1"/>
  <c r="FM80" i="2"/>
  <c r="JM80" i="2" s="1"/>
  <c r="DO81" i="2"/>
  <c r="HO81" i="2" s="1"/>
  <c r="DP81" i="2"/>
  <c r="HP81" i="2" s="1"/>
  <c r="DQ81" i="2"/>
  <c r="HQ81" i="2" s="1"/>
  <c r="DR81" i="2"/>
  <c r="HR81" i="2" s="1"/>
  <c r="DS81" i="2"/>
  <c r="HS81" i="2" s="1"/>
  <c r="DT81" i="2"/>
  <c r="HT81" i="2" s="1"/>
  <c r="DU81" i="2"/>
  <c r="HU81" i="2" s="1"/>
  <c r="DV81" i="2"/>
  <c r="HV81" i="2" s="1"/>
  <c r="DW81" i="2"/>
  <c r="HW81" i="2" s="1"/>
  <c r="DX81" i="2"/>
  <c r="HX81" i="2" s="1"/>
  <c r="DY81" i="2"/>
  <c r="HY81" i="2" s="1"/>
  <c r="DZ81" i="2"/>
  <c r="HZ81" i="2" s="1"/>
  <c r="EA81" i="2"/>
  <c r="IA81" i="2" s="1"/>
  <c r="EB81" i="2"/>
  <c r="IB81" i="2" s="1"/>
  <c r="EC81" i="2"/>
  <c r="IC81" i="2" s="1"/>
  <c r="ED81" i="2"/>
  <c r="ID81" i="2" s="1"/>
  <c r="EE81" i="2"/>
  <c r="IE81" i="2" s="1"/>
  <c r="EF81" i="2"/>
  <c r="IF81" i="2" s="1"/>
  <c r="EG81" i="2"/>
  <c r="IG81" i="2" s="1"/>
  <c r="EH81" i="2"/>
  <c r="IH81" i="2" s="1"/>
  <c r="EI81" i="2"/>
  <c r="II81" i="2" s="1"/>
  <c r="EJ81" i="2"/>
  <c r="IJ81" i="2" s="1"/>
  <c r="EK81" i="2"/>
  <c r="IK81" i="2" s="1"/>
  <c r="EL81" i="2"/>
  <c r="IL81" i="2" s="1"/>
  <c r="EM81" i="2"/>
  <c r="IM81" i="2" s="1"/>
  <c r="EN81" i="2"/>
  <c r="IN81" i="2" s="1"/>
  <c r="EO81" i="2"/>
  <c r="IO81" i="2" s="1"/>
  <c r="EP81" i="2"/>
  <c r="IP81" i="2" s="1"/>
  <c r="EQ81" i="2"/>
  <c r="IQ81" i="2" s="1"/>
  <c r="ER81" i="2"/>
  <c r="IR81" i="2" s="1"/>
  <c r="FA81" i="2"/>
  <c r="JA81" i="2" s="1"/>
  <c r="FB81" i="2"/>
  <c r="JB81" i="2" s="1"/>
  <c r="FC81" i="2"/>
  <c r="JC81" i="2" s="1"/>
  <c r="FD81" i="2"/>
  <c r="JD81" i="2" s="1"/>
  <c r="FE81" i="2"/>
  <c r="JE81" i="2" s="1"/>
  <c r="FF81" i="2"/>
  <c r="JF81" i="2" s="1"/>
  <c r="FG81" i="2"/>
  <c r="JG81" i="2" s="1"/>
  <c r="FH81" i="2"/>
  <c r="JH81" i="2" s="1"/>
  <c r="FI81" i="2"/>
  <c r="JI81" i="2" s="1"/>
  <c r="FJ81" i="2"/>
  <c r="JJ81" i="2" s="1"/>
  <c r="FK81" i="2"/>
  <c r="JK81" i="2" s="1"/>
  <c r="FL81" i="2"/>
  <c r="JL81" i="2" s="1"/>
  <c r="FM81" i="2"/>
  <c r="JM81" i="2" s="1"/>
  <c r="DO82" i="2"/>
  <c r="HO82" i="2" s="1"/>
  <c r="DP82" i="2"/>
  <c r="HP82" i="2" s="1"/>
  <c r="DQ82" i="2"/>
  <c r="HQ82" i="2" s="1"/>
  <c r="DR82" i="2"/>
  <c r="HR82" i="2" s="1"/>
  <c r="DS82" i="2"/>
  <c r="HS82" i="2" s="1"/>
  <c r="DT82" i="2"/>
  <c r="HT82" i="2" s="1"/>
  <c r="DU82" i="2"/>
  <c r="HU82" i="2" s="1"/>
  <c r="DV82" i="2"/>
  <c r="HV82" i="2" s="1"/>
  <c r="DW82" i="2"/>
  <c r="HW82" i="2" s="1"/>
  <c r="DX82" i="2"/>
  <c r="HX82" i="2" s="1"/>
  <c r="DY82" i="2"/>
  <c r="HY82" i="2" s="1"/>
  <c r="DZ82" i="2"/>
  <c r="HZ82" i="2" s="1"/>
  <c r="EA82" i="2"/>
  <c r="IA82" i="2" s="1"/>
  <c r="EB82" i="2"/>
  <c r="IB82" i="2" s="1"/>
  <c r="EC82" i="2"/>
  <c r="IC82" i="2" s="1"/>
  <c r="ED82" i="2"/>
  <c r="ID82" i="2" s="1"/>
  <c r="EE82" i="2"/>
  <c r="IE82" i="2" s="1"/>
  <c r="EF82" i="2"/>
  <c r="IF82" i="2" s="1"/>
  <c r="EG82" i="2"/>
  <c r="IG82" i="2" s="1"/>
  <c r="EH82" i="2"/>
  <c r="IH82" i="2" s="1"/>
  <c r="EI82" i="2"/>
  <c r="II82" i="2" s="1"/>
  <c r="EJ82" i="2"/>
  <c r="IJ82" i="2" s="1"/>
  <c r="EK82" i="2"/>
  <c r="IK82" i="2" s="1"/>
  <c r="EL82" i="2"/>
  <c r="IL82" i="2" s="1"/>
  <c r="EM82" i="2"/>
  <c r="IM82" i="2" s="1"/>
  <c r="EN82" i="2"/>
  <c r="IN82" i="2" s="1"/>
  <c r="EO82" i="2"/>
  <c r="IO82" i="2" s="1"/>
  <c r="EP82" i="2"/>
  <c r="IP82" i="2" s="1"/>
  <c r="EQ82" i="2"/>
  <c r="IQ82" i="2" s="1"/>
  <c r="ER82" i="2"/>
  <c r="IR82" i="2" s="1"/>
  <c r="FA82" i="2"/>
  <c r="JA82" i="2" s="1"/>
  <c r="FB82" i="2"/>
  <c r="JB82" i="2" s="1"/>
  <c r="FC82" i="2"/>
  <c r="JC82" i="2" s="1"/>
  <c r="FD82" i="2"/>
  <c r="JD82" i="2" s="1"/>
  <c r="FE82" i="2"/>
  <c r="JE82" i="2" s="1"/>
  <c r="FF82" i="2"/>
  <c r="JF82" i="2" s="1"/>
  <c r="FG82" i="2"/>
  <c r="JG82" i="2" s="1"/>
  <c r="FH82" i="2"/>
  <c r="JH82" i="2" s="1"/>
  <c r="FI82" i="2"/>
  <c r="JI82" i="2" s="1"/>
  <c r="FJ82" i="2"/>
  <c r="JJ82" i="2" s="1"/>
  <c r="FK82" i="2"/>
  <c r="JK82" i="2" s="1"/>
  <c r="FL82" i="2"/>
  <c r="JL82" i="2" s="1"/>
  <c r="FM82" i="2"/>
  <c r="JM82" i="2" s="1"/>
  <c r="DO97" i="2"/>
  <c r="HO97" i="2" s="1"/>
  <c r="DP97" i="2"/>
  <c r="HP97" i="2" s="1"/>
  <c r="DQ97" i="2"/>
  <c r="HQ97" i="2" s="1"/>
  <c r="DR97" i="2"/>
  <c r="HR97" i="2" s="1"/>
  <c r="DS97" i="2"/>
  <c r="HS97" i="2" s="1"/>
  <c r="DT97" i="2"/>
  <c r="HT97" i="2" s="1"/>
  <c r="DU97" i="2"/>
  <c r="HU97" i="2" s="1"/>
  <c r="DV97" i="2"/>
  <c r="HV97" i="2" s="1"/>
  <c r="DW97" i="2"/>
  <c r="HW97" i="2" s="1"/>
  <c r="DX97" i="2"/>
  <c r="HX97" i="2" s="1"/>
  <c r="DY97" i="2"/>
  <c r="HY97" i="2" s="1"/>
  <c r="DZ97" i="2"/>
  <c r="HZ97" i="2" s="1"/>
  <c r="EA97" i="2"/>
  <c r="IA97" i="2" s="1"/>
  <c r="EB97" i="2"/>
  <c r="IB97" i="2" s="1"/>
  <c r="EC97" i="2"/>
  <c r="IC97" i="2" s="1"/>
  <c r="ED97" i="2"/>
  <c r="ID97" i="2" s="1"/>
  <c r="EE97" i="2"/>
  <c r="IE97" i="2" s="1"/>
  <c r="EF97" i="2"/>
  <c r="IF97" i="2" s="1"/>
  <c r="EG97" i="2"/>
  <c r="IG97" i="2" s="1"/>
  <c r="EH97" i="2"/>
  <c r="IH97" i="2" s="1"/>
  <c r="EI97" i="2"/>
  <c r="II97" i="2" s="1"/>
  <c r="EJ97" i="2"/>
  <c r="IJ97" i="2" s="1"/>
  <c r="EK97" i="2"/>
  <c r="IK97" i="2" s="1"/>
  <c r="EL97" i="2"/>
  <c r="IL97" i="2" s="1"/>
  <c r="EM97" i="2"/>
  <c r="IM97" i="2" s="1"/>
  <c r="EN97" i="2"/>
  <c r="IN97" i="2" s="1"/>
  <c r="EO97" i="2"/>
  <c r="IO97" i="2" s="1"/>
  <c r="EP97" i="2"/>
  <c r="IP97" i="2" s="1"/>
  <c r="EQ97" i="2"/>
  <c r="IQ97" i="2" s="1"/>
  <c r="ER97" i="2"/>
  <c r="IR97" i="2" s="1"/>
  <c r="IZ97" i="2"/>
  <c r="FA97" i="2"/>
  <c r="JA97" i="2" s="1"/>
  <c r="FB97" i="2"/>
  <c r="JB97" i="2" s="1"/>
  <c r="FC97" i="2"/>
  <c r="JC97" i="2" s="1"/>
  <c r="FD97" i="2"/>
  <c r="JD97" i="2" s="1"/>
  <c r="FE97" i="2"/>
  <c r="JE97" i="2" s="1"/>
  <c r="FF97" i="2"/>
  <c r="JF97" i="2" s="1"/>
  <c r="FG97" i="2"/>
  <c r="JG97" i="2" s="1"/>
  <c r="FH97" i="2"/>
  <c r="JH97" i="2" s="1"/>
  <c r="FI97" i="2"/>
  <c r="JI97" i="2" s="1"/>
  <c r="FJ97" i="2"/>
  <c r="JJ97" i="2" s="1"/>
  <c r="FK97" i="2"/>
  <c r="JK97" i="2" s="1"/>
  <c r="FL97" i="2"/>
  <c r="JL97" i="2" s="1"/>
  <c r="FM97" i="2"/>
  <c r="JM97" i="2" s="1"/>
  <c r="DO98" i="2"/>
  <c r="HO98" i="2" s="1"/>
  <c r="DP98" i="2"/>
  <c r="HP98" i="2" s="1"/>
  <c r="DQ98" i="2"/>
  <c r="HQ98" i="2" s="1"/>
  <c r="DR98" i="2"/>
  <c r="HR98" i="2" s="1"/>
  <c r="DS98" i="2"/>
  <c r="HS98" i="2" s="1"/>
  <c r="DT98" i="2"/>
  <c r="HT98" i="2" s="1"/>
  <c r="DU98" i="2"/>
  <c r="HU98" i="2" s="1"/>
  <c r="DV98" i="2"/>
  <c r="HV98" i="2" s="1"/>
  <c r="DW98" i="2"/>
  <c r="HW98" i="2" s="1"/>
  <c r="DX98" i="2"/>
  <c r="HX98" i="2" s="1"/>
  <c r="DY98" i="2"/>
  <c r="HY98" i="2" s="1"/>
  <c r="DZ98" i="2"/>
  <c r="HZ98" i="2" s="1"/>
  <c r="EA98" i="2"/>
  <c r="IA98" i="2" s="1"/>
  <c r="EB98" i="2"/>
  <c r="IB98" i="2" s="1"/>
  <c r="EC98" i="2"/>
  <c r="IC98" i="2" s="1"/>
  <c r="ED98" i="2"/>
  <c r="ID98" i="2" s="1"/>
  <c r="EE98" i="2"/>
  <c r="IE98" i="2" s="1"/>
  <c r="EF98" i="2"/>
  <c r="IF98" i="2" s="1"/>
  <c r="EG98" i="2"/>
  <c r="IG98" i="2" s="1"/>
  <c r="EH98" i="2"/>
  <c r="IH98" i="2" s="1"/>
  <c r="EI98" i="2"/>
  <c r="II98" i="2" s="1"/>
  <c r="EJ98" i="2"/>
  <c r="IJ98" i="2" s="1"/>
  <c r="EK98" i="2"/>
  <c r="IK98" i="2" s="1"/>
  <c r="EL98" i="2"/>
  <c r="IL98" i="2" s="1"/>
  <c r="EM98" i="2"/>
  <c r="IM98" i="2" s="1"/>
  <c r="EN98" i="2"/>
  <c r="IN98" i="2" s="1"/>
  <c r="EO98" i="2"/>
  <c r="IO98" i="2" s="1"/>
  <c r="EP98" i="2"/>
  <c r="IP98" i="2" s="1"/>
  <c r="EQ98" i="2"/>
  <c r="IQ98" i="2" s="1"/>
  <c r="ER98" i="2"/>
  <c r="IR98" i="2" s="1"/>
  <c r="FA98" i="2"/>
  <c r="JA98" i="2" s="1"/>
  <c r="FB98" i="2"/>
  <c r="JB98" i="2" s="1"/>
  <c r="FC98" i="2"/>
  <c r="JC98" i="2" s="1"/>
  <c r="FD98" i="2"/>
  <c r="JD98" i="2" s="1"/>
  <c r="FE98" i="2"/>
  <c r="JE98" i="2" s="1"/>
  <c r="FF98" i="2"/>
  <c r="JF98" i="2" s="1"/>
  <c r="FG98" i="2"/>
  <c r="JG98" i="2" s="1"/>
  <c r="FH98" i="2"/>
  <c r="JH98" i="2" s="1"/>
  <c r="FI98" i="2"/>
  <c r="JI98" i="2" s="1"/>
  <c r="FJ98" i="2"/>
  <c r="JJ98" i="2" s="1"/>
  <c r="FK98" i="2"/>
  <c r="JK98" i="2" s="1"/>
  <c r="FL98" i="2"/>
  <c r="JL98" i="2" s="1"/>
  <c r="FM98" i="2"/>
  <c r="JM98" i="2" s="1"/>
  <c r="DO110" i="2"/>
  <c r="HO110" i="2" s="1"/>
  <c r="DP110" i="2"/>
  <c r="HP110" i="2" s="1"/>
  <c r="DQ110" i="2"/>
  <c r="HQ110" i="2" s="1"/>
  <c r="DR110" i="2"/>
  <c r="HR110" i="2" s="1"/>
  <c r="DS110" i="2"/>
  <c r="HS110" i="2" s="1"/>
  <c r="DT110" i="2"/>
  <c r="HT110" i="2" s="1"/>
  <c r="DU110" i="2"/>
  <c r="HU110" i="2" s="1"/>
  <c r="DV110" i="2"/>
  <c r="HV110" i="2" s="1"/>
  <c r="DW110" i="2"/>
  <c r="HW110" i="2" s="1"/>
  <c r="DX110" i="2"/>
  <c r="HX110" i="2" s="1"/>
  <c r="DY110" i="2"/>
  <c r="HY110" i="2" s="1"/>
  <c r="DZ110" i="2"/>
  <c r="HZ110" i="2" s="1"/>
  <c r="EA110" i="2"/>
  <c r="IA110" i="2" s="1"/>
  <c r="EB110" i="2"/>
  <c r="IB110" i="2" s="1"/>
  <c r="EC110" i="2"/>
  <c r="IC110" i="2" s="1"/>
  <c r="ED110" i="2"/>
  <c r="ID110" i="2" s="1"/>
  <c r="EE110" i="2"/>
  <c r="IE110" i="2" s="1"/>
  <c r="EF110" i="2"/>
  <c r="IF110" i="2" s="1"/>
  <c r="EG110" i="2"/>
  <c r="IG110" i="2" s="1"/>
  <c r="EH110" i="2"/>
  <c r="IH110" i="2" s="1"/>
  <c r="EI110" i="2"/>
  <c r="II110" i="2" s="1"/>
  <c r="EJ110" i="2"/>
  <c r="IJ110" i="2" s="1"/>
  <c r="EK110" i="2"/>
  <c r="IK110" i="2" s="1"/>
  <c r="EL110" i="2"/>
  <c r="IL110" i="2" s="1"/>
  <c r="EM110" i="2"/>
  <c r="IM110" i="2" s="1"/>
  <c r="EN110" i="2"/>
  <c r="IN110" i="2" s="1"/>
  <c r="EO110" i="2"/>
  <c r="IO110" i="2" s="1"/>
  <c r="EP110" i="2"/>
  <c r="IP110" i="2" s="1"/>
  <c r="EQ110" i="2"/>
  <c r="IQ110" i="2" s="1"/>
  <c r="ER110" i="2"/>
  <c r="IR110" i="2" s="1"/>
  <c r="FA110" i="2"/>
  <c r="JA110" i="2" s="1"/>
  <c r="FB110" i="2"/>
  <c r="JB110" i="2" s="1"/>
  <c r="FC110" i="2"/>
  <c r="JC110" i="2" s="1"/>
  <c r="FD110" i="2"/>
  <c r="JD110" i="2" s="1"/>
  <c r="FE110" i="2"/>
  <c r="JE110" i="2" s="1"/>
  <c r="FF110" i="2"/>
  <c r="JF110" i="2" s="1"/>
  <c r="FG110" i="2"/>
  <c r="JG110" i="2" s="1"/>
  <c r="FH110" i="2"/>
  <c r="JH110" i="2" s="1"/>
  <c r="FI110" i="2"/>
  <c r="JI110" i="2" s="1"/>
  <c r="FJ110" i="2"/>
  <c r="JJ110" i="2" s="1"/>
  <c r="FK110" i="2"/>
  <c r="JK110" i="2" s="1"/>
  <c r="FL110" i="2"/>
  <c r="JL110" i="2" s="1"/>
  <c r="FM110" i="2"/>
  <c r="JM110" i="2" s="1"/>
  <c r="DO111" i="2"/>
  <c r="HO111" i="2" s="1"/>
  <c r="DP111" i="2"/>
  <c r="HP111" i="2" s="1"/>
  <c r="DQ111" i="2"/>
  <c r="HQ111" i="2" s="1"/>
  <c r="DR111" i="2"/>
  <c r="HR111" i="2" s="1"/>
  <c r="DS111" i="2"/>
  <c r="HS111" i="2" s="1"/>
  <c r="DT111" i="2"/>
  <c r="HT111" i="2" s="1"/>
  <c r="DU111" i="2"/>
  <c r="HU111" i="2" s="1"/>
  <c r="DV111" i="2"/>
  <c r="HV111" i="2" s="1"/>
  <c r="DW111" i="2"/>
  <c r="HW111" i="2" s="1"/>
  <c r="DX111" i="2"/>
  <c r="HX111" i="2" s="1"/>
  <c r="DY111" i="2"/>
  <c r="HY111" i="2" s="1"/>
  <c r="DZ111" i="2"/>
  <c r="HZ111" i="2" s="1"/>
  <c r="EA111" i="2"/>
  <c r="IA111" i="2" s="1"/>
  <c r="EB111" i="2"/>
  <c r="IB111" i="2" s="1"/>
  <c r="EC111" i="2"/>
  <c r="IC111" i="2" s="1"/>
  <c r="ED111" i="2"/>
  <c r="ID111" i="2" s="1"/>
  <c r="EE111" i="2"/>
  <c r="IE111" i="2" s="1"/>
  <c r="EF111" i="2"/>
  <c r="IF111" i="2" s="1"/>
  <c r="EG111" i="2"/>
  <c r="IG111" i="2" s="1"/>
  <c r="EH111" i="2"/>
  <c r="IH111" i="2" s="1"/>
  <c r="EI111" i="2"/>
  <c r="II111" i="2" s="1"/>
  <c r="EJ111" i="2"/>
  <c r="IJ111" i="2" s="1"/>
  <c r="EK111" i="2"/>
  <c r="IK111" i="2" s="1"/>
  <c r="EL111" i="2"/>
  <c r="IL111" i="2" s="1"/>
  <c r="EM111" i="2"/>
  <c r="IM111" i="2" s="1"/>
  <c r="EN111" i="2"/>
  <c r="IN111" i="2" s="1"/>
  <c r="EO111" i="2"/>
  <c r="IO111" i="2" s="1"/>
  <c r="EP111" i="2"/>
  <c r="IP111" i="2" s="1"/>
  <c r="EQ111" i="2"/>
  <c r="IQ111" i="2" s="1"/>
  <c r="ER111" i="2"/>
  <c r="IR111" i="2" s="1"/>
  <c r="FA111" i="2"/>
  <c r="JA111" i="2" s="1"/>
  <c r="FB111" i="2"/>
  <c r="JB111" i="2" s="1"/>
  <c r="FC111" i="2"/>
  <c r="JC111" i="2" s="1"/>
  <c r="FD111" i="2"/>
  <c r="JD111" i="2" s="1"/>
  <c r="FE111" i="2"/>
  <c r="JE111" i="2" s="1"/>
  <c r="FF111" i="2"/>
  <c r="JF111" i="2" s="1"/>
  <c r="FG111" i="2"/>
  <c r="JG111" i="2" s="1"/>
  <c r="FH111" i="2"/>
  <c r="JH111" i="2" s="1"/>
  <c r="FI111" i="2"/>
  <c r="JI111" i="2" s="1"/>
  <c r="FJ111" i="2"/>
  <c r="JJ111" i="2" s="1"/>
  <c r="FK111" i="2"/>
  <c r="JK111" i="2" s="1"/>
  <c r="FL111" i="2"/>
  <c r="JL111" i="2" s="1"/>
  <c r="FM111" i="2"/>
  <c r="JM111" i="2" s="1"/>
  <c r="DO112" i="2"/>
  <c r="HO112" i="2" s="1"/>
  <c r="DP112" i="2"/>
  <c r="HP112" i="2" s="1"/>
  <c r="DQ112" i="2"/>
  <c r="HQ112" i="2" s="1"/>
  <c r="DR112" i="2"/>
  <c r="HR112" i="2" s="1"/>
  <c r="DS112" i="2"/>
  <c r="HS112" i="2" s="1"/>
  <c r="DT112" i="2"/>
  <c r="HT112" i="2" s="1"/>
  <c r="DU112" i="2"/>
  <c r="HU112" i="2" s="1"/>
  <c r="DV112" i="2"/>
  <c r="HV112" i="2" s="1"/>
  <c r="DW112" i="2"/>
  <c r="HW112" i="2" s="1"/>
  <c r="DX112" i="2"/>
  <c r="HX112" i="2" s="1"/>
  <c r="DY112" i="2"/>
  <c r="HY112" i="2" s="1"/>
  <c r="DZ112" i="2"/>
  <c r="HZ112" i="2" s="1"/>
  <c r="EA112" i="2"/>
  <c r="IA112" i="2" s="1"/>
  <c r="EB112" i="2"/>
  <c r="IB112" i="2" s="1"/>
  <c r="EC112" i="2"/>
  <c r="IC112" i="2" s="1"/>
  <c r="ED112" i="2"/>
  <c r="ID112" i="2" s="1"/>
  <c r="EE112" i="2"/>
  <c r="IE112" i="2" s="1"/>
  <c r="EF112" i="2"/>
  <c r="IF112" i="2" s="1"/>
  <c r="EG112" i="2"/>
  <c r="IG112" i="2" s="1"/>
  <c r="EH112" i="2"/>
  <c r="IH112" i="2" s="1"/>
  <c r="EI112" i="2"/>
  <c r="II112" i="2" s="1"/>
  <c r="EJ112" i="2"/>
  <c r="IJ112" i="2" s="1"/>
  <c r="EK112" i="2"/>
  <c r="IK112" i="2" s="1"/>
  <c r="EL112" i="2"/>
  <c r="IL112" i="2" s="1"/>
  <c r="EM112" i="2"/>
  <c r="IM112" i="2" s="1"/>
  <c r="EN112" i="2"/>
  <c r="IN112" i="2" s="1"/>
  <c r="EO112" i="2"/>
  <c r="IO112" i="2" s="1"/>
  <c r="EP112" i="2"/>
  <c r="IP112" i="2" s="1"/>
  <c r="EQ112" i="2"/>
  <c r="IQ112" i="2" s="1"/>
  <c r="ER112" i="2"/>
  <c r="IR112" i="2" s="1"/>
  <c r="FA112" i="2"/>
  <c r="JA112" i="2" s="1"/>
  <c r="FB112" i="2"/>
  <c r="JB112" i="2" s="1"/>
  <c r="FC112" i="2"/>
  <c r="JC112" i="2" s="1"/>
  <c r="FD112" i="2"/>
  <c r="JD112" i="2" s="1"/>
  <c r="FE112" i="2"/>
  <c r="JE112" i="2" s="1"/>
  <c r="FF112" i="2"/>
  <c r="JF112" i="2" s="1"/>
  <c r="FG112" i="2"/>
  <c r="JG112" i="2" s="1"/>
  <c r="FH112" i="2"/>
  <c r="JH112" i="2" s="1"/>
  <c r="FI112" i="2"/>
  <c r="JI112" i="2" s="1"/>
  <c r="FJ112" i="2"/>
  <c r="JJ112" i="2" s="1"/>
  <c r="FK112" i="2"/>
  <c r="JK112" i="2" s="1"/>
  <c r="FL112" i="2"/>
  <c r="JL112" i="2" s="1"/>
  <c r="FM112" i="2"/>
  <c r="JM112" i="2" s="1"/>
  <c r="DO113" i="2"/>
  <c r="HO113" i="2" s="1"/>
  <c r="DP113" i="2"/>
  <c r="HP113" i="2" s="1"/>
  <c r="DQ113" i="2"/>
  <c r="HQ113" i="2" s="1"/>
  <c r="DR113" i="2"/>
  <c r="HR113" i="2" s="1"/>
  <c r="DS113" i="2"/>
  <c r="HS113" i="2" s="1"/>
  <c r="DT113" i="2"/>
  <c r="HT113" i="2" s="1"/>
  <c r="DU113" i="2"/>
  <c r="HU113" i="2" s="1"/>
  <c r="DV113" i="2"/>
  <c r="HV113" i="2" s="1"/>
  <c r="DW113" i="2"/>
  <c r="HW113" i="2" s="1"/>
  <c r="DX113" i="2"/>
  <c r="HX113" i="2" s="1"/>
  <c r="DY113" i="2"/>
  <c r="HY113" i="2" s="1"/>
  <c r="DZ113" i="2"/>
  <c r="HZ113" i="2" s="1"/>
  <c r="EA113" i="2"/>
  <c r="IA113" i="2" s="1"/>
  <c r="EB113" i="2"/>
  <c r="IB113" i="2" s="1"/>
  <c r="EC113" i="2"/>
  <c r="IC113" i="2" s="1"/>
  <c r="ED113" i="2"/>
  <c r="ID113" i="2" s="1"/>
  <c r="EE113" i="2"/>
  <c r="IE113" i="2" s="1"/>
  <c r="EF113" i="2"/>
  <c r="IF113" i="2" s="1"/>
  <c r="EG113" i="2"/>
  <c r="IG113" i="2" s="1"/>
  <c r="EH113" i="2"/>
  <c r="IH113" i="2" s="1"/>
  <c r="EI113" i="2"/>
  <c r="II113" i="2" s="1"/>
  <c r="EJ113" i="2"/>
  <c r="IJ113" i="2" s="1"/>
  <c r="EK113" i="2"/>
  <c r="IK113" i="2" s="1"/>
  <c r="EL113" i="2"/>
  <c r="IL113" i="2" s="1"/>
  <c r="EM113" i="2"/>
  <c r="IM113" i="2" s="1"/>
  <c r="EN113" i="2"/>
  <c r="IN113" i="2" s="1"/>
  <c r="EO113" i="2"/>
  <c r="IO113" i="2" s="1"/>
  <c r="EP113" i="2"/>
  <c r="IP113" i="2" s="1"/>
  <c r="EQ113" i="2"/>
  <c r="IQ113" i="2" s="1"/>
  <c r="ER113" i="2"/>
  <c r="IR113" i="2" s="1"/>
  <c r="FA113" i="2"/>
  <c r="JA113" i="2" s="1"/>
  <c r="FB113" i="2"/>
  <c r="JB113" i="2" s="1"/>
  <c r="FC113" i="2"/>
  <c r="JC113" i="2" s="1"/>
  <c r="FD113" i="2"/>
  <c r="JD113" i="2" s="1"/>
  <c r="FE113" i="2"/>
  <c r="JE113" i="2" s="1"/>
  <c r="FF113" i="2"/>
  <c r="JF113" i="2" s="1"/>
  <c r="FG113" i="2"/>
  <c r="JG113" i="2" s="1"/>
  <c r="FH113" i="2"/>
  <c r="JH113" i="2" s="1"/>
  <c r="FI113" i="2"/>
  <c r="JI113" i="2" s="1"/>
  <c r="FJ113" i="2"/>
  <c r="JJ113" i="2" s="1"/>
  <c r="FK113" i="2"/>
  <c r="JK113" i="2" s="1"/>
  <c r="FL113" i="2"/>
  <c r="JL113" i="2" s="1"/>
  <c r="FM113" i="2"/>
  <c r="JM113" i="2" s="1"/>
  <c r="DO114" i="2"/>
  <c r="HO114" i="2" s="1"/>
  <c r="DP114" i="2"/>
  <c r="HP114" i="2" s="1"/>
  <c r="DQ114" i="2"/>
  <c r="HQ114" i="2" s="1"/>
  <c r="DR114" i="2"/>
  <c r="HR114" i="2" s="1"/>
  <c r="DS114" i="2"/>
  <c r="HS114" i="2" s="1"/>
  <c r="DT114" i="2"/>
  <c r="HT114" i="2" s="1"/>
  <c r="DU114" i="2"/>
  <c r="HU114" i="2" s="1"/>
  <c r="DV114" i="2"/>
  <c r="HV114" i="2" s="1"/>
  <c r="DW114" i="2"/>
  <c r="HW114" i="2" s="1"/>
  <c r="DX114" i="2"/>
  <c r="HX114" i="2" s="1"/>
  <c r="DY114" i="2"/>
  <c r="HY114" i="2" s="1"/>
  <c r="DZ114" i="2"/>
  <c r="HZ114" i="2" s="1"/>
  <c r="EA114" i="2"/>
  <c r="IA114" i="2" s="1"/>
  <c r="EB114" i="2"/>
  <c r="IB114" i="2" s="1"/>
  <c r="EC114" i="2"/>
  <c r="IC114" i="2" s="1"/>
  <c r="ED114" i="2"/>
  <c r="ID114" i="2" s="1"/>
  <c r="EE114" i="2"/>
  <c r="IE114" i="2" s="1"/>
  <c r="EF114" i="2"/>
  <c r="IF114" i="2" s="1"/>
  <c r="EG114" i="2"/>
  <c r="IG114" i="2" s="1"/>
  <c r="EH114" i="2"/>
  <c r="IH114" i="2" s="1"/>
  <c r="EI114" i="2"/>
  <c r="II114" i="2" s="1"/>
  <c r="EJ114" i="2"/>
  <c r="IJ114" i="2" s="1"/>
  <c r="EK114" i="2"/>
  <c r="IK114" i="2" s="1"/>
  <c r="EL114" i="2"/>
  <c r="IL114" i="2" s="1"/>
  <c r="EM114" i="2"/>
  <c r="IM114" i="2" s="1"/>
  <c r="EN114" i="2"/>
  <c r="IN114" i="2" s="1"/>
  <c r="EO114" i="2"/>
  <c r="IO114" i="2" s="1"/>
  <c r="EP114" i="2"/>
  <c r="IP114" i="2" s="1"/>
  <c r="EQ114" i="2"/>
  <c r="IQ114" i="2" s="1"/>
  <c r="ER114" i="2"/>
  <c r="IR114" i="2" s="1"/>
  <c r="FA114" i="2"/>
  <c r="JA114" i="2" s="1"/>
  <c r="FB114" i="2"/>
  <c r="JB114" i="2" s="1"/>
  <c r="FC114" i="2"/>
  <c r="JC114" i="2" s="1"/>
  <c r="FD114" i="2"/>
  <c r="JD114" i="2" s="1"/>
  <c r="FE114" i="2"/>
  <c r="JE114" i="2" s="1"/>
  <c r="FF114" i="2"/>
  <c r="JF114" i="2" s="1"/>
  <c r="FG114" i="2"/>
  <c r="JG114" i="2" s="1"/>
  <c r="FH114" i="2"/>
  <c r="JH114" i="2" s="1"/>
  <c r="FI114" i="2"/>
  <c r="JI114" i="2" s="1"/>
  <c r="FJ114" i="2"/>
  <c r="JJ114" i="2" s="1"/>
  <c r="FK114" i="2"/>
  <c r="JK114" i="2" s="1"/>
  <c r="FL114" i="2"/>
  <c r="JL114" i="2" s="1"/>
  <c r="FM114" i="2"/>
  <c r="JM114" i="2" s="1"/>
  <c r="DO115" i="2"/>
  <c r="HO115" i="2" s="1"/>
  <c r="DP115" i="2"/>
  <c r="HP115" i="2" s="1"/>
  <c r="DQ115" i="2"/>
  <c r="HQ115" i="2" s="1"/>
  <c r="DR115" i="2"/>
  <c r="HR115" i="2" s="1"/>
  <c r="DS115" i="2"/>
  <c r="HS115" i="2" s="1"/>
  <c r="DT115" i="2"/>
  <c r="HT115" i="2" s="1"/>
  <c r="DU115" i="2"/>
  <c r="HU115" i="2" s="1"/>
  <c r="DV115" i="2"/>
  <c r="HV115" i="2" s="1"/>
  <c r="DW115" i="2"/>
  <c r="HW115" i="2" s="1"/>
  <c r="DX115" i="2"/>
  <c r="HX115" i="2" s="1"/>
  <c r="DY115" i="2"/>
  <c r="HY115" i="2" s="1"/>
  <c r="DZ115" i="2"/>
  <c r="HZ115" i="2" s="1"/>
  <c r="EA115" i="2"/>
  <c r="IA115" i="2" s="1"/>
  <c r="EB115" i="2"/>
  <c r="IB115" i="2" s="1"/>
  <c r="EC115" i="2"/>
  <c r="IC115" i="2" s="1"/>
  <c r="ED115" i="2"/>
  <c r="ID115" i="2" s="1"/>
  <c r="EE115" i="2"/>
  <c r="IE115" i="2" s="1"/>
  <c r="EF115" i="2"/>
  <c r="IF115" i="2" s="1"/>
  <c r="EG115" i="2"/>
  <c r="IG115" i="2" s="1"/>
  <c r="EH115" i="2"/>
  <c r="IH115" i="2" s="1"/>
  <c r="EI115" i="2"/>
  <c r="II115" i="2" s="1"/>
  <c r="EJ115" i="2"/>
  <c r="IJ115" i="2" s="1"/>
  <c r="EK115" i="2"/>
  <c r="IK115" i="2" s="1"/>
  <c r="EL115" i="2"/>
  <c r="IL115" i="2" s="1"/>
  <c r="EM115" i="2"/>
  <c r="IM115" i="2" s="1"/>
  <c r="EN115" i="2"/>
  <c r="IN115" i="2" s="1"/>
  <c r="EO115" i="2"/>
  <c r="IO115" i="2" s="1"/>
  <c r="EP115" i="2"/>
  <c r="IP115" i="2" s="1"/>
  <c r="EQ115" i="2"/>
  <c r="IQ115" i="2" s="1"/>
  <c r="ER115" i="2"/>
  <c r="IR115" i="2" s="1"/>
  <c r="FA115" i="2"/>
  <c r="JA115" i="2" s="1"/>
  <c r="FB115" i="2"/>
  <c r="JB115" i="2" s="1"/>
  <c r="FC115" i="2"/>
  <c r="JC115" i="2" s="1"/>
  <c r="FD115" i="2"/>
  <c r="JD115" i="2" s="1"/>
  <c r="FE115" i="2"/>
  <c r="JE115" i="2" s="1"/>
  <c r="FF115" i="2"/>
  <c r="JF115" i="2" s="1"/>
  <c r="FG115" i="2"/>
  <c r="JG115" i="2" s="1"/>
  <c r="FH115" i="2"/>
  <c r="JH115" i="2" s="1"/>
  <c r="FI115" i="2"/>
  <c r="JI115" i="2" s="1"/>
  <c r="FJ115" i="2"/>
  <c r="JJ115" i="2" s="1"/>
  <c r="FK115" i="2"/>
  <c r="JK115" i="2" s="1"/>
  <c r="FL115" i="2"/>
  <c r="JL115" i="2" s="1"/>
  <c r="FM115" i="2"/>
  <c r="JM115" i="2" s="1"/>
  <c r="DO116" i="2"/>
  <c r="HO116" i="2" s="1"/>
  <c r="DP116" i="2"/>
  <c r="HP116" i="2" s="1"/>
  <c r="DQ116" i="2"/>
  <c r="HQ116" i="2" s="1"/>
  <c r="DR116" i="2"/>
  <c r="HR116" i="2" s="1"/>
  <c r="DS116" i="2"/>
  <c r="HS116" i="2" s="1"/>
  <c r="DT116" i="2"/>
  <c r="HT116" i="2" s="1"/>
  <c r="DU116" i="2"/>
  <c r="HU116" i="2" s="1"/>
  <c r="DV116" i="2"/>
  <c r="HV116" i="2" s="1"/>
  <c r="DW116" i="2"/>
  <c r="HW116" i="2" s="1"/>
  <c r="DX116" i="2"/>
  <c r="HX116" i="2" s="1"/>
  <c r="DY116" i="2"/>
  <c r="HY116" i="2" s="1"/>
  <c r="DZ116" i="2"/>
  <c r="HZ116" i="2" s="1"/>
  <c r="EA116" i="2"/>
  <c r="IA116" i="2" s="1"/>
  <c r="EB116" i="2"/>
  <c r="IB116" i="2" s="1"/>
  <c r="EC116" i="2"/>
  <c r="IC116" i="2" s="1"/>
  <c r="ED116" i="2"/>
  <c r="ID116" i="2" s="1"/>
  <c r="EE116" i="2"/>
  <c r="IE116" i="2" s="1"/>
  <c r="EF116" i="2"/>
  <c r="IF116" i="2" s="1"/>
  <c r="EG116" i="2"/>
  <c r="IG116" i="2" s="1"/>
  <c r="EH116" i="2"/>
  <c r="IH116" i="2" s="1"/>
  <c r="EI116" i="2"/>
  <c r="II116" i="2" s="1"/>
  <c r="EJ116" i="2"/>
  <c r="IJ116" i="2" s="1"/>
  <c r="EK116" i="2"/>
  <c r="IK116" i="2" s="1"/>
  <c r="EL116" i="2"/>
  <c r="IL116" i="2" s="1"/>
  <c r="EM116" i="2"/>
  <c r="IM116" i="2" s="1"/>
  <c r="EN116" i="2"/>
  <c r="IN116" i="2" s="1"/>
  <c r="EO116" i="2"/>
  <c r="IO116" i="2" s="1"/>
  <c r="EP116" i="2"/>
  <c r="IP116" i="2" s="1"/>
  <c r="EQ116" i="2"/>
  <c r="IQ116" i="2" s="1"/>
  <c r="ER116" i="2"/>
  <c r="IR116" i="2" s="1"/>
  <c r="FA116" i="2"/>
  <c r="JA116" i="2" s="1"/>
  <c r="FB116" i="2"/>
  <c r="JB116" i="2" s="1"/>
  <c r="FC116" i="2"/>
  <c r="JC116" i="2" s="1"/>
  <c r="FD116" i="2"/>
  <c r="JD116" i="2" s="1"/>
  <c r="FE116" i="2"/>
  <c r="JE116" i="2" s="1"/>
  <c r="FF116" i="2"/>
  <c r="JF116" i="2" s="1"/>
  <c r="FG116" i="2"/>
  <c r="JG116" i="2" s="1"/>
  <c r="FH116" i="2"/>
  <c r="JH116" i="2" s="1"/>
  <c r="FI116" i="2"/>
  <c r="JI116" i="2" s="1"/>
  <c r="FJ116" i="2"/>
  <c r="JJ116" i="2" s="1"/>
  <c r="FK116" i="2"/>
  <c r="JK116" i="2" s="1"/>
  <c r="FL116" i="2"/>
  <c r="JL116" i="2" s="1"/>
  <c r="FM116" i="2"/>
  <c r="JM116" i="2" s="1"/>
  <c r="DO117" i="2"/>
  <c r="HO117" i="2" s="1"/>
  <c r="DP117" i="2"/>
  <c r="HP117" i="2" s="1"/>
  <c r="DQ117" i="2"/>
  <c r="HQ117" i="2" s="1"/>
  <c r="DR117" i="2"/>
  <c r="HR117" i="2" s="1"/>
  <c r="DS117" i="2"/>
  <c r="HS117" i="2" s="1"/>
  <c r="DT117" i="2"/>
  <c r="HT117" i="2" s="1"/>
  <c r="DU117" i="2"/>
  <c r="HU117" i="2" s="1"/>
  <c r="DV117" i="2"/>
  <c r="HV117" i="2" s="1"/>
  <c r="DW117" i="2"/>
  <c r="HW117" i="2" s="1"/>
  <c r="DX117" i="2"/>
  <c r="HX117" i="2" s="1"/>
  <c r="DY117" i="2"/>
  <c r="HY117" i="2" s="1"/>
  <c r="DZ117" i="2"/>
  <c r="HZ117" i="2" s="1"/>
  <c r="EA117" i="2"/>
  <c r="IA117" i="2" s="1"/>
  <c r="EB117" i="2"/>
  <c r="IB117" i="2" s="1"/>
  <c r="EC117" i="2"/>
  <c r="IC117" i="2" s="1"/>
  <c r="ED117" i="2"/>
  <c r="ID117" i="2" s="1"/>
  <c r="EE117" i="2"/>
  <c r="IE117" i="2" s="1"/>
  <c r="EF117" i="2"/>
  <c r="IF117" i="2" s="1"/>
  <c r="EG117" i="2"/>
  <c r="IG117" i="2" s="1"/>
  <c r="EH117" i="2"/>
  <c r="IH117" i="2" s="1"/>
  <c r="EI117" i="2"/>
  <c r="II117" i="2" s="1"/>
  <c r="EJ117" i="2"/>
  <c r="IJ117" i="2" s="1"/>
  <c r="EK117" i="2"/>
  <c r="IK117" i="2" s="1"/>
  <c r="EL117" i="2"/>
  <c r="IL117" i="2" s="1"/>
  <c r="EM117" i="2"/>
  <c r="IM117" i="2" s="1"/>
  <c r="EN117" i="2"/>
  <c r="IN117" i="2" s="1"/>
  <c r="EO117" i="2"/>
  <c r="IO117" i="2" s="1"/>
  <c r="EP117" i="2"/>
  <c r="IP117" i="2" s="1"/>
  <c r="EQ117" i="2"/>
  <c r="IQ117" i="2" s="1"/>
  <c r="ER117" i="2"/>
  <c r="IR117" i="2" s="1"/>
  <c r="FA117" i="2"/>
  <c r="JA117" i="2" s="1"/>
  <c r="FB117" i="2"/>
  <c r="JB117" i="2" s="1"/>
  <c r="FC117" i="2"/>
  <c r="JC117" i="2" s="1"/>
  <c r="FD117" i="2"/>
  <c r="JD117" i="2" s="1"/>
  <c r="FE117" i="2"/>
  <c r="JE117" i="2" s="1"/>
  <c r="FF117" i="2"/>
  <c r="JF117" i="2" s="1"/>
  <c r="FG117" i="2"/>
  <c r="JG117" i="2" s="1"/>
  <c r="FH117" i="2"/>
  <c r="JH117" i="2" s="1"/>
  <c r="FI117" i="2"/>
  <c r="JI117" i="2" s="1"/>
  <c r="FJ117" i="2"/>
  <c r="JJ117" i="2" s="1"/>
  <c r="FK117" i="2"/>
  <c r="JK117" i="2" s="1"/>
  <c r="FL117" i="2"/>
  <c r="JL117" i="2" s="1"/>
  <c r="FM117" i="2"/>
  <c r="JM117" i="2" s="1"/>
  <c r="DO118" i="2"/>
  <c r="HO118" i="2" s="1"/>
  <c r="DP118" i="2"/>
  <c r="HP118" i="2" s="1"/>
  <c r="DQ118" i="2"/>
  <c r="HQ118" i="2" s="1"/>
  <c r="DR118" i="2"/>
  <c r="HR118" i="2" s="1"/>
  <c r="DS118" i="2"/>
  <c r="HS118" i="2" s="1"/>
  <c r="DT118" i="2"/>
  <c r="HT118" i="2" s="1"/>
  <c r="DU118" i="2"/>
  <c r="HU118" i="2" s="1"/>
  <c r="DV118" i="2"/>
  <c r="HV118" i="2" s="1"/>
  <c r="DW118" i="2"/>
  <c r="HW118" i="2" s="1"/>
  <c r="DX118" i="2"/>
  <c r="HX118" i="2" s="1"/>
  <c r="DY118" i="2"/>
  <c r="HY118" i="2" s="1"/>
  <c r="DZ118" i="2"/>
  <c r="HZ118" i="2" s="1"/>
  <c r="EA118" i="2"/>
  <c r="IA118" i="2" s="1"/>
  <c r="EB118" i="2"/>
  <c r="IB118" i="2" s="1"/>
  <c r="EC118" i="2"/>
  <c r="IC118" i="2" s="1"/>
  <c r="ED118" i="2"/>
  <c r="ID118" i="2" s="1"/>
  <c r="EE118" i="2"/>
  <c r="IE118" i="2" s="1"/>
  <c r="EF118" i="2"/>
  <c r="IF118" i="2" s="1"/>
  <c r="EG118" i="2"/>
  <c r="IG118" i="2" s="1"/>
  <c r="EH118" i="2"/>
  <c r="IH118" i="2" s="1"/>
  <c r="EI118" i="2"/>
  <c r="II118" i="2" s="1"/>
  <c r="EJ118" i="2"/>
  <c r="IJ118" i="2" s="1"/>
  <c r="EK118" i="2"/>
  <c r="IK118" i="2" s="1"/>
  <c r="EL118" i="2"/>
  <c r="IL118" i="2" s="1"/>
  <c r="EM118" i="2"/>
  <c r="IM118" i="2" s="1"/>
  <c r="EN118" i="2"/>
  <c r="IN118" i="2" s="1"/>
  <c r="EO118" i="2"/>
  <c r="IO118" i="2" s="1"/>
  <c r="EP118" i="2"/>
  <c r="IP118" i="2" s="1"/>
  <c r="EQ118" i="2"/>
  <c r="IQ118" i="2" s="1"/>
  <c r="ER118" i="2"/>
  <c r="IR118" i="2" s="1"/>
  <c r="FA118" i="2"/>
  <c r="JA118" i="2" s="1"/>
  <c r="FB118" i="2"/>
  <c r="JB118" i="2" s="1"/>
  <c r="FC118" i="2"/>
  <c r="JC118" i="2" s="1"/>
  <c r="FD118" i="2"/>
  <c r="JD118" i="2" s="1"/>
  <c r="FE118" i="2"/>
  <c r="JE118" i="2" s="1"/>
  <c r="FF118" i="2"/>
  <c r="JF118" i="2" s="1"/>
  <c r="FG118" i="2"/>
  <c r="JG118" i="2" s="1"/>
  <c r="FH118" i="2"/>
  <c r="JH118" i="2" s="1"/>
  <c r="FI118" i="2"/>
  <c r="JI118" i="2" s="1"/>
  <c r="FJ118" i="2"/>
  <c r="JJ118" i="2" s="1"/>
  <c r="FK118" i="2"/>
  <c r="JK118" i="2" s="1"/>
  <c r="FL118" i="2"/>
  <c r="JL118" i="2" s="1"/>
  <c r="FM118" i="2"/>
  <c r="JM118" i="2" s="1"/>
  <c r="DO119" i="2"/>
  <c r="HO119" i="2" s="1"/>
  <c r="DP119" i="2"/>
  <c r="HP119" i="2" s="1"/>
  <c r="DQ119" i="2"/>
  <c r="HQ119" i="2" s="1"/>
  <c r="DR119" i="2"/>
  <c r="HR119" i="2" s="1"/>
  <c r="DS119" i="2"/>
  <c r="HS119" i="2" s="1"/>
  <c r="DT119" i="2"/>
  <c r="HT119" i="2" s="1"/>
  <c r="DU119" i="2"/>
  <c r="HU119" i="2" s="1"/>
  <c r="DV119" i="2"/>
  <c r="HV119" i="2" s="1"/>
  <c r="DW119" i="2"/>
  <c r="HW119" i="2" s="1"/>
  <c r="DX119" i="2"/>
  <c r="HX119" i="2" s="1"/>
  <c r="DY119" i="2"/>
  <c r="HY119" i="2" s="1"/>
  <c r="DZ119" i="2"/>
  <c r="HZ119" i="2" s="1"/>
  <c r="EA119" i="2"/>
  <c r="IA119" i="2" s="1"/>
  <c r="EB119" i="2"/>
  <c r="IB119" i="2" s="1"/>
  <c r="EC119" i="2"/>
  <c r="IC119" i="2" s="1"/>
  <c r="ED119" i="2"/>
  <c r="ID119" i="2" s="1"/>
  <c r="EF119" i="2"/>
  <c r="IF119" i="2" s="1"/>
  <c r="EG119" i="2"/>
  <c r="IG119" i="2" s="1"/>
  <c r="EH119" i="2"/>
  <c r="IH119" i="2" s="1"/>
  <c r="EI119" i="2"/>
  <c r="II119" i="2" s="1"/>
  <c r="EJ119" i="2"/>
  <c r="IJ119" i="2" s="1"/>
  <c r="EK119" i="2"/>
  <c r="IK119" i="2" s="1"/>
  <c r="EL119" i="2"/>
  <c r="IL119" i="2" s="1"/>
  <c r="EM119" i="2"/>
  <c r="IM119" i="2" s="1"/>
  <c r="EN119" i="2"/>
  <c r="IN119" i="2" s="1"/>
  <c r="EO119" i="2"/>
  <c r="IO119" i="2" s="1"/>
  <c r="EP119" i="2"/>
  <c r="IP119" i="2" s="1"/>
  <c r="EQ119" i="2"/>
  <c r="IQ119" i="2" s="1"/>
  <c r="ER119" i="2"/>
  <c r="IR119" i="2" s="1"/>
  <c r="FA119" i="2"/>
  <c r="JA119" i="2" s="1"/>
  <c r="FB119" i="2"/>
  <c r="JB119" i="2" s="1"/>
  <c r="FC119" i="2"/>
  <c r="JC119" i="2" s="1"/>
  <c r="FD119" i="2"/>
  <c r="JD119" i="2" s="1"/>
  <c r="FE119" i="2"/>
  <c r="JE119" i="2" s="1"/>
  <c r="FF119" i="2"/>
  <c r="JF119" i="2" s="1"/>
  <c r="FG119" i="2"/>
  <c r="JG119" i="2" s="1"/>
  <c r="FH119" i="2"/>
  <c r="JH119" i="2" s="1"/>
  <c r="FI119" i="2"/>
  <c r="JI119" i="2" s="1"/>
  <c r="FJ119" i="2"/>
  <c r="JJ119" i="2" s="1"/>
  <c r="FK119" i="2"/>
  <c r="JK119" i="2" s="1"/>
  <c r="FL119" i="2"/>
  <c r="JL119" i="2" s="1"/>
  <c r="FM119" i="2"/>
  <c r="JM119" i="2" s="1"/>
  <c r="DO120" i="2"/>
  <c r="HO120" i="2" s="1"/>
  <c r="DP120" i="2"/>
  <c r="HP120" i="2" s="1"/>
  <c r="DQ120" i="2"/>
  <c r="HQ120" i="2" s="1"/>
  <c r="DR120" i="2"/>
  <c r="HR120" i="2" s="1"/>
  <c r="DS120" i="2"/>
  <c r="HS120" i="2" s="1"/>
  <c r="DT120" i="2"/>
  <c r="HT120" i="2" s="1"/>
  <c r="DU120" i="2"/>
  <c r="HU120" i="2" s="1"/>
  <c r="DV120" i="2"/>
  <c r="HV120" i="2" s="1"/>
  <c r="DW120" i="2"/>
  <c r="HW120" i="2" s="1"/>
  <c r="DX120" i="2"/>
  <c r="HX120" i="2" s="1"/>
  <c r="DY120" i="2"/>
  <c r="HY120" i="2" s="1"/>
  <c r="DZ120" i="2"/>
  <c r="HZ120" i="2" s="1"/>
  <c r="EA120" i="2"/>
  <c r="IA120" i="2" s="1"/>
  <c r="EB120" i="2"/>
  <c r="IB120" i="2" s="1"/>
  <c r="EC120" i="2"/>
  <c r="IC120" i="2" s="1"/>
  <c r="ED120" i="2"/>
  <c r="ID120" i="2" s="1"/>
  <c r="EF120" i="2"/>
  <c r="IF120" i="2" s="1"/>
  <c r="EG120" i="2"/>
  <c r="IG120" i="2" s="1"/>
  <c r="EH120" i="2"/>
  <c r="IH120" i="2" s="1"/>
  <c r="EI120" i="2"/>
  <c r="II120" i="2" s="1"/>
  <c r="EJ120" i="2"/>
  <c r="IJ120" i="2" s="1"/>
  <c r="EK120" i="2"/>
  <c r="IK120" i="2" s="1"/>
  <c r="EL120" i="2"/>
  <c r="IL120" i="2" s="1"/>
  <c r="EM120" i="2"/>
  <c r="IM120" i="2" s="1"/>
  <c r="EN120" i="2"/>
  <c r="IN120" i="2" s="1"/>
  <c r="EO120" i="2"/>
  <c r="IO120" i="2" s="1"/>
  <c r="EP120" i="2"/>
  <c r="IP120" i="2" s="1"/>
  <c r="EQ120" i="2"/>
  <c r="IQ120" i="2" s="1"/>
  <c r="ER120" i="2"/>
  <c r="IR120" i="2" s="1"/>
  <c r="FA120" i="2"/>
  <c r="JA120" i="2" s="1"/>
  <c r="FB120" i="2"/>
  <c r="JB120" i="2" s="1"/>
  <c r="FC120" i="2"/>
  <c r="JC120" i="2" s="1"/>
  <c r="FD120" i="2"/>
  <c r="JD120" i="2" s="1"/>
  <c r="FE120" i="2"/>
  <c r="JE120" i="2" s="1"/>
  <c r="FF120" i="2"/>
  <c r="JF120" i="2" s="1"/>
  <c r="FG120" i="2"/>
  <c r="JG120" i="2" s="1"/>
  <c r="FH120" i="2"/>
  <c r="JH120" i="2" s="1"/>
  <c r="FI120" i="2"/>
  <c r="JI120" i="2" s="1"/>
  <c r="FJ120" i="2"/>
  <c r="JJ120" i="2" s="1"/>
  <c r="FK120" i="2"/>
  <c r="JK120" i="2" s="1"/>
  <c r="FL120" i="2"/>
  <c r="JL120" i="2" s="1"/>
  <c r="FM120" i="2"/>
  <c r="JM120" i="2" s="1"/>
  <c r="DO121" i="2"/>
  <c r="HO121" i="2" s="1"/>
  <c r="DP121" i="2"/>
  <c r="HP121" i="2" s="1"/>
  <c r="DQ121" i="2"/>
  <c r="HQ121" i="2" s="1"/>
  <c r="DR121" i="2"/>
  <c r="HR121" i="2" s="1"/>
  <c r="DS121" i="2"/>
  <c r="HS121" i="2" s="1"/>
  <c r="DT121" i="2"/>
  <c r="HT121" i="2" s="1"/>
  <c r="DU121" i="2"/>
  <c r="HU121" i="2" s="1"/>
  <c r="DV121" i="2"/>
  <c r="HV121" i="2" s="1"/>
  <c r="DW121" i="2"/>
  <c r="HW121" i="2" s="1"/>
  <c r="DX121" i="2"/>
  <c r="HX121" i="2" s="1"/>
  <c r="DY121" i="2"/>
  <c r="HY121" i="2" s="1"/>
  <c r="DZ121" i="2"/>
  <c r="HZ121" i="2" s="1"/>
  <c r="EA121" i="2"/>
  <c r="IA121" i="2" s="1"/>
  <c r="EB121" i="2"/>
  <c r="IB121" i="2" s="1"/>
  <c r="EC121" i="2"/>
  <c r="IC121" i="2" s="1"/>
  <c r="ED121" i="2"/>
  <c r="ID121" i="2" s="1"/>
  <c r="EF121" i="2"/>
  <c r="IF121" i="2" s="1"/>
  <c r="EG121" i="2"/>
  <c r="IG121" i="2" s="1"/>
  <c r="EH121" i="2"/>
  <c r="IH121" i="2" s="1"/>
  <c r="EI121" i="2"/>
  <c r="II121" i="2" s="1"/>
  <c r="EJ121" i="2"/>
  <c r="IJ121" i="2" s="1"/>
  <c r="EK121" i="2"/>
  <c r="IK121" i="2" s="1"/>
  <c r="EL121" i="2"/>
  <c r="IL121" i="2" s="1"/>
  <c r="EM121" i="2"/>
  <c r="IM121" i="2" s="1"/>
  <c r="EN121" i="2"/>
  <c r="IN121" i="2" s="1"/>
  <c r="EO121" i="2"/>
  <c r="IO121" i="2" s="1"/>
  <c r="EP121" i="2"/>
  <c r="IP121" i="2" s="1"/>
  <c r="EQ121" i="2"/>
  <c r="IQ121" i="2" s="1"/>
  <c r="ER121" i="2"/>
  <c r="IR121" i="2" s="1"/>
  <c r="FA121" i="2"/>
  <c r="JA121" i="2" s="1"/>
  <c r="FB121" i="2"/>
  <c r="JB121" i="2" s="1"/>
  <c r="FC121" i="2"/>
  <c r="JC121" i="2" s="1"/>
  <c r="FD121" i="2"/>
  <c r="JD121" i="2" s="1"/>
  <c r="FE121" i="2"/>
  <c r="JE121" i="2" s="1"/>
  <c r="FF121" i="2"/>
  <c r="JF121" i="2" s="1"/>
  <c r="FG121" i="2"/>
  <c r="JG121" i="2" s="1"/>
  <c r="FH121" i="2"/>
  <c r="JH121" i="2" s="1"/>
  <c r="FI121" i="2"/>
  <c r="JI121" i="2" s="1"/>
  <c r="FJ121" i="2"/>
  <c r="JJ121" i="2" s="1"/>
  <c r="FK121" i="2"/>
  <c r="JK121" i="2" s="1"/>
  <c r="FL121" i="2"/>
  <c r="JL121" i="2" s="1"/>
  <c r="FM121" i="2"/>
  <c r="JM121" i="2" s="1"/>
  <c r="DO122" i="2"/>
  <c r="HO122" i="2" s="1"/>
  <c r="DP122" i="2"/>
  <c r="HP122" i="2" s="1"/>
  <c r="DQ122" i="2"/>
  <c r="HQ122" i="2" s="1"/>
  <c r="DR122" i="2"/>
  <c r="HR122" i="2" s="1"/>
  <c r="DS122" i="2"/>
  <c r="HS122" i="2" s="1"/>
  <c r="DT122" i="2"/>
  <c r="HT122" i="2" s="1"/>
  <c r="DU122" i="2"/>
  <c r="HU122" i="2" s="1"/>
  <c r="DV122" i="2"/>
  <c r="HV122" i="2" s="1"/>
  <c r="DW122" i="2"/>
  <c r="HW122" i="2" s="1"/>
  <c r="DX122" i="2"/>
  <c r="HX122" i="2" s="1"/>
  <c r="DY122" i="2"/>
  <c r="HY122" i="2" s="1"/>
  <c r="DZ122" i="2"/>
  <c r="HZ122" i="2" s="1"/>
  <c r="EA122" i="2"/>
  <c r="IA122" i="2" s="1"/>
  <c r="EB122" i="2"/>
  <c r="IB122" i="2" s="1"/>
  <c r="EC122" i="2"/>
  <c r="IC122" i="2" s="1"/>
  <c r="ED122" i="2"/>
  <c r="ID122" i="2" s="1"/>
  <c r="EF122" i="2"/>
  <c r="IF122" i="2" s="1"/>
  <c r="EG122" i="2"/>
  <c r="IG122" i="2" s="1"/>
  <c r="EH122" i="2"/>
  <c r="IH122" i="2" s="1"/>
  <c r="EI122" i="2"/>
  <c r="II122" i="2" s="1"/>
  <c r="EJ122" i="2"/>
  <c r="IJ122" i="2" s="1"/>
  <c r="EK122" i="2"/>
  <c r="IK122" i="2" s="1"/>
  <c r="EL122" i="2"/>
  <c r="IL122" i="2" s="1"/>
  <c r="EM122" i="2"/>
  <c r="IM122" i="2" s="1"/>
  <c r="EN122" i="2"/>
  <c r="IN122" i="2" s="1"/>
  <c r="EO122" i="2"/>
  <c r="IO122" i="2" s="1"/>
  <c r="EP122" i="2"/>
  <c r="IP122" i="2" s="1"/>
  <c r="EQ122" i="2"/>
  <c r="IQ122" i="2" s="1"/>
  <c r="ER122" i="2"/>
  <c r="IR122" i="2" s="1"/>
  <c r="IZ122" i="2"/>
  <c r="FA122" i="2"/>
  <c r="JA122" i="2" s="1"/>
  <c r="FB122" i="2"/>
  <c r="JB122" i="2" s="1"/>
  <c r="FC122" i="2"/>
  <c r="JC122" i="2" s="1"/>
  <c r="FD122" i="2"/>
  <c r="JD122" i="2" s="1"/>
  <c r="FE122" i="2"/>
  <c r="JE122" i="2" s="1"/>
  <c r="FF122" i="2"/>
  <c r="JF122" i="2" s="1"/>
  <c r="FG122" i="2"/>
  <c r="JG122" i="2" s="1"/>
  <c r="FH122" i="2"/>
  <c r="JH122" i="2" s="1"/>
  <c r="FI122" i="2"/>
  <c r="JI122" i="2" s="1"/>
  <c r="FJ122" i="2"/>
  <c r="JJ122" i="2" s="1"/>
  <c r="FK122" i="2"/>
  <c r="JK122" i="2" s="1"/>
  <c r="FL122" i="2"/>
  <c r="JL122" i="2" s="1"/>
  <c r="FM122" i="2"/>
  <c r="JM122" i="2" s="1"/>
  <c r="DO123" i="2"/>
  <c r="HO123" i="2" s="1"/>
  <c r="DP123" i="2"/>
  <c r="HP123" i="2" s="1"/>
  <c r="DQ123" i="2"/>
  <c r="HQ123" i="2" s="1"/>
  <c r="DR123" i="2"/>
  <c r="HR123" i="2" s="1"/>
  <c r="DS123" i="2"/>
  <c r="HS123" i="2" s="1"/>
  <c r="DT123" i="2"/>
  <c r="HT123" i="2" s="1"/>
  <c r="DU123" i="2"/>
  <c r="HU123" i="2" s="1"/>
  <c r="DV123" i="2"/>
  <c r="HV123" i="2" s="1"/>
  <c r="DW123" i="2"/>
  <c r="HW123" i="2" s="1"/>
  <c r="DX123" i="2"/>
  <c r="HX123" i="2" s="1"/>
  <c r="DY123" i="2"/>
  <c r="HY123" i="2" s="1"/>
  <c r="DZ123" i="2"/>
  <c r="HZ123" i="2" s="1"/>
  <c r="EA123" i="2"/>
  <c r="IA123" i="2" s="1"/>
  <c r="EB123" i="2"/>
  <c r="IB123" i="2" s="1"/>
  <c r="EC123" i="2"/>
  <c r="IC123" i="2" s="1"/>
  <c r="EF123" i="2"/>
  <c r="IF123" i="2" s="1"/>
  <c r="EG123" i="2"/>
  <c r="IG123" i="2" s="1"/>
  <c r="EH123" i="2"/>
  <c r="IH123" i="2" s="1"/>
  <c r="EI123" i="2"/>
  <c r="II123" i="2" s="1"/>
  <c r="EJ123" i="2"/>
  <c r="IJ123" i="2" s="1"/>
  <c r="EK123" i="2"/>
  <c r="IK123" i="2" s="1"/>
  <c r="EL123" i="2"/>
  <c r="IL123" i="2" s="1"/>
  <c r="EM123" i="2"/>
  <c r="IM123" i="2" s="1"/>
  <c r="EN123" i="2"/>
  <c r="IN123" i="2" s="1"/>
  <c r="EO123" i="2"/>
  <c r="IO123" i="2" s="1"/>
  <c r="EP123" i="2"/>
  <c r="IP123" i="2" s="1"/>
  <c r="EQ123" i="2"/>
  <c r="IQ123" i="2" s="1"/>
  <c r="ER123" i="2"/>
  <c r="IR123" i="2" s="1"/>
  <c r="FA123" i="2"/>
  <c r="JA123" i="2" s="1"/>
  <c r="FB123" i="2"/>
  <c r="JB123" i="2" s="1"/>
  <c r="FC123" i="2"/>
  <c r="JC123" i="2" s="1"/>
  <c r="FD123" i="2"/>
  <c r="JD123" i="2" s="1"/>
  <c r="FE123" i="2"/>
  <c r="JE123" i="2" s="1"/>
  <c r="FF123" i="2"/>
  <c r="JF123" i="2" s="1"/>
  <c r="FG123" i="2"/>
  <c r="JG123" i="2" s="1"/>
  <c r="FH123" i="2"/>
  <c r="JH123" i="2" s="1"/>
  <c r="FI123" i="2"/>
  <c r="JI123" i="2" s="1"/>
  <c r="FJ123" i="2"/>
  <c r="JJ123" i="2" s="1"/>
  <c r="FK123" i="2"/>
  <c r="JK123" i="2" s="1"/>
  <c r="FL123" i="2"/>
  <c r="JL123" i="2" s="1"/>
  <c r="FM123" i="2"/>
  <c r="JM123" i="2" s="1"/>
  <c r="DO124" i="2"/>
  <c r="HO124" i="2" s="1"/>
  <c r="DP124" i="2"/>
  <c r="HP124" i="2" s="1"/>
  <c r="DQ124" i="2"/>
  <c r="HQ124" i="2" s="1"/>
  <c r="DR124" i="2"/>
  <c r="HR124" i="2" s="1"/>
  <c r="DS124" i="2"/>
  <c r="HS124" i="2" s="1"/>
  <c r="DT124" i="2"/>
  <c r="HT124" i="2" s="1"/>
  <c r="DU124" i="2"/>
  <c r="HU124" i="2" s="1"/>
  <c r="DV124" i="2"/>
  <c r="HV124" i="2" s="1"/>
  <c r="DW124" i="2"/>
  <c r="HW124" i="2" s="1"/>
  <c r="DX124" i="2"/>
  <c r="HX124" i="2" s="1"/>
  <c r="DY124" i="2"/>
  <c r="HY124" i="2" s="1"/>
  <c r="DZ124" i="2"/>
  <c r="HZ124" i="2" s="1"/>
  <c r="EA124" i="2"/>
  <c r="IA124" i="2" s="1"/>
  <c r="EB124" i="2"/>
  <c r="IB124" i="2" s="1"/>
  <c r="EC124" i="2"/>
  <c r="IC124" i="2" s="1"/>
  <c r="ED124" i="2"/>
  <c r="ID124" i="2" s="1"/>
  <c r="EF124" i="2"/>
  <c r="IF124" i="2" s="1"/>
  <c r="EG124" i="2"/>
  <c r="IG124" i="2" s="1"/>
  <c r="EH124" i="2"/>
  <c r="IH124" i="2" s="1"/>
  <c r="EI124" i="2"/>
  <c r="II124" i="2" s="1"/>
  <c r="EJ124" i="2"/>
  <c r="IJ124" i="2" s="1"/>
  <c r="EK124" i="2"/>
  <c r="IK124" i="2" s="1"/>
  <c r="EL124" i="2"/>
  <c r="IL124" i="2" s="1"/>
  <c r="EM124" i="2"/>
  <c r="IM124" i="2" s="1"/>
  <c r="EN124" i="2"/>
  <c r="IN124" i="2" s="1"/>
  <c r="EO124" i="2"/>
  <c r="IO124" i="2" s="1"/>
  <c r="EP124" i="2"/>
  <c r="IP124" i="2" s="1"/>
  <c r="EQ124" i="2"/>
  <c r="IQ124" i="2" s="1"/>
  <c r="ER124" i="2"/>
  <c r="IR124" i="2" s="1"/>
  <c r="FA124" i="2"/>
  <c r="JA124" i="2" s="1"/>
  <c r="FB124" i="2"/>
  <c r="JB124" i="2" s="1"/>
  <c r="FC124" i="2"/>
  <c r="JC124" i="2" s="1"/>
  <c r="FD124" i="2"/>
  <c r="JD124" i="2" s="1"/>
  <c r="FE124" i="2"/>
  <c r="JE124" i="2" s="1"/>
  <c r="FF124" i="2"/>
  <c r="JF124" i="2" s="1"/>
  <c r="FG124" i="2"/>
  <c r="JG124" i="2" s="1"/>
  <c r="FH124" i="2"/>
  <c r="JH124" i="2" s="1"/>
  <c r="FI124" i="2"/>
  <c r="JI124" i="2" s="1"/>
  <c r="FJ124" i="2"/>
  <c r="JJ124" i="2" s="1"/>
  <c r="FK124" i="2"/>
  <c r="JK124" i="2" s="1"/>
  <c r="FL124" i="2"/>
  <c r="JL124" i="2" s="1"/>
  <c r="FM124" i="2"/>
  <c r="JM124" i="2" s="1"/>
  <c r="DO125" i="2"/>
  <c r="HO125" i="2" s="1"/>
  <c r="DP125" i="2"/>
  <c r="HP125" i="2" s="1"/>
  <c r="DQ125" i="2"/>
  <c r="HQ125" i="2" s="1"/>
  <c r="DR125" i="2"/>
  <c r="HR125" i="2" s="1"/>
  <c r="DS125" i="2"/>
  <c r="HS125" i="2" s="1"/>
  <c r="DT125" i="2"/>
  <c r="HT125" i="2" s="1"/>
  <c r="DU125" i="2"/>
  <c r="HU125" i="2" s="1"/>
  <c r="DV125" i="2"/>
  <c r="HV125" i="2" s="1"/>
  <c r="DW125" i="2"/>
  <c r="HW125" i="2" s="1"/>
  <c r="DX125" i="2"/>
  <c r="HX125" i="2" s="1"/>
  <c r="DY125" i="2"/>
  <c r="HY125" i="2" s="1"/>
  <c r="DZ125" i="2"/>
  <c r="HZ125" i="2" s="1"/>
  <c r="EA125" i="2"/>
  <c r="IA125" i="2" s="1"/>
  <c r="EB125" i="2"/>
  <c r="IB125" i="2" s="1"/>
  <c r="EC125" i="2"/>
  <c r="IC125" i="2" s="1"/>
  <c r="ED125" i="2"/>
  <c r="ID125" i="2" s="1"/>
  <c r="EF125" i="2"/>
  <c r="IF125" i="2" s="1"/>
  <c r="EG125" i="2"/>
  <c r="IG125" i="2" s="1"/>
  <c r="EH125" i="2"/>
  <c r="IH125" i="2" s="1"/>
  <c r="EI125" i="2"/>
  <c r="II125" i="2" s="1"/>
  <c r="EJ125" i="2"/>
  <c r="IJ125" i="2" s="1"/>
  <c r="EK125" i="2"/>
  <c r="IK125" i="2" s="1"/>
  <c r="EL125" i="2"/>
  <c r="IL125" i="2" s="1"/>
  <c r="EM125" i="2"/>
  <c r="IM125" i="2" s="1"/>
  <c r="EN125" i="2"/>
  <c r="IN125" i="2" s="1"/>
  <c r="EO125" i="2"/>
  <c r="IO125" i="2" s="1"/>
  <c r="EP125" i="2"/>
  <c r="IP125" i="2" s="1"/>
  <c r="EQ125" i="2"/>
  <c r="IQ125" i="2" s="1"/>
  <c r="ER125" i="2"/>
  <c r="IR125" i="2" s="1"/>
  <c r="FA125" i="2"/>
  <c r="JA125" i="2" s="1"/>
  <c r="FB125" i="2"/>
  <c r="JB125" i="2" s="1"/>
  <c r="FC125" i="2"/>
  <c r="JC125" i="2" s="1"/>
  <c r="FD125" i="2"/>
  <c r="JD125" i="2" s="1"/>
  <c r="FE125" i="2"/>
  <c r="JE125" i="2" s="1"/>
  <c r="FF125" i="2"/>
  <c r="JF125" i="2" s="1"/>
  <c r="FG125" i="2"/>
  <c r="JG125" i="2" s="1"/>
  <c r="FH125" i="2"/>
  <c r="JH125" i="2" s="1"/>
  <c r="FI125" i="2"/>
  <c r="JI125" i="2" s="1"/>
  <c r="FJ125" i="2"/>
  <c r="JJ125" i="2" s="1"/>
  <c r="FK125" i="2"/>
  <c r="JK125" i="2" s="1"/>
  <c r="FL125" i="2"/>
  <c r="JL125" i="2" s="1"/>
  <c r="FM125" i="2"/>
  <c r="JM125" i="2" s="1"/>
  <c r="DO126" i="2"/>
  <c r="HO126" i="2" s="1"/>
  <c r="DP126" i="2"/>
  <c r="HP126" i="2" s="1"/>
  <c r="DQ126" i="2"/>
  <c r="HQ126" i="2" s="1"/>
  <c r="DR126" i="2"/>
  <c r="HR126" i="2" s="1"/>
  <c r="DS126" i="2"/>
  <c r="HS126" i="2" s="1"/>
  <c r="DT126" i="2"/>
  <c r="HT126" i="2" s="1"/>
  <c r="DU126" i="2"/>
  <c r="HU126" i="2" s="1"/>
  <c r="DV126" i="2"/>
  <c r="HV126" i="2" s="1"/>
  <c r="DW126" i="2"/>
  <c r="HW126" i="2" s="1"/>
  <c r="DX126" i="2"/>
  <c r="HX126" i="2" s="1"/>
  <c r="DY126" i="2"/>
  <c r="HY126" i="2" s="1"/>
  <c r="DZ126" i="2"/>
  <c r="HZ126" i="2" s="1"/>
  <c r="EA126" i="2"/>
  <c r="IA126" i="2" s="1"/>
  <c r="EB126" i="2"/>
  <c r="IB126" i="2" s="1"/>
  <c r="EC126" i="2"/>
  <c r="IC126" i="2" s="1"/>
  <c r="ED126" i="2"/>
  <c r="ID126" i="2" s="1"/>
  <c r="EF126" i="2"/>
  <c r="IF126" i="2" s="1"/>
  <c r="EG126" i="2"/>
  <c r="IG126" i="2" s="1"/>
  <c r="EH126" i="2"/>
  <c r="IH126" i="2" s="1"/>
  <c r="EI126" i="2"/>
  <c r="II126" i="2" s="1"/>
  <c r="EJ126" i="2"/>
  <c r="IJ126" i="2" s="1"/>
  <c r="EK126" i="2"/>
  <c r="IK126" i="2" s="1"/>
  <c r="EL126" i="2"/>
  <c r="IL126" i="2" s="1"/>
  <c r="EM126" i="2"/>
  <c r="IM126" i="2" s="1"/>
  <c r="EN126" i="2"/>
  <c r="IN126" i="2" s="1"/>
  <c r="EO126" i="2"/>
  <c r="IO126" i="2" s="1"/>
  <c r="EP126" i="2"/>
  <c r="IP126" i="2" s="1"/>
  <c r="EQ126" i="2"/>
  <c r="IQ126" i="2" s="1"/>
  <c r="ER126" i="2"/>
  <c r="IR126" i="2" s="1"/>
  <c r="FA126" i="2"/>
  <c r="JA126" i="2" s="1"/>
  <c r="FB126" i="2"/>
  <c r="JB126" i="2" s="1"/>
  <c r="FC126" i="2"/>
  <c r="JC126" i="2" s="1"/>
  <c r="FD126" i="2"/>
  <c r="JD126" i="2" s="1"/>
  <c r="FE126" i="2"/>
  <c r="JE126" i="2" s="1"/>
  <c r="FF126" i="2"/>
  <c r="JF126" i="2" s="1"/>
  <c r="FG126" i="2"/>
  <c r="JG126" i="2" s="1"/>
  <c r="FH126" i="2"/>
  <c r="JH126" i="2" s="1"/>
  <c r="FI126" i="2"/>
  <c r="JI126" i="2" s="1"/>
  <c r="FJ126" i="2"/>
  <c r="JJ126" i="2" s="1"/>
  <c r="FK126" i="2"/>
  <c r="JK126" i="2" s="1"/>
  <c r="FL126" i="2"/>
  <c r="JL126" i="2" s="1"/>
  <c r="FM126" i="2"/>
  <c r="JM126" i="2" s="1"/>
  <c r="DO127" i="2"/>
  <c r="HO127" i="2" s="1"/>
  <c r="DP127" i="2"/>
  <c r="HP127" i="2" s="1"/>
  <c r="DQ127" i="2"/>
  <c r="HQ127" i="2" s="1"/>
  <c r="DR127" i="2"/>
  <c r="HR127" i="2" s="1"/>
  <c r="DS127" i="2"/>
  <c r="HS127" i="2" s="1"/>
  <c r="DT127" i="2"/>
  <c r="HT127" i="2" s="1"/>
  <c r="DU127" i="2"/>
  <c r="HU127" i="2" s="1"/>
  <c r="DV127" i="2"/>
  <c r="HV127" i="2" s="1"/>
  <c r="DW127" i="2"/>
  <c r="HW127" i="2" s="1"/>
  <c r="DX127" i="2"/>
  <c r="HX127" i="2" s="1"/>
  <c r="DY127" i="2"/>
  <c r="HY127" i="2" s="1"/>
  <c r="DZ127" i="2"/>
  <c r="HZ127" i="2" s="1"/>
  <c r="EA127" i="2"/>
  <c r="IA127" i="2" s="1"/>
  <c r="EB127" i="2"/>
  <c r="IB127" i="2" s="1"/>
  <c r="EC127" i="2"/>
  <c r="IC127" i="2" s="1"/>
  <c r="ED127" i="2"/>
  <c r="ID127" i="2" s="1"/>
  <c r="EF127" i="2"/>
  <c r="IF127" i="2" s="1"/>
  <c r="EG127" i="2"/>
  <c r="IG127" i="2" s="1"/>
  <c r="EH127" i="2"/>
  <c r="IH127" i="2" s="1"/>
  <c r="EI127" i="2"/>
  <c r="II127" i="2" s="1"/>
  <c r="EJ127" i="2"/>
  <c r="IJ127" i="2" s="1"/>
  <c r="EK127" i="2"/>
  <c r="IK127" i="2" s="1"/>
  <c r="EL127" i="2"/>
  <c r="IL127" i="2" s="1"/>
  <c r="EM127" i="2"/>
  <c r="IM127" i="2" s="1"/>
  <c r="EN127" i="2"/>
  <c r="IN127" i="2" s="1"/>
  <c r="EO127" i="2"/>
  <c r="IO127" i="2" s="1"/>
  <c r="EP127" i="2"/>
  <c r="IP127" i="2" s="1"/>
  <c r="EQ127" i="2"/>
  <c r="IQ127" i="2" s="1"/>
  <c r="ER127" i="2"/>
  <c r="IR127" i="2" s="1"/>
  <c r="FA127" i="2"/>
  <c r="JA127" i="2" s="1"/>
  <c r="FB127" i="2"/>
  <c r="JB127" i="2" s="1"/>
  <c r="FC127" i="2"/>
  <c r="JC127" i="2" s="1"/>
  <c r="FD127" i="2"/>
  <c r="JD127" i="2" s="1"/>
  <c r="FE127" i="2"/>
  <c r="JE127" i="2" s="1"/>
  <c r="FF127" i="2"/>
  <c r="JF127" i="2" s="1"/>
  <c r="FG127" i="2"/>
  <c r="JG127" i="2" s="1"/>
  <c r="FH127" i="2"/>
  <c r="JH127" i="2" s="1"/>
  <c r="FI127" i="2"/>
  <c r="JI127" i="2" s="1"/>
  <c r="FJ127" i="2"/>
  <c r="JJ127" i="2" s="1"/>
  <c r="FK127" i="2"/>
  <c r="JK127" i="2" s="1"/>
  <c r="FL127" i="2"/>
  <c r="JL127" i="2" s="1"/>
  <c r="FM127" i="2"/>
  <c r="JM127" i="2" s="1"/>
  <c r="DO128" i="2"/>
  <c r="HO128" i="2" s="1"/>
  <c r="DP128" i="2"/>
  <c r="HP128" i="2" s="1"/>
  <c r="DQ128" i="2"/>
  <c r="HQ128" i="2" s="1"/>
  <c r="DR128" i="2"/>
  <c r="HR128" i="2" s="1"/>
  <c r="DS128" i="2"/>
  <c r="HS128" i="2" s="1"/>
  <c r="DT128" i="2"/>
  <c r="HT128" i="2" s="1"/>
  <c r="DU128" i="2"/>
  <c r="HU128" i="2" s="1"/>
  <c r="DV128" i="2"/>
  <c r="HV128" i="2" s="1"/>
  <c r="DW128" i="2"/>
  <c r="HW128" i="2" s="1"/>
  <c r="DX128" i="2"/>
  <c r="HX128" i="2" s="1"/>
  <c r="DY128" i="2"/>
  <c r="HY128" i="2" s="1"/>
  <c r="DZ128" i="2"/>
  <c r="HZ128" i="2" s="1"/>
  <c r="EA128" i="2"/>
  <c r="IA128" i="2" s="1"/>
  <c r="EB128" i="2"/>
  <c r="IB128" i="2" s="1"/>
  <c r="EC128" i="2"/>
  <c r="IC128" i="2" s="1"/>
  <c r="ED128" i="2"/>
  <c r="ID128" i="2" s="1"/>
  <c r="EF128" i="2"/>
  <c r="IF128" i="2" s="1"/>
  <c r="EG128" i="2"/>
  <c r="IG128" i="2" s="1"/>
  <c r="EH128" i="2"/>
  <c r="IH128" i="2" s="1"/>
  <c r="EI128" i="2"/>
  <c r="II128" i="2" s="1"/>
  <c r="EJ128" i="2"/>
  <c r="IJ128" i="2" s="1"/>
  <c r="EK128" i="2"/>
  <c r="IK128" i="2" s="1"/>
  <c r="EL128" i="2"/>
  <c r="IL128" i="2" s="1"/>
  <c r="EM128" i="2"/>
  <c r="IM128" i="2" s="1"/>
  <c r="EN128" i="2"/>
  <c r="IN128" i="2" s="1"/>
  <c r="EO128" i="2"/>
  <c r="IO128" i="2" s="1"/>
  <c r="EP128" i="2"/>
  <c r="IP128" i="2" s="1"/>
  <c r="EQ128" i="2"/>
  <c r="IQ128" i="2" s="1"/>
  <c r="ER128" i="2"/>
  <c r="IR128" i="2" s="1"/>
  <c r="FA128" i="2"/>
  <c r="JA128" i="2" s="1"/>
  <c r="FB128" i="2"/>
  <c r="JB128" i="2" s="1"/>
  <c r="FC128" i="2"/>
  <c r="JC128" i="2" s="1"/>
  <c r="FD128" i="2"/>
  <c r="JD128" i="2" s="1"/>
  <c r="FE128" i="2"/>
  <c r="JE128" i="2" s="1"/>
  <c r="FF128" i="2"/>
  <c r="JF128" i="2" s="1"/>
  <c r="FG128" i="2"/>
  <c r="JG128" i="2" s="1"/>
  <c r="FH128" i="2"/>
  <c r="JH128" i="2" s="1"/>
  <c r="FI128" i="2"/>
  <c r="JI128" i="2" s="1"/>
  <c r="FJ128" i="2"/>
  <c r="JJ128" i="2" s="1"/>
  <c r="FK128" i="2"/>
  <c r="JK128" i="2" s="1"/>
  <c r="FL128" i="2"/>
  <c r="JL128" i="2" s="1"/>
  <c r="FM128" i="2"/>
  <c r="JM128" i="2" s="1"/>
  <c r="DO129" i="2"/>
  <c r="HO129" i="2" s="1"/>
  <c r="DP129" i="2"/>
  <c r="HP129" i="2" s="1"/>
  <c r="DQ129" i="2"/>
  <c r="HQ129" i="2" s="1"/>
  <c r="DR129" i="2"/>
  <c r="HR129" i="2" s="1"/>
  <c r="DS129" i="2"/>
  <c r="HS129" i="2" s="1"/>
  <c r="DT129" i="2"/>
  <c r="HT129" i="2" s="1"/>
  <c r="DU129" i="2"/>
  <c r="HU129" i="2" s="1"/>
  <c r="DV129" i="2"/>
  <c r="HV129" i="2" s="1"/>
  <c r="DW129" i="2"/>
  <c r="HW129" i="2" s="1"/>
  <c r="DX129" i="2"/>
  <c r="HX129" i="2" s="1"/>
  <c r="DY129" i="2"/>
  <c r="HY129" i="2" s="1"/>
  <c r="DZ129" i="2"/>
  <c r="HZ129" i="2" s="1"/>
  <c r="EA129" i="2"/>
  <c r="IA129" i="2" s="1"/>
  <c r="EB129" i="2"/>
  <c r="IB129" i="2" s="1"/>
  <c r="EC129" i="2"/>
  <c r="IC129" i="2" s="1"/>
  <c r="ED129" i="2"/>
  <c r="ID129" i="2" s="1"/>
  <c r="EF129" i="2"/>
  <c r="IF129" i="2" s="1"/>
  <c r="EG129" i="2"/>
  <c r="IG129" i="2" s="1"/>
  <c r="EH129" i="2"/>
  <c r="IH129" i="2" s="1"/>
  <c r="EI129" i="2"/>
  <c r="II129" i="2" s="1"/>
  <c r="EJ129" i="2"/>
  <c r="IJ129" i="2" s="1"/>
  <c r="EK129" i="2"/>
  <c r="IK129" i="2" s="1"/>
  <c r="EL129" i="2"/>
  <c r="IL129" i="2" s="1"/>
  <c r="EM129" i="2"/>
  <c r="IM129" i="2" s="1"/>
  <c r="EN129" i="2"/>
  <c r="IN129" i="2" s="1"/>
  <c r="EO129" i="2"/>
  <c r="IO129" i="2" s="1"/>
  <c r="EP129" i="2"/>
  <c r="IP129" i="2" s="1"/>
  <c r="EQ129" i="2"/>
  <c r="IQ129" i="2" s="1"/>
  <c r="ER129" i="2"/>
  <c r="IR129" i="2" s="1"/>
  <c r="FA129" i="2"/>
  <c r="JA129" i="2" s="1"/>
  <c r="FB129" i="2"/>
  <c r="JB129" i="2" s="1"/>
  <c r="FC129" i="2"/>
  <c r="JC129" i="2" s="1"/>
  <c r="FD129" i="2"/>
  <c r="JD129" i="2" s="1"/>
  <c r="FE129" i="2"/>
  <c r="JE129" i="2" s="1"/>
  <c r="FF129" i="2"/>
  <c r="JF129" i="2" s="1"/>
  <c r="FG129" i="2"/>
  <c r="JG129" i="2" s="1"/>
  <c r="FH129" i="2"/>
  <c r="JH129" i="2" s="1"/>
  <c r="FI129" i="2"/>
  <c r="JI129" i="2" s="1"/>
  <c r="FJ129" i="2"/>
  <c r="JJ129" i="2" s="1"/>
  <c r="FK129" i="2"/>
  <c r="JK129" i="2" s="1"/>
  <c r="FL129" i="2"/>
  <c r="JL129" i="2" s="1"/>
  <c r="FM129" i="2"/>
  <c r="JM129" i="2" s="1"/>
  <c r="DO130" i="2"/>
  <c r="HO130" i="2" s="1"/>
  <c r="DP130" i="2"/>
  <c r="HP130" i="2" s="1"/>
  <c r="DQ130" i="2"/>
  <c r="HQ130" i="2" s="1"/>
  <c r="DR130" i="2"/>
  <c r="HR130" i="2" s="1"/>
  <c r="DS130" i="2"/>
  <c r="HS130" i="2" s="1"/>
  <c r="DT130" i="2"/>
  <c r="HT130" i="2" s="1"/>
  <c r="DU130" i="2"/>
  <c r="HU130" i="2" s="1"/>
  <c r="DV130" i="2"/>
  <c r="HV130" i="2" s="1"/>
  <c r="DW130" i="2"/>
  <c r="HW130" i="2" s="1"/>
  <c r="DX130" i="2"/>
  <c r="HX130" i="2" s="1"/>
  <c r="DY130" i="2"/>
  <c r="HY130" i="2" s="1"/>
  <c r="DZ130" i="2"/>
  <c r="HZ130" i="2" s="1"/>
  <c r="EA130" i="2"/>
  <c r="IA130" i="2" s="1"/>
  <c r="EB130" i="2"/>
  <c r="IB130" i="2" s="1"/>
  <c r="EC130" i="2"/>
  <c r="IC130" i="2" s="1"/>
  <c r="ED130" i="2"/>
  <c r="ID130" i="2" s="1"/>
  <c r="EF130" i="2"/>
  <c r="IF130" i="2" s="1"/>
  <c r="EG130" i="2"/>
  <c r="IG130" i="2" s="1"/>
  <c r="EH130" i="2"/>
  <c r="IH130" i="2" s="1"/>
  <c r="EI130" i="2"/>
  <c r="II130" i="2" s="1"/>
  <c r="EJ130" i="2"/>
  <c r="IJ130" i="2" s="1"/>
  <c r="EK130" i="2"/>
  <c r="IK130" i="2" s="1"/>
  <c r="EL130" i="2"/>
  <c r="IL130" i="2" s="1"/>
  <c r="EM130" i="2"/>
  <c r="IM130" i="2" s="1"/>
  <c r="EN130" i="2"/>
  <c r="IN130" i="2" s="1"/>
  <c r="EO130" i="2"/>
  <c r="IO130" i="2" s="1"/>
  <c r="EP130" i="2"/>
  <c r="IP130" i="2" s="1"/>
  <c r="EQ130" i="2"/>
  <c r="IQ130" i="2" s="1"/>
  <c r="ER130" i="2"/>
  <c r="IR130" i="2" s="1"/>
  <c r="FA130" i="2"/>
  <c r="JA130" i="2" s="1"/>
  <c r="FB130" i="2"/>
  <c r="JB130" i="2" s="1"/>
  <c r="FC130" i="2"/>
  <c r="JC130" i="2" s="1"/>
  <c r="FD130" i="2"/>
  <c r="JD130" i="2" s="1"/>
  <c r="FE130" i="2"/>
  <c r="JE130" i="2" s="1"/>
  <c r="FF130" i="2"/>
  <c r="JF130" i="2" s="1"/>
  <c r="FG130" i="2"/>
  <c r="JG130" i="2" s="1"/>
  <c r="FH130" i="2"/>
  <c r="JH130" i="2" s="1"/>
  <c r="FI130" i="2"/>
  <c r="JI130" i="2" s="1"/>
  <c r="FJ130" i="2"/>
  <c r="JJ130" i="2" s="1"/>
  <c r="FK130" i="2"/>
  <c r="JK130" i="2" s="1"/>
  <c r="FL130" i="2"/>
  <c r="JL130" i="2" s="1"/>
  <c r="FM130" i="2"/>
  <c r="JM130" i="2" s="1"/>
  <c r="DO131" i="2"/>
  <c r="HO131" i="2" s="1"/>
  <c r="DP131" i="2"/>
  <c r="HP131" i="2" s="1"/>
  <c r="DQ131" i="2"/>
  <c r="HQ131" i="2" s="1"/>
  <c r="DR131" i="2"/>
  <c r="HR131" i="2" s="1"/>
  <c r="DS131" i="2"/>
  <c r="HS131" i="2" s="1"/>
  <c r="DT131" i="2"/>
  <c r="HT131" i="2" s="1"/>
  <c r="DU131" i="2"/>
  <c r="HU131" i="2" s="1"/>
  <c r="DV131" i="2"/>
  <c r="HV131" i="2" s="1"/>
  <c r="DW131" i="2"/>
  <c r="HW131" i="2" s="1"/>
  <c r="DX131" i="2"/>
  <c r="HX131" i="2" s="1"/>
  <c r="DY131" i="2"/>
  <c r="HY131" i="2" s="1"/>
  <c r="DZ131" i="2"/>
  <c r="HZ131" i="2" s="1"/>
  <c r="EA131" i="2"/>
  <c r="IA131" i="2" s="1"/>
  <c r="EB131" i="2"/>
  <c r="IB131" i="2" s="1"/>
  <c r="EC131" i="2"/>
  <c r="IC131" i="2" s="1"/>
  <c r="ED131" i="2"/>
  <c r="ID131" i="2" s="1"/>
  <c r="EE131" i="2"/>
  <c r="IE131" i="2" s="1"/>
  <c r="EF131" i="2"/>
  <c r="IF131" i="2" s="1"/>
  <c r="EG131" i="2"/>
  <c r="IG131" i="2" s="1"/>
  <c r="EH131" i="2"/>
  <c r="IH131" i="2" s="1"/>
  <c r="EI131" i="2"/>
  <c r="II131" i="2" s="1"/>
  <c r="EJ131" i="2"/>
  <c r="IJ131" i="2" s="1"/>
  <c r="EK131" i="2"/>
  <c r="IK131" i="2" s="1"/>
  <c r="EL131" i="2"/>
  <c r="IL131" i="2" s="1"/>
  <c r="EM131" i="2"/>
  <c r="IM131" i="2" s="1"/>
  <c r="EN131" i="2"/>
  <c r="IN131" i="2" s="1"/>
  <c r="EO131" i="2"/>
  <c r="IO131" i="2" s="1"/>
  <c r="EP131" i="2"/>
  <c r="IP131" i="2" s="1"/>
  <c r="EQ131" i="2"/>
  <c r="IQ131" i="2" s="1"/>
  <c r="ER131" i="2"/>
  <c r="IR131" i="2" s="1"/>
  <c r="FA131" i="2"/>
  <c r="JA131" i="2" s="1"/>
  <c r="FB131" i="2"/>
  <c r="JB131" i="2" s="1"/>
  <c r="FC131" i="2"/>
  <c r="JC131" i="2" s="1"/>
  <c r="FD131" i="2"/>
  <c r="JD131" i="2" s="1"/>
  <c r="FE131" i="2"/>
  <c r="JE131" i="2" s="1"/>
  <c r="FF131" i="2"/>
  <c r="JF131" i="2" s="1"/>
  <c r="FG131" i="2"/>
  <c r="JG131" i="2" s="1"/>
  <c r="FH131" i="2"/>
  <c r="JH131" i="2" s="1"/>
  <c r="FI131" i="2"/>
  <c r="JI131" i="2" s="1"/>
  <c r="FJ131" i="2"/>
  <c r="JJ131" i="2" s="1"/>
  <c r="FK131" i="2"/>
  <c r="JK131" i="2" s="1"/>
  <c r="FL131" i="2"/>
  <c r="JL131" i="2" s="1"/>
  <c r="FM131" i="2"/>
  <c r="JM131" i="2" s="1"/>
  <c r="DO132" i="2"/>
  <c r="HO132" i="2" s="1"/>
  <c r="DP132" i="2"/>
  <c r="HP132" i="2" s="1"/>
  <c r="DQ132" i="2"/>
  <c r="HQ132" i="2" s="1"/>
  <c r="DR132" i="2"/>
  <c r="HR132" i="2" s="1"/>
  <c r="DS132" i="2"/>
  <c r="HS132" i="2" s="1"/>
  <c r="DT132" i="2"/>
  <c r="HT132" i="2" s="1"/>
  <c r="DU132" i="2"/>
  <c r="HU132" i="2" s="1"/>
  <c r="DV132" i="2"/>
  <c r="HV132" i="2" s="1"/>
  <c r="DW132" i="2"/>
  <c r="HW132" i="2" s="1"/>
  <c r="DX132" i="2"/>
  <c r="HX132" i="2" s="1"/>
  <c r="DY132" i="2"/>
  <c r="HY132" i="2" s="1"/>
  <c r="DZ132" i="2"/>
  <c r="HZ132" i="2" s="1"/>
  <c r="EA132" i="2"/>
  <c r="IA132" i="2" s="1"/>
  <c r="EB132" i="2"/>
  <c r="IB132" i="2" s="1"/>
  <c r="EC132" i="2"/>
  <c r="IC132" i="2" s="1"/>
  <c r="ED132" i="2"/>
  <c r="ID132" i="2" s="1"/>
  <c r="EE132" i="2"/>
  <c r="IE132" i="2" s="1"/>
  <c r="EF132" i="2"/>
  <c r="IF132" i="2" s="1"/>
  <c r="EG132" i="2"/>
  <c r="IG132" i="2" s="1"/>
  <c r="EH132" i="2"/>
  <c r="IH132" i="2" s="1"/>
  <c r="EI132" i="2"/>
  <c r="II132" i="2" s="1"/>
  <c r="EJ132" i="2"/>
  <c r="IJ132" i="2" s="1"/>
  <c r="EK132" i="2"/>
  <c r="IK132" i="2" s="1"/>
  <c r="EL132" i="2"/>
  <c r="IL132" i="2" s="1"/>
  <c r="EM132" i="2"/>
  <c r="IM132" i="2" s="1"/>
  <c r="EN132" i="2"/>
  <c r="IN132" i="2" s="1"/>
  <c r="EO132" i="2"/>
  <c r="IO132" i="2" s="1"/>
  <c r="EP132" i="2"/>
  <c r="IP132" i="2" s="1"/>
  <c r="EQ132" i="2"/>
  <c r="IQ132" i="2" s="1"/>
  <c r="ER132" i="2"/>
  <c r="IR132" i="2" s="1"/>
  <c r="FA132" i="2"/>
  <c r="JA132" i="2" s="1"/>
  <c r="FB132" i="2"/>
  <c r="JB132" i="2" s="1"/>
  <c r="FC132" i="2"/>
  <c r="JC132" i="2" s="1"/>
  <c r="FD132" i="2"/>
  <c r="JD132" i="2" s="1"/>
  <c r="FE132" i="2"/>
  <c r="JE132" i="2" s="1"/>
  <c r="FF132" i="2"/>
  <c r="JF132" i="2" s="1"/>
  <c r="FG132" i="2"/>
  <c r="JG132" i="2" s="1"/>
  <c r="FH132" i="2"/>
  <c r="JH132" i="2" s="1"/>
  <c r="FI132" i="2"/>
  <c r="JI132" i="2" s="1"/>
  <c r="FJ132" i="2"/>
  <c r="JJ132" i="2" s="1"/>
  <c r="FK132" i="2"/>
  <c r="JK132" i="2" s="1"/>
  <c r="FL132" i="2"/>
  <c r="JL132" i="2" s="1"/>
  <c r="FM132" i="2"/>
  <c r="JM132" i="2" s="1"/>
  <c r="DO133" i="2"/>
  <c r="HO133" i="2" s="1"/>
  <c r="DP133" i="2"/>
  <c r="HP133" i="2" s="1"/>
  <c r="DQ133" i="2"/>
  <c r="HQ133" i="2" s="1"/>
  <c r="DR133" i="2"/>
  <c r="HR133" i="2" s="1"/>
  <c r="DS133" i="2"/>
  <c r="HS133" i="2" s="1"/>
  <c r="DT133" i="2"/>
  <c r="HT133" i="2" s="1"/>
  <c r="DU133" i="2"/>
  <c r="HU133" i="2" s="1"/>
  <c r="DV133" i="2"/>
  <c r="HV133" i="2" s="1"/>
  <c r="DW133" i="2"/>
  <c r="HW133" i="2" s="1"/>
  <c r="DX133" i="2"/>
  <c r="HX133" i="2" s="1"/>
  <c r="DY133" i="2"/>
  <c r="HY133" i="2" s="1"/>
  <c r="DZ133" i="2"/>
  <c r="HZ133" i="2" s="1"/>
  <c r="EA133" i="2"/>
  <c r="IA133" i="2" s="1"/>
  <c r="EB133" i="2"/>
  <c r="IB133" i="2" s="1"/>
  <c r="EC133" i="2"/>
  <c r="IC133" i="2" s="1"/>
  <c r="ED133" i="2"/>
  <c r="ID133" i="2" s="1"/>
  <c r="EF133" i="2"/>
  <c r="IF133" i="2" s="1"/>
  <c r="EG133" i="2"/>
  <c r="IG133" i="2" s="1"/>
  <c r="EH133" i="2"/>
  <c r="IH133" i="2" s="1"/>
  <c r="EI133" i="2"/>
  <c r="II133" i="2" s="1"/>
  <c r="EJ133" i="2"/>
  <c r="IJ133" i="2" s="1"/>
  <c r="EK133" i="2"/>
  <c r="IK133" i="2" s="1"/>
  <c r="EL133" i="2"/>
  <c r="IL133" i="2" s="1"/>
  <c r="EM133" i="2"/>
  <c r="IM133" i="2" s="1"/>
  <c r="EN133" i="2"/>
  <c r="IN133" i="2" s="1"/>
  <c r="EO133" i="2"/>
  <c r="IO133" i="2" s="1"/>
  <c r="EP133" i="2"/>
  <c r="IP133" i="2" s="1"/>
  <c r="EQ133" i="2"/>
  <c r="IQ133" i="2" s="1"/>
  <c r="ER133" i="2"/>
  <c r="IR133" i="2" s="1"/>
  <c r="FA133" i="2"/>
  <c r="JA133" i="2" s="1"/>
  <c r="FB133" i="2"/>
  <c r="JB133" i="2" s="1"/>
  <c r="FC133" i="2"/>
  <c r="JC133" i="2" s="1"/>
  <c r="FD133" i="2"/>
  <c r="JD133" i="2" s="1"/>
  <c r="FE133" i="2"/>
  <c r="JE133" i="2" s="1"/>
  <c r="FF133" i="2"/>
  <c r="JF133" i="2" s="1"/>
  <c r="FG133" i="2"/>
  <c r="JG133" i="2" s="1"/>
  <c r="FH133" i="2"/>
  <c r="JH133" i="2" s="1"/>
  <c r="FI133" i="2"/>
  <c r="JI133" i="2" s="1"/>
  <c r="FJ133" i="2"/>
  <c r="JJ133" i="2" s="1"/>
  <c r="FK133" i="2"/>
  <c r="JK133" i="2" s="1"/>
  <c r="FL133" i="2"/>
  <c r="JL133" i="2" s="1"/>
  <c r="FM133" i="2"/>
  <c r="JM133" i="2" s="1"/>
  <c r="DO134" i="2"/>
  <c r="HO134" i="2" s="1"/>
  <c r="DP134" i="2"/>
  <c r="HP134" i="2" s="1"/>
  <c r="DQ134" i="2"/>
  <c r="HQ134" i="2" s="1"/>
  <c r="DR134" i="2"/>
  <c r="HR134" i="2" s="1"/>
  <c r="DS134" i="2"/>
  <c r="HS134" i="2" s="1"/>
  <c r="DT134" i="2"/>
  <c r="HT134" i="2" s="1"/>
  <c r="DU134" i="2"/>
  <c r="HU134" i="2" s="1"/>
  <c r="DV134" i="2"/>
  <c r="HV134" i="2" s="1"/>
  <c r="DW134" i="2"/>
  <c r="HW134" i="2" s="1"/>
  <c r="DX134" i="2"/>
  <c r="HX134" i="2" s="1"/>
  <c r="DY134" i="2"/>
  <c r="HY134" i="2" s="1"/>
  <c r="DZ134" i="2"/>
  <c r="HZ134" i="2" s="1"/>
  <c r="EA134" i="2"/>
  <c r="IA134" i="2" s="1"/>
  <c r="EB134" i="2"/>
  <c r="IB134" i="2" s="1"/>
  <c r="EC134" i="2"/>
  <c r="IC134" i="2" s="1"/>
  <c r="ED134" i="2"/>
  <c r="ID134" i="2" s="1"/>
  <c r="EE134" i="2"/>
  <c r="IE134" i="2" s="1"/>
  <c r="EF134" i="2"/>
  <c r="IF134" i="2" s="1"/>
  <c r="EG134" i="2"/>
  <c r="IG134" i="2" s="1"/>
  <c r="EH134" i="2"/>
  <c r="IH134" i="2" s="1"/>
  <c r="EI134" i="2"/>
  <c r="II134" i="2" s="1"/>
  <c r="EJ134" i="2"/>
  <c r="IJ134" i="2" s="1"/>
  <c r="EK134" i="2"/>
  <c r="IK134" i="2" s="1"/>
  <c r="EL134" i="2"/>
  <c r="IL134" i="2" s="1"/>
  <c r="EM134" i="2"/>
  <c r="IM134" i="2" s="1"/>
  <c r="EN134" i="2"/>
  <c r="IN134" i="2" s="1"/>
  <c r="EO134" i="2"/>
  <c r="IO134" i="2" s="1"/>
  <c r="EP134" i="2"/>
  <c r="IP134" i="2" s="1"/>
  <c r="EQ134" i="2"/>
  <c r="IQ134" i="2" s="1"/>
  <c r="ER134" i="2"/>
  <c r="IR134" i="2" s="1"/>
  <c r="FA134" i="2"/>
  <c r="JA134" i="2" s="1"/>
  <c r="FB134" i="2"/>
  <c r="JB134" i="2" s="1"/>
  <c r="FC134" i="2"/>
  <c r="JC134" i="2" s="1"/>
  <c r="FD134" i="2"/>
  <c r="JD134" i="2" s="1"/>
  <c r="FE134" i="2"/>
  <c r="JE134" i="2" s="1"/>
  <c r="FF134" i="2"/>
  <c r="JF134" i="2" s="1"/>
  <c r="FG134" i="2"/>
  <c r="JG134" i="2" s="1"/>
  <c r="FH134" i="2"/>
  <c r="JH134" i="2" s="1"/>
  <c r="FI134" i="2"/>
  <c r="JI134" i="2" s="1"/>
  <c r="FJ134" i="2"/>
  <c r="JJ134" i="2" s="1"/>
  <c r="FK134" i="2"/>
  <c r="JK134" i="2" s="1"/>
  <c r="FL134" i="2"/>
  <c r="JL134" i="2" s="1"/>
  <c r="FM134" i="2"/>
  <c r="JM134" i="2" s="1"/>
  <c r="DO135" i="2"/>
  <c r="HO135" i="2" s="1"/>
  <c r="DP135" i="2"/>
  <c r="HP135" i="2" s="1"/>
  <c r="DQ135" i="2"/>
  <c r="HQ135" i="2" s="1"/>
  <c r="DR135" i="2"/>
  <c r="HR135" i="2" s="1"/>
  <c r="DS135" i="2"/>
  <c r="HS135" i="2" s="1"/>
  <c r="DT135" i="2"/>
  <c r="HT135" i="2" s="1"/>
  <c r="DU135" i="2"/>
  <c r="HU135" i="2" s="1"/>
  <c r="DV135" i="2"/>
  <c r="HV135" i="2" s="1"/>
  <c r="DW135" i="2"/>
  <c r="HW135" i="2" s="1"/>
  <c r="DX135" i="2"/>
  <c r="HX135" i="2" s="1"/>
  <c r="DY135" i="2"/>
  <c r="HY135" i="2" s="1"/>
  <c r="DZ135" i="2"/>
  <c r="HZ135" i="2" s="1"/>
  <c r="EA135" i="2"/>
  <c r="IA135" i="2" s="1"/>
  <c r="EB135" i="2"/>
  <c r="IB135" i="2" s="1"/>
  <c r="EC135" i="2"/>
  <c r="IC135" i="2" s="1"/>
  <c r="ED135" i="2"/>
  <c r="ID135" i="2" s="1"/>
  <c r="EE135" i="2"/>
  <c r="IE135" i="2" s="1"/>
  <c r="EF135" i="2"/>
  <c r="IF135" i="2" s="1"/>
  <c r="EG135" i="2"/>
  <c r="IG135" i="2" s="1"/>
  <c r="EH135" i="2"/>
  <c r="IH135" i="2" s="1"/>
  <c r="EI135" i="2"/>
  <c r="II135" i="2" s="1"/>
  <c r="EJ135" i="2"/>
  <c r="IJ135" i="2" s="1"/>
  <c r="EK135" i="2"/>
  <c r="IK135" i="2" s="1"/>
  <c r="EL135" i="2"/>
  <c r="IL135" i="2" s="1"/>
  <c r="EM135" i="2"/>
  <c r="IM135" i="2" s="1"/>
  <c r="EN135" i="2"/>
  <c r="IN135" i="2" s="1"/>
  <c r="EO135" i="2"/>
  <c r="IO135" i="2" s="1"/>
  <c r="EP135" i="2"/>
  <c r="IP135" i="2" s="1"/>
  <c r="EQ135" i="2"/>
  <c r="IQ135" i="2" s="1"/>
  <c r="ER135" i="2"/>
  <c r="IR135" i="2" s="1"/>
  <c r="FA135" i="2"/>
  <c r="JA135" i="2" s="1"/>
  <c r="FB135" i="2"/>
  <c r="JB135" i="2" s="1"/>
  <c r="FC135" i="2"/>
  <c r="JC135" i="2" s="1"/>
  <c r="FD135" i="2"/>
  <c r="JD135" i="2" s="1"/>
  <c r="FE135" i="2"/>
  <c r="JE135" i="2" s="1"/>
  <c r="FF135" i="2"/>
  <c r="JF135" i="2" s="1"/>
  <c r="FG135" i="2"/>
  <c r="JG135" i="2" s="1"/>
  <c r="FH135" i="2"/>
  <c r="JH135" i="2" s="1"/>
  <c r="FI135" i="2"/>
  <c r="JI135" i="2" s="1"/>
  <c r="FJ135" i="2"/>
  <c r="JJ135" i="2" s="1"/>
  <c r="FK135" i="2"/>
  <c r="JK135" i="2" s="1"/>
  <c r="FL135" i="2"/>
  <c r="JL135" i="2" s="1"/>
  <c r="FM135" i="2"/>
  <c r="JM135" i="2" s="1"/>
  <c r="DO136" i="2"/>
  <c r="HO136" i="2" s="1"/>
  <c r="DP136" i="2"/>
  <c r="HP136" i="2" s="1"/>
  <c r="DQ136" i="2"/>
  <c r="HQ136" i="2" s="1"/>
  <c r="DR136" i="2"/>
  <c r="HR136" i="2" s="1"/>
  <c r="DS136" i="2"/>
  <c r="HS136" i="2" s="1"/>
  <c r="DT136" i="2"/>
  <c r="HT136" i="2" s="1"/>
  <c r="DU136" i="2"/>
  <c r="HU136" i="2" s="1"/>
  <c r="DV136" i="2"/>
  <c r="HV136" i="2" s="1"/>
  <c r="DW136" i="2"/>
  <c r="HW136" i="2" s="1"/>
  <c r="DX136" i="2"/>
  <c r="HX136" i="2" s="1"/>
  <c r="DY136" i="2"/>
  <c r="HY136" i="2" s="1"/>
  <c r="DZ136" i="2"/>
  <c r="HZ136" i="2" s="1"/>
  <c r="EA136" i="2"/>
  <c r="IA136" i="2" s="1"/>
  <c r="EB136" i="2"/>
  <c r="IB136" i="2" s="1"/>
  <c r="EC136" i="2"/>
  <c r="IC136" i="2" s="1"/>
  <c r="ED136" i="2"/>
  <c r="ID136" i="2" s="1"/>
  <c r="EE136" i="2"/>
  <c r="IE136" i="2" s="1"/>
  <c r="EF136" i="2"/>
  <c r="IF136" i="2" s="1"/>
  <c r="EG136" i="2"/>
  <c r="IG136" i="2" s="1"/>
  <c r="EH136" i="2"/>
  <c r="IH136" i="2" s="1"/>
  <c r="EI136" i="2"/>
  <c r="II136" i="2" s="1"/>
  <c r="EJ136" i="2"/>
  <c r="IJ136" i="2" s="1"/>
  <c r="EK136" i="2"/>
  <c r="IK136" i="2" s="1"/>
  <c r="EL136" i="2"/>
  <c r="IL136" i="2" s="1"/>
  <c r="EM136" i="2"/>
  <c r="IM136" i="2" s="1"/>
  <c r="EN136" i="2"/>
  <c r="IN136" i="2" s="1"/>
  <c r="EO136" i="2"/>
  <c r="IO136" i="2" s="1"/>
  <c r="EP136" i="2"/>
  <c r="IP136" i="2" s="1"/>
  <c r="EQ136" i="2"/>
  <c r="IQ136" i="2" s="1"/>
  <c r="ER136" i="2"/>
  <c r="IR136" i="2" s="1"/>
  <c r="FA136" i="2"/>
  <c r="JA136" i="2" s="1"/>
  <c r="FB136" i="2"/>
  <c r="JB136" i="2" s="1"/>
  <c r="FC136" i="2"/>
  <c r="JC136" i="2" s="1"/>
  <c r="FD136" i="2"/>
  <c r="JD136" i="2" s="1"/>
  <c r="FE136" i="2"/>
  <c r="JE136" i="2" s="1"/>
  <c r="FF136" i="2"/>
  <c r="JF136" i="2" s="1"/>
  <c r="FG136" i="2"/>
  <c r="JG136" i="2" s="1"/>
  <c r="FH136" i="2"/>
  <c r="JH136" i="2" s="1"/>
  <c r="FI136" i="2"/>
  <c r="JI136" i="2" s="1"/>
  <c r="FJ136" i="2"/>
  <c r="JJ136" i="2" s="1"/>
  <c r="FK136" i="2"/>
  <c r="JK136" i="2" s="1"/>
  <c r="FL136" i="2"/>
  <c r="JL136" i="2" s="1"/>
  <c r="FM136" i="2"/>
  <c r="JM136" i="2" s="1"/>
  <c r="DO137" i="2"/>
  <c r="HO137" i="2" s="1"/>
  <c r="DP137" i="2"/>
  <c r="HP137" i="2" s="1"/>
  <c r="DQ137" i="2"/>
  <c r="HQ137" i="2" s="1"/>
  <c r="DR137" i="2"/>
  <c r="HR137" i="2" s="1"/>
  <c r="DS137" i="2"/>
  <c r="HS137" i="2" s="1"/>
  <c r="DT137" i="2"/>
  <c r="HT137" i="2" s="1"/>
  <c r="DU137" i="2"/>
  <c r="HU137" i="2" s="1"/>
  <c r="DV137" i="2"/>
  <c r="HV137" i="2" s="1"/>
  <c r="DW137" i="2"/>
  <c r="HW137" i="2" s="1"/>
  <c r="DX137" i="2"/>
  <c r="HX137" i="2" s="1"/>
  <c r="DY137" i="2"/>
  <c r="HY137" i="2" s="1"/>
  <c r="DZ137" i="2"/>
  <c r="HZ137" i="2" s="1"/>
  <c r="EA137" i="2"/>
  <c r="IA137" i="2" s="1"/>
  <c r="EB137" i="2"/>
  <c r="IB137" i="2" s="1"/>
  <c r="EC137" i="2"/>
  <c r="IC137" i="2" s="1"/>
  <c r="ED137" i="2"/>
  <c r="ID137" i="2" s="1"/>
  <c r="EF137" i="2"/>
  <c r="IF137" i="2" s="1"/>
  <c r="EG137" i="2"/>
  <c r="IG137" i="2" s="1"/>
  <c r="EH137" i="2"/>
  <c r="IH137" i="2" s="1"/>
  <c r="EI137" i="2"/>
  <c r="II137" i="2" s="1"/>
  <c r="EJ137" i="2"/>
  <c r="IJ137" i="2" s="1"/>
  <c r="EK137" i="2"/>
  <c r="IK137" i="2" s="1"/>
  <c r="EL137" i="2"/>
  <c r="IL137" i="2" s="1"/>
  <c r="EM137" i="2"/>
  <c r="IM137" i="2" s="1"/>
  <c r="EN137" i="2"/>
  <c r="IN137" i="2" s="1"/>
  <c r="EO137" i="2"/>
  <c r="IO137" i="2" s="1"/>
  <c r="EP137" i="2"/>
  <c r="IP137" i="2" s="1"/>
  <c r="EQ137" i="2"/>
  <c r="IQ137" i="2" s="1"/>
  <c r="ER137" i="2"/>
  <c r="IR137" i="2" s="1"/>
  <c r="FA137" i="2"/>
  <c r="JA137" i="2" s="1"/>
  <c r="FB137" i="2"/>
  <c r="JB137" i="2" s="1"/>
  <c r="FC137" i="2"/>
  <c r="JC137" i="2" s="1"/>
  <c r="FD137" i="2"/>
  <c r="JD137" i="2" s="1"/>
  <c r="FE137" i="2"/>
  <c r="JE137" i="2" s="1"/>
  <c r="FF137" i="2"/>
  <c r="JF137" i="2" s="1"/>
  <c r="FG137" i="2"/>
  <c r="JG137" i="2" s="1"/>
  <c r="FH137" i="2"/>
  <c r="JH137" i="2" s="1"/>
  <c r="FI137" i="2"/>
  <c r="JI137" i="2" s="1"/>
  <c r="FJ137" i="2"/>
  <c r="JJ137" i="2" s="1"/>
  <c r="FK137" i="2"/>
  <c r="JK137" i="2" s="1"/>
  <c r="FL137" i="2"/>
  <c r="JL137" i="2" s="1"/>
  <c r="FM137" i="2"/>
  <c r="JM137" i="2" s="1"/>
  <c r="DO138" i="2"/>
  <c r="HO138" i="2" s="1"/>
  <c r="DP138" i="2"/>
  <c r="HP138" i="2" s="1"/>
  <c r="DQ138" i="2"/>
  <c r="HQ138" i="2" s="1"/>
  <c r="DR138" i="2"/>
  <c r="HR138" i="2" s="1"/>
  <c r="DS138" i="2"/>
  <c r="HS138" i="2" s="1"/>
  <c r="DT138" i="2"/>
  <c r="HT138" i="2" s="1"/>
  <c r="DU138" i="2"/>
  <c r="HU138" i="2" s="1"/>
  <c r="DV138" i="2"/>
  <c r="HV138" i="2" s="1"/>
  <c r="DW138" i="2"/>
  <c r="HW138" i="2" s="1"/>
  <c r="DX138" i="2"/>
  <c r="HX138" i="2" s="1"/>
  <c r="DY138" i="2"/>
  <c r="HY138" i="2" s="1"/>
  <c r="DZ138" i="2"/>
  <c r="HZ138" i="2" s="1"/>
  <c r="EA138" i="2"/>
  <c r="IA138" i="2" s="1"/>
  <c r="EB138" i="2"/>
  <c r="IB138" i="2" s="1"/>
  <c r="EC138" i="2"/>
  <c r="IC138" i="2" s="1"/>
  <c r="ED138" i="2"/>
  <c r="ID138" i="2" s="1"/>
  <c r="EF138" i="2"/>
  <c r="IF138" i="2" s="1"/>
  <c r="EG138" i="2"/>
  <c r="IG138" i="2" s="1"/>
  <c r="EH138" i="2"/>
  <c r="IH138" i="2" s="1"/>
  <c r="EI138" i="2"/>
  <c r="II138" i="2" s="1"/>
  <c r="EJ138" i="2"/>
  <c r="IJ138" i="2" s="1"/>
  <c r="EK138" i="2"/>
  <c r="IK138" i="2" s="1"/>
  <c r="EL138" i="2"/>
  <c r="IL138" i="2" s="1"/>
  <c r="EM138" i="2"/>
  <c r="IM138" i="2" s="1"/>
  <c r="EN138" i="2"/>
  <c r="IN138" i="2" s="1"/>
  <c r="EO138" i="2"/>
  <c r="IO138" i="2" s="1"/>
  <c r="EP138" i="2"/>
  <c r="IP138" i="2" s="1"/>
  <c r="EQ138" i="2"/>
  <c r="IQ138" i="2" s="1"/>
  <c r="ER138" i="2"/>
  <c r="IR138" i="2" s="1"/>
  <c r="FA138" i="2"/>
  <c r="JA138" i="2" s="1"/>
  <c r="FB138" i="2"/>
  <c r="JB138" i="2" s="1"/>
  <c r="FC138" i="2"/>
  <c r="JC138" i="2" s="1"/>
  <c r="FD138" i="2"/>
  <c r="JD138" i="2" s="1"/>
  <c r="FE138" i="2"/>
  <c r="JE138" i="2" s="1"/>
  <c r="FF138" i="2"/>
  <c r="JF138" i="2" s="1"/>
  <c r="FG138" i="2"/>
  <c r="JG138" i="2" s="1"/>
  <c r="FH138" i="2"/>
  <c r="JH138" i="2" s="1"/>
  <c r="FI138" i="2"/>
  <c r="JI138" i="2" s="1"/>
  <c r="FJ138" i="2"/>
  <c r="JJ138" i="2" s="1"/>
  <c r="FK138" i="2"/>
  <c r="JK138" i="2" s="1"/>
  <c r="FL138" i="2"/>
  <c r="JL138" i="2" s="1"/>
  <c r="FM138" i="2"/>
  <c r="JM138" i="2" s="1"/>
  <c r="DO139" i="2"/>
  <c r="HO139" i="2" s="1"/>
  <c r="DP139" i="2"/>
  <c r="HP139" i="2" s="1"/>
  <c r="DQ139" i="2"/>
  <c r="HQ139" i="2" s="1"/>
  <c r="DR139" i="2"/>
  <c r="HR139" i="2" s="1"/>
  <c r="DS139" i="2"/>
  <c r="HS139" i="2" s="1"/>
  <c r="DT139" i="2"/>
  <c r="HT139" i="2" s="1"/>
  <c r="DU139" i="2"/>
  <c r="HU139" i="2" s="1"/>
  <c r="DV139" i="2"/>
  <c r="HV139" i="2" s="1"/>
  <c r="DW139" i="2"/>
  <c r="HW139" i="2" s="1"/>
  <c r="DX139" i="2"/>
  <c r="HX139" i="2" s="1"/>
  <c r="DY139" i="2"/>
  <c r="HY139" i="2" s="1"/>
  <c r="DZ139" i="2"/>
  <c r="HZ139" i="2" s="1"/>
  <c r="EA139" i="2"/>
  <c r="IA139" i="2" s="1"/>
  <c r="EB139" i="2"/>
  <c r="IB139" i="2" s="1"/>
  <c r="EC139" i="2"/>
  <c r="IC139" i="2" s="1"/>
  <c r="ED139" i="2"/>
  <c r="ID139" i="2" s="1"/>
  <c r="EF139" i="2"/>
  <c r="IF139" i="2" s="1"/>
  <c r="EG139" i="2"/>
  <c r="IG139" i="2" s="1"/>
  <c r="EH139" i="2"/>
  <c r="IH139" i="2" s="1"/>
  <c r="EI139" i="2"/>
  <c r="II139" i="2" s="1"/>
  <c r="EJ139" i="2"/>
  <c r="IJ139" i="2" s="1"/>
  <c r="EK139" i="2"/>
  <c r="IK139" i="2" s="1"/>
  <c r="EL139" i="2"/>
  <c r="IL139" i="2" s="1"/>
  <c r="EM139" i="2"/>
  <c r="IM139" i="2" s="1"/>
  <c r="EN139" i="2"/>
  <c r="IN139" i="2" s="1"/>
  <c r="EO139" i="2"/>
  <c r="IO139" i="2" s="1"/>
  <c r="EP139" i="2"/>
  <c r="IP139" i="2" s="1"/>
  <c r="EQ139" i="2"/>
  <c r="IQ139" i="2" s="1"/>
  <c r="ER139" i="2"/>
  <c r="IR139" i="2" s="1"/>
  <c r="FA139" i="2"/>
  <c r="JA139" i="2" s="1"/>
  <c r="FB139" i="2"/>
  <c r="JB139" i="2" s="1"/>
  <c r="FC139" i="2"/>
  <c r="JC139" i="2" s="1"/>
  <c r="FD139" i="2"/>
  <c r="JD139" i="2" s="1"/>
  <c r="FE139" i="2"/>
  <c r="JE139" i="2" s="1"/>
  <c r="FF139" i="2"/>
  <c r="JF139" i="2" s="1"/>
  <c r="FG139" i="2"/>
  <c r="JG139" i="2" s="1"/>
  <c r="FH139" i="2"/>
  <c r="JH139" i="2" s="1"/>
  <c r="FI139" i="2"/>
  <c r="JI139" i="2" s="1"/>
  <c r="FJ139" i="2"/>
  <c r="JJ139" i="2" s="1"/>
  <c r="FK139" i="2"/>
  <c r="JK139" i="2" s="1"/>
  <c r="FL139" i="2"/>
  <c r="JL139" i="2" s="1"/>
  <c r="FM139" i="2"/>
  <c r="JM139" i="2" s="1"/>
  <c r="DO140" i="2"/>
  <c r="HO140" i="2" s="1"/>
  <c r="DP140" i="2"/>
  <c r="HP140" i="2" s="1"/>
  <c r="DQ140" i="2"/>
  <c r="HQ140" i="2" s="1"/>
  <c r="DR140" i="2"/>
  <c r="HR140" i="2" s="1"/>
  <c r="DS140" i="2"/>
  <c r="HS140" i="2" s="1"/>
  <c r="DT140" i="2"/>
  <c r="HT140" i="2" s="1"/>
  <c r="DU140" i="2"/>
  <c r="HU140" i="2" s="1"/>
  <c r="DV140" i="2"/>
  <c r="HV140" i="2" s="1"/>
  <c r="DW140" i="2"/>
  <c r="HW140" i="2" s="1"/>
  <c r="DX140" i="2"/>
  <c r="HX140" i="2" s="1"/>
  <c r="DY140" i="2"/>
  <c r="HY140" i="2" s="1"/>
  <c r="DZ140" i="2"/>
  <c r="HZ140" i="2" s="1"/>
  <c r="EA140" i="2"/>
  <c r="IA140" i="2" s="1"/>
  <c r="EB140" i="2"/>
  <c r="IB140" i="2" s="1"/>
  <c r="EC140" i="2"/>
  <c r="IC140" i="2" s="1"/>
  <c r="ED140" i="2"/>
  <c r="ID140" i="2" s="1"/>
  <c r="EF140" i="2"/>
  <c r="IF140" i="2" s="1"/>
  <c r="EG140" i="2"/>
  <c r="IG140" i="2" s="1"/>
  <c r="EH140" i="2"/>
  <c r="IH140" i="2" s="1"/>
  <c r="EI140" i="2"/>
  <c r="II140" i="2" s="1"/>
  <c r="EJ140" i="2"/>
  <c r="IJ140" i="2" s="1"/>
  <c r="EK140" i="2"/>
  <c r="IK140" i="2" s="1"/>
  <c r="EL140" i="2"/>
  <c r="IL140" i="2" s="1"/>
  <c r="EM140" i="2"/>
  <c r="IM140" i="2" s="1"/>
  <c r="EN140" i="2"/>
  <c r="IN140" i="2" s="1"/>
  <c r="EO140" i="2"/>
  <c r="IO140" i="2" s="1"/>
  <c r="EP140" i="2"/>
  <c r="IP140" i="2" s="1"/>
  <c r="EQ140" i="2"/>
  <c r="IQ140" i="2" s="1"/>
  <c r="ER140" i="2"/>
  <c r="IR140" i="2" s="1"/>
  <c r="FA140" i="2"/>
  <c r="JA140" i="2" s="1"/>
  <c r="FB140" i="2"/>
  <c r="JB140" i="2" s="1"/>
  <c r="FC140" i="2"/>
  <c r="JC140" i="2" s="1"/>
  <c r="FD140" i="2"/>
  <c r="JD140" i="2" s="1"/>
  <c r="FE140" i="2"/>
  <c r="JE140" i="2" s="1"/>
  <c r="FF140" i="2"/>
  <c r="JF140" i="2" s="1"/>
  <c r="FG140" i="2"/>
  <c r="JG140" i="2" s="1"/>
  <c r="FH140" i="2"/>
  <c r="JH140" i="2" s="1"/>
  <c r="FI140" i="2"/>
  <c r="JI140" i="2" s="1"/>
  <c r="FJ140" i="2"/>
  <c r="JJ140" i="2" s="1"/>
  <c r="FK140" i="2"/>
  <c r="JK140" i="2" s="1"/>
  <c r="FL140" i="2"/>
  <c r="JL140" i="2" s="1"/>
  <c r="FM140" i="2"/>
  <c r="JM140" i="2" s="1"/>
  <c r="DO141" i="2"/>
  <c r="HO141" i="2" s="1"/>
  <c r="DP141" i="2"/>
  <c r="HP141" i="2" s="1"/>
  <c r="DQ141" i="2"/>
  <c r="HQ141" i="2" s="1"/>
  <c r="DR141" i="2"/>
  <c r="HR141" i="2" s="1"/>
  <c r="DS141" i="2"/>
  <c r="HS141" i="2" s="1"/>
  <c r="DT141" i="2"/>
  <c r="HT141" i="2" s="1"/>
  <c r="DU141" i="2"/>
  <c r="HU141" i="2" s="1"/>
  <c r="DV141" i="2"/>
  <c r="HV141" i="2" s="1"/>
  <c r="DW141" i="2"/>
  <c r="HW141" i="2" s="1"/>
  <c r="DX141" i="2"/>
  <c r="HX141" i="2" s="1"/>
  <c r="DY141" i="2"/>
  <c r="HY141" i="2" s="1"/>
  <c r="DZ141" i="2"/>
  <c r="HZ141" i="2" s="1"/>
  <c r="EA141" i="2"/>
  <c r="IA141" i="2" s="1"/>
  <c r="EB141" i="2"/>
  <c r="IB141" i="2" s="1"/>
  <c r="EC141" i="2"/>
  <c r="IC141" i="2" s="1"/>
  <c r="ED141" i="2"/>
  <c r="ID141" i="2" s="1"/>
  <c r="EF141" i="2"/>
  <c r="IF141" i="2" s="1"/>
  <c r="EG141" i="2"/>
  <c r="IG141" i="2" s="1"/>
  <c r="EH141" i="2"/>
  <c r="IH141" i="2" s="1"/>
  <c r="EI141" i="2"/>
  <c r="II141" i="2" s="1"/>
  <c r="EJ141" i="2"/>
  <c r="IJ141" i="2" s="1"/>
  <c r="EK141" i="2"/>
  <c r="IK141" i="2" s="1"/>
  <c r="EL141" i="2"/>
  <c r="IL141" i="2" s="1"/>
  <c r="EM141" i="2"/>
  <c r="IM141" i="2" s="1"/>
  <c r="EN141" i="2"/>
  <c r="IN141" i="2" s="1"/>
  <c r="EO141" i="2"/>
  <c r="IO141" i="2" s="1"/>
  <c r="EP141" i="2"/>
  <c r="IP141" i="2" s="1"/>
  <c r="EQ141" i="2"/>
  <c r="IQ141" i="2" s="1"/>
  <c r="ER141" i="2"/>
  <c r="IR141" i="2" s="1"/>
  <c r="FA141" i="2"/>
  <c r="JA141" i="2" s="1"/>
  <c r="FB141" i="2"/>
  <c r="JB141" i="2" s="1"/>
  <c r="FC141" i="2"/>
  <c r="JC141" i="2" s="1"/>
  <c r="FD141" i="2"/>
  <c r="JD141" i="2" s="1"/>
  <c r="FE141" i="2"/>
  <c r="JE141" i="2" s="1"/>
  <c r="FF141" i="2"/>
  <c r="JF141" i="2" s="1"/>
  <c r="FG141" i="2"/>
  <c r="JG141" i="2" s="1"/>
  <c r="FH141" i="2"/>
  <c r="JH141" i="2" s="1"/>
  <c r="FI141" i="2"/>
  <c r="JI141" i="2" s="1"/>
  <c r="FJ141" i="2"/>
  <c r="JJ141" i="2" s="1"/>
  <c r="FK141" i="2"/>
  <c r="JK141" i="2" s="1"/>
  <c r="FL141" i="2"/>
  <c r="JL141" i="2" s="1"/>
  <c r="FM141" i="2"/>
  <c r="JM141" i="2" s="1"/>
  <c r="DO142" i="2"/>
  <c r="HO142" i="2" s="1"/>
  <c r="DP142" i="2"/>
  <c r="HP142" i="2" s="1"/>
  <c r="DQ142" i="2"/>
  <c r="HQ142" i="2" s="1"/>
  <c r="DR142" i="2"/>
  <c r="HR142" i="2" s="1"/>
  <c r="DS142" i="2"/>
  <c r="HS142" i="2" s="1"/>
  <c r="DT142" i="2"/>
  <c r="HT142" i="2" s="1"/>
  <c r="DU142" i="2"/>
  <c r="HU142" i="2" s="1"/>
  <c r="DV142" i="2"/>
  <c r="HV142" i="2" s="1"/>
  <c r="DW142" i="2"/>
  <c r="HW142" i="2" s="1"/>
  <c r="DX142" i="2"/>
  <c r="HX142" i="2" s="1"/>
  <c r="DY142" i="2"/>
  <c r="HY142" i="2" s="1"/>
  <c r="DZ142" i="2"/>
  <c r="HZ142" i="2" s="1"/>
  <c r="EA142" i="2"/>
  <c r="IA142" i="2" s="1"/>
  <c r="EB142" i="2"/>
  <c r="IB142" i="2" s="1"/>
  <c r="EC142" i="2"/>
  <c r="IC142" i="2" s="1"/>
  <c r="ED142" i="2"/>
  <c r="ID142" i="2" s="1"/>
  <c r="EF142" i="2"/>
  <c r="IF142" i="2" s="1"/>
  <c r="EG142" i="2"/>
  <c r="IG142" i="2" s="1"/>
  <c r="EH142" i="2"/>
  <c r="IH142" i="2" s="1"/>
  <c r="EI142" i="2"/>
  <c r="II142" i="2" s="1"/>
  <c r="EJ142" i="2"/>
  <c r="IJ142" i="2" s="1"/>
  <c r="EK142" i="2"/>
  <c r="IK142" i="2" s="1"/>
  <c r="EL142" i="2"/>
  <c r="IL142" i="2" s="1"/>
  <c r="EM142" i="2"/>
  <c r="IM142" i="2" s="1"/>
  <c r="EN142" i="2"/>
  <c r="IN142" i="2" s="1"/>
  <c r="EO142" i="2"/>
  <c r="IO142" i="2" s="1"/>
  <c r="EP142" i="2"/>
  <c r="IP142" i="2" s="1"/>
  <c r="EQ142" i="2"/>
  <c r="IQ142" i="2" s="1"/>
  <c r="ER142" i="2"/>
  <c r="IR142" i="2" s="1"/>
  <c r="FA142" i="2"/>
  <c r="JA142" i="2" s="1"/>
  <c r="FB142" i="2"/>
  <c r="JB142" i="2" s="1"/>
  <c r="FC142" i="2"/>
  <c r="JC142" i="2" s="1"/>
  <c r="FD142" i="2"/>
  <c r="JD142" i="2" s="1"/>
  <c r="FE142" i="2"/>
  <c r="JE142" i="2" s="1"/>
  <c r="FF142" i="2"/>
  <c r="JF142" i="2" s="1"/>
  <c r="FG142" i="2"/>
  <c r="JG142" i="2" s="1"/>
  <c r="FH142" i="2"/>
  <c r="JH142" i="2" s="1"/>
  <c r="FI142" i="2"/>
  <c r="JI142" i="2" s="1"/>
  <c r="FJ142" i="2"/>
  <c r="JJ142" i="2" s="1"/>
  <c r="FK142" i="2"/>
  <c r="JK142" i="2" s="1"/>
  <c r="FL142" i="2"/>
  <c r="JL142" i="2" s="1"/>
  <c r="FM142" i="2"/>
  <c r="JM142" i="2" s="1"/>
  <c r="DO143" i="2"/>
  <c r="HO143" i="2" s="1"/>
  <c r="DP143" i="2"/>
  <c r="HP143" i="2" s="1"/>
  <c r="DQ143" i="2"/>
  <c r="HQ143" i="2" s="1"/>
  <c r="DR143" i="2"/>
  <c r="HR143" i="2" s="1"/>
  <c r="DS143" i="2"/>
  <c r="HS143" i="2" s="1"/>
  <c r="DT143" i="2"/>
  <c r="HT143" i="2" s="1"/>
  <c r="DU143" i="2"/>
  <c r="HU143" i="2" s="1"/>
  <c r="DV143" i="2"/>
  <c r="HV143" i="2" s="1"/>
  <c r="DW143" i="2"/>
  <c r="HW143" i="2" s="1"/>
  <c r="DX143" i="2"/>
  <c r="HX143" i="2" s="1"/>
  <c r="DY143" i="2"/>
  <c r="HY143" i="2" s="1"/>
  <c r="DZ143" i="2"/>
  <c r="HZ143" i="2" s="1"/>
  <c r="EA143" i="2"/>
  <c r="IA143" i="2" s="1"/>
  <c r="EB143" i="2"/>
  <c r="IB143" i="2" s="1"/>
  <c r="EC143" i="2"/>
  <c r="IC143" i="2" s="1"/>
  <c r="ED143" i="2"/>
  <c r="ID143" i="2" s="1"/>
  <c r="EF143" i="2"/>
  <c r="IF143" i="2" s="1"/>
  <c r="EG143" i="2"/>
  <c r="IG143" i="2" s="1"/>
  <c r="EH143" i="2"/>
  <c r="IH143" i="2" s="1"/>
  <c r="EI143" i="2"/>
  <c r="II143" i="2" s="1"/>
  <c r="EJ143" i="2"/>
  <c r="IJ143" i="2" s="1"/>
  <c r="EK143" i="2"/>
  <c r="IK143" i="2" s="1"/>
  <c r="EL143" i="2"/>
  <c r="IL143" i="2" s="1"/>
  <c r="EM143" i="2"/>
  <c r="IM143" i="2" s="1"/>
  <c r="EN143" i="2"/>
  <c r="IN143" i="2" s="1"/>
  <c r="EO143" i="2"/>
  <c r="IO143" i="2" s="1"/>
  <c r="EP143" i="2"/>
  <c r="IP143" i="2" s="1"/>
  <c r="EQ143" i="2"/>
  <c r="IQ143" i="2" s="1"/>
  <c r="ER143" i="2"/>
  <c r="IR143" i="2" s="1"/>
  <c r="FA143" i="2"/>
  <c r="JA143" i="2" s="1"/>
  <c r="FB143" i="2"/>
  <c r="JB143" i="2" s="1"/>
  <c r="FC143" i="2"/>
  <c r="JC143" i="2" s="1"/>
  <c r="FD143" i="2"/>
  <c r="JD143" i="2" s="1"/>
  <c r="FE143" i="2"/>
  <c r="JE143" i="2" s="1"/>
  <c r="FF143" i="2"/>
  <c r="JF143" i="2" s="1"/>
  <c r="FG143" i="2"/>
  <c r="JG143" i="2" s="1"/>
  <c r="FH143" i="2"/>
  <c r="JH143" i="2" s="1"/>
  <c r="FI143" i="2"/>
  <c r="JI143" i="2" s="1"/>
  <c r="FJ143" i="2"/>
  <c r="JJ143" i="2" s="1"/>
  <c r="FK143" i="2"/>
  <c r="JK143" i="2" s="1"/>
  <c r="FL143" i="2"/>
  <c r="JL143" i="2" s="1"/>
  <c r="FM143" i="2"/>
  <c r="JM143" i="2" s="1"/>
  <c r="DO144" i="2"/>
  <c r="HO144" i="2" s="1"/>
  <c r="DP144" i="2"/>
  <c r="HP144" i="2" s="1"/>
  <c r="DQ144" i="2"/>
  <c r="HQ144" i="2" s="1"/>
  <c r="DR144" i="2"/>
  <c r="HR144" i="2" s="1"/>
  <c r="DS144" i="2"/>
  <c r="HS144" i="2" s="1"/>
  <c r="DT144" i="2"/>
  <c r="HT144" i="2" s="1"/>
  <c r="DU144" i="2"/>
  <c r="HU144" i="2" s="1"/>
  <c r="DV144" i="2"/>
  <c r="HV144" i="2" s="1"/>
  <c r="DW144" i="2"/>
  <c r="HW144" i="2" s="1"/>
  <c r="DX144" i="2"/>
  <c r="HX144" i="2" s="1"/>
  <c r="DY144" i="2"/>
  <c r="HY144" i="2" s="1"/>
  <c r="DZ144" i="2"/>
  <c r="HZ144" i="2" s="1"/>
  <c r="EA144" i="2"/>
  <c r="IA144" i="2" s="1"/>
  <c r="EB144" i="2"/>
  <c r="IB144" i="2" s="1"/>
  <c r="EC144" i="2"/>
  <c r="IC144" i="2" s="1"/>
  <c r="ED144" i="2"/>
  <c r="ID144" i="2" s="1"/>
  <c r="EF144" i="2"/>
  <c r="IF144" i="2" s="1"/>
  <c r="EG144" i="2"/>
  <c r="IG144" i="2" s="1"/>
  <c r="EH144" i="2"/>
  <c r="IH144" i="2" s="1"/>
  <c r="EI144" i="2"/>
  <c r="II144" i="2" s="1"/>
  <c r="EJ144" i="2"/>
  <c r="IJ144" i="2" s="1"/>
  <c r="EK144" i="2"/>
  <c r="IK144" i="2" s="1"/>
  <c r="EL144" i="2"/>
  <c r="IL144" i="2" s="1"/>
  <c r="EM144" i="2"/>
  <c r="IM144" i="2" s="1"/>
  <c r="EN144" i="2"/>
  <c r="IN144" i="2" s="1"/>
  <c r="EO144" i="2"/>
  <c r="IO144" i="2" s="1"/>
  <c r="EP144" i="2"/>
  <c r="IP144" i="2" s="1"/>
  <c r="EQ144" i="2"/>
  <c r="IQ144" i="2" s="1"/>
  <c r="ER144" i="2"/>
  <c r="IR144" i="2" s="1"/>
  <c r="FA144" i="2"/>
  <c r="JA144" i="2" s="1"/>
  <c r="FB144" i="2"/>
  <c r="JB144" i="2" s="1"/>
  <c r="FC144" i="2"/>
  <c r="JC144" i="2" s="1"/>
  <c r="FD144" i="2"/>
  <c r="JD144" i="2" s="1"/>
  <c r="FE144" i="2"/>
  <c r="JE144" i="2" s="1"/>
  <c r="FF144" i="2"/>
  <c r="JF144" i="2" s="1"/>
  <c r="FG144" i="2"/>
  <c r="JG144" i="2" s="1"/>
  <c r="FH144" i="2"/>
  <c r="JH144" i="2" s="1"/>
  <c r="FI144" i="2"/>
  <c r="JI144" i="2" s="1"/>
  <c r="FJ144" i="2"/>
  <c r="JJ144" i="2" s="1"/>
  <c r="FK144" i="2"/>
  <c r="JK144" i="2" s="1"/>
  <c r="FL144" i="2"/>
  <c r="JL144" i="2" s="1"/>
  <c r="FM144" i="2"/>
  <c r="JM144" i="2" s="1"/>
  <c r="DO145" i="2"/>
  <c r="HO145" i="2" s="1"/>
  <c r="DP145" i="2"/>
  <c r="HP145" i="2" s="1"/>
  <c r="DQ145" i="2"/>
  <c r="HQ145" i="2" s="1"/>
  <c r="DR145" i="2"/>
  <c r="HR145" i="2" s="1"/>
  <c r="DS145" i="2"/>
  <c r="HS145" i="2" s="1"/>
  <c r="DT145" i="2"/>
  <c r="HT145" i="2" s="1"/>
  <c r="DU145" i="2"/>
  <c r="HU145" i="2" s="1"/>
  <c r="DV145" i="2"/>
  <c r="HV145" i="2" s="1"/>
  <c r="DW145" i="2"/>
  <c r="HW145" i="2" s="1"/>
  <c r="DX145" i="2"/>
  <c r="HX145" i="2" s="1"/>
  <c r="DY145" i="2"/>
  <c r="HY145" i="2" s="1"/>
  <c r="DZ145" i="2"/>
  <c r="HZ145" i="2" s="1"/>
  <c r="EA145" i="2"/>
  <c r="IA145" i="2" s="1"/>
  <c r="EB145" i="2"/>
  <c r="IB145" i="2" s="1"/>
  <c r="EC145" i="2"/>
  <c r="IC145" i="2" s="1"/>
  <c r="ED145" i="2"/>
  <c r="ID145" i="2" s="1"/>
  <c r="EF145" i="2"/>
  <c r="IF145" i="2" s="1"/>
  <c r="EG145" i="2"/>
  <c r="IG145" i="2" s="1"/>
  <c r="EH145" i="2"/>
  <c r="IH145" i="2" s="1"/>
  <c r="EI145" i="2"/>
  <c r="II145" i="2" s="1"/>
  <c r="EJ145" i="2"/>
  <c r="IJ145" i="2" s="1"/>
  <c r="EK145" i="2"/>
  <c r="IK145" i="2" s="1"/>
  <c r="EL145" i="2"/>
  <c r="IL145" i="2" s="1"/>
  <c r="EM145" i="2"/>
  <c r="IM145" i="2" s="1"/>
  <c r="EN145" i="2"/>
  <c r="IN145" i="2" s="1"/>
  <c r="EO145" i="2"/>
  <c r="IO145" i="2" s="1"/>
  <c r="EP145" i="2"/>
  <c r="IP145" i="2" s="1"/>
  <c r="EQ145" i="2"/>
  <c r="IQ145" i="2" s="1"/>
  <c r="ER145" i="2"/>
  <c r="IR145" i="2" s="1"/>
  <c r="IZ145" i="2"/>
  <c r="FA145" i="2"/>
  <c r="JA145" i="2" s="1"/>
  <c r="FB145" i="2"/>
  <c r="JB145" i="2" s="1"/>
  <c r="FC145" i="2"/>
  <c r="JC145" i="2" s="1"/>
  <c r="FD145" i="2"/>
  <c r="JD145" i="2" s="1"/>
  <c r="FE145" i="2"/>
  <c r="JE145" i="2" s="1"/>
  <c r="FF145" i="2"/>
  <c r="JF145" i="2" s="1"/>
  <c r="FG145" i="2"/>
  <c r="JG145" i="2" s="1"/>
  <c r="FH145" i="2"/>
  <c r="JH145" i="2" s="1"/>
  <c r="FI145" i="2"/>
  <c r="JI145" i="2" s="1"/>
  <c r="FJ145" i="2"/>
  <c r="JJ145" i="2" s="1"/>
  <c r="FK145" i="2"/>
  <c r="JK145" i="2" s="1"/>
  <c r="FL145" i="2"/>
  <c r="JL145" i="2" s="1"/>
  <c r="FM145" i="2"/>
  <c r="JM145" i="2" s="1"/>
  <c r="DO146" i="2"/>
  <c r="HO146" i="2" s="1"/>
  <c r="DP146" i="2"/>
  <c r="HP146" i="2" s="1"/>
  <c r="DQ146" i="2"/>
  <c r="HQ146" i="2" s="1"/>
  <c r="DR146" i="2"/>
  <c r="HR146" i="2" s="1"/>
  <c r="DS146" i="2"/>
  <c r="HS146" i="2" s="1"/>
  <c r="DT146" i="2"/>
  <c r="HT146" i="2" s="1"/>
  <c r="DU146" i="2"/>
  <c r="HU146" i="2" s="1"/>
  <c r="DV146" i="2"/>
  <c r="HV146" i="2" s="1"/>
  <c r="DW146" i="2"/>
  <c r="HW146" i="2" s="1"/>
  <c r="DX146" i="2"/>
  <c r="HX146" i="2" s="1"/>
  <c r="DY146" i="2"/>
  <c r="HY146" i="2" s="1"/>
  <c r="DZ146" i="2"/>
  <c r="HZ146" i="2" s="1"/>
  <c r="EA146" i="2"/>
  <c r="IA146" i="2" s="1"/>
  <c r="EB146" i="2"/>
  <c r="IB146" i="2" s="1"/>
  <c r="EC146" i="2"/>
  <c r="IC146" i="2" s="1"/>
  <c r="ED146" i="2"/>
  <c r="ID146" i="2" s="1"/>
  <c r="EF146" i="2"/>
  <c r="IF146" i="2" s="1"/>
  <c r="EG146" i="2"/>
  <c r="IG146" i="2" s="1"/>
  <c r="EH146" i="2"/>
  <c r="IH146" i="2" s="1"/>
  <c r="EI146" i="2"/>
  <c r="II146" i="2" s="1"/>
  <c r="EJ146" i="2"/>
  <c r="IJ146" i="2" s="1"/>
  <c r="EK146" i="2"/>
  <c r="IK146" i="2" s="1"/>
  <c r="EL146" i="2"/>
  <c r="IL146" i="2" s="1"/>
  <c r="EM146" i="2"/>
  <c r="IM146" i="2" s="1"/>
  <c r="EN146" i="2"/>
  <c r="IN146" i="2" s="1"/>
  <c r="EO146" i="2"/>
  <c r="IO146" i="2" s="1"/>
  <c r="EP146" i="2"/>
  <c r="IP146" i="2" s="1"/>
  <c r="EQ146" i="2"/>
  <c r="IQ146" i="2" s="1"/>
  <c r="ER146" i="2"/>
  <c r="IR146" i="2" s="1"/>
  <c r="FA146" i="2"/>
  <c r="JA146" i="2" s="1"/>
  <c r="FB146" i="2"/>
  <c r="JB146" i="2" s="1"/>
  <c r="FC146" i="2"/>
  <c r="JC146" i="2" s="1"/>
  <c r="FD146" i="2"/>
  <c r="JD146" i="2" s="1"/>
  <c r="FE146" i="2"/>
  <c r="JE146" i="2" s="1"/>
  <c r="FF146" i="2"/>
  <c r="JF146" i="2" s="1"/>
  <c r="FG146" i="2"/>
  <c r="JG146" i="2" s="1"/>
  <c r="FH146" i="2"/>
  <c r="JH146" i="2" s="1"/>
  <c r="FI146" i="2"/>
  <c r="JI146" i="2" s="1"/>
  <c r="FJ146" i="2"/>
  <c r="JJ146" i="2" s="1"/>
  <c r="FK146" i="2"/>
  <c r="JK146" i="2" s="1"/>
  <c r="FL146" i="2"/>
  <c r="JL146" i="2" s="1"/>
  <c r="FM146" i="2"/>
  <c r="JM146" i="2" s="1"/>
  <c r="DO147" i="2"/>
  <c r="HO147" i="2" s="1"/>
  <c r="DP147" i="2"/>
  <c r="HP147" i="2" s="1"/>
  <c r="DQ147" i="2"/>
  <c r="HQ147" i="2" s="1"/>
  <c r="DR147" i="2"/>
  <c r="HR147" i="2" s="1"/>
  <c r="DS147" i="2"/>
  <c r="HS147" i="2" s="1"/>
  <c r="DT147" i="2"/>
  <c r="HT147" i="2" s="1"/>
  <c r="DU147" i="2"/>
  <c r="HU147" i="2" s="1"/>
  <c r="DV147" i="2"/>
  <c r="HV147" i="2" s="1"/>
  <c r="DW147" i="2"/>
  <c r="HW147" i="2" s="1"/>
  <c r="DX147" i="2"/>
  <c r="HX147" i="2" s="1"/>
  <c r="DY147" i="2"/>
  <c r="HY147" i="2" s="1"/>
  <c r="DZ147" i="2"/>
  <c r="HZ147" i="2" s="1"/>
  <c r="EA147" i="2"/>
  <c r="IA147" i="2" s="1"/>
  <c r="EB147" i="2"/>
  <c r="IB147" i="2" s="1"/>
  <c r="EC147" i="2"/>
  <c r="IC147" i="2" s="1"/>
  <c r="ED147" i="2"/>
  <c r="ID147" i="2" s="1"/>
  <c r="EF147" i="2"/>
  <c r="IF147" i="2" s="1"/>
  <c r="EG147" i="2"/>
  <c r="IG147" i="2" s="1"/>
  <c r="EH147" i="2"/>
  <c r="IH147" i="2" s="1"/>
  <c r="EI147" i="2"/>
  <c r="II147" i="2" s="1"/>
  <c r="EJ147" i="2"/>
  <c r="IJ147" i="2" s="1"/>
  <c r="EK147" i="2"/>
  <c r="IK147" i="2" s="1"/>
  <c r="EL147" i="2"/>
  <c r="IL147" i="2" s="1"/>
  <c r="EM147" i="2"/>
  <c r="IM147" i="2" s="1"/>
  <c r="EN147" i="2"/>
  <c r="IN147" i="2" s="1"/>
  <c r="EO147" i="2"/>
  <c r="IO147" i="2" s="1"/>
  <c r="EP147" i="2"/>
  <c r="IP147" i="2" s="1"/>
  <c r="EQ147" i="2"/>
  <c r="IQ147" i="2" s="1"/>
  <c r="ER147" i="2"/>
  <c r="IR147" i="2" s="1"/>
  <c r="FA147" i="2"/>
  <c r="JA147" i="2" s="1"/>
  <c r="FB147" i="2"/>
  <c r="JB147" i="2" s="1"/>
  <c r="FC147" i="2"/>
  <c r="JC147" i="2" s="1"/>
  <c r="FD147" i="2"/>
  <c r="JD147" i="2" s="1"/>
  <c r="FE147" i="2"/>
  <c r="JE147" i="2" s="1"/>
  <c r="FF147" i="2"/>
  <c r="JF147" i="2" s="1"/>
  <c r="FG147" i="2"/>
  <c r="JG147" i="2" s="1"/>
  <c r="FH147" i="2"/>
  <c r="JH147" i="2" s="1"/>
  <c r="FI147" i="2"/>
  <c r="JI147" i="2" s="1"/>
  <c r="FJ147" i="2"/>
  <c r="JJ147" i="2" s="1"/>
  <c r="FK147" i="2"/>
  <c r="JK147" i="2" s="1"/>
  <c r="FL147" i="2"/>
  <c r="JL147" i="2" s="1"/>
  <c r="FM147" i="2"/>
  <c r="JM147" i="2" s="1"/>
  <c r="DO148" i="2"/>
  <c r="HO148" i="2" s="1"/>
  <c r="DP148" i="2"/>
  <c r="HP148" i="2" s="1"/>
  <c r="DQ148" i="2"/>
  <c r="HQ148" i="2" s="1"/>
  <c r="DR148" i="2"/>
  <c r="HR148" i="2" s="1"/>
  <c r="DS148" i="2"/>
  <c r="HS148" i="2" s="1"/>
  <c r="DT148" i="2"/>
  <c r="HT148" i="2" s="1"/>
  <c r="DU148" i="2"/>
  <c r="HU148" i="2" s="1"/>
  <c r="DV148" i="2"/>
  <c r="HV148" i="2" s="1"/>
  <c r="DW148" i="2"/>
  <c r="HW148" i="2" s="1"/>
  <c r="DX148" i="2"/>
  <c r="HX148" i="2" s="1"/>
  <c r="DY148" i="2"/>
  <c r="HY148" i="2" s="1"/>
  <c r="DZ148" i="2"/>
  <c r="HZ148" i="2" s="1"/>
  <c r="EA148" i="2"/>
  <c r="IA148" i="2" s="1"/>
  <c r="EB148" i="2"/>
  <c r="IB148" i="2" s="1"/>
  <c r="EC148" i="2"/>
  <c r="IC148" i="2" s="1"/>
  <c r="ED148" i="2"/>
  <c r="ID148" i="2" s="1"/>
  <c r="EF148" i="2"/>
  <c r="IF148" i="2" s="1"/>
  <c r="EG148" i="2"/>
  <c r="IG148" i="2" s="1"/>
  <c r="EH148" i="2"/>
  <c r="IH148" i="2" s="1"/>
  <c r="EI148" i="2"/>
  <c r="II148" i="2" s="1"/>
  <c r="EJ148" i="2"/>
  <c r="IJ148" i="2" s="1"/>
  <c r="EK148" i="2"/>
  <c r="IK148" i="2" s="1"/>
  <c r="EL148" i="2"/>
  <c r="IL148" i="2" s="1"/>
  <c r="EM148" i="2"/>
  <c r="IM148" i="2" s="1"/>
  <c r="EN148" i="2"/>
  <c r="IN148" i="2" s="1"/>
  <c r="EO148" i="2"/>
  <c r="IO148" i="2" s="1"/>
  <c r="EP148" i="2"/>
  <c r="IP148" i="2" s="1"/>
  <c r="EQ148" i="2"/>
  <c r="IQ148" i="2" s="1"/>
  <c r="ER148" i="2"/>
  <c r="IR148" i="2" s="1"/>
  <c r="FA148" i="2"/>
  <c r="JA148" i="2" s="1"/>
  <c r="FB148" i="2"/>
  <c r="JB148" i="2" s="1"/>
  <c r="FC148" i="2"/>
  <c r="JC148" i="2" s="1"/>
  <c r="FD148" i="2"/>
  <c r="JD148" i="2" s="1"/>
  <c r="FE148" i="2"/>
  <c r="JE148" i="2" s="1"/>
  <c r="FF148" i="2"/>
  <c r="JF148" i="2" s="1"/>
  <c r="FG148" i="2"/>
  <c r="JG148" i="2" s="1"/>
  <c r="FH148" i="2"/>
  <c r="JH148" i="2" s="1"/>
  <c r="FI148" i="2"/>
  <c r="JI148" i="2" s="1"/>
  <c r="FJ148" i="2"/>
  <c r="JJ148" i="2" s="1"/>
  <c r="FK148" i="2"/>
  <c r="JK148" i="2" s="1"/>
  <c r="FL148" i="2"/>
  <c r="JL148" i="2" s="1"/>
  <c r="FM148" i="2"/>
  <c r="JM148" i="2" s="1"/>
  <c r="DO149" i="2"/>
  <c r="HO149" i="2" s="1"/>
  <c r="DP149" i="2"/>
  <c r="HP149" i="2" s="1"/>
  <c r="DQ149" i="2"/>
  <c r="HQ149" i="2" s="1"/>
  <c r="DR149" i="2"/>
  <c r="HR149" i="2" s="1"/>
  <c r="DS149" i="2"/>
  <c r="HS149" i="2" s="1"/>
  <c r="DT149" i="2"/>
  <c r="HT149" i="2" s="1"/>
  <c r="DU149" i="2"/>
  <c r="HU149" i="2" s="1"/>
  <c r="DV149" i="2"/>
  <c r="HV149" i="2" s="1"/>
  <c r="DW149" i="2"/>
  <c r="HW149" i="2" s="1"/>
  <c r="DX149" i="2"/>
  <c r="HX149" i="2" s="1"/>
  <c r="DY149" i="2"/>
  <c r="HY149" i="2" s="1"/>
  <c r="DZ149" i="2"/>
  <c r="HZ149" i="2" s="1"/>
  <c r="EA149" i="2"/>
  <c r="IA149" i="2" s="1"/>
  <c r="EB149" i="2"/>
  <c r="IB149" i="2" s="1"/>
  <c r="EC149" i="2"/>
  <c r="IC149" i="2" s="1"/>
  <c r="ED149" i="2"/>
  <c r="ID149" i="2" s="1"/>
  <c r="EF149" i="2"/>
  <c r="IF149" i="2" s="1"/>
  <c r="EG149" i="2"/>
  <c r="IG149" i="2" s="1"/>
  <c r="EH149" i="2"/>
  <c r="IH149" i="2" s="1"/>
  <c r="EI149" i="2"/>
  <c r="II149" i="2" s="1"/>
  <c r="EJ149" i="2"/>
  <c r="IJ149" i="2" s="1"/>
  <c r="EK149" i="2"/>
  <c r="IK149" i="2" s="1"/>
  <c r="EL149" i="2"/>
  <c r="IL149" i="2" s="1"/>
  <c r="EM149" i="2"/>
  <c r="IM149" i="2" s="1"/>
  <c r="EN149" i="2"/>
  <c r="IN149" i="2" s="1"/>
  <c r="EO149" i="2"/>
  <c r="IO149" i="2" s="1"/>
  <c r="EP149" i="2"/>
  <c r="IP149" i="2" s="1"/>
  <c r="EQ149" i="2"/>
  <c r="IQ149" i="2" s="1"/>
  <c r="ER149" i="2"/>
  <c r="IR149" i="2" s="1"/>
  <c r="FA149" i="2"/>
  <c r="JA149" i="2" s="1"/>
  <c r="FB149" i="2"/>
  <c r="JB149" i="2" s="1"/>
  <c r="FC149" i="2"/>
  <c r="JC149" i="2" s="1"/>
  <c r="FD149" i="2"/>
  <c r="JD149" i="2" s="1"/>
  <c r="FE149" i="2"/>
  <c r="JE149" i="2" s="1"/>
  <c r="FF149" i="2"/>
  <c r="JF149" i="2" s="1"/>
  <c r="FG149" i="2"/>
  <c r="JG149" i="2" s="1"/>
  <c r="FH149" i="2"/>
  <c r="JH149" i="2" s="1"/>
  <c r="FI149" i="2"/>
  <c r="JI149" i="2" s="1"/>
  <c r="FJ149" i="2"/>
  <c r="JJ149" i="2" s="1"/>
  <c r="FK149" i="2"/>
  <c r="JK149" i="2" s="1"/>
  <c r="FL149" i="2"/>
  <c r="JL149" i="2" s="1"/>
  <c r="FM149" i="2"/>
  <c r="JM149" i="2" s="1"/>
  <c r="DO150" i="2"/>
  <c r="HO150" i="2" s="1"/>
  <c r="DP150" i="2"/>
  <c r="HP150" i="2" s="1"/>
  <c r="DQ150" i="2"/>
  <c r="HQ150" i="2" s="1"/>
  <c r="DR150" i="2"/>
  <c r="HR150" i="2" s="1"/>
  <c r="DS150" i="2"/>
  <c r="HS150" i="2" s="1"/>
  <c r="DT150" i="2"/>
  <c r="HT150" i="2" s="1"/>
  <c r="DU150" i="2"/>
  <c r="HU150" i="2" s="1"/>
  <c r="DV150" i="2"/>
  <c r="HV150" i="2" s="1"/>
  <c r="DW150" i="2"/>
  <c r="HW150" i="2" s="1"/>
  <c r="DX150" i="2"/>
  <c r="HX150" i="2" s="1"/>
  <c r="DY150" i="2"/>
  <c r="HY150" i="2" s="1"/>
  <c r="DZ150" i="2"/>
  <c r="HZ150" i="2" s="1"/>
  <c r="EA150" i="2"/>
  <c r="IA150" i="2" s="1"/>
  <c r="EB150" i="2"/>
  <c r="IB150" i="2" s="1"/>
  <c r="EC150" i="2"/>
  <c r="IC150" i="2" s="1"/>
  <c r="ED150" i="2"/>
  <c r="ID150" i="2" s="1"/>
  <c r="EF150" i="2"/>
  <c r="IF150" i="2" s="1"/>
  <c r="EG150" i="2"/>
  <c r="IG150" i="2" s="1"/>
  <c r="EH150" i="2"/>
  <c r="IH150" i="2" s="1"/>
  <c r="EI150" i="2"/>
  <c r="II150" i="2" s="1"/>
  <c r="EJ150" i="2"/>
  <c r="IJ150" i="2" s="1"/>
  <c r="EK150" i="2"/>
  <c r="IK150" i="2" s="1"/>
  <c r="EL150" i="2"/>
  <c r="IL150" i="2" s="1"/>
  <c r="EM150" i="2"/>
  <c r="IM150" i="2" s="1"/>
  <c r="EN150" i="2"/>
  <c r="IN150" i="2" s="1"/>
  <c r="EO150" i="2"/>
  <c r="IO150" i="2" s="1"/>
  <c r="EP150" i="2"/>
  <c r="IP150" i="2" s="1"/>
  <c r="EQ150" i="2"/>
  <c r="IQ150" i="2" s="1"/>
  <c r="ER150" i="2"/>
  <c r="IR150" i="2" s="1"/>
  <c r="FA150" i="2"/>
  <c r="JA150" i="2" s="1"/>
  <c r="FB150" i="2"/>
  <c r="JB150" i="2" s="1"/>
  <c r="FC150" i="2"/>
  <c r="JC150" i="2" s="1"/>
  <c r="FD150" i="2"/>
  <c r="JD150" i="2" s="1"/>
  <c r="FE150" i="2"/>
  <c r="JE150" i="2" s="1"/>
  <c r="FF150" i="2"/>
  <c r="JF150" i="2" s="1"/>
  <c r="FG150" i="2"/>
  <c r="JG150" i="2" s="1"/>
  <c r="FH150" i="2"/>
  <c r="JH150" i="2" s="1"/>
  <c r="FI150" i="2"/>
  <c r="JI150" i="2" s="1"/>
  <c r="FJ150" i="2"/>
  <c r="JJ150" i="2" s="1"/>
  <c r="FK150" i="2"/>
  <c r="JK150" i="2" s="1"/>
  <c r="FL150" i="2"/>
  <c r="JL150" i="2" s="1"/>
  <c r="FM150" i="2"/>
  <c r="JM150" i="2" s="1"/>
  <c r="DO151" i="2"/>
  <c r="HO151" i="2" s="1"/>
  <c r="DP151" i="2"/>
  <c r="HP151" i="2" s="1"/>
  <c r="DQ151" i="2"/>
  <c r="HQ151" i="2" s="1"/>
  <c r="DR151" i="2"/>
  <c r="HR151" i="2" s="1"/>
  <c r="DS151" i="2"/>
  <c r="HS151" i="2" s="1"/>
  <c r="DT151" i="2"/>
  <c r="HT151" i="2" s="1"/>
  <c r="DU151" i="2"/>
  <c r="HU151" i="2" s="1"/>
  <c r="DV151" i="2"/>
  <c r="HV151" i="2" s="1"/>
  <c r="DW151" i="2"/>
  <c r="HW151" i="2" s="1"/>
  <c r="DX151" i="2"/>
  <c r="HX151" i="2" s="1"/>
  <c r="DY151" i="2"/>
  <c r="HY151" i="2" s="1"/>
  <c r="DZ151" i="2"/>
  <c r="HZ151" i="2" s="1"/>
  <c r="EA151" i="2"/>
  <c r="IA151" i="2" s="1"/>
  <c r="EB151" i="2"/>
  <c r="IB151" i="2" s="1"/>
  <c r="EC151" i="2"/>
  <c r="IC151" i="2" s="1"/>
  <c r="ED151" i="2"/>
  <c r="ID151" i="2" s="1"/>
  <c r="EF151" i="2"/>
  <c r="IF151" i="2" s="1"/>
  <c r="EG151" i="2"/>
  <c r="IG151" i="2" s="1"/>
  <c r="EH151" i="2"/>
  <c r="IH151" i="2" s="1"/>
  <c r="EI151" i="2"/>
  <c r="II151" i="2" s="1"/>
  <c r="EJ151" i="2"/>
  <c r="IJ151" i="2" s="1"/>
  <c r="EK151" i="2"/>
  <c r="IK151" i="2" s="1"/>
  <c r="EL151" i="2"/>
  <c r="IL151" i="2" s="1"/>
  <c r="EM151" i="2"/>
  <c r="IM151" i="2" s="1"/>
  <c r="EN151" i="2"/>
  <c r="IN151" i="2" s="1"/>
  <c r="EO151" i="2"/>
  <c r="IO151" i="2" s="1"/>
  <c r="EP151" i="2"/>
  <c r="IP151" i="2" s="1"/>
  <c r="EQ151" i="2"/>
  <c r="IQ151" i="2" s="1"/>
  <c r="ER151" i="2"/>
  <c r="IR151" i="2" s="1"/>
  <c r="FA151" i="2"/>
  <c r="JA151" i="2" s="1"/>
  <c r="FB151" i="2"/>
  <c r="JB151" i="2" s="1"/>
  <c r="FC151" i="2"/>
  <c r="JC151" i="2" s="1"/>
  <c r="FD151" i="2"/>
  <c r="JD151" i="2" s="1"/>
  <c r="FE151" i="2"/>
  <c r="JE151" i="2" s="1"/>
  <c r="FF151" i="2"/>
  <c r="JF151" i="2" s="1"/>
  <c r="FG151" i="2"/>
  <c r="JG151" i="2" s="1"/>
  <c r="FH151" i="2"/>
  <c r="JH151" i="2" s="1"/>
  <c r="FI151" i="2"/>
  <c r="JI151" i="2" s="1"/>
  <c r="FJ151" i="2"/>
  <c r="JJ151" i="2" s="1"/>
  <c r="FK151" i="2"/>
  <c r="JK151" i="2" s="1"/>
  <c r="FL151" i="2"/>
  <c r="JL151" i="2" s="1"/>
  <c r="FM151" i="2"/>
  <c r="JM151" i="2" s="1"/>
  <c r="DO152" i="2"/>
  <c r="HO152" i="2" s="1"/>
  <c r="DP152" i="2"/>
  <c r="HP152" i="2" s="1"/>
  <c r="DQ152" i="2"/>
  <c r="HQ152" i="2" s="1"/>
  <c r="DR152" i="2"/>
  <c r="HR152" i="2" s="1"/>
  <c r="DS152" i="2"/>
  <c r="HS152" i="2" s="1"/>
  <c r="DT152" i="2"/>
  <c r="HT152" i="2" s="1"/>
  <c r="DU152" i="2"/>
  <c r="HU152" i="2" s="1"/>
  <c r="DV152" i="2"/>
  <c r="HV152" i="2" s="1"/>
  <c r="DW152" i="2"/>
  <c r="HW152" i="2" s="1"/>
  <c r="DX152" i="2"/>
  <c r="HX152" i="2" s="1"/>
  <c r="DY152" i="2"/>
  <c r="HY152" i="2" s="1"/>
  <c r="DZ152" i="2"/>
  <c r="HZ152" i="2" s="1"/>
  <c r="EA152" i="2"/>
  <c r="IA152" i="2" s="1"/>
  <c r="EB152" i="2"/>
  <c r="IB152" i="2" s="1"/>
  <c r="EC152" i="2"/>
  <c r="IC152" i="2" s="1"/>
  <c r="ED152" i="2"/>
  <c r="ID152" i="2" s="1"/>
  <c r="EF152" i="2"/>
  <c r="IF152" i="2" s="1"/>
  <c r="EG152" i="2"/>
  <c r="IG152" i="2" s="1"/>
  <c r="EH152" i="2"/>
  <c r="IH152" i="2" s="1"/>
  <c r="EI152" i="2"/>
  <c r="II152" i="2" s="1"/>
  <c r="EJ152" i="2"/>
  <c r="IJ152" i="2" s="1"/>
  <c r="EK152" i="2"/>
  <c r="IK152" i="2" s="1"/>
  <c r="EL152" i="2"/>
  <c r="IL152" i="2" s="1"/>
  <c r="EM152" i="2"/>
  <c r="IM152" i="2" s="1"/>
  <c r="EN152" i="2"/>
  <c r="IN152" i="2" s="1"/>
  <c r="EO152" i="2"/>
  <c r="IO152" i="2" s="1"/>
  <c r="EP152" i="2"/>
  <c r="IP152" i="2" s="1"/>
  <c r="EQ152" i="2"/>
  <c r="IQ152" i="2" s="1"/>
  <c r="ER152" i="2"/>
  <c r="IR152" i="2" s="1"/>
  <c r="FA152" i="2"/>
  <c r="JA152" i="2" s="1"/>
  <c r="FB152" i="2"/>
  <c r="JB152" i="2" s="1"/>
  <c r="FC152" i="2"/>
  <c r="JC152" i="2" s="1"/>
  <c r="FD152" i="2"/>
  <c r="JD152" i="2" s="1"/>
  <c r="FE152" i="2"/>
  <c r="JE152" i="2" s="1"/>
  <c r="FF152" i="2"/>
  <c r="JF152" i="2" s="1"/>
  <c r="FG152" i="2"/>
  <c r="JG152" i="2" s="1"/>
  <c r="FH152" i="2"/>
  <c r="JH152" i="2" s="1"/>
  <c r="FI152" i="2"/>
  <c r="JI152" i="2" s="1"/>
  <c r="FJ152" i="2"/>
  <c r="JJ152" i="2" s="1"/>
  <c r="FK152" i="2"/>
  <c r="JK152" i="2" s="1"/>
  <c r="FL152" i="2"/>
  <c r="JL152" i="2" s="1"/>
  <c r="FM152" i="2"/>
  <c r="JM152" i="2" s="1"/>
  <c r="DO153" i="2"/>
  <c r="HO153" i="2" s="1"/>
  <c r="DP153" i="2"/>
  <c r="HP153" i="2" s="1"/>
  <c r="DQ153" i="2"/>
  <c r="HQ153" i="2" s="1"/>
  <c r="DR153" i="2"/>
  <c r="HR153" i="2" s="1"/>
  <c r="DS153" i="2"/>
  <c r="HS153" i="2" s="1"/>
  <c r="DT153" i="2"/>
  <c r="HT153" i="2" s="1"/>
  <c r="DU153" i="2"/>
  <c r="HU153" i="2" s="1"/>
  <c r="DV153" i="2"/>
  <c r="HV153" i="2" s="1"/>
  <c r="DW153" i="2"/>
  <c r="HW153" i="2" s="1"/>
  <c r="DX153" i="2"/>
  <c r="HX153" i="2" s="1"/>
  <c r="DY153" i="2"/>
  <c r="HY153" i="2" s="1"/>
  <c r="DZ153" i="2"/>
  <c r="HZ153" i="2" s="1"/>
  <c r="EA153" i="2"/>
  <c r="IA153" i="2" s="1"/>
  <c r="EB153" i="2"/>
  <c r="IB153" i="2" s="1"/>
  <c r="EC153" i="2"/>
  <c r="IC153" i="2" s="1"/>
  <c r="ED153" i="2"/>
  <c r="ID153" i="2" s="1"/>
  <c r="EF153" i="2"/>
  <c r="IF153" i="2" s="1"/>
  <c r="EG153" i="2"/>
  <c r="IG153" i="2" s="1"/>
  <c r="EH153" i="2"/>
  <c r="IH153" i="2" s="1"/>
  <c r="EI153" i="2"/>
  <c r="II153" i="2" s="1"/>
  <c r="EJ153" i="2"/>
  <c r="IJ153" i="2" s="1"/>
  <c r="EK153" i="2"/>
  <c r="IK153" i="2" s="1"/>
  <c r="EL153" i="2"/>
  <c r="IL153" i="2" s="1"/>
  <c r="EM153" i="2"/>
  <c r="IM153" i="2" s="1"/>
  <c r="EN153" i="2"/>
  <c r="IN153" i="2" s="1"/>
  <c r="EO153" i="2"/>
  <c r="IO153" i="2" s="1"/>
  <c r="EP153" i="2"/>
  <c r="IP153" i="2" s="1"/>
  <c r="EQ153" i="2"/>
  <c r="IQ153" i="2" s="1"/>
  <c r="ER153" i="2"/>
  <c r="IR153" i="2" s="1"/>
  <c r="FA153" i="2"/>
  <c r="JA153" i="2" s="1"/>
  <c r="FB153" i="2"/>
  <c r="JB153" i="2" s="1"/>
  <c r="FC153" i="2"/>
  <c r="JC153" i="2" s="1"/>
  <c r="FD153" i="2"/>
  <c r="JD153" i="2" s="1"/>
  <c r="FE153" i="2"/>
  <c r="JE153" i="2" s="1"/>
  <c r="FF153" i="2"/>
  <c r="JF153" i="2" s="1"/>
  <c r="FG153" i="2"/>
  <c r="JG153" i="2" s="1"/>
  <c r="FH153" i="2"/>
  <c r="JH153" i="2" s="1"/>
  <c r="FI153" i="2"/>
  <c r="JI153" i="2" s="1"/>
  <c r="FJ153" i="2"/>
  <c r="JJ153" i="2" s="1"/>
  <c r="FK153" i="2"/>
  <c r="JK153" i="2" s="1"/>
  <c r="FL153" i="2"/>
  <c r="JL153" i="2" s="1"/>
  <c r="FM153" i="2"/>
  <c r="JM153" i="2" s="1"/>
  <c r="DO154" i="2"/>
  <c r="HO154" i="2" s="1"/>
  <c r="DP154" i="2"/>
  <c r="HP154" i="2" s="1"/>
  <c r="DQ154" i="2"/>
  <c r="HQ154" i="2" s="1"/>
  <c r="DR154" i="2"/>
  <c r="HR154" i="2" s="1"/>
  <c r="DS154" i="2"/>
  <c r="HS154" i="2" s="1"/>
  <c r="DT154" i="2"/>
  <c r="HT154" i="2" s="1"/>
  <c r="DU154" i="2"/>
  <c r="HU154" i="2" s="1"/>
  <c r="DV154" i="2"/>
  <c r="HV154" i="2" s="1"/>
  <c r="DW154" i="2"/>
  <c r="HW154" i="2" s="1"/>
  <c r="DX154" i="2"/>
  <c r="HX154" i="2" s="1"/>
  <c r="DY154" i="2"/>
  <c r="HY154" i="2" s="1"/>
  <c r="DZ154" i="2"/>
  <c r="HZ154" i="2" s="1"/>
  <c r="EA154" i="2"/>
  <c r="IA154" i="2" s="1"/>
  <c r="EB154" i="2"/>
  <c r="IB154" i="2" s="1"/>
  <c r="EC154" i="2"/>
  <c r="IC154" i="2" s="1"/>
  <c r="ED154" i="2"/>
  <c r="ID154" i="2" s="1"/>
  <c r="EE154" i="2"/>
  <c r="IE154" i="2" s="1"/>
  <c r="EF154" i="2"/>
  <c r="IF154" i="2" s="1"/>
  <c r="EG154" i="2"/>
  <c r="IG154" i="2" s="1"/>
  <c r="EH154" i="2"/>
  <c r="IH154" i="2" s="1"/>
  <c r="EI154" i="2"/>
  <c r="II154" i="2" s="1"/>
  <c r="EJ154" i="2"/>
  <c r="IJ154" i="2" s="1"/>
  <c r="EK154" i="2"/>
  <c r="IK154" i="2" s="1"/>
  <c r="EL154" i="2"/>
  <c r="IL154" i="2" s="1"/>
  <c r="EM154" i="2"/>
  <c r="IM154" i="2" s="1"/>
  <c r="EN154" i="2"/>
  <c r="IN154" i="2" s="1"/>
  <c r="EO154" i="2"/>
  <c r="IO154" i="2" s="1"/>
  <c r="EP154" i="2"/>
  <c r="IP154" i="2" s="1"/>
  <c r="EQ154" i="2"/>
  <c r="IQ154" i="2" s="1"/>
  <c r="ER154" i="2"/>
  <c r="IR154" i="2" s="1"/>
  <c r="FA154" i="2"/>
  <c r="JA154" i="2" s="1"/>
  <c r="FB154" i="2"/>
  <c r="JB154" i="2" s="1"/>
  <c r="FC154" i="2"/>
  <c r="JC154" i="2" s="1"/>
  <c r="FD154" i="2"/>
  <c r="JD154" i="2" s="1"/>
  <c r="FE154" i="2"/>
  <c r="JE154" i="2" s="1"/>
  <c r="FF154" i="2"/>
  <c r="JF154" i="2" s="1"/>
  <c r="FG154" i="2"/>
  <c r="JG154" i="2" s="1"/>
  <c r="FH154" i="2"/>
  <c r="JH154" i="2" s="1"/>
  <c r="FI154" i="2"/>
  <c r="JI154" i="2" s="1"/>
  <c r="FJ154" i="2"/>
  <c r="JJ154" i="2" s="1"/>
  <c r="FK154" i="2"/>
  <c r="JK154" i="2" s="1"/>
  <c r="FL154" i="2"/>
  <c r="JL154" i="2" s="1"/>
  <c r="FM154" i="2"/>
  <c r="JM154" i="2" s="1"/>
  <c r="DO155" i="2"/>
  <c r="HO155" i="2" s="1"/>
  <c r="DP155" i="2"/>
  <c r="HP155" i="2" s="1"/>
  <c r="DQ155" i="2"/>
  <c r="HQ155" i="2" s="1"/>
  <c r="DR155" i="2"/>
  <c r="HR155" i="2" s="1"/>
  <c r="DS155" i="2"/>
  <c r="HS155" i="2" s="1"/>
  <c r="DT155" i="2"/>
  <c r="HT155" i="2" s="1"/>
  <c r="DU155" i="2"/>
  <c r="HU155" i="2" s="1"/>
  <c r="DV155" i="2"/>
  <c r="HV155" i="2" s="1"/>
  <c r="DW155" i="2"/>
  <c r="HW155" i="2" s="1"/>
  <c r="DX155" i="2"/>
  <c r="HX155" i="2" s="1"/>
  <c r="DY155" i="2"/>
  <c r="HY155" i="2" s="1"/>
  <c r="DZ155" i="2"/>
  <c r="HZ155" i="2" s="1"/>
  <c r="EA155" i="2"/>
  <c r="IA155" i="2" s="1"/>
  <c r="EB155" i="2"/>
  <c r="IB155" i="2" s="1"/>
  <c r="EC155" i="2"/>
  <c r="IC155" i="2" s="1"/>
  <c r="ED155" i="2"/>
  <c r="ID155" i="2" s="1"/>
  <c r="EE155" i="2"/>
  <c r="IE155" i="2" s="1"/>
  <c r="EF155" i="2"/>
  <c r="IF155" i="2" s="1"/>
  <c r="EG155" i="2"/>
  <c r="IG155" i="2" s="1"/>
  <c r="EH155" i="2"/>
  <c r="IH155" i="2" s="1"/>
  <c r="EI155" i="2"/>
  <c r="II155" i="2" s="1"/>
  <c r="EJ155" i="2"/>
  <c r="IJ155" i="2" s="1"/>
  <c r="EK155" i="2"/>
  <c r="IK155" i="2" s="1"/>
  <c r="EL155" i="2"/>
  <c r="IL155" i="2" s="1"/>
  <c r="EM155" i="2"/>
  <c r="IM155" i="2" s="1"/>
  <c r="EN155" i="2"/>
  <c r="IN155" i="2" s="1"/>
  <c r="EO155" i="2"/>
  <c r="IO155" i="2" s="1"/>
  <c r="EP155" i="2"/>
  <c r="IP155" i="2" s="1"/>
  <c r="EQ155" i="2"/>
  <c r="IQ155" i="2" s="1"/>
  <c r="ER155" i="2"/>
  <c r="IR155" i="2" s="1"/>
  <c r="FA155" i="2"/>
  <c r="JA155" i="2" s="1"/>
  <c r="FB155" i="2"/>
  <c r="JB155" i="2" s="1"/>
  <c r="FC155" i="2"/>
  <c r="JC155" i="2" s="1"/>
  <c r="FD155" i="2"/>
  <c r="JD155" i="2" s="1"/>
  <c r="FE155" i="2"/>
  <c r="JE155" i="2" s="1"/>
  <c r="FF155" i="2"/>
  <c r="JF155" i="2" s="1"/>
  <c r="FG155" i="2"/>
  <c r="JG155" i="2" s="1"/>
  <c r="FH155" i="2"/>
  <c r="JH155" i="2" s="1"/>
  <c r="FI155" i="2"/>
  <c r="JI155" i="2" s="1"/>
  <c r="FJ155" i="2"/>
  <c r="JJ155" i="2" s="1"/>
  <c r="FK155" i="2"/>
  <c r="JK155" i="2" s="1"/>
  <c r="FL155" i="2"/>
  <c r="JL155" i="2" s="1"/>
  <c r="FM155" i="2"/>
  <c r="JM155" i="2" s="1"/>
  <c r="DO156" i="2"/>
  <c r="HO156" i="2" s="1"/>
  <c r="DP156" i="2"/>
  <c r="HP156" i="2" s="1"/>
  <c r="DQ156" i="2"/>
  <c r="HQ156" i="2" s="1"/>
  <c r="DR156" i="2"/>
  <c r="HR156" i="2" s="1"/>
  <c r="DS156" i="2"/>
  <c r="HS156" i="2" s="1"/>
  <c r="DT156" i="2"/>
  <c r="HT156" i="2" s="1"/>
  <c r="DU156" i="2"/>
  <c r="HU156" i="2" s="1"/>
  <c r="DV156" i="2"/>
  <c r="HV156" i="2" s="1"/>
  <c r="DW156" i="2"/>
  <c r="HW156" i="2" s="1"/>
  <c r="DX156" i="2"/>
  <c r="HX156" i="2" s="1"/>
  <c r="DY156" i="2"/>
  <c r="HY156" i="2" s="1"/>
  <c r="DZ156" i="2"/>
  <c r="HZ156" i="2" s="1"/>
  <c r="EA156" i="2"/>
  <c r="IA156" i="2" s="1"/>
  <c r="EB156" i="2"/>
  <c r="IB156" i="2" s="1"/>
  <c r="EC156" i="2"/>
  <c r="IC156" i="2" s="1"/>
  <c r="ED156" i="2"/>
  <c r="ID156" i="2" s="1"/>
  <c r="EE156" i="2"/>
  <c r="IE156" i="2" s="1"/>
  <c r="EF156" i="2"/>
  <c r="IF156" i="2" s="1"/>
  <c r="EG156" i="2"/>
  <c r="IG156" i="2" s="1"/>
  <c r="EH156" i="2"/>
  <c r="IH156" i="2" s="1"/>
  <c r="EI156" i="2"/>
  <c r="II156" i="2" s="1"/>
  <c r="EJ156" i="2"/>
  <c r="IJ156" i="2" s="1"/>
  <c r="EK156" i="2"/>
  <c r="IK156" i="2" s="1"/>
  <c r="EL156" i="2"/>
  <c r="IL156" i="2" s="1"/>
  <c r="EM156" i="2"/>
  <c r="IM156" i="2" s="1"/>
  <c r="EN156" i="2"/>
  <c r="IN156" i="2" s="1"/>
  <c r="EO156" i="2"/>
  <c r="IO156" i="2" s="1"/>
  <c r="EP156" i="2"/>
  <c r="IP156" i="2" s="1"/>
  <c r="EQ156" i="2"/>
  <c r="IQ156" i="2" s="1"/>
  <c r="ER156" i="2"/>
  <c r="IR156" i="2" s="1"/>
  <c r="FA156" i="2"/>
  <c r="JA156" i="2" s="1"/>
  <c r="FB156" i="2"/>
  <c r="JB156" i="2" s="1"/>
  <c r="FC156" i="2"/>
  <c r="JC156" i="2" s="1"/>
  <c r="FD156" i="2"/>
  <c r="JD156" i="2" s="1"/>
  <c r="FE156" i="2"/>
  <c r="JE156" i="2" s="1"/>
  <c r="FF156" i="2"/>
  <c r="JF156" i="2" s="1"/>
  <c r="FG156" i="2"/>
  <c r="JG156" i="2" s="1"/>
  <c r="FH156" i="2"/>
  <c r="JH156" i="2" s="1"/>
  <c r="FI156" i="2"/>
  <c r="JI156" i="2" s="1"/>
  <c r="FJ156" i="2"/>
  <c r="JJ156" i="2" s="1"/>
  <c r="FK156" i="2"/>
  <c r="JK156" i="2" s="1"/>
  <c r="FL156" i="2"/>
  <c r="JL156" i="2" s="1"/>
  <c r="FM156" i="2"/>
  <c r="JM156" i="2" s="1"/>
  <c r="DO157" i="2"/>
  <c r="HO157" i="2" s="1"/>
  <c r="DP157" i="2"/>
  <c r="HP157" i="2" s="1"/>
  <c r="DQ157" i="2"/>
  <c r="HQ157" i="2" s="1"/>
  <c r="DR157" i="2"/>
  <c r="HR157" i="2" s="1"/>
  <c r="DS157" i="2"/>
  <c r="HS157" i="2" s="1"/>
  <c r="DT157" i="2"/>
  <c r="HT157" i="2" s="1"/>
  <c r="DU157" i="2"/>
  <c r="HU157" i="2" s="1"/>
  <c r="DV157" i="2"/>
  <c r="HV157" i="2" s="1"/>
  <c r="DW157" i="2"/>
  <c r="HW157" i="2" s="1"/>
  <c r="DX157" i="2"/>
  <c r="HX157" i="2" s="1"/>
  <c r="DY157" i="2"/>
  <c r="HY157" i="2" s="1"/>
  <c r="DZ157" i="2"/>
  <c r="HZ157" i="2" s="1"/>
  <c r="EA157" i="2"/>
  <c r="IA157" i="2" s="1"/>
  <c r="EB157" i="2"/>
  <c r="IB157" i="2" s="1"/>
  <c r="EC157" i="2"/>
  <c r="IC157" i="2" s="1"/>
  <c r="ED157" i="2"/>
  <c r="ID157" i="2" s="1"/>
  <c r="EE157" i="2"/>
  <c r="IE157" i="2" s="1"/>
  <c r="EF157" i="2"/>
  <c r="IF157" i="2" s="1"/>
  <c r="EG157" i="2"/>
  <c r="IG157" i="2" s="1"/>
  <c r="EH157" i="2"/>
  <c r="IH157" i="2" s="1"/>
  <c r="EI157" i="2"/>
  <c r="II157" i="2" s="1"/>
  <c r="EJ157" i="2"/>
  <c r="IJ157" i="2" s="1"/>
  <c r="EK157" i="2"/>
  <c r="IK157" i="2" s="1"/>
  <c r="EL157" i="2"/>
  <c r="IL157" i="2" s="1"/>
  <c r="EM157" i="2"/>
  <c r="IM157" i="2" s="1"/>
  <c r="EN157" i="2"/>
  <c r="IN157" i="2" s="1"/>
  <c r="EO157" i="2"/>
  <c r="IO157" i="2" s="1"/>
  <c r="EP157" i="2"/>
  <c r="IP157" i="2" s="1"/>
  <c r="EQ157" i="2"/>
  <c r="IQ157" i="2" s="1"/>
  <c r="ER157" i="2"/>
  <c r="IR157" i="2" s="1"/>
  <c r="FA157" i="2"/>
  <c r="JA157" i="2" s="1"/>
  <c r="FB157" i="2"/>
  <c r="JB157" i="2" s="1"/>
  <c r="FC157" i="2"/>
  <c r="JC157" i="2" s="1"/>
  <c r="FD157" i="2"/>
  <c r="JD157" i="2" s="1"/>
  <c r="FE157" i="2"/>
  <c r="JE157" i="2" s="1"/>
  <c r="FF157" i="2"/>
  <c r="JF157" i="2" s="1"/>
  <c r="FG157" i="2"/>
  <c r="JG157" i="2" s="1"/>
  <c r="FH157" i="2"/>
  <c r="JH157" i="2" s="1"/>
  <c r="FI157" i="2"/>
  <c r="JI157" i="2" s="1"/>
  <c r="FJ157" i="2"/>
  <c r="JJ157" i="2" s="1"/>
  <c r="FK157" i="2"/>
  <c r="JK157" i="2" s="1"/>
  <c r="FL157" i="2"/>
  <c r="JL157" i="2" s="1"/>
  <c r="FM157" i="2"/>
  <c r="JM157" i="2" s="1"/>
  <c r="DO158" i="2"/>
  <c r="HO158" i="2" s="1"/>
  <c r="DP158" i="2"/>
  <c r="HP158" i="2" s="1"/>
  <c r="DQ158" i="2"/>
  <c r="HQ158" i="2" s="1"/>
  <c r="DR158" i="2"/>
  <c r="HR158" i="2" s="1"/>
  <c r="DS158" i="2"/>
  <c r="HS158" i="2" s="1"/>
  <c r="DT158" i="2"/>
  <c r="HT158" i="2" s="1"/>
  <c r="DU158" i="2"/>
  <c r="HU158" i="2" s="1"/>
  <c r="DV158" i="2"/>
  <c r="HV158" i="2" s="1"/>
  <c r="DW158" i="2"/>
  <c r="HW158" i="2" s="1"/>
  <c r="DX158" i="2"/>
  <c r="HX158" i="2" s="1"/>
  <c r="DY158" i="2"/>
  <c r="HY158" i="2" s="1"/>
  <c r="DZ158" i="2"/>
  <c r="HZ158" i="2" s="1"/>
  <c r="EA158" i="2"/>
  <c r="IA158" i="2" s="1"/>
  <c r="EB158" i="2"/>
  <c r="IB158" i="2" s="1"/>
  <c r="EC158" i="2"/>
  <c r="IC158" i="2" s="1"/>
  <c r="ED158" i="2"/>
  <c r="ID158" i="2" s="1"/>
  <c r="EF158" i="2"/>
  <c r="IF158" i="2" s="1"/>
  <c r="EG158" i="2"/>
  <c r="IG158" i="2" s="1"/>
  <c r="EH158" i="2"/>
  <c r="IH158" i="2" s="1"/>
  <c r="EI158" i="2"/>
  <c r="II158" i="2" s="1"/>
  <c r="EJ158" i="2"/>
  <c r="IJ158" i="2" s="1"/>
  <c r="EK158" i="2"/>
  <c r="IK158" i="2" s="1"/>
  <c r="EL158" i="2"/>
  <c r="IL158" i="2" s="1"/>
  <c r="EM158" i="2"/>
  <c r="IM158" i="2" s="1"/>
  <c r="EN158" i="2"/>
  <c r="IN158" i="2" s="1"/>
  <c r="EO158" i="2"/>
  <c r="IO158" i="2" s="1"/>
  <c r="EP158" i="2"/>
  <c r="IP158" i="2" s="1"/>
  <c r="EQ158" i="2"/>
  <c r="IQ158" i="2" s="1"/>
  <c r="ER158" i="2"/>
  <c r="IR158" i="2" s="1"/>
  <c r="FA158" i="2"/>
  <c r="JA158" i="2" s="1"/>
  <c r="FB158" i="2"/>
  <c r="JB158" i="2" s="1"/>
  <c r="FC158" i="2"/>
  <c r="JC158" i="2" s="1"/>
  <c r="FD158" i="2"/>
  <c r="JD158" i="2" s="1"/>
  <c r="FE158" i="2"/>
  <c r="JE158" i="2" s="1"/>
  <c r="FF158" i="2"/>
  <c r="JF158" i="2" s="1"/>
  <c r="FG158" i="2"/>
  <c r="JG158" i="2" s="1"/>
  <c r="FH158" i="2"/>
  <c r="JH158" i="2" s="1"/>
  <c r="FI158" i="2"/>
  <c r="JI158" i="2" s="1"/>
  <c r="FJ158" i="2"/>
  <c r="JJ158" i="2" s="1"/>
  <c r="FK158" i="2"/>
  <c r="JK158" i="2" s="1"/>
  <c r="FL158" i="2"/>
  <c r="JL158" i="2" s="1"/>
  <c r="FM158" i="2"/>
  <c r="JM158" i="2" s="1"/>
  <c r="DO159" i="2"/>
  <c r="HO159" i="2" s="1"/>
  <c r="DP159" i="2"/>
  <c r="HP159" i="2" s="1"/>
  <c r="DQ159" i="2"/>
  <c r="HQ159" i="2" s="1"/>
  <c r="DR159" i="2"/>
  <c r="HR159" i="2" s="1"/>
  <c r="DS159" i="2"/>
  <c r="HS159" i="2" s="1"/>
  <c r="DT159" i="2"/>
  <c r="HT159" i="2" s="1"/>
  <c r="DU159" i="2"/>
  <c r="HU159" i="2" s="1"/>
  <c r="DV159" i="2"/>
  <c r="HV159" i="2" s="1"/>
  <c r="DW159" i="2"/>
  <c r="HW159" i="2" s="1"/>
  <c r="DX159" i="2"/>
  <c r="HX159" i="2" s="1"/>
  <c r="DY159" i="2"/>
  <c r="HY159" i="2" s="1"/>
  <c r="DZ159" i="2"/>
  <c r="HZ159" i="2" s="1"/>
  <c r="EA159" i="2"/>
  <c r="IA159" i="2" s="1"/>
  <c r="EB159" i="2"/>
  <c r="IB159" i="2" s="1"/>
  <c r="EC159" i="2"/>
  <c r="IC159" i="2" s="1"/>
  <c r="ED159" i="2"/>
  <c r="ID159" i="2" s="1"/>
  <c r="EF159" i="2"/>
  <c r="IF159" i="2" s="1"/>
  <c r="EG159" i="2"/>
  <c r="IG159" i="2" s="1"/>
  <c r="EH159" i="2"/>
  <c r="IH159" i="2" s="1"/>
  <c r="EI159" i="2"/>
  <c r="II159" i="2" s="1"/>
  <c r="EJ159" i="2"/>
  <c r="IJ159" i="2" s="1"/>
  <c r="EK159" i="2"/>
  <c r="IK159" i="2" s="1"/>
  <c r="EL159" i="2"/>
  <c r="IL159" i="2" s="1"/>
  <c r="EM159" i="2"/>
  <c r="IM159" i="2" s="1"/>
  <c r="EN159" i="2"/>
  <c r="IN159" i="2" s="1"/>
  <c r="EO159" i="2"/>
  <c r="IO159" i="2" s="1"/>
  <c r="EP159" i="2"/>
  <c r="IP159" i="2" s="1"/>
  <c r="EQ159" i="2"/>
  <c r="IQ159" i="2" s="1"/>
  <c r="ER159" i="2"/>
  <c r="IR159" i="2" s="1"/>
  <c r="FA159" i="2"/>
  <c r="JA159" i="2" s="1"/>
  <c r="FB159" i="2"/>
  <c r="JB159" i="2" s="1"/>
  <c r="FC159" i="2"/>
  <c r="JC159" i="2" s="1"/>
  <c r="FD159" i="2"/>
  <c r="JD159" i="2" s="1"/>
  <c r="FE159" i="2"/>
  <c r="JE159" i="2" s="1"/>
  <c r="FF159" i="2"/>
  <c r="JF159" i="2" s="1"/>
  <c r="FG159" i="2"/>
  <c r="JG159" i="2" s="1"/>
  <c r="FH159" i="2"/>
  <c r="JH159" i="2" s="1"/>
  <c r="FI159" i="2"/>
  <c r="JI159" i="2" s="1"/>
  <c r="FJ159" i="2"/>
  <c r="JJ159" i="2" s="1"/>
  <c r="FK159" i="2"/>
  <c r="JK159" i="2" s="1"/>
  <c r="FL159" i="2"/>
  <c r="JL159" i="2" s="1"/>
  <c r="FM159" i="2"/>
  <c r="JM159" i="2" s="1"/>
  <c r="DO160" i="2"/>
  <c r="HO160" i="2" s="1"/>
  <c r="DP160" i="2"/>
  <c r="HP160" i="2" s="1"/>
  <c r="DQ160" i="2"/>
  <c r="HQ160" i="2" s="1"/>
  <c r="DR160" i="2"/>
  <c r="HR160" i="2" s="1"/>
  <c r="DS160" i="2"/>
  <c r="HS160" i="2" s="1"/>
  <c r="DT160" i="2"/>
  <c r="HT160" i="2" s="1"/>
  <c r="DU160" i="2"/>
  <c r="HU160" i="2" s="1"/>
  <c r="DV160" i="2"/>
  <c r="HV160" i="2" s="1"/>
  <c r="DW160" i="2"/>
  <c r="HW160" i="2" s="1"/>
  <c r="DX160" i="2"/>
  <c r="HX160" i="2" s="1"/>
  <c r="DY160" i="2"/>
  <c r="HY160" i="2" s="1"/>
  <c r="DZ160" i="2"/>
  <c r="HZ160" i="2" s="1"/>
  <c r="EA160" i="2"/>
  <c r="IA160" i="2" s="1"/>
  <c r="EB160" i="2"/>
  <c r="IB160" i="2" s="1"/>
  <c r="EC160" i="2"/>
  <c r="IC160" i="2" s="1"/>
  <c r="ED160" i="2"/>
  <c r="ID160" i="2" s="1"/>
  <c r="EF160" i="2"/>
  <c r="IF160" i="2" s="1"/>
  <c r="EG160" i="2"/>
  <c r="IG160" i="2" s="1"/>
  <c r="EH160" i="2"/>
  <c r="IH160" i="2" s="1"/>
  <c r="EI160" i="2"/>
  <c r="II160" i="2" s="1"/>
  <c r="EJ160" i="2"/>
  <c r="IJ160" i="2" s="1"/>
  <c r="EK160" i="2"/>
  <c r="IK160" i="2" s="1"/>
  <c r="EL160" i="2"/>
  <c r="IL160" i="2" s="1"/>
  <c r="EM160" i="2"/>
  <c r="IM160" i="2" s="1"/>
  <c r="EN160" i="2"/>
  <c r="IN160" i="2" s="1"/>
  <c r="EO160" i="2"/>
  <c r="IO160" i="2" s="1"/>
  <c r="EP160" i="2"/>
  <c r="IP160" i="2" s="1"/>
  <c r="EQ160" i="2"/>
  <c r="IQ160" i="2" s="1"/>
  <c r="ER160" i="2"/>
  <c r="IR160" i="2" s="1"/>
  <c r="FA160" i="2"/>
  <c r="JA160" i="2" s="1"/>
  <c r="FB160" i="2"/>
  <c r="JB160" i="2" s="1"/>
  <c r="FC160" i="2"/>
  <c r="JC160" i="2" s="1"/>
  <c r="FD160" i="2"/>
  <c r="JD160" i="2" s="1"/>
  <c r="FE160" i="2"/>
  <c r="JE160" i="2" s="1"/>
  <c r="FF160" i="2"/>
  <c r="JF160" i="2" s="1"/>
  <c r="FG160" i="2"/>
  <c r="JG160" i="2" s="1"/>
  <c r="FH160" i="2"/>
  <c r="JH160" i="2" s="1"/>
  <c r="FI160" i="2"/>
  <c r="JI160" i="2" s="1"/>
  <c r="FJ160" i="2"/>
  <c r="JJ160" i="2" s="1"/>
  <c r="FK160" i="2"/>
  <c r="JK160" i="2" s="1"/>
  <c r="FL160" i="2"/>
  <c r="JL160" i="2" s="1"/>
  <c r="FM160" i="2"/>
  <c r="JM160" i="2" s="1"/>
  <c r="AE140" i="2"/>
  <c r="EE140" i="2" s="1"/>
  <c r="IE140" i="2" s="1"/>
  <c r="EE139" i="2"/>
  <c r="IE139" i="2" s="1"/>
  <c r="EE138" i="2"/>
  <c r="IE138" i="2" s="1"/>
  <c r="EE137" i="2"/>
  <c r="IE137" i="2" s="1"/>
  <c r="EE15" i="2"/>
  <c r="IE15" i="2" s="1"/>
  <c r="AH772" i="1"/>
  <c r="AH771" i="1"/>
  <c r="AH770" i="1"/>
  <c r="AH769" i="1"/>
  <c r="AH768" i="1"/>
  <c r="AH767" i="1"/>
  <c r="DP3" i="2"/>
  <c r="HP3" i="2" s="1"/>
  <c r="DQ3" i="2"/>
  <c r="HQ3" i="2" s="1"/>
  <c r="DR3" i="2"/>
  <c r="HR3" i="2" s="1"/>
  <c r="DS3" i="2"/>
  <c r="HS3" i="2" s="1"/>
  <c r="DT3" i="2"/>
  <c r="HT3" i="2" s="1"/>
  <c r="DU3" i="2"/>
  <c r="HU3" i="2" s="1"/>
  <c r="DV3" i="2"/>
  <c r="HV3" i="2" s="1"/>
  <c r="DW3" i="2"/>
  <c r="DX3" i="2"/>
  <c r="HX3" i="2" s="1"/>
  <c r="DY3" i="2"/>
  <c r="HY3" i="2" s="1"/>
  <c r="DZ3" i="2"/>
  <c r="HZ3" i="2" s="1"/>
  <c r="EA3" i="2"/>
  <c r="IA3" i="2" s="1"/>
  <c r="EB3" i="2"/>
  <c r="IB3" i="2" s="1"/>
  <c r="EC3" i="2"/>
  <c r="IC3" i="2" s="1"/>
  <c r="ED3" i="2"/>
  <c r="ID3" i="2" s="1"/>
  <c r="EF3" i="2"/>
  <c r="IF3" i="2" s="1"/>
  <c r="EG3" i="2"/>
  <c r="IG3" i="2" s="1"/>
  <c r="EH3" i="2"/>
  <c r="IH3" i="2" s="1"/>
  <c r="EI3" i="2"/>
  <c r="II3" i="2" s="1"/>
  <c r="EJ3" i="2"/>
  <c r="IJ3" i="2" s="1"/>
  <c r="EK3" i="2"/>
  <c r="IK3" i="2" s="1"/>
  <c r="EL3" i="2"/>
  <c r="IL3" i="2" s="1"/>
  <c r="EM3" i="2"/>
  <c r="IM3" i="2" s="1"/>
  <c r="EN3" i="2"/>
  <c r="IN3" i="2" s="1"/>
  <c r="EO3" i="2"/>
  <c r="IO3" i="2" s="1"/>
  <c r="EP3" i="2"/>
  <c r="IP3" i="2" s="1"/>
  <c r="EQ3" i="2"/>
  <c r="IQ3" i="2" s="1"/>
  <c r="ER3" i="2"/>
  <c r="IR3" i="2" s="1"/>
  <c r="FA3" i="2"/>
  <c r="JA3" i="2" s="1"/>
  <c r="FB3" i="2"/>
  <c r="JB3" i="2" s="1"/>
  <c r="FC3" i="2"/>
  <c r="JC3" i="2" s="1"/>
  <c r="FD3" i="2"/>
  <c r="JD3" i="2" s="1"/>
  <c r="FE3" i="2"/>
  <c r="JE3" i="2" s="1"/>
  <c r="FF3" i="2"/>
  <c r="JF3" i="2" s="1"/>
  <c r="FG3" i="2"/>
  <c r="JG3" i="2" s="1"/>
  <c r="FH3" i="2"/>
  <c r="JH3" i="2" s="1"/>
  <c r="FI3" i="2"/>
  <c r="JI3" i="2" s="1"/>
  <c r="FJ3" i="2"/>
  <c r="JJ3" i="2" s="1"/>
  <c r="FK3" i="2"/>
  <c r="JK3" i="2" s="1"/>
  <c r="FL3" i="2"/>
  <c r="JL3" i="2" s="1"/>
  <c r="FM3" i="2"/>
  <c r="JM3" i="2" s="1"/>
  <c r="EX2" i="2"/>
  <c r="IX2" i="2" s="1"/>
  <c r="IX162" i="2" s="1"/>
  <c r="EY2" i="2"/>
  <c r="IY2" i="2" s="1"/>
  <c r="IY162" i="2" s="1"/>
  <c r="EZ2" i="2"/>
  <c r="IZ2" i="2" s="1"/>
  <c r="IZ162" i="2" s="1"/>
  <c r="FA2" i="2"/>
  <c r="JA2" i="2" s="1"/>
  <c r="JA162" i="2" s="1"/>
  <c r="FB2" i="2"/>
  <c r="JB2" i="2" s="1"/>
  <c r="JB162" i="2" s="1"/>
  <c r="FC2" i="2"/>
  <c r="JC2" i="2" s="1"/>
  <c r="JC162" i="2" s="1"/>
  <c r="EJ2" i="2"/>
  <c r="IJ2" i="2" s="1"/>
  <c r="IJ162" i="2" s="1"/>
  <c r="AE72" i="2"/>
  <c r="EE72" i="2" s="1"/>
  <c r="IE72" i="2" s="1"/>
  <c r="AE73" i="2"/>
  <c r="EE73" i="2" s="1"/>
  <c r="IE73" i="2" s="1"/>
  <c r="AE74" i="2"/>
  <c r="EE74" i="2" s="1"/>
  <c r="IE74" i="2" s="1"/>
  <c r="AE141" i="2"/>
  <c r="EE141" i="2" s="1"/>
  <c r="IE141" i="2" s="1"/>
  <c r="AE142" i="2"/>
  <c r="EE142" i="2" s="1"/>
  <c r="IE142" i="2" s="1"/>
  <c r="AE143" i="2"/>
  <c r="EE143" i="2" s="1"/>
  <c r="IE143" i="2" s="1"/>
  <c r="AE144" i="2"/>
  <c r="EE144" i="2" s="1"/>
  <c r="IE144" i="2" s="1"/>
  <c r="AE145" i="2"/>
  <c r="EE145" i="2" s="1"/>
  <c r="IE145" i="2" s="1"/>
  <c r="AE146" i="2"/>
  <c r="EE146" i="2" s="1"/>
  <c r="IE146" i="2" s="1"/>
  <c r="AE147" i="2"/>
  <c r="EE147" i="2" s="1"/>
  <c r="IE147" i="2" s="1"/>
  <c r="AE148" i="2"/>
  <c r="EE148" i="2" s="1"/>
  <c r="IE148" i="2" s="1"/>
  <c r="AE149" i="2"/>
  <c r="EE149" i="2" s="1"/>
  <c r="IE149" i="2" s="1"/>
  <c r="AE150" i="2"/>
  <c r="EE150" i="2" s="1"/>
  <c r="IE150" i="2" s="1"/>
  <c r="AE151" i="2"/>
  <c r="EE151" i="2" s="1"/>
  <c r="IE151" i="2" s="1"/>
  <c r="AE152" i="2"/>
  <c r="EE152" i="2" s="1"/>
  <c r="IE152" i="2" s="1"/>
  <c r="AE153" i="2"/>
  <c r="EE153" i="2" s="1"/>
  <c r="IE153" i="2" s="1"/>
  <c r="HO3" i="2"/>
  <c r="ER2" i="2"/>
  <c r="IR2" i="2" s="1"/>
  <c r="IR162" i="2" s="1"/>
  <c r="EL2" i="2"/>
  <c r="IL2" i="2" s="1"/>
  <c r="IL162" i="2" s="1"/>
  <c r="AE119" i="2"/>
  <c r="EE119" i="2" s="1"/>
  <c r="IE119" i="2" s="1"/>
  <c r="AE120" i="2"/>
  <c r="EE120" i="2" s="1"/>
  <c r="IE120" i="2" s="1"/>
  <c r="AE121" i="2"/>
  <c r="EE121" i="2" s="1"/>
  <c r="IE121" i="2" s="1"/>
  <c r="AE122" i="2"/>
  <c r="EE122" i="2" s="1"/>
  <c r="IE122" i="2" s="1"/>
  <c r="AE124" i="2"/>
  <c r="EE124" i="2" s="1"/>
  <c r="IE124" i="2" s="1"/>
  <c r="AE125" i="2"/>
  <c r="EE125" i="2" s="1"/>
  <c r="IE125" i="2" s="1"/>
  <c r="AE126" i="2"/>
  <c r="EE126" i="2" s="1"/>
  <c r="IE126" i="2" s="1"/>
  <c r="AE127" i="2"/>
  <c r="EE127" i="2" s="1"/>
  <c r="IE127" i="2" s="1"/>
  <c r="AE128" i="2"/>
  <c r="EE128" i="2" s="1"/>
  <c r="IE128" i="2" s="1"/>
  <c r="AE129" i="2"/>
  <c r="EE129" i="2" s="1"/>
  <c r="IE129" i="2" s="1"/>
  <c r="AE130" i="2"/>
  <c r="EE130" i="2" s="1"/>
  <c r="IE130" i="2" s="1"/>
  <c r="AE123" i="2"/>
  <c r="EE123" i="2" s="1"/>
  <c r="IE123" i="2" s="1"/>
  <c r="A4" i="2"/>
  <c r="DP2" i="2"/>
  <c r="HP2" i="2" s="1"/>
  <c r="HP162" i="2" s="1"/>
  <c r="DQ2" i="2"/>
  <c r="HQ2" i="2" s="1"/>
  <c r="HQ162" i="2" s="1"/>
  <c r="DR2" i="2"/>
  <c r="HR2" i="2" s="1"/>
  <c r="DS2" i="2"/>
  <c r="HS2" i="2" s="1"/>
  <c r="HS162" i="2" s="1"/>
  <c r="DT2" i="2"/>
  <c r="HT2" i="2" s="1"/>
  <c r="HT162" i="2" s="1"/>
  <c r="DU2" i="2"/>
  <c r="HU2" i="2" s="1"/>
  <c r="HU162" i="2" s="1"/>
  <c r="DV2" i="2"/>
  <c r="HV2" i="2" s="1"/>
  <c r="HV162" i="2" s="1"/>
  <c r="DW2" i="2"/>
  <c r="HW2" i="2" s="1"/>
  <c r="HW162" i="2" s="1"/>
  <c r="DX2" i="2"/>
  <c r="HX2" i="2" s="1"/>
  <c r="DY2" i="2"/>
  <c r="HY2" i="2" s="1"/>
  <c r="HY162" i="2" s="1"/>
  <c r="DZ2" i="2"/>
  <c r="HZ2" i="2" s="1"/>
  <c r="HZ162" i="2" s="1"/>
  <c r="EA2" i="2"/>
  <c r="IA2" i="2" s="1"/>
  <c r="IA162" i="2" s="1"/>
  <c r="EB2" i="2"/>
  <c r="IB2" i="2" s="1"/>
  <c r="IB162" i="2" s="1"/>
  <c r="EC2" i="2"/>
  <c r="IC2" i="2" s="1"/>
  <c r="IC162" i="2" s="1"/>
  <c r="ED2" i="2"/>
  <c r="ID2" i="2" s="1"/>
  <c r="ID162" i="2" s="1"/>
  <c r="EE2" i="2"/>
  <c r="IE2" i="2" s="1"/>
  <c r="IE162" i="2" s="1"/>
  <c r="EF2" i="2"/>
  <c r="IF2" i="2" s="1"/>
  <c r="IF162" i="2" s="1"/>
  <c r="EG2" i="2"/>
  <c r="IG2" i="2" s="1"/>
  <c r="IG162" i="2" s="1"/>
  <c r="EH2" i="2"/>
  <c r="IH2" i="2" s="1"/>
  <c r="IH162" i="2" s="1"/>
  <c r="EI2" i="2"/>
  <c r="II2" i="2" s="1"/>
  <c r="II162" i="2" s="1"/>
  <c r="EK2" i="2"/>
  <c r="IK2" i="2" s="1"/>
  <c r="IK162" i="2" s="1"/>
  <c r="EM2" i="2"/>
  <c r="IM2" i="2" s="1"/>
  <c r="IM162" i="2" s="1"/>
  <c r="EN2" i="2"/>
  <c r="IN2" i="2" s="1"/>
  <c r="IN162" i="2" s="1"/>
  <c r="EO2" i="2"/>
  <c r="IO2" i="2" s="1"/>
  <c r="IO162" i="2" s="1"/>
  <c r="EP2" i="2"/>
  <c r="IP2" i="2" s="1"/>
  <c r="IP162" i="2" s="1"/>
  <c r="EQ2" i="2"/>
  <c r="IQ2" i="2" s="1"/>
  <c r="IQ162" i="2" s="1"/>
  <c r="FD2" i="2"/>
  <c r="JD2" i="2" s="1"/>
  <c r="JD162" i="2" s="1"/>
  <c r="FE2" i="2"/>
  <c r="JE2" i="2" s="1"/>
  <c r="JE162" i="2" s="1"/>
  <c r="FF2" i="2"/>
  <c r="JF2" i="2" s="1"/>
  <c r="JF162" i="2" s="1"/>
  <c r="FG2" i="2"/>
  <c r="JG2" i="2" s="1"/>
  <c r="JG162" i="2" s="1"/>
  <c r="FH2" i="2"/>
  <c r="JH2" i="2" s="1"/>
  <c r="JH162" i="2" s="1"/>
  <c r="FI2" i="2"/>
  <c r="JI2" i="2" s="1"/>
  <c r="JI162" i="2" s="1"/>
  <c r="FJ2" i="2"/>
  <c r="JJ2" i="2" s="1"/>
  <c r="JJ162" i="2" s="1"/>
  <c r="FK2" i="2"/>
  <c r="JK2" i="2" s="1"/>
  <c r="JK162" i="2" s="1"/>
  <c r="FL2" i="2"/>
  <c r="JL2" i="2" s="1"/>
  <c r="JL162" i="2" s="1"/>
  <c r="FM2" i="2"/>
  <c r="JM2" i="2" s="1"/>
  <c r="JM162" i="2" s="1"/>
  <c r="DO2" i="2"/>
  <c r="HO2" i="2" s="1"/>
  <c r="HO162" i="2" s="1"/>
  <c r="AH33" i="1"/>
  <c r="AH34" i="1"/>
  <c r="AH35" i="1"/>
  <c r="AH36" i="1"/>
  <c r="AH37" i="1"/>
  <c r="AH38" i="1"/>
  <c r="AH39" i="1"/>
  <c r="AH40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G694" i="1"/>
  <c r="CH694" i="1"/>
  <c r="CI694" i="1"/>
  <c r="CJ694" i="1"/>
  <c r="CK694" i="1"/>
  <c r="CL694" i="1"/>
  <c r="CM694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G695" i="1"/>
  <c r="CH695" i="1"/>
  <c r="CI695" i="1"/>
  <c r="CJ695" i="1"/>
  <c r="CK695" i="1"/>
  <c r="CL695" i="1"/>
  <c r="CM695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G696" i="1"/>
  <c r="CH696" i="1"/>
  <c r="CI696" i="1"/>
  <c r="CJ696" i="1"/>
  <c r="CK696" i="1"/>
  <c r="CL696" i="1"/>
  <c r="CM696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G697" i="1"/>
  <c r="CH697" i="1"/>
  <c r="CI697" i="1"/>
  <c r="CJ697" i="1"/>
  <c r="CK697" i="1"/>
  <c r="CL697" i="1"/>
  <c r="CM697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G698" i="1"/>
  <c r="CH698" i="1"/>
  <c r="CI698" i="1"/>
  <c r="CJ698" i="1"/>
  <c r="CK698" i="1"/>
  <c r="CL698" i="1"/>
  <c r="CM698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G699" i="1"/>
  <c r="CH699" i="1"/>
  <c r="CI699" i="1"/>
  <c r="CJ699" i="1"/>
  <c r="CK699" i="1"/>
  <c r="CL699" i="1"/>
  <c r="CM699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G700" i="1"/>
  <c r="CH700" i="1"/>
  <c r="CI700" i="1"/>
  <c r="CJ700" i="1"/>
  <c r="CK700" i="1"/>
  <c r="CL700" i="1"/>
  <c r="CM700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G701" i="1"/>
  <c r="CH701" i="1"/>
  <c r="CI701" i="1"/>
  <c r="CJ701" i="1"/>
  <c r="CK701" i="1"/>
  <c r="CL701" i="1"/>
  <c r="CM701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G702" i="1"/>
  <c r="CH702" i="1"/>
  <c r="CI702" i="1"/>
  <c r="CJ702" i="1"/>
  <c r="CK702" i="1"/>
  <c r="CL702" i="1"/>
  <c r="CM702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G703" i="1"/>
  <c r="CH703" i="1"/>
  <c r="CI703" i="1"/>
  <c r="CJ703" i="1"/>
  <c r="CK703" i="1"/>
  <c r="CL703" i="1"/>
  <c r="CM703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G704" i="1"/>
  <c r="CH704" i="1"/>
  <c r="CI704" i="1"/>
  <c r="CJ704" i="1"/>
  <c r="CK704" i="1"/>
  <c r="CL704" i="1"/>
  <c r="CM704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G705" i="1"/>
  <c r="CH705" i="1"/>
  <c r="CI705" i="1"/>
  <c r="CJ705" i="1"/>
  <c r="CK705" i="1"/>
  <c r="CL705" i="1"/>
  <c r="CM705" i="1"/>
  <c r="AH702" i="1"/>
  <c r="AH701" i="1"/>
  <c r="AH700" i="1"/>
  <c r="AH699" i="1"/>
  <c r="AH698" i="1"/>
  <c r="AH697" i="1"/>
  <c r="AH696" i="1"/>
  <c r="AH695" i="1"/>
  <c r="AH694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G662" i="1"/>
  <c r="CH662" i="1"/>
  <c r="CI662" i="1"/>
  <c r="CJ662" i="1"/>
  <c r="CK662" i="1"/>
  <c r="CL662" i="1"/>
  <c r="CM662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G663" i="1"/>
  <c r="CH663" i="1"/>
  <c r="CI663" i="1"/>
  <c r="CJ663" i="1"/>
  <c r="CK663" i="1"/>
  <c r="CL663" i="1"/>
  <c r="CM663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G664" i="1"/>
  <c r="CH664" i="1"/>
  <c r="CI664" i="1"/>
  <c r="CJ664" i="1"/>
  <c r="CK664" i="1"/>
  <c r="CL664" i="1"/>
  <c r="CM664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G665" i="1"/>
  <c r="CH665" i="1"/>
  <c r="CI665" i="1"/>
  <c r="CJ665" i="1"/>
  <c r="CK665" i="1"/>
  <c r="CL665" i="1"/>
  <c r="CM665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G666" i="1"/>
  <c r="CH666" i="1"/>
  <c r="CI666" i="1"/>
  <c r="CJ666" i="1"/>
  <c r="CK666" i="1"/>
  <c r="CL666" i="1"/>
  <c r="CM666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G667" i="1"/>
  <c r="CH667" i="1"/>
  <c r="CI667" i="1"/>
  <c r="CJ667" i="1"/>
  <c r="CK667" i="1"/>
  <c r="CL667" i="1"/>
  <c r="CM667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G668" i="1"/>
  <c r="CH668" i="1"/>
  <c r="CI668" i="1"/>
  <c r="CJ668" i="1"/>
  <c r="CK668" i="1"/>
  <c r="CL668" i="1"/>
  <c r="CM668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G669" i="1"/>
  <c r="CH669" i="1"/>
  <c r="CI669" i="1"/>
  <c r="CJ669" i="1"/>
  <c r="CK669" i="1"/>
  <c r="CL669" i="1"/>
  <c r="CM669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G670" i="1"/>
  <c r="CH670" i="1"/>
  <c r="CI670" i="1"/>
  <c r="CJ670" i="1"/>
  <c r="CK670" i="1"/>
  <c r="CL670" i="1"/>
  <c r="CM670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G671" i="1"/>
  <c r="CH671" i="1"/>
  <c r="CI671" i="1"/>
  <c r="CJ671" i="1"/>
  <c r="CK671" i="1"/>
  <c r="CL671" i="1"/>
  <c r="CM671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G672" i="1"/>
  <c r="CH672" i="1"/>
  <c r="CI672" i="1"/>
  <c r="CJ672" i="1"/>
  <c r="CK672" i="1"/>
  <c r="CL672" i="1"/>
  <c r="CM672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G673" i="1"/>
  <c r="CH673" i="1"/>
  <c r="CI673" i="1"/>
  <c r="CJ673" i="1"/>
  <c r="CK673" i="1"/>
  <c r="CL673" i="1"/>
  <c r="CM673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G674" i="1"/>
  <c r="CH674" i="1"/>
  <c r="CI674" i="1"/>
  <c r="CJ674" i="1"/>
  <c r="CK674" i="1"/>
  <c r="CL674" i="1"/>
  <c r="CM674" i="1"/>
  <c r="CF651" i="1" l="1"/>
  <c r="CF650" i="1"/>
  <c r="CF649" i="1"/>
  <c r="CF648" i="1"/>
  <c r="CF647" i="1"/>
  <c r="CF646" i="1"/>
  <c r="CF694" i="1"/>
  <c r="CF695" i="1"/>
  <c r="CF696" i="1"/>
  <c r="CF698" i="1"/>
  <c r="CF697" i="1"/>
  <c r="CF699" i="1"/>
  <c r="CF700" i="1"/>
  <c r="CF701" i="1"/>
  <c r="CF702" i="1"/>
  <c r="CF645" i="1"/>
  <c r="CF652" i="1"/>
  <c r="A180" i="5"/>
  <c r="A181" i="5" s="1"/>
  <c r="A182" i="5" s="1"/>
  <c r="A183" i="5" s="1"/>
  <c r="A184" i="5" s="1"/>
  <c r="A185" i="5" s="1"/>
  <c r="A186" i="5" s="1"/>
  <c r="HP171" i="2"/>
  <c r="HP170" i="2"/>
  <c r="HP168" i="2"/>
  <c r="HP167" i="2"/>
  <c r="HP169" i="2"/>
  <c r="HP172" i="2"/>
  <c r="HO63" i="2"/>
  <c r="HO172" i="2" s="1"/>
  <c r="HO165" i="2"/>
  <c r="FW2" i="2"/>
  <c r="JW2" i="2" s="1"/>
  <c r="JW162" i="2" s="1"/>
  <c r="KM171" i="2"/>
  <c r="KP171" i="2"/>
  <c r="IV171" i="2"/>
  <c r="IU171" i="2"/>
  <c r="IE171" i="2"/>
  <c r="KL171" i="2"/>
  <c r="KN171" i="2"/>
  <c r="ID171" i="2"/>
  <c r="IU167" i="2"/>
  <c r="IV167" i="2"/>
  <c r="IX167" i="2"/>
  <c r="IW167" i="2"/>
  <c r="KP167" i="2"/>
  <c r="IW170" i="2"/>
  <c r="IV170" i="2"/>
  <c r="KM170" i="2"/>
  <c r="IU170" i="2"/>
  <c r="KO170" i="2"/>
  <c r="IX170" i="2"/>
  <c r="KP170" i="2"/>
  <c r="KL170" i="2"/>
  <c r="KN170" i="2"/>
  <c r="KK171" i="2"/>
  <c r="KK170" i="2"/>
  <c r="KJ171" i="2"/>
  <c r="KJ170" i="2"/>
  <c r="IT171" i="2"/>
  <c r="IT170" i="2"/>
  <c r="IS170" i="2"/>
  <c r="IS171" i="2"/>
  <c r="IS165" i="2"/>
  <c r="KP168" i="2"/>
  <c r="IT165" i="2"/>
  <c r="KN163" i="2"/>
  <c r="KM163" i="2"/>
  <c r="KL172" i="2"/>
  <c r="IU172" i="2"/>
  <c r="KN148" i="2"/>
  <c r="KN168" i="2" s="1"/>
  <c r="IX163" i="2"/>
  <c r="KL165" i="2"/>
  <c r="KM148" i="2"/>
  <c r="KM164" i="2" s="1"/>
  <c r="IW163" i="2"/>
  <c r="KK165" i="2"/>
  <c r="KL163" i="2"/>
  <c r="KK163" i="2"/>
  <c r="IX168" i="2"/>
  <c r="IX172" i="2"/>
  <c r="IW168" i="2"/>
  <c r="IW172" i="2"/>
  <c r="KJ168" i="2"/>
  <c r="KO172" i="2"/>
  <c r="KL169" i="2"/>
  <c r="IT148" i="2"/>
  <c r="IT164" i="2" s="1"/>
  <c r="KP169" i="2"/>
  <c r="IX165" i="2"/>
  <c r="IV163" i="2"/>
  <c r="KJ165" i="2"/>
  <c r="KJ163" i="2"/>
  <c r="IX169" i="2"/>
  <c r="IV164" i="2"/>
  <c r="IW169" i="2"/>
  <c r="IW165" i="2"/>
  <c r="IU163" i="2"/>
  <c r="IU164" i="2"/>
  <c r="IV165" i="2"/>
  <c r="IT163" i="2"/>
  <c r="KP165" i="2"/>
  <c r="KP163" i="2"/>
  <c r="IS148" i="2"/>
  <c r="IS172" i="2" s="1"/>
  <c r="IU165" i="2"/>
  <c r="IS163" i="2"/>
  <c r="KO165" i="2"/>
  <c r="KO163" i="2"/>
  <c r="KN165" i="2"/>
  <c r="IU168" i="2"/>
  <c r="KM165" i="2"/>
  <c r="IV168" i="2"/>
  <c r="KO168" i="2"/>
  <c r="KL168" i="2"/>
  <c r="KK172" i="2"/>
  <c r="KO164" i="2"/>
  <c r="KK169" i="2"/>
  <c r="KJ169" i="2"/>
  <c r="KJ172" i="2"/>
  <c r="KO169" i="2"/>
  <c r="KM167" i="2"/>
  <c r="KK164" i="2"/>
  <c r="KN167" i="2"/>
  <c r="KL167" i="2"/>
  <c r="KJ164" i="2"/>
  <c r="KP172" i="2"/>
  <c r="KO171" i="2"/>
  <c r="KK167" i="2"/>
  <c r="KL164" i="2"/>
  <c r="KK168" i="2"/>
  <c r="KJ167" i="2"/>
  <c r="KP164" i="2"/>
  <c r="KO167" i="2"/>
  <c r="IV172" i="2"/>
  <c r="IT167" i="2"/>
  <c r="IX164" i="2"/>
  <c r="IS167" i="2"/>
  <c r="IW164" i="2"/>
  <c r="IV169" i="2"/>
  <c r="IU169" i="2"/>
  <c r="IX171" i="2"/>
  <c r="IW171" i="2"/>
  <c r="GL2" i="2"/>
  <c r="KL2" i="2" s="1"/>
  <c r="KL162" i="2" s="1"/>
  <c r="KH171" i="2"/>
  <c r="KB171" i="2"/>
  <c r="KD168" i="2"/>
  <c r="KA171" i="2"/>
  <c r="KC170" i="2"/>
  <c r="HW3" i="2"/>
  <c r="HW163" i="2"/>
  <c r="HW165" i="2"/>
  <c r="LA164" i="2"/>
  <c r="KG163" i="2"/>
  <c r="JY163" i="2"/>
  <c r="KU170" i="2"/>
  <c r="KV168" i="2"/>
  <c r="KB168" i="2"/>
  <c r="KS171" i="2"/>
  <c r="KT172" i="2"/>
  <c r="LG163" i="2"/>
  <c r="LE170" i="2"/>
  <c r="LE168" i="2"/>
  <c r="LG171" i="2"/>
  <c r="KX171" i="2"/>
  <c r="KH168" i="2"/>
  <c r="JZ168" i="2"/>
  <c r="KT170" i="2"/>
  <c r="KH170" i="2"/>
  <c r="JZ170" i="2"/>
  <c r="KZ168" i="2"/>
  <c r="KU168" i="2"/>
  <c r="KZ171" i="2"/>
  <c r="KR171" i="2"/>
  <c r="KS172" i="2"/>
  <c r="LF167" i="2"/>
  <c r="LB168" i="2"/>
  <c r="LD170" i="2"/>
  <c r="LB170" i="2"/>
  <c r="LD168" i="2"/>
  <c r="LF171" i="2"/>
  <c r="KE165" i="2"/>
  <c r="JW165" i="2"/>
  <c r="KG168" i="2"/>
  <c r="JY168" i="2"/>
  <c r="LA170" i="2"/>
  <c r="KS170" i="2"/>
  <c r="KG170" i="2"/>
  <c r="JY170" i="2"/>
  <c r="KT168" i="2"/>
  <c r="KF171" i="2"/>
  <c r="JX171" i="2"/>
  <c r="KY171" i="2"/>
  <c r="KQ171" i="2"/>
  <c r="KZ172" i="2"/>
  <c r="KR172" i="2"/>
  <c r="KF172" i="2"/>
  <c r="JX172" i="2"/>
  <c r="LE163" i="2"/>
  <c r="LC168" i="2"/>
  <c r="LC170" i="2"/>
  <c r="LE171" i="2"/>
  <c r="KX163" i="2"/>
  <c r="KD163" i="2"/>
  <c r="KZ170" i="2"/>
  <c r="KR170" i="2"/>
  <c r="KS168" i="2"/>
  <c r="KE171" i="2"/>
  <c r="JW171" i="2"/>
  <c r="KQ172" i="2"/>
  <c r="KE172" i="2"/>
  <c r="JW172" i="2"/>
  <c r="LD163" i="2"/>
  <c r="LD171" i="2"/>
  <c r="LF172" i="2"/>
  <c r="HW171" i="2"/>
  <c r="KC163" i="2"/>
  <c r="KB170" i="2"/>
  <c r="KY170" i="2"/>
  <c r="KQ170" i="2"/>
  <c r="KR168" i="2"/>
  <c r="LA171" i="2"/>
  <c r="KD172" i="2"/>
  <c r="LC167" i="2"/>
  <c r="LC171" i="2"/>
  <c r="LG172" i="2"/>
  <c r="KD165" i="2"/>
  <c r="JZ171" i="2"/>
  <c r="KW170" i="2"/>
  <c r="KB163" i="2"/>
  <c r="KI170" i="2"/>
  <c r="KA170" i="2"/>
  <c r="KX170" i="2"/>
  <c r="LA168" i="2"/>
  <c r="KY168" i="2"/>
  <c r="KQ168" i="2"/>
  <c r="KW171" i="2"/>
  <c r="LA172" i="2"/>
  <c r="KV171" i="2"/>
  <c r="KW163" i="2"/>
  <c r="KW3" i="2"/>
  <c r="KW172" i="2" s="1"/>
  <c r="KW165" i="2"/>
  <c r="KC172" i="2"/>
  <c r="LB171" i="2"/>
  <c r="JX165" i="2"/>
  <c r="HW170" i="2"/>
  <c r="KG171" i="2"/>
  <c r="JY171" i="2"/>
  <c r="KI165" i="2"/>
  <c r="KI30" i="2"/>
  <c r="KA165" i="2"/>
  <c r="KA30" i="2"/>
  <c r="KF170" i="2"/>
  <c r="JX170" i="2"/>
  <c r="KF168" i="2"/>
  <c r="JX168" i="2"/>
  <c r="KX168" i="2"/>
  <c r="KU171" i="2"/>
  <c r="KI171" i="2"/>
  <c r="KV172" i="2"/>
  <c r="LG168" i="2"/>
  <c r="KD170" i="2"/>
  <c r="KH165" i="2"/>
  <c r="JZ165" i="2"/>
  <c r="KE170" i="2"/>
  <c r="JW170" i="2"/>
  <c r="KV170" i="2"/>
  <c r="KE168" i="2"/>
  <c r="JW168" i="2"/>
  <c r="KW168" i="2"/>
  <c r="KC168" i="2"/>
  <c r="KT171" i="2"/>
  <c r="KU3" i="2"/>
  <c r="KU172" i="2" s="1"/>
  <c r="KU165" i="2"/>
  <c r="KI3" i="2"/>
  <c r="KI172" i="2" s="1"/>
  <c r="KI163" i="2"/>
  <c r="KA3" i="2"/>
  <c r="KA172" i="2" s="1"/>
  <c r="KA163" i="2"/>
  <c r="LF170" i="2"/>
  <c r="LF168" i="2"/>
  <c r="LD172" i="2"/>
  <c r="KF163" i="2"/>
  <c r="JX163" i="2"/>
  <c r="KD30" i="2"/>
  <c r="KD169" i="2" s="1"/>
  <c r="KU163" i="2"/>
  <c r="KC30" i="2"/>
  <c r="KC169" i="2" s="1"/>
  <c r="KX30" i="2"/>
  <c r="KX167" i="2" s="1"/>
  <c r="KF165" i="2"/>
  <c r="KB30" i="2"/>
  <c r="KB167" i="2" s="1"/>
  <c r="KS164" i="2"/>
  <c r="KS167" i="2"/>
  <c r="KS169" i="2"/>
  <c r="KR164" i="2"/>
  <c r="KR167" i="2"/>
  <c r="KR169" i="2"/>
  <c r="KF164" i="2"/>
  <c r="KF169" i="2"/>
  <c r="JX164" i="2"/>
  <c r="JX169" i="2"/>
  <c r="KQ164" i="2"/>
  <c r="KQ167" i="2"/>
  <c r="KQ169" i="2"/>
  <c r="KT164" i="2"/>
  <c r="KT167" i="2"/>
  <c r="KT169" i="2"/>
  <c r="KV164" i="2"/>
  <c r="KV167" i="2"/>
  <c r="KV169" i="2"/>
  <c r="KC165" i="2"/>
  <c r="KE163" i="2"/>
  <c r="JW163" i="2"/>
  <c r="KH30" i="2"/>
  <c r="KH169" i="2" s="1"/>
  <c r="JZ30" i="2"/>
  <c r="JZ167" i="2" s="1"/>
  <c r="KR165" i="2"/>
  <c r="KR163" i="2"/>
  <c r="LB164" i="2"/>
  <c r="LE165" i="2"/>
  <c r="LE30" i="2"/>
  <c r="LE167" i="2" s="1"/>
  <c r="LF163" i="2"/>
  <c r="KB165" i="2"/>
  <c r="KG30" i="2"/>
  <c r="KG167" i="2" s="1"/>
  <c r="JY30" i="2"/>
  <c r="JY169" i="2" s="1"/>
  <c r="KQ165" i="2"/>
  <c r="KQ163" i="2"/>
  <c r="LC165" i="2"/>
  <c r="LC163" i="2"/>
  <c r="LD165" i="2"/>
  <c r="LD30" i="2"/>
  <c r="LD167" i="2" s="1"/>
  <c r="KS165" i="2"/>
  <c r="KS163" i="2"/>
  <c r="LB165" i="2"/>
  <c r="LB163" i="2"/>
  <c r="LF164" i="2"/>
  <c r="KH163" i="2"/>
  <c r="JZ163" i="2"/>
  <c r="KE30" i="2"/>
  <c r="KE167" i="2" s="1"/>
  <c r="JW30" i="2"/>
  <c r="JW167" i="2" s="1"/>
  <c r="LA165" i="2"/>
  <c r="LA163" i="2"/>
  <c r="KG165" i="2"/>
  <c r="JY165" i="2"/>
  <c r="KV165" i="2"/>
  <c r="KV163" i="2"/>
  <c r="KZ165" i="2"/>
  <c r="KZ163" i="2"/>
  <c r="KY165" i="2"/>
  <c r="KY163" i="2"/>
  <c r="LC169" i="2"/>
  <c r="LB169" i="2"/>
  <c r="KY169" i="2"/>
  <c r="LG165" i="2"/>
  <c r="LG30" i="2"/>
  <c r="LG164" i="2" s="1"/>
  <c r="KT165" i="2"/>
  <c r="KT163" i="2"/>
  <c r="KX165" i="2"/>
  <c r="KZ169" i="2"/>
  <c r="LF165" i="2"/>
  <c r="LC164" i="2"/>
  <c r="LG170" i="2"/>
  <c r="LF169" i="2"/>
  <c r="LE172" i="2"/>
  <c r="KY172" i="2"/>
  <c r="KY164" i="2"/>
  <c r="LA169" i="2"/>
  <c r="KY167" i="2"/>
  <c r="LB167" i="2"/>
  <c r="KZ167" i="2"/>
  <c r="LC172" i="2"/>
  <c r="KZ164" i="2"/>
  <c r="LA167" i="2"/>
  <c r="LB172" i="2"/>
  <c r="KX172" i="2"/>
  <c r="KB172" i="2"/>
  <c r="KI168" i="2"/>
  <c r="KA168" i="2"/>
  <c r="KH172" i="2"/>
  <c r="JZ172" i="2"/>
  <c r="KF167" i="2"/>
  <c r="JX167" i="2"/>
  <c r="KG172" i="2"/>
  <c r="JY172" i="2"/>
  <c r="KD171" i="2"/>
  <c r="KC171" i="2"/>
  <c r="HS171" i="2"/>
  <c r="JI171" i="2"/>
  <c r="JA171" i="2"/>
  <c r="IO171" i="2"/>
  <c r="IG171" i="2"/>
  <c r="HY171" i="2"/>
  <c r="HQ171" i="2"/>
  <c r="JP171" i="2"/>
  <c r="JO168" i="2"/>
  <c r="ID168" i="2"/>
  <c r="IY171" i="2"/>
  <c r="HT171" i="2"/>
  <c r="IN171" i="2"/>
  <c r="IL168" i="2"/>
  <c r="IA168" i="2"/>
  <c r="JC168" i="2"/>
  <c r="IQ168" i="2"/>
  <c r="II168" i="2"/>
  <c r="HZ168" i="2"/>
  <c r="JM171" i="2"/>
  <c r="JE171" i="2"/>
  <c r="IK171" i="2"/>
  <c r="HU171" i="2"/>
  <c r="IY168" i="2"/>
  <c r="IK168" i="2"/>
  <c r="IM171" i="2"/>
  <c r="IZ171" i="2"/>
  <c r="IR168" i="2"/>
  <c r="IL171" i="2"/>
  <c r="IE168" i="2"/>
  <c r="JB168" i="2"/>
  <c r="IP168" i="2"/>
  <c r="IH168" i="2"/>
  <c r="HY168" i="2"/>
  <c r="JL171" i="2"/>
  <c r="JD171" i="2"/>
  <c r="IR171" i="2"/>
  <c r="IJ171" i="2"/>
  <c r="IB171" i="2"/>
  <c r="IC168" i="2"/>
  <c r="JO171" i="2"/>
  <c r="IB168" i="2"/>
  <c r="JG171" i="2"/>
  <c r="IF171" i="2"/>
  <c r="HQ168" i="2"/>
  <c r="JD168" i="2"/>
  <c r="JF171" i="2"/>
  <c r="IO169" i="2"/>
  <c r="IN169" i="2"/>
  <c r="IC171" i="2"/>
  <c r="JA168" i="2"/>
  <c r="IO168" i="2"/>
  <c r="IG168" i="2"/>
  <c r="JK171" i="2"/>
  <c r="JC171" i="2"/>
  <c r="IQ171" i="2"/>
  <c r="II171" i="2"/>
  <c r="IA171" i="2"/>
  <c r="JN171" i="2"/>
  <c r="JN168" i="2"/>
  <c r="IM168" i="2"/>
  <c r="HO171" i="2"/>
  <c r="JH171" i="2"/>
  <c r="IJ168" i="2"/>
  <c r="HV171" i="2"/>
  <c r="IZ169" i="2"/>
  <c r="IZ168" i="2"/>
  <c r="IN168" i="2"/>
  <c r="IF168" i="2"/>
  <c r="HO168" i="2"/>
  <c r="JJ171" i="2"/>
  <c r="JB171" i="2"/>
  <c r="IP171" i="2"/>
  <c r="IH171" i="2"/>
  <c r="HZ171" i="2"/>
  <c r="HS168" i="2"/>
  <c r="JP168" i="2"/>
  <c r="JD169" i="2"/>
  <c r="HT169" i="2"/>
  <c r="JK170" i="2"/>
  <c r="JC170" i="2"/>
  <c r="IQ170" i="2"/>
  <c r="II170" i="2"/>
  <c r="IA170" i="2"/>
  <c r="HS167" i="2"/>
  <c r="JO169" i="2"/>
  <c r="IJ169" i="2"/>
  <c r="JJ170" i="2"/>
  <c r="JB170" i="2"/>
  <c r="IP170" i="2"/>
  <c r="IH170" i="2"/>
  <c r="HZ170" i="2"/>
  <c r="JN169" i="2"/>
  <c r="JJ169" i="2"/>
  <c r="JB169" i="2"/>
  <c r="IP169" i="2"/>
  <c r="IH169" i="2"/>
  <c r="HZ169" i="2"/>
  <c r="JI170" i="2"/>
  <c r="JA170" i="2"/>
  <c r="IO170" i="2"/>
  <c r="IG170" i="2"/>
  <c r="HY170" i="2"/>
  <c r="JL169" i="2"/>
  <c r="IB169" i="2"/>
  <c r="JK169" i="2"/>
  <c r="IQ169" i="2"/>
  <c r="HS169" i="2"/>
  <c r="JI169" i="2"/>
  <c r="JA169" i="2"/>
  <c r="IG169" i="2"/>
  <c r="HY169" i="2"/>
  <c r="HQ169" i="2"/>
  <c r="JH170" i="2"/>
  <c r="IZ170" i="2"/>
  <c r="IN170" i="2"/>
  <c r="IF170" i="2"/>
  <c r="JH169" i="2"/>
  <c r="IF169" i="2"/>
  <c r="JG170" i="2"/>
  <c r="IY170" i="2"/>
  <c r="IM170" i="2"/>
  <c r="IE170" i="2"/>
  <c r="JG169" i="2"/>
  <c r="IY169" i="2"/>
  <c r="IM169" i="2"/>
  <c r="IE169" i="2"/>
  <c r="JF170" i="2"/>
  <c r="IL170" i="2"/>
  <c r="ID170" i="2"/>
  <c r="HV170" i="2"/>
  <c r="IR169" i="2"/>
  <c r="JC169" i="2"/>
  <c r="II169" i="2"/>
  <c r="IA169" i="2"/>
  <c r="JF169" i="2"/>
  <c r="IL169" i="2"/>
  <c r="ID169" i="2"/>
  <c r="HV169" i="2"/>
  <c r="HU170" i="2"/>
  <c r="JM169" i="2"/>
  <c r="JE169" i="2"/>
  <c r="IK169" i="2"/>
  <c r="IC169" i="2"/>
  <c r="HU169" i="2"/>
  <c r="HT170" i="2"/>
  <c r="JL172" i="2"/>
  <c r="JD172" i="2"/>
  <c r="IR172" i="2"/>
  <c r="IJ172" i="2"/>
  <c r="IB172" i="2"/>
  <c r="JC172" i="2"/>
  <c r="HQ172" i="2"/>
  <c r="II172" i="2"/>
  <c r="IA172" i="2"/>
  <c r="HO164" i="2"/>
  <c r="JM167" i="2"/>
  <c r="JE167" i="2"/>
  <c r="IK167" i="2"/>
  <c r="IC167" i="2"/>
  <c r="JK172" i="2"/>
  <c r="IO172" i="2"/>
  <c r="IR170" i="2"/>
  <c r="JL167" i="2"/>
  <c r="IB167" i="2"/>
  <c r="JJ172" i="2"/>
  <c r="IK170" i="2"/>
  <c r="JK167" i="2"/>
  <c r="IA167" i="2"/>
  <c r="JI172" i="2"/>
  <c r="IH172" i="2"/>
  <c r="IJ170" i="2"/>
  <c r="JD167" i="2"/>
  <c r="HQ167" i="2"/>
  <c r="IG172" i="2"/>
  <c r="JM170" i="2"/>
  <c r="IC170" i="2"/>
  <c r="JC167" i="2"/>
  <c r="JB172" i="2"/>
  <c r="JL170" i="2"/>
  <c r="IB170" i="2"/>
  <c r="IR167" i="2"/>
  <c r="JA172" i="2"/>
  <c r="HZ172" i="2"/>
  <c r="JE170" i="2"/>
  <c r="HS170" i="2"/>
  <c r="IQ167" i="2"/>
  <c r="HO170" i="2"/>
  <c r="IQ172" i="2"/>
  <c r="HY172" i="2"/>
  <c r="JD170" i="2"/>
  <c r="HQ170" i="2"/>
  <c r="IJ167" i="2"/>
  <c r="IP172" i="2"/>
  <c r="II167" i="2"/>
  <c r="JJ167" i="2"/>
  <c r="JB167" i="2"/>
  <c r="IP167" i="2"/>
  <c r="IH167" i="2"/>
  <c r="HZ167" i="2"/>
  <c r="HS165" i="2"/>
  <c r="IZ172" i="2"/>
  <c r="IN172" i="2"/>
  <c r="IF172" i="2"/>
  <c r="HV172" i="2"/>
  <c r="JI167" i="2"/>
  <c r="JA167" i="2"/>
  <c r="IO167" i="2"/>
  <c r="IG167" i="2"/>
  <c r="HY167" i="2"/>
  <c r="JH172" i="2"/>
  <c r="JH167" i="2"/>
  <c r="IZ167" i="2"/>
  <c r="IN167" i="2"/>
  <c r="IF167" i="2"/>
  <c r="HV167" i="2"/>
  <c r="JF172" i="2"/>
  <c r="ID172" i="2"/>
  <c r="JG167" i="2"/>
  <c r="IY167" i="2"/>
  <c r="IM167" i="2"/>
  <c r="IE167" i="2"/>
  <c r="HU167" i="2"/>
  <c r="JG172" i="2"/>
  <c r="IY172" i="2"/>
  <c r="IM172" i="2"/>
  <c r="IE172" i="2"/>
  <c r="HU172" i="2"/>
  <c r="JM172" i="2"/>
  <c r="JE172" i="2"/>
  <c r="IK172" i="2"/>
  <c r="IC172" i="2"/>
  <c r="HS172" i="2"/>
  <c r="JF167" i="2"/>
  <c r="IL167" i="2"/>
  <c r="ID167" i="2"/>
  <c r="HT167" i="2"/>
  <c r="IL172" i="2"/>
  <c r="HT172" i="2"/>
  <c r="HQ163" i="2"/>
  <c r="HZ163" i="2"/>
  <c r="IH163" i="2"/>
  <c r="IP163" i="2"/>
  <c r="JB163" i="2"/>
  <c r="JJ163" i="2"/>
  <c r="HO163" i="2"/>
  <c r="HP163" i="2"/>
  <c r="IA163" i="2"/>
  <c r="II163" i="2"/>
  <c r="IQ163" i="2"/>
  <c r="JC163" i="2"/>
  <c r="JK163" i="2"/>
  <c r="IO163" i="2"/>
  <c r="HS163" i="2"/>
  <c r="IB163" i="2"/>
  <c r="IJ163" i="2"/>
  <c r="IR163" i="2"/>
  <c r="JD163" i="2"/>
  <c r="JL163" i="2"/>
  <c r="IG163" i="2"/>
  <c r="HT163" i="2"/>
  <c r="IC163" i="2"/>
  <c r="IK163" i="2"/>
  <c r="JE163" i="2"/>
  <c r="JM163" i="2"/>
  <c r="JI163" i="2"/>
  <c r="HU163" i="2"/>
  <c r="ID163" i="2"/>
  <c r="IL163" i="2"/>
  <c r="JF163" i="2"/>
  <c r="JN163" i="2"/>
  <c r="JA163" i="2"/>
  <c r="HV163" i="2"/>
  <c r="IE163" i="2"/>
  <c r="IM163" i="2"/>
  <c r="IY163" i="2"/>
  <c r="JG163" i="2"/>
  <c r="JO163" i="2"/>
  <c r="HY163" i="2"/>
  <c r="IF163" i="2"/>
  <c r="IN163" i="2"/>
  <c r="IZ163" i="2"/>
  <c r="JH163" i="2"/>
  <c r="JP163" i="2"/>
  <c r="JP165" i="2"/>
  <c r="JP110" i="2"/>
  <c r="JP169" i="2" s="1"/>
  <c r="JO165" i="2"/>
  <c r="JN165" i="2"/>
  <c r="JO36" i="2"/>
  <c r="JN36" i="2"/>
  <c r="JP36" i="2"/>
  <c r="HW38" i="2"/>
  <c r="IP165" i="2"/>
  <c r="IO165" i="2"/>
  <c r="IY164" i="2"/>
  <c r="IM164" i="2"/>
  <c r="IL164" i="2"/>
  <c r="IK164" i="2"/>
  <c r="IR164" i="2"/>
  <c r="IJ164" i="2"/>
  <c r="IZ164" i="2"/>
  <c r="IQ164" i="2"/>
  <c r="IN164" i="2"/>
  <c r="IP164" i="2"/>
  <c r="IZ165" i="2"/>
  <c r="IN165" i="2"/>
  <c r="IO164" i="2"/>
  <c r="IY165" i="2"/>
  <c r="IM165" i="2"/>
  <c r="IL165" i="2"/>
  <c r="IK165" i="2"/>
  <c r="IR165" i="2"/>
  <c r="IJ165" i="2"/>
  <c r="IQ165" i="2"/>
  <c r="IE164" i="2"/>
  <c r="A5" i="2"/>
  <c r="A6" i="2" s="1"/>
  <c r="HT165" i="2"/>
  <c r="HT164" i="2"/>
  <c r="ID165" i="2"/>
  <c r="HP165" i="2"/>
  <c r="IE165" i="2"/>
  <c r="HQ165" i="2"/>
  <c r="HS164" i="2"/>
  <c r="IC165" i="2"/>
  <c r="IB165" i="2"/>
  <c r="JJ165" i="2"/>
  <c r="JB165" i="2"/>
  <c r="JF165" i="2"/>
  <c r="IG165" i="2"/>
  <c r="JA165" i="2"/>
  <c r="JM165" i="2"/>
  <c r="JE165" i="2"/>
  <c r="IF165" i="2"/>
  <c r="JG165" i="2"/>
  <c r="JL165" i="2"/>
  <c r="JD165" i="2"/>
  <c r="JI165" i="2"/>
  <c r="JK165" i="2"/>
  <c r="JC165" i="2"/>
  <c r="II165" i="2"/>
  <c r="JH165" i="2"/>
  <c r="IA165" i="2"/>
  <c r="JF164" i="2"/>
  <c r="JE164" i="2"/>
  <c r="IH165" i="2"/>
  <c r="HZ165" i="2"/>
  <c r="JM164" i="2"/>
  <c r="JD164" i="2"/>
  <c r="HU165" i="2"/>
  <c r="HY165" i="2"/>
  <c r="JL164" i="2"/>
  <c r="HV165" i="2"/>
  <c r="JG164" i="2"/>
  <c r="JK164" i="2"/>
  <c r="JC164" i="2"/>
  <c r="ID164" i="2"/>
  <c r="IG164" i="2"/>
  <c r="IF164" i="2"/>
  <c r="JI164" i="2"/>
  <c r="II164" i="2"/>
  <c r="JA164" i="2"/>
  <c r="IH164" i="2"/>
  <c r="HU164" i="2"/>
  <c r="JJ164" i="2"/>
  <c r="JB164" i="2"/>
  <c r="IB164" i="2"/>
  <c r="JH164" i="2"/>
  <c r="HV164" i="2"/>
  <c r="IC164" i="2"/>
  <c r="IA164" i="2"/>
  <c r="HQ164" i="2"/>
  <c r="HY164" i="2"/>
  <c r="HZ164" i="2"/>
  <c r="HP164" i="2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G324" i="1"/>
  <c r="CH324" i="1"/>
  <c r="CI324" i="1"/>
  <c r="CJ324" i="1"/>
  <c r="CK324" i="1"/>
  <c r="CL324" i="1"/>
  <c r="CM324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G325" i="1"/>
  <c r="CH325" i="1"/>
  <c r="CI325" i="1"/>
  <c r="CJ325" i="1"/>
  <c r="CK325" i="1"/>
  <c r="CL325" i="1"/>
  <c r="CM325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G326" i="1"/>
  <c r="CH326" i="1"/>
  <c r="CI326" i="1"/>
  <c r="CJ326" i="1"/>
  <c r="CK326" i="1"/>
  <c r="CL326" i="1"/>
  <c r="CM326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G327" i="1"/>
  <c r="CH327" i="1"/>
  <c r="CI327" i="1"/>
  <c r="CJ327" i="1"/>
  <c r="CK327" i="1"/>
  <c r="CL327" i="1"/>
  <c r="CM327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G328" i="1"/>
  <c r="CH328" i="1"/>
  <c r="CI328" i="1"/>
  <c r="CJ328" i="1"/>
  <c r="CK328" i="1"/>
  <c r="CL328" i="1"/>
  <c r="CM328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G329" i="1"/>
  <c r="CH329" i="1"/>
  <c r="CI329" i="1"/>
  <c r="CJ329" i="1"/>
  <c r="CK329" i="1"/>
  <c r="CL329" i="1"/>
  <c r="CM329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G331" i="1"/>
  <c r="CH331" i="1"/>
  <c r="CI331" i="1"/>
  <c r="CJ331" i="1"/>
  <c r="CK331" i="1"/>
  <c r="CL331" i="1"/>
  <c r="CM331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G332" i="1"/>
  <c r="CH332" i="1"/>
  <c r="CI332" i="1"/>
  <c r="CJ332" i="1"/>
  <c r="CK332" i="1"/>
  <c r="CL332" i="1"/>
  <c r="CM332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G333" i="1"/>
  <c r="CH333" i="1"/>
  <c r="CI333" i="1"/>
  <c r="CJ333" i="1"/>
  <c r="CK333" i="1"/>
  <c r="CL333" i="1"/>
  <c r="CM333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G334" i="1"/>
  <c r="CH334" i="1"/>
  <c r="CI334" i="1"/>
  <c r="CJ334" i="1"/>
  <c r="CK334" i="1"/>
  <c r="CL334" i="1"/>
  <c r="CM334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G335" i="1"/>
  <c r="CH335" i="1"/>
  <c r="CI335" i="1"/>
  <c r="CJ335" i="1"/>
  <c r="CK335" i="1"/>
  <c r="CL335" i="1"/>
  <c r="CM335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G336" i="1"/>
  <c r="CH336" i="1"/>
  <c r="CI336" i="1"/>
  <c r="CJ336" i="1"/>
  <c r="CK336" i="1"/>
  <c r="CL336" i="1"/>
  <c r="CM336" i="1"/>
  <c r="AH334" i="1"/>
  <c r="AH333" i="1"/>
  <c r="AH332" i="1"/>
  <c r="AH331" i="1"/>
  <c r="AH329" i="1"/>
  <c r="AH328" i="1"/>
  <c r="AH327" i="1"/>
  <c r="AH326" i="1"/>
  <c r="AH325" i="1"/>
  <c r="AH324" i="1"/>
  <c r="A187" i="5" l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CF328" i="1"/>
  <c r="CF333" i="1"/>
  <c r="CF327" i="1"/>
  <c r="CF332" i="1"/>
  <c r="CF334" i="1"/>
  <c r="CF329" i="1"/>
  <c r="CF324" i="1"/>
  <c r="CF331" i="1"/>
  <c r="CF325" i="1"/>
  <c r="CF326" i="1"/>
  <c r="KM169" i="2"/>
  <c r="HO167" i="2"/>
  <c r="HO169" i="2"/>
  <c r="KM172" i="2"/>
  <c r="LD169" i="2"/>
  <c r="KW164" i="2"/>
  <c r="KM168" i="2"/>
  <c r="KN172" i="2"/>
  <c r="KN164" i="2"/>
  <c r="KN169" i="2"/>
  <c r="IT169" i="2"/>
  <c r="IS164" i="2"/>
  <c r="IS169" i="2"/>
  <c r="IS168" i="2"/>
  <c r="IT168" i="2"/>
  <c r="IT172" i="2"/>
  <c r="KW167" i="2"/>
  <c r="KU164" i="2"/>
  <c r="KW169" i="2"/>
  <c r="KA169" i="2"/>
  <c r="KG169" i="2"/>
  <c r="KB169" i="2"/>
  <c r="LG167" i="2"/>
  <c r="KX169" i="2"/>
  <c r="KI167" i="2"/>
  <c r="KX164" i="2"/>
  <c r="KA164" i="2"/>
  <c r="KU167" i="2"/>
  <c r="KC164" i="2"/>
  <c r="KH164" i="2"/>
  <c r="KC167" i="2"/>
  <c r="KU169" i="2"/>
  <c r="JZ164" i="2"/>
  <c r="KI164" i="2"/>
  <c r="JZ169" i="2"/>
  <c r="KH167" i="2"/>
  <c r="KD164" i="2"/>
  <c r="KD167" i="2"/>
  <c r="KI169" i="2"/>
  <c r="LE169" i="2"/>
  <c r="HW164" i="2"/>
  <c r="HW167" i="2"/>
  <c r="HW169" i="2"/>
  <c r="HW172" i="2"/>
  <c r="JY167" i="2"/>
  <c r="KB164" i="2"/>
  <c r="KA167" i="2"/>
  <c r="JY164" i="2"/>
  <c r="LE164" i="2"/>
  <c r="LG169" i="2"/>
  <c r="KG164" i="2"/>
  <c r="LD164" i="2"/>
  <c r="JW164" i="2"/>
  <c r="JW169" i="2"/>
  <c r="KE164" i="2"/>
  <c r="KE169" i="2"/>
  <c r="JO164" i="2"/>
  <c r="JO170" i="2"/>
  <c r="JO172" i="2"/>
  <c r="JO167" i="2"/>
  <c r="JP170" i="2"/>
  <c r="JP167" i="2"/>
  <c r="JP172" i="2"/>
  <c r="JN164" i="2"/>
  <c r="JN170" i="2"/>
  <c r="JN172" i="2"/>
  <c r="JN167" i="2"/>
  <c r="JP164" i="2"/>
  <c r="A7" i="2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G204" i="1"/>
  <c r="CH204" i="1"/>
  <c r="CI204" i="1"/>
  <c r="CJ204" i="1"/>
  <c r="CK204" i="1"/>
  <c r="CL204" i="1"/>
  <c r="CM204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G205" i="1"/>
  <c r="CH205" i="1"/>
  <c r="CI205" i="1"/>
  <c r="CJ205" i="1"/>
  <c r="CK205" i="1"/>
  <c r="CL205" i="1"/>
  <c r="CM205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G206" i="1"/>
  <c r="CH206" i="1"/>
  <c r="CI206" i="1"/>
  <c r="CJ206" i="1"/>
  <c r="CK206" i="1"/>
  <c r="CL206" i="1"/>
  <c r="CM206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G207" i="1"/>
  <c r="CH207" i="1"/>
  <c r="CI207" i="1"/>
  <c r="CJ207" i="1"/>
  <c r="CK207" i="1"/>
  <c r="CL207" i="1"/>
  <c r="CM207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G210" i="1"/>
  <c r="CH210" i="1"/>
  <c r="CI210" i="1"/>
  <c r="CJ210" i="1"/>
  <c r="CK210" i="1"/>
  <c r="CL210" i="1"/>
  <c r="CM210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G211" i="1"/>
  <c r="CH211" i="1"/>
  <c r="CI211" i="1"/>
  <c r="CJ211" i="1"/>
  <c r="CK211" i="1"/>
  <c r="CL211" i="1"/>
  <c r="CM211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G212" i="1"/>
  <c r="CH212" i="1"/>
  <c r="CI212" i="1"/>
  <c r="CJ212" i="1"/>
  <c r="CK212" i="1"/>
  <c r="CL212" i="1"/>
  <c r="CM212" i="1"/>
  <c r="AH212" i="1"/>
  <c r="AH211" i="1"/>
  <c r="AH210" i="1"/>
  <c r="AH207" i="1"/>
  <c r="AH206" i="1"/>
  <c r="AH205" i="1"/>
  <c r="AH204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G170" i="1"/>
  <c r="CH170" i="1"/>
  <c r="CI170" i="1"/>
  <c r="CJ170" i="1"/>
  <c r="CK170" i="1"/>
  <c r="CL170" i="1"/>
  <c r="CM170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G171" i="1"/>
  <c r="CH171" i="1"/>
  <c r="CI171" i="1"/>
  <c r="CJ171" i="1"/>
  <c r="CK171" i="1"/>
  <c r="CL171" i="1"/>
  <c r="CM171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G172" i="1"/>
  <c r="CH172" i="1"/>
  <c r="CI172" i="1"/>
  <c r="CJ172" i="1"/>
  <c r="CK172" i="1"/>
  <c r="CL172" i="1"/>
  <c r="CM172" i="1"/>
  <c r="AH490" i="1"/>
  <c r="AH674" i="1"/>
  <c r="CF674" i="1" s="1"/>
  <c r="AH673" i="1"/>
  <c r="CF673" i="1" s="1"/>
  <c r="AH672" i="1"/>
  <c r="CF672" i="1" s="1"/>
  <c r="AH671" i="1"/>
  <c r="CF671" i="1" s="1"/>
  <c r="AH670" i="1"/>
  <c r="CF670" i="1" s="1"/>
  <c r="AH669" i="1"/>
  <c r="CF669" i="1" s="1"/>
  <c r="AH668" i="1"/>
  <c r="CF668" i="1" s="1"/>
  <c r="AH667" i="1"/>
  <c r="CF667" i="1" s="1"/>
  <c r="AH666" i="1"/>
  <c r="CF666" i="1" s="1"/>
  <c r="AH665" i="1"/>
  <c r="CF665" i="1" s="1"/>
  <c r="AH664" i="1"/>
  <c r="CF664" i="1" s="1"/>
  <c r="AH663" i="1"/>
  <c r="CF663" i="1" s="1"/>
  <c r="AH662" i="1"/>
  <c r="CF662" i="1" s="1"/>
  <c r="A199" i="5" l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CF205" i="1"/>
  <c r="CF206" i="1"/>
  <c r="CF207" i="1"/>
  <c r="CF210" i="1"/>
  <c r="CF212" i="1"/>
  <c r="CF211" i="1"/>
  <c r="CF204" i="1"/>
  <c r="A46" i="2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G626" i="1"/>
  <c r="CH626" i="1"/>
  <c r="CI626" i="1"/>
  <c r="CJ626" i="1"/>
  <c r="CK626" i="1"/>
  <c r="CL626" i="1"/>
  <c r="CM626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G627" i="1"/>
  <c r="CH627" i="1"/>
  <c r="CI627" i="1"/>
  <c r="CJ627" i="1"/>
  <c r="CK627" i="1"/>
  <c r="CL627" i="1"/>
  <c r="CM627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G628" i="1"/>
  <c r="CH628" i="1"/>
  <c r="CI628" i="1"/>
  <c r="CJ628" i="1"/>
  <c r="CK628" i="1"/>
  <c r="CL628" i="1"/>
  <c r="CM628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G629" i="1"/>
  <c r="CH629" i="1"/>
  <c r="CI629" i="1"/>
  <c r="CJ629" i="1"/>
  <c r="CK629" i="1"/>
  <c r="CL629" i="1"/>
  <c r="CM629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G630" i="1"/>
  <c r="CH630" i="1"/>
  <c r="CI630" i="1"/>
  <c r="CJ630" i="1"/>
  <c r="CK630" i="1"/>
  <c r="CL630" i="1"/>
  <c r="CM630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G631" i="1"/>
  <c r="CH631" i="1"/>
  <c r="CI631" i="1"/>
  <c r="CJ631" i="1"/>
  <c r="CK631" i="1"/>
  <c r="CL631" i="1"/>
  <c r="CM631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G632" i="1"/>
  <c r="CH632" i="1"/>
  <c r="CI632" i="1"/>
  <c r="CJ632" i="1"/>
  <c r="CK632" i="1"/>
  <c r="CL632" i="1"/>
  <c r="CM632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G634" i="1"/>
  <c r="CH634" i="1"/>
  <c r="CI634" i="1"/>
  <c r="CJ634" i="1"/>
  <c r="CK634" i="1"/>
  <c r="CL634" i="1"/>
  <c r="CM634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G635" i="1"/>
  <c r="CH635" i="1"/>
  <c r="CI635" i="1"/>
  <c r="CJ635" i="1"/>
  <c r="CK635" i="1"/>
  <c r="CL635" i="1"/>
  <c r="CM635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G636" i="1"/>
  <c r="CH636" i="1"/>
  <c r="CI636" i="1"/>
  <c r="CJ636" i="1"/>
  <c r="CK636" i="1"/>
  <c r="CL636" i="1"/>
  <c r="CM636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G637" i="1"/>
  <c r="CH637" i="1"/>
  <c r="CI637" i="1"/>
  <c r="CJ637" i="1"/>
  <c r="CK637" i="1"/>
  <c r="CL637" i="1"/>
  <c r="CM637" i="1"/>
  <c r="CG653" i="1"/>
  <c r="CH653" i="1"/>
  <c r="CI653" i="1"/>
  <c r="CJ653" i="1"/>
  <c r="CK653" i="1"/>
  <c r="CL653" i="1"/>
  <c r="CM653" i="1"/>
  <c r="CG654" i="1"/>
  <c r="CH654" i="1"/>
  <c r="CI654" i="1"/>
  <c r="CJ654" i="1"/>
  <c r="CK654" i="1"/>
  <c r="CL654" i="1"/>
  <c r="CM654" i="1"/>
  <c r="CG655" i="1"/>
  <c r="CH655" i="1"/>
  <c r="CI655" i="1"/>
  <c r="CJ655" i="1"/>
  <c r="CK655" i="1"/>
  <c r="CL655" i="1"/>
  <c r="CM655" i="1"/>
  <c r="CG656" i="1"/>
  <c r="CH656" i="1"/>
  <c r="CI656" i="1"/>
  <c r="CJ656" i="1"/>
  <c r="CK656" i="1"/>
  <c r="CL656" i="1"/>
  <c r="CM656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G657" i="1"/>
  <c r="CH657" i="1"/>
  <c r="CI657" i="1"/>
  <c r="CJ657" i="1"/>
  <c r="CK657" i="1"/>
  <c r="CL657" i="1"/>
  <c r="CM657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G658" i="1"/>
  <c r="CH658" i="1"/>
  <c r="CI658" i="1"/>
  <c r="CJ658" i="1"/>
  <c r="CK658" i="1"/>
  <c r="CL658" i="1"/>
  <c r="CM658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G659" i="1"/>
  <c r="CH659" i="1"/>
  <c r="CI659" i="1"/>
  <c r="CJ659" i="1"/>
  <c r="CK659" i="1"/>
  <c r="CL659" i="1"/>
  <c r="CM659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G660" i="1"/>
  <c r="CH660" i="1"/>
  <c r="CI660" i="1"/>
  <c r="CJ660" i="1"/>
  <c r="CK660" i="1"/>
  <c r="CL660" i="1"/>
  <c r="CM660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G661" i="1"/>
  <c r="CH661" i="1"/>
  <c r="CI661" i="1"/>
  <c r="CJ661" i="1"/>
  <c r="CK661" i="1"/>
  <c r="CL661" i="1"/>
  <c r="CM661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G675" i="1"/>
  <c r="CH675" i="1"/>
  <c r="CI675" i="1"/>
  <c r="CJ675" i="1"/>
  <c r="CK675" i="1"/>
  <c r="CL675" i="1"/>
  <c r="CM675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G676" i="1"/>
  <c r="CH676" i="1"/>
  <c r="CI676" i="1"/>
  <c r="CJ676" i="1"/>
  <c r="CK676" i="1"/>
  <c r="CL676" i="1"/>
  <c r="CM676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G677" i="1"/>
  <c r="CH677" i="1"/>
  <c r="CI677" i="1"/>
  <c r="CJ677" i="1"/>
  <c r="CK677" i="1"/>
  <c r="CL677" i="1"/>
  <c r="CM677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G678" i="1"/>
  <c r="CH678" i="1"/>
  <c r="CI678" i="1"/>
  <c r="CJ678" i="1"/>
  <c r="CK678" i="1"/>
  <c r="CL678" i="1"/>
  <c r="CM678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G679" i="1"/>
  <c r="CH679" i="1"/>
  <c r="CI679" i="1"/>
  <c r="CJ679" i="1"/>
  <c r="CK679" i="1"/>
  <c r="CL679" i="1"/>
  <c r="CM679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G680" i="1"/>
  <c r="CH680" i="1"/>
  <c r="CI680" i="1"/>
  <c r="CJ680" i="1"/>
  <c r="CK680" i="1"/>
  <c r="CL680" i="1"/>
  <c r="CM680" i="1"/>
  <c r="AH637" i="1"/>
  <c r="AH636" i="1"/>
  <c r="AH635" i="1"/>
  <c r="AH634" i="1"/>
  <c r="AH632" i="1"/>
  <c r="AH631" i="1"/>
  <c r="AH630" i="1"/>
  <c r="AH629" i="1"/>
  <c r="AH628" i="1"/>
  <c r="AH627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G745" i="1"/>
  <c r="CH745" i="1"/>
  <c r="CI745" i="1"/>
  <c r="CJ745" i="1"/>
  <c r="CK745" i="1"/>
  <c r="CL745" i="1"/>
  <c r="CM745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G746" i="1"/>
  <c r="CH746" i="1"/>
  <c r="CI746" i="1"/>
  <c r="CJ746" i="1"/>
  <c r="CK746" i="1"/>
  <c r="CL746" i="1"/>
  <c r="CM746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G747" i="1"/>
  <c r="CH747" i="1"/>
  <c r="CI747" i="1"/>
  <c r="CJ747" i="1"/>
  <c r="CK747" i="1"/>
  <c r="CL747" i="1"/>
  <c r="CM747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G748" i="1"/>
  <c r="CH748" i="1"/>
  <c r="CI748" i="1"/>
  <c r="CJ748" i="1"/>
  <c r="CK748" i="1"/>
  <c r="CL748" i="1"/>
  <c r="CM748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G749" i="1"/>
  <c r="CH749" i="1"/>
  <c r="CI749" i="1"/>
  <c r="CJ749" i="1"/>
  <c r="CK749" i="1"/>
  <c r="CL749" i="1"/>
  <c r="CM749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G750" i="1"/>
  <c r="CH750" i="1"/>
  <c r="CI750" i="1"/>
  <c r="CJ750" i="1"/>
  <c r="CK750" i="1"/>
  <c r="CL750" i="1"/>
  <c r="CM750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G751" i="1"/>
  <c r="CH751" i="1"/>
  <c r="CI751" i="1"/>
  <c r="CJ751" i="1"/>
  <c r="CK751" i="1"/>
  <c r="CL751" i="1"/>
  <c r="CM751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G752" i="1"/>
  <c r="CH752" i="1"/>
  <c r="CI752" i="1"/>
  <c r="CJ752" i="1"/>
  <c r="CK752" i="1"/>
  <c r="CL752" i="1"/>
  <c r="CM752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G753" i="1"/>
  <c r="CH753" i="1"/>
  <c r="CI753" i="1"/>
  <c r="CJ753" i="1"/>
  <c r="CK753" i="1"/>
  <c r="CL753" i="1"/>
  <c r="CM753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G754" i="1"/>
  <c r="CH754" i="1"/>
  <c r="CI754" i="1"/>
  <c r="CJ754" i="1"/>
  <c r="CK754" i="1"/>
  <c r="CL754" i="1"/>
  <c r="CM754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G755" i="1"/>
  <c r="CH755" i="1"/>
  <c r="CI755" i="1"/>
  <c r="CJ755" i="1"/>
  <c r="CK755" i="1"/>
  <c r="CL755" i="1"/>
  <c r="CM755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G756" i="1"/>
  <c r="CH756" i="1"/>
  <c r="CI756" i="1"/>
  <c r="CJ756" i="1"/>
  <c r="CK756" i="1"/>
  <c r="CL756" i="1"/>
  <c r="CM756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G757" i="1"/>
  <c r="CH757" i="1"/>
  <c r="CI757" i="1"/>
  <c r="CJ757" i="1"/>
  <c r="CK757" i="1"/>
  <c r="CL757" i="1"/>
  <c r="CM757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G758" i="1"/>
  <c r="CH758" i="1"/>
  <c r="CI758" i="1"/>
  <c r="CJ758" i="1"/>
  <c r="CK758" i="1"/>
  <c r="CL758" i="1"/>
  <c r="CM758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G759" i="1"/>
  <c r="CH759" i="1"/>
  <c r="CI759" i="1"/>
  <c r="CJ759" i="1"/>
  <c r="CK759" i="1"/>
  <c r="CL759" i="1"/>
  <c r="CM759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G760" i="1"/>
  <c r="CH760" i="1"/>
  <c r="CI760" i="1"/>
  <c r="CJ760" i="1"/>
  <c r="CK760" i="1"/>
  <c r="CL760" i="1"/>
  <c r="CM760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G761" i="1"/>
  <c r="CH761" i="1"/>
  <c r="CI761" i="1"/>
  <c r="CJ761" i="1"/>
  <c r="CK761" i="1"/>
  <c r="CL761" i="1"/>
  <c r="CM761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G762" i="1"/>
  <c r="CH762" i="1"/>
  <c r="CI762" i="1"/>
  <c r="CJ762" i="1"/>
  <c r="CK762" i="1"/>
  <c r="CL762" i="1"/>
  <c r="CM762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G763" i="1"/>
  <c r="CH763" i="1"/>
  <c r="CI763" i="1"/>
  <c r="CJ763" i="1"/>
  <c r="CK763" i="1"/>
  <c r="CL763" i="1"/>
  <c r="CM763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G764" i="1"/>
  <c r="CH764" i="1"/>
  <c r="CI764" i="1"/>
  <c r="CJ764" i="1"/>
  <c r="CK764" i="1"/>
  <c r="CL764" i="1"/>
  <c r="CM764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G765" i="1"/>
  <c r="CH765" i="1"/>
  <c r="CI765" i="1"/>
  <c r="CJ765" i="1"/>
  <c r="CK765" i="1"/>
  <c r="CL765" i="1"/>
  <c r="CM765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G766" i="1"/>
  <c r="CH766" i="1"/>
  <c r="CI766" i="1"/>
  <c r="CJ766" i="1"/>
  <c r="CK766" i="1"/>
  <c r="CL766" i="1"/>
  <c r="CM766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G767" i="1"/>
  <c r="CH767" i="1"/>
  <c r="CI767" i="1"/>
  <c r="CJ767" i="1"/>
  <c r="CK767" i="1"/>
  <c r="CL767" i="1"/>
  <c r="CM767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G768" i="1"/>
  <c r="CH768" i="1"/>
  <c r="CI768" i="1"/>
  <c r="CJ768" i="1"/>
  <c r="CK768" i="1"/>
  <c r="CL768" i="1"/>
  <c r="CM768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G769" i="1"/>
  <c r="CH769" i="1"/>
  <c r="CI769" i="1"/>
  <c r="CJ769" i="1"/>
  <c r="CK769" i="1"/>
  <c r="CL769" i="1"/>
  <c r="CM769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G770" i="1"/>
  <c r="CH770" i="1"/>
  <c r="CI770" i="1"/>
  <c r="CJ770" i="1"/>
  <c r="CK770" i="1"/>
  <c r="CL770" i="1"/>
  <c r="CM770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G771" i="1"/>
  <c r="CH771" i="1"/>
  <c r="CI771" i="1"/>
  <c r="CJ771" i="1"/>
  <c r="CK771" i="1"/>
  <c r="CL771" i="1"/>
  <c r="CM771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G772" i="1"/>
  <c r="CH772" i="1"/>
  <c r="CI772" i="1"/>
  <c r="CJ772" i="1"/>
  <c r="CK772" i="1"/>
  <c r="CL772" i="1"/>
  <c r="CM772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G773" i="1"/>
  <c r="CH773" i="1"/>
  <c r="CI773" i="1"/>
  <c r="CJ773" i="1"/>
  <c r="CK773" i="1"/>
  <c r="CL773" i="1"/>
  <c r="CM773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G774" i="1"/>
  <c r="CH774" i="1"/>
  <c r="CI774" i="1"/>
  <c r="CJ774" i="1"/>
  <c r="CK774" i="1"/>
  <c r="CL774" i="1"/>
  <c r="CM774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G775" i="1"/>
  <c r="CH775" i="1"/>
  <c r="CI775" i="1"/>
  <c r="CJ775" i="1"/>
  <c r="CK775" i="1"/>
  <c r="CL775" i="1"/>
  <c r="CM775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G776" i="1"/>
  <c r="CH776" i="1"/>
  <c r="CI776" i="1"/>
  <c r="CJ776" i="1"/>
  <c r="CK776" i="1"/>
  <c r="CL776" i="1"/>
  <c r="CM776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G777" i="1"/>
  <c r="CH777" i="1"/>
  <c r="CI777" i="1"/>
  <c r="CJ777" i="1"/>
  <c r="CK777" i="1"/>
  <c r="CL777" i="1"/>
  <c r="CM777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G778" i="1"/>
  <c r="CH778" i="1"/>
  <c r="CI778" i="1"/>
  <c r="CJ778" i="1"/>
  <c r="CK778" i="1"/>
  <c r="CL778" i="1"/>
  <c r="CM778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G779" i="1"/>
  <c r="CH779" i="1"/>
  <c r="CI779" i="1"/>
  <c r="CJ779" i="1"/>
  <c r="CK779" i="1"/>
  <c r="CL779" i="1"/>
  <c r="CM779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G780" i="1"/>
  <c r="CH780" i="1"/>
  <c r="CI780" i="1"/>
  <c r="CJ780" i="1"/>
  <c r="CK780" i="1"/>
  <c r="CL780" i="1"/>
  <c r="CM780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G781" i="1"/>
  <c r="CH781" i="1"/>
  <c r="CI781" i="1"/>
  <c r="CJ781" i="1"/>
  <c r="CK781" i="1"/>
  <c r="CL781" i="1"/>
  <c r="CM781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G782" i="1"/>
  <c r="CH782" i="1"/>
  <c r="CI782" i="1"/>
  <c r="CJ782" i="1"/>
  <c r="CK782" i="1"/>
  <c r="CL782" i="1"/>
  <c r="CM782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G783" i="1"/>
  <c r="CH783" i="1"/>
  <c r="CI783" i="1"/>
  <c r="CJ783" i="1"/>
  <c r="CK783" i="1"/>
  <c r="CL783" i="1"/>
  <c r="CM783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G784" i="1"/>
  <c r="CH784" i="1"/>
  <c r="CI784" i="1"/>
  <c r="CJ784" i="1"/>
  <c r="CK784" i="1"/>
  <c r="CL784" i="1"/>
  <c r="CM784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G785" i="1"/>
  <c r="CH785" i="1"/>
  <c r="CI785" i="1"/>
  <c r="CJ785" i="1"/>
  <c r="CK785" i="1"/>
  <c r="CL785" i="1"/>
  <c r="CM785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G786" i="1"/>
  <c r="CH786" i="1"/>
  <c r="CI786" i="1"/>
  <c r="CJ786" i="1"/>
  <c r="CK786" i="1"/>
  <c r="CL786" i="1"/>
  <c r="CM786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G787" i="1"/>
  <c r="CH787" i="1"/>
  <c r="CI787" i="1"/>
  <c r="CJ787" i="1"/>
  <c r="CK787" i="1"/>
  <c r="CL787" i="1"/>
  <c r="CM787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G788" i="1"/>
  <c r="CH788" i="1"/>
  <c r="CI788" i="1"/>
  <c r="CJ788" i="1"/>
  <c r="CK788" i="1"/>
  <c r="CL788" i="1"/>
  <c r="CM788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G789" i="1"/>
  <c r="CH789" i="1"/>
  <c r="CI789" i="1"/>
  <c r="CJ789" i="1"/>
  <c r="CK789" i="1"/>
  <c r="CL789" i="1"/>
  <c r="CM789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G790" i="1"/>
  <c r="CH790" i="1"/>
  <c r="CI790" i="1"/>
  <c r="CJ790" i="1"/>
  <c r="CK790" i="1"/>
  <c r="CL790" i="1"/>
  <c r="CM790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G791" i="1"/>
  <c r="CH791" i="1"/>
  <c r="CI791" i="1"/>
  <c r="CJ791" i="1"/>
  <c r="CK791" i="1"/>
  <c r="CL791" i="1"/>
  <c r="CM791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G792" i="1"/>
  <c r="CH792" i="1"/>
  <c r="CI792" i="1"/>
  <c r="CJ792" i="1"/>
  <c r="CK792" i="1"/>
  <c r="CL792" i="1"/>
  <c r="CM792" i="1"/>
  <c r="A214" i="5" l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CF635" i="1"/>
  <c r="CF636" i="1"/>
  <c r="CF637" i="1"/>
  <c r="CF627" i="1"/>
  <c r="CF628" i="1"/>
  <c r="CF629" i="1"/>
  <c r="CF630" i="1"/>
  <c r="CF631" i="1"/>
  <c r="CF632" i="1"/>
  <c r="CF634" i="1"/>
  <c r="A61" i="2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G601" i="1"/>
  <c r="CH601" i="1"/>
  <c r="CI601" i="1"/>
  <c r="CJ601" i="1"/>
  <c r="CK601" i="1"/>
  <c r="CL601" i="1"/>
  <c r="CM601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G602" i="1"/>
  <c r="CH602" i="1"/>
  <c r="CI602" i="1"/>
  <c r="CJ602" i="1"/>
  <c r="CK602" i="1"/>
  <c r="CL602" i="1"/>
  <c r="CM602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G603" i="1"/>
  <c r="CH603" i="1"/>
  <c r="CI603" i="1"/>
  <c r="CJ603" i="1"/>
  <c r="CK603" i="1"/>
  <c r="CL603" i="1"/>
  <c r="CM603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G604" i="1"/>
  <c r="CH604" i="1"/>
  <c r="CI604" i="1"/>
  <c r="CJ604" i="1"/>
  <c r="CK604" i="1"/>
  <c r="CL604" i="1"/>
  <c r="CM604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G605" i="1"/>
  <c r="CH605" i="1"/>
  <c r="CI605" i="1"/>
  <c r="CJ605" i="1"/>
  <c r="CK605" i="1"/>
  <c r="CL605" i="1"/>
  <c r="CM605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G607" i="1"/>
  <c r="CH607" i="1"/>
  <c r="CI607" i="1"/>
  <c r="CJ607" i="1"/>
  <c r="CK607" i="1"/>
  <c r="CL607" i="1"/>
  <c r="CM607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G608" i="1"/>
  <c r="CH608" i="1"/>
  <c r="CI608" i="1"/>
  <c r="CJ608" i="1"/>
  <c r="CK608" i="1"/>
  <c r="CL608" i="1"/>
  <c r="CM608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G609" i="1"/>
  <c r="CH609" i="1"/>
  <c r="CI609" i="1"/>
  <c r="CJ609" i="1"/>
  <c r="CK609" i="1"/>
  <c r="CL609" i="1"/>
  <c r="CM609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G610" i="1"/>
  <c r="CH610" i="1"/>
  <c r="CI610" i="1"/>
  <c r="CJ610" i="1"/>
  <c r="CK610" i="1"/>
  <c r="CL610" i="1"/>
  <c r="CM610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G611" i="1"/>
  <c r="CH611" i="1"/>
  <c r="CI611" i="1"/>
  <c r="CJ611" i="1"/>
  <c r="CK611" i="1"/>
  <c r="CL611" i="1"/>
  <c r="CM611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G612" i="1"/>
  <c r="CH612" i="1"/>
  <c r="CI612" i="1"/>
  <c r="CJ612" i="1"/>
  <c r="CK612" i="1"/>
  <c r="CL612" i="1"/>
  <c r="CM612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G613" i="1"/>
  <c r="CH613" i="1"/>
  <c r="CI613" i="1"/>
  <c r="CJ613" i="1"/>
  <c r="CK613" i="1"/>
  <c r="CL613" i="1"/>
  <c r="CM613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G614" i="1"/>
  <c r="CH614" i="1"/>
  <c r="CI614" i="1"/>
  <c r="CJ614" i="1"/>
  <c r="CK614" i="1"/>
  <c r="CL614" i="1"/>
  <c r="CM614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G615" i="1"/>
  <c r="CH615" i="1"/>
  <c r="CI615" i="1"/>
  <c r="CJ615" i="1"/>
  <c r="CK615" i="1"/>
  <c r="CL615" i="1"/>
  <c r="CM615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G616" i="1"/>
  <c r="CH616" i="1"/>
  <c r="CI616" i="1"/>
  <c r="CJ616" i="1"/>
  <c r="CK616" i="1"/>
  <c r="CL616" i="1"/>
  <c r="CM616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G617" i="1"/>
  <c r="CH617" i="1"/>
  <c r="CI617" i="1"/>
  <c r="CJ617" i="1"/>
  <c r="CK617" i="1"/>
  <c r="CL617" i="1"/>
  <c r="CM617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G618" i="1"/>
  <c r="CH618" i="1"/>
  <c r="CI618" i="1"/>
  <c r="CJ618" i="1"/>
  <c r="CK618" i="1"/>
  <c r="CL618" i="1"/>
  <c r="CM618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G620" i="1"/>
  <c r="CH620" i="1"/>
  <c r="CI620" i="1"/>
  <c r="CJ620" i="1"/>
  <c r="CK620" i="1"/>
  <c r="CL620" i="1"/>
  <c r="CM620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G621" i="1"/>
  <c r="CH621" i="1"/>
  <c r="CI621" i="1"/>
  <c r="CJ621" i="1"/>
  <c r="CK621" i="1"/>
  <c r="CL621" i="1"/>
  <c r="CM621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G622" i="1"/>
  <c r="CH622" i="1"/>
  <c r="CI622" i="1"/>
  <c r="CJ622" i="1"/>
  <c r="CK622" i="1"/>
  <c r="CL622" i="1"/>
  <c r="CM622" i="1"/>
  <c r="AH609" i="1"/>
  <c r="AH608" i="1"/>
  <c r="AH607" i="1"/>
  <c r="AH605" i="1"/>
  <c r="AH604" i="1"/>
  <c r="AH603" i="1"/>
  <c r="AH602" i="1"/>
  <c r="AH601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G805" i="1"/>
  <c r="CH805" i="1"/>
  <c r="CI805" i="1"/>
  <c r="CJ805" i="1"/>
  <c r="CK805" i="1"/>
  <c r="CL805" i="1"/>
  <c r="CM805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G806" i="1"/>
  <c r="CH806" i="1"/>
  <c r="CI806" i="1"/>
  <c r="CJ806" i="1"/>
  <c r="CK806" i="1"/>
  <c r="CL806" i="1"/>
  <c r="CM806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G807" i="1"/>
  <c r="CH807" i="1"/>
  <c r="CI807" i="1"/>
  <c r="CJ807" i="1"/>
  <c r="CK807" i="1"/>
  <c r="CL807" i="1"/>
  <c r="CM807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G808" i="1"/>
  <c r="CH808" i="1"/>
  <c r="CI808" i="1"/>
  <c r="CJ808" i="1"/>
  <c r="CK808" i="1"/>
  <c r="CL808" i="1"/>
  <c r="CM808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G809" i="1"/>
  <c r="CH809" i="1"/>
  <c r="CI809" i="1"/>
  <c r="CJ809" i="1"/>
  <c r="CK809" i="1"/>
  <c r="CL809" i="1"/>
  <c r="CM809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G810" i="1"/>
  <c r="CH810" i="1"/>
  <c r="CI810" i="1"/>
  <c r="CJ810" i="1"/>
  <c r="CK810" i="1"/>
  <c r="CL810" i="1"/>
  <c r="CM810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G811" i="1"/>
  <c r="CH811" i="1"/>
  <c r="CI811" i="1"/>
  <c r="CJ811" i="1"/>
  <c r="CK811" i="1"/>
  <c r="CL811" i="1"/>
  <c r="CM811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G812" i="1"/>
  <c r="CH812" i="1"/>
  <c r="CI812" i="1"/>
  <c r="CJ812" i="1"/>
  <c r="CK812" i="1"/>
  <c r="CL812" i="1"/>
  <c r="CM812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G813" i="1"/>
  <c r="CH813" i="1"/>
  <c r="CI813" i="1"/>
  <c r="CJ813" i="1"/>
  <c r="CK813" i="1"/>
  <c r="CL813" i="1"/>
  <c r="CM813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G814" i="1"/>
  <c r="CH814" i="1"/>
  <c r="CI814" i="1"/>
  <c r="CJ814" i="1"/>
  <c r="CK814" i="1"/>
  <c r="CL814" i="1"/>
  <c r="CM814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G815" i="1"/>
  <c r="CH815" i="1"/>
  <c r="CI815" i="1"/>
  <c r="CJ815" i="1"/>
  <c r="CK815" i="1"/>
  <c r="CL815" i="1"/>
  <c r="CM815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G816" i="1"/>
  <c r="CH816" i="1"/>
  <c r="CI816" i="1"/>
  <c r="CJ816" i="1"/>
  <c r="CK816" i="1"/>
  <c r="CL816" i="1"/>
  <c r="CM816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G817" i="1"/>
  <c r="CH817" i="1"/>
  <c r="CI817" i="1"/>
  <c r="CJ817" i="1"/>
  <c r="CK817" i="1"/>
  <c r="CL817" i="1"/>
  <c r="CM817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G818" i="1"/>
  <c r="CH818" i="1"/>
  <c r="CI818" i="1"/>
  <c r="CJ818" i="1"/>
  <c r="CK818" i="1"/>
  <c r="CL818" i="1"/>
  <c r="CM818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G819" i="1"/>
  <c r="CH819" i="1"/>
  <c r="CI819" i="1"/>
  <c r="CJ819" i="1"/>
  <c r="CK819" i="1"/>
  <c r="CL819" i="1"/>
  <c r="CM819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G820" i="1"/>
  <c r="CH820" i="1"/>
  <c r="CI820" i="1"/>
  <c r="CJ820" i="1"/>
  <c r="CK820" i="1"/>
  <c r="CL820" i="1"/>
  <c r="CM820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G821" i="1"/>
  <c r="CH821" i="1"/>
  <c r="CI821" i="1"/>
  <c r="CJ821" i="1"/>
  <c r="CK821" i="1"/>
  <c r="CL821" i="1"/>
  <c r="CM821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G822" i="1"/>
  <c r="CH822" i="1"/>
  <c r="CI822" i="1"/>
  <c r="CJ822" i="1"/>
  <c r="CK822" i="1"/>
  <c r="CL822" i="1"/>
  <c r="CM822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G823" i="1"/>
  <c r="CH823" i="1"/>
  <c r="CI823" i="1"/>
  <c r="CJ823" i="1"/>
  <c r="CK823" i="1"/>
  <c r="CL823" i="1"/>
  <c r="CM823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G824" i="1"/>
  <c r="CH824" i="1"/>
  <c r="CI824" i="1"/>
  <c r="CJ824" i="1"/>
  <c r="CK824" i="1"/>
  <c r="CL824" i="1"/>
  <c r="CM824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G825" i="1"/>
  <c r="CH825" i="1"/>
  <c r="CI825" i="1"/>
  <c r="CJ825" i="1"/>
  <c r="CK825" i="1"/>
  <c r="CL825" i="1"/>
  <c r="CM825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G826" i="1"/>
  <c r="CH826" i="1"/>
  <c r="CI826" i="1"/>
  <c r="CJ826" i="1"/>
  <c r="CK826" i="1"/>
  <c r="CL826" i="1"/>
  <c r="CM826" i="1"/>
  <c r="AH816" i="1"/>
  <c r="AH815" i="1"/>
  <c r="AH814" i="1"/>
  <c r="AH813" i="1"/>
  <c r="AH812" i="1"/>
  <c r="AH811" i="1"/>
  <c r="AH810" i="1"/>
  <c r="AH809" i="1"/>
  <c r="AH808" i="1"/>
  <c r="AH807" i="1"/>
  <c r="AH80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CF807" i="1" l="1"/>
  <c r="CF809" i="1"/>
  <c r="CF810" i="1"/>
  <c r="CF811" i="1"/>
  <c r="CF601" i="1"/>
  <c r="CF602" i="1"/>
  <c r="CF812" i="1"/>
  <c r="CF813" i="1"/>
  <c r="CF603" i="1"/>
  <c r="CF814" i="1"/>
  <c r="CF604" i="1"/>
  <c r="CF605" i="1"/>
  <c r="CF806" i="1"/>
  <c r="CF808" i="1"/>
  <c r="CF816" i="1"/>
  <c r="CF607" i="1"/>
  <c r="CF608" i="1"/>
  <c r="CF815" i="1"/>
  <c r="CF609" i="1"/>
  <c r="A112" i="2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H939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G4" i="1"/>
  <c r="CH4" i="1"/>
  <c r="CI4" i="1"/>
  <c r="CJ4" i="1"/>
  <c r="CK4" i="1"/>
  <c r="CL4" i="1"/>
  <c r="CM4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G5" i="1"/>
  <c r="CH5" i="1"/>
  <c r="CI5" i="1"/>
  <c r="CJ5" i="1"/>
  <c r="CK5" i="1"/>
  <c r="CL5" i="1"/>
  <c r="CM5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G6" i="1"/>
  <c r="CH6" i="1"/>
  <c r="CI6" i="1"/>
  <c r="CJ6" i="1"/>
  <c r="CK6" i="1"/>
  <c r="CL6" i="1"/>
  <c r="CM6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G7" i="1"/>
  <c r="CH7" i="1"/>
  <c r="CI7" i="1"/>
  <c r="CJ7" i="1"/>
  <c r="CK7" i="1"/>
  <c r="CL7" i="1"/>
  <c r="CM7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G8" i="1"/>
  <c r="CH8" i="1"/>
  <c r="CI8" i="1"/>
  <c r="CJ8" i="1"/>
  <c r="CK8" i="1"/>
  <c r="CL8" i="1"/>
  <c r="CM8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G9" i="1"/>
  <c r="CH9" i="1"/>
  <c r="CI9" i="1"/>
  <c r="CJ9" i="1"/>
  <c r="CK9" i="1"/>
  <c r="CL9" i="1"/>
  <c r="CM9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G10" i="1"/>
  <c r="CH10" i="1"/>
  <c r="CI10" i="1"/>
  <c r="CJ10" i="1"/>
  <c r="CK10" i="1"/>
  <c r="CL10" i="1"/>
  <c r="CM10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G11" i="1"/>
  <c r="CH11" i="1"/>
  <c r="CI11" i="1"/>
  <c r="CJ11" i="1"/>
  <c r="CK11" i="1"/>
  <c r="CL11" i="1"/>
  <c r="CM11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G12" i="1"/>
  <c r="CH12" i="1"/>
  <c r="CI12" i="1"/>
  <c r="CJ12" i="1"/>
  <c r="CK12" i="1"/>
  <c r="CL12" i="1"/>
  <c r="CM12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G13" i="1"/>
  <c r="CH13" i="1"/>
  <c r="CI13" i="1"/>
  <c r="CJ13" i="1"/>
  <c r="CK13" i="1"/>
  <c r="CL13" i="1"/>
  <c r="CM13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G14" i="1"/>
  <c r="CH14" i="1"/>
  <c r="CI14" i="1"/>
  <c r="CJ14" i="1"/>
  <c r="CK14" i="1"/>
  <c r="CL14" i="1"/>
  <c r="CM14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G15" i="1"/>
  <c r="CH15" i="1"/>
  <c r="CI15" i="1"/>
  <c r="CJ15" i="1"/>
  <c r="CK15" i="1"/>
  <c r="CL15" i="1"/>
  <c r="CM15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G16" i="1"/>
  <c r="CH16" i="1"/>
  <c r="CI16" i="1"/>
  <c r="CJ16" i="1"/>
  <c r="CK16" i="1"/>
  <c r="CL16" i="1"/>
  <c r="CM16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G17" i="1"/>
  <c r="CH17" i="1"/>
  <c r="CI17" i="1"/>
  <c r="CJ17" i="1"/>
  <c r="CK17" i="1"/>
  <c r="CL17" i="1"/>
  <c r="CM17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G18" i="1"/>
  <c r="CH18" i="1"/>
  <c r="CI18" i="1"/>
  <c r="CJ18" i="1"/>
  <c r="CK18" i="1"/>
  <c r="CL18" i="1"/>
  <c r="CM18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G19" i="1"/>
  <c r="CH19" i="1"/>
  <c r="CI19" i="1"/>
  <c r="CJ19" i="1"/>
  <c r="CK19" i="1"/>
  <c r="CL19" i="1"/>
  <c r="CM19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G20" i="1"/>
  <c r="CH20" i="1"/>
  <c r="CI20" i="1"/>
  <c r="CJ20" i="1"/>
  <c r="CK20" i="1"/>
  <c r="CL20" i="1"/>
  <c r="CM20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G21" i="1"/>
  <c r="CH21" i="1"/>
  <c r="CI21" i="1"/>
  <c r="CJ21" i="1"/>
  <c r="CK21" i="1"/>
  <c r="CL21" i="1"/>
  <c r="CM21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G22" i="1"/>
  <c r="CH22" i="1"/>
  <c r="CI22" i="1"/>
  <c r="CJ22" i="1"/>
  <c r="CK22" i="1"/>
  <c r="CL22" i="1"/>
  <c r="CM22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G24" i="1"/>
  <c r="CH24" i="1"/>
  <c r="CI24" i="1"/>
  <c r="CJ24" i="1"/>
  <c r="CK24" i="1"/>
  <c r="CL24" i="1"/>
  <c r="CM24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G25" i="1"/>
  <c r="CH25" i="1"/>
  <c r="CI25" i="1"/>
  <c r="CJ25" i="1"/>
  <c r="CK25" i="1"/>
  <c r="CL25" i="1"/>
  <c r="CM25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G26" i="1"/>
  <c r="CH26" i="1"/>
  <c r="CI26" i="1"/>
  <c r="CJ26" i="1"/>
  <c r="CK26" i="1"/>
  <c r="CL26" i="1"/>
  <c r="CM26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G27" i="1"/>
  <c r="CH27" i="1"/>
  <c r="CI27" i="1"/>
  <c r="CJ27" i="1"/>
  <c r="CK27" i="1"/>
  <c r="CL27" i="1"/>
  <c r="CM27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G28" i="1"/>
  <c r="CH28" i="1"/>
  <c r="CI28" i="1"/>
  <c r="CJ28" i="1"/>
  <c r="CK28" i="1"/>
  <c r="CL28" i="1"/>
  <c r="CM28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G29" i="1"/>
  <c r="CH29" i="1"/>
  <c r="CI29" i="1"/>
  <c r="CJ29" i="1"/>
  <c r="CK29" i="1"/>
  <c r="CL29" i="1"/>
  <c r="CM29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G30" i="1"/>
  <c r="CH30" i="1"/>
  <c r="CI30" i="1"/>
  <c r="CJ30" i="1"/>
  <c r="CK30" i="1"/>
  <c r="CL30" i="1"/>
  <c r="CM30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G31" i="1"/>
  <c r="CH31" i="1"/>
  <c r="CI31" i="1"/>
  <c r="CJ31" i="1"/>
  <c r="CK31" i="1"/>
  <c r="CL31" i="1"/>
  <c r="CM31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G32" i="1"/>
  <c r="CH32" i="1"/>
  <c r="CI32" i="1"/>
  <c r="CJ32" i="1"/>
  <c r="CK32" i="1"/>
  <c r="CL32" i="1"/>
  <c r="CM32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G33" i="1"/>
  <c r="CH33" i="1"/>
  <c r="CI33" i="1"/>
  <c r="CJ33" i="1"/>
  <c r="CK33" i="1"/>
  <c r="CL33" i="1"/>
  <c r="CM33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G34" i="1"/>
  <c r="CH34" i="1"/>
  <c r="CI34" i="1"/>
  <c r="CJ34" i="1"/>
  <c r="CK34" i="1"/>
  <c r="CL34" i="1"/>
  <c r="CM34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G35" i="1"/>
  <c r="CH35" i="1"/>
  <c r="CI35" i="1"/>
  <c r="CJ35" i="1"/>
  <c r="CK35" i="1"/>
  <c r="CL35" i="1"/>
  <c r="CM35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G36" i="1"/>
  <c r="CH36" i="1"/>
  <c r="CI36" i="1"/>
  <c r="CJ36" i="1"/>
  <c r="CK36" i="1"/>
  <c r="CL36" i="1"/>
  <c r="CM36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G37" i="1"/>
  <c r="CH37" i="1"/>
  <c r="CI37" i="1"/>
  <c r="CJ37" i="1"/>
  <c r="CK37" i="1"/>
  <c r="CL37" i="1"/>
  <c r="CM37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G38" i="1"/>
  <c r="CH38" i="1"/>
  <c r="CI38" i="1"/>
  <c r="CJ38" i="1"/>
  <c r="CK38" i="1"/>
  <c r="CL38" i="1"/>
  <c r="CM38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G39" i="1"/>
  <c r="CH39" i="1"/>
  <c r="CI39" i="1"/>
  <c r="CJ39" i="1"/>
  <c r="CK39" i="1"/>
  <c r="CL39" i="1"/>
  <c r="CM39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G40" i="1"/>
  <c r="CH40" i="1"/>
  <c r="CI40" i="1"/>
  <c r="CJ40" i="1"/>
  <c r="CK40" i="1"/>
  <c r="CL40" i="1"/>
  <c r="CM40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G41" i="1"/>
  <c r="CH41" i="1"/>
  <c r="CI41" i="1"/>
  <c r="CJ41" i="1"/>
  <c r="CK41" i="1"/>
  <c r="CL41" i="1"/>
  <c r="CM41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G42" i="1"/>
  <c r="CH42" i="1"/>
  <c r="CI42" i="1"/>
  <c r="CJ42" i="1"/>
  <c r="CK42" i="1"/>
  <c r="CL42" i="1"/>
  <c r="CM42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G43" i="1"/>
  <c r="CH43" i="1"/>
  <c r="CI43" i="1"/>
  <c r="CJ43" i="1"/>
  <c r="CK43" i="1"/>
  <c r="CL43" i="1"/>
  <c r="CM43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G44" i="1"/>
  <c r="CH44" i="1"/>
  <c r="CI44" i="1"/>
  <c r="CJ44" i="1"/>
  <c r="CK44" i="1"/>
  <c r="CL44" i="1"/>
  <c r="CM44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G45" i="1"/>
  <c r="CH45" i="1"/>
  <c r="CI45" i="1"/>
  <c r="CJ45" i="1"/>
  <c r="CK45" i="1"/>
  <c r="CL45" i="1"/>
  <c r="CM45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G46" i="1"/>
  <c r="CH46" i="1"/>
  <c r="CI46" i="1"/>
  <c r="CJ46" i="1"/>
  <c r="CK46" i="1"/>
  <c r="CL46" i="1"/>
  <c r="CM46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G47" i="1"/>
  <c r="CH47" i="1"/>
  <c r="CI47" i="1"/>
  <c r="CJ47" i="1"/>
  <c r="CK47" i="1"/>
  <c r="CL47" i="1"/>
  <c r="CM47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G48" i="1"/>
  <c r="CH48" i="1"/>
  <c r="CI48" i="1"/>
  <c r="CJ48" i="1"/>
  <c r="CK48" i="1"/>
  <c r="CL48" i="1"/>
  <c r="CM48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G49" i="1"/>
  <c r="CH49" i="1"/>
  <c r="CI49" i="1"/>
  <c r="CJ49" i="1"/>
  <c r="CK49" i="1"/>
  <c r="CL49" i="1"/>
  <c r="CM49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G50" i="1"/>
  <c r="CH50" i="1"/>
  <c r="CI50" i="1"/>
  <c r="CJ50" i="1"/>
  <c r="CK50" i="1"/>
  <c r="CL50" i="1"/>
  <c r="CM50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G51" i="1"/>
  <c r="CH51" i="1"/>
  <c r="CI51" i="1"/>
  <c r="CJ51" i="1"/>
  <c r="CK51" i="1"/>
  <c r="CL51" i="1"/>
  <c r="CM51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G52" i="1"/>
  <c r="CH52" i="1"/>
  <c r="CI52" i="1"/>
  <c r="CJ52" i="1"/>
  <c r="CK52" i="1"/>
  <c r="CL52" i="1"/>
  <c r="CM52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G53" i="1"/>
  <c r="CH53" i="1"/>
  <c r="CI53" i="1"/>
  <c r="CJ53" i="1"/>
  <c r="CK53" i="1"/>
  <c r="CL53" i="1"/>
  <c r="CM53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G54" i="1"/>
  <c r="CH54" i="1"/>
  <c r="CI54" i="1"/>
  <c r="CJ54" i="1"/>
  <c r="CK54" i="1"/>
  <c r="CL54" i="1"/>
  <c r="CM54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G55" i="1"/>
  <c r="CH55" i="1"/>
  <c r="CI55" i="1"/>
  <c r="CJ55" i="1"/>
  <c r="CK55" i="1"/>
  <c r="CL55" i="1"/>
  <c r="CM55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G56" i="1"/>
  <c r="CH56" i="1"/>
  <c r="CI56" i="1"/>
  <c r="CJ56" i="1"/>
  <c r="CK56" i="1"/>
  <c r="CL56" i="1"/>
  <c r="CM56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G57" i="1"/>
  <c r="CH57" i="1"/>
  <c r="CI57" i="1"/>
  <c r="CJ57" i="1"/>
  <c r="CK57" i="1"/>
  <c r="CL57" i="1"/>
  <c r="CM57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G58" i="1"/>
  <c r="CH58" i="1"/>
  <c r="CI58" i="1"/>
  <c r="CJ58" i="1"/>
  <c r="CK58" i="1"/>
  <c r="CL58" i="1"/>
  <c r="CM58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G59" i="1"/>
  <c r="CH59" i="1"/>
  <c r="CI59" i="1"/>
  <c r="CJ59" i="1"/>
  <c r="CK59" i="1"/>
  <c r="CL59" i="1"/>
  <c r="CM59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G60" i="1"/>
  <c r="CH60" i="1"/>
  <c r="CI60" i="1"/>
  <c r="CJ60" i="1"/>
  <c r="CK60" i="1"/>
  <c r="CL60" i="1"/>
  <c r="CM60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G61" i="1"/>
  <c r="CH61" i="1"/>
  <c r="CI61" i="1"/>
  <c r="CJ61" i="1"/>
  <c r="CK61" i="1"/>
  <c r="CL61" i="1"/>
  <c r="CM61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G62" i="1"/>
  <c r="CH62" i="1"/>
  <c r="CI62" i="1"/>
  <c r="CJ62" i="1"/>
  <c r="CK62" i="1"/>
  <c r="CL62" i="1"/>
  <c r="CM62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G63" i="1"/>
  <c r="CH63" i="1"/>
  <c r="CI63" i="1"/>
  <c r="CJ63" i="1"/>
  <c r="CK63" i="1"/>
  <c r="CL63" i="1"/>
  <c r="CM63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G64" i="1"/>
  <c r="CH64" i="1"/>
  <c r="CI64" i="1"/>
  <c r="CJ64" i="1"/>
  <c r="CK64" i="1"/>
  <c r="CL64" i="1"/>
  <c r="CM64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G65" i="1"/>
  <c r="CH65" i="1"/>
  <c r="CI65" i="1"/>
  <c r="CJ65" i="1"/>
  <c r="CK65" i="1"/>
  <c r="CL65" i="1"/>
  <c r="CM65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G66" i="1"/>
  <c r="CH66" i="1"/>
  <c r="CI66" i="1"/>
  <c r="CJ66" i="1"/>
  <c r="CK66" i="1"/>
  <c r="CL66" i="1"/>
  <c r="CM66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G67" i="1"/>
  <c r="CH67" i="1"/>
  <c r="CI67" i="1"/>
  <c r="CJ67" i="1"/>
  <c r="CK67" i="1"/>
  <c r="CL67" i="1"/>
  <c r="CM67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G68" i="1"/>
  <c r="CH68" i="1"/>
  <c r="CI68" i="1"/>
  <c r="CJ68" i="1"/>
  <c r="CK68" i="1"/>
  <c r="CL68" i="1"/>
  <c r="CM68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G69" i="1"/>
  <c r="CH69" i="1"/>
  <c r="CI69" i="1"/>
  <c r="CJ69" i="1"/>
  <c r="CK69" i="1"/>
  <c r="CL69" i="1"/>
  <c r="CM69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G70" i="1"/>
  <c r="CH70" i="1"/>
  <c r="CI70" i="1"/>
  <c r="CJ70" i="1"/>
  <c r="CK70" i="1"/>
  <c r="CL70" i="1"/>
  <c r="CM70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G71" i="1"/>
  <c r="CH71" i="1"/>
  <c r="CI71" i="1"/>
  <c r="CJ71" i="1"/>
  <c r="CK71" i="1"/>
  <c r="CL71" i="1"/>
  <c r="CM71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G72" i="1"/>
  <c r="CH72" i="1"/>
  <c r="CI72" i="1"/>
  <c r="CJ72" i="1"/>
  <c r="CK72" i="1"/>
  <c r="CL72" i="1"/>
  <c r="CM72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G73" i="1"/>
  <c r="CH73" i="1"/>
  <c r="CI73" i="1"/>
  <c r="CJ73" i="1"/>
  <c r="CK73" i="1"/>
  <c r="CL73" i="1"/>
  <c r="CM73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G74" i="1"/>
  <c r="CH74" i="1"/>
  <c r="CI74" i="1"/>
  <c r="CJ74" i="1"/>
  <c r="CK74" i="1"/>
  <c r="CL74" i="1"/>
  <c r="CM74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G75" i="1"/>
  <c r="CH75" i="1"/>
  <c r="CI75" i="1"/>
  <c r="CJ75" i="1"/>
  <c r="CK75" i="1"/>
  <c r="CL75" i="1"/>
  <c r="CM75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G76" i="1"/>
  <c r="CH76" i="1"/>
  <c r="CI76" i="1"/>
  <c r="CJ76" i="1"/>
  <c r="CK76" i="1"/>
  <c r="CL76" i="1"/>
  <c r="CM76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G77" i="1"/>
  <c r="CH77" i="1"/>
  <c r="CI77" i="1"/>
  <c r="CJ77" i="1"/>
  <c r="CK77" i="1"/>
  <c r="CL77" i="1"/>
  <c r="CM77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G78" i="1"/>
  <c r="CH78" i="1"/>
  <c r="CI78" i="1"/>
  <c r="CJ78" i="1"/>
  <c r="CK78" i="1"/>
  <c r="CL78" i="1"/>
  <c r="CM78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G79" i="1"/>
  <c r="CH79" i="1"/>
  <c r="CI79" i="1"/>
  <c r="CJ79" i="1"/>
  <c r="CK79" i="1"/>
  <c r="CL79" i="1"/>
  <c r="CM79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G80" i="1"/>
  <c r="CH80" i="1"/>
  <c r="CI80" i="1"/>
  <c r="CJ80" i="1"/>
  <c r="CK80" i="1"/>
  <c r="CL80" i="1"/>
  <c r="CM80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G81" i="1"/>
  <c r="CH81" i="1"/>
  <c r="CI81" i="1"/>
  <c r="CJ81" i="1"/>
  <c r="CK81" i="1"/>
  <c r="CL81" i="1"/>
  <c r="CM81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G82" i="1"/>
  <c r="CH82" i="1"/>
  <c r="CI82" i="1"/>
  <c r="CJ82" i="1"/>
  <c r="CK82" i="1"/>
  <c r="CL82" i="1"/>
  <c r="CM82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G83" i="1"/>
  <c r="CH83" i="1"/>
  <c r="CI83" i="1"/>
  <c r="CJ83" i="1"/>
  <c r="CK83" i="1"/>
  <c r="CL83" i="1"/>
  <c r="CM83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G84" i="1"/>
  <c r="CH84" i="1"/>
  <c r="CI84" i="1"/>
  <c r="CJ84" i="1"/>
  <c r="CK84" i="1"/>
  <c r="CL84" i="1"/>
  <c r="CM84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G85" i="1"/>
  <c r="CH85" i="1"/>
  <c r="CI85" i="1"/>
  <c r="CJ85" i="1"/>
  <c r="CK85" i="1"/>
  <c r="CL85" i="1"/>
  <c r="CM85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G86" i="1"/>
  <c r="CH86" i="1"/>
  <c r="CI86" i="1"/>
  <c r="CJ86" i="1"/>
  <c r="CK86" i="1"/>
  <c r="CL86" i="1"/>
  <c r="CM86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G87" i="1"/>
  <c r="CH87" i="1"/>
  <c r="CI87" i="1"/>
  <c r="CJ87" i="1"/>
  <c r="CK87" i="1"/>
  <c r="CL87" i="1"/>
  <c r="CM87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G90" i="1"/>
  <c r="CH90" i="1"/>
  <c r="CI90" i="1"/>
  <c r="CJ90" i="1"/>
  <c r="CK90" i="1"/>
  <c r="CL90" i="1"/>
  <c r="CM90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G91" i="1"/>
  <c r="CH91" i="1"/>
  <c r="CI91" i="1"/>
  <c r="CJ91" i="1"/>
  <c r="CK91" i="1"/>
  <c r="CL91" i="1"/>
  <c r="CM91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G92" i="1"/>
  <c r="CH92" i="1"/>
  <c r="CI92" i="1"/>
  <c r="CJ92" i="1"/>
  <c r="CK92" i="1"/>
  <c r="CL92" i="1"/>
  <c r="CM92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G93" i="1"/>
  <c r="CH93" i="1"/>
  <c r="CI93" i="1"/>
  <c r="CJ93" i="1"/>
  <c r="CK93" i="1"/>
  <c r="CL93" i="1"/>
  <c r="CM93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G94" i="1"/>
  <c r="CH94" i="1"/>
  <c r="CI94" i="1"/>
  <c r="CJ94" i="1"/>
  <c r="CK94" i="1"/>
  <c r="CL94" i="1"/>
  <c r="CM94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G95" i="1"/>
  <c r="CH95" i="1"/>
  <c r="CI95" i="1"/>
  <c r="CJ95" i="1"/>
  <c r="CK95" i="1"/>
  <c r="CL95" i="1"/>
  <c r="CM95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G96" i="1"/>
  <c r="CH96" i="1"/>
  <c r="CI96" i="1"/>
  <c r="CJ96" i="1"/>
  <c r="CK96" i="1"/>
  <c r="CL96" i="1"/>
  <c r="CM96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G97" i="1"/>
  <c r="CH97" i="1"/>
  <c r="CI97" i="1"/>
  <c r="CJ97" i="1"/>
  <c r="CK97" i="1"/>
  <c r="CL97" i="1"/>
  <c r="CM97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G98" i="1"/>
  <c r="CH98" i="1"/>
  <c r="CI98" i="1"/>
  <c r="CJ98" i="1"/>
  <c r="CK98" i="1"/>
  <c r="CL98" i="1"/>
  <c r="CM98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G99" i="1"/>
  <c r="CH99" i="1"/>
  <c r="CI99" i="1"/>
  <c r="CJ99" i="1"/>
  <c r="CK99" i="1"/>
  <c r="CL99" i="1"/>
  <c r="CM99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G100" i="1"/>
  <c r="CH100" i="1"/>
  <c r="CI100" i="1"/>
  <c r="CJ100" i="1"/>
  <c r="CK100" i="1"/>
  <c r="CL100" i="1"/>
  <c r="CM100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G101" i="1"/>
  <c r="CH101" i="1"/>
  <c r="CI101" i="1"/>
  <c r="CJ101" i="1"/>
  <c r="CK101" i="1"/>
  <c r="CL101" i="1"/>
  <c r="CM101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G102" i="1"/>
  <c r="CH102" i="1"/>
  <c r="CI102" i="1"/>
  <c r="CJ102" i="1"/>
  <c r="CK102" i="1"/>
  <c r="CL102" i="1"/>
  <c r="CM102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G103" i="1"/>
  <c r="CH103" i="1"/>
  <c r="CI103" i="1"/>
  <c r="CJ103" i="1"/>
  <c r="CK103" i="1"/>
  <c r="CL103" i="1"/>
  <c r="CM103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G104" i="1"/>
  <c r="CH104" i="1"/>
  <c r="CI104" i="1"/>
  <c r="CJ104" i="1"/>
  <c r="CK104" i="1"/>
  <c r="CL104" i="1"/>
  <c r="CM104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G105" i="1"/>
  <c r="CH105" i="1"/>
  <c r="CI105" i="1"/>
  <c r="CJ105" i="1"/>
  <c r="CK105" i="1"/>
  <c r="CL105" i="1"/>
  <c r="CM105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G106" i="1"/>
  <c r="CH106" i="1"/>
  <c r="CI106" i="1"/>
  <c r="CJ106" i="1"/>
  <c r="CK106" i="1"/>
  <c r="CL106" i="1"/>
  <c r="CM106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G108" i="1"/>
  <c r="CH108" i="1"/>
  <c r="CI108" i="1"/>
  <c r="CJ108" i="1"/>
  <c r="CK108" i="1"/>
  <c r="CL108" i="1"/>
  <c r="CM108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G110" i="1"/>
  <c r="CH110" i="1"/>
  <c r="CI110" i="1"/>
  <c r="CJ110" i="1"/>
  <c r="CK110" i="1"/>
  <c r="CL110" i="1"/>
  <c r="CM110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G111" i="1"/>
  <c r="CH111" i="1"/>
  <c r="CI111" i="1"/>
  <c r="CJ111" i="1"/>
  <c r="CK111" i="1"/>
  <c r="CL111" i="1"/>
  <c r="CM111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G112" i="1"/>
  <c r="CH112" i="1"/>
  <c r="CI112" i="1"/>
  <c r="CJ112" i="1"/>
  <c r="CK112" i="1"/>
  <c r="CL112" i="1"/>
  <c r="CM112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G113" i="1"/>
  <c r="CH113" i="1"/>
  <c r="CI113" i="1"/>
  <c r="CJ113" i="1"/>
  <c r="CK113" i="1"/>
  <c r="CL113" i="1"/>
  <c r="CM113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G114" i="1"/>
  <c r="CH114" i="1"/>
  <c r="CI114" i="1"/>
  <c r="CJ114" i="1"/>
  <c r="CK114" i="1"/>
  <c r="CL114" i="1"/>
  <c r="CM114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G115" i="1"/>
  <c r="CH115" i="1"/>
  <c r="CI115" i="1"/>
  <c r="CJ115" i="1"/>
  <c r="CK115" i="1"/>
  <c r="CL115" i="1"/>
  <c r="CM115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G116" i="1"/>
  <c r="CH116" i="1"/>
  <c r="CI116" i="1"/>
  <c r="CJ116" i="1"/>
  <c r="CK116" i="1"/>
  <c r="CL116" i="1"/>
  <c r="CM116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G117" i="1"/>
  <c r="CH117" i="1"/>
  <c r="CI117" i="1"/>
  <c r="CJ117" i="1"/>
  <c r="CK117" i="1"/>
  <c r="CL117" i="1"/>
  <c r="CM117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G118" i="1"/>
  <c r="CH118" i="1"/>
  <c r="CI118" i="1"/>
  <c r="CJ118" i="1"/>
  <c r="CK118" i="1"/>
  <c r="CL118" i="1"/>
  <c r="CM118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G119" i="1"/>
  <c r="CH119" i="1"/>
  <c r="CI119" i="1"/>
  <c r="CJ119" i="1"/>
  <c r="CK119" i="1"/>
  <c r="CL119" i="1"/>
  <c r="CM119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G120" i="1"/>
  <c r="CH120" i="1"/>
  <c r="CI120" i="1"/>
  <c r="CJ120" i="1"/>
  <c r="CK120" i="1"/>
  <c r="CL120" i="1"/>
  <c r="CM120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G121" i="1"/>
  <c r="CH121" i="1"/>
  <c r="CI121" i="1"/>
  <c r="CJ121" i="1"/>
  <c r="CK121" i="1"/>
  <c r="CL121" i="1"/>
  <c r="CM121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G122" i="1"/>
  <c r="CH122" i="1"/>
  <c r="CI122" i="1"/>
  <c r="CJ122" i="1"/>
  <c r="CK122" i="1"/>
  <c r="CL122" i="1"/>
  <c r="CM122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G123" i="1"/>
  <c r="CH123" i="1"/>
  <c r="CI123" i="1"/>
  <c r="CJ123" i="1"/>
  <c r="CK123" i="1"/>
  <c r="CL123" i="1"/>
  <c r="CM123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G124" i="1"/>
  <c r="CH124" i="1"/>
  <c r="CI124" i="1"/>
  <c r="CJ124" i="1"/>
  <c r="CK124" i="1"/>
  <c r="CL124" i="1"/>
  <c r="CM124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G125" i="1"/>
  <c r="CH125" i="1"/>
  <c r="CI125" i="1"/>
  <c r="CJ125" i="1"/>
  <c r="CK125" i="1"/>
  <c r="CL125" i="1"/>
  <c r="CM125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G126" i="1"/>
  <c r="CH126" i="1"/>
  <c r="CI126" i="1"/>
  <c r="CJ126" i="1"/>
  <c r="CK126" i="1"/>
  <c r="CL126" i="1"/>
  <c r="CM126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G127" i="1"/>
  <c r="CH127" i="1"/>
  <c r="CI127" i="1"/>
  <c r="CJ127" i="1"/>
  <c r="CK127" i="1"/>
  <c r="CL127" i="1"/>
  <c r="CM127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G128" i="1"/>
  <c r="CH128" i="1"/>
  <c r="CI128" i="1"/>
  <c r="CJ128" i="1"/>
  <c r="CK128" i="1"/>
  <c r="CL128" i="1"/>
  <c r="CM128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G129" i="1"/>
  <c r="CH129" i="1"/>
  <c r="CI129" i="1"/>
  <c r="CJ129" i="1"/>
  <c r="CK129" i="1"/>
  <c r="CL129" i="1"/>
  <c r="CM129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G130" i="1"/>
  <c r="CH130" i="1"/>
  <c r="CI130" i="1"/>
  <c r="CJ130" i="1"/>
  <c r="CK130" i="1"/>
  <c r="CL130" i="1"/>
  <c r="CM130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G131" i="1"/>
  <c r="CH131" i="1"/>
  <c r="CI131" i="1"/>
  <c r="CJ131" i="1"/>
  <c r="CK131" i="1"/>
  <c r="CL131" i="1"/>
  <c r="CM131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G132" i="1"/>
  <c r="CH132" i="1"/>
  <c r="CI132" i="1"/>
  <c r="CJ132" i="1"/>
  <c r="CK132" i="1"/>
  <c r="CL132" i="1"/>
  <c r="CM132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G133" i="1"/>
  <c r="CH133" i="1"/>
  <c r="CI133" i="1"/>
  <c r="CJ133" i="1"/>
  <c r="CK133" i="1"/>
  <c r="CL133" i="1"/>
  <c r="CM133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G134" i="1"/>
  <c r="CH134" i="1"/>
  <c r="CI134" i="1"/>
  <c r="CJ134" i="1"/>
  <c r="CK134" i="1"/>
  <c r="CL134" i="1"/>
  <c r="CM134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G135" i="1"/>
  <c r="CH135" i="1"/>
  <c r="CI135" i="1"/>
  <c r="CJ135" i="1"/>
  <c r="CK135" i="1"/>
  <c r="CL135" i="1"/>
  <c r="CM135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G137" i="1"/>
  <c r="CH137" i="1"/>
  <c r="CI137" i="1"/>
  <c r="CJ137" i="1"/>
  <c r="CK137" i="1"/>
  <c r="CL137" i="1"/>
  <c r="CM137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G138" i="1"/>
  <c r="CH138" i="1"/>
  <c r="CI138" i="1"/>
  <c r="CJ138" i="1"/>
  <c r="CK138" i="1"/>
  <c r="CL138" i="1"/>
  <c r="CM138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G139" i="1"/>
  <c r="CH139" i="1"/>
  <c r="CI139" i="1"/>
  <c r="CJ139" i="1"/>
  <c r="CK139" i="1"/>
  <c r="CL139" i="1"/>
  <c r="CM139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G140" i="1"/>
  <c r="CH140" i="1"/>
  <c r="CI140" i="1"/>
  <c r="CJ140" i="1"/>
  <c r="CK140" i="1"/>
  <c r="CL140" i="1"/>
  <c r="CM140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G141" i="1"/>
  <c r="CH141" i="1"/>
  <c r="CI141" i="1"/>
  <c r="CJ141" i="1"/>
  <c r="CK141" i="1"/>
  <c r="CL141" i="1"/>
  <c r="CM141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G142" i="1"/>
  <c r="CH142" i="1"/>
  <c r="CI142" i="1"/>
  <c r="CJ142" i="1"/>
  <c r="CK142" i="1"/>
  <c r="CL142" i="1"/>
  <c r="CM142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G144" i="1"/>
  <c r="CH144" i="1"/>
  <c r="CI144" i="1"/>
  <c r="CJ144" i="1"/>
  <c r="CK144" i="1"/>
  <c r="CL144" i="1"/>
  <c r="CM144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G145" i="1"/>
  <c r="CH145" i="1"/>
  <c r="CI145" i="1"/>
  <c r="CJ145" i="1"/>
  <c r="CK145" i="1"/>
  <c r="CL145" i="1"/>
  <c r="CM145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G146" i="1"/>
  <c r="CH146" i="1"/>
  <c r="CI146" i="1"/>
  <c r="CJ146" i="1"/>
  <c r="CK146" i="1"/>
  <c r="CL146" i="1"/>
  <c r="CM146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G147" i="1"/>
  <c r="CH147" i="1"/>
  <c r="CI147" i="1"/>
  <c r="CJ147" i="1"/>
  <c r="CK147" i="1"/>
  <c r="CL147" i="1"/>
  <c r="CM147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G148" i="1"/>
  <c r="CH148" i="1"/>
  <c r="CI148" i="1"/>
  <c r="CJ148" i="1"/>
  <c r="CK148" i="1"/>
  <c r="CL148" i="1"/>
  <c r="CM148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G149" i="1"/>
  <c r="CH149" i="1"/>
  <c r="CI149" i="1"/>
  <c r="CJ149" i="1"/>
  <c r="CK149" i="1"/>
  <c r="CL149" i="1"/>
  <c r="CM149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G150" i="1"/>
  <c r="CH150" i="1"/>
  <c r="CI150" i="1"/>
  <c r="CJ150" i="1"/>
  <c r="CK150" i="1"/>
  <c r="CL150" i="1"/>
  <c r="CM150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G151" i="1"/>
  <c r="CH151" i="1"/>
  <c r="CI151" i="1"/>
  <c r="CJ151" i="1"/>
  <c r="CK151" i="1"/>
  <c r="CL151" i="1"/>
  <c r="CM151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G152" i="1"/>
  <c r="CH152" i="1"/>
  <c r="CI152" i="1"/>
  <c r="CJ152" i="1"/>
  <c r="CK152" i="1"/>
  <c r="CL152" i="1"/>
  <c r="CM152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G153" i="1"/>
  <c r="CH153" i="1"/>
  <c r="CI153" i="1"/>
  <c r="CJ153" i="1"/>
  <c r="CK153" i="1"/>
  <c r="CL153" i="1"/>
  <c r="CM153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G154" i="1"/>
  <c r="CH154" i="1"/>
  <c r="CI154" i="1"/>
  <c r="CJ154" i="1"/>
  <c r="CK154" i="1"/>
  <c r="CL154" i="1"/>
  <c r="CM154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G155" i="1"/>
  <c r="CH155" i="1"/>
  <c r="CI155" i="1"/>
  <c r="CJ155" i="1"/>
  <c r="CK155" i="1"/>
  <c r="CL155" i="1"/>
  <c r="CM155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G156" i="1"/>
  <c r="CH156" i="1"/>
  <c r="CI156" i="1"/>
  <c r="CJ156" i="1"/>
  <c r="CK156" i="1"/>
  <c r="CL156" i="1"/>
  <c r="CM156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G157" i="1"/>
  <c r="CH157" i="1"/>
  <c r="CI157" i="1"/>
  <c r="CJ157" i="1"/>
  <c r="CK157" i="1"/>
  <c r="CL157" i="1"/>
  <c r="CM157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G158" i="1"/>
  <c r="CH158" i="1"/>
  <c r="CI158" i="1"/>
  <c r="CJ158" i="1"/>
  <c r="CK158" i="1"/>
  <c r="CL158" i="1"/>
  <c r="CM158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G159" i="1"/>
  <c r="CH159" i="1"/>
  <c r="CI159" i="1"/>
  <c r="CJ159" i="1"/>
  <c r="CK159" i="1"/>
  <c r="CL159" i="1"/>
  <c r="CM159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G160" i="1"/>
  <c r="CH160" i="1"/>
  <c r="CI160" i="1"/>
  <c r="CJ160" i="1"/>
  <c r="CK160" i="1"/>
  <c r="CL160" i="1"/>
  <c r="CM160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G161" i="1"/>
  <c r="CH161" i="1"/>
  <c r="CI161" i="1"/>
  <c r="CJ161" i="1"/>
  <c r="CK161" i="1"/>
  <c r="CL161" i="1"/>
  <c r="CM161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G162" i="1"/>
  <c r="CH162" i="1"/>
  <c r="CI162" i="1"/>
  <c r="CJ162" i="1"/>
  <c r="CK162" i="1"/>
  <c r="CL162" i="1"/>
  <c r="CM162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G163" i="1"/>
  <c r="CH163" i="1"/>
  <c r="CI163" i="1"/>
  <c r="CJ163" i="1"/>
  <c r="CK163" i="1"/>
  <c r="CL163" i="1"/>
  <c r="CM163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G173" i="1"/>
  <c r="CH173" i="1"/>
  <c r="CI173" i="1"/>
  <c r="CJ173" i="1"/>
  <c r="CK173" i="1"/>
  <c r="CL173" i="1"/>
  <c r="CM173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G174" i="1"/>
  <c r="CH174" i="1"/>
  <c r="CI174" i="1"/>
  <c r="CJ174" i="1"/>
  <c r="CK174" i="1"/>
  <c r="CL174" i="1"/>
  <c r="CM174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G175" i="1"/>
  <c r="CH175" i="1"/>
  <c r="CI175" i="1"/>
  <c r="CJ175" i="1"/>
  <c r="CK175" i="1"/>
  <c r="CL175" i="1"/>
  <c r="CM175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G176" i="1"/>
  <c r="CH176" i="1"/>
  <c r="CI176" i="1"/>
  <c r="CJ176" i="1"/>
  <c r="CK176" i="1"/>
  <c r="CL176" i="1"/>
  <c r="CM176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G177" i="1"/>
  <c r="CH177" i="1"/>
  <c r="CI177" i="1"/>
  <c r="CJ177" i="1"/>
  <c r="CK177" i="1"/>
  <c r="CL177" i="1"/>
  <c r="CM177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G178" i="1"/>
  <c r="CH178" i="1"/>
  <c r="CI178" i="1"/>
  <c r="CJ178" i="1"/>
  <c r="CK178" i="1"/>
  <c r="CL178" i="1"/>
  <c r="CM178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G179" i="1"/>
  <c r="CH179" i="1"/>
  <c r="CI179" i="1"/>
  <c r="CJ179" i="1"/>
  <c r="CK179" i="1"/>
  <c r="CL179" i="1"/>
  <c r="CM179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G180" i="1"/>
  <c r="CH180" i="1"/>
  <c r="CI180" i="1"/>
  <c r="CJ180" i="1"/>
  <c r="CK180" i="1"/>
  <c r="CL180" i="1"/>
  <c r="CM180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G181" i="1"/>
  <c r="CH181" i="1"/>
  <c r="CI181" i="1"/>
  <c r="CJ181" i="1"/>
  <c r="CK181" i="1"/>
  <c r="CL181" i="1"/>
  <c r="CM181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G182" i="1"/>
  <c r="CH182" i="1"/>
  <c r="CI182" i="1"/>
  <c r="CJ182" i="1"/>
  <c r="CK182" i="1"/>
  <c r="CL182" i="1"/>
  <c r="CM182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G183" i="1"/>
  <c r="CH183" i="1"/>
  <c r="CI183" i="1"/>
  <c r="CJ183" i="1"/>
  <c r="CK183" i="1"/>
  <c r="CL183" i="1"/>
  <c r="CM183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G184" i="1"/>
  <c r="CH184" i="1"/>
  <c r="CI184" i="1"/>
  <c r="CJ184" i="1"/>
  <c r="CK184" i="1"/>
  <c r="CL184" i="1"/>
  <c r="CM184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G185" i="1"/>
  <c r="CH185" i="1"/>
  <c r="CI185" i="1"/>
  <c r="CJ185" i="1"/>
  <c r="CK185" i="1"/>
  <c r="CL185" i="1"/>
  <c r="CM185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G186" i="1"/>
  <c r="CH186" i="1"/>
  <c r="CI186" i="1"/>
  <c r="CJ186" i="1"/>
  <c r="CK186" i="1"/>
  <c r="CL186" i="1"/>
  <c r="CM186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G187" i="1"/>
  <c r="CH187" i="1"/>
  <c r="CI187" i="1"/>
  <c r="CJ187" i="1"/>
  <c r="CK187" i="1"/>
  <c r="CL187" i="1"/>
  <c r="CM187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G188" i="1"/>
  <c r="CH188" i="1"/>
  <c r="CI188" i="1"/>
  <c r="CJ188" i="1"/>
  <c r="CK188" i="1"/>
  <c r="CL188" i="1"/>
  <c r="CM188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G189" i="1"/>
  <c r="CH189" i="1"/>
  <c r="CI189" i="1"/>
  <c r="CJ189" i="1"/>
  <c r="CK189" i="1"/>
  <c r="CL189" i="1"/>
  <c r="CM189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G190" i="1"/>
  <c r="CH190" i="1"/>
  <c r="CI190" i="1"/>
  <c r="CJ190" i="1"/>
  <c r="CK190" i="1"/>
  <c r="CL190" i="1"/>
  <c r="CM190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G191" i="1"/>
  <c r="CH191" i="1"/>
  <c r="CI191" i="1"/>
  <c r="CJ191" i="1"/>
  <c r="CK191" i="1"/>
  <c r="CL191" i="1"/>
  <c r="CM191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G192" i="1"/>
  <c r="CH192" i="1"/>
  <c r="CI192" i="1"/>
  <c r="CJ192" i="1"/>
  <c r="CK192" i="1"/>
  <c r="CL192" i="1"/>
  <c r="CM192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G193" i="1"/>
  <c r="CH193" i="1"/>
  <c r="CI193" i="1"/>
  <c r="CJ193" i="1"/>
  <c r="CK193" i="1"/>
  <c r="CL193" i="1"/>
  <c r="CM193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G194" i="1"/>
  <c r="CH194" i="1"/>
  <c r="CI194" i="1"/>
  <c r="CJ194" i="1"/>
  <c r="CK194" i="1"/>
  <c r="CL194" i="1"/>
  <c r="CM194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G195" i="1"/>
  <c r="CH195" i="1"/>
  <c r="CI195" i="1"/>
  <c r="CJ195" i="1"/>
  <c r="CK195" i="1"/>
  <c r="CL195" i="1"/>
  <c r="CM195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G196" i="1"/>
  <c r="CH196" i="1"/>
  <c r="CI196" i="1"/>
  <c r="CJ196" i="1"/>
  <c r="CK196" i="1"/>
  <c r="CL196" i="1"/>
  <c r="CM196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G197" i="1"/>
  <c r="CH197" i="1"/>
  <c r="CI197" i="1"/>
  <c r="CJ197" i="1"/>
  <c r="CK197" i="1"/>
  <c r="CL197" i="1"/>
  <c r="CM197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G198" i="1"/>
  <c r="CH198" i="1"/>
  <c r="CI198" i="1"/>
  <c r="CJ198" i="1"/>
  <c r="CK198" i="1"/>
  <c r="CL198" i="1"/>
  <c r="CM198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G199" i="1"/>
  <c r="CH199" i="1"/>
  <c r="CI199" i="1"/>
  <c r="CJ199" i="1"/>
  <c r="CK199" i="1"/>
  <c r="CL199" i="1"/>
  <c r="CM199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G200" i="1"/>
  <c r="CH200" i="1"/>
  <c r="CI200" i="1"/>
  <c r="CJ200" i="1"/>
  <c r="CK200" i="1"/>
  <c r="CL200" i="1"/>
  <c r="CM200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G201" i="1"/>
  <c r="CH201" i="1"/>
  <c r="CI201" i="1"/>
  <c r="CJ201" i="1"/>
  <c r="CK201" i="1"/>
  <c r="CL201" i="1"/>
  <c r="CM201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G202" i="1"/>
  <c r="CH202" i="1"/>
  <c r="CI202" i="1"/>
  <c r="CJ202" i="1"/>
  <c r="CK202" i="1"/>
  <c r="CL202" i="1"/>
  <c r="CM202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G203" i="1"/>
  <c r="CH203" i="1"/>
  <c r="CI203" i="1"/>
  <c r="CJ203" i="1"/>
  <c r="CK203" i="1"/>
  <c r="CL203" i="1"/>
  <c r="CM20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G213" i="1"/>
  <c r="CH213" i="1"/>
  <c r="CI213" i="1"/>
  <c r="CJ213" i="1"/>
  <c r="CK213" i="1"/>
  <c r="CL213" i="1"/>
  <c r="CM213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G214" i="1"/>
  <c r="CH214" i="1"/>
  <c r="CI214" i="1"/>
  <c r="CJ214" i="1"/>
  <c r="CK214" i="1"/>
  <c r="CL214" i="1"/>
  <c r="CM214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G215" i="1"/>
  <c r="CH215" i="1"/>
  <c r="CI215" i="1"/>
  <c r="CJ215" i="1"/>
  <c r="CK215" i="1"/>
  <c r="CL215" i="1"/>
  <c r="CM215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G216" i="1"/>
  <c r="CH216" i="1"/>
  <c r="CI216" i="1"/>
  <c r="CJ216" i="1"/>
  <c r="CK216" i="1"/>
  <c r="CL216" i="1"/>
  <c r="CM216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G217" i="1"/>
  <c r="CH217" i="1"/>
  <c r="CI217" i="1"/>
  <c r="CJ217" i="1"/>
  <c r="CK217" i="1"/>
  <c r="CL217" i="1"/>
  <c r="CM217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G218" i="1"/>
  <c r="CH218" i="1"/>
  <c r="CI218" i="1"/>
  <c r="CJ218" i="1"/>
  <c r="CK218" i="1"/>
  <c r="CL218" i="1"/>
  <c r="CM218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G219" i="1"/>
  <c r="CH219" i="1"/>
  <c r="CI219" i="1"/>
  <c r="CJ219" i="1"/>
  <c r="CK219" i="1"/>
  <c r="CL219" i="1"/>
  <c r="CM219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G220" i="1"/>
  <c r="CH220" i="1"/>
  <c r="CI220" i="1"/>
  <c r="CJ220" i="1"/>
  <c r="CK220" i="1"/>
  <c r="CL220" i="1"/>
  <c r="CM220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G221" i="1"/>
  <c r="CH221" i="1"/>
  <c r="CI221" i="1"/>
  <c r="CJ221" i="1"/>
  <c r="CK221" i="1"/>
  <c r="CL221" i="1"/>
  <c r="CM221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G222" i="1"/>
  <c r="CH222" i="1"/>
  <c r="CI222" i="1"/>
  <c r="CJ222" i="1"/>
  <c r="CK222" i="1"/>
  <c r="CL222" i="1"/>
  <c r="CM222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G223" i="1"/>
  <c r="CH223" i="1"/>
  <c r="CI223" i="1"/>
  <c r="CJ223" i="1"/>
  <c r="CK223" i="1"/>
  <c r="CL223" i="1"/>
  <c r="CM223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G224" i="1"/>
  <c r="CH224" i="1"/>
  <c r="CI224" i="1"/>
  <c r="CJ224" i="1"/>
  <c r="CK224" i="1"/>
  <c r="CL224" i="1"/>
  <c r="CM224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G225" i="1"/>
  <c r="CH225" i="1"/>
  <c r="CI225" i="1"/>
  <c r="CJ225" i="1"/>
  <c r="CK225" i="1"/>
  <c r="CL225" i="1"/>
  <c r="CM225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G226" i="1"/>
  <c r="CH226" i="1"/>
  <c r="CI226" i="1"/>
  <c r="CJ226" i="1"/>
  <c r="CK226" i="1"/>
  <c r="CL226" i="1"/>
  <c r="CM226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G227" i="1"/>
  <c r="CH227" i="1"/>
  <c r="CI227" i="1"/>
  <c r="CJ227" i="1"/>
  <c r="CK227" i="1"/>
  <c r="CL227" i="1"/>
  <c r="CM227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G228" i="1"/>
  <c r="CH228" i="1"/>
  <c r="CI228" i="1"/>
  <c r="CJ228" i="1"/>
  <c r="CK228" i="1"/>
  <c r="CL228" i="1"/>
  <c r="CM228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G229" i="1"/>
  <c r="CH229" i="1"/>
  <c r="CI229" i="1"/>
  <c r="CJ229" i="1"/>
  <c r="CK229" i="1"/>
  <c r="CL229" i="1"/>
  <c r="CM229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G230" i="1"/>
  <c r="CH230" i="1"/>
  <c r="CI230" i="1"/>
  <c r="CJ230" i="1"/>
  <c r="CK230" i="1"/>
  <c r="CL230" i="1"/>
  <c r="CM230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G231" i="1"/>
  <c r="CH231" i="1"/>
  <c r="CI231" i="1"/>
  <c r="CJ231" i="1"/>
  <c r="CK231" i="1"/>
  <c r="CL231" i="1"/>
  <c r="CM231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G232" i="1"/>
  <c r="CH232" i="1"/>
  <c r="CI232" i="1"/>
  <c r="CJ232" i="1"/>
  <c r="CK232" i="1"/>
  <c r="CL232" i="1"/>
  <c r="CM232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G233" i="1"/>
  <c r="CH233" i="1"/>
  <c r="CI233" i="1"/>
  <c r="CJ233" i="1"/>
  <c r="CK233" i="1"/>
  <c r="CL233" i="1"/>
  <c r="CM233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G234" i="1"/>
  <c r="CH234" i="1"/>
  <c r="CI234" i="1"/>
  <c r="CJ234" i="1"/>
  <c r="CK234" i="1"/>
  <c r="CL234" i="1"/>
  <c r="CM234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G235" i="1"/>
  <c r="CH235" i="1"/>
  <c r="CI235" i="1"/>
  <c r="CJ235" i="1"/>
  <c r="CK235" i="1"/>
  <c r="CL235" i="1"/>
  <c r="CM235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G236" i="1"/>
  <c r="CH236" i="1"/>
  <c r="CI236" i="1"/>
  <c r="CJ236" i="1"/>
  <c r="CK236" i="1"/>
  <c r="CL236" i="1"/>
  <c r="CM236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G237" i="1"/>
  <c r="CH237" i="1"/>
  <c r="CI237" i="1"/>
  <c r="CJ237" i="1"/>
  <c r="CK237" i="1"/>
  <c r="CL237" i="1"/>
  <c r="CM237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G238" i="1"/>
  <c r="CH238" i="1"/>
  <c r="CI238" i="1"/>
  <c r="CJ238" i="1"/>
  <c r="CK238" i="1"/>
  <c r="CL238" i="1"/>
  <c r="CM238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G239" i="1"/>
  <c r="CH239" i="1"/>
  <c r="CI239" i="1"/>
  <c r="CJ239" i="1"/>
  <c r="CK239" i="1"/>
  <c r="CL239" i="1"/>
  <c r="CM239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G240" i="1"/>
  <c r="CH240" i="1"/>
  <c r="CI240" i="1"/>
  <c r="CJ240" i="1"/>
  <c r="CK240" i="1"/>
  <c r="CL240" i="1"/>
  <c r="CM240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G241" i="1"/>
  <c r="CH241" i="1"/>
  <c r="CI241" i="1"/>
  <c r="CJ241" i="1"/>
  <c r="CK241" i="1"/>
  <c r="CL241" i="1"/>
  <c r="CM241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G242" i="1"/>
  <c r="CH242" i="1"/>
  <c r="CI242" i="1"/>
  <c r="CJ242" i="1"/>
  <c r="CK242" i="1"/>
  <c r="CL242" i="1"/>
  <c r="CM242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G243" i="1"/>
  <c r="CH243" i="1"/>
  <c r="CI243" i="1"/>
  <c r="CJ243" i="1"/>
  <c r="CK243" i="1"/>
  <c r="CL243" i="1"/>
  <c r="CM243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G244" i="1"/>
  <c r="CH244" i="1"/>
  <c r="CI244" i="1"/>
  <c r="CJ244" i="1"/>
  <c r="CK244" i="1"/>
  <c r="CL244" i="1"/>
  <c r="CM244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G245" i="1"/>
  <c r="CH245" i="1"/>
  <c r="CI245" i="1"/>
  <c r="CJ245" i="1"/>
  <c r="CK245" i="1"/>
  <c r="CL245" i="1"/>
  <c r="CM245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G246" i="1"/>
  <c r="CH246" i="1"/>
  <c r="CI246" i="1"/>
  <c r="CJ246" i="1"/>
  <c r="CK246" i="1"/>
  <c r="CL246" i="1"/>
  <c r="CM246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G247" i="1"/>
  <c r="CH247" i="1"/>
  <c r="CI247" i="1"/>
  <c r="CJ247" i="1"/>
  <c r="CK247" i="1"/>
  <c r="CL247" i="1"/>
  <c r="CM247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G248" i="1"/>
  <c r="CH248" i="1"/>
  <c r="CI248" i="1"/>
  <c r="CJ248" i="1"/>
  <c r="CK248" i="1"/>
  <c r="CL248" i="1"/>
  <c r="CM248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G249" i="1"/>
  <c r="CH249" i="1"/>
  <c r="CI249" i="1"/>
  <c r="CJ249" i="1"/>
  <c r="CK249" i="1"/>
  <c r="CL249" i="1"/>
  <c r="CM249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G250" i="1"/>
  <c r="CH250" i="1"/>
  <c r="CI250" i="1"/>
  <c r="CJ250" i="1"/>
  <c r="CK250" i="1"/>
  <c r="CL250" i="1"/>
  <c r="CM250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G251" i="1"/>
  <c r="CH251" i="1"/>
  <c r="CI251" i="1"/>
  <c r="CJ251" i="1"/>
  <c r="CK251" i="1"/>
  <c r="CL251" i="1"/>
  <c r="CM251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G253" i="1"/>
  <c r="CH253" i="1"/>
  <c r="CI253" i="1"/>
  <c r="CJ253" i="1"/>
  <c r="CK253" i="1"/>
  <c r="CL253" i="1"/>
  <c r="CM253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G254" i="1"/>
  <c r="CH254" i="1"/>
  <c r="CI254" i="1"/>
  <c r="CJ254" i="1"/>
  <c r="CK254" i="1"/>
  <c r="CL254" i="1"/>
  <c r="CM254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G255" i="1"/>
  <c r="CH255" i="1"/>
  <c r="CI255" i="1"/>
  <c r="CJ255" i="1"/>
  <c r="CK255" i="1"/>
  <c r="CL255" i="1"/>
  <c r="CM255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G256" i="1"/>
  <c r="CH256" i="1"/>
  <c r="CI256" i="1"/>
  <c r="CJ256" i="1"/>
  <c r="CK256" i="1"/>
  <c r="CL256" i="1"/>
  <c r="CM256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G257" i="1"/>
  <c r="CH257" i="1"/>
  <c r="CI257" i="1"/>
  <c r="CJ257" i="1"/>
  <c r="CK257" i="1"/>
  <c r="CL257" i="1"/>
  <c r="CM257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G258" i="1"/>
  <c r="CH258" i="1"/>
  <c r="CI258" i="1"/>
  <c r="CJ258" i="1"/>
  <c r="CK258" i="1"/>
  <c r="CL258" i="1"/>
  <c r="CM258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G259" i="1"/>
  <c r="CH259" i="1"/>
  <c r="CI259" i="1"/>
  <c r="CJ259" i="1"/>
  <c r="CK259" i="1"/>
  <c r="CL259" i="1"/>
  <c r="CM259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G260" i="1"/>
  <c r="CH260" i="1"/>
  <c r="CI260" i="1"/>
  <c r="CJ260" i="1"/>
  <c r="CK260" i="1"/>
  <c r="CL260" i="1"/>
  <c r="CM260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G261" i="1"/>
  <c r="CH261" i="1"/>
  <c r="CI261" i="1"/>
  <c r="CJ261" i="1"/>
  <c r="CK261" i="1"/>
  <c r="CL261" i="1"/>
  <c r="CM261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G262" i="1"/>
  <c r="CH262" i="1"/>
  <c r="CI262" i="1"/>
  <c r="CJ262" i="1"/>
  <c r="CK262" i="1"/>
  <c r="CL262" i="1"/>
  <c r="CM262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G263" i="1"/>
  <c r="CH263" i="1"/>
  <c r="CI263" i="1"/>
  <c r="CJ263" i="1"/>
  <c r="CK263" i="1"/>
  <c r="CL263" i="1"/>
  <c r="CM263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G264" i="1"/>
  <c r="CH264" i="1"/>
  <c r="CI264" i="1"/>
  <c r="CJ264" i="1"/>
  <c r="CK264" i="1"/>
  <c r="CL264" i="1"/>
  <c r="CM264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G265" i="1"/>
  <c r="CH265" i="1"/>
  <c r="CI265" i="1"/>
  <c r="CJ265" i="1"/>
  <c r="CK265" i="1"/>
  <c r="CL265" i="1"/>
  <c r="CM265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G267" i="1"/>
  <c r="CH267" i="1"/>
  <c r="CI267" i="1"/>
  <c r="CJ267" i="1"/>
  <c r="CK267" i="1"/>
  <c r="CL267" i="1"/>
  <c r="CM267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G268" i="1"/>
  <c r="CH268" i="1"/>
  <c r="CI268" i="1"/>
  <c r="CJ268" i="1"/>
  <c r="CK268" i="1"/>
  <c r="CL268" i="1"/>
  <c r="CM268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G269" i="1"/>
  <c r="CH269" i="1"/>
  <c r="CI269" i="1"/>
  <c r="CJ269" i="1"/>
  <c r="CK269" i="1"/>
  <c r="CL269" i="1"/>
  <c r="CM269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G271" i="1"/>
  <c r="CH271" i="1"/>
  <c r="CI271" i="1"/>
  <c r="CJ271" i="1"/>
  <c r="CK271" i="1"/>
  <c r="CL271" i="1"/>
  <c r="CM271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G272" i="1"/>
  <c r="CH272" i="1"/>
  <c r="CI272" i="1"/>
  <c r="CJ272" i="1"/>
  <c r="CK272" i="1"/>
  <c r="CL272" i="1"/>
  <c r="CM272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G273" i="1"/>
  <c r="CH273" i="1"/>
  <c r="CI273" i="1"/>
  <c r="CJ273" i="1"/>
  <c r="CK273" i="1"/>
  <c r="CL273" i="1"/>
  <c r="CM273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G275" i="1"/>
  <c r="CH275" i="1"/>
  <c r="CI275" i="1"/>
  <c r="CJ275" i="1"/>
  <c r="CK275" i="1"/>
  <c r="CL275" i="1"/>
  <c r="CM275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G276" i="1"/>
  <c r="CH276" i="1"/>
  <c r="CI276" i="1"/>
  <c r="CJ276" i="1"/>
  <c r="CK276" i="1"/>
  <c r="CL276" i="1"/>
  <c r="CM276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G279" i="1"/>
  <c r="CH279" i="1"/>
  <c r="CI279" i="1"/>
  <c r="CJ279" i="1"/>
  <c r="CK279" i="1"/>
  <c r="CL279" i="1"/>
  <c r="CM279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G280" i="1"/>
  <c r="CH280" i="1"/>
  <c r="CI280" i="1"/>
  <c r="CJ280" i="1"/>
  <c r="CK280" i="1"/>
  <c r="CL280" i="1"/>
  <c r="CM280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G281" i="1"/>
  <c r="CH281" i="1"/>
  <c r="CI281" i="1"/>
  <c r="CJ281" i="1"/>
  <c r="CK281" i="1"/>
  <c r="CL281" i="1"/>
  <c r="CM281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G282" i="1"/>
  <c r="CH282" i="1"/>
  <c r="CI282" i="1"/>
  <c r="CJ282" i="1"/>
  <c r="CK282" i="1"/>
  <c r="CL282" i="1"/>
  <c r="CM282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G283" i="1"/>
  <c r="CH283" i="1"/>
  <c r="CI283" i="1"/>
  <c r="CJ283" i="1"/>
  <c r="CK283" i="1"/>
  <c r="CL283" i="1"/>
  <c r="CM283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G285" i="1"/>
  <c r="CH285" i="1"/>
  <c r="CI285" i="1"/>
  <c r="CJ285" i="1"/>
  <c r="CK285" i="1"/>
  <c r="CL285" i="1"/>
  <c r="CM285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G286" i="1"/>
  <c r="CH286" i="1"/>
  <c r="CI286" i="1"/>
  <c r="CJ286" i="1"/>
  <c r="CK286" i="1"/>
  <c r="CL286" i="1"/>
  <c r="CM286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G287" i="1"/>
  <c r="CH287" i="1"/>
  <c r="CI287" i="1"/>
  <c r="CJ287" i="1"/>
  <c r="CK287" i="1"/>
  <c r="CL287" i="1"/>
  <c r="CM287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G288" i="1"/>
  <c r="CH288" i="1"/>
  <c r="CI288" i="1"/>
  <c r="CJ288" i="1"/>
  <c r="CK288" i="1"/>
  <c r="CL288" i="1"/>
  <c r="CM288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G289" i="1"/>
  <c r="CH289" i="1"/>
  <c r="CI289" i="1"/>
  <c r="CJ289" i="1"/>
  <c r="CK289" i="1"/>
  <c r="CL289" i="1"/>
  <c r="CM289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G290" i="1"/>
  <c r="CH290" i="1"/>
  <c r="CI290" i="1"/>
  <c r="CJ290" i="1"/>
  <c r="CK290" i="1"/>
  <c r="CL290" i="1"/>
  <c r="CM290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G291" i="1"/>
  <c r="CH291" i="1"/>
  <c r="CI291" i="1"/>
  <c r="CJ291" i="1"/>
  <c r="CK291" i="1"/>
  <c r="CL291" i="1"/>
  <c r="CM291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G292" i="1"/>
  <c r="CH292" i="1"/>
  <c r="CI292" i="1"/>
  <c r="CJ292" i="1"/>
  <c r="CK292" i="1"/>
  <c r="CL292" i="1"/>
  <c r="CM292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G293" i="1"/>
  <c r="CH293" i="1"/>
  <c r="CI293" i="1"/>
  <c r="CJ293" i="1"/>
  <c r="CK293" i="1"/>
  <c r="CL293" i="1"/>
  <c r="CM293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G294" i="1"/>
  <c r="CH294" i="1"/>
  <c r="CI294" i="1"/>
  <c r="CJ294" i="1"/>
  <c r="CK294" i="1"/>
  <c r="CL294" i="1"/>
  <c r="CM294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G295" i="1"/>
  <c r="CH295" i="1"/>
  <c r="CI295" i="1"/>
  <c r="CJ295" i="1"/>
  <c r="CK295" i="1"/>
  <c r="CL295" i="1"/>
  <c r="CM295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G296" i="1"/>
  <c r="CH296" i="1"/>
  <c r="CI296" i="1"/>
  <c r="CJ296" i="1"/>
  <c r="CK296" i="1"/>
  <c r="CL296" i="1"/>
  <c r="CM296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G297" i="1"/>
  <c r="CH297" i="1"/>
  <c r="CI297" i="1"/>
  <c r="CJ297" i="1"/>
  <c r="CK297" i="1"/>
  <c r="CL297" i="1"/>
  <c r="CM297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G298" i="1"/>
  <c r="CH298" i="1"/>
  <c r="CI298" i="1"/>
  <c r="CJ298" i="1"/>
  <c r="CK298" i="1"/>
  <c r="CL298" i="1"/>
  <c r="CM298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G299" i="1"/>
  <c r="CH299" i="1"/>
  <c r="CI299" i="1"/>
  <c r="CJ299" i="1"/>
  <c r="CK299" i="1"/>
  <c r="CL299" i="1"/>
  <c r="CM299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G300" i="1"/>
  <c r="CH300" i="1"/>
  <c r="CI300" i="1"/>
  <c r="CJ300" i="1"/>
  <c r="CK300" i="1"/>
  <c r="CL300" i="1"/>
  <c r="CM300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G301" i="1"/>
  <c r="CH301" i="1"/>
  <c r="CI301" i="1"/>
  <c r="CJ301" i="1"/>
  <c r="CK301" i="1"/>
  <c r="CL301" i="1"/>
  <c r="CM301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G302" i="1"/>
  <c r="CH302" i="1"/>
  <c r="CI302" i="1"/>
  <c r="CJ302" i="1"/>
  <c r="CK302" i="1"/>
  <c r="CL302" i="1"/>
  <c r="CM302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G303" i="1"/>
  <c r="CH303" i="1"/>
  <c r="CI303" i="1"/>
  <c r="CJ303" i="1"/>
  <c r="CK303" i="1"/>
  <c r="CL303" i="1"/>
  <c r="CM303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G304" i="1"/>
  <c r="CH304" i="1"/>
  <c r="CI304" i="1"/>
  <c r="CJ304" i="1"/>
  <c r="CK304" i="1"/>
  <c r="CL304" i="1"/>
  <c r="CM304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G305" i="1"/>
  <c r="CH305" i="1"/>
  <c r="CI305" i="1"/>
  <c r="CJ305" i="1"/>
  <c r="CK305" i="1"/>
  <c r="CL305" i="1"/>
  <c r="CM305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G306" i="1"/>
  <c r="CH306" i="1"/>
  <c r="CI306" i="1"/>
  <c r="CJ306" i="1"/>
  <c r="CK306" i="1"/>
  <c r="CL306" i="1"/>
  <c r="CM306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G307" i="1"/>
  <c r="CH307" i="1"/>
  <c r="CI307" i="1"/>
  <c r="CJ307" i="1"/>
  <c r="CK307" i="1"/>
  <c r="CL307" i="1"/>
  <c r="CM307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G308" i="1"/>
  <c r="CH308" i="1"/>
  <c r="CI308" i="1"/>
  <c r="CJ308" i="1"/>
  <c r="CK308" i="1"/>
  <c r="CL308" i="1"/>
  <c r="CM308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G309" i="1"/>
  <c r="CH309" i="1"/>
  <c r="CI309" i="1"/>
  <c r="CJ309" i="1"/>
  <c r="CK309" i="1"/>
  <c r="CL309" i="1"/>
  <c r="CM309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G310" i="1"/>
  <c r="CH310" i="1"/>
  <c r="CI310" i="1"/>
  <c r="CJ310" i="1"/>
  <c r="CK310" i="1"/>
  <c r="CL310" i="1"/>
  <c r="CM310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G311" i="1"/>
  <c r="CH311" i="1"/>
  <c r="CI311" i="1"/>
  <c r="CJ311" i="1"/>
  <c r="CK311" i="1"/>
  <c r="CL311" i="1"/>
  <c r="CM311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G312" i="1"/>
  <c r="CH312" i="1"/>
  <c r="CI312" i="1"/>
  <c r="CJ312" i="1"/>
  <c r="CK312" i="1"/>
  <c r="CL312" i="1"/>
  <c r="CM312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G313" i="1"/>
  <c r="CH313" i="1"/>
  <c r="CI313" i="1"/>
  <c r="CJ313" i="1"/>
  <c r="CK313" i="1"/>
  <c r="CL313" i="1"/>
  <c r="CM313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G314" i="1"/>
  <c r="CH314" i="1"/>
  <c r="CI314" i="1"/>
  <c r="CJ314" i="1"/>
  <c r="CK314" i="1"/>
  <c r="CL314" i="1"/>
  <c r="CM314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G315" i="1"/>
  <c r="CH315" i="1"/>
  <c r="CI315" i="1"/>
  <c r="CJ315" i="1"/>
  <c r="CK315" i="1"/>
  <c r="CL315" i="1"/>
  <c r="CM315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G316" i="1"/>
  <c r="CH316" i="1"/>
  <c r="CI316" i="1"/>
  <c r="CJ316" i="1"/>
  <c r="CK316" i="1"/>
  <c r="CL316" i="1"/>
  <c r="CM316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G317" i="1"/>
  <c r="CH317" i="1"/>
  <c r="CI317" i="1"/>
  <c r="CJ317" i="1"/>
  <c r="CK317" i="1"/>
  <c r="CL317" i="1"/>
  <c r="CM317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G318" i="1"/>
  <c r="CH318" i="1"/>
  <c r="CI318" i="1"/>
  <c r="CJ318" i="1"/>
  <c r="CK318" i="1"/>
  <c r="CL318" i="1"/>
  <c r="CM318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G319" i="1"/>
  <c r="CH319" i="1"/>
  <c r="CI319" i="1"/>
  <c r="CJ319" i="1"/>
  <c r="CK319" i="1"/>
  <c r="CL319" i="1"/>
  <c r="CM319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G320" i="1"/>
  <c r="CH320" i="1"/>
  <c r="CI320" i="1"/>
  <c r="CJ320" i="1"/>
  <c r="CK320" i="1"/>
  <c r="CL320" i="1"/>
  <c r="CM320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G321" i="1"/>
  <c r="CH321" i="1"/>
  <c r="CI321" i="1"/>
  <c r="CJ321" i="1"/>
  <c r="CK321" i="1"/>
  <c r="CL321" i="1"/>
  <c r="CM321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G322" i="1"/>
  <c r="CH322" i="1"/>
  <c r="CI322" i="1"/>
  <c r="CJ322" i="1"/>
  <c r="CK322" i="1"/>
  <c r="CL322" i="1"/>
  <c r="CM322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G323" i="1"/>
  <c r="CH323" i="1"/>
  <c r="CI323" i="1"/>
  <c r="CJ323" i="1"/>
  <c r="CK323" i="1"/>
  <c r="CL323" i="1"/>
  <c r="CM323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G337" i="1"/>
  <c r="CH337" i="1"/>
  <c r="CI337" i="1"/>
  <c r="CJ337" i="1"/>
  <c r="CK337" i="1"/>
  <c r="CL337" i="1"/>
  <c r="CM337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G338" i="1"/>
  <c r="CH338" i="1"/>
  <c r="CI338" i="1"/>
  <c r="CJ338" i="1"/>
  <c r="CK338" i="1"/>
  <c r="CL338" i="1"/>
  <c r="CM338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G339" i="1"/>
  <c r="CH339" i="1"/>
  <c r="CI339" i="1"/>
  <c r="CJ339" i="1"/>
  <c r="CK339" i="1"/>
  <c r="CL339" i="1"/>
  <c r="CM339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G340" i="1"/>
  <c r="CH340" i="1"/>
  <c r="CI340" i="1"/>
  <c r="CJ340" i="1"/>
  <c r="CK340" i="1"/>
  <c r="CL340" i="1"/>
  <c r="CM340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G341" i="1"/>
  <c r="CH341" i="1"/>
  <c r="CI341" i="1"/>
  <c r="CJ341" i="1"/>
  <c r="CK341" i="1"/>
  <c r="CL341" i="1"/>
  <c r="CM341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G342" i="1"/>
  <c r="CH342" i="1"/>
  <c r="CI342" i="1"/>
  <c r="CJ342" i="1"/>
  <c r="CK342" i="1"/>
  <c r="CL342" i="1"/>
  <c r="CM342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G343" i="1"/>
  <c r="CH343" i="1"/>
  <c r="CI343" i="1"/>
  <c r="CJ343" i="1"/>
  <c r="CK343" i="1"/>
  <c r="CL343" i="1"/>
  <c r="CM343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G344" i="1"/>
  <c r="CH344" i="1"/>
  <c r="CI344" i="1"/>
  <c r="CJ344" i="1"/>
  <c r="CK344" i="1"/>
  <c r="CL344" i="1"/>
  <c r="CM344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G345" i="1"/>
  <c r="CH345" i="1"/>
  <c r="CI345" i="1"/>
  <c r="CJ345" i="1"/>
  <c r="CK345" i="1"/>
  <c r="CL345" i="1"/>
  <c r="CM345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G346" i="1"/>
  <c r="CH346" i="1"/>
  <c r="CI346" i="1"/>
  <c r="CJ346" i="1"/>
  <c r="CK346" i="1"/>
  <c r="CL346" i="1"/>
  <c r="CM346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G347" i="1"/>
  <c r="CH347" i="1"/>
  <c r="CI347" i="1"/>
  <c r="CJ347" i="1"/>
  <c r="CK347" i="1"/>
  <c r="CL347" i="1"/>
  <c r="CM347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G348" i="1"/>
  <c r="CH348" i="1"/>
  <c r="CI348" i="1"/>
  <c r="CJ348" i="1"/>
  <c r="CK348" i="1"/>
  <c r="CL348" i="1"/>
  <c r="CM348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G349" i="1"/>
  <c r="CH349" i="1"/>
  <c r="CI349" i="1"/>
  <c r="CJ349" i="1"/>
  <c r="CK349" i="1"/>
  <c r="CL349" i="1"/>
  <c r="CM349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G350" i="1"/>
  <c r="CH350" i="1"/>
  <c r="CI350" i="1"/>
  <c r="CJ350" i="1"/>
  <c r="CK350" i="1"/>
  <c r="CL350" i="1"/>
  <c r="CM350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G351" i="1"/>
  <c r="CH351" i="1"/>
  <c r="CI351" i="1"/>
  <c r="CJ351" i="1"/>
  <c r="CK351" i="1"/>
  <c r="CL351" i="1"/>
  <c r="CM351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G352" i="1"/>
  <c r="CH352" i="1"/>
  <c r="CI352" i="1"/>
  <c r="CJ352" i="1"/>
  <c r="CK352" i="1"/>
  <c r="CL352" i="1"/>
  <c r="CM352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G353" i="1"/>
  <c r="CH353" i="1"/>
  <c r="CI353" i="1"/>
  <c r="CJ353" i="1"/>
  <c r="CK353" i="1"/>
  <c r="CL353" i="1"/>
  <c r="CM353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G354" i="1"/>
  <c r="CH354" i="1"/>
  <c r="CI354" i="1"/>
  <c r="CJ354" i="1"/>
  <c r="CK354" i="1"/>
  <c r="CL354" i="1"/>
  <c r="CM354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G355" i="1"/>
  <c r="CH355" i="1"/>
  <c r="CI355" i="1"/>
  <c r="CJ355" i="1"/>
  <c r="CK355" i="1"/>
  <c r="CL355" i="1"/>
  <c r="CM355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G356" i="1"/>
  <c r="CH356" i="1"/>
  <c r="CI356" i="1"/>
  <c r="CJ356" i="1"/>
  <c r="CK356" i="1"/>
  <c r="CL356" i="1"/>
  <c r="CM356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G357" i="1"/>
  <c r="CH357" i="1"/>
  <c r="CI357" i="1"/>
  <c r="CJ357" i="1"/>
  <c r="CK357" i="1"/>
  <c r="CL357" i="1"/>
  <c r="CM357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G358" i="1"/>
  <c r="CH358" i="1"/>
  <c r="CI358" i="1"/>
  <c r="CJ358" i="1"/>
  <c r="CK358" i="1"/>
  <c r="CL358" i="1"/>
  <c r="CM358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G359" i="1"/>
  <c r="CH359" i="1"/>
  <c r="CI359" i="1"/>
  <c r="CJ359" i="1"/>
  <c r="CK359" i="1"/>
  <c r="CL359" i="1"/>
  <c r="CM359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G360" i="1"/>
  <c r="CH360" i="1"/>
  <c r="CI360" i="1"/>
  <c r="CJ360" i="1"/>
  <c r="CK360" i="1"/>
  <c r="CL360" i="1"/>
  <c r="CM360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G361" i="1"/>
  <c r="CH361" i="1"/>
  <c r="CI361" i="1"/>
  <c r="CJ361" i="1"/>
  <c r="CK361" i="1"/>
  <c r="CL361" i="1"/>
  <c r="CM361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G362" i="1"/>
  <c r="CH362" i="1"/>
  <c r="CI362" i="1"/>
  <c r="CJ362" i="1"/>
  <c r="CK362" i="1"/>
  <c r="CL362" i="1"/>
  <c r="CM362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G363" i="1"/>
  <c r="CH363" i="1"/>
  <c r="CI363" i="1"/>
  <c r="CJ363" i="1"/>
  <c r="CK363" i="1"/>
  <c r="CL363" i="1"/>
  <c r="CM363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G364" i="1"/>
  <c r="CH364" i="1"/>
  <c r="CI364" i="1"/>
  <c r="CJ364" i="1"/>
  <c r="CK364" i="1"/>
  <c r="CL364" i="1"/>
  <c r="CM364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G365" i="1"/>
  <c r="CH365" i="1"/>
  <c r="CI365" i="1"/>
  <c r="CJ365" i="1"/>
  <c r="CK365" i="1"/>
  <c r="CL365" i="1"/>
  <c r="CM365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G366" i="1"/>
  <c r="CH366" i="1"/>
  <c r="CI366" i="1"/>
  <c r="CJ366" i="1"/>
  <c r="CK366" i="1"/>
  <c r="CL366" i="1"/>
  <c r="CM366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G367" i="1"/>
  <c r="CH367" i="1"/>
  <c r="CI367" i="1"/>
  <c r="CJ367" i="1"/>
  <c r="CK367" i="1"/>
  <c r="CL367" i="1"/>
  <c r="CM367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G368" i="1"/>
  <c r="CH368" i="1"/>
  <c r="CI368" i="1"/>
  <c r="CJ368" i="1"/>
  <c r="CK368" i="1"/>
  <c r="CL368" i="1"/>
  <c r="CM368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G369" i="1"/>
  <c r="CH369" i="1"/>
  <c r="CI369" i="1"/>
  <c r="CJ369" i="1"/>
  <c r="CK369" i="1"/>
  <c r="CL369" i="1"/>
  <c r="CM369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G370" i="1"/>
  <c r="CH370" i="1"/>
  <c r="CI370" i="1"/>
  <c r="CJ370" i="1"/>
  <c r="CK370" i="1"/>
  <c r="CL370" i="1"/>
  <c r="CM370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G371" i="1"/>
  <c r="CH371" i="1"/>
  <c r="CI371" i="1"/>
  <c r="CJ371" i="1"/>
  <c r="CK371" i="1"/>
  <c r="CL371" i="1"/>
  <c r="CM371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G372" i="1"/>
  <c r="CH372" i="1"/>
  <c r="CI372" i="1"/>
  <c r="CJ372" i="1"/>
  <c r="CK372" i="1"/>
  <c r="CL372" i="1"/>
  <c r="CM372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G373" i="1"/>
  <c r="CH373" i="1"/>
  <c r="CI373" i="1"/>
  <c r="CJ373" i="1"/>
  <c r="CK373" i="1"/>
  <c r="CL373" i="1"/>
  <c r="CM373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G374" i="1"/>
  <c r="CH374" i="1"/>
  <c r="CI374" i="1"/>
  <c r="CJ374" i="1"/>
  <c r="CK374" i="1"/>
  <c r="CL374" i="1"/>
  <c r="CM374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G375" i="1"/>
  <c r="CH375" i="1"/>
  <c r="CI375" i="1"/>
  <c r="CJ375" i="1"/>
  <c r="CK375" i="1"/>
  <c r="CL375" i="1"/>
  <c r="CM375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G376" i="1"/>
  <c r="CH376" i="1"/>
  <c r="CI376" i="1"/>
  <c r="CJ376" i="1"/>
  <c r="CK376" i="1"/>
  <c r="CL376" i="1"/>
  <c r="CM376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G377" i="1"/>
  <c r="CH377" i="1"/>
  <c r="CI377" i="1"/>
  <c r="CJ377" i="1"/>
  <c r="CK377" i="1"/>
  <c r="CL377" i="1"/>
  <c r="CM377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G378" i="1"/>
  <c r="CH378" i="1"/>
  <c r="CI378" i="1"/>
  <c r="CJ378" i="1"/>
  <c r="CK378" i="1"/>
  <c r="CL378" i="1"/>
  <c r="CM378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G379" i="1"/>
  <c r="CH379" i="1"/>
  <c r="CI379" i="1"/>
  <c r="CJ379" i="1"/>
  <c r="CK379" i="1"/>
  <c r="CL379" i="1"/>
  <c r="CM379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G380" i="1"/>
  <c r="CH380" i="1"/>
  <c r="CI380" i="1"/>
  <c r="CJ380" i="1"/>
  <c r="CK380" i="1"/>
  <c r="CL380" i="1"/>
  <c r="CM380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G381" i="1"/>
  <c r="CH381" i="1"/>
  <c r="CI381" i="1"/>
  <c r="CJ381" i="1"/>
  <c r="CK381" i="1"/>
  <c r="CL381" i="1"/>
  <c r="CM381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G382" i="1"/>
  <c r="CH382" i="1"/>
  <c r="CI382" i="1"/>
  <c r="CJ382" i="1"/>
  <c r="CK382" i="1"/>
  <c r="CL382" i="1"/>
  <c r="CM382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G383" i="1"/>
  <c r="CH383" i="1"/>
  <c r="CI383" i="1"/>
  <c r="CJ383" i="1"/>
  <c r="CK383" i="1"/>
  <c r="CL383" i="1"/>
  <c r="CM383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G384" i="1"/>
  <c r="CH384" i="1"/>
  <c r="CI384" i="1"/>
  <c r="CJ384" i="1"/>
  <c r="CK384" i="1"/>
  <c r="CL384" i="1"/>
  <c r="CM384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G385" i="1"/>
  <c r="CH385" i="1"/>
  <c r="CI385" i="1"/>
  <c r="CJ385" i="1"/>
  <c r="CK385" i="1"/>
  <c r="CL385" i="1"/>
  <c r="CM385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G386" i="1"/>
  <c r="CH386" i="1"/>
  <c r="CI386" i="1"/>
  <c r="CJ386" i="1"/>
  <c r="CK386" i="1"/>
  <c r="CL386" i="1"/>
  <c r="CM386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G387" i="1"/>
  <c r="CH387" i="1"/>
  <c r="CI387" i="1"/>
  <c r="CJ387" i="1"/>
  <c r="CK387" i="1"/>
  <c r="CL387" i="1"/>
  <c r="CM387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G388" i="1"/>
  <c r="CH388" i="1"/>
  <c r="CI388" i="1"/>
  <c r="CJ388" i="1"/>
  <c r="CK388" i="1"/>
  <c r="CL388" i="1"/>
  <c r="CM388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G390" i="1"/>
  <c r="CH390" i="1"/>
  <c r="CI390" i="1"/>
  <c r="CJ390" i="1"/>
  <c r="CK390" i="1"/>
  <c r="CL390" i="1"/>
  <c r="CM390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G391" i="1"/>
  <c r="CH391" i="1"/>
  <c r="CI391" i="1"/>
  <c r="CJ391" i="1"/>
  <c r="CK391" i="1"/>
  <c r="CL391" i="1"/>
  <c r="CM391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G392" i="1"/>
  <c r="CH392" i="1"/>
  <c r="CI392" i="1"/>
  <c r="CJ392" i="1"/>
  <c r="CK392" i="1"/>
  <c r="CL392" i="1"/>
  <c r="CM392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G393" i="1"/>
  <c r="CH393" i="1"/>
  <c r="CI393" i="1"/>
  <c r="CJ393" i="1"/>
  <c r="CK393" i="1"/>
  <c r="CL393" i="1"/>
  <c r="CM393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G394" i="1"/>
  <c r="CH394" i="1"/>
  <c r="CI394" i="1"/>
  <c r="CJ394" i="1"/>
  <c r="CK394" i="1"/>
  <c r="CL394" i="1"/>
  <c r="CM394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G395" i="1"/>
  <c r="CH395" i="1"/>
  <c r="CI395" i="1"/>
  <c r="CJ395" i="1"/>
  <c r="CK395" i="1"/>
  <c r="CL395" i="1"/>
  <c r="CM395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G396" i="1"/>
  <c r="CH396" i="1"/>
  <c r="CI396" i="1"/>
  <c r="CJ396" i="1"/>
  <c r="CK396" i="1"/>
  <c r="CL396" i="1"/>
  <c r="CM396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G397" i="1"/>
  <c r="CH397" i="1"/>
  <c r="CI397" i="1"/>
  <c r="CJ397" i="1"/>
  <c r="CK397" i="1"/>
  <c r="CL397" i="1"/>
  <c r="CM397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G398" i="1"/>
  <c r="CH398" i="1"/>
  <c r="CI398" i="1"/>
  <c r="CJ398" i="1"/>
  <c r="CK398" i="1"/>
  <c r="CL398" i="1"/>
  <c r="CM398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G399" i="1"/>
  <c r="CH399" i="1"/>
  <c r="CI399" i="1"/>
  <c r="CJ399" i="1"/>
  <c r="CK399" i="1"/>
  <c r="CL399" i="1"/>
  <c r="CM399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G400" i="1"/>
  <c r="CH400" i="1"/>
  <c r="CI400" i="1"/>
  <c r="CJ400" i="1"/>
  <c r="CK400" i="1"/>
  <c r="CL400" i="1"/>
  <c r="CM400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G401" i="1"/>
  <c r="CH401" i="1"/>
  <c r="CI401" i="1"/>
  <c r="CJ401" i="1"/>
  <c r="CK401" i="1"/>
  <c r="CL401" i="1"/>
  <c r="CM401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G402" i="1"/>
  <c r="CH402" i="1"/>
  <c r="CI402" i="1"/>
  <c r="CJ402" i="1"/>
  <c r="CK402" i="1"/>
  <c r="CL402" i="1"/>
  <c r="CM402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G403" i="1"/>
  <c r="CH403" i="1"/>
  <c r="CI403" i="1"/>
  <c r="CJ403" i="1"/>
  <c r="CK403" i="1"/>
  <c r="CL403" i="1"/>
  <c r="CM403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G404" i="1"/>
  <c r="CH404" i="1"/>
  <c r="CI404" i="1"/>
  <c r="CJ404" i="1"/>
  <c r="CK404" i="1"/>
  <c r="CL404" i="1"/>
  <c r="CM404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G405" i="1"/>
  <c r="CH405" i="1"/>
  <c r="CI405" i="1"/>
  <c r="CJ405" i="1"/>
  <c r="CK405" i="1"/>
  <c r="CL405" i="1"/>
  <c r="CM405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G406" i="1"/>
  <c r="CH406" i="1"/>
  <c r="CI406" i="1"/>
  <c r="CJ406" i="1"/>
  <c r="CK406" i="1"/>
  <c r="CL406" i="1"/>
  <c r="CM406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G407" i="1"/>
  <c r="CH407" i="1"/>
  <c r="CI407" i="1"/>
  <c r="CJ407" i="1"/>
  <c r="CK407" i="1"/>
  <c r="CL407" i="1"/>
  <c r="CM407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G408" i="1"/>
  <c r="CH408" i="1"/>
  <c r="CI408" i="1"/>
  <c r="CJ408" i="1"/>
  <c r="CK408" i="1"/>
  <c r="CL408" i="1"/>
  <c r="CM408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G409" i="1"/>
  <c r="CH409" i="1"/>
  <c r="CI409" i="1"/>
  <c r="CJ409" i="1"/>
  <c r="CK409" i="1"/>
  <c r="CL409" i="1"/>
  <c r="CM409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G410" i="1"/>
  <c r="CH410" i="1"/>
  <c r="CI410" i="1"/>
  <c r="CJ410" i="1"/>
  <c r="CK410" i="1"/>
  <c r="CL410" i="1"/>
  <c r="CM410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G411" i="1"/>
  <c r="CH411" i="1"/>
  <c r="CI411" i="1"/>
  <c r="CJ411" i="1"/>
  <c r="CK411" i="1"/>
  <c r="CL411" i="1"/>
  <c r="CM411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G413" i="1"/>
  <c r="CH413" i="1"/>
  <c r="CI413" i="1"/>
  <c r="CJ413" i="1"/>
  <c r="CK413" i="1"/>
  <c r="CL413" i="1"/>
  <c r="CM413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G414" i="1"/>
  <c r="CH414" i="1"/>
  <c r="CI414" i="1"/>
  <c r="CJ414" i="1"/>
  <c r="CK414" i="1"/>
  <c r="CL414" i="1"/>
  <c r="CM414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G415" i="1"/>
  <c r="CH415" i="1"/>
  <c r="CI415" i="1"/>
  <c r="CJ415" i="1"/>
  <c r="CK415" i="1"/>
  <c r="CL415" i="1"/>
  <c r="CM415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G416" i="1"/>
  <c r="CH416" i="1"/>
  <c r="CI416" i="1"/>
  <c r="CJ416" i="1"/>
  <c r="CK416" i="1"/>
  <c r="CL416" i="1"/>
  <c r="CM416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G417" i="1"/>
  <c r="CH417" i="1"/>
  <c r="CI417" i="1"/>
  <c r="CJ417" i="1"/>
  <c r="CK417" i="1"/>
  <c r="CL417" i="1"/>
  <c r="CM417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G418" i="1"/>
  <c r="CH418" i="1"/>
  <c r="CI418" i="1"/>
  <c r="CJ418" i="1"/>
  <c r="CK418" i="1"/>
  <c r="CL418" i="1"/>
  <c r="CM418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G419" i="1"/>
  <c r="CH419" i="1"/>
  <c r="CI419" i="1"/>
  <c r="CJ419" i="1"/>
  <c r="CK419" i="1"/>
  <c r="CL419" i="1"/>
  <c r="CM419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G420" i="1"/>
  <c r="CH420" i="1"/>
  <c r="CI420" i="1"/>
  <c r="CJ420" i="1"/>
  <c r="CK420" i="1"/>
  <c r="CL420" i="1"/>
  <c r="CM420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G421" i="1"/>
  <c r="CH421" i="1"/>
  <c r="CI421" i="1"/>
  <c r="CJ421" i="1"/>
  <c r="CK421" i="1"/>
  <c r="CL421" i="1"/>
  <c r="CM421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G422" i="1"/>
  <c r="CH422" i="1"/>
  <c r="CI422" i="1"/>
  <c r="CJ422" i="1"/>
  <c r="CK422" i="1"/>
  <c r="CL422" i="1"/>
  <c r="CM422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G423" i="1"/>
  <c r="CH423" i="1"/>
  <c r="CI423" i="1"/>
  <c r="CJ423" i="1"/>
  <c r="CK423" i="1"/>
  <c r="CL423" i="1"/>
  <c r="CM423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G424" i="1"/>
  <c r="CH424" i="1"/>
  <c r="CI424" i="1"/>
  <c r="CJ424" i="1"/>
  <c r="CK424" i="1"/>
  <c r="CL424" i="1"/>
  <c r="CM424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G425" i="1"/>
  <c r="CH425" i="1"/>
  <c r="CI425" i="1"/>
  <c r="CJ425" i="1"/>
  <c r="CK425" i="1"/>
  <c r="CL425" i="1"/>
  <c r="CM425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G426" i="1"/>
  <c r="CH426" i="1"/>
  <c r="CI426" i="1"/>
  <c r="CJ426" i="1"/>
  <c r="CK426" i="1"/>
  <c r="CL426" i="1"/>
  <c r="CM426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G427" i="1"/>
  <c r="CH427" i="1"/>
  <c r="CI427" i="1"/>
  <c r="CJ427" i="1"/>
  <c r="CK427" i="1"/>
  <c r="CL427" i="1"/>
  <c r="CM427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G428" i="1"/>
  <c r="CH428" i="1"/>
  <c r="CI428" i="1"/>
  <c r="CJ428" i="1"/>
  <c r="CK428" i="1"/>
  <c r="CL428" i="1"/>
  <c r="CM428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G429" i="1"/>
  <c r="CH429" i="1"/>
  <c r="CI429" i="1"/>
  <c r="CJ429" i="1"/>
  <c r="CK429" i="1"/>
  <c r="CL429" i="1"/>
  <c r="CM429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G430" i="1"/>
  <c r="CH430" i="1"/>
  <c r="CI430" i="1"/>
  <c r="CJ430" i="1"/>
  <c r="CK430" i="1"/>
  <c r="CL430" i="1"/>
  <c r="CM430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G431" i="1"/>
  <c r="CH431" i="1"/>
  <c r="CI431" i="1"/>
  <c r="CJ431" i="1"/>
  <c r="CK431" i="1"/>
  <c r="CL431" i="1"/>
  <c r="CM431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G432" i="1"/>
  <c r="CH432" i="1"/>
  <c r="CI432" i="1"/>
  <c r="CJ432" i="1"/>
  <c r="CK432" i="1"/>
  <c r="CL432" i="1"/>
  <c r="CM432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G433" i="1"/>
  <c r="CH433" i="1"/>
  <c r="CI433" i="1"/>
  <c r="CJ433" i="1"/>
  <c r="CK433" i="1"/>
  <c r="CL433" i="1"/>
  <c r="CM433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G434" i="1"/>
  <c r="CH434" i="1"/>
  <c r="CI434" i="1"/>
  <c r="CJ434" i="1"/>
  <c r="CK434" i="1"/>
  <c r="CL434" i="1"/>
  <c r="CM434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G435" i="1"/>
  <c r="CH435" i="1"/>
  <c r="CI435" i="1"/>
  <c r="CJ435" i="1"/>
  <c r="CK435" i="1"/>
  <c r="CL435" i="1"/>
  <c r="CM435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G436" i="1"/>
  <c r="CH436" i="1"/>
  <c r="CI436" i="1"/>
  <c r="CJ436" i="1"/>
  <c r="CK436" i="1"/>
  <c r="CL436" i="1"/>
  <c r="CM436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G437" i="1"/>
  <c r="CH437" i="1"/>
  <c r="CI437" i="1"/>
  <c r="CJ437" i="1"/>
  <c r="CK437" i="1"/>
  <c r="CL437" i="1"/>
  <c r="CM437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G438" i="1"/>
  <c r="CH438" i="1"/>
  <c r="CI438" i="1"/>
  <c r="CJ438" i="1"/>
  <c r="CK438" i="1"/>
  <c r="CL438" i="1"/>
  <c r="CM438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G439" i="1"/>
  <c r="CH439" i="1"/>
  <c r="CI439" i="1"/>
  <c r="CJ439" i="1"/>
  <c r="CK439" i="1"/>
  <c r="CL439" i="1"/>
  <c r="CM439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G440" i="1"/>
  <c r="CH440" i="1"/>
  <c r="CI440" i="1"/>
  <c r="CJ440" i="1"/>
  <c r="CK440" i="1"/>
  <c r="CL440" i="1"/>
  <c r="CM440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G441" i="1"/>
  <c r="CH441" i="1"/>
  <c r="CI441" i="1"/>
  <c r="CJ441" i="1"/>
  <c r="CK441" i="1"/>
  <c r="CL441" i="1"/>
  <c r="CM441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G442" i="1"/>
  <c r="CH442" i="1"/>
  <c r="CI442" i="1"/>
  <c r="CJ442" i="1"/>
  <c r="CK442" i="1"/>
  <c r="CL442" i="1"/>
  <c r="CM442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G443" i="1"/>
  <c r="CH443" i="1"/>
  <c r="CI443" i="1"/>
  <c r="CJ443" i="1"/>
  <c r="CK443" i="1"/>
  <c r="CL443" i="1"/>
  <c r="CM443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G444" i="1"/>
  <c r="CH444" i="1"/>
  <c r="CI444" i="1"/>
  <c r="CJ444" i="1"/>
  <c r="CK444" i="1"/>
  <c r="CL444" i="1"/>
  <c r="CM444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G445" i="1"/>
  <c r="CH445" i="1"/>
  <c r="CI445" i="1"/>
  <c r="CJ445" i="1"/>
  <c r="CK445" i="1"/>
  <c r="CL445" i="1"/>
  <c r="CM445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G446" i="1"/>
  <c r="CH446" i="1"/>
  <c r="CI446" i="1"/>
  <c r="CJ446" i="1"/>
  <c r="CK446" i="1"/>
  <c r="CL446" i="1"/>
  <c r="CM446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G447" i="1"/>
  <c r="CH447" i="1"/>
  <c r="CI447" i="1"/>
  <c r="CJ447" i="1"/>
  <c r="CK447" i="1"/>
  <c r="CL447" i="1"/>
  <c r="CM447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G448" i="1"/>
  <c r="CH448" i="1"/>
  <c r="CI448" i="1"/>
  <c r="CJ448" i="1"/>
  <c r="CK448" i="1"/>
  <c r="CL448" i="1"/>
  <c r="CM448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G449" i="1"/>
  <c r="CH449" i="1"/>
  <c r="CI449" i="1"/>
  <c r="CJ449" i="1"/>
  <c r="CK449" i="1"/>
  <c r="CL449" i="1"/>
  <c r="CM449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G450" i="1"/>
  <c r="CH450" i="1"/>
  <c r="CI450" i="1"/>
  <c r="CJ450" i="1"/>
  <c r="CK450" i="1"/>
  <c r="CL450" i="1"/>
  <c r="CM450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G451" i="1"/>
  <c r="CH451" i="1"/>
  <c r="CI451" i="1"/>
  <c r="CJ451" i="1"/>
  <c r="CK451" i="1"/>
  <c r="CL451" i="1"/>
  <c r="CM451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G453" i="1"/>
  <c r="CH453" i="1"/>
  <c r="CI453" i="1"/>
  <c r="CJ453" i="1"/>
  <c r="CK453" i="1"/>
  <c r="CL453" i="1"/>
  <c r="CM453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G454" i="1"/>
  <c r="CH454" i="1"/>
  <c r="CI454" i="1"/>
  <c r="CJ454" i="1"/>
  <c r="CK454" i="1"/>
  <c r="CL454" i="1"/>
  <c r="CM454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G455" i="1"/>
  <c r="CH455" i="1"/>
  <c r="CI455" i="1"/>
  <c r="CJ455" i="1"/>
  <c r="CK455" i="1"/>
  <c r="CL455" i="1"/>
  <c r="CM455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G456" i="1"/>
  <c r="CH456" i="1"/>
  <c r="CI456" i="1"/>
  <c r="CJ456" i="1"/>
  <c r="CK456" i="1"/>
  <c r="CL456" i="1"/>
  <c r="CM456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G457" i="1"/>
  <c r="CH457" i="1"/>
  <c r="CI457" i="1"/>
  <c r="CJ457" i="1"/>
  <c r="CK457" i="1"/>
  <c r="CL457" i="1"/>
  <c r="CM457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G458" i="1"/>
  <c r="CH458" i="1"/>
  <c r="CI458" i="1"/>
  <c r="CJ458" i="1"/>
  <c r="CK458" i="1"/>
  <c r="CL458" i="1"/>
  <c r="CM458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G459" i="1"/>
  <c r="CH459" i="1"/>
  <c r="CI459" i="1"/>
  <c r="CJ459" i="1"/>
  <c r="CK459" i="1"/>
  <c r="CL459" i="1"/>
  <c r="CM459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G460" i="1"/>
  <c r="CH460" i="1"/>
  <c r="CI460" i="1"/>
  <c r="CJ460" i="1"/>
  <c r="CK460" i="1"/>
  <c r="CL460" i="1"/>
  <c r="CM460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G461" i="1"/>
  <c r="CH461" i="1"/>
  <c r="CI461" i="1"/>
  <c r="CJ461" i="1"/>
  <c r="CK461" i="1"/>
  <c r="CL461" i="1"/>
  <c r="CM461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G462" i="1"/>
  <c r="CH462" i="1"/>
  <c r="CI462" i="1"/>
  <c r="CJ462" i="1"/>
  <c r="CK462" i="1"/>
  <c r="CL462" i="1"/>
  <c r="CM462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G463" i="1"/>
  <c r="CH463" i="1"/>
  <c r="CI463" i="1"/>
  <c r="CJ463" i="1"/>
  <c r="CK463" i="1"/>
  <c r="CL463" i="1"/>
  <c r="CM463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G464" i="1"/>
  <c r="CH464" i="1"/>
  <c r="CI464" i="1"/>
  <c r="CJ464" i="1"/>
  <c r="CK464" i="1"/>
  <c r="CL464" i="1"/>
  <c r="CM464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G465" i="1"/>
  <c r="CH465" i="1"/>
  <c r="CI465" i="1"/>
  <c r="CJ465" i="1"/>
  <c r="CK465" i="1"/>
  <c r="CL465" i="1"/>
  <c r="CM465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G466" i="1"/>
  <c r="CH466" i="1"/>
  <c r="CI466" i="1"/>
  <c r="CJ466" i="1"/>
  <c r="CK466" i="1"/>
  <c r="CL466" i="1"/>
  <c r="CM466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G467" i="1"/>
  <c r="CH467" i="1"/>
  <c r="CI467" i="1"/>
  <c r="CJ467" i="1"/>
  <c r="CK467" i="1"/>
  <c r="CL467" i="1"/>
  <c r="CM467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G468" i="1"/>
  <c r="CH468" i="1"/>
  <c r="CI468" i="1"/>
  <c r="CJ468" i="1"/>
  <c r="CK468" i="1"/>
  <c r="CL468" i="1"/>
  <c r="CM468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G469" i="1"/>
  <c r="CH469" i="1"/>
  <c r="CI469" i="1"/>
  <c r="CJ469" i="1"/>
  <c r="CK469" i="1"/>
  <c r="CL469" i="1"/>
  <c r="CM469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G470" i="1"/>
  <c r="CH470" i="1"/>
  <c r="CI470" i="1"/>
  <c r="CJ470" i="1"/>
  <c r="CK470" i="1"/>
  <c r="CL470" i="1"/>
  <c r="CM470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G471" i="1"/>
  <c r="CH471" i="1"/>
  <c r="CI471" i="1"/>
  <c r="CJ471" i="1"/>
  <c r="CK471" i="1"/>
  <c r="CL471" i="1"/>
  <c r="CM471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G472" i="1"/>
  <c r="CH472" i="1"/>
  <c r="CI472" i="1"/>
  <c r="CJ472" i="1"/>
  <c r="CK472" i="1"/>
  <c r="CL472" i="1"/>
  <c r="CM472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G473" i="1"/>
  <c r="CH473" i="1"/>
  <c r="CI473" i="1"/>
  <c r="CJ473" i="1"/>
  <c r="CK473" i="1"/>
  <c r="CL473" i="1"/>
  <c r="CM473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G474" i="1"/>
  <c r="CH474" i="1"/>
  <c r="CI474" i="1"/>
  <c r="CJ474" i="1"/>
  <c r="CK474" i="1"/>
  <c r="CL474" i="1"/>
  <c r="CM474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G475" i="1"/>
  <c r="CH475" i="1"/>
  <c r="CI475" i="1"/>
  <c r="CJ475" i="1"/>
  <c r="CK475" i="1"/>
  <c r="CL475" i="1"/>
  <c r="CM475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G476" i="1"/>
  <c r="CH476" i="1"/>
  <c r="CI476" i="1"/>
  <c r="CJ476" i="1"/>
  <c r="CK476" i="1"/>
  <c r="CL476" i="1"/>
  <c r="CM476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G477" i="1"/>
  <c r="CH477" i="1"/>
  <c r="CI477" i="1"/>
  <c r="CJ477" i="1"/>
  <c r="CK477" i="1"/>
  <c r="CL477" i="1"/>
  <c r="CM477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G478" i="1"/>
  <c r="CH478" i="1"/>
  <c r="CI478" i="1"/>
  <c r="CJ478" i="1"/>
  <c r="CK478" i="1"/>
  <c r="CL478" i="1"/>
  <c r="CM478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G479" i="1"/>
  <c r="CH479" i="1"/>
  <c r="CI479" i="1"/>
  <c r="CJ479" i="1"/>
  <c r="CK479" i="1"/>
  <c r="CL479" i="1"/>
  <c r="CM479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G480" i="1"/>
  <c r="CH480" i="1"/>
  <c r="CI480" i="1"/>
  <c r="CJ480" i="1"/>
  <c r="CK480" i="1"/>
  <c r="CL480" i="1"/>
  <c r="CM480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G481" i="1"/>
  <c r="CH481" i="1"/>
  <c r="CI481" i="1"/>
  <c r="CJ481" i="1"/>
  <c r="CK481" i="1"/>
  <c r="CL481" i="1"/>
  <c r="CM481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G482" i="1"/>
  <c r="CH482" i="1"/>
  <c r="CI482" i="1"/>
  <c r="CJ482" i="1"/>
  <c r="CK482" i="1"/>
  <c r="CL482" i="1"/>
  <c r="CM482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G483" i="1"/>
  <c r="CH483" i="1"/>
  <c r="CI483" i="1"/>
  <c r="CJ483" i="1"/>
  <c r="CK483" i="1"/>
  <c r="CL483" i="1"/>
  <c r="CM483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G484" i="1"/>
  <c r="CH484" i="1"/>
  <c r="CI484" i="1"/>
  <c r="CJ484" i="1"/>
  <c r="CK484" i="1"/>
  <c r="CL484" i="1"/>
  <c r="CM484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G485" i="1"/>
  <c r="CH485" i="1"/>
  <c r="CI485" i="1"/>
  <c r="CJ485" i="1"/>
  <c r="CK485" i="1"/>
  <c r="CL485" i="1"/>
  <c r="CM485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G486" i="1"/>
  <c r="CH486" i="1"/>
  <c r="CI486" i="1"/>
  <c r="CJ486" i="1"/>
  <c r="CK486" i="1"/>
  <c r="CL486" i="1"/>
  <c r="CM486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G487" i="1"/>
  <c r="CH487" i="1"/>
  <c r="CI487" i="1"/>
  <c r="CJ487" i="1"/>
  <c r="CK487" i="1"/>
  <c r="CL487" i="1"/>
  <c r="CM487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G488" i="1"/>
  <c r="CH488" i="1"/>
  <c r="CI488" i="1"/>
  <c r="CJ488" i="1"/>
  <c r="CK488" i="1"/>
  <c r="CL488" i="1"/>
  <c r="CM488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G489" i="1"/>
  <c r="CH489" i="1"/>
  <c r="CI489" i="1"/>
  <c r="CJ489" i="1"/>
  <c r="CK489" i="1"/>
  <c r="CL489" i="1"/>
  <c r="CM489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G490" i="1"/>
  <c r="CH490" i="1"/>
  <c r="CI490" i="1"/>
  <c r="CJ490" i="1"/>
  <c r="CK490" i="1"/>
  <c r="CL490" i="1"/>
  <c r="CM490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G491" i="1"/>
  <c r="CH491" i="1"/>
  <c r="CI491" i="1"/>
  <c r="CJ491" i="1"/>
  <c r="CK491" i="1"/>
  <c r="CL491" i="1"/>
  <c r="CM491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G492" i="1"/>
  <c r="CH492" i="1"/>
  <c r="CI492" i="1"/>
  <c r="CJ492" i="1"/>
  <c r="CK492" i="1"/>
  <c r="CL492" i="1"/>
  <c r="CM492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G493" i="1"/>
  <c r="CH493" i="1"/>
  <c r="CI493" i="1"/>
  <c r="CJ493" i="1"/>
  <c r="CK493" i="1"/>
  <c r="CL493" i="1"/>
  <c r="CM493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G494" i="1"/>
  <c r="CH494" i="1"/>
  <c r="CI494" i="1"/>
  <c r="CJ494" i="1"/>
  <c r="CK494" i="1"/>
  <c r="CL494" i="1"/>
  <c r="CM494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G495" i="1"/>
  <c r="CH495" i="1"/>
  <c r="CI495" i="1"/>
  <c r="CJ495" i="1"/>
  <c r="CK495" i="1"/>
  <c r="CL495" i="1"/>
  <c r="CM495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G496" i="1"/>
  <c r="CH496" i="1"/>
  <c r="CI496" i="1"/>
  <c r="CJ496" i="1"/>
  <c r="CK496" i="1"/>
  <c r="CL496" i="1"/>
  <c r="CM496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G497" i="1"/>
  <c r="CH497" i="1"/>
  <c r="CI497" i="1"/>
  <c r="CJ497" i="1"/>
  <c r="CK497" i="1"/>
  <c r="CL497" i="1"/>
  <c r="CM497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G498" i="1"/>
  <c r="CH498" i="1"/>
  <c r="CI498" i="1"/>
  <c r="CJ498" i="1"/>
  <c r="CK498" i="1"/>
  <c r="CL498" i="1"/>
  <c r="CM498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G499" i="1"/>
  <c r="CH499" i="1"/>
  <c r="CI499" i="1"/>
  <c r="CJ499" i="1"/>
  <c r="CK499" i="1"/>
  <c r="CL499" i="1"/>
  <c r="CM499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G500" i="1"/>
  <c r="CH500" i="1"/>
  <c r="CI500" i="1"/>
  <c r="CJ500" i="1"/>
  <c r="CK500" i="1"/>
  <c r="CL500" i="1"/>
  <c r="CM500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G501" i="1"/>
  <c r="CH501" i="1"/>
  <c r="CI501" i="1"/>
  <c r="CJ501" i="1"/>
  <c r="CK501" i="1"/>
  <c r="CL501" i="1"/>
  <c r="CM501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G502" i="1"/>
  <c r="CH502" i="1"/>
  <c r="CI502" i="1"/>
  <c r="CJ502" i="1"/>
  <c r="CK502" i="1"/>
  <c r="CL502" i="1"/>
  <c r="CM502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G503" i="1"/>
  <c r="CH503" i="1"/>
  <c r="CI503" i="1"/>
  <c r="CJ503" i="1"/>
  <c r="CK503" i="1"/>
  <c r="CL503" i="1"/>
  <c r="CM503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G504" i="1"/>
  <c r="CH504" i="1"/>
  <c r="CI504" i="1"/>
  <c r="CJ504" i="1"/>
  <c r="CK504" i="1"/>
  <c r="CL504" i="1"/>
  <c r="CM504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G505" i="1"/>
  <c r="CH505" i="1"/>
  <c r="CI505" i="1"/>
  <c r="CJ505" i="1"/>
  <c r="CK505" i="1"/>
  <c r="CL505" i="1"/>
  <c r="CM505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G506" i="1"/>
  <c r="CH506" i="1"/>
  <c r="CI506" i="1"/>
  <c r="CJ506" i="1"/>
  <c r="CK506" i="1"/>
  <c r="CL506" i="1"/>
  <c r="CM506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G508" i="1"/>
  <c r="CH508" i="1"/>
  <c r="CI508" i="1"/>
  <c r="CJ508" i="1"/>
  <c r="CK508" i="1"/>
  <c r="CL508" i="1"/>
  <c r="CM508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G509" i="1"/>
  <c r="CH509" i="1"/>
  <c r="CI509" i="1"/>
  <c r="CJ509" i="1"/>
  <c r="CK509" i="1"/>
  <c r="CL509" i="1"/>
  <c r="CM509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G510" i="1"/>
  <c r="CH510" i="1"/>
  <c r="CI510" i="1"/>
  <c r="CJ510" i="1"/>
  <c r="CK510" i="1"/>
  <c r="CL510" i="1"/>
  <c r="CM510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G511" i="1"/>
  <c r="CH511" i="1"/>
  <c r="CI511" i="1"/>
  <c r="CJ511" i="1"/>
  <c r="CK511" i="1"/>
  <c r="CL511" i="1"/>
  <c r="CM511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G512" i="1"/>
  <c r="CH512" i="1"/>
  <c r="CI512" i="1"/>
  <c r="CJ512" i="1"/>
  <c r="CK512" i="1"/>
  <c r="CL512" i="1"/>
  <c r="CM512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G513" i="1"/>
  <c r="CH513" i="1"/>
  <c r="CI513" i="1"/>
  <c r="CJ513" i="1"/>
  <c r="CK513" i="1"/>
  <c r="CL513" i="1"/>
  <c r="CM513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G514" i="1"/>
  <c r="CH514" i="1"/>
  <c r="CI514" i="1"/>
  <c r="CJ514" i="1"/>
  <c r="CK514" i="1"/>
  <c r="CL514" i="1"/>
  <c r="CM514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G515" i="1"/>
  <c r="CH515" i="1"/>
  <c r="CI515" i="1"/>
  <c r="CJ515" i="1"/>
  <c r="CK515" i="1"/>
  <c r="CL515" i="1"/>
  <c r="CM515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G516" i="1"/>
  <c r="CH516" i="1"/>
  <c r="CI516" i="1"/>
  <c r="CJ516" i="1"/>
  <c r="CK516" i="1"/>
  <c r="CL516" i="1"/>
  <c r="CM516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G517" i="1"/>
  <c r="CH517" i="1"/>
  <c r="CI517" i="1"/>
  <c r="CJ517" i="1"/>
  <c r="CK517" i="1"/>
  <c r="CL517" i="1"/>
  <c r="CM517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G518" i="1"/>
  <c r="CH518" i="1"/>
  <c r="CI518" i="1"/>
  <c r="CJ518" i="1"/>
  <c r="CK518" i="1"/>
  <c r="CL518" i="1"/>
  <c r="CM518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G519" i="1"/>
  <c r="CH519" i="1"/>
  <c r="CI519" i="1"/>
  <c r="CJ519" i="1"/>
  <c r="CK519" i="1"/>
  <c r="CL519" i="1"/>
  <c r="CM519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G520" i="1"/>
  <c r="CH520" i="1"/>
  <c r="CI520" i="1"/>
  <c r="CJ520" i="1"/>
  <c r="CK520" i="1"/>
  <c r="CL520" i="1"/>
  <c r="CM520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G521" i="1"/>
  <c r="CH521" i="1"/>
  <c r="CI521" i="1"/>
  <c r="CJ521" i="1"/>
  <c r="CK521" i="1"/>
  <c r="CL521" i="1"/>
  <c r="CM521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G522" i="1"/>
  <c r="CH522" i="1"/>
  <c r="CI522" i="1"/>
  <c r="CJ522" i="1"/>
  <c r="CK522" i="1"/>
  <c r="CL522" i="1"/>
  <c r="CM522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G523" i="1"/>
  <c r="CH523" i="1"/>
  <c r="CI523" i="1"/>
  <c r="CJ523" i="1"/>
  <c r="CK523" i="1"/>
  <c r="CL523" i="1"/>
  <c r="CM523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G524" i="1"/>
  <c r="CH524" i="1"/>
  <c r="CI524" i="1"/>
  <c r="CJ524" i="1"/>
  <c r="CK524" i="1"/>
  <c r="CL524" i="1"/>
  <c r="CM524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G525" i="1"/>
  <c r="CH525" i="1"/>
  <c r="CI525" i="1"/>
  <c r="CJ525" i="1"/>
  <c r="CK525" i="1"/>
  <c r="CL525" i="1"/>
  <c r="CM525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G526" i="1"/>
  <c r="CH526" i="1"/>
  <c r="CI526" i="1"/>
  <c r="CJ526" i="1"/>
  <c r="CK526" i="1"/>
  <c r="CL526" i="1"/>
  <c r="CM526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G527" i="1"/>
  <c r="CH527" i="1"/>
  <c r="CI527" i="1"/>
  <c r="CJ527" i="1"/>
  <c r="CK527" i="1"/>
  <c r="CL527" i="1"/>
  <c r="CM527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G528" i="1"/>
  <c r="CH528" i="1"/>
  <c r="CI528" i="1"/>
  <c r="CJ528" i="1"/>
  <c r="CK528" i="1"/>
  <c r="CL528" i="1"/>
  <c r="CM528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G529" i="1"/>
  <c r="CH529" i="1"/>
  <c r="CI529" i="1"/>
  <c r="CJ529" i="1"/>
  <c r="CK529" i="1"/>
  <c r="CL529" i="1"/>
  <c r="CM529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G530" i="1"/>
  <c r="CH530" i="1"/>
  <c r="CI530" i="1"/>
  <c r="CJ530" i="1"/>
  <c r="CK530" i="1"/>
  <c r="CL530" i="1"/>
  <c r="CM530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G531" i="1"/>
  <c r="CH531" i="1"/>
  <c r="CI531" i="1"/>
  <c r="CJ531" i="1"/>
  <c r="CK531" i="1"/>
  <c r="CL531" i="1"/>
  <c r="CM531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G532" i="1"/>
  <c r="CH532" i="1"/>
  <c r="CI532" i="1"/>
  <c r="CJ532" i="1"/>
  <c r="CK532" i="1"/>
  <c r="CL532" i="1"/>
  <c r="CM532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G533" i="1"/>
  <c r="CH533" i="1"/>
  <c r="CI533" i="1"/>
  <c r="CJ533" i="1"/>
  <c r="CK533" i="1"/>
  <c r="CL533" i="1"/>
  <c r="CM533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G534" i="1"/>
  <c r="CH534" i="1"/>
  <c r="CI534" i="1"/>
  <c r="CJ534" i="1"/>
  <c r="CK534" i="1"/>
  <c r="CL534" i="1"/>
  <c r="CM534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G535" i="1"/>
  <c r="CH535" i="1"/>
  <c r="CI535" i="1"/>
  <c r="CJ535" i="1"/>
  <c r="CK535" i="1"/>
  <c r="CL535" i="1"/>
  <c r="CM535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G536" i="1"/>
  <c r="CH536" i="1"/>
  <c r="CI536" i="1"/>
  <c r="CJ536" i="1"/>
  <c r="CK536" i="1"/>
  <c r="CL536" i="1"/>
  <c r="CM536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G537" i="1"/>
  <c r="CH537" i="1"/>
  <c r="CI537" i="1"/>
  <c r="CJ537" i="1"/>
  <c r="CK537" i="1"/>
  <c r="CL537" i="1"/>
  <c r="CM537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G538" i="1"/>
  <c r="CH538" i="1"/>
  <c r="CI538" i="1"/>
  <c r="CJ538" i="1"/>
  <c r="CK538" i="1"/>
  <c r="CL538" i="1"/>
  <c r="CM538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G539" i="1"/>
  <c r="CH539" i="1"/>
  <c r="CI539" i="1"/>
  <c r="CJ539" i="1"/>
  <c r="CK539" i="1"/>
  <c r="CL539" i="1"/>
  <c r="CM539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G540" i="1"/>
  <c r="CH540" i="1"/>
  <c r="CI540" i="1"/>
  <c r="CJ540" i="1"/>
  <c r="CK540" i="1"/>
  <c r="CL540" i="1"/>
  <c r="CM540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G541" i="1"/>
  <c r="CH541" i="1"/>
  <c r="CI541" i="1"/>
  <c r="CJ541" i="1"/>
  <c r="CK541" i="1"/>
  <c r="CL541" i="1"/>
  <c r="CM541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G542" i="1"/>
  <c r="CH542" i="1"/>
  <c r="CI542" i="1"/>
  <c r="CJ542" i="1"/>
  <c r="CK542" i="1"/>
  <c r="CL542" i="1"/>
  <c r="CM542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G543" i="1"/>
  <c r="CH543" i="1"/>
  <c r="CI543" i="1"/>
  <c r="CJ543" i="1"/>
  <c r="CK543" i="1"/>
  <c r="CL543" i="1"/>
  <c r="CM543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G544" i="1"/>
  <c r="CH544" i="1"/>
  <c r="CI544" i="1"/>
  <c r="CJ544" i="1"/>
  <c r="CK544" i="1"/>
  <c r="CL544" i="1"/>
  <c r="CM544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G545" i="1"/>
  <c r="CH545" i="1"/>
  <c r="CI545" i="1"/>
  <c r="CJ545" i="1"/>
  <c r="CK545" i="1"/>
  <c r="CL545" i="1"/>
  <c r="CM545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G546" i="1"/>
  <c r="CH546" i="1"/>
  <c r="CI546" i="1"/>
  <c r="CJ546" i="1"/>
  <c r="CK546" i="1"/>
  <c r="CL546" i="1"/>
  <c r="CM546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G547" i="1"/>
  <c r="CH547" i="1"/>
  <c r="CI547" i="1"/>
  <c r="CJ547" i="1"/>
  <c r="CK547" i="1"/>
  <c r="CL547" i="1"/>
  <c r="CM547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G548" i="1"/>
  <c r="CH548" i="1"/>
  <c r="CI548" i="1"/>
  <c r="CJ548" i="1"/>
  <c r="CK548" i="1"/>
  <c r="CL548" i="1"/>
  <c r="CM548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G549" i="1"/>
  <c r="CH549" i="1"/>
  <c r="CI549" i="1"/>
  <c r="CJ549" i="1"/>
  <c r="CK549" i="1"/>
  <c r="CL549" i="1"/>
  <c r="CM549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G550" i="1"/>
  <c r="CH550" i="1"/>
  <c r="CI550" i="1"/>
  <c r="CJ550" i="1"/>
  <c r="CK550" i="1"/>
  <c r="CL550" i="1"/>
  <c r="CM550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G551" i="1"/>
  <c r="CH551" i="1"/>
  <c r="CI551" i="1"/>
  <c r="CJ551" i="1"/>
  <c r="CK551" i="1"/>
  <c r="CL551" i="1"/>
  <c r="CM551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G552" i="1"/>
  <c r="CH552" i="1"/>
  <c r="CI552" i="1"/>
  <c r="CJ552" i="1"/>
  <c r="CK552" i="1"/>
  <c r="CL552" i="1"/>
  <c r="CM552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G553" i="1"/>
  <c r="CH553" i="1"/>
  <c r="CI553" i="1"/>
  <c r="CJ553" i="1"/>
  <c r="CK553" i="1"/>
  <c r="CL553" i="1"/>
  <c r="CM553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G554" i="1"/>
  <c r="CH554" i="1"/>
  <c r="CI554" i="1"/>
  <c r="CJ554" i="1"/>
  <c r="CK554" i="1"/>
  <c r="CL554" i="1"/>
  <c r="CM554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G555" i="1"/>
  <c r="CH555" i="1"/>
  <c r="CI555" i="1"/>
  <c r="CJ555" i="1"/>
  <c r="CK555" i="1"/>
  <c r="CL555" i="1"/>
  <c r="CM555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G556" i="1"/>
  <c r="CH556" i="1"/>
  <c r="CI556" i="1"/>
  <c r="CJ556" i="1"/>
  <c r="CK556" i="1"/>
  <c r="CL556" i="1"/>
  <c r="CM556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G557" i="1"/>
  <c r="CH557" i="1"/>
  <c r="CI557" i="1"/>
  <c r="CJ557" i="1"/>
  <c r="CK557" i="1"/>
  <c r="CL557" i="1"/>
  <c r="CM557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G558" i="1"/>
  <c r="CH558" i="1"/>
  <c r="CI558" i="1"/>
  <c r="CJ558" i="1"/>
  <c r="CK558" i="1"/>
  <c r="CL558" i="1"/>
  <c r="CM558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G559" i="1"/>
  <c r="CH559" i="1"/>
  <c r="CI559" i="1"/>
  <c r="CJ559" i="1"/>
  <c r="CK559" i="1"/>
  <c r="CL559" i="1"/>
  <c r="CM559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G560" i="1"/>
  <c r="CH560" i="1"/>
  <c r="CI560" i="1"/>
  <c r="CJ560" i="1"/>
  <c r="CK560" i="1"/>
  <c r="CL560" i="1"/>
  <c r="CM560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G561" i="1"/>
  <c r="CH561" i="1"/>
  <c r="CI561" i="1"/>
  <c r="CJ561" i="1"/>
  <c r="CK561" i="1"/>
  <c r="CL561" i="1"/>
  <c r="CM561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G562" i="1"/>
  <c r="CH562" i="1"/>
  <c r="CI562" i="1"/>
  <c r="CJ562" i="1"/>
  <c r="CK562" i="1"/>
  <c r="CL562" i="1"/>
  <c r="CM562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G563" i="1"/>
  <c r="CH563" i="1"/>
  <c r="CI563" i="1"/>
  <c r="CJ563" i="1"/>
  <c r="CK563" i="1"/>
  <c r="CL563" i="1"/>
  <c r="CM563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G564" i="1"/>
  <c r="CH564" i="1"/>
  <c r="CI564" i="1"/>
  <c r="CJ564" i="1"/>
  <c r="CK564" i="1"/>
  <c r="CL564" i="1"/>
  <c r="CM564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G565" i="1"/>
  <c r="CH565" i="1"/>
  <c r="CI565" i="1"/>
  <c r="CJ565" i="1"/>
  <c r="CK565" i="1"/>
  <c r="CL565" i="1"/>
  <c r="CM565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G566" i="1"/>
  <c r="CH566" i="1"/>
  <c r="CI566" i="1"/>
  <c r="CJ566" i="1"/>
  <c r="CK566" i="1"/>
  <c r="CL566" i="1"/>
  <c r="CM566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G567" i="1"/>
  <c r="CH567" i="1"/>
  <c r="CI567" i="1"/>
  <c r="CJ567" i="1"/>
  <c r="CK567" i="1"/>
  <c r="CL567" i="1"/>
  <c r="CM567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G568" i="1"/>
  <c r="CH568" i="1"/>
  <c r="CI568" i="1"/>
  <c r="CJ568" i="1"/>
  <c r="CK568" i="1"/>
  <c r="CL568" i="1"/>
  <c r="CM568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G569" i="1"/>
  <c r="CH569" i="1"/>
  <c r="CI569" i="1"/>
  <c r="CJ569" i="1"/>
  <c r="CK569" i="1"/>
  <c r="CL569" i="1"/>
  <c r="CM569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G570" i="1"/>
  <c r="CH570" i="1"/>
  <c r="CI570" i="1"/>
  <c r="CJ570" i="1"/>
  <c r="CK570" i="1"/>
  <c r="CL570" i="1"/>
  <c r="CM570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G571" i="1"/>
  <c r="CH571" i="1"/>
  <c r="CI571" i="1"/>
  <c r="CJ571" i="1"/>
  <c r="CK571" i="1"/>
  <c r="CL571" i="1"/>
  <c r="CM571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G572" i="1"/>
  <c r="CH572" i="1"/>
  <c r="CI572" i="1"/>
  <c r="CJ572" i="1"/>
  <c r="CK572" i="1"/>
  <c r="CL572" i="1"/>
  <c r="CM572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G573" i="1"/>
  <c r="CH573" i="1"/>
  <c r="CI573" i="1"/>
  <c r="CJ573" i="1"/>
  <c r="CK573" i="1"/>
  <c r="CL573" i="1"/>
  <c r="CM573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G574" i="1"/>
  <c r="CH574" i="1"/>
  <c r="CI574" i="1"/>
  <c r="CJ574" i="1"/>
  <c r="CK574" i="1"/>
  <c r="CL574" i="1"/>
  <c r="CM574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G575" i="1"/>
  <c r="CH575" i="1"/>
  <c r="CI575" i="1"/>
  <c r="CJ575" i="1"/>
  <c r="CK575" i="1"/>
  <c r="CL575" i="1"/>
  <c r="CM575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G576" i="1"/>
  <c r="CH576" i="1"/>
  <c r="CI576" i="1"/>
  <c r="CJ576" i="1"/>
  <c r="CK576" i="1"/>
  <c r="CL576" i="1"/>
  <c r="CM576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G577" i="1"/>
  <c r="CH577" i="1"/>
  <c r="CI577" i="1"/>
  <c r="CJ577" i="1"/>
  <c r="CK577" i="1"/>
  <c r="CL577" i="1"/>
  <c r="CM577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G578" i="1"/>
  <c r="CH578" i="1"/>
  <c r="CI578" i="1"/>
  <c r="CJ578" i="1"/>
  <c r="CK578" i="1"/>
  <c r="CL578" i="1"/>
  <c r="CM578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G579" i="1"/>
  <c r="CH579" i="1"/>
  <c r="CI579" i="1"/>
  <c r="CJ579" i="1"/>
  <c r="CK579" i="1"/>
  <c r="CL579" i="1"/>
  <c r="CM579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G580" i="1"/>
  <c r="CH580" i="1"/>
  <c r="CI580" i="1"/>
  <c r="CJ580" i="1"/>
  <c r="CK580" i="1"/>
  <c r="CL580" i="1"/>
  <c r="CM580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G581" i="1"/>
  <c r="CH581" i="1"/>
  <c r="CI581" i="1"/>
  <c r="CJ581" i="1"/>
  <c r="CK581" i="1"/>
  <c r="CL581" i="1"/>
  <c r="CM581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G582" i="1"/>
  <c r="CH582" i="1"/>
  <c r="CI582" i="1"/>
  <c r="CJ582" i="1"/>
  <c r="CK582" i="1"/>
  <c r="CL582" i="1"/>
  <c r="CM582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G583" i="1"/>
  <c r="CH583" i="1"/>
  <c r="CI583" i="1"/>
  <c r="CJ583" i="1"/>
  <c r="CK583" i="1"/>
  <c r="CL583" i="1"/>
  <c r="CM583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G584" i="1"/>
  <c r="CH584" i="1"/>
  <c r="CI584" i="1"/>
  <c r="CJ584" i="1"/>
  <c r="CK584" i="1"/>
  <c r="CL584" i="1"/>
  <c r="CM584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G585" i="1"/>
  <c r="CH585" i="1"/>
  <c r="CI585" i="1"/>
  <c r="CJ585" i="1"/>
  <c r="CK585" i="1"/>
  <c r="CL585" i="1"/>
  <c r="CM585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G586" i="1"/>
  <c r="CH586" i="1"/>
  <c r="CI586" i="1"/>
  <c r="CJ586" i="1"/>
  <c r="CK586" i="1"/>
  <c r="CL586" i="1"/>
  <c r="CM586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G587" i="1"/>
  <c r="CH587" i="1"/>
  <c r="CI587" i="1"/>
  <c r="CJ587" i="1"/>
  <c r="CK587" i="1"/>
  <c r="CL587" i="1"/>
  <c r="CM587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G588" i="1"/>
  <c r="CH588" i="1"/>
  <c r="CI588" i="1"/>
  <c r="CJ588" i="1"/>
  <c r="CK588" i="1"/>
  <c r="CL588" i="1"/>
  <c r="CM588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G589" i="1"/>
  <c r="CH589" i="1"/>
  <c r="CI589" i="1"/>
  <c r="CJ589" i="1"/>
  <c r="CK589" i="1"/>
  <c r="CL589" i="1"/>
  <c r="CM589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G590" i="1"/>
  <c r="CH590" i="1"/>
  <c r="CI590" i="1"/>
  <c r="CJ590" i="1"/>
  <c r="CK590" i="1"/>
  <c r="CL590" i="1"/>
  <c r="CM590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G591" i="1"/>
  <c r="CH591" i="1"/>
  <c r="CI591" i="1"/>
  <c r="CJ591" i="1"/>
  <c r="CK591" i="1"/>
  <c r="CL591" i="1"/>
  <c r="CM591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G592" i="1"/>
  <c r="CH592" i="1"/>
  <c r="CI592" i="1"/>
  <c r="CJ592" i="1"/>
  <c r="CK592" i="1"/>
  <c r="CL592" i="1"/>
  <c r="CM592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G593" i="1"/>
  <c r="CH593" i="1"/>
  <c r="CI593" i="1"/>
  <c r="CJ593" i="1"/>
  <c r="CK593" i="1"/>
  <c r="CL593" i="1"/>
  <c r="CM593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G594" i="1"/>
  <c r="CH594" i="1"/>
  <c r="CI594" i="1"/>
  <c r="CJ594" i="1"/>
  <c r="CK594" i="1"/>
  <c r="CL594" i="1"/>
  <c r="CM594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G595" i="1"/>
  <c r="CH595" i="1"/>
  <c r="CI595" i="1"/>
  <c r="CJ595" i="1"/>
  <c r="CK595" i="1"/>
  <c r="CL595" i="1"/>
  <c r="CM595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G597" i="1"/>
  <c r="CH597" i="1"/>
  <c r="CI597" i="1"/>
  <c r="CJ597" i="1"/>
  <c r="CK597" i="1"/>
  <c r="CL597" i="1"/>
  <c r="CM597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G598" i="1"/>
  <c r="CH598" i="1"/>
  <c r="CI598" i="1"/>
  <c r="CJ598" i="1"/>
  <c r="CK598" i="1"/>
  <c r="CL598" i="1"/>
  <c r="CM598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G599" i="1"/>
  <c r="CH599" i="1"/>
  <c r="CI599" i="1"/>
  <c r="CJ599" i="1"/>
  <c r="CK599" i="1"/>
  <c r="CL599" i="1"/>
  <c r="CM599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G600" i="1"/>
  <c r="CH600" i="1"/>
  <c r="CI600" i="1"/>
  <c r="CJ600" i="1"/>
  <c r="CK600" i="1"/>
  <c r="CL600" i="1"/>
  <c r="CM600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G623" i="1"/>
  <c r="CH623" i="1"/>
  <c r="CI623" i="1"/>
  <c r="CJ623" i="1"/>
  <c r="CK623" i="1"/>
  <c r="CL623" i="1"/>
  <c r="CM623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G624" i="1"/>
  <c r="CH624" i="1"/>
  <c r="CI624" i="1"/>
  <c r="CJ624" i="1"/>
  <c r="CK624" i="1"/>
  <c r="CL624" i="1"/>
  <c r="CM624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G625" i="1"/>
  <c r="CH625" i="1"/>
  <c r="CI625" i="1"/>
  <c r="CJ625" i="1"/>
  <c r="CK625" i="1"/>
  <c r="CL625" i="1"/>
  <c r="CM625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G682" i="1"/>
  <c r="CH682" i="1"/>
  <c r="CI682" i="1"/>
  <c r="CJ682" i="1"/>
  <c r="CK682" i="1"/>
  <c r="CL682" i="1"/>
  <c r="CM682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G684" i="1"/>
  <c r="CH684" i="1"/>
  <c r="CI684" i="1"/>
  <c r="CJ684" i="1"/>
  <c r="CK684" i="1"/>
  <c r="CL684" i="1"/>
  <c r="CM684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G685" i="1"/>
  <c r="CH685" i="1"/>
  <c r="CI685" i="1"/>
  <c r="CJ685" i="1"/>
  <c r="CK685" i="1"/>
  <c r="CL685" i="1"/>
  <c r="CM685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G690" i="1"/>
  <c r="CH690" i="1"/>
  <c r="CI690" i="1"/>
  <c r="CJ690" i="1"/>
  <c r="CK690" i="1"/>
  <c r="CL690" i="1"/>
  <c r="CM690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G691" i="1"/>
  <c r="CH691" i="1"/>
  <c r="CI691" i="1"/>
  <c r="CJ691" i="1"/>
  <c r="CK691" i="1"/>
  <c r="CL691" i="1"/>
  <c r="CM691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G692" i="1"/>
  <c r="CH692" i="1"/>
  <c r="CI692" i="1"/>
  <c r="CJ692" i="1"/>
  <c r="CK692" i="1"/>
  <c r="CL692" i="1"/>
  <c r="CM692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G693" i="1"/>
  <c r="CH693" i="1"/>
  <c r="CI693" i="1"/>
  <c r="CJ693" i="1"/>
  <c r="CK693" i="1"/>
  <c r="CL693" i="1"/>
  <c r="CM693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G706" i="1"/>
  <c r="CH706" i="1"/>
  <c r="CI706" i="1"/>
  <c r="CJ706" i="1"/>
  <c r="CK706" i="1"/>
  <c r="CL706" i="1"/>
  <c r="CM706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G707" i="1"/>
  <c r="CH707" i="1"/>
  <c r="CI707" i="1"/>
  <c r="CJ707" i="1"/>
  <c r="CK707" i="1"/>
  <c r="CL707" i="1"/>
  <c r="CM707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G708" i="1"/>
  <c r="CH708" i="1"/>
  <c r="CI708" i="1"/>
  <c r="CJ708" i="1"/>
  <c r="CK708" i="1"/>
  <c r="CL708" i="1"/>
  <c r="CM708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G709" i="1"/>
  <c r="CH709" i="1"/>
  <c r="CI709" i="1"/>
  <c r="CJ709" i="1"/>
  <c r="CK709" i="1"/>
  <c r="CL709" i="1"/>
  <c r="CM709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G710" i="1"/>
  <c r="CH710" i="1"/>
  <c r="CI710" i="1"/>
  <c r="CJ710" i="1"/>
  <c r="CK710" i="1"/>
  <c r="CL710" i="1"/>
  <c r="CM710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G711" i="1"/>
  <c r="CH711" i="1"/>
  <c r="CI711" i="1"/>
  <c r="CJ711" i="1"/>
  <c r="CK711" i="1"/>
  <c r="CL711" i="1"/>
  <c r="CM711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G712" i="1"/>
  <c r="CH712" i="1"/>
  <c r="CI712" i="1"/>
  <c r="CJ712" i="1"/>
  <c r="CK712" i="1"/>
  <c r="CL712" i="1"/>
  <c r="CM712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G713" i="1"/>
  <c r="CH713" i="1"/>
  <c r="CI713" i="1"/>
  <c r="CJ713" i="1"/>
  <c r="CK713" i="1"/>
  <c r="CL713" i="1"/>
  <c r="CM713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G714" i="1"/>
  <c r="CH714" i="1"/>
  <c r="CI714" i="1"/>
  <c r="CJ714" i="1"/>
  <c r="CK714" i="1"/>
  <c r="CL714" i="1"/>
  <c r="CM714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G715" i="1"/>
  <c r="CH715" i="1"/>
  <c r="CI715" i="1"/>
  <c r="CJ715" i="1"/>
  <c r="CK715" i="1"/>
  <c r="CL715" i="1"/>
  <c r="CM715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G716" i="1"/>
  <c r="CH716" i="1"/>
  <c r="CI716" i="1"/>
  <c r="CJ716" i="1"/>
  <c r="CK716" i="1"/>
  <c r="CL716" i="1"/>
  <c r="CM716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G718" i="1"/>
  <c r="CH718" i="1"/>
  <c r="CI718" i="1"/>
  <c r="CJ718" i="1"/>
  <c r="CK718" i="1"/>
  <c r="CL718" i="1"/>
  <c r="CM718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G721" i="1"/>
  <c r="CH721" i="1"/>
  <c r="CI721" i="1"/>
  <c r="CJ721" i="1"/>
  <c r="CK721" i="1"/>
  <c r="CL721" i="1"/>
  <c r="CM721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G722" i="1"/>
  <c r="CH722" i="1"/>
  <c r="CI722" i="1"/>
  <c r="CJ722" i="1"/>
  <c r="CK722" i="1"/>
  <c r="CL722" i="1"/>
  <c r="CM722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G723" i="1"/>
  <c r="CH723" i="1"/>
  <c r="CI723" i="1"/>
  <c r="CJ723" i="1"/>
  <c r="CK723" i="1"/>
  <c r="CL723" i="1"/>
  <c r="CM723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G724" i="1"/>
  <c r="CH724" i="1"/>
  <c r="CI724" i="1"/>
  <c r="CJ724" i="1"/>
  <c r="CK724" i="1"/>
  <c r="CL724" i="1"/>
  <c r="CM724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G725" i="1"/>
  <c r="CH725" i="1"/>
  <c r="CI725" i="1"/>
  <c r="CJ725" i="1"/>
  <c r="CK725" i="1"/>
  <c r="CL725" i="1"/>
  <c r="CM725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G726" i="1"/>
  <c r="CH726" i="1"/>
  <c r="CI726" i="1"/>
  <c r="CJ726" i="1"/>
  <c r="CK726" i="1"/>
  <c r="CL726" i="1"/>
  <c r="CM726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G727" i="1"/>
  <c r="CH727" i="1"/>
  <c r="CI727" i="1"/>
  <c r="CJ727" i="1"/>
  <c r="CK727" i="1"/>
  <c r="CL727" i="1"/>
  <c r="CM727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G728" i="1"/>
  <c r="CH728" i="1"/>
  <c r="CI728" i="1"/>
  <c r="CJ728" i="1"/>
  <c r="CK728" i="1"/>
  <c r="CL728" i="1"/>
  <c r="CM728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G729" i="1"/>
  <c r="CH729" i="1"/>
  <c r="CI729" i="1"/>
  <c r="CJ729" i="1"/>
  <c r="CK729" i="1"/>
  <c r="CL729" i="1"/>
  <c r="CM729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G730" i="1"/>
  <c r="CH730" i="1"/>
  <c r="CI730" i="1"/>
  <c r="CJ730" i="1"/>
  <c r="CK730" i="1"/>
  <c r="CL730" i="1"/>
  <c r="CM730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G731" i="1"/>
  <c r="CH731" i="1"/>
  <c r="CI731" i="1"/>
  <c r="CJ731" i="1"/>
  <c r="CK731" i="1"/>
  <c r="CL731" i="1"/>
  <c r="CM731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G732" i="1"/>
  <c r="CH732" i="1"/>
  <c r="CI732" i="1"/>
  <c r="CJ732" i="1"/>
  <c r="CK732" i="1"/>
  <c r="CL732" i="1"/>
  <c r="CM732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G733" i="1"/>
  <c r="CH733" i="1"/>
  <c r="CI733" i="1"/>
  <c r="CJ733" i="1"/>
  <c r="CK733" i="1"/>
  <c r="CL733" i="1"/>
  <c r="CM733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G734" i="1"/>
  <c r="CH734" i="1"/>
  <c r="CI734" i="1"/>
  <c r="CJ734" i="1"/>
  <c r="CK734" i="1"/>
  <c r="CL734" i="1"/>
  <c r="CM734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G735" i="1"/>
  <c r="CH735" i="1"/>
  <c r="CI735" i="1"/>
  <c r="CJ735" i="1"/>
  <c r="CK735" i="1"/>
  <c r="CL735" i="1"/>
  <c r="CM735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G736" i="1"/>
  <c r="CH736" i="1"/>
  <c r="CI736" i="1"/>
  <c r="CJ736" i="1"/>
  <c r="CK736" i="1"/>
  <c r="CL736" i="1"/>
  <c r="CM736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G737" i="1"/>
  <c r="CH737" i="1"/>
  <c r="CI737" i="1"/>
  <c r="CJ737" i="1"/>
  <c r="CK737" i="1"/>
  <c r="CL737" i="1"/>
  <c r="CM737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G738" i="1"/>
  <c r="CH738" i="1"/>
  <c r="CI738" i="1"/>
  <c r="CJ738" i="1"/>
  <c r="CK738" i="1"/>
  <c r="CL738" i="1"/>
  <c r="CM738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G740" i="1"/>
  <c r="CH740" i="1"/>
  <c r="CI740" i="1"/>
  <c r="CJ740" i="1"/>
  <c r="CK740" i="1"/>
  <c r="CL740" i="1"/>
  <c r="CM740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G741" i="1"/>
  <c r="CH741" i="1"/>
  <c r="CI741" i="1"/>
  <c r="CJ741" i="1"/>
  <c r="CK741" i="1"/>
  <c r="CL741" i="1"/>
  <c r="CM741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G742" i="1"/>
  <c r="CH742" i="1"/>
  <c r="CI742" i="1"/>
  <c r="CJ742" i="1"/>
  <c r="CK742" i="1"/>
  <c r="CL742" i="1"/>
  <c r="CM742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G743" i="1"/>
  <c r="CH743" i="1"/>
  <c r="CI743" i="1"/>
  <c r="CJ743" i="1"/>
  <c r="CK743" i="1"/>
  <c r="CL743" i="1"/>
  <c r="CM743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G744" i="1"/>
  <c r="CH744" i="1"/>
  <c r="CI744" i="1"/>
  <c r="CJ744" i="1"/>
  <c r="CK744" i="1"/>
  <c r="CL744" i="1"/>
  <c r="CM744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G793" i="1"/>
  <c r="CH793" i="1"/>
  <c r="CI793" i="1"/>
  <c r="CJ793" i="1"/>
  <c r="CK793" i="1"/>
  <c r="CL793" i="1"/>
  <c r="CM793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G794" i="1"/>
  <c r="CH794" i="1"/>
  <c r="CI794" i="1"/>
  <c r="CJ794" i="1"/>
  <c r="CK794" i="1"/>
  <c r="CL794" i="1"/>
  <c r="CM794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G795" i="1"/>
  <c r="CH795" i="1"/>
  <c r="CI795" i="1"/>
  <c r="CJ795" i="1"/>
  <c r="CK795" i="1"/>
  <c r="CL795" i="1"/>
  <c r="CM795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G796" i="1"/>
  <c r="CH796" i="1"/>
  <c r="CI796" i="1"/>
  <c r="CJ796" i="1"/>
  <c r="CK796" i="1"/>
  <c r="CL796" i="1"/>
  <c r="CM796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G797" i="1"/>
  <c r="CH797" i="1"/>
  <c r="CI797" i="1"/>
  <c r="CJ797" i="1"/>
  <c r="CK797" i="1"/>
  <c r="CL797" i="1"/>
  <c r="CM797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G798" i="1"/>
  <c r="CH798" i="1"/>
  <c r="CI798" i="1"/>
  <c r="CJ798" i="1"/>
  <c r="CK798" i="1"/>
  <c r="CL798" i="1"/>
  <c r="CM798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G799" i="1"/>
  <c r="CH799" i="1"/>
  <c r="CI799" i="1"/>
  <c r="CJ799" i="1"/>
  <c r="CK799" i="1"/>
  <c r="CL799" i="1"/>
  <c r="CM799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G800" i="1"/>
  <c r="CH800" i="1"/>
  <c r="CI800" i="1"/>
  <c r="CJ800" i="1"/>
  <c r="CK800" i="1"/>
  <c r="CL800" i="1"/>
  <c r="CM800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G801" i="1"/>
  <c r="CH801" i="1"/>
  <c r="CI801" i="1"/>
  <c r="CJ801" i="1"/>
  <c r="CK801" i="1"/>
  <c r="CL801" i="1"/>
  <c r="CM801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G802" i="1"/>
  <c r="CH802" i="1"/>
  <c r="CI802" i="1"/>
  <c r="CJ802" i="1"/>
  <c r="CK802" i="1"/>
  <c r="CL802" i="1"/>
  <c r="CM802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G803" i="1"/>
  <c r="CH803" i="1"/>
  <c r="CI803" i="1"/>
  <c r="CJ803" i="1"/>
  <c r="CK803" i="1"/>
  <c r="CL803" i="1"/>
  <c r="CM803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G804" i="1"/>
  <c r="CH804" i="1"/>
  <c r="CI804" i="1"/>
  <c r="CJ804" i="1"/>
  <c r="CK804" i="1"/>
  <c r="CL804" i="1"/>
  <c r="CM804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G827" i="1"/>
  <c r="CH827" i="1"/>
  <c r="CI827" i="1"/>
  <c r="CJ827" i="1"/>
  <c r="CK827" i="1"/>
  <c r="CL827" i="1"/>
  <c r="CM827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G828" i="1"/>
  <c r="CH828" i="1"/>
  <c r="CI828" i="1"/>
  <c r="CJ828" i="1"/>
  <c r="CK828" i="1"/>
  <c r="CL828" i="1"/>
  <c r="CM828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G829" i="1"/>
  <c r="CH829" i="1"/>
  <c r="CI829" i="1"/>
  <c r="CJ829" i="1"/>
  <c r="CK829" i="1"/>
  <c r="CL829" i="1"/>
  <c r="CM829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G830" i="1"/>
  <c r="CH830" i="1"/>
  <c r="CI830" i="1"/>
  <c r="CJ830" i="1"/>
  <c r="CK830" i="1"/>
  <c r="CL830" i="1"/>
  <c r="CM830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G831" i="1"/>
  <c r="CH831" i="1"/>
  <c r="CI831" i="1"/>
  <c r="CJ831" i="1"/>
  <c r="CK831" i="1"/>
  <c r="CL831" i="1"/>
  <c r="CM831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G832" i="1"/>
  <c r="CH832" i="1"/>
  <c r="CI832" i="1"/>
  <c r="CJ832" i="1"/>
  <c r="CK832" i="1"/>
  <c r="CL832" i="1"/>
  <c r="CM832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G833" i="1"/>
  <c r="CH833" i="1"/>
  <c r="CI833" i="1"/>
  <c r="CJ833" i="1"/>
  <c r="CK833" i="1"/>
  <c r="CL833" i="1"/>
  <c r="CM833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G834" i="1"/>
  <c r="CH834" i="1"/>
  <c r="CI834" i="1"/>
  <c r="CJ834" i="1"/>
  <c r="CK834" i="1"/>
  <c r="CL834" i="1"/>
  <c r="CM834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G835" i="1"/>
  <c r="CH835" i="1"/>
  <c r="CI835" i="1"/>
  <c r="CJ835" i="1"/>
  <c r="CK835" i="1"/>
  <c r="CL835" i="1"/>
  <c r="CM835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G836" i="1"/>
  <c r="CH836" i="1"/>
  <c r="CI836" i="1"/>
  <c r="CJ836" i="1"/>
  <c r="CK836" i="1"/>
  <c r="CL836" i="1"/>
  <c r="CM836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G837" i="1"/>
  <c r="CH837" i="1"/>
  <c r="CI837" i="1"/>
  <c r="CJ837" i="1"/>
  <c r="CK837" i="1"/>
  <c r="CL837" i="1"/>
  <c r="CM837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G838" i="1"/>
  <c r="CH838" i="1"/>
  <c r="CI838" i="1"/>
  <c r="CJ838" i="1"/>
  <c r="CK838" i="1"/>
  <c r="CL838" i="1"/>
  <c r="CM838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G839" i="1"/>
  <c r="CH839" i="1"/>
  <c r="CI839" i="1"/>
  <c r="CJ839" i="1"/>
  <c r="CK839" i="1"/>
  <c r="CL839" i="1"/>
  <c r="CM839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G840" i="1"/>
  <c r="CH840" i="1"/>
  <c r="CI840" i="1"/>
  <c r="CJ840" i="1"/>
  <c r="CK840" i="1"/>
  <c r="CL840" i="1"/>
  <c r="CM840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G841" i="1"/>
  <c r="CH841" i="1"/>
  <c r="CI841" i="1"/>
  <c r="CJ841" i="1"/>
  <c r="CK841" i="1"/>
  <c r="CL841" i="1"/>
  <c r="CM841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G842" i="1"/>
  <c r="CH842" i="1"/>
  <c r="CI842" i="1"/>
  <c r="CJ842" i="1"/>
  <c r="CK842" i="1"/>
  <c r="CL842" i="1"/>
  <c r="CM842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G844" i="1"/>
  <c r="CH844" i="1"/>
  <c r="CI844" i="1"/>
  <c r="CJ844" i="1"/>
  <c r="CK844" i="1"/>
  <c r="CL844" i="1"/>
  <c r="CM844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G845" i="1"/>
  <c r="CH845" i="1"/>
  <c r="CI845" i="1"/>
  <c r="CJ845" i="1"/>
  <c r="CK845" i="1"/>
  <c r="CL845" i="1"/>
  <c r="CM845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G846" i="1"/>
  <c r="CH846" i="1"/>
  <c r="CI846" i="1"/>
  <c r="CJ846" i="1"/>
  <c r="CK846" i="1"/>
  <c r="CL846" i="1"/>
  <c r="CM846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G847" i="1"/>
  <c r="CH847" i="1"/>
  <c r="CI847" i="1"/>
  <c r="CJ847" i="1"/>
  <c r="CK847" i="1"/>
  <c r="CL847" i="1"/>
  <c r="CM847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G849" i="1"/>
  <c r="CH849" i="1"/>
  <c r="CI849" i="1"/>
  <c r="CJ849" i="1"/>
  <c r="CK849" i="1"/>
  <c r="CL849" i="1"/>
  <c r="CM849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G850" i="1"/>
  <c r="CH850" i="1"/>
  <c r="CI850" i="1"/>
  <c r="CJ850" i="1"/>
  <c r="CK850" i="1"/>
  <c r="CL850" i="1"/>
  <c r="CM850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G851" i="1"/>
  <c r="CH851" i="1"/>
  <c r="CI851" i="1"/>
  <c r="CJ851" i="1"/>
  <c r="CK851" i="1"/>
  <c r="CL851" i="1"/>
  <c r="CM851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G852" i="1"/>
  <c r="CH852" i="1"/>
  <c r="CI852" i="1"/>
  <c r="CJ852" i="1"/>
  <c r="CK852" i="1"/>
  <c r="CL852" i="1"/>
  <c r="CM852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G853" i="1"/>
  <c r="CH853" i="1"/>
  <c r="CI853" i="1"/>
  <c r="CJ853" i="1"/>
  <c r="CK853" i="1"/>
  <c r="CL853" i="1"/>
  <c r="CM853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G854" i="1"/>
  <c r="CH854" i="1"/>
  <c r="CI854" i="1"/>
  <c r="CJ854" i="1"/>
  <c r="CK854" i="1"/>
  <c r="CL854" i="1"/>
  <c r="CM854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G855" i="1"/>
  <c r="CH855" i="1"/>
  <c r="CI855" i="1"/>
  <c r="CJ855" i="1"/>
  <c r="CK855" i="1"/>
  <c r="CL855" i="1"/>
  <c r="CM855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G856" i="1"/>
  <c r="CH856" i="1"/>
  <c r="CI856" i="1"/>
  <c r="CJ856" i="1"/>
  <c r="CK856" i="1"/>
  <c r="CL856" i="1"/>
  <c r="CM856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G857" i="1"/>
  <c r="CH857" i="1"/>
  <c r="CI857" i="1"/>
  <c r="CJ857" i="1"/>
  <c r="CK857" i="1"/>
  <c r="CL857" i="1"/>
  <c r="CM857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G858" i="1"/>
  <c r="CH858" i="1"/>
  <c r="CI858" i="1"/>
  <c r="CJ858" i="1"/>
  <c r="CK858" i="1"/>
  <c r="CL858" i="1"/>
  <c r="CM858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G859" i="1"/>
  <c r="CH859" i="1"/>
  <c r="CI859" i="1"/>
  <c r="CJ859" i="1"/>
  <c r="CK859" i="1"/>
  <c r="CL859" i="1"/>
  <c r="CM859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G861" i="1"/>
  <c r="CH861" i="1"/>
  <c r="CI861" i="1"/>
  <c r="CJ861" i="1"/>
  <c r="CK861" i="1"/>
  <c r="CL861" i="1"/>
  <c r="CM861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G862" i="1"/>
  <c r="CH862" i="1"/>
  <c r="CI862" i="1"/>
  <c r="CJ862" i="1"/>
  <c r="CK862" i="1"/>
  <c r="CL862" i="1"/>
  <c r="CM862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G863" i="1"/>
  <c r="CH863" i="1"/>
  <c r="CI863" i="1"/>
  <c r="CJ863" i="1"/>
  <c r="CK863" i="1"/>
  <c r="CL863" i="1"/>
  <c r="CM863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G864" i="1"/>
  <c r="CH864" i="1"/>
  <c r="CI864" i="1"/>
  <c r="CJ864" i="1"/>
  <c r="CK864" i="1"/>
  <c r="CL864" i="1"/>
  <c r="CM864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G865" i="1"/>
  <c r="CH865" i="1"/>
  <c r="CI865" i="1"/>
  <c r="CJ865" i="1"/>
  <c r="CK865" i="1"/>
  <c r="CL865" i="1"/>
  <c r="CM865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G866" i="1"/>
  <c r="CH866" i="1"/>
  <c r="CI866" i="1"/>
  <c r="CJ866" i="1"/>
  <c r="CK866" i="1"/>
  <c r="CL866" i="1"/>
  <c r="CM866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G867" i="1"/>
  <c r="CH867" i="1"/>
  <c r="CI867" i="1"/>
  <c r="CJ867" i="1"/>
  <c r="CK867" i="1"/>
  <c r="CL867" i="1"/>
  <c r="CM867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G868" i="1"/>
  <c r="CH868" i="1"/>
  <c r="CI868" i="1"/>
  <c r="CJ868" i="1"/>
  <c r="CK868" i="1"/>
  <c r="CL868" i="1"/>
  <c r="CM868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G869" i="1"/>
  <c r="CH869" i="1"/>
  <c r="CI869" i="1"/>
  <c r="CJ869" i="1"/>
  <c r="CK869" i="1"/>
  <c r="CL869" i="1"/>
  <c r="CM869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G870" i="1"/>
  <c r="CH870" i="1"/>
  <c r="CI870" i="1"/>
  <c r="CJ870" i="1"/>
  <c r="CK870" i="1"/>
  <c r="CL870" i="1"/>
  <c r="CM870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G871" i="1"/>
  <c r="CH871" i="1"/>
  <c r="CI871" i="1"/>
  <c r="CJ871" i="1"/>
  <c r="CK871" i="1"/>
  <c r="CL871" i="1"/>
  <c r="CM871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G872" i="1"/>
  <c r="CH872" i="1"/>
  <c r="CI872" i="1"/>
  <c r="CJ872" i="1"/>
  <c r="CK872" i="1"/>
  <c r="CL872" i="1"/>
  <c r="CM872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G873" i="1"/>
  <c r="CH873" i="1"/>
  <c r="CI873" i="1"/>
  <c r="CJ873" i="1"/>
  <c r="CK873" i="1"/>
  <c r="CL873" i="1"/>
  <c r="CM873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G874" i="1"/>
  <c r="CH874" i="1"/>
  <c r="CI874" i="1"/>
  <c r="CJ874" i="1"/>
  <c r="CK874" i="1"/>
  <c r="CL874" i="1"/>
  <c r="CM874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G875" i="1"/>
  <c r="CH875" i="1"/>
  <c r="CI875" i="1"/>
  <c r="CJ875" i="1"/>
  <c r="CK875" i="1"/>
  <c r="CL875" i="1"/>
  <c r="CM875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G876" i="1"/>
  <c r="CH876" i="1"/>
  <c r="CI876" i="1"/>
  <c r="CJ876" i="1"/>
  <c r="CK876" i="1"/>
  <c r="CL876" i="1"/>
  <c r="CM876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G877" i="1"/>
  <c r="CH877" i="1"/>
  <c r="CI877" i="1"/>
  <c r="CJ877" i="1"/>
  <c r="CK877" i="1"/>
  <c r="CL877" i="1"/>
  <c r="CM877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G878" i="1"/>
  <c r="CH878" i="1"/>
  <c r="CI878" i="1"/>
  <c r="CJ878" i="1"/>
  <c r="CK878" i="1"/>
  <c r="CL878" i="1"/>
  <c r="CM878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G879" i="1"/>
  <c r="CH879" i="1"/>
  <c r="CI879" i="1"/>
  <c r="CJ879" i="1"/>
  <c r="CK879" i="1"/>
  <c r="CL879" i="1"/>
  <c r="CM879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G880" i="1"/>
  <c r="CH880" i="1"/>
  <c r="CI880" i="1"/>
  <c r="CJ880" i="1"/>
  <c r="CK880" i="1"/>
  <c r="CL880" i="1"/>
  <c r="CM880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G881" i="1"/>
  <c r="CH881" i="1"/>
  <c r="CI881" i="1"/>
  <c r="CJ881" i="1"/>
  <c r="CK881" i="1"/>
  <c r="CL881" i="1"/>
  <c r="CM881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G882" i="1"/>
  <c r="CH882" i="1"/>
  <c r="CI882" i="1"/>
  <c r="CJ882" i="1"/>
  <c r="CK882" i="1"/>
  <c r="CL882" i="1"/>
  <c r="CM882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G883" i="1"/>
  <c r="CH883" i="1"/>
  <c r="CI883" i="1"/>
  <c r="CJ883" i="1"/>
  <c r="CK883" i="1"/>
  <c r="CL883" i="1"/>
  <c r="CM883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G884" i="1"/>
  <c r="CH884" i="1"/>
  <c r="CI884" i="1"/>
  <c r="CJ884" i="1"/>
  <c r="CK884" i="1"/>
  <c r="CL884" i="1"/>
  <c r="CM884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G885" i="1"/>
  <c r="CH885" i="1"/>
  <c r="CI885" i="1"/>
  <c r="CJ885" i="1"/>
  <c r="CK885" i="1"/>
  <c r="CL885" i="1"/>
  <c r="CM885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G886" i="1"/>
  <c r="CH886" i="1"/>
  <c r="CI886" i="1"/>
  <c r="CJ886" i="1"/>
  <c r="CK886" i="1"/>
  <c r="CL886" i="1"/>
  <c r="CM886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G887" i="1"/>
  <c r="CH887" i="1"/>
  <c r="CI887" i="1"/>
  <c r="CJ887" i="1"/>
  <c r="CK887" i="1"/>
  <c r="CL887" i="1"/>
  <c r="CM887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G888" i="1"/>
  <c r="CH888" i="1"/>
  <c r="CI888" i="1"/>
  <c r="CJ888" i="1"/>
  <c r="CK888" i="1"/>
  <c r="CL888" i="1"/>
  <c r="CM888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G889" i="1"/>
  <c r="CH889" i="1"/>
  <c r="CI889" i="1"/>
  <c r="CJ889" i="1"/>
  <c r="CK889" i="1"/>
  <c r="CL889" i="1"/>
  <c r="CM889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G890" i="1"/>
  <c r="CH890" i="1"/>
  <c r="CI890" i="1"/>
  <c r="CJ890" i="1"/>
  <c r="CK890" i="1"/>
  <c r="CL890" i="1"/>
  <c r="CM890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G891" i="1"/>
  <c r="CH891" i="1"/>
  <c r="CI891" i="1"/>
  <c r="CJ891" i="1"/>
  <c r="CK891" i="1"/>
  <c r="CL891" i="1"/>
  <c r="CM891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G892" i="1"/>
  <c r="CH892" i="1"/>
  <c r="CI892" i="1"/>
  <c r="CJ892" i="1"/>
  <c r="CK892" i="1"/>
  <c r="CL892" i="1"/>
  <c r="CM892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G893" i="1"/>
  <c r="CH893" i="1"/>
  <c r="CI893" i="1"/>
  <c r="CJ893" i="1"/>
  <c r="CK893" i="1"/>
  <c r="CL893" i="1"/>
  <c r="CM893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G894" i="1"/>
  <c r="CH894" i="1"/>
  <c r="CI894" i="1"/>
  <c r="CJ894" i="1"/>
  <c r="CK894" i="1"/>
  <c r="CL894" i="1"/>
  <c r="CM894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G895" i="1"/>
  <c r="CH895" i="1"/>
  <c r="CI895" i="1"/>
  <c r="CJ895" i="1"/>
  <c r="CK895" i="1"/>
  <c r="CL895" i="1"/>
  <c r="CM895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G896" i="1"/>
  <c r="CH896" i="1"/>
  <c r="CI896" i="1"/>
  <c r="CJ896" i="1"/>
  <c r="CK896" i="1"/>
  <c r="CL896" i="1"/>
  <c r="CM896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G897" i="1"/>
  <c r="CH897" i="1"/>
  <c r="CI897" i="1"/>
  <c r="CJ897" i="1"/>
  <c r="CK897" i="1"/>
  <c r="CL897" i="1"/>
  <c r="CM897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G898" i="1"/>
  <c r="CH898" i="1"/>
  <c r="CI898" i="1"/>
  <c r="CJ898" i="1"/>
  <c r="CK898" i="1"/>
  <c r="CL898" i="1"/>
  <c r="CM898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G899" i="1"/>
  <c r="CH899" i="1"/>
  <c r="CI899" i="1"/>
  <c r="CJ899" i="1"/>
  <c r="CK899" i="1"/>
  <c r="CL899" i="1"/>
  <c r="CM899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G900" i="1"/>
  <c r="CH900" i="1"/>
  <c r="CI900" i="1"/>
  <c r="CJ900" i="1"/>
  <c r="CK900" i="1"/>
  <c r="CL900" i="1"/>
  <c r="CM900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G901" i="1"/>
  <c r="CH901" i="1"/>
  <c r="CI901" i="1"/>
  <c r="CJ901" i="1"/>
  <c r="CK901" i="1"/>
  <c r="CL901" i="1"/>
  <c r="CM901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G902" i="1"/>
  <c r="CH902" i="1"/>
  <c r="CI902" i="1"/>
  <c r="CJ902" i="1"/>
  <c r="CK902" i="1"/>
  <c r="CL902" i="1"/>
  <c r="CM902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G903" i="1"/>
  <c r="CH903" i="1"/>
  <c r="CI903" i="1"/>
  <c r="CJ903" i="1"/>
  <c r="CK903" i="1"/>
  <c r="CL903" i="1"/>
  <c r="CM903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G904" i="1"/>
  <c r="CH904" i="1"/>
  <c r="CI904" i="1"/>
  <c r="CJ904" i="1"/>
  <c r="CK904" i="1"/>
  <c r="CL904" i="1"/>
  <c r="CM904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G905" i="1"/>
  <c r="CH905" i="1"/>
  <c r="CI905" i="1"/>
  <c r="CJ905" i="1"/>
  <c r="CK905" i="1"/>
  <c r="CL905" i="1"/>
  <c r="CM905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G906" i="1"/>
  <c r="CH906" i="1"/>
  <c r="CI906" i="1"/>
  <c r="CJ906" i="1"/>
  <c r="CK906" i="1"/>
  <c r="CL906" i="1"/>
  <c r="CM906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G907" i="1"/>
  <c r="CH907" i="1"/>
  <c r="CI907" i="1"/>
  <c r="CJ907" i="1"/>
  <c r="CK907" i="1"/>
  <c r="CL907" i="1"/>
  <c r="CM907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G908" i="1"/>
  <c r="CH908" i="1"/>
  <c r="CI908" i="1"/>
  <c r="CJ908" i="1"/>
  <c r="CK908" i="1"/>
  <c r="CL908" i="1"/>
  <c r="CM908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G909" i="1"/>
  <c r="CH909" i="1"/>
  <c r="CI909" i="1"/>
  <c r="CJ909" i="1"/>
  <c r="CK909" i="1"/>
  <c r="CL909" i="1"/>
  <c r="CM909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G910" i="1"/>
  <c r="CH910" i="1"/>
  <c r="CI910" i="1"/>
  <c r="CJ910" i="1"/>
  <c r="CK910" i="1"/>
  <c r="CL910" i="1"/>
  <c r="CM910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G911" i="1"/>
  <c r="CH911" i="1"/>
  <c r="CI911" i="1"/>
  <c r="CJ911" i="1"/>
  <c r="CK911" i="1"/>
  <c r="CL911" i="1"/>
  <c r="CM911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G912" i="1"/>
  <c r="CH912" i="1"/>
  <c r="CI912" i="1"/>
  <c r="CJ912" i="1"/>
  <c r="CK912" i="1"/>
  <c r="CL912" i="1"/>
  <c r="CM912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G913" i="1"/>
  <c r="CH913" i="1"/>
  <c r="CI913" i="1"/>
  <c r="CJ913" i="1"/>
  <c r="CK913" i="1"/>
  <c r="CL913" i="1"/>
  <c r="CM913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G914" i="1"/>
  <c r="CH914" i="1"/>
  <c r="CI914" i="1"/>
  <c r="CJ914" i="1"/>
  <c r="CK914" i="1"/>
  <c r="CL914" i="1"/>
  <c r="CM914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G915" i="1"/>
  <c r="CH915" i="1"/>
  <c r="CI915" i="1"/>
  <c r="CJ915" i="1"/>
  <c r="CK915" i="1"/>
  <c r="CL915" i="1"/>
  <c r="CM915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G916" i="1"/>
  <c r="CH916" i="1"/>
  <c r="CI916" i="1"/>
  <c r="CJ916" i="1"/>
  <c r="CK916" i="1"/>
  <c r="CL916" i="1"/>
  <c r="CM916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G917" i="1"/>
  <c r="CH917" i="1"/>
  <c r="CI917" i="1"/>
  <c r="CJ917" i="1"/>
  <c r="CK917" i="1"/>
  <c r="CL917" i="1"/>
  <c r="CM917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G918" i="1"/>
  <c r="CH918" i="1"/>
  <c r="CI918" i="1"/>
  <c r="CJ918" i="1"/>
  <c r="CK918" i="1"/>
  <c r="CL918" i="1"/>
  <c r="CM918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G919" i="1"/>
  <c r="CH919" i="1"/>
  <c r="CI919" i="1"/>
  <c r="CJ919" i="1"/>
  <c r="CK919" i="1"/>
  <c r="CL919" i="1"/>
  <c r="CM919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G920" i="1"/>
  <c r="CH920" i="1"/>
  <c r="CI920" i="1"/>
  <c r="CJ920" i="1"/>
  <c r="CK920" i="1"/>
  <c r="CL920" i="1"/>
  <c r="CM920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G921" i="1"/>
  <c r="CH921" i="1"/>
  <c r="CI921" i="1"/>
  <c r="CJ921" i="1"/>
  <c r="CK921" i="1"/>
  <c r="CL921" i="1"/>
  <c r="CM921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G922" i="1"/>
  <c r="CH922" i="1"/>
  <c r="CI922" i="1"/>
  <c r="CJ922" i="1"/>
  <c r="CK922" i="1"/>
  <c r="CL922" i="1"/>
  <c r="CM922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G923" i="1"/>
  <c r="CH923" i="1"/>
  <c r="CI923" i="1"/>
  <c r="CJ923" i="1"/>
  <c r="CK923" i="1"/>
  <c r="CL923" i="1"/>
  <c r="CM923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G924" i="1"/>
  <c r="CH924" i="1"/>
  <c r="CI924" i="1"/>
  <c r="CJ924" i="1"/>
  <c r="CK924" i="1"/>
  <c r="CL924" i="1"/>
  <c r="CM924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G925" i="1"/>
  <c r="CH925" i="1"/>
  <c r="CI925" i="1"/>
  <c r="CJ925" i="1"/>
  <c r="CK925" i="1"/>
  <c r="CL925" i="1"/>
  <c r="CM925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G926" i="1"/>
  <c r="CH926" i="1"/>
  <c r="CI926" i="1"/>
  <c r="CJ926" i="1"/>
  <c r="CK926" i="1"/>
  <c r="CL926" i="1"/>
  <c r="CM926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G927" i="1"/>
  <c r="CH927" i="1"/>
  <c r="CI927" i="1"/>
  <c r="CJ927" i="1"/>
  <c r="CK927" i="1"/>
  <c r="CL927" i="1"/>
  <c r="CM927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G928" i="1"/>
  <c r="CH928" i="1"/>
  <c r="CI928" i="1"/>
  <c r="CJ928" i="1"/>
  <c r="CK928" i="1"/>
  <c r="CL928" i="1"/>
  <c r="CM928" i="1"/>
  <c r="AH583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L934" i="1"/>
  <c r="C938" i="1"/>
  <c r="AH617" i="1"/>
  <c r="AH616" i="1"/>
  <c r="AH615" i="1"/>
  <c r="AH614" i="1"/>
  <c r="AH613" i="1"/>
  <c r="AH612" i="1"/>
  <c r="AH611" i="1"/>
  <c r="AH610" i="1"/>
  <c r="AH909" i="1"/>
  <c r="AH908" i="1"/>
  <c r="AH907" i="1"/>
  <c r="AH906" i="1"/>
  <c r="AH905" i="1"/>
  <c r="AH904" i="1"/>
  <c r="AH594" i="1"/>
  <c r="AH593" i="1"/>
  <c r="AH592" i="1"/>
  <c r="AH591" i="1"/>
  <c r="AH590" i="1"/>
  <c r="AH589" i="1"/>
  <c r="AH588" i="1"/>
  <c r="AH587" i="1"/>
  <c r="AH586" i="1"/>
  <c r="AH585" i="1"/>
  <c r="AH584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G929" i="1"/>
  <c r="CH929" i="1"/>
  <c r="CI929" i="1"/>
  <c r="CJ929" i="1"/>
  <c r="CK929" i="1"/>
  <c r="CL929" i="1"/>
  <c r="CM929" i="1"/>
  <c r="AH498" i="1"/>
  <c r="AH497" i="1"/>
  <c r="AH496" i="1"/>
  <c r="AH495" i="1"/>
  <c r="AH494" i="1"/>
  <c r="AH493" i="1"/>
  <c r="AH492" i="1"/>
  <c r="AH491" i="1"/>
  <c r="AH486" i="1"/>
  <c r="AH485" i="1"/>
  <c r="AH484" i="1"/>
  <c r="AH483" i="1"/>
  <c r="AH482" i="1"/>
  <c r="AH481" i="1"/>
  <c r="AH480" i="1"/>
  <c r="AH479" i="1"/>
  <c r="AH478" i="1"/>
  <c r="AH477" i="1"/>
  <c r="AH466" i="1"/>
  <c r="AH465" i="1"/>
  <c r="AH464" i="1"/>
  <c r="AH463" i="1"/>
  <c r="AH462" i="1"/>
  <c r="AH461" i="1"/>
  <c r="AH363" i="1"/>
  <c r="AH362" i="1"/>
  <c r="AH361" i="1"/>
  <c r="AH360" i="1"/>
  <c r="AH359" i="1"/>
  <c r="AH358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65" i="1"/>
  <c r="AH766" i="1"/>
  <c r="AH764" i="1"/>
  <c r="AH763" i="1"/>
  <c r="AH762" i="1"/>
  <c r="AH761" i="1"/>
  <c r="AH760" i="1"/>
  <c r="AH759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661" i="1"/>
  <c r="AH660" i="1"/>
  <c r="AH659" i="1"/>
  <c r="AH658" i="1"/>
  <c r="AH657" i="1"/>
  <c r="AH656" i="1"/>
  <c r="AH655" i="1"/>
  <c r="AH654" i="1"/>
  <c r="AH653" i="1"/>
  <c r="AH571" i="1"/>
  <c r="AH570" i="1"/>
  <c r="AH569" i="1"/>
  <c r="AH568" i="1"/>
  <c r="AH574" i="1"/>
  <c r="AH573" i="1"/>
  <c r="AH572" i="1"/>
  <c r="AH371" i="1"/>
  <c r="AH370" i="1"/>
  <c r="AH369" i="1"/>
  <c r="AH368" i="1"/>
  <c r="AH367" i="1"/>
  <c r="AH366" i="1"/>
  <c r="AH365" i="1"/>
  <c r="AH364" i="1"/>
  <c r="AH379" i="1"/>
  <c r="AH378" i="1"/>
  <c r="AH377" i="1"/>
  <c r="AH376" i="1"/>
  <c r="AH375" i="1"/>
  <c r="AH374" i="1"/>
  <c r="AH373" i="1"/>
  <c r="AH372" i="1"/>
  <c r="AH385" i="1"/>
  <c r="AH384" i="1"/>
  <c r="AH383" i="1"/>
  <c r="AH382" i="1"/>
  <c r="AH381" i="1"/>
  <c r="AH380" i="1"/>
  <c r="AH420" i="1"/>
  <c r="AH419" i="1"/>
  <c r="AH418" i="1"/>
  <c r="AH417" i="1"/>
  <c r="AH416" i="1"/>
  <c r="AH415" i="1"/>
  <c r="AH414" i="1"/>
  <c r="AH413" i="1"/>
  <c r="AH411" i="1"/>
  <c r="AH410" i="1"/>
  <c r="AH409" i="1"/>
  <c r="AH408" i="1"/>
  <c r="AH407" i="1"/>
  <c r="AH406" i="1"/>
  <c r="AH405" i="1"/>
  <c r="CF682" i="1" l="1"/>
  <c r="CF684" i="1"/>
  <c r="CF610" i="1"/>
  <c r="CF494" i="1"/>
  <c r="CF685" i="1"/>
  <c r="CF562" i="1"/>
  <c r="CF461" i="1"/>
  <c r="CF583" i="1"/>
  <c r="CF654" i="1"/>
  <c r="CF752" i="1"/>
  <c r="CF753" i="1"/>
  <c r="CF180" i="1"/>
  <c r="CF176" i="1"/>
  <c r="CF364" i="1"/>
  <c r="CF493" i="1"/>
  <c r="CF464" i="1"/>
  <c r="CF465" i="1"/>
  <c r="CF614" i="1"/>
  <c r="CF405" i="1"/>
  <c r="CF381" i="1"/>
  <c r="CF367" i="1"/>
  <c r="CF657" i="1"/>
  <c r="CF567" i="1"/>
  <c r="CF760" i="1"/>
  <c r="CF754" i="1"/>
  <c r="CF466" i="1"/>
  <c r="CF496" i="1"/>
  <c r="CF590" i="1"/>
  <c r="CF615" i="1"/>
  <c r="CF181" i="1"/>
  <c r="CF491" i="1"/>
  <c r="CF418" i="1"/>
  <c r="CF178" i="1"/>
  <c r="CF566" i="1"/>
  <c r="CF589" i="1"/>
  <c r="CF406" i="1"/>
  <c r="CF382" i="1"/>
  <c r="CF368" i="1"/>
  <c r="CF658" i="1"/>
  <c r="CF542" i="1"/>
  <c r="CF761" i="1"/>
  <c r="CF755" i="1"/>
  <c r="CF477" i="1"/>
  <c r="CF497" i="1"/>
  <c r="CF591" i="1"/>
  <c r="CF616" i="1"/>
  <c r="CF182" i="1"/>
  <c r="CF417" i="1"/>
  <c r="CF565" i="1"/>
  <c r="CF588" i="1"/>
  <c r="CF366" i="1"/>
  <c r="CF495" i="1"/>
  <c r="CF407" i="1"/>
  <c r="CF383" i="1"/>
  <c r="CF369" i="1"/>
  <c r="CF659" i="1"/>
  <c r="CF543" i="1"/>
  <c r="CF762" i="1"/>
  <c r="CF756" i="1"/>
  <c r="CF478" i="1"/>
  <c r="CF498" i="1"/>
  <c r="CF592" i="1"/>
  <c r="CF617" i="1"/>
  <c r="CF183" i="1"/>
  <c r="CF492" i="1"/>
  <c r="CF365" i="1"/>
  <c r="CF759" i="1"/>
  <c r="CF408" i="1"/>
  <c r="CF384" i="1"/>
  <c r="CF370" i="1"/>
  <c r="CF660" i="1"/>
  <c r="CF544" i="1"/>
  <c r="CF763" i="1"/>
  <c r="CF757" i="1"/>
  <c r="CF479" i="1"/>
  <c r="CF593" i="1"/>
  <c r="CF184" i="1"/>
  <c r="CF749" i="1"/>
  <c r="CF379" i="1"/>
  <c r="CF653" i="1"/>
  <c r="CF462" i="1"/>
  <c r="CF586" i="1"/>
  <c r="CF177" i="1"/>
  <c r="CF185" i="1"/>
  <c r="CF675" i="1"/>
  <c r="CF571" i="1"/>
  <c r="CF563" i="1"/>
  <c r="CF611" i="1"/>
  <c r="CF419" i="1"/>
  <c r="CF554" i="1"/>
  <c r="CF612" i="1"/>
  <c r="CF420" i="1"/>
  <c r="CF371" i="1"/>
  <c r="CF764" i="1"/>
  <c r="CF556" i="1"/>
  <c r="CF186" i="1"/>
  <c r="CF676" i="1"/>
  <c r="CF179" i="1"/>
  <c r="CF594" i="1"/>
  <c r="CF572" i="1"/>
  <c r="CF481" i="1"/>
  <c r="CF904" i="1"/>
  <c r="CF411" i="1"/>
  <c r="CF373" i="1"/>
  <c r="CF573" i="1"/>
  <c r="CF557" i="1"/>
  <c r="CF547" i="1"/>
  <c r="CF765" i="1"/>
  <c r="CF359" i="1"/>
  <c r="CF482" i="1"/>
  <c r="CF905" i="1"/>
  <c r="CF171" i="1"/>
  <c r="CF187" i="1"/>
  <c r="CF677" i="1"/>
  <c r="CF585" i="1"/>
  <c r="CF564" i="1"/>
  <c r="CF587" i="1"/>
  <c r="CF380" i="1"/>
  <c r="CF546" i="1"/>
  <c r="CF413" i="1"/>
  <c r="CF745" i="1"/>
  <c r="CF906" i="1"/>
  <c r="CF172" i="1"/>
  <c r="CF188" i="1"/>
  <c r="CF678" i="1"/>
  <c r="CF378" i="1"/>
  <c r="CF463" i="1"/>
  <c r="CF655" i="1"/>
  <c r="CF385" i="1"/>
  <c r="CF358" i="1"/>
  <c r="CF374" i="1"/>
  <c r="CF414" i="1"/>
  <c r="CF375" i="1"/>
  <c r="CF568" i="1"/>
  <c r="CF559" i="1"/>
  <c r="CF549" i="1"/>
  <c r="CF746" i="1"/>
  <c r="CF361" i="1"/>
  <c r="CF484" i="1"/>
  <c r="CF907" i="1"/>
  <c r="CF173" i="1"/>
  <c r="CF189" i="1"/>
  <c r="CF679" i="1"/>
  <c r="CF552" i="1"/>
  <c r="CF553" i="1"/>
  <c r="CF751" i="1"/>
  <c r="CF613" i="1"/>
  <c r="CF656" i="1"/>
  <c r="CF661" i="1"/>
  <c r="CF480" i="1"/>
  <c r="CF410" i="1"/>
  <c r="CF766" i="1"/>
  <c r="CF170" i="1"/>
  <c r="CF574" i="1"/>
  <c r="CF483" i="1"/>
  <c r="CF415" i="1"/>
  <c r="CF376" i="1"/>
  <c r="CF569" i="1"/>
  <c r="CF560" i="1"/>
  <c r="CF550" i="1"/>
  <c r="CF747" i="1"/>
  <c r="CF362" i="1"/>
  <c r="CF485" i="1"/>
  <c r="CF908" i="1"/>
  <c r="CF174" i="1"/>
  <c r="CF190" i="1"/>
  <c r="CF680" i="1"/>
  <c r="CF750" i="1"/>
  <c r="CF555" i="1"/>
  <c r="CF409" i="1"/>
  <c r="CF545" i="1"/>
  <c r="CF758" i="1"/>
  <c r="CF372" i="1"/>
  <c r="CF558" i="1"/>
  <c r="CF548" i="1"/>
  <c r="CF360" i="1"/>
  <c r="CF416" i="1"/>
  <c r="CF377" i="1"/>
  <c r="CF570" i="1"/>
  <c r="CF561" i="1"/>
  <c r="CF551" i="1"/>
  <c r="CF748" i="1"/>
  <c r="CF363" i="1"/>
  <c r="CF486" i="1"/>
  <c r="CF584" i="1"/>
  <c r="CF909" i="1"/>
  <c r="CF175" i="1"/>
  <c r="CF191" i="1"/>
  <c r="BP43" i="1"/>
  <c r="CF944" i="1"/>
  <c r="CO944" i="1"/>
  <c r="BD947" i="1"/>
  <c r="AV947" i="1"/>
  <c r="BB946" i="1"/>
  <c r="AT946" i="1"/>
  <c r="BF944" i="1"/>
  <c r="AX944" i="1"/>
  <c r="BM947" i="1"/>
  <c r="BN946" i="1"/>
  <c r="BP944" i="1"/>
  <c r="BH944" i="1"/>
  <c r="CC947" i="1"/>
  <c r="BU947" i="1"/>
  <c r="CB946" i="1"/>
  <c r="BT946" i="1"/>
  <c r="BZ944" i="1"/>
  <c r="CO947" i="1"/>
  <c r="CO946" i="1"/>
  <c r="BC947" i="1"/>
  <c r="AU947" i="1"/>
  <c r="BA946" i="1"/>
  <c r="BE944" i="1"/>
  <c r="AW944" i="1"/>
  <c r="BL947" i="1"/>
  <c r="BM946" i="1"/>
  <c r="BO944" i="1"/>
  <c r="BR944" i="1"/>
  <c r="CB947" i="1"/>
  <c r="BT947" i="1"/>
  <c r="CA946" i="1"/>
  <c r="BS946" i="1"/>
  <c r="CG944" i="1"/>
  <c r="BY944" i="1"/>
  <c r="CN947" i="1"/>
  <c r="CN946" i="1"/>
  <c r="CN944" i="1"/>
  <c r="AS944" i="1"/>
  <c r="BB947" i="1"/>
  <c r="AT947" i="1"/>
  <c r="AZ946" i="1"/>
  <c r="BD944" i="1"/>
  <c r="AV944" i="1"/>
  <c r="BK947" i="1"/>
  <c r="BL946" i="1"/>
  <c r="BN944" i="1"/>
  <c r="CA947" i="1"/>
  <c r="BS947" i="1"/>
  <c r="BZ946" i="1"/>
  <c r="BX944" i="1"/>
  <c r="CM947" i="1"/>
  <c r="CM946" i="1"/>
  <c r="CM944" i="1"/>
  <c r="BA947" i="1"/>
  <c r="BG946" i="1"/>
  <c r="AY946" i="1"/>
  <c r="BC944" i="1"/>
  <c r="AU944" i="1"/>
  <c r="BJ947" i="1"/>
  <c r="BK946" i="1"/>
  <c r="BM944" i="1"/>
  <c r="BR947" i="1"/>
  <c r="BZ947" i="1"/>
  <c r="CG946" i="1"/>
  <c r="BY946" i="1"/>
  <c r="CE944" i="1"/>
  <c r="BW944" i="1"/>
  <c r="CL947" i="1"/>
  <c r="CL946" i="1"/>
  <c r="CL944" i="1"/>
  <c r="AS947" i="1"/>
  <c r="AZ947" i="1"/>
  <c r="BF946" i="1"/>
  <c r="AX946" i="1"/>
  <c r="BB944" i="1"/>
  <c r="AT944" i="1"/>
  <c r="BJ946" i="1"/>
  <c r="BL944" i="1"/>
  <c r="CG947" i="1"/>
  <c r="BY947" i="1"/>
  <c r="CF946" i="1"/>
  <c r="BX946" i="1"/>
  <c r="CD944" i="1"/>
  <c r="BV944" i="1"/>
  <c r="CK947" i="1"/>
  <c r="CK946" i="1"/>
  <c r="CK944" i="1"/>
  <c r="BG947" i="1"/>
  <c r="AY947" i="1"/>
  <c r="BE946" i="1"/>
  <c r="AW946" i="1"/>
  <c r="BA944" i="1"/>
  <c r="BP947" i="1"/>
  <c r="BH947" i="1"/>
  <c r="BK944" i="1"/>
  <c r="CF947" i="1"/>
  <c r="BX947" i="1"/>
  <c r="CE946" i="1"/>
  <c r="BW946" i="1"/>
  <c r="CC944" i="1"/>
  <c r="BU944" i="1"/>
  <c r="CJ947" i="1"/>
  <c r="CJ946" i="1"/>
  <c r="CJ944" i="1"/>
  <c r="BF947" i="1"/>
  <c r="AX947" i="1"/>
  <c r="BD946" i="1"/>
  <c r="AV946" i="1"/>
  <c r="AZ944" i="1"/>
  <c r="BO947" i="1"/>
  <c r="BP946" i="1"/>
  <c r="BH946" i="1"/>
  <c r="BJ944" i="1"/>
  <c r="CE947" i="1"/>
  <c r="BW947" i="1"/>
  <c r="CD946" i="1"/>
  <c r="BV946" i="1"/>
  <c r="CB944" i="1"/>
  <c r="BT944" i="1"/>
  <c r="CI947" i="1"/>
  <c r="CI946" i="1"/>
  <c r="CI944" i="1"/>
  <c r="C931" i="1"/>
  <c r="BE947" i="1"/>
  <c r="AW947" i="1"/>
  <c r="BC946" i="1"/>
  <c r="AU946" i="1"/>
  <c r="BG944" i="1"/>
  <c r="AY944" i="1"/>
  <c r="BN947" i="1"/>
  <c r="BO946" i="1"/>
  <c r="CD947" i="1"/>
  <c r="BV947" i="1"/>
  <c r="CC946" i="1"/>
  <c r="BU946" i="1"/>
  <c r="CA944" i="1"/>
  <c r="BS944" i="1"/>
  <c r="BQ949" i="1"/>
  <c r="BM943" i="1"/>
  <c r="BR939" i="1"/>
  <c r="BF943" i="1"/>
  <c r="BA941" i="1"/>
  <c r="BJ941" i="1"/>
  <c r="AU939" i="1"/>
  <c r="BE943" i="1"/>
  <c r="AZ941" i="1"/>
  <c r="AS941" i="1"/>
  <c r="BA939" i="1"/>
  <c r="BH939" i="1"/>
  <c r="CI941" i="1"/>
  <c r="AX943" i="1"/>
  <c r="AR941" i="1"/>
  <c r="AW943" i="1"/>
  <c r="BJ939" i="1"/>
  <c r="BB939" i="1"/>
  <c r="AY943" i="1"/>
  <c r="BN943" i="1"/>
  <c r="BI941" i="1"/>
  <c r="AZ939" i="1"/>
  <c r="BH941" i="1"/>
  <c r="CL943" i="1"/>
  <c r="BW943" i="1"/>
  <c r="CA949" i="1"/>
  <c r="BS949" i="1"/>
  <c r="BU949" i="1"/>
  <c r="CE943" i="1"/>
  <c r="BT949" i="1"/>
  <c r="BZ949" i="1"/>
  <c r="CB949" i="1"/>
  <c r="BR949" i="1"/>
  <c r="BQ941" i="1"/>
  <c r="BR941" i="1"/>
  <c r="BK939" i="1"/>
  <c r="BZ941" i="1"/>
  <c r="BG943" i="1"/>
  <c r="AX941" i="1"/>
  <c r="AY941" i="1"/>
  <c r="BY949" i="1"/>
  <c r="CG941" i="1"/>
  <c r="AR939" i="1"/>
  <c r="BY941" i="1"/>
  <c r="AS939" i="1"/>
  <c r="BV949" i="1"/>
  <c r="CF943" i="1"/>
  <c r="BW949" i="1"/>
  <c r="BO943" i="1"/>
  <c r="CN943" i="1"/>
  <c r="BX943" i="1"/>
  <c r="CE949" i="1"/>
  <c r="BH943" i="1"/>
  <c r="CF949" i="1"/>
  <c r="BX949" i="1"/>
  <c r="BP943" i="1"/>
  <c r="AY939" i="1"/>
  <c r="BN939" i="1"/>
  <c r="AW941" i="1"/>
  <c r="BY943" i="1"/>
  <c r="AZ943" i="1"/>
  <c r="CI939" i="1"/>
  <c r="BM941" i="1"/>
  <c r="BD941" i="1"/>
  <c r="AV941" i="1"/>
  <c r="CM941" i="1"/>
  <c r="BN941" i="1"/>
  <c r="CD941" i="1"/>
  <c r="BE941" i="1"/>
  <c r="BF941" i="1"/>
  <c r="BW941" i="1"/>
  <c r="CA939" i="1"/>
  <c r="BE939" i="1"/>
  <c r="BD943" i="1"/>
  <c r="AV943" i="1"/>
  <c r="BL939" i="1"/>
  <c r="CM943" i="1"/>
  <c r="BC939" i="1"/>
  <c r="CC943" i="1"/>
  <c r="BJ943" i="1"/>
  <c r="CD949" i="1"/>
  <c r="CL939" i="1"/>
  <c r="BM939" i="1"/>
  <c r="CC939" i="1"/>
  <c r="BD939" i="1"/>
  <c r="CB943" i="1"/>
  <c r="BC943" i="1"/>
  <c r="AU943" i="1"/>
  <c r="CJ943" i="1"/>
  <c r="BK943" i="1"/>
  <c r="CA943" i="1"/>
  <c r="BB943" i="1"/>
  <c r="AT943" i="1"/>
  <c r="BF939" i="1"/>
  <c r="CE939" i="1"/>
  <c r="BP941" i="1"/>
  <c r="AQ941" i="1"/>
  <c r="BR946" i="1"/>
  <c r="AS946" i="1"/>
  <c r="BZ943" i="1"/>
  <c r="BR943" i="1"/>
  <c r="BA943" i="1"/>
  <c r="AS943" i="1"/>
  <c r="BX939" i="1"/>
  <c r="AQ939" i="1"/>
  <c r="CC949" i="1"/>
  <c r="BY939" i="1"/>
  <c r="CK941" i="1"/>
  <c r="BL941" i="1"/>
  <c r="CB941" i="1"/>
  <c r="BC941" i="1"/>
  <c r="BT941" i="1"/>
  <c r="AU941" i="1"/>
  <c r="BK941" i="1"/>
  <c r="CA941" i="1"/>
  <c r="BB941" i="1"/>
  <c r="BS941" i="1"/>
  <c r="AT941" i="1"/>
  <c r="CK943" i="1"/>
  <c r="BL943" i="1"/>
  <c r="BI939" i="1"/>
  <c r="BP939" i="1"/>
  <c r="BQ939" i="1"/>
  <c r="CJ939" i="1"/>
  <c r="BZ939" i="1"/>
  <c r="AT939" i="1"/>
  <c r="AH137" i="1"/>
  <c r="CF137" i="1" l="1"/>
  <c r="CE941" i="1"/>
  <c r="BV943" i="1"/>
  <c r="BT939" i="1"/>
  <c r="CD943" i="1"/>
  <c r="CG939" i="1"/>
  <c r="CC941" i="1"/>
  <c r="BT943" i="1"/>
  <c r="BX941" i="1"/>
  <c r="BV941" i="1"/>
  <c r="CK939" i="1"/>
  <c r="CD939" i="1"/>
  <c r="CM939" i="1"/>
  <c r="BU941" i="1"/>
  <c r="CO943" i="1"/>
  <c r="CG943" i="1"/>
  <c r="BU943" i="1"/>
  <c r="CJ941" i="1"/>
  <c r="CI943" i="1"/>
  <c r="BS939" i="1"/>
  <c r="BS943" i="1"/>
  <c r="CH941" i="1"/>
  <c r="CH939" i="1"/>
  <c r="CL941" i="1"/>
  <c r="CB939" i="1"/>
  <c r="AH139" i="1"/>
  <c r="AH138" i="1"/>
  <c r="AH197" i="1"/>
  <c r="AH196" i="1"/>
  <c r="AH195" i="1"/>
  <c r="AH194" i="1"/>
  <c r="AH193" i="1"/>
  <c r="AH192" i="1"/>
  <c r="CF194" i="1" l="1"/>
  <c r="CF195" i="1"/>
  <c r="CF196" i="1"/>
  <c r="CF197" i="1"/>
  <c r="CF138" i="1"/>
  <c r="CF139" i="1"/>
  <c r="CF192" i="1"/>
  <c r="CF193" i="1"/>
  <c r="AH203" i="1"/>
  <c r="AH202" i="1"/>
  <c r="AH201" i="1"/>
  <c r="AH200" i="1"/>
  <c r="AH199" i="1"/>
  <c r="AH198" i="1"/>
  <c r="AH323" i="1"/>
  <c r="AH322" i="1"/>
  <c r="AH321" i="1"/>
  <c r="AH320" i="1"/>
  <c r="F931" i="1"/>
  <c r="AH237" i="1"/>
  <c r="AH236" i="1"/>
  <c r="AH235" i="1"/>
  <c r="AH234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582" i="1"/>
  <c r="AH581" i="1"/>
  <c r="AH580" i="1"/>
  <c r="AH579" i="1"/>
  <c r="AH578" i="1"/>
  <c r="AH577" i="1"/>
  <c r="AH576" i="1"/>
  <c r="AH575" i="1"/>
  <c r="CF34" i="1"/>
  <c r="CF33" i="1"/>
  <c r="AH32" i="1"/>
  <c r="AH31" i="1"/>
  <c r="AH30" i="1"/>
  <c r="AH29" i="1"/>
  <c r="AH28" i="1"/>
  <c r="AH129" i="1"/>
  <c r="AH128" i="1"/>
  <c r="AH127" i="1"/>
  <c r="AH126" i="1"/>
  <c r="AH125" i="1"/>
  <c r="AH124" i="1"/>
  <c r="AH130" i="1"/>
  <c r="AH135" i="1"/>
  <c r="AH134" i="1"/>
  <c r="AH133" i="1"/>
  <c r="AH132" i="1"/>
  <c r="AH131" i="1"/>
  <c r="AH80" i="1"/>
  <c r="AH79" i="1"/>
  <c r="AH78" i="1"/>
  <c r="AH77" i="1"/>
  <c r="AH76" i="1"/>
  <c r="AH75" i="1"/>
  <c r="AH74" i="1"/>
  <c r="AH73" i="1"/>
  <c r="AH72" i="1"/>
  <c r="AH71" i="1"/>
  <c r="AH392" i="1"/>
  <c r="AH391" i="1"/>
  <c r="AH390" i="1"/>
  <c r="AH388" i="1"/>
  <c r="AH387" i="1"/>
  <c r="AH386" i="1"/>
  <c r="AH502" i="1"/>
  <c r="AH501" i="1"/>
  <c r="AH500" i="1"/>
  <c r="AH499" i="1"/>
  <c r="CF73" i="1" l="1"/>
  <c r="CF79" i="1"/>
  <c r="CF830" i="1"/>
  <c r="CF80" i="1"/>
  <c r="CF831" i="1"/>
  <c r="CF131" i="1"/>
  <c r="CF832" i="1"/>
  <c r="CF323" i="1"/>
  <c r="CF134" i="1"/>
  <c r="CF575" i="1"/>
  <c r="CF835" i="1"/>
  <c r="CF199" i="1"/>
  <c r="CF126" i="1"/>
  <c r="CF74" i="1"/>
  <c r="CF581" i="1"/>
  <c r="CF235" i="1"/>
  <c r="CF129" i="1"/>
  <c r="CF77" i="1"/>
  <c r="CF828" i="1"/>
  <c r="CF78" i="1"/>
  <c r="CF30" i="1"/>
  <c r="CF502" i="1"/>
  <c r="CF386" i="1"/>
  <c r="CF322" i="1"/>
  <c r="CF576" i="1"/>
  <c r="CF200" i="1"/>
  <c r="CF29" i="1"/>
  <c r="CF501" i="1"/>
  <c r="CF132" i="1"/>
  <c r="CF388" i="1"/>
  <c r="CF198" i="1"/>
  <c r="CF391" i="1"/>
  <c r="CF392" i="1"/>
  <c r="CF130" i="1"/>
  <c r="CF577" i="1"/>
  <c r="CF837" i="1"/>
  <c r="CF201" i="1"/>
  <c r="CF580" i="1"/>
  <c r="CF234" i="1"/>
  <c r="CF75" i="1"/>
  <c r="CF582" i="1"/>
  <c r="CF236" i="1"/>
  <c r="CF237" i="1"/>
  <c r="CF321" i="1"/>
  <c r="CF32" i="1"/>
  <c r="CF387" i="1"/>
  <c r="CF833" i="1"/>
  <c r="CF133" i="1"/>
  <c r="CF834" i="1"/>
  <c r="CF390" i="1"/>
  <c r="CF71" i="1"/>
  <c r="CF124" i="1"/>
  <c r="CF578" i="1"/>
  <c r="CF838" i="1"/>
  <c r="CF202" i="1"/>
  <c r="CF840" i="1"/>
  <c r="CF127" i="1"/>
  <c r="CF128" i="1"/>
  <c r="CF76" i="1"/>
  <c r="CF827" i="1"/>
  <c r="CF499" i="1"/>
  <c r="CF28" i="1"/>
  <c r="CF500" i="1"/>
  <c r="CF829" i="1"/>
  <c r="CF320" i="1"/>
  <c r="CF31" i="1"/>
  <c r="CF135" i="1"/>
  <c r="CF836" i="1"/>
  <c r="CF72" i="1"/>
  <c r="CF125" i="1"/>
  <c r="CF579" i="1"/>
  <c r="CF839" i="1"/>
  <c r="CF203" i="1"/>
  <c r="AH280" i="1"/>
  <c r="AH279" i="1"/>
  <c r="AH276" i="1"/>
  <c r="AH275" i="1"/>
  <c r="AH146" i="1"/>
  <c r="AH145" i="1"/>
  <c r="AH144" i="1"/>
  <c r="AH142" i="1"/>
  <c r="AH141" i="1"/>
  <c r="AH140" i="1"/>
  <c r="CF772" i="1"/>
  <c r="CF771" i="1"/>
  <c r="CF770" i="1"/>
  <c r="CF769" i="1"/>
  <c r="CF768" i="1"/>
  <c r="CF767" i="1"/>
  <c r="AH888" i="1"/>
  <c r="AH887" i="1"/>
  <c r="AH886" i="1"/>
  <c r="AH885" i="1"/>
  <c r="AH430" i="1"/>
  <c r="AH429" i="1"/>
  <c r="AH428" i="1"/>
  <c r="AH427" i="1"/>
  <c r="AH426" i="1"/>
  <c r="AH425" i="1"/>
  <c r="AH424" i="1"/>
  <c r="AH423" i="1"/>
  <c r="AH422" i="1"/>
  <c r="AH421" i="1"/>
  <c r="AH535" i="1"/>
  <c r="AH534" i="1"/>
  <c r="AH458" i="1"/>
  <c r="AH457" i="1"/>
  <c r="AH456" i="1"/>
  <c r="AH455" i="1"/>
  <c r="AH454" i="1"/>
  <c r="AH453" i="1"/>
  <c r="AH451" i="1"/>
  <c r="AH450" i="1"/>
  <c r="AH93" i="1"/>
  <c r="AH92" i="1"/>
  <c r="AH91" i="1"/>
  <c r="AH90" i="1"/>
  <c r="AH87" i="1"/>
  <c r="AH86" i="1"/>
  <c r="AH85" i="1"/>
  <c r="AH84" i="1"/>
  <c r="AH83" i="1"/>
  <c r="AH82" i="1"/>
  <c r="AH81" i="1"/>
  <c r="AH273" i="1"/>
  <c r="AH272" i="1"/>
  <c r="AH271" i="1"/>
  <c r="AH269" i="1"/>
  <c r="AH268" i="1"/>
  <c r="AH267" i="1"/>
  <c r="AH265" i="1"/>
  <c r="AH264" i="1"/>
  <c r="AH283" i="1"/>
  <c r="AH282" i="1"/>
  <c r="AH281" i="1"/>
  <c r="CF282" i="1" l="1"/>
  <c r="CF425" i="1"/>
  <c r="CF92" i="1"/>
  <c r="CF144" i="1"/>
  <c r="CF87" i="1"/>
  <c r="CF264" i="1"/>
  <c r="CF265" i="1"/>
  <c r="CF429" i="1"/>
  <c r="CF424" i="1"/>
  <c r="CF275" i="1"/>
  <c r="CF426" i="1"/>
  <c r="CF430" i="1"/>
  <c r="CF82" i="1"/>
  <c r="CF422" i="1"/>
  <c r="CF90" i="1"/>
  <c r="CF450" i="1"/>
  <c r="CF142" i="1"/>
  <c r="CF146" i="1"/>
  <c r="CF455" i="1"/>
  <c r="CF456" i="1"/>
  <c r="CF457" i="1"/>
  <c r="CF279" i="1"/>
  <c r="CF83" i="1"/>
  <c r="CF458" i="1"/>
  <c r="CF888" i="1"/>
  <c r="CF280" i="1"/>
  <c r="CF141" i="1"/>
  <c r="CF268" i="1"/>
  <c r="CF451" i="1"/>
  <c r="CF271" i="1"/>
  <c r="CF145" i="1"/>
  <c r="CF272" i="1"/>
  <c r="CF273" i="1"/>
  <c r="CF886" i="1"/>
  <c r="CF93" i="1"/>
  <c r="CF269" i="1"/>
  <c r="CF428" i="1"/>
  <c r="CF453" i="1"/>
  <c r="CF454" i="1"/>
  <c r="CF276" i="1"/>
  <c r="CF887" i="1"/>
  <c r="CF84" i="1"/>
  <c r="CF534" i="1"/>
  <c r="CF85" i="1"/>
  <c r="CF535" i="1"/>
  <c r="CF283" i="1"/>
  <c r="CF423" i="1"/>
  <c r="CF91" i="1"/>
  <c r="CF140" i="1"/>
  <c r="CF267" i="1"/>
  <c r="CF427" i="1"/>
  <c r="CF885" i="1"/>
  <c r="CF81" i="1"/>
  <c r="CF281" i="1"/>
  <c r="CF86" i="1"/>
  <c r="CF421" i="1"/>
  <c r="AS945" i="1"/>
  <c r="AQ942" i="1"/>
  <c r="AQ935" i="1"/>
  <c r="AQ940" i="1"/>
  <c r="AQ934" i="1"/>
  <c r="AQ936" i="1"/>
  <c r="BP933" i="1" s="1"/>
  <c r="AQ938" i="1"/>
  <c r="AQ933" i="1"/>
  <c r="BP935" i="1" s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8" i="1"/>
  <c r="AH106" i="1"/>
  <c r="AH105" i="1"/>
  <c r="AH512" i="1"/>
  <c r="AH511" i="1"/>
  <c r="AH510" i="1"/>
  <c r="AH509" i="1"/>
  <c r="AH508" i="1"/>
  <c r="AH506" i="1"/>
  <c r="AH505" i="1"/>
  <c r="AH504" i="1"/>
  <c r="AH503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150" i="1"/>
  <c r="AH149" i="1"/>
  <c r="AH148" i="1"/>
  <c r="AH147" i="1"/>
  <c r="AH718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27" i="1"/>
  <c r="AH726" i="1"/>
  <c r="AH725" i="1"/>
  <c r="AH724" i="1"/>
  <c r="AH723" i="1"/>
  <c r="AH722" i="1"/>
  <c r="AH721" i="1"/>
  <c r="AH600" i="1"/>
  <c r="AH599" i="1"/>
  <c r="AH598" i="1"/>
  <c r="AH597" i="1"/>
  <c r="AH595" i="1"/>
  <c r="AH622" i="1"/>
  <c r="AH621" i="1"/>
  <c r="AH620" i="1"/>
  <c r="AH618" i="1"/>
  <c r="AH693" i="1"/>
  <c r="AH692" i="1"/>
  <c r="AH691" i="1"/>
  <c r="AH690" i="1"/>
  <c r="AH626" i="1"/>
  <c r="AH625" i="1"/>
  <c r="AH624" i="1"/>
  <c r="AH623" i="1"/>
  <c r="AH489" i="1"/>
  <c r="AH487" i="1"/>
  <c r="AH488" i="1"/>
  <c r="AH476" i="1"/>
  <c r="AH475" i="1"/>
  <c r="AH474" i="1"/>
  <c r="AH473" i="1"/>
  <c r="AH472" i="1"/>
  <c r="AH471" i="1"/>
  <c r="AH470" i="1"/>
  <c r="AH469" i="1"/>
  <c r="AH468" i="1"/>
  <c r="AH467" i="1"/>
  <c r="AH460" i="1"/>
  <c r="AH459" i="1"/>
  <c r="L935" i="1"/>
  <c r="AH740" i="1"/>
  <c r="AH738" i="1"/>
  <c r="AH737" i="1"/>
  <c r="AH736" i="1"/>
  <c r="AH735" i="1"/>
  <c r="AH734" i="1"/>
  <c r="AH733" i="1"/>
  <c r="AH732" i="1"/>
  <c r="AH731" i="1"/>
  <c r="AH730" i="1"/>
  <c r="AH729" i="1"/>
  <c r="AH728" i="1"/>
  <c r="AH744" i="1"/>
  <c r="AH743" i="1"/>
  <c r="AH742" i="1"/>
  <c r="AH741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242" i="1"/>
  <c r="AH241" i="1"/>
  <c r="AH240" i="1"/>
  <c r="AH239" i="1"/>
  <c r="AH238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291" i="1"/>
  <c r="AH290" i="1"/>
  <c r="AH289" i="1"/>
  <c r="AH288" i="1"/>
  <c r="AH287" i="1"/>
  <c r="AH286" i="1"/>
  <c r="AH285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541" i="1"/>
  <c r="AH540" i="1"/>
  <c r="AH539" i="1"/>
  <c r="AH538" i="1"/>
  <c r="AH537" i="1"/>
  <c r="AH536" i="1"/>
  <c r="AH250" i="1"/>
  <c r="AH249" i="1"/>
  <c r="AH248" i="1"/>
  <c r="AH247" i="1"/>
  <c r="AH246" i="1"/>
  <c r="AH245" i="1"/>
  <c r="AH244" i="1"/>
  <c r="AH243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342" i="1"/>
  <c r="AH341" i="1"/>
  <c r="AH340" i="1"/>
  <c r="AH339" i="1"/>
  <c r="AH338" i="1"/>
  <c r="AH337" i="1"/>
  <c r="AH336" i="1"/>
  <c r="AH335" i="1"/>
  <c r="AH351" i="1"/>
  <c r="AH350" i="1"/>
  <c r="AH349" i="1"/>
  <c r="AH348" i="1"/>
  <c r="AH347" i="1"/>
  <c r="AH346" i="1"/>
  <c r="AH345" i="1"/>
  <c r="AH344" i="1"/>
  <c r="AH343" i="1"/>
  <c r="AH357" i="1"/>
  <c r="AH356" i="1"/>
  <c r="AH355" i="1"/>
  <c r="AH354" i="1"/>
  <c r="AH353" i="1"/>
  <c r="AH352" i="1"/>
  <c r="AH884" i="1"/>
  <c r="AH883" i="1"/>
  <c r="AH882" i="1"/>
  <c r="AH881" i="1"/>
  <c r="AH880" i="1"/>
  <c r="AH879" i="1"/>
  <c r="AH878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77" i="1"/>
  <c r="AH876" i="1"/>
  <c r="AH875" i="1"/>
  <c r="AH874" i="1"/>
  <c r="AH873" i="1"/>
  <c r="AH872" i="1"/>
  <c r="AH871" i="1"/>
  <c r="AH870" i="1"/>
  <c r="AH869" i="1"/>
  <c r="AH432" i="1"/>
  <c r="AH431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868" i="1"/>
  <c r="AH867" i="1"/>
  <c r="AH866" i="1"/>
  <c r="AH865" i="1"/>
  <c r="AH864" i="1"/>
  <c r="AH863" i="1"/>
  <c r="AH862" i="1"/>
  <c r="AH861" i="1"/>
  <c r="AH859" i="1"/>
  <c r="AH858" i="1"/>
  <c r="AH857" i="1"/>
  <c r="AH856" i="1"/>
  <c r="AH855" i="1"/>
  <c r="AH854" i="1"/>
  <c r="AH853" i="1"/>
  <c r="AH852" i="1"/>
  <c r="AH851" i="1"/>
  <c r="AH850" i="1"/>
  <c r="AH849" i="1"/>
  <c r="AH847" i="1"/>
  <c r="AH846" i="1"/>
  <c r="AH845" i="1"/>
  <c r="AH844" i="1"/>
  <c r="AH842" i="1"/>
  <c r="AH841" i="1"/>
  <c r="AH818" i="1"/>
  <c r="AH817" i="1"/>
  <c r="AH820" i="1"/>
  <c r="AH819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253" i="1"/>
  <c r="AH251" i="1"/>
  <c r="CF396" i="1" l="1"/>
  <c r="CF792" i="1"/>
  <c r="CF920" i="1"/>
  <c r="CF713" i="1"/>
  <c r="CF793" i="1"/>
  <c r="CF818" i="1"/>
  <c r="CF858" i="1"/>
  <c r="CF399" i="1"/>
  <c r="CF443" i="1"/>
  <c r="CF876" i="1"/>
  <c r="CF903" i="1"/>
  <c r="CF345" i="1"/>
  <c r="CF514" i="1"/>
  <c r="CF530" i="1"/>
  <c r="CF540" i="1"/>
  <c r="CF306" i="1"/>
  <c r="CF287" i="1"/>
  <c r="CF921" i="1"/>
  <c r="CF775" i="1"/>
  <c r="CF744" i="1"/>
  <c r="CF467" i="1"/>
  <c r="CF626" i="1"/>
  <c r="CF723" i="1"/>
  <c r="CF714" i="1"/>
  <c r="CF58" i="1"/>
  <c r="CF506" i="1"/>
  <c r="CF117" i="1"/>
  <c r="CF855" i="1"/>
  <c r="CF741" i="1"/>
  <c r="CF875" i="1"/>
  <c r="CF776" i="1"/>
  <c r="CF724" i="1"/>
  <c r="CF59" i="1"/>
  <c r="CF508" i="1"/>
  <c r="CF118" i="1"/>
  <c r="CF527" i="1"/>
  <c r="CF305" i="1"/>
  <c r="CF505" i="1"/>
  <c r="CF877" i="1"/>
  <c r="CF532" i="1"/>
  <c r="CF357" i="1"/>
  <c r="CF398" i="1"/>
  <c r="CF774" i="1"/>
  <c r="CF444" i="1"/>
  <c r="CF922" i="1"/>
  <c r="CF715" i="1"/>
  <c r="CF401" i="1"/>
  <c r="CF347" i="1"/>
  <c r="CF923" i="1"/>
  <c r="CF517" i="1"/>
  <c r="CF924" i="1"/>
  <c r="CF730" i="1"/>
  <c r="CF692" i="1"/>
  <c r="CF726" i="1"/>
  <c r="CF718" i="1"/>
  <c r="CF61" i="1"/>
  <c r="CF510" i="1"/>
  <c r="CF120" i="1"/>
  <c r="CF873" i="1"/>
  <c r="CF817" i="1"/>
  <c r="CF286" i="1"/>
  <c r="CF57" i="1"/>
  <c r="CF515" i="1"/>
  <c r="CF468" i="1"/>
  <c r="CF795" i="1"/>
  <c r="CF889" i="1"/>
  <c r="CF292" i="1"/>
  <c r="CF777" i="1"/>
  <c r="CF691" i="1"/>
  <c r="CF60" i="1"/>
  <c r="CF844" i="1"/>
  <c r="CF446" i="1"/>
  <c r="CF348" i="1"/>
  <c r="CF293" i="1"/>
  <c r="CF290" i="1"/>
  <c r="CF470" i="1"/>
  <c r="CF797" i="1"/>
  <c r="CF845" i="1"/>
  <c r="CF863" i="1"/>
  <c r="CF403" i="1"/>
  <c r="CF447" i="1"/>
  <c r="CF891" i="1"/>
  <c r="CF881" i="1"/>
  <c r="CF349" i="1"/>
  <c r="CF518" i="1"/>
  <c r="CF243" i="1"/>
  <c r="CF294" i="1"/>
  <c r="CF310" i="1"/>
  <c r="CF291" i="1"/>
  <c r="CF925" i="1"/>
  <c r="CF779" i="1"/>
  <c r="CF731" i="1"/>
  <c r="CF471" i="1"/>
  <c r="CF693" i="1"/>
  <c r="CF727" i="1"/>
  <c r="CF147" i="1"/>
  <c r="CF62" i="1"/>
  <c r="CF511" i="1"/>
  <c r="CF121" i="1"/>
  <c r="CF341" i="1"/>
  <c r="CF442" i="1"/>
  <c r="CF743" i="1"/>
  <c r="CF859" i="1"/>
  <c r="CF307" i="1"/>
  <c r="CF690" i="1"/>
  <c r="CF842" i="1"/>
  <c r="CF879" i="1"/>
  <c r="CF308" i="1"/>
  <c r="CF729" i="1"/>
  <c r="CF725" i="1"/>
  <c r="CF509" i="1"/>
  <c r="CF796" i="1"/>
  <c r="CF402" i="1"/>
  <c r="CF880" i="1"/>
  <c r="CF309" i="1"/>
  <c r="CF798" i="1"/>
  <c r="CF864" i="1"/>
  <c r="CF448" i="1"/>
  <c r="CF892" i="1"/>
  <c r="CF882" i="1"/>
  <c r="CF350" i="1"/>
  <c r="CF519" i="1"/>
  <c r="CF244" i="1"/>
  <c r="CF295" i="1"/>
  <c r="CF311" i="1"/>
  <c r="CF910" i="1"/>
  <c r="CF926" i="1"/>
  <c r="CF780" i="1"/>
  <c r="CF732" i="1"/>
  <c r="CF472" i="1"/>
  <c r="CF618" i="1"/>
  <c r="CF703" i="1"/>
  <c r="CF148" i="1"/>
  <c r="CF63" i="1"/>
  <c r="CF512" i="1"/>
  <c r="CF122" i="1"/>
  <c r="CF790" i="1"/>
  <c r="CF319" i="1"/>
  <c r="CF344" i="1"/>
  <c r="CF460" i="1"/>
  <c r="CF400" i="1"/>
  <c r="CF541" i="1"/>
  <c r="CF728" i="1"/>
  <c r="CF861" i="1"/>
  <c r="CF445" i="1"/>
  <c r="CF516" i="1"/>
  <c r="CF289" i="1"/>
  <c r="CF469" i="1"/>
  <c r="CF716" i="1"/>
  <c r="CF119" i="1"/>
  <c r="CF862" i="1"/>
  <c r="CF890" i="1"/>
  <c r="CF533" i="1"/>
  <c r="CF778" i="1"/>
  <c r="CF846" i="1"/>
  <c r="CF404" i="1"/>
  <c r="CF799" i="1"/>
  <c r="CF847" i="1"/>
  <c r="CF865" i="1"/>
  <c r="CF433" i="1"/>
  <c r="CF449" i="1"/>
  <c r="CF893" i="1"/>
  <c r="CF883" i="1"/>
  <c r="CF351" i="1"/>
  <c r="CF520" i="1"/>
  <c r="CF245" i="1"/>
  <c r="CF296" i="1"/>
  <c r="CF312" i="1"/>
  <c r="CF911" i="1"/>
  <c r="CF927" i="1"/>
  <c r="CF781" i="1"/>
  <c r="CF733" i="1"/>
  <c r="CF473" i="1"/>
  <c r="CF620" i="1"/>
  <c r="CF704" i="1"/>
  <c r="CF149" i="1"/>
  <c r="CF64" i="1"/>
  <c r="CF105" i="1"/>
  <c r="CF123" i="1"/>
  <c r="CF303" i="1"/>
  <c r="CF513" i="1"/>
  <c r="CF625" i="1"/>
  <c r="CF841" i="1"/>
  <c r="CF288" i="1"/>
  <c r="CF800" i="1"/>
  <c r="CF849" i="1"/>
  <c r="CF866" i="1"/>
  <c r="CF434" i="1"/>
  <c r="CF431" i="1"/>
  <c r="CF894" i="1"/>
  <c r="CF884" i="1"/>
  <c r="CF335" i="1"/>
  <c r="CF521" i="1"/>
  <c r="CF246" i="1"/>
  <c r="CF297" i="1"/>
  <c r="CF313" i="1"/>
  <c r="CF912" i="1"/>
  <c r="CF928" i="1"/>
  <c r="CF782" i="1"/>
  <c r="CF734" i="1"/>
  <c r="CF474" i="1"/>
  <c r="CF621" i="1"/>
  <c r="CF705" i="1"/>
  <c r="CF150" i="1"/>
  <c r="CF65" i="1"/>
  <c r="CF106" i="1"/>
  <c r="CF440" i="1"/>
  <c r="CF857" i="1"/>
  <c r="CF346" i="1"/>
  <c r="CF801" i="1"/>
  <c r="CF435" i="1"/>
  <c r="CF352" i="1"/>
  <c r="CF247" i="1"/>
  <c r="CF314" i="1"/>
  <c r="CF783" i="1"/>
  <c r="CF475" i="1"/>
  <c r="CF622" i="1"/>
  <c r="CF706" i="1"/>
  <c r="CF50" i="1"/>
  <c r="CF108" i="1"/>
  <c r="CF251" i="1"/>
  <c r="CF802" i="1"/>
  <c r="CF868" i="1"/>
  <c r="CF436" i="1"/>
  <c r="CF869" i="1"/>
  <c r="CF353" i="1"/>
  <c r="CF337" i="1"/>
  <c r="CF523" i="1"/>
  <c r="CF248" i="1"/>
  <c r="CF315" i="1"/>
  <c r="CF914" i="1"/>
  <c r="CF238" i="1"/>
  <c r="CF784" i="1"/>
  <c r="CF736" i="1"/>
  <c r="CF476" i="1"/>
  <c r="CF595" i="1"/>
  <c r="CF707" i="1"/>
  <c r="CF51" i="1"/>
  <c r="CF67" i="1"/>
  <c r="CF819" i="1"/>
  <c r="CF918" i="1"/>
  <c r="CF539" i="1"/>
  <c r="CF722" i="1"/>
  <c r="CF794" i="1"/>
  <c r="CF531" i="1"/>
  <c r="CF867" i="1"/>
  <c r="CF895" i="1"/>
  <c r="CF522" i="1"/>
  <c r="CF298" i="1"/>
  <c r="CF913" i="1"/>
  <c r="CF735" i="1"/>
  <c r="CF66" i="1"/>
  <c r="CF851" i="1"/>
  <c r="CF896" i="1"/>
  <c r="CF299" i="1"/>
  <c r="CF110" i="1"/>
  <c r="CF253" i="1"/>
  <c r="CF803" i="1"/>
  <c r="CF852" i="1"/>
  <c r="CF393" i="1"/>
  <c r="CF437" i="1"/>
  <c r="CF870" i="1"/>
  <c r="CF897" i="1"/>
  <c r="CF354" i="1"/>
  <c r="CF338" i="1"/>
  <c r="CF524" i="1"/>
  <c r="CF249" i="1"/>
  <c r="CF300" i="1"/>
  <c r="CF316" i="1"/>
  <c r="CF915" i="1"/>
  <c r="CF239" i="1"/>
  <c r="CF785" i="1"/>
  <c r="CF737" i="1"/>
  <c r="CF488" i="1"/>
  <c r="CF597" i="1"/>
  <c r="CF708" i="1"/>
  <c r="CF52" i="1"/>
  <c r="CF68" i="1"/>
  <c r="CF111" i="1"/>
  <c r="CF537" i="1"/>
  <c r="CF529" i="1"/>
  <c r="CF900" i="1"/>
  <c r="CF242" i="1"/>
  <c r="CF902" i="1"/>
  <c r="CF116" i="1"/>
  <c r="CF878" i="1"/>
  <c r="CF850" i="1"/>
  <c r="CF432" i="1"/>
  <c r="CF336" i="1"/>
  <c r="CF929" i="1"/>
  <c r="CF788" i="1"/>
  <c r="CF804" i="1"/>
  <c r="CF853" i="1"/>
  <c r="CF394" i="1"/>
  <c r="CF438" i="1"/>
  <c r="CF871" i="1"/>
  <c r="CF898" i="1"/>
  <c r="CF355" i="1"/>
  <c r="CF339" i="1"/>
  <c r="CF525" i="1"/>
  <c r="CF250" i="1"/>
  <c r="CF301" i="1"/>
  <c r="CF317" i="1"/>
  <c r="CF916" i="1"/>
  <c r="CF240" i="1"/>
  <c r="CF786" i="1"/>
  <c r="CF738" i="1"/>
  <c r="CF487" i="1"/>
  <c r="CF598" i="1"/>
  <c r="CF709" i="1"/>
  <c r="CF53" i="1"/>
  <c r="CF69" i="1"/>
  <c r="CF112" i="1"/>
  <c r="CF789" i="1"/>
  <c r="CF805" i="1"/>
  <c r="CF854" i="1"/>
  <c r="CF395" i="1"/>
  <c r="CF439" i="1"/>
  <c r="CF872" i="1"/>
  <c r="CF899" i="1"/>
  <c r="CF356" i="1"/>
  <c r="CF340" i="1"/>
  <c r="CF526" i="1"/>
  <c r="CF536" i="1"/>
  <c r="CF302" i="1"/>
  <c r="CF318" i="1"/>
  <c r="CF917" i="1"/>
  <c r="CF241" i="1"/>
  <c r="CF787" i="1"/>
  <c r="CF740" i="1"/>
  <c r="CF489" i="1"/>
  <c r="CF599" i="1"/>
  <c r="CF710" i="1"/>
  <c r="CF54" i="1"/>
  <c r="CF70" i="1"/>
  <c r="CF113" i="1"/>
  <c r="CF623" i="1"/>
  <c r="CF600" i="1"/>
  <c r="CF711" i="1"/>
  <c r="CF55" i="1"/>
  <c r="CF503" i="1"/>
  <c r="CF114" i="1"/>
  <c r="CF791" i="1"/>
  <c r="CF820" i="1"/>
  <c r="CF856" i="1"/>
  <c r="CF397" i="1"/>
  <c r="CF441" i="1"/>
  <c r="CF874" i="1"/>
  <c r="CF901" i="1"/>
  <c r="CF343" i="1"/>
  <c r="CF342" i="1"/>
  <c r="CF528" i="1"/>
  <c r="CF538" i="1"/>
  <c r="CF304" i="1"/>
  <c r="CF285" i="1"/>
  <c r="CF919" i="1"/>
  <c r="CF773" i="1"/>
  <c r="CF742" i="1"/>
  <c r="CF459" i="1"/>
  <c r="CF624" i="1"/>
  <c r="CF721" i="1"/>
  <c r="CF712" i="1"/>
  <c r="CF56" i="1"/>
  <c r="CF504" i="1"/>
  <c r="CF115" i="1"/>
  <c r="AH263" i="1"/>
  <c r="AH262" i="1"/>
  <c r="AH261" i="1"/>
  <c r="AH260" i="1"/>
  <c r="AH259" i="1"/>
  <c r="AH258" i="1"/>
  <c r="AH257" i="1"/>
  <c r="AH256" i="1"/>
  <c r="AH255" i="1"/>
  <c r="AH254" i="1"/>
  <c r="CF259" i="1" l="1"/>
  <c r="CF260" i="1"/>
  <c r="CF261" i="1"/>
  <c r="CF263" i="1"/>
  <c r="CF262" i="1"/>
  <c r="CF258" i="1"/>
  <c r="CF255" i="1"/>
  <c r="CF254" i="1"/>
  <c r="CF256" i="1"/>
  <c r="CF257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8" i="1"/>
  <c r="AH217" i="1"/>
  <c r="AH216" i="1"/>
  <c r="AH215" i="1"/>
  <c r="AH219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CF159" i="1" l="1"/>
  <c r="CF228" i="1"/>
  <c r="CF216" i="1"/>
  <c r="CF222" i="1"/>
  <c r="CF223" i="1"/>
  <c r="CF158" i="1"/>
  <c r="CF160" i="1"/>
  <c r="CF155" i="1"/>
  <c r="CF224" i="1"/>
  <c r="CF225" i="1"/>
  <c r="CF226" i="1"/>
  <c r="CF227" i="1"/>
  <c r="CF162" i="1"/>
  <c r="CF219" i="1"/>
  <c r="CF232" i="1"/>
  <c r="CF233" i="1"/>
  <c r="CF218" i="1"/>
  <c r="CF157" i="1"/>
  <c r="CF163" i="1"/>
  <c r="CF231" i="1"/>
  <c r="CF215" i="1"/>
  <c r="CF217" i="1"/>
  <c r="CF156" i="1"/>
  <c r="CF161" i="1"/>
  <c r="CF229" i="1"/>
  <c r="CF230" i="1"/>
  <c r="CF151" i="1"/>
  <c r="CF152" i="1"/>
  <c r="CF153" i="1"/>
  <c r="CF220" i="1"/>
  <c r="CF154" i="1"/>
  <c r="CF221" i="1"/>
  <c r="AH826" i="1"/>
  <c r="AH825" i="1"/>
  <c r="AH824" i="1"/>
  <c r="AH823" i="1"/>
  <c r="AH822" i="1"/>
  <c r="AH821" i="1"/>
  <c r="AH104" i="1"/>
  <c r="AH103" i="1"/>
  <c r="AH102" i="1"/>
  <c r="AH101" i="1"/>
  <c r="AH100" i="1"/>
  <c r="AH99" i="1"/>
  <c r="AH98" i="1"/>
  <c r="AH97" i="1"/>
  <c r="AH96" i="1"/>
  <c r="AH95" i="1"/>
  <c r="AH94" i="1"/>
  <c r="AH214" i="1"/>
  <c r="AH213" i="1"/>
  <c r="AH49" i="1"/>
  <c r="AH48" i="1"/>
  <c r="AH47" i="1"/>
  <c r="AH46" i="1"/>
  <c r="AH45" i="1"/>
  <c r="AH44" i="1"/>
  <c r="AH43" i="1"/>
  <c r="AH42" i="1"/>
  <c r="AH41" i="1"/>
  <c r="CF40" i="1"/>
  <c r="BH2" i="1"/>
  <c r="BI2" i="1"/>
  <c r="BJ2" i="1"/>
  <c r="BK2" i="1"/>
  <c r="BL2" i="1"/>
  <c r="BM2" i="1"/>
  <c r="BN2" i="1"/>
  <c r="BJ945" i="1"/>
  <c r="BK945" i="1"/>
  <c r="BL945" i="1"/>
  <c r="BM945" i="1"/>
  <c r="BN945" i="1"/>
  <c r="BO945" i="1"/>
  <c r="BP945" i="1"/>
  <c r="CF39" i="1"/>
  <c r="CF38" i="1"/>
  <c r="CF37" i="1"/>
  <c r="CF36" i="1"/>
  <c r="CF35" i="1"/>
  <c r="CF41" i="1" l="1"/>
  <c r="CF99" i="1"/>
  <c r="CF100" i="1"/>
  <c r="CF97" i="1"/>
  <c r="CF102" i="1"/>
  <c r="CF95" i="1"/>
  <c r="CF98" i="1"/>
  <c r="CF42" i="1"/>
  <c r="CF103" i="1"/>
  <c r="CF44" i="1"/>
  <c r="CF45" i="1"/>
  <c r="CF821" i="1"/>
  <c r="CF101" i="1"/>
  <c r="CF48" i="1"/>
  <c r="CF822" i="1"/>
  <c r="CF47" i="1"/>
  <c r="CF49" i="1"/>
  <c r="CF823" i="1"/>
  <c r="CF43" i="1"/>
  <c r="CF104" i="1"/>
  <c r="CF213" i="1"/>
  <c r="CF824" i="1"/>
  <c r="CF46" i="1"/>
  <c r="CF214" i="1"/>
  <c r="CF825" i="1"/>
  <c r="CF96" i="1"/>
  <c r="CF94" i="1"/>
  <c r="CF826" i="1"/>
  <c r="CH947" i="1"/>
  <c r="BI947" i="1"/>
  <c r="BK940" i="1"/>
  <c r="BK938" i="1"/>
  <c r="BK936" i="1"/>
  <c r="CJ933" i="1" s="1"/>
  <c r="BK935" i="1"/>
  <c r="BK933" i="1"/>
  <c r="CJ934" i="1"/>
  <c r="BK942" i="1"/>
  <c r="BK934" i="1"/>
  <c r="BJ932" i="1"/>
  <c r="CI932" i="1"/>
  <c r="BI932" i="1"/>
  <c r="CH932" i="1"/>
  <c r="BH933" i="1"/>
  <c r="BH934" i="1"/>
  <c r="CG934" i="1"/>
  <c r="BH935" i="1"/>
  <c r="BH936" i="1"/>
  <c r="CG933" i="1" s="1"/>
  <c r="BH938" i="1"/>
  <c r="BH942" i="1"/>
  <c r="BH940" i="1"/>
  <c r="BI933" i="1"/>
  <c r="BI934" i="1"/>
  <c r="CH934" i="1"/>
  <c r="BI935" i="1"/>
  <c r="BI936" i="1"/>
  <c r="CH933" i="1" s="1"/>
  <c r="BI938" i="1"/>
  <c r="BI942" i="1"/>
  <c r="BI940" i="1"/>
  <c r="BH932" i="1"/>
  <c r="CG932" i="1"/>
  <c r="BM934" i="1"/>
  <c r="BM933" i="1"/>
  <c r="BM938" i="1"/>
  <c r="BM936" i="1"/>
  <c r="CL933" i="1" s="1"/>
  <c r="BM940" i="1"/>
  <c r="BM942" i="1"/>
  <c r="BM935" i="1"/>
  <c r="CL934" i="1"/>
  <c r="CK932" i="1"/>
  <c r="BL932" i="1"/>
  <c r="BJ940" i="1"/>
  <c r="BJ933" i="1"/>
  <c r="BJ934" i="1"/>
  <c r="CI934" i="1"/>
  <c r="BJ935" i="1"/>
  <c r="BJ936" i="1"/>
  <c r="CI933" i="1" s="1"/>
  <c r="BJ938" i="1"/>
  <c r="BJ942" i="1"/>
  <c r="CM932" i="1"/>
  <c r="BN932" i="1"/>
  <c r="CM934" i="1"/>
  <c r="BN940" i="1"/>
  <c r="BN934" i="1"/>
  <c r="BN933" i="1"/>
  <c r="BN938" i="1"/>
  <c r="BN942" i="1"/>
  <c r="BN935" i="1"/>
  <c r="BN936" i="1"/>
  <c r="CM933" i="1" s="1"/>
  <c r="CL932" i="1"/>
  <c r="BM932" i="1"/>
  <c r="BL940" i="1"/>
  <c r="BL933" i="1"/>
  <c r="BL938" i="1"/>
  <c r="BL936" i="1"/>
  <c r="CK933" i="1" s="1"/>
  <c r="BL935" i="1"/>
  <c r="BL934" i="1"/>
  <c r="CK934" i="1"/>
  <c r="BL942" i="1"/>
  <c r="CJ932" i="1"/>
  <c r="BK932" i="1"/>
  <c r="CH2" i="1"/>
  <c r="CH3" i="1"/>
  <c r="CJ945" i="1" s="1"/>
  <c r="CG2" i="1"/>
  <c r="CG3" i="1"/>
  <c r="CI945" i="1" s="1"/>
  <c r="CM2" i="1"/>
  <c r="CI2" i="1"/>
  <c r="CI3" i="1"/>
  <c r="CK945" i="1" s="1"/>
  <c r="CJ3" i="1"/>
  <c r="CL945" i="1" s="1"/>
  <c r="CM3" i="1"/>
  <c r="CL2" i="1"/>
  <c r="CL3" i="1"/>
  <c r="CN945" i="1" s="1"/>
  <c r="CK2" i="1"/>
  <c r="CK3" i="1"/>
  <c r="CM945" i="1" s="1"/>
  <c r="CJ2" i="1"/>
  <c r="AH27" i="1"/>
  <c r="AH26" i="1"/>
  <c r="AH25" i="1"/>
  <c r="AH24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CF16" i="1" l="1"/>
  <c r="CF21" i="1"/>
  <c r="CF8" i="1"/>
  <c r="CF25" i="1"/>
  <c r="CF9" i="1"/>
  <c r="CF26" i="1"/>
  <c r="CF10" i="1"/>
  <c r="CF27" i="1"/>
  <c r="CF11" i="1"/>
  <c r="CF13" i="1"/>
  <c r="CF19" i="1"/>
  <c r="CF17" i="1"/>
  <c r="CF18" i="1"/>
  <c r="CF4" i="1"/>
  <c r="CF20" i="1"/>
  <c r="CF12" i="1"/>
  <c r="CF14" i="1"/>
  <c r="CF22" i="1"/>
  <c r="CF15" i="1"/>
  <c r="CF5" i="1"/>
  <c r="CF6" i="1"/>
  <c r="CF7" i="1"/>
  <c r="CF24" i="1"/>
  <c r="CO945" i="1"/>
  <c r="CM942" i="1"/>
  <c r="CJ940" i="1"/>
  <c r="CJ936" i="1"/>
  <c r="CJ935" i="1"/>
  <c r="CJ938" i="1"/>
  <c r="CJ942" i="1"/>
  <c r="CM938" i="1"/>
  <c r="CM936" i="1"/>
  <c r="CM940" i="1"/>
  <c r="CM935" i="1"/>
  <c r="CI940" i="1"/>
  <c r="CI935" i="1"/>
  <c r="CI936" i="1"/>
  <c r="CI938" i="1"/>
  <c r="CI942" i="1"/>
  <c r="CK940" i="1"/>
  <c r="CK938" i="1"/>
  <c r="CK936" i="1"/>
  <c r="CK935" i="1"/>
  <c r="CK942" i="1"/>
  <c r="CG935" i="1"/>
  <c r="CG936" i="1"/>
  <c r="CG938" i="1"/>
  <c r="CG942" i="1"/>
  <c r="CG940" i="1"/>
  <c r="CL938" i="1"/>
  <c r="CL936" i="1"/>
  <c r="CL940" i="1"/>
  <c r="CL942" i="1"/>
  <c r="CL935" i="1"/>
  <c r="CH935" i="1"/>
  <c r="CH936" i="1"/>
  <c r="CH938" i="1"/>
  <c r="CH942" i="1"/>
  <c r="CH940" i="1"/>
  <c r="CG949" i="1" l="1"/>
  <c r="F933" i="1"/>
  <c r="AA931" i="1" l="1"/>
  <c r="W931" i="1"/>
  <c r="BB945" i="1"/>
  <c r="AX945" i="1"/>
  <c r="AZ2" i="1"/>
  <c r="AV2" i="1"/>
  <c r="BU3" i="1" l="1"/>
  <c r="BW945" i="1" s="1"/>
  <c r="AV940" i="1"/>
  <c r="AV936" i="1"/>
  <c r="BU933" i="1" s="1"/>
  <c r="AV935" i="1"/>
  <c r="AV933" i="1"/>
  <c r="AV942" i="1"/>
  <c r="BU934" i="1"/>
  <c r="AV938" i="1"/>
  <c r="AV934" i="1"/>
  <c r="AV932" i="1"/>
  <c r="BU932" i="1"/>
  <c r="AZ932" i="1"/>
  <c r="BY932" i="1"/>
  <c r="BY3" i="1"/>
  <c r="CA945" i="1" s="1"/>
  <c r="AZ933" i="1"/>
  <c r="AZ934" i="1"/>
  <c r="BY934" i="1"/>
  <c r="AZ935" i="1"/>
  <c r="AZ936" i="1"/>
  <c r="BY933" i="1" s="1"/>
  <c r="AZ938" i="1"/>
  <c r="AZ940" i="1"/>
  <c r="AZ942" i="1"/>
  <c r="BY2" i="1"/>
  <c r="BU2" i="1"/>
  <c r="BY935" i="1" l="1"/>
  <c r="BY936" i="1"/>
  <c r="BY938" i="1"/>
  <c r="BY942" i="1"/>
  <c r="BY940" i="1"/>
  <c r="BU940" i="1"/>
  <c r="BU936" i="1"/>
  <c r="BU935" i="1"/>
  <c r="BU942" i="1"/>
  <c r="BU938" i="1"/>
  <c r="C936" i="1" l="1"/>
  <c r="BF945" i="1" l="1"/>
  <c r="BH945" i="1"/>
  <c r="AT945" i="1"/>
  <c r="AU945" i="1"/>
  <c r="AV945" i="1"/>
  <c r="AW945" i="1"/>
  <c r="AY945" i="1"/>
  <c r="AZ945" i="1"/>
  <c r="BA945" i="1"/>
  <c r="BC945" i="1"/>
  <c r="BD945" i="1"/>
  <c r="BE945" i="1"/>
  <c r="BG945" i="1" l="1"/>
  <c r="CD934" i="1"/>
  <c r="AR933" i="1"/>
  <c r="AR934" i="1"/>
  <c r="BQ934" i="1"/>
  <c r="AR935" i="1"/>
  <c r="AR936" i="1"/>
  <c r="BQ933" i="1" s="1"/>
  <c r="AR938" i="1"/>
  <c r="AR942" i="1"/>
  <c r="AR940" i="1"/>
  <c r="BF936" i="1"/>
  <c r="CE933" i="1" s="1"/>
  <c r="BF935" i="1"/>
  <c r="CE934" i="1"/>
  <c r="BF940" i="1"/>
  <c r="BF934" i="1"/>
  <c r="BF942" i="1"/>
  <c r="BF933" i="1"/>
  <c r="BF938" i="1"/>
  <c r="BE935" i="1"/>
  <c r="BE940" i="1"/>
  <c r="BE934" i="1"/>
  <c r="BE936" i="1"/>
  <c r="CD933" i="1" s="1"/>
  <c r="BE933" i="1"/>
  <c r="BE938" i="1"/>
  <c r="BE942" i="1"/>
  <c r="BD940" i="1"/>
  <c r="BD935" i="1"/>
  <c r="BD934" i="1"/>
  <c r="CC934" i="1"/>
  <c r="BD933" i="1"/>
  <c r="BD936" i="1"/>
  <c r="CC933" i="1" s="1"/>
  <c r="BD942" i="1"/>
  <c r="BD938" i="1"/>
  <c r="BB940" i="1"/>
  <c r="BB933" i="1"/>
  <c r="BB934" i="1"/>
  <c r="CA934" i="1"/>
  <c r="BB935" i="1"/>
  <c r="BB936" i="1"/>
  <c r="CA933" i="1" s="1"/>
  <c r="BB938" i="1"/>
  <c r="BB942" i="1"/>
  <c r="BA933" i="1"/>
  <c r="BA934" i="1"/>
  <c r="BZ934" i="1"/>
  <c r="BA935" i="1"/>
  <c r="BA936" i="1"/>
  <c r="BZ933" i="1" s="1"/>
  <c r="BA938" i="1"/>
  <c r="BA940" i="1"/>
  <c r="BA942" i="1"/>
  <c r="AY934" i="1"/>
  <c r="AY942" i="1"/>
  <c r="AY933" i="1"/>
  <c r="AY938" i="1"/>
  <c r="BX934" i="1"/>
  <c r="AY935" i="1"/>
  <c r="AY936" i="1"/>
  <c r="BX933" i="1" s="1"/>
  <c r="AY940" i="1"/>
  <c r="AX933" i="1"/>
  <c r="AX938" i="1"/>
  <c r="AX936" i="1"/>
  <c r="BW933" i="1" s="1"/>
  <c r="AX934" i="1"/>
  <c r="AX940" i="1"/>
  <c r="AX942" i="1"/>
  <c r="BW934" i="1"/>
  <c r="AX935" i="1"/>
  <c r="AW938" i="1"/>
  <c r="AW936" i="1"/>
  <c r="BV933" i="1" s="1"/>
  <c r="AW933" i="1"/>
  <c r="AW940" i="1"/>
  <c r="BV934" i="1"/>
  <c r="AW942" i="1"/>
  <c r="AW934" i="1"/>
  <c r="AW935" i="1"/>
  <c r="AU940" i="1"/>
  <c r="AU936" i="1"/>
  <c r="BT933" i="1" s="1"/>
  <c r="AU935" i="1"/>
  <c r="BT934" i="1"/>
  <c r="AU938" i="1"/>
  <c r="AU934" i="1"/>
  <c r="AU933" i="1"/>
  <c r="AU942" i="1"/>
  <c r="AT940" i="1"/>
  <c r="AT933" i="1"/>
  <c r="AT934" i="1"/>
  <c r="BS934" i="1"/>
  <c r="AT935" i="1"/>
  <c r="AT936" i="1"/>
  <c r="BS933" i="1" s="1"/>
  <c r="AT938" i="1"/>
  <c r="AT942" i="1"/>
  <c r="BC940" i="1"/>
  <c r="CB934" i="1"/>
  <c r="BC934" i="1"/>
  <c r="BC933" i="1"/>
  <c r="BC938" i="1"/>
  <c r="BC935" i="1"/>
  <c r="BC936" i="1"/>
  <c r="CB933" i="1" s="1"/>
  <c r="BC942" i="1"/>
  <c r="AS934" i="1"/>
  <c r="BR934" i="1"/>
  <c r="AS935" i="1"/>
  <c r="AS936" i="1"/>
  <c r="BR933" i="1" s="1"/>
  <c r="AS938" i="1"/>
  <c r="AS942" i="1"/>
  <c r="AS940" i="1"/>
  <c r="BW3" i="1"/>
  <c r="BY945" i="1" s="1"/>
  <c r="BV3" i="1"/>
  <c r="BX945" i="1" s="1"/>
  <c r="BX3" i="1"/>
  <c r="BZ945" i="1" s="1"/>
  <c r="BX942" i="1" l="1"/>
  <c r="BX938" i="1"/>
  <c r="BX936" i="1"/>
  <c r="BX940" i="1"/>
  <c r="BX935" i="1"/>
  <c r="BV936" i="1"/>
  <c r="BV935" i="1"/>
  <c r="BV942" i="1"/>
  <c r="BV940" i="1"/>
  <c r="BV938" i="1"/>
  <c r="BW938" i="1"/>
  <c r="BW936" i="1"/>
  <c r="BW940" i="1"/>
  <c r="BW935" i="1"/>
  <c r="BW942" i="1"/>
  <c r="L931" i="1"/>
  <c r="H934" i="1"/>
  <c r="AT2" i="1" l="1"/>
  <c r="AQ2" i="1"/>
  <c r="BP2" i="1" l="1"/>
  <c r="BP932" i="1"/>
  <c r="AQ932" i="1"/>
  <c r="AT932" i="1"/>
  <c r="BS932" i="1"/>
  <c r="BS2" i="1"/>
  <c r="BR945" i="1"/>
  <c r="BS3" i="1"/>
  <c r="BU945" i="1" s="1"/>
  <c r="BS940" i="1" l="1"/>
  <c r="BS935" i="1"/>
  <c r="BS936" i="1"/>
  <c r="BS938" i="1"/>
  <c r="BS942" i="1"/>
  <c r="BP942" i="1"/>
  <c r="BP940" i="1"/>
  <c r="BP938" i="1"/>
  <c r="BP936" i="1"/>
  <c r="U931" i="1"/>
  <c r="R931" i="1"/>
  <c r="AG931" i="1" l="1"/>
  <c r="AF931" i="1"/>
  <c r="AE931" i="1"/>
  <c r="AD931" i="1"/>
  <c r="AC931" i="1"/>
  <c r="AB931" i="1"/>
  <c r="Z931" i="1"/>
  <c r="Y931" i="1"/>
  <c r="X931" i="1"/>
  <c r="V931" i="1"/>
  <c r="S931" i="1"/>
  <c r="BR3" i="1" l="1"/>
  <c r="BT945" i="1" s="1"/>
  <c r="BZ3" i="1"/>
  <c r="CB945" i="1" s="1"/>
  <c r="CB3" i="1"/>
  <c r="CD945" i="1" s="1"/>
  <c r="CC3" i="1"/>
  <c r="CE945" i="1" s="1"/>
  <c r="BG2" i="1"/>
  <c r="BF2" i="1"/>
  <c r="BE2" i="1"/>
  <c r="BD2" i="1"/>
  <c r="BC2" i="1"/>
  <c r="BB2" i="1"/>
  <c r="BA2" i="1"/>
  <c r="AY2" i="1"/>
  <c r="AX2" i="1"/>
  <c r="AW2" i="1"/>
  <c r="AU2" i="1"/>
  <c r="AS2" i="1"/>
  <c r="AR2" i="1"/>
  <c r="BW932" i="1" l="1"/>
  <c r="AX932" i="1"/>
  <c r="CC940" i="1"/>
  <c r="CC938" i="1"/>
  <c r="CC935" i="1"/>
  <c r="CC936" i="1"/>
  <c r="CC942" i="1"/>
  <c r="CC932" i="1"/>
  <c r="BD932" i="1"/>
  <c r="CB940" i="1"/>
  <c r="CB938" i="1"/>
  <c r="CB942" i="1"/>
  <c r="CB935" i="1"/>
  <c r="CB936" i="1"/>
  <c r="AS932" i="1"/>
  <c r="BR932" i="1"/>
  <c r="AU932" i="1"/>
  <c r="BT932" i="1"/>
  <c r="BF932" i="1"/>
  <c r="CE932" i="1"/>
  <c r="BA932" i="1"/>
  <c r="BZ932" i="1"/>
  <c r="BZ935" i="1"/>
  <c r="BZ936" i="1"/>
  <c r="BZ938" i="1"/>
  <c r="BZ940" i="1"/>
  <c r="BZ942" i="1"/>
  <c r="CD932" i="1"/>
  <c r="BE932" i="1"/>
  <c r="BV932" i="1"/>
  <c r="AW932" i="1"/>
  <c r="BG932" i="1"/>
  <c r="CF932" i="1"/>
  <c r="BX932" i="1"/>
  <c r="AY932" i="1"/>
  <c r="BB932" i="1"/>
  <c r="CA932" i="1"/>
  <c r="AR932" i="1"/>
  <c r="BQ932" i="1"/>
  <c r="CB932" i="1"/>
  <c r="BC932" i="1"/>
  <c r="BR935" i="1"/>
  <c r="BR936" i="1"/>
  <c r="BR938" i="1"/>
  <c r="BR942" i="1"/>
  <c r="BR940" i="1"/>
  <c r="BW2" i="1"/>
  <c r="BV2" i="1"/>
  <c r="BX2" i="1"/>
  <c r="BQ2" i="1"/>
  <c r="BR2" i="1"/>
  <c r="BQ3" i="1"/>
  <c r="BS945" i="1" s="1"/>
  <c r="CA2" i="1"/>
  <c r="CA3" i="1"/>
  <c r="CC945" i="1" s="1"/>
  <c r="BT3" i="1"/>
  <c r="BV945" i="1" s="1"/>
  <c r="CD3" i="1"/>
  <c r="CF945" i="1" s="1"/>
  <c r="CF2" i="1"/>
  <c r="CC2" i="1"/>
  <c r="CD2" i="1"/>
  <c r="BT2" i="1"/>
  <c r="CB2" i="1"/>
  <c r="CE3" i="1"/>
  <c r="CG945" i="1" s="1"/>
  <c r="CE2" i="1"/>
  <c r="BZ2" i="1"/>
  <c r="BT940" i="1" l="1"/>
  <c r="BT935" i="1"/>
  <c r="BT938" i="1"/>
  <c r="BT942" i="1"/>
  <c r="BT936" i="1"/>
  <c r="BQ935" i="1"/>
  <c r="BQ936" i="1"/>
  <c r="BQ938" i="1"/>
  <c r="BQ942" i="1"/>
  <c r="BQ940" i="1"/>
  <c r="CD935" i="1"/>
  <c r="CD940" i="1"/>
  <c r="CD938" i="1"/>
  <c r="CD942" i="1"/>
  <c r="CD936" i="1"/>
  <c r="CE935" i="1"/>
  <c r="CE940" i="1"/>
  <c r="CE936" i="1"/>
  <c r="CE942" i="1"/>
  <c r="CE938" i="1"/>
  <c r="CA940" i="1"/>
  <c r="CA935" i="1"/>
  <c r="CA936" i="1"/>
  <c r="CA938" i="1"/>
  <c r="CA942" i="1"/>
  <c r="CF490" i="1"/>
  <c r="BI945" i="1"/>
  <c r="CH946" i="1" l="1"/>
  <c r="BI946" i="1"/>
  <c r="CH944" i="1"/>
  <c r="BI944" i="1"/>
  <c r="CF939" i="1"/>
  <c r="BG939" i="1"/>
  <c r="BG942" i="1"/>
  <c r="BG936" i="1"/>
  <c r="CF933" i="1" s="1"/>
  <c r="BG935" i="1"/>
  <c r="BG938" i="1"/>
  <c r="CF934" i="1"/>
  <c r="BG940" i="1"/>
  <c r="BG933" i="1"/>
  <c r="BG934" i="1"/>
  <c r="CF941" i="1"/>
  <c r="BG941" i="1"/>
  <c r="CH943" i="1"/>
  <c r="BI943" i="1"/>
  <c r="AH931" i="1"/>
  <c r="CF3" i="1"/>
  <c r="CH945" i="1" s="1"/>
  <c r="CF936" i="1" l="1"/>
  <c r="CF942" i="1"/>
  <c r="CF935" i="1"/>
  <c r="CF940" i="1"/>
  <c r="CF938" i="1"/>
  <c r="L933" i="1"/>
  <c r="H932" i="1"/>
  <c r="H931" i="1"/>
  <c r="F932" i="1"/>
  <c r="F936" i="1" s="1"/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l="1"/>
  <c r="A167" i="1" s="1"/>
  <c r="A168" i="1" s="1"/>
  <c r="A169" i="1" l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l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l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l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C174" i="2"/>
  <c r="D174" i="2"/>
  <c r="I171" i="2" l="1"/>
  <c r="I172" i="2"/>
  <c r="I170" i="2"/>
  <c r="G174" i="2"/>
  <c r="H174" i="2"/>
  <c r="I173" i="2"/>
  <c r="E174" i="2" l="1"/>
  <c r="C175" i="2" s="1"/>
  <c r="F174" i="2"/>
  <c r="F175" i="2" s="1"/>
  <c r="C72" i="3"/>
  <c r="D72" i="3"/>
  <c r="E72" i="3"/>
  <c r="C73" i="3" l="1"/>
  <c r="I70" i="3"/>
  <c r="H72" i="3"/>
  <c r="I68" i="3"/>
  <c r="I71" i="3"/>
  <c r="F72" i="3" l="1"/>
  <c r="G72" i="3"/>
  <c r="I69" i="3"/>
  <c r="F73" i="3" l="1"/>
</calcChain>
</file>

<file path=xl/sharedStrings.xml><?xml version="1.0" encoding="utf-8"?>
<sst xmlns="http://schemas.openxmlformats.org/spreadsheetml/2006/main" count="9214" uniqueCount="603">
  <si>
    <t>REFERENCE</t>
  </si>
  <si>
    <t>MSE</t>
  </si>
  <si>
    <t>MAE</t>
  </si>
  <si>
    <t>Molecule</t>
  </si>
  <si>
    <t>Size</t>
  </si>
  <si>
    <t>State</t>
  </si>
  <si>
    <t>V/R</t>
  </si>
  <si>
    <t>TBE/AVTZ</t>
  </si>
  <si>
    <t>CC2</t>
  </si>
  <si>
    <t>CC3</t>
  </si>
  <si>
    <t>ADC(2)</t>
  </si>
  <si>
    <t>ADC(3)</t>
  </si>
  <si>
    <t>Acetone</t>
  </si>
  <si>
    <t>V</t>
  </si>
  <si>
    <t>npi</t>
  </si>
  <si>
    <t>Y</t>
  </si>
  <si>
    <t>R</t>
  </si>
  <si>
    <t>n3s</t>
  </si>
  <si>
    <t>n3p</t>
  </si>
  <si>
    <t>ppi</t>
  </si>
  <si>
    <t>Acrolein</t>
  </si>
  <si>
    <t>Benzene</t>
  </si>
  <si>
    <t xml:space="preserve">^1B_{2u}   </t>
  </si>
  <si>
    <t xml:space="preserve">^1B_{1u}   </t>
  </si>
  <si>
    <t>p3s</t>
  </si>
  <si>
    <t>p3p</t>
  </si>
  <si>
    <t xml:space="preserve">^3B_{1u}   </t>
  </si>
  <si>
    <t xml:space="preserve">^3B_{2u}   </t>
  </si>
  <si>
    <t>Butadiene</t>
  </si>
  <si>
    <t>Cyanoacetylene</t>
  </si>
  <si>
    <t>Cyanoformaldehyde</t>
  </si>
  <si>
    <t>Cyanogen</t>
  </si>
  <si>
    <t>Cyclopentadiene</t>
  </si>
  <si>
    <t>Cyclopropenone</t>
  </si>
  <si>
    <t>Cyclopropenethione</t>
  </si>
  <si>
    <t>Diacetylene</t>
  </si>
  <si>
    <t>Furan</t>
  </si>
  <si>
    <t>Glyoxal</t>
  </si>
  <si>
    <t>Imidazole</t>
  </si>
  <si>
    <t>Isobutene</t>
  </si>
  <si>
    <t>Propynal</t>
  </si>
  <si>
    <t>Pyrazine</t>
  </si>
  <si>
    <t xml:space="preserve">^1B_{3u}   </t>
  </si>
  <si>
    <t xml:space="preserve">^1B_{2g}   </t>
  </si>
  <si>
    <t xml:space="preserve">^1B_{1g}   </t>
  </si>
  <si>
    <t xml:space="preserve">^3B_{3u}   </t>
  </si>
  <si>
    <t xml:space="preserve">^3B_{2g}   </t>
  </si>
  <si>
    <t>Pyridazine</t>
  </si>
  <si>
    <t>Pyridine</t>
  </si>
  <si>
    <t>Pyrimidine</t>
  </si>
  <si>
    <t>Pyrrole</t>
  </si>
  <si>
    <t>Tetrazine</t>
  </si>
  <si>
    <t xml:space="preserve">^3B_{1g}   </t>
  </si>
  <si>
    <t>Thioacetone</t>
  </si>
  <si>
    <t>Thiophene</t>
  </si>
  <si>
    <t>Thiopropynal</t>
  </si>
  <si>
    <t>Triazine</t>
  </si>
  <si>
    <t>Singlet</t>
  </si>
  <si>
    <t>Max</t>
  </si>
  <si>
    <t>Triplet</t>
  </si>
  <si>
    <t>pipi</t>
  </si>
  <si>
    <t>Min</t>
  </si>
  <si>
    <t>Valence</t>
  </si>
  <si>
    <t>Ryd</t>
  </si>
  <si>
    <t>Safe</t>
  </si>
  <si>
    <t>NB</t>
  </si>
  <si>
    <t>Rydberg</t>
  </si>
  <si>
    <t>Doub</t>
  </si>
  <si>
    <t>Unsafe</t>
  </si>
  <si>
    <t>Und</t>
  </si>
  <si>
    <t>RMS</t>
  </si>
  <si>
    <t>Total</t>
  </si>
  <si>
    <t>MSE/S</t>
  </si>
  <si>
    <t>MAE/S</t>
  </si>
  <si>
    <t>MSE/T</t>
  </si>
  <si>
    <t>MAE/T</t>
  </si>
  <si>
    <t>MSE/V</t>
  </si>
  <si>
    <t>MAE/V</t>
  </si>
  <si>
    <t>MSE/R</t>
  </si>
  <si>
    <t>MAE/R</t>
  </si>
  <si>
    <t>MSE/npi</t>
  </si>
  <si>
    <t>MAE/npi</t>
  </si>
  <si>
    <t>MSE/pipi</t>
  </si>
  <si>
    <t>MAE/pipi</t>
  </si>
  <si>
    <t>MSE/4</t>
  </si>
  <si>
    <t>Acetaldehyde</t>
  </si>
  <si>
    <t xml:space="preserve">Acetylene </t>
  </si>
  <si>
    <t xml:space="preserve">Ammonia </t>
  </si>
  <si>
    <t xml:space="preserve">Cyclopropene </t>
  </si>
  <si>
    <t xml:space="preserve">Diazomethane </t>
  </si>
  <si>
    <t xml:space="preserve">Dinitrogen </t>
  </si>
  <si>
    <t xml:space="preserve">Ethylene </t>
  </si>
  <si>
    <t xml:space="preserve">Formaldehyde </t>
  </si>
  <si>
    <t xml:space="preserve">Formamide </t>
  </si>
  <si>
    <t xml:space="preserve">Hydrogen chloride </t>
  </si>
  <si>
    <t xml:space="preserve">Hydrogen sulfide  </t>
  </si>
  <si>
    <t xml:space="preserve">Ketene </t>
  </si>
  <si>
    <t xml:space="preserve">Methanimine </t>
  </si>
  <si>
    <t xml:space="preserve">Nitrosomethane </t>
  </si>
  <si>
    <t xml:space="preserve">Thioformaldehyde </t>
  </si>
  <si>
    <t xml:space="preserve">Water </t>
  </si>
  <si>
    <t>^3\Sigma_u^+</t>
  </si>
  <si>
    <t>^1\Sigma_u^-</t>
  </si>
  <si>
    <t>^1\Sigma_g^+</t>
  </si>
  <si>
    <t>^1\Sigma_u^+</t>
  </si>
  <si>
    <t xml:space="preserve">^1A^"  </t>
  </si>
  <si>
    <t xml:space="preserve">^3A^"  </t>
  </si>
  <si>
    <t>p3s </t>
  </si>
  <si>
    <t>Methylenecyclopropene</t>
  </si>
  <si>
    <t>MSE/1-3</t>
  </si>
  <si>
    <t>ADC(2.5)</t>
  </si>
  <si>
    <t>SOS-CC2</t>
  </si>
  <si>
    <t>SCS-CC2</t>
  </si>
  <si>
    <t>CCSD</t>
  </si>
  <si>
    <t>CCSDR(3)</t>
  </si>
  <si>
    <t>Thioacrolein</t>
  </si>
  <si>
    <t>CCSDT/AVTZ</t>
  </si>
  <si>
    <t>CIS(D)</t>
  </si>
  <si>
    <t>STEOM-CCSD</t>
  </si>
  <si>
    <t>Method</t>
  </si>
  <si>
    <t>exFCI/AVTZ</t>
  </si>
  <si>
    <t>Group</t>
  </si>
  <si>
    <t>exFCI/AVDZ + [CCSDT/AVTZ - CCSDT/AVDZ]</t>
  </si>
  <si>
    <t>SOS-ADC(2) [TM]</t>
  </si>
  <si>
    <t>^1A_u [F]</t>
  </si>
  <si>
    <t>^1A_2 [F]</t>
  </si>
  <si>
    <t>CCSDTQ/6-31+G(d) + [CCSDT/AVTZ - CCSDT/6-31+G(d)]</t>
  </si>
  <si>
    <t>CCSDT/AVDZ + [CC3/AVTZ - CC3/AVDZ]</t>
  </si>
  <si>
    <t>N</t>
  </si>
  <si>
    <t>%T1 [CC3/AVTZ]</t>
  </si>
  <si>
    <t>CCSDT/6-31+G(d) + [CC3/AVTZ - CC3/6-31+G(d)]</t>
  </si>
  <si>
    <t>CCSDTQ/6-31+G(d) + [CC3/AVTZ - CC3/6-31+G(d)]</t>
  </si>
  <si>
    <t>^1A'' [F]</t>
  </si>
  <si>
    <t> ^1\Sigma_u^-  [F]</t>
  </si>
  <si>
    <t>CCSDTQ/AVDZ + [CCSDT/AVTZ - CCSDT/AVDZ]</t>
  </si>
  <si>
    <t>^1A_1</t>
  </si>
  <si>
    <t>^1A^" [F]</t>
  </si>
  <si>
    <t>^1A_g</t>
  </si>
  <si>
    <t>dou</t>
  </si>
  <si>
    <t xml:space="preserve">^1A^" [F] </t>
  </si>
  <si>
    <t>TM</t>
  </si>
  <si>
    <t>Q-Chem</t>
  </si>
  <si>
    <t>MSE/5-6</t>
  </si>
  <si>
    <t>MAE/5-6</t>
  </si>
  <si>
    <t xml:space="preserve">^1B_{3g}   </t>
  </si>
  <si>
    <t xml:space="preserve">^3B_{3g}   </t>
  </si>
  <si>
    <t>CCl2</t>
  </si>
  <si>
    <t>CF2</t>
  </si>
  <si>
    <t>^1B_1</t>
  </si>
  <si>
    <t>^3B_1</t>
  </si>
  <si>
    <t>^3A_2</t>
  </si>
  <si>
    <t>^1A_2</t>
  </si>
  <si>
    <t>Type</t>
  </si>
  <si>
    <t>Formylfluoride</t>
  </si>
  <si>
    <t>^3A"</t>
  </si>
  <si>
    <t>HCP</t>
  </si>
  <si>
    <t>^1\Delta</t>
  </si>
  <si>
    <t>^1B_2</t>
  </si>
  <si>
    <t>HPO</t>
  </si>
  <si>
    <t>HPS</t>
  </si>
  <si>
    <t>spi</t>
  </si>
  <si>
    <t>Cyclopentadienone</t>
  </si>
  <si>
    <t>^3B_2</t>
  </si>
  <si>
    <t>^3A_1</t>
  </si>
  <si>
    <t>Cyclopentadienethione</t>
  </si>
  <si>
    <t>SiCl2</t>
  </si>
  <si>
    <t>STDE</t>
  </si>
  <si>
    <t>HCF</t>
  </si>
  <si>
    <t>^1A"</t>
  </si>
  <si>
    <t>Benzoquinone</t>
  </si>
  <si>
    <t>^3A_u</t>
  </si>
  <si>
    <t>^1A_u</t>
  </si>
  <si>
    <t>HSiF</t>
  </si>
  <si>
    <t>CClF</t>
  </si>
  <si>
    <t>HCCl</t>
  </si>
  <si>
    <t>Hexatriene</t>
  </si>
  <si>
    <t>^3\Delta</t>
  </si>
  <si>
    <t>MSE/7-10</t>
  </si>
  <si>
    <t>Maleimide</t>
  </si>
  <si>
    <t>Naphthalene</t>
  </si>
  <si>
    <t>CC3/AVTZ</t>
  </si>
  <si>
    <t>Aza-naphthalene</t>
  </si>
  <si>
    <t>^1B_{3g}</t>
  </si>
  <si>
    <t>^1B_{2u}</t>
  </si>
  <si>
    <t>^1B_{1u}</t>
  </si>
  <si>
    <t>^1B_{3u}</t>
  </si>
  <si>
    <t>^3B_{2u}</t>
  </si>
  <si>
    <t>^3B_{3u}</t>
  </si>
  <si>
    <t>^3B_{1u}</t>
  </si>
  <si>
    <t>^3B_{2g}</t>
  </si>
  <si>
    <t xml:space="preserve">^3B_u   </t>
  </si>
  <si>
    <t>^3A_g</t>
  </si>
  <si>
    <t>n.d.</t>
  </si>
  <si>
    <t>Diazirine</t>
  </si>
  <si>
    <t>f [LR-CC3/AVTZ]</t>
  </si>
  <si>
    <t xml:space="preserve">Carbon monoxide </t>
  </si>
  <si>
    <t>Silylidene</t>
  </si>
  <si>
    <t>Difluorodiazirine</t>
  </si>
  <si>
    <t>Octatetraene</t>
  </si>
  <si>
    <t>^3B_u</t>
  </si>
  <si>
    <t>CCSDT-3</t>
  </si>
  <si>
    <t>EOM-MP2</t>
  </si>
  <si>
    <t>SOS-ADC(2) [QC]</t>
  </si>
  <si>
    <t>Beryllium</t>
  </si>
  <si>
    <t>^1D</t>
  </si>
  <si>
    <t>^1\Delta_g</t>
  </si>
  <si>
    <t>CCSDT</t>
  </si>
  <si>
    <t>CCSD(T)(a)*</t>
  </si>
  <si>
    <t>Cyclobutadiene</t>
  </si>
  <si>
    <t>BF</t>
  </si>
  <si>
    <t>BH</t>
  </si>
  <si>
    <t>FCI/AVTZ</t>
  </si>
  <si>
    <t>PC-NEVPT2</t>
  </si>
  <si>
    <t>SC-NEVPT2</t>
  </si>
  <si>
    <t>n4s</t>
  </si>
  <si>
    <t>Streptocyanine-C1</t>
  </si>
  <si>
    <t>Streptocyanine-C3</t>
  </si>
  <si>
    <t>Streptocyanine-C5</t>
  </si>
  <si>
    <t>CASSCF</t>
  </si>
  <si>
    <t>CASPT2</t>
  </si>
  <si>
    <t>CASPT2 (No IPEA)</t>
  </si>
  <si>
    <t>CASPT3</t>
  </si>
  <si>
    <t>CASPT3 (No IPEA)</t>
  </si>
  <si>
    <t>TBE/AVQZ</t>
  </si>
  <si>
    <t>Corr. Method</t>
  </si>
  <si>
    <t>CC4/AVDZ + [CCSDT/AVTZ - CCSDT/AVDZ]</t>
  </si>
  <si>
    <t>CCSDTQP/AVDZ + [CCSDTQ/AVTZ - CCSDTQ/AVDZ]</t>
  </si>
  <si>
    <t xml:space="preserve"> </t>
  </si>
  <si>
    <t>Aniline</t>
  </si>
  <si>
    <t>M</t>
  </si>
  <si>
    <t>wCT</t>
  </si>
  <si>
    <t>Special ?</t>
  </si>
  <si>
    <t>exFCI/AVDZ + [CCSDTQ/AVTZ - CCSDTQ/AVDZ]</t>
  </si>
  <si>
    <t>Benzonitrile</t>
  </si>
  <si>
    <t>CC4/6-31+G(d) + [CCSDT/AVTZ - CCSDT/6-31+G(d)]</t>
  </si>
  <si>
    <t>CC4/6-31+G(d) + [CC3/AVTZ - CC3/6-31+G(d)]</t>
  </si>
  <si>
    <t>p3d</t>
  </si>
  <si>
    <t>nspi</t>
  </si>
  <si>
    <t>CCSDTQ/AVDZ + [CC4/AVTZ - CC4/AVDZ]</t>
  </si>
  <si>
    <t>Chlorobenzene</t>
  </si>
  <si>
    <t>PyrroloPyrrole</t>
  </si>
  <si>
    <t>^1B_g</t>
  </si>
  <si>
    <t>CCSDTQP/6-31+G(d) + [CCSDTQ/AVTZ - CCSDTQ/6-31+G(d)]</t>
  </si>
  <si>
    <t>^3B_g</t>
  </si>
  <si>
    <t>Fluorobenzene</t>
  </si>
  <si>
    <t>^1B_u</t>
  </si>
  <si>
    <t>^1A''</t>
  </si>
  <si>
    <t>^3A''</t>
  </si>
  <si>
    <t>^1\Delta_u</t>
  </si>
  <si>
    <t>^3\Delta_u</t>
  </si>
  <si>
    <t>^3\Sigma_u^-</t>
  </si>
  <si>
    <t>^1A'</t>
  </si>
  <si>
    <t>^3A'</t>
  </si>
  <si>
    <t>^1E</t>
  </si>
  <si>
    <t>^1B_{2g}</t>
  </si>
  <si>
    <t>^3B_{3g}</t>
  </si>
  <si>
    <t>^1E_{1g}</t>
  </si>
  <si>
    <t>^1A_{2u}</t>
  </si>
  <si>
    <t>^1E_{2u}</t>
  </si>
  <si>
    <t>^1E_{2g}</t>
  </si>
  <si>
    <t>^1A_{1g}</t>
  </si>
  <si>
    <t>^3E_{1u}</t>
  </si>
  <si>
    <t>^1B_{1g}</t>
  </si>
  <si>
    <t>^3B_{1g}</t>
  </si>
  <si>
    <t>^1\Pi</t>
  </si>
  <si>
    <t>^1\Sigma^-</t>
  </si>
  <si>
    <t>^1\Sigma^+</t>
  </si>
  <si>
    <t>^3\Pi</t>
  </si>
  <si>
    <t>^3\Sigma^+</t>
  </si>
  <si>
    <t>^3\Sigma^-</t>
  </si>
  <si>
    <t> ^1\Sigma_u^-</t>
  </si>
  <si>
    <t> ^1\Delta_u</t>
  </si>
  <si>
    <t> ^3\Sigma_u^+</t>
  </si>
  <si>
    <t>FL</t>
  </si>
  <si>
    <t>Borole</t>
  </si>
  <si>
    <t>^1A_{1u}</t>
  </si>
  <si>
    <t>^1E_{1u}</t>
  </si>
  <si>
    <t>^3E_{1g}</t>
  </si>
  <si>
    <t>Thioformaldehyde-S-oxide</t>
  </si>
  <si>
    <t>Pyridinium</t>
  </si>
  <si>
    <t>CCSDTQ/AVDZ +  [CCSDT/AVTZ - CCSDT/AVDZ]</t>
  </si>
  <si>
    <t>Azulene</t>
  </si>
  <si>
    <t>CC3/AVDZ + [CCSD/AVTZ - CCSD/AVDZ]</t>
  </si>
  <si>
    <t>Benzothiadiazole</t>
  </si>
  <si>
    <t>Benzoxadiazole</t>
  </si>
  <si>
    <t xml:space="preserve">^1A_2[F]   </t>
  </si>
  <si>
    <t>Aminobenzonitrile</t>
  </si>
  <si>
    <t>Nitrobenzene</t>
  </si>
  <si>
    <t>Tetrathiafulvalene</t>
  </si>
  <si>
    <t>psi</t>
  </si>
  <si>
    <t>Criegee Interm.</t>
  </si>
  <si>
    <t>^1\Pi [F]</t>
  </si>
  <si>
    <t>CCSDTQP/6-31+G(d) + [CCSDTQ/AVDZ - CCSDTQ/6-31+G(d)] + [CCSDT/AVTZ - CCSDT/AVDZ]</t>
  </si>
  <si>
    <t>n3p/ppi</t>
  </si>
  <si>
    <t>Diketopyrrolopyrrole</t>
  </si>
  <si>
    <t>Nitroaniline</t>
  </si>
  <si>
    <t>sCT</t>
  </si>
  <si>
    <t>Phenolate</t>
  </si>
  <si>
    <t>CCSDT/6-31+G(d) + [CCSDT-3/AVTZ - CCSDT-3/6-31+G(d)]</t>
  </si>
  <si>
    <t>Nitroxyl</t>
  </si>
  <si>
    <t>Dimethylaniline</t>
  </si>
  <si>
    <t>Nitropyridine N-oxide</t>
  </si>
  <si>
    <t>MAE/1-2</t>
  </si>
  <si>
    <t>MAE/3-4</t>
  </si>
  <si>
    <t>MAE/7-8</t>
  </si>
  <si>
    <t>Phthalazine</t>
  </si>
  <si>
    <t>Larger</t>
  </si>
  <si>
    <t>n.d</t>
  </si>
  <si>
    <t>1-2 non-H atoms</t>
  </si>
  <si>
    <t>ppi/nsp</t>
  </si>
  <si>
    <t>Dimethylaminobenzonitrile</t>
  </si>
  <si>
    <t>HCN</t>
  </si>
  <si>
    <t>HNC</t>
  </si>
  <si>
    <t>Hydrogen peroxide</t>
  </si>
  <si>
    <t>nsi</t>
  </si>
  <si>
    <t>^1A</t>
  </si>
  <si>
    <t>^1B</t>
  </si>
  <si>
    <t>^3A</t>
  </si>
  <si>
    <t>^3B</t>
  </si>
  <si>
    <t>^1\Pi_g</t>
  </si>
  <si>
    <t>^1\Pi_u</t>
  </si>
  <si>
    <t>^3\Pi_g</t>
  </si>
  <si>
    <t>^3\Pi_u</t>
  </si>
  <si>
    <t>^3\Sigma_g^+</t>
  </si>
  <si>
    <t>^1A_1''</t>
  </si>
  <si>
    <t>^1A_2''</t>
  </si>
  <si>
    <t>^1E''</t>
  </si>
  <si>
    <t>^1A_2'</t>
  </si>
  <si>
    <t>^1A_1'</t>
  </si>
  <si>
    <t>^1E'</t>
  </si>
  <si>
    <t>^3A_2''</t>
  </si>
  <si>
    <t>^3E''</t>
  </si>
  <si>
    <t>^3A_1''</t>
  </si>
  <si>
    <t>^3A_1'</t>
  </si>
  <si>
    <t>^3E'</t>
  </si>
  <si>
    <t>^3A_2'</t>
  </si>
  <si>
    <t>^1A'' [F]</t>
  </si>
  <si>
    <t> ^1A''</t>
  </si>
  <si>
    <t>Triazapentalene</t>
  </si>
  <si>
    <t>Nitrous oxide</t>
  </si>
  <si>
    <t>Carbon dioxyde</t>
  </si>
  <si>
    <t>Carbon dimer</t>
  </si>
  <si>
    <t>Carbon trimer</t>
  </si>
  <si>
    <t>Carbonic acid</t>
  </si>
  <si>
    <t>Nitrodimethylaniline</t>
  </si>
  <si>
    <t>PD</t>
  </si>
  <si>
    <t>GD</t>
  </si>
  <si>
    <t>FCI</t>
  </si>
  <si>
    <t>CCSDTQ/6-31+G(d) + [CC4/AVDZ - CCSDT/6-31+G(d)] + [CCSDT/AVTZ - CCSDT/AVDZ]</t>
  </si>
  <si>
    <t>Quinoxaline</t>
  </si>
  <si>
    <t>Nitrous acid</t>
  </si>
  <si>
    <t>CC13</t>
  </si>
  <si>
    <t>Oxalyl fluoride</t>
  </si>
  <si>
    <t>CASPT3/AVTZ</t>
  </si>
  <si>
    <t>Phenyl-pyrrole</t>
  </si>
  <si>
    <t>CCSDTQ/6-31+G(d) + [CC4/AVDZ - CC4/6-31+G(d)] + [CCSDT/AVTZ - CCSDT/AVDZ]</t>
  </si>
  <si>
    <t>pis</t>
  </si>
  <si>
    <t>ns</t>
  </si>
  <si>
    <t>^3Pi_u</t>
  </si>
  <si>
    <t>CCSDTQP/Pop + [CCSDTQ/AVTZ - CCSDTQ/Pop]</t>
  </si>
  <si>
    <t>CCSDTQ/6-31+G(d) + [CC4/AVDZ-CC4/6-31+G(d)] +  [CCSDT/AVTZ - CCSDT/AVDZ]</t>
  </si>
  <si>
    <t>Diazete</t>
  </si>
  <si>
    <t>Thienothiophene</t>
  </si>
  <si>
    <t>Furofuran</t>
  </si>
  <si>
    <t>Carbonyl fluoride</t>
  </si>
  <si>
    <t>CC4/6-31+G(d) + [CCSDT/AVDZ - CCSDT/6-31+G(d)] + [CC3/AVTZ - CC3/AVDZ]</t>
  </si>
  <si>
    <t>Pyranone</t>
  </si>
  <si>
    <t>exFCI/AVDZ + [CC4/AVTZ - CC4/AVDZ]</t>
  </si>
  <si>
    <t>PC-NEVPT2/AVTZ</t>
  </si>
  <si>
    <t>6.87é</t>
  </si>
  <si>
    <t>exFCI/AVDZ + [CCSDTQ/AVTZ -  CCSDTQ/AVDZ]</t>
  </si>
  <si>
    <t>CC4/6-31+G(d) + [CASPT3/AVTZ - CASPT3/6-31+G(d)]</t>
  </si>
  <si>
    <t>exFCI/6-31+G(d) + [CC4/AVDZ - CC4/Pop] + [CASPT3/AVTZ - CASPT3/AVDZ]</t>
  </si>
  <si>
    <t>CCSDTQ/6-31+G(d) + [CC4/AVDZ-CC4/6-31+G(d)] +  [CASPT3/AVTZ - CASPT3/AVDZ]</t>
  </si>
  <si>
    <t>Tolan</t>
  </si>
  <si>
    <t>%T1 [CC3/AVDZ]</t>
  </si>
  <si>
    <t>f [LR-CCSD/AVTZ]</t>
  </si>
  <si>
    <t>B3LYP</t>
  </si>
  <si>
    <t>TPSSh</t>
  </si>
  <si>
    <t>t-HCTHhyb</t>
  </si>
  <si>
    <t>PBE0</t>
  </si>
  <si>
    <t>M06</t>
  </si>
  <si>
    <t>SOGGA11-X</t>
  </si>
  <si>
    <t>BMK</t>
  </si>
  <si>
    <t>MN15</t>
  </si>
  <si>
    <t>M06-2X</t>
  </si>
  <si>
    <t>M08-HX</t>
  </si>
  <si>
    <t>CAM-BLYP</t>
  </si>
  <si>
    <t>wB97X-D</t>
  </si>
  <si>
    <t>wB97X</t>
  </si>
  <si>
    <t>wB97</t>
  </si>
  <si>
    <t>LC-wPBE</t>
  </si>
  <si>
    <t>M11</t>
  </si>
  <si>
    <t>B2PLYP</t>
  </si>
  <si>
    <t>PBE0-DH</t>
  </si>
  <si>
    <t>PBE-QIDH</t>
  </si>
  <si>
    <t>wB2PLYP</t>
  </si>
  <si>
    <t>RSH-0DH</t>
  </si>
  <si>
    <t>RSX-QIDH</t>
  </si>
  <si>
    <t>SOS-wB88PP86</t>
  </si>
  <si>
    <t>SOS-wPBEPP86</t>
  </si>
  <si>
    <t>Phthalimide</t>
  </si>
  <si>
    <t>Phenazine</t>
  </si>
  <si>
    <t>Napthoquinone</t>
  </si>
  <si>
    <t>SDE</t>
  </si>
  <si>
    <t>Cyclazine</t>
  </si>
  <si>
    <t>^1E"</t>
  </si>
  <si>
    <t>^3E"</t>
  </si>
  <si>
    <t>^1A_1"</t>
  </si>
  <si>
    <t>^3A_1"</t>
  </si>
  <si>
    <t>Heptazine</t>
  </si>
  <si>
    <t>Naphthalimide</t>
  </si>
  <si>
    <t>Coumarin</t>
  </si>
  <si>
    <t>BODIPY</t>
  </si>
  <si>
    <t>CC4/AVDZ + [CASPT3/AVTZ - CASPT3/AVDZ]</t>
  </si>
  <si>
    <t>CC3/AVDZ + [CCSDR(3)/AVTZ - CCSDR(3)/AVDZ]</t>
  </si>
  <si>
    <t>Azobenzene</t>
  </si>
  <si>
    <t>aza-BODIPY</t>
  </si>
  <si>
    <t>Anthracene</t>
  </si>
  <si>
    <t>Anthraquinone</t>
  </si>
  <si>
    <t>cM06</t>
  </si>
  <si>
    <t>cM06-2X</t>
  </si>
  <si>
    <t>cSCAN0</t>
  </si>
  <si>
    <t>rCAM-B3LYP</t>
  </si>
  <si>
    <t>wB97M-V</t>
  </si>
  <si>
    <t>CCSDTQ/6-31+G(d) + [CC4/AVDZ - CC4/6-31+G(d)] + [CASPT3/AVTZ -CASPT3/AVDZ]</t>
  </si>
  <si>
    <t>exFCI/6-31+G(d) +  [CASPT3/AVTZ - CASPT3/6-31+G(d)]</t>
  </si>
  <si>
    <t>CC4/6-31+G(d) + [PC-NEVPT2/AVTZ - PC-NEVPT2/6-31+G(d)]</t>
  </si>
  <si>
    <t>cLH12ct-SsirPW92</t>
  </si>
  <si>
    <t>cLH14t-calPBE</t>
  </si>
  <si>
    <t>cLH20t</t>
  </si>
  <si>
    <t>Phenol</t>
  </si>
  <si>
    <t>All</t>
  </si>
  <si>
    <t>&gt;85</t>
  </si>
  <si>
    <t>S</t>
  </si>
  <si>
    <t>T</t>
  </si>
  <si>
    <t>M06-SX</t>
  </si>
  <si>
    <t>cM06-SX</t>
  </si>
  <si>
    <t>tCAM-B3LYP</t>
  </si>
  <si>
    <t>mCAM-B3LYP</t>
  </si>
  <si>
    <t>wB97X-2</t>
  </si>
  <si>
    <t>BSE/G0W0@PBE0</t>
  </si>
  <si>
    <t>BSE/G0W0@CAM-B3LYP</t>
  </si>
  <si>
    <t>BSE/G0W0@HF</t>
  </si>
  <si>
    <t>BSE/evGW@PBE0</t>
  </si>
  <si>
    <t>BSE/evGW@CAM-B3LYP</t>
  </si>
  <si>
    <t>BSE/evGW@HF</t>
  </si>
  <si>
    <t>Bimane (Syn)</t>
  </si>
  <si>
    <t>Bimane (Anti)</t>
  </si>
  <si>
    <t>Pentalene</t>
  </si>
  <si>
    <t>Indacene (C2h)</t>
  </si>
  <si>
    <t>NEVPT2/AVTZ</t>
  </si>
  <si>
    <t>CASPT3(NOIPEA)/AVTZ</t>
  </si>
  <si>
    <t>NB Structures</t>
  </si>
  <si>
    <t>Adenine</t>
  </si>
  <si>
    <t>Cytosine</t>
  </si>
  <si>
    <t>Guanine</t>
  </si>
  <si>
    <t>Thymine</t>
  </si>
  <si>
    <t>Uracil</t>
  </si>
  <si>
    <t>CuCl</t>
  </si>
  <si>
    <t>^1Sigma^+</t>
  </si>
  <si>
    <t>^1Pi</t>
  </si>
  <si>
    <t>^1Delta</t>
  </si>
  <si>
    <t>^3Sigma^+</t>
  </si>
  <si>
    <t>^3Pi</t>
  </si>
  <si>
    <t>^3Delta</t>
  </si>
  <si>
    <t>CuF</t>
  </si>
  <si>
    <t>3d4s</t>
  </si>
  <si>
    <t>CCSDTQ/AVDZ + [CASPT2/AVTZ - CASPT2/AVDZ]</t>
  </si>
  <si>
    <t>CASPT2/AVTZ</t>
  </si>
  <si>
    <t>CC4</t>
  </si>
  <si>
    <t>CCSDTQ</t>
  </si>
  <si>
    <t>si4s</t>
  </si>
  <si>
    <t>exFCI/AVDZ + [CASPT2/AVTZ – CASPT2/AVDZ]</t>
  </si>
  <si>
    <t>CuH</t>
  </si>
  <si>
    <t>CCSDTQ/AVTZ</t>
  </si>
  <si>
    <t>ScF</t>
  </si>
  <si>
    <t>ScH</t>
  </si>
  <si>
    <t>4s3d</t>
  </si>
  <si>
    <t>exFCI/AVDZ + [CCSDTQ/AVTZ – CCSDTQ/AVDZ]</t>
  </si>
  <si>
    <t>exFCI/AVDZ + [CCSDT/AVTZ – CCSDT/AVDZ]</t>
  </si>
  <si>
    <t>CCSDTQ/AVDZ + [CCSDT/AVTZ – CCSDT/AVDZ]</t>
  </si>
  <si>
    <t>ZnO</t>
  </si>
  <si>
    <t>ZnS</t>
  </si>
  <si>
    <t>^1Sigma^-</t>
  </si>
  <si>
    <t>2p4s</t>
  </si>
  <si>
    <t>3p4s</t>
  </si>
  <si>
    <t>CCSDTQ/AVDZ + [CC4/AVTZ – CC4/AVDZ]</t>
  </si>
  <si>
    <t>exFCI/AVDZ + [CC4/AVTZ – CC4/AVDZ]</t>
  </si>
  <si>
    <t>ScO</t>
  </si>
  <si>
    <t>ScS</t>
  </si>
  <si>
    <t>TiN</t>
  </si>
  <si>
    <t>ZnH</t>
  </si>
  <si>
    <t>^2Pi</t>
  </si>
  <si>
    <t>^2Delta</t>
  </si>
  <si>
    <t>^2Sigma^+</t>
  </si>
  <si>
    <t>si3d</t>
  </si>
  <si>
    <t>4s4p</t>
  </si>
  <si>
    <t>4s5p</t>
  </si>
  <si>
    <t>4s5s</t>
  </si>
  <si>
    <t>Allyl</t>
  </si>
  <si>
    <t>^2B_1</t>
  </si>
  <si>
    <t>^2A_1</t>
  </si>
  <si>
    <t>^2B_2</t>
  </si>
  <si>
    <t>^4A_2</t>
  </si>
  <si>
    <t>U-ADC(2)</t>
  </si>
  <si>
    <t>Method (all in RO)</t>
  </si>
  <si>
    <t>RO-ADC(2)</t>
  </si>
  <si>
    <t>U-ADC(3)</t>
  </si>
  <si>
    <t>U-CC2</t>
  </si>
  <si>
    <t>U-CCSD</t>
  </si>
  <si>
    <t>RO-CCSD</t>
  </si>
  <si>
    <t>RO-CC2</t>
  </si>
  <si>
    <t>RO-CC3</t>
  </si>
  <si>
    <t>U-CC3</t>
  </si>
  <si>
    <t>BeF</t>
  </si>
  <si>
    <t>^2\Pi</t>
  </si>
  <si>
    <t>^2\Sigma^+</t>
  </si>
  <si>
    <t>BeH</t>
  </si>
  <si>
    <t>^2\Delta</t>
  </si>
  <si>
    <t>BH2</t>
  </si>
  <si>
    <t>^4\Pi</t>
  </si>
  <si>
    <t>^2A_2</t>
  </si>
  <si>
    <t>CH</t>
  </si>
  <si>
    <t>^2\Sigma^-</t>
  </si>
  <si>
    <t>^4\Sigma^-</t>
  </si>
  <si>
    <t>CH2N</t>
  </si>
  <si>
    <t>^4B_1</t>
  </si>
  <si>
    <t>CH2O+</t>
  </si>
  <si>
    <t>CH3</t>
  </si>
  <si>
    <t>^2E'</t>
  </si>
  <si>
    <t>^2A_1'</t>
  </si>
  <si>
    <t>^2A_2"</t>
  </si>
  <si>
    <t>ClO2</t>
  </si>
  <si>
    <t>^4B_2</t>
  </si>
  <si>
    <t>CN</t>
  </si>
  <si>
    <t>^4\Sigma^+</t>
  </si>
  <si>
    <t>^4\Delta</t>
  </si>
  <si>
    <t>NO</t>
  </si>
  <si>
    <t>NO2</t>
  </si>
  <si>
    <t>exFCI/6-31+G(d) + [CCSDTQ/AVDZ - CCSDTQ/6-31+G(d)] + [CCSDT/AVTZ - CCSDT/AVDZ]</t>
  </si>
  <si>
    <t>OH</t>
  </si>
  <si>
    <t>PH2</t>
  </si>
  <si>
    <t>Vinyl</t>
  </si>
  <si>
    <t>^2A"</t>
  </si>
  <si>
    <t>^4A"</t>
  </si>
  <si>
    <t>^2A'</t>
  </si>
  <si>
    <t>^4A'</t>
  </si>
  <si>
    <t>Ethynyl</t>
  </si>
  <si>
    <t>F2BO</t>
  </si>
  <si>
    <t>F2BS</t>
  </si>
  <si>
    <t>CON</t>
  </si>
  <si>
    <t>CO+</t>
  </si>
  <si>
    <t>CNO</t>
  </si>
  <si>
    <t>H2BO</t>
  </si>
  <si>
    <t>HOC</t>
  </si>
  <si>
    <t>HCO</t>
  </si>
  <si>
    <t>^2\Phi</t>
  </si>
  <si>
    <t>BO2</t>
  </si>
  <si>
    <t>RO-ADC(3)</t>
  </si>
  <si>
    <t>HBCl</t>
  </si>
  <si>
    <t>^4A_1</t>
  </si>
  <si>
    <t>AlCH2</t>
  </si>
  <si>
    <t>^4\\Delta</t>
  </si>
  <si>
    <t>H2PO</t>
  </si>
  <si>
    <t>3-5 non-H  atoms</t>
  </si>
  <si>
    <t>6-9 non-H  atoms</t>
  </si>
  <si>
    <t>&gt;85%</t>
  </si>
  <si>
    <t>D</t>
  </si>
  <si>
    <t>Q</t>
  </si>
  <si>
    <t>Safe ? (~50 meV)</t>
  </si>
  <si>
    <t>10+ non-H atoms</t>
  </si>
  <si>
    <t>SV</t>
  </si>
  <si>
    <t>SR</t>
  </si>
  <si>
    <t>TV</t>
  </si>
  <si>
    <t>TR</t>
  </si>
  <si>
    <t>SM</t>
  </si>
  <si>
    <t xml:space="preserve">CCSDTQP/6-31+G(d) + [CCSDTQ/AVTZ - CCSDTQ/6-31+G(d)] </t>
  </si>
  <si>
    <t>Nitromethyl</t>
  </si>
  <si>
    <t>NH2</t>
  </si>
  <si>
    <t>H2PS</t>
  </si>
  <si>
    <t>NCO</t>
  </si>
  <si>
    <t>N2+</t>
  </si>
  <si>
    <t>^2\Pi_u</t>
  </si>
  <si>
    <t>^2\Pi_g</t>
  </si>
  <si>
    <t>^2\Sigma_u^+</t>
  </si>
  <si>
    <t>^4\Sigma_u^+</t>
  </si>
  <si>
    <t>^4\Pi_g</t>
  </si>
  <si>
    <t>^4\Delta_u</t>
  </si>
  <si>
    <t>CCSDTQ/AVDZ  + [CCSDT/AVTZ - CCSDT/AVDZ]</t>
  </si>
  <si>
    <t>Doublet</t>
  </si>
  <si>
    <t>Quartet</t>
  </si>
  <si>
    <t>Mixed</t>
  </si>
  <si>
    <t>CCSDTQ/6-31+G(d) + [CCSDT/AVTZ - CCSDT//6-31+G(d)]</t>
  </si>
  <si>
    <t>CC4/6-31+G(d) + [CCSDT/AVTZ - CCSDT/AVDZ]</t>
  </si>
  <si>
    <t>CCSDTQP/AVTZ</t>
  </si>
  <si>
    <t>CCSDTQP/6-31+G(d) + [CCSDT/AVTZ - CCSDT/6-31+G(d)]</t>
  </si>
  <si>
    <t>Indacene (D2h)</t>
  </si>
  <si>
    <t>Pentalene (D2h)</t>
  </si>
  <si>
    <t>Phenyl-pyrrole (twisted)</t>
  </si>
  <si>
    <t>Dimethylaminobenzonitrile (twisted)</t>
  </si>
  <si>
    <t>Spin</t>
  </si>
  <si>
    <t>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</si>
</sst>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#,##0.000"/>
    <numFmt numFmtId="167" formatCode="#,##0.0"/>
  </numFmts>
  <fonts count="34">
    <font>
      <sz val="12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i/>
      <sz val="11"/>
      <color rgb="FF000000"/>
      <name val="Times New Roman"/>
      <family val="1"/>
    </font>
    <font>
      <i/>
      <sz val="11"/>
      <color theme="9" tint="-0.249977111117893"/>
      <name val="Times New Roman"/>
      <family val="1"/>
    </font>
    <font>
      <i/>
      <sz val="11"/>
      <color rgb="FFE26B0A"/>
      <name val="Times New Roman"/>
      <family val="1"/>
    </font>
    <font>
      <i/>
      <sz val="11"/>
      <color theme="1"/>
      <name val="Times New Roman"/>
      <family val="1"/>
    </font>
    <font>
      <i/>
      <sz val="11"/>
      <color rgb="FF548235"/>
      <name val="Times New Roman"/>
      <family val="1"/>
    </font>
    <font>
      <sz val="11"/>
      <name val="Times New Roman"/>
      <family val="1"/>
    </font>
    <font>
      <sz val="11"/>
      <color rgb="FF000000"/>
      <name val="Times Roman"/>
    </font>
    <font>
      <i/>
      <sz val="11"/>
      <color rgb="FF548235"/>
      <name val="Times Roman"/>
    </font>
    <font>
      <sz val="11"/>
      <color theme="1"/>
      <name val="Times Roman"/>
    </font>
    <font>
      <i/>
      <sz val="11"/>
      <color theme="1"/>
      <name val="Calibri"/>
      <family val="2"/>
      <scheme val="minor"/>
    </font>
    <font>
      <b/>
      <i/>
      <sz val="11"/>
      <color rgb="FFE26B0A"/>
      <name val="Times New Roman"/>
      <family val="1"/>
    </font>
    <font>
      <sz val="11"/>
      <color rgb="FF548235"/>
      <name val="Times New Roman"/>
      <family val="1"/>
    </font>
    <font>
      <sz val="8"/>
      <name val="Calibri"/>
      <family val="2"/>
      <scheme val="minor"/>
    </font>
    <font>
      <i/>
      <sz val="12"/>
      <color rgb="FFE26B0A"/>
      <name val="Calibri"/>
      <family val="2"/>
    </font>
    <font>
      <sz val="11"/>
      <color theme="9" tint="-0.249977111117893"/>
      <name val="Times New Roman"/>
      <family val="1"/>
    </font>
    <font>
      <sz val="11"/>
      <color rgb="FF548235"/>
      <name val="Times Roman"/>
    </font>
    <font>
      <sz val="11"/>
      <color rgb="FFE26B0A"/>
      <name val="Times New Roman"/>
      <family val="1"/>
    </font>
    <font>
      <sz val="11"/>
      <color rgb="FF7030A0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i/>
      <sz val="11"/>
      <color rgb="FFE26B0A"/>
      <name val="Calibri"/>
      <family val="2"/>
    </font>
    <font>
      <sz val="11"/>
      <color rgb="FF000000"/>
      <name val="Tims"/>
    </font>
    <font>
      <sz val="12"/>
      <color theme="9" tint="0.39997558519241921"/>
      <name val="Calibri"/>
      <family val="2"/>
      <scheme val="minor"/>
    </font>
    <font>
      <sz val="11"/>
      <color theme="7" tint="-0.249977111117893"/>
      <name val="Times New Roman"/>
      <family val="1"/>
    </font>
    <font>
      <sz val="11"/>
      <color theme="7" tint="-0.249977111117893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5" tint="-0.499984740745262"/>
      <name val="Times New Roman"/>
      <family val="1"/>
    </font>
    <font>
      <b/>
      <sz val="12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2499465926084170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73FB79"/>
        <bgColor indexed="64"/>
      </patternFill>
    </fill>
    <fill>
      <patternFill patternType="darkVertical">
        <fgColor theme="9" tint="0.59996337778862885"/>
        <bgColor theme="9" tint="0.59999389629810485"/>
      </patternFill>
    </fill>
    <fill>
      <patternFill patternType="solid">
        <fgColor rgb="FF00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3FB79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1" fillId="0" borderId="0"/>
  </cellStyleXfs>
  <cellXfs count="144">
    <xf numFmtId="0" fontId="0" fillId="0" borderId="0" xfId="0"/>
    <xf numFmtId="0" fontId="1" fillId="0" borderId="0" xfId="0" applyFont="1"/>
    <xf numFmtId="0" fontId="2" fillId="3" borderId="0" xfId="0" applyFont="1" applyFill="1"/>
    <xf numFmtId="0" fontId="3" fillId="0" borderId="0" xfId="0" applyFont="1"/>
    <xf numFmtId="0" fontId="4" fillId="0" borderId="0" xfId="0" applyFont="1"/>
    <xf numFmtId="164" fontId="5" fillId="0" borderId="0" xfId="0" applyNumberFormat="1" applyFont="1"/>
    <xf numFmtId="165" fontId="4" fillId="0" borderId="0" xfId="0" applyNumberFormat="1" applyFont="1"/>
    <xf numFmtId="2" fontId="4" fillId="0" borderId="0" xfId="0" applyNumberFormat="1" applyFont="1"/>
    <xf numFmtId="2" fontId="1" fillId="0" borderId="0" xfId="0" applyNumberFormat="1" applyFont="1"/>
    <xf numFmtId="2" fontId="6" fillId="5" borderId="0" xfId="0" applyNumberFormat="1" applyFont="1" applyFill="1"/>
    <xf numFmtId="0" fontId="1" fillId="7" borderId="0" xfId="0" applyFont="1" applyFill="1"/>
    <xf numFmtId="2" fontId="7" fillId="4" borderId="0" xfId="0" applyNumberFormat="1" applyFont="1" applyFill="1"/>
    <xf numFmtId="164" fontId="8" fillId="0" borderId="0" xfId="0" applyNumberFormat="1" applyFont="1"/>
    <xf numFmtId="0" fontId="8" fillId="0" borderId="0" xfId="0" applyFont="1"/>
    <xf numFmtId="2" fontId="9" fillId="4" borderId="0" xfId="0" applyNumberFormat="1" applyFont="1" applyFill="1"/>
    <xf numFmtId="0" fontId="5" fillId="0" borderId="0" xfId="0" applyFont="1"/>
    <xf numFmtId="4" fontId="4" fillId="0" borderId="0" xfId="0" applyNumberFormat="1" applyFont="1"/>
    <xf numFmtId="164" fontId="4" fillId="0" borderId="0" xfId="0" applyNumberFormat="1" applyFont="1"/>
    <xf numFmtId="0" fontId="2" fillId="0" borderId="0" xfId="0" applyFont="1"/>
    <xf numFmtId="0" fontId="1" fillId="3" borderId="0" xfId="0" applyFont="1" applyFill="1"/>
    <xf numFmtId="2" fontId="2" fillId="0" borderId="0" xfId="0" applyNumberFormat="1" applyFont="1"/>
    <xf numFmtId="0" fontId="2" fillId="3" borderId="0" xfId="0" applyFont="1" applyFill="1" applyAlignment="1">
      <alignment textRotation="90"/>
    </xf>
    <xf numFmtId="165" fontId="2" fillId="3" borderId="0" xfId="0" applyNumberFormat="1" applyFont="1" applyFill="1" applyAlignment="1">
      <alignment textRotation="90"/>
    </xf>
    <xf numFmtId="165" fontId="1" fillId="0" borderId="0" xfId="0" applyNumberFormat="1" applyFont="1"/>
    <xf numFmtId="2" fontId="10" fillId="0" borderId="0" xfId="0" applyNumberFormat="1" applyFont="1"/>
    <xf numFmtId="2" fontId="12" fillId="4" borderId="0" xfId="0" applyNumberFormat="1" applyFont="1" applyFill="1"/>
    <xf numFmtId="164" fontId="14" fillId="0" borderId="0" xfId="0" applyNumberFormat="1" applyFont="1"/>
    <xf numFmtId="0" fontId="4" fillId="8" borderId="0" xfId="0" applyFont="1" applyFill="1"/>
    <xf numFmtId="167" fontId="5" fillId="0" borderId="0" xfId="0" applyNumberFormat="1" applyFont="1"/>
    <xf numFmtId="2" fontId="1" fillId="5" borderId="0" xfId="0" applyNumberFormat="1" applyFont="1" applyFill="1"/>
    <xf numFmtId="2" fontId="1" fillId="0" borderId="0" xfId="0" applyNumberFormat="1" applyFont="1" applyAlignment="1">
      <alignment vertical="center" wrapText="1"/>
    </xf>
    <xf numFmtId="0" fontId="2" fillId="2" borderId="0" xfId="0" applyFont="1" applyFill="1" applyAlignment="1">
      <alignment horizontal="center"/>
    </xf>
    <xf numFmtId="0" fontId="1" fillId="6" borderId="0" xfId="0" applyFont="1" applyFill="1"/>
    <xf numFmtId="0" fontId="0" fillId="6" borderId="0" xfId="0" applyFill="1"/>
    <xf numFmtId="0" fontId="3" fillId="3" borderId="0" xfId="0" applyFont="1" applyFill="1"/>
    <xf numFmtId="0" fontId="1" fillId="10" borderId="0" xfId="0" applyFont="1" applyFill="1"/>
    <xf numFmtId="165" fontId="2" fillId="5" borderId="0" xfId="0" applyNumberFormat="1" applyFont="1" applyFill="1" applyAlignment="1">
      <alignment horizontal="right"/>
    </xf>
    <xf numFmtId="165" fontId="10" fillId="0" borderId="0" xfId="0" applyNumberFormat="1" applyFont="1"/>
    <xf numFmtId="165" fontId="1" fillId="5" borderId="0" xfId="0" applyNumberFormat="1" applyFont="1" applyFill="1" applyAlignment="1">
      <alignment horizontal="right"/>
    </xf>
    <xf numFmtId="165" fontId="4" fillId="5" borderId="0" xfId="0" applyNumberFormat="1" applyFont="1" applyFill="1"/>
    <xf numFmtId="165" fontId="1" fillId="9" borderId="0" xfId="0" applyNumberFormat="1" applyFont="1" applyFill="1"/>
    <xf numFmtId="165" fontId="4" fillId="9" borderId="0" xfId="0" applyNumberFormat="1" applyFont="1" applyFill="1"/>
    <xf numFmtId="2" fontId="1" fillId="5" borderId="0" xfId="0" applyNumberFormat="1" applyFont="1" applyFill="1" applyAlignment="1">
      <alignment horizontal="right"/>
    </xf>
    <xf numFmtId="2" fontId="1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right" vertical="center"/>
    </xf>
    <xf numFmtId="165" fontId="1" fillId="5" borderId="0" xfId="0" applyNumberFormat="1" applyFont="1" applyFill="1"/>
    <xf numFmtId="165" fontId="1" fillId="0" borderId="0" xfId="0" applyNumberFormat="1" applyFont="1" applyAlignment="1">
      <alignment horizontal="right"/>
    </xf>
    <xf numFmtId="165" fontId="2" fillId="5" borderId="0" xfId="0" applyNumberFormat="1" applyFont="1" applyFill="1"/>
    <xf numFmtId="165" fontId="4" fillId="11" borderId="0" xfId="0" applyNumberFormat="1" applyFont="1" applyFill="1"/>
    <xf numFmtId="165" fontId="4" fillId="12" borderId="0" xfId="0" applyNumberFormat="1" applyFont="1" applyFill="1"/>
    <xf numFmtId="165" fontId="7" fillId="4" borderId="0" xfId="0" applyNumberFormat="1" applyFont="1" applyFill="1"/>
    <xf numFmtId="165" fontId="15" fillId="4" borderId="0" xfId="0" applyNumberFormat="1" applyFont="1" applyFill="1"/>
    <xf numFmtId="165" fontId="10" fillId="0" borderId="0" xfId="0" applyNumberFormat="1" applyFont="1" applyAlignment="1">
      <alignment horizontal="right"/>
    </xf>
    <xf numFmtId="0" fontId="4" fillId="9" borderId="0" xfId="0" applyFont="1" applyFill="1"/>
    <xf numFmtId="165" fontId="1" fillId="12" borderId="0" xfId="0" applyNumberFormat="1" applyFont="1" applyFill="1"/>
    <xf numFmtId="0" fontId="4" fillId="12" borderId="0" xfId="0" applyFont="1" applyFill="1"/>
    <xf numFmtId="165" fontId="3" fillId="4" borderId="0" xfId="0" applyNumberFormat="1" applyFont="1" applyFill="1"/>
    <xf numFmtId="165" fontId="4" fillId="4" borderId="0" xfId="0" applyNumberFormat="1" applyFont="1" applyFill="1"/>
    <xf numFmtId="165" fontId="9" fillId="4" borderId="0" xfId="0" applyNumberFormat="1" applyFont="1" applyFill="1"/>
    <xf numFmtId="0" fontId="1" fillId="0" borderId="0" xfId="0" applyFont="1" applyAlignment="1">
      <alignment vertical="center" wrapText="1"/>
    </xf>
    <xf numFmtId="4" fontId="1" fillId="0" borderId="0" xfId="0" applyNumberFormat="1" applyFont="1" applyAlignment="1">
      <alignment horizontal="right"/>
    </xf>
    <xf numFmtId="0" fontId="1" fillId="12" borderId="0" xfId="0" applyFont="1" applyFill="1"/>
    <xf numFmtId="165" fontId="4" fillId="13" borderId="0" xfId="0" applyNumberFormat="1" applyFont="1" applyFill="1"/>
    <xf numFmtId="165" fontId="18" fillId="4" borderId="0" xfId="0" applyNumberFormat="1" applyFont="1" applyFill="1"/>
    <xf numFmtId="165" fontId="6" fillId="5" borderId="0" xfId="0" applyNumberFormat="1" applyFont="1" applyFill="1"/>
    <xf numFmtId="165" fontId="1" fillId="0" borderId="0" xfId="0" applyNumberFormat="1" applyFont="1" applyAlignment="1">
      <alignment horizontal="right" vertical="center" wrapText="1"/>
    </xf>
    <xf numFmtId="164" fontId="4" fillId="0" borderId="0" xfId="0" applyNumberFormat="1" applyFont="1" applyAlignment="1">
      <alignment horizontal="right"/>
    </xf>
    <xf numFmtId="165" fontId="4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2" fontId="16" fillId="4" borderId="0" xfId="0" applyNumberFormat="1" applyFont="1" applyFill="1" applyAlignment="1">
      <alignment horizontal="right"/>
    </xf>
    <xf numFmtId="165" fontId="11" fillId="0" borderId="0" xfId="0" applyNumberFormat="1" applyFont="1" applyAlignment="1">
      <alignment horizontal="right"/>
    </xf>
    <xf numFmtId="166" fontId="13" fillId="0" borderId="0" xfId="0" applyNumberFormat="1" applyFont="1" applyAlignment="1">
      <alignment horizontal="right"/>
    </xf>
    <xf numFmtId="2" fontId="19" fillId="5" borderId="0" xfId="0" applyNumberFormat="1" applyFont="1" applyFill="1" applyAlignment="1">
      <alignment horizontal="right"/>
    </xf>
    <xf numFmtId="2" fontId="20" fillId="4" borderId="0" xfId="0" applyNumberFormat="1" applyFont="1" applyFill="1" applyAlignment="1">
      <alignment horizontal="right"/>
    </xf>
    <xf numFmtId="2" fontId="21" fillId="4" borderId="0" xfId="0" applyNumberFormat="1" applyFont="1" applyFill="1" applyAlignment="1">
      <alignment horizontal="right"/>
    </xf>
    <xf numFmtId="165" fontId="12" fillId="4" borderId="0" xfId="0" applyNumberFormat="1" applyFont="1" applyFill="1"/>
    <xf numFmtId="165" fontId="4" fillId="8" borderId="0" xfId="0" applyNumberFormat="1" applyFont="1" applyFill="1"/>
    <xf numFmtId="166" fontId="4" fillId="0" borderId="0" xfId="0" applyNumberFormat="1" applyFont="1"/>
    <xf numFmtId="166" fontId="1" fillId="0" borderId="0" xfId="0" applyNumberFormat="1" applyFont="1"/>
    <xf numFmtId="164" fontId="5" fillId="0" borderId="0" xfId="0" applyNumberFormat="1" applyFont="1" applyAlignment="1">
      <alignment horizontal="right"/>
    </xf>
    <xf numFmtId="166" fontId="1" fillId="0" borderId="0" xfId="0" applyNumberFormat="1" applyFont="1" applyAlignment="1">
      <alignment horizontal="right" vertical="center"/>
    </xf>
    <xf numFmtId="166" fontId="1" fillId="5" borderId="0" xfId="0" applyNumberFormat="1" applyFont="1" applyFill="1"/>
    <xf numFmtId="166" fontId="2" fillId="5" borderId="0" xfId="0" applyNumberFormat="1" applyFont="1" applyFill="1"/>
    <xf numFmtId="166" fontId="1" fillId="0" borderId="0" xfId="0" applyNumberFormat="1" applyFont="1" applyAlignment="1">
      <alignment horizontal="right"/>
    </xf>
    <xf numFmtId="0" fontId="10" fillId="0" borderId="0" xfId="0" applyFont="1"/>
    <xf numFmtId="166" fontId="10" fillId="0" borderId="0" xfId="0" applyNumberFormat="1" applyFont="1"/>
    <xf numFmtId="165" fontId="20" fillId="4" borderId="0" xfId="0" applyNumberFormat="1" applyFont="1" applyFill="1"/>
    <xf numFmtId="2" fontId="20" fillId="4" borderId="0" xfId="0" applyNumberFormat="1" applyFont="1" applyFill="1"/>
    <xf numFmtId="2" fontId="19" fillId="5" borderId="0" xfId="0" applyNumberFormat="1" applyFont="1" applyFill="1"/>
    <xf numFmtId="166" fontId="4" fillId="9" borderId="0" xfId="0" applyNumberFormat="1" applyFont="1" applyFill="1"/>
    <xf numFmtId="0" fontId="1" fillId="0" borderId="0" xfId="0" quotePrefix="1" applyFont="1"/>
    <xf numFmtId="165" fontId="22" fillId="0" borderId="0" xfId="0" applyNumberFormat="1" applyFont="1"/>
    <xf numFmtId="166" fontId="7" fillId="4" borderId="0" xfId="0" applyNumberFormat="1" applyFont="1" applyFill="1"/>
    <xf numFmtId="165" fontId="13" fillId="0" borderId="0" xfId="0" applyNumberFormat="1" applyFont="1"/>
    <xf numFmtId="165" fontId="23" fillId="0" borderId="0" xfId="0" applyNumberFormat="1" applyFont="1"/>
    <xf numFmtId="165" fontId="24" fillId="0" borderId="0" xfId="0" applyNumberFormat="1" applyFont="1"/>
    <xf numFmtId="165" fontId="25" fillId="0" borderId="0" xfId="0" applyNumberFormat="1" applyFont="1"/>
    <xf numFmtId="2" fontId="26" fillId="4" borderId="0" xfId="0" applyNumberFormat="1" applyFont="1" applyFill="1"/>
    <xf numFmtId="167" fontId="8" fillId="0" borderId="0" xfId="0" applyNumberFormat="1" applyFont="1"/>
    <xf numFmtId="165" fontId="10" fillId="12" borderId="0" xfId="0" applyNumberFormat="1" applyFont="1" applyFill="1"/>
    <xf numFmtId="0" fontId="23" fillId="0" borderId="0" xfId="0" applyFont="1"/>
    <xf numFmtId="165" fontId="27" fillId="0" borderId="0" xfId="0" applyNumberFormat="1" applyFont="1"/>
    <xf numFmtId="0" fontId="2" fillId="3" borderId="0" xfId="0" applyFont="1" applyFill="1" applyAlignment="1">
      <alignment horizontal="center" textRotation="90"/>
    </xf>
    <xf numFmtId="165" fontId="1" fillId="14" borderId="0" xfId="0" applyNumberFormat="1" applyFont="1" applyFill="1"/>
    <xf numFmtId="165" fontId="4" fillId="14" borderId="0" xfId="0" applyNumberFormat="1" applyFont="1" applyFill="1"/>
    <xf numFmtId="165" fontId="4" fillId="7" borderId="0" xfId="0" applyNumberFormat="1" applyFont="1" applyFill="1"/>
    <xf numFmtId="2" fontId="0" fillId="0" borderId="0" xfId="0" applyNumberFormat="1"/>
    <xf numFmtId="165" fontId="19" fillId="0" borderId="0" xfId="0" applyNumberFormat="1" applyFont="1"/>
    <xf numFmtId="165" fontId="28" fillId="0" borderId="0" xfId="0" applyNumberFormat="1" applyFont="1"/>
    <xf numFmtId="165" fontId="29" fillId="0" borderId="0" xfId="0" applyNumberFormat="1" applyFont="1"/>
    <xf numFmtId="165" fontId="30" fillId="0" borderId="0" xfId="0" applyNumberFormat="1" applyFont="1"/>
    <xf numFmtId="165" fontId="6" fillId="4" borderId="0" xfId="0" applyNumberFormat="1" applyFont="1" applyFill="1"/>
    <xf numFmtId="165" fontId="19" fillId="5" borderId="0" xfId="0" applyNumberFormat="1" applyFont="1" applyFill="1"/>
    <xf numFmtId="165" fontId="19" fillId="4" borderId="0" xfId="0" applyNumberFormat="1" applyFont="1" applyFill="1"/>
    <xf numFmtId="165" fontId="22" fillId="15" borderId="0" xfId="0" applyNumberFormat="1" applyFont="1" applyFill="1"/>
    <xf numFmtId="165" fontId="22" fillId="0" borderId="0" xfId="0" applyNumberFormat="1" applyFont="1" applyAlignment="1">
      <alignment vertical="center"/>
    </xf>
    <xf numFmtId="165" fontId="22" fillId="0" borderId="0" xfId="1" applyNumberFormat="1" applyFont="1"/>
    <xf numFmtId="165" fontId="22" fillId="0" borderId="0" xfId="0" applyNumberFormat="1" applyFont="1" applyAlignment="1">
      <alignment horizontal="right"/>
    </xf>
    <xf numFmtId="165" fontId="22" fillId="0" borderId="0" xfId="1" applyNumberFormat="1" applyFont="1" applyAlignment="1">
      <alignment horizontal="right"/>
    </xf>
    <xf numFmtId="165" fontId="32" fillId="0" borderId="0" xfId="0" applyNumberFormat="1" applyFont="1"/>
    <xf numFmtId="165" fontId="32" fillId="0" borderId="0" xfId="0" applyNumberFormat="1" applyFont="1" applyAlignment="1">
      <alignment horizontal="right" vertical="center"/>
    </xf>
    <xf numFmtId="165" fontId="4" fillId="4" borderId="0" xfId="0" applyNumberFormat="1" applyFont="1" applyFill="1" applyAlignment="1">
      <alignment horizontal="right"/>
    </xf>
    <xf numFmtId="165" fontId="0" fillId="0" borderId="0" xfId="0" applyNumberFormat="1"/>
    <xf numFmtId="165" fontId="3" fillId="4" borderId="0" xfId="0" applyNumberFormat="1" applyFont="1" applyFill="1" applyAlignment="1">
      <alignment horizontal="right"/>
    </xf>
    <xf numFmtId="0" fontId="1" fillId="9" borderId="0" xfId="0" applyFont="1" applyFill="1"/>
    <xf numFmtId="165" fontId="1" fillId="16" borderId="0" xfId="0" applyNumberFormat="1" applyFont="1" applyFill="1"/>
    <xf numFmtId="165" fontId="1" fillId="0" borderId="0" xfId="0" applyNumberFormat="1" applyFont="1" applyAlignment="1">
      <alignment vertical="center" wrapText="1"/>
    </xf>
    <xf numFmtId="165" fontId="4" fillId="0" borderId="0" xfId="0" applyNumberFormat="1" applyFont="1" applyAlignment="1">
      <alignment vertical="center" wrapText="1"/>
    </xf>
    <xf numFmtId="0" fontId="33" fillId="0" borderId="0" xfId="0" applyFont="1"/>
    <xf numFmtId="165" fontId="1" fillId="7" borderId="0" xfId="0" applyNumberFormat="1" applyFont="1" applyFill="1"/>
    <xf numFmtId="0" fontId="1" fillId="9" borderId="0" xfId="0" applyFont="1" applyFill="1" applyAlignment="1">
      <alignment horizontal="right"/>
    </xf>
    <xf numFmtId="165" fontId="4" fillId="0" borderId="0" xfId="0" applyNumberFormat="1" applyFont="1" applyAlignment="1">
      <alignment horizontal="right" vertical="center" wrapText="1"/>
    </xf>
    <xf numFmtId="49" fontId="4" fillId="0" borderId="0" xfId="0" applyNumberFormat="1" applyFont="1"/>
    <xf numFmtId="49" fontId="10" fillId="0" borderId="0" xfId="0" applyNumberFormat="1" applyFont="1"/>
    <xf numFmtId="49" fontId="1" fillId="0" borderId="0" xfId="0" applyNumberFormat="1" applyFont="1"/>
    <xf numFmtId="2" fontId="4" fillId="16" borderId="0" xfId="0" applyNumberFormat="1" applyFont="1" applyFill="1"/>
    <xf numFmtId="0" fontId="1" fillId="12" borderId="0" xfId="0" applyFont="1" applyFill="1" applyAlignment="1">
      <alignment horizontal="right"/>
    </xf>
    <xf numFmtId="0" fontId="2" fillId="3" borderId="0" xfId="0" applyFont="1" applyFill="1" applyAlignment="1">
      <alignment horizontal="left" textRotation="90"/>
    </xf>
    <xf numFmtId="0" fontId="1" fillId="16" borderId="0" xfId="0" applyFont="1" applyFill="1"/>
    <xf numFmtId="1" fontId="1" fillId="0" borderId="0" xfId="0" applyNumberFormat="1" applyFont="1"/>
    <xf numFmtId="0" fontId="2" fillId="2" borderId="0" xfId="0" applyFont="1" applyFill="1" applyAlignment="1">
      <alignment horizontal="center"/>
    </xf>
    <xf numFmtId="0" fontId="1" fillId="6" borderId="0" xfId="0" applyFont="1" applyFill="1"/>
    <xf numFmtId="0" fontId="0" fillId="6" borderId="0" xfId="0" applyFill="1"/>
    <xf numFmtId="0" fontId="0" fillId="0" borderId="0" xfId="0"/>
  </cellXfs>
  <cellStyles count="2">
    <cellStyle name="Normal" xfId="0" builtinId="0"/>
    <cellStyle name="Normal 2" xfId="1" xr:uid="{5064D287-9AAF-8648-B00D-9DA48218A81D}"/>
  </cellStyles>
  <dxfs count="9"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FF99"/>
      <color rgb="FF73FB79"/>
      <color rgb="FF76D6FF"/>
      <color rgb="FFFF00B4"/>
      <color rgb="FFBA4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5778E-E871-9C48-BB49-3857BC20738C}">
  <dimension ref="A1:CP949"/>
  <sheetViews>
    <sheetView tabSelected="1" zoomScaleNormal="100" workbookViewId="0">
      <selection activeCell="A173" sqref="A173:XFD173"/>
    </sheetView>
  </sheetViews>
  <sheetFormatPr baseColWidth="10" defaultRowHeight="14"/>
  <cols>
    <col min="1" max="1" width="7.5" style="1" customWidth="1"/>
    <col min="2" max="2" width="13.5" style="1" customWidth="1"/>
    <col min="3" max="3" width="4.83203125" style="1" customWidth="1"/>
    <col min="4" max="4" width="5.1640625" style="1" customWidth="1"/>
    <col min="5" max="5" width="9.1640625" style="1" customWidth="1"/>
    <col min="6" max="8" width="4.6640625" style="1" customWidth="1"/>
    <col min="9" max="9" width="4" style="1" customWidth="1"/>
    <col min="10" max="10" width="5.5" style="1" customWidth="1"/>
    <col min="11" max="12" width="7" style="1" customWidth="1"/>
    <col min="13" max="13" width="32.5" style="1" customWidth="1"/>
    <col min="14" max="14" width="2.83203125" style="1" customWidth="1"/>
    <col min="15" max="15" width="6.5" style="1" customWidth="1"/>
    <col min="16" max="16" width="4.1640625" style="1" customWidth="1"/>
    <col min="17" max="17" width="2.33203125" style="1" customWidth="1"/>
    <col min="18" max="34" width="6.83203125" style="1" customWidth="1"/>
    <col min="35" max="35" width="6.6640625" style="1" bestFit="1" customWidth="1"/>
    <col min="36" max="36" width="6.83203125" style="1" bestFit="1" customWidth="1"/>
    <col min="37" max="41" width="6.6640625" style="1" bestFit="1" customWidth="1"/>
    <col min="42" max="42" width="3" style="1" customWidth="1"/>
    <col min="43" max="72" width="5.83203125" style="1" customWidth="1"/>
    <col min="73" max="73" width="6" style="1" customWidth="1"/>
    <col min="74" max="76" width="5.83203125" style="1" customWidth="1"/>
    <col min="77" max="77" width="6.1640625" style="1" customWidth="1"/>
    <col min="78" max="91" width="5.83203125" style="1" customWidth="1"/>
    <col min="92" max="16384" width="10.83203125" style="1"/>
  </cols>
  <sheetData>
    <row r="1" spans="1:92" ht="16">
      <c r="B1" s="140" t="s">
        <v>0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31"/>
      <c r="P1" s="31"/>
      <c r="R1" s="141"/>
      <c r="S1" s="141"/>
      <c r="T1" s="141"/>
      <c r="U1" s="141"/>
      <c r="V1" s="141"/>
      <c r="W1" s="141"/>
      <c r="X1" s="141"/>
      <c r="Y1" s="141"/>
      <c r="Z1" s="141"/>
      <c r="AA1" s="141"/>
      <c r="AB1" s="141"/>
      <c r="AC1" s="141"/>
      <c r="AD1" s="141"/>
      <c r="AE1" s="141"/>
      <c r="AF1" s="141"/>
      <c r="AG1" s="141"/>
      <c r="AH1" s="141"/>
      <c r="AI1" s="32"/>
      <c r="AJ1" s="32"/>
      <c r="AK1" s="32"/>
      <c r="AL1" s="32"/>
      <c r="AM1" s="32"/>
      <c r="AN1" s="32"/>
      <c r="AO1" s="32"/>
      <c r="AQ1" s="141"/>
      <c r="AR1" s="142"/>
      <c r="AS1" s="142"/>
      <c r="AT1" s="142"/>
      <c r="AU1" s="142"/>
      <c r="AV1" s="142"/>
      <c r="AW1" s="142"/>
      <c r="AX1" s="142"/>
      <c r="AY1" s="142"/>
      <c r="AZ1" s="142"/>
      <c r="BA1" s="142"/>
      <c r="BB1" s="142"/>
      <c r="BC1" s="142"/>
      <c r="BD1" s="142"/>
      <c r="BE1" s="142"/>
      <c r="BF1" s="142"/>
      <c r="BG1" s="142"/>
      <c r="BH1" s="33"/>
      <c r="BI1" s="33"/>
      <c r="BJ1" s="33"/>
      <c r="BK1" s="33"/>
      <c r="BL1" s="33"/>
      <c r="BM1" s="33"/>
      <c r="BN1" s="33"/>
      <c r="BP1" s="141"/>
      <c r="BQ1" s="142"/>
      <c r="BR1" s="142"/>
      <c r="BS1" s="142"/>
      <c r="BT1" s="142"/>
      <c r="BU1" s="142"/>
      <c r="BV1" s="142"/>
      <c r="BW1" s="142"/>
      <c r="BX1" s="142"/>
      <c r="BY1" s="142"/>
      <c r="BZ1" s="142"/>
      <c r="CA1" s="142"/>
      <c r="CB1" s="142"/>
      <c r="CC1" s="142"/>
      <c r="CD1" s="142"/>
      <c r="CE1" s="142"/>
      <c r="CF1" s="142"/>
      <c r="CG1" s="33"/>
      <c r="CH1" s="33"/>
      <c r="CI1" s="33"/>
      <c r="CJ1" s="33"/>
      <c r="CK1" s="33"/>
      <c r="CL1" s="33"/>
      <c r="CM1" s="33"/>
    </row>
    <row r="2" spans="1:92" ht="104">
      <c r="B2" s="137" t="s">
        <v>3</v>
      </c>
      <c r="C2" s="21" t="s">
        <v>4</v>
      </c>
      <c r="D2" s="21" t="s">
        <v>121</v>
      </c>
      <c r="E2" s="102" t="s">
        <v>5</v>
      </c>
      <c r="F2" s="21" t="s">
        <v>601</v>
      </c>
      <c r="G2" s="21" t="s">
        <v>6</v>
      </c>
      <c r="H2" s="21" t="s">
        <v>152</v>
      </c>
      <c r="I2" s="21" t="s">
        <v>231</v>
      </c>
      <c r="J2" s="21" t="s">
        <v>129</v>
      </c>
      <c r="K2" s="22" t="s">
        <v>194</v>
      </c>
      <c r="L2" s="21" t="s">
        <v>7</v>
      </c>
      <c r="M2" s="102" t="s">
        <v>119</v>
      </c>
      <c r="N2" s="21" t="s">
        <v>570</v>
      </c>
      <c r="O2" s="21" t="s">
        <v>223</v>
      </c>
      <c r="P2" s="21" t="s">
        <v>224</v>
      </c>
      <c r="Q2" s="3"/>
      <c r="R2" s="21" t="s">
        <v>117</v>
      </c>
      <c r="S2" s="21" t="s">
        <v>8</v>
      </c>
      <c r="T2" s="21" t="s">
        <v>201</v>
      </c>
      <c r="U2" s="21" t="s">
        <v>118</v>
      </c>
      <c r="V2" s="21" t="s">
        <v>113</v>
      </c>
      <c r="W2" s="21" t="s">
        <v>207</v>
      </c>
      <c r="X2" s="21" t="s">
        <v>114</v>
      </c>
      <c r="Y2" s="21" t="s">
        <v>200</v>
      </c>
      <c r="Z2" s="21" t="s">
        <v>9</v>
      </c>
      <c r="AA2" s="21" t="s">
        <v>206</v>
      </c>
      <c r="AB2" s="21" t="s">
        <v>123</v>
      </c>
      <c r="AC2" s="21" t="s">
        <v>111</v>
      </c>
      <c r="AD2" s="21" t="s">
        <v>112</v>
      </c>
      <c r="AE2" s="21" t="s">
        <v>202</v>
      </c>
      <c r="AF2" s="21" t="s">
        <v>10</v>
      </c>
      <c r="AG2" s="21" t="s">
        <v>11</v>
      </c>
      <c r="AH2" s="21" t="s">
        <v>110</v>
      </c>
      <c r="AI2" s="21" t="s">
        <v>218</v>
      </c>
      <c r="AJ2" s="21" t="s">
        <v>219</v>
      </c>
      <c r="AK2" s="21" t="s">
        <v>220</v>
      </c>
      <c r="AL2" s="21" t="s">
        <v>221</v>
      </c>
      <c r="AM2" s="21" t="s">
        <v>222</v>
      </c>
      <c r="AN2" s="21" t="s">
        <v>213</v>
      </c>
      <c r="AO2" s="21" t="s">
        <v>212</v>
      </c>
      <c r="AQ2" s="21" t="str">
        <f t="shared" ref="AQ2:BG2" si="0">R2</f>
        <v>CIS(D)</v>
      </c>
      <c r="AR2" s="21" t="str">
        <f t="shared" si="0"/>
        <v>CC2</v>
      </c>
      <c r="AS2" s="21" t="str">
        <f t="shared" si="0"/>
        <v>EOM-MP2</v>
      </c>
      <c r="AT2" s="21" t="str">
        <f t="shared" si="0"/>
        <v>STEOM-CCSD</v>
      </c>
      <c r="AU2" s="21" t="str">
        <f t="shared" si="0"/>
        <v>CCSD</v>
      </c>
      <c r="AV2" s="21" t="str">
        <f t="shared" si="0"/>
        <v>CCSD(T)(a)*</v>
      </c>
      <c r="AW2" s="21" t="str">
        <f t="shared" si="0"/>
        <v>CCSDR(3)</v>
      </c>
      <c r="AX2" s="21" t="str">
        <f t="shared" si="0"/>
        <v>CCSDT-3</v>
      </c>
      <c r="AY2" s="21" t="str">
        <f t="shared" si="0"/>
        <v>CC3</v>
      </c>
      <c r="AZ2" s="21" t="str">
        <f t="shared" si="0"/>
        <v>CCSDT</v>
      </c>
      <c r="BA2" s="21" t="str">
        <f t="shared" si="0"/>
        <v>SOS-ADC(2) [TM]</v>
      </c>
      <c r="BB2" s="21" t="str">
        <f t="shared" si="0"/>
        <v>SOS-CC2</v>
      </c>
      <c r="BC2" s="21" t="str">
        <f t="shared" si="0"/>
        <v>SCS-CC2</v>
      </c>
      <c r="BD2" s="21" t="str">
        <f t="shared" si="0"/>
        <v>SOS-ADC(2) [QC]</v>
      </c>
      <c r="BE2" s="21" t="str">
        <f t="shared" si="0"/>
        <v>ADC(2)</v>
      </c>
      <c r="BF2" s="21" t="str">
        <f t="shared" si="0"/>
        <v>ADC(3)</v>
      </c>
      <c r="BG2" s="21" t="str">
        <f t="shared" si="0"/>
        <v>ADC(2.5)</v>
      </c>
      <c r="BH2" s="21" t="str">
        <f t="shared" ref="BH2:BN2" si="1">AI2</f>
        <v>CASSCF</v>
      </c>
      <c r="BI2" s="21" t="str">
        <f t="shared" si="1"/>
        <v>CASPT2</v>
      </c>
      <c r="BJ2" s="21" t="str">
        <f t="shared" si="1"/>
        <v>CASPT2 (No IPEA)</v>
      </c>
      <c r="BK2" s="21" t="str">
        <f t="shared" si="1"/>
        <v>CASPT3</v>
      </c>
      <c r="BL2" s="21" t="str">
        <f t="shared" si="1"/>
        <v>CASPT3 (No IPEA)</v>
      </c>
      <c r="BM2" s="21" t="str">
        <f t="shared" si="1"/>
        <v>SC-NEVPT2</v>
      </c>
      <c r="BN2" s="21" t="str">
        <f t="shared" si="1"/>
        <v>PC-NEVPT2</v>
      </c>
      <c r="BP2" s="21" t="str">
        <f t="shared" ref="BP2:CF2" si="2">AQ2</f>
        <v>CIS(D)</v>
      </c>
      <c r="BQ2" s="21" t="str">
        <f t="shared" si="2"/>
        <v>CC2</v>
      </c>
      <c r="BR2" s="21" t="str">
        <f t="shared" si="2"/>
        <v>EOM-MP2</v>
      </c>
      <c r="BS2" s="21" t="str">
        <f t="shared" si="2"/>
        <v>STEOM-CCSD</v>
      </c>
      <c r="BT2" s="21" t="str">
        <f t="shared" si="2"/>
        <v>CCSD</v>
      </c>
      <c r="BU2" s="21" t="str">
        <f t="shared" si="2"/>
        <v>CCSD(T)(a)*</v>
      </c>
      <c r="BV2" s="21" t="str">
        <f t="shared" si="2"/>
        <v>CCSDR(3)</v>
      </c>
      <c r="BW2" s="21" t="str">
        <f t="shared" si="2"/>
        <v>CCSDT-3</v>
      </c>
      <c r="BX2" s="21" t="str">
        <f t="shared" si="2"/>
        <v>CC3</v>
      </c>
      <c r="BY2" s="21" t="str">
        <f t="shared" si="2"/>
        <v>CCSDT</v>
      </c>
      <c r="BZ2" s="21" t="str">
        <f t="shared" si="2"/>
        <v>SOS-ADC(2) [TM]</v>
      </c>
      <c r="CA2" s="21" t="str">
        <f t="shared" si="2"/>
        <v>SOS-CC2</v>
      </c>
      <c r="CB2" s="21" t="str">
        <f t="shared" si="2"/>
        <v>SCS-CC2</v>
      </c>
      <c r="CC2" s="21" t="str">
        <f t="shared" si="2"/>
        <v>SOS-ADC(2) [QC]</v>
      </c>
      <c r="CD2" s="21" t="str">
        <f t="shared" si="2"/>
        <v>ADC(2)</v>
      </c>
      <c r="CE2" s="21" t="str">
        <f t="shared" si="2"/>
        <v>ADC(3)</v>
      </c>
      <c r="CF2" s="21" t="str">
        <f t="shared" si="2"/>
        <v>ADC(2.5)</v>
      </c>
      <c r="CG2" s="21" t="str">
        <f t="shared" ref="CG2:CL2" si="3">BH2</f>
        <v>CASSCF</v>
      </c>
      <c r="CH2" s="21" t="str">
        <f t="shared" si="3"/>
        <v>CASPT2</v>
      </c>
      <c r="CI2" s="21" t="str">
        <f t="shared" si="3"/>
        <v>CASPT2 (No IPEA)</v>
      </c>
      <c r="CJ2" s="21" t="str">
        <f t="shared" si="3"/>
        <v>CASPT3</v>
      </c>
      <c r="CK2" s="21" t="str">
        <f t="shared" si="3"/>
        <v>CASPT3 (No IPEA)</v>
      </c>
      <c r="CL2" s="21" t="str">
        <f t="shared" si="3"/>
        <v>SC-NEVPT2</v>
      </c>
      <c r="CM2" s="21" t="str">
        <f>BN2</f>
        <v>PC-NEVPT2</v>
      </c>
    </row>
    <row r="3" spans="1:92">
      <c r="A3" s="1">
        <v>1</v>
      </c>
      <c r="B3" s="2" t="s">
        <v>85</v>
      </c>
      <c r="C3" s="4">
        <v>3</v>
      </c>
      <c r="D3" s="4">
        <f>_xlfn.SWITCH(C3,1,12,2,12,3,35,4,35,5,35,6,69,7,69,8,69,9,69,1016)</f>
        <v>35</v>
      </c>
      <c r="E3" s="4" t="s">
        <v>168</v>
      </c>
      <c r="F3" s="4">
        <v>1</v>
      </c>
      <c r="G3" s="4" t="s">
        <v>13</v>
      </c>
      <c r="H3" s="4" t="s">
        <v>14</v>
      </c>
      <c r="I3" s="4"/>
      <c r="J3" s="5">
        <v>91.3</v>
      </c>
      <c r="K3" s="67">
        <v>0</v>
      </c>
      <c r="L3" s="40">
        <v>4.3040000000000003</v>
      </c>
      <c r="M3" s="132" t="s">
        <v>134</v>
      </c>
      <c r="N3" s="4" t="s">
        <v>15</v>
      </c>
      <c r="O3" s="23">
        <v>4.3109999999999999</v>
      </c>
      <c r="P3" s="4" t="s">
        <v>9</v>
      </c>
      <c r="Q3" s="3" t="s">
        <v>227</v>
      </c>
      <c r="R3" s="23">
        <v>4.3600000000000003</v>
      </c>
      <c r="S3" s="23">
        <v>4.4109999999999996</v>
      </c>
      <c r="T3" s="23">
        <v>4.3129999999999997</v>
      </c>
      <c r="U3" s="23">
        <v>4.2539999999999996</v>
      </c>
      <c r="V3" s="23">
        <v>4.3620000000000001</v>
      </c>
      <c r="W3" s="23">
        <v>4.3150000000000004</v>
      </c>
      <c r="X3" s="23">
        <v>4.3150000000000004</v>
      </c>
      <c r="Y3" s="23">
        <v>4.3239999999999998</v>
      </c>
      <c r="Z3" s="23">
        <v>4.3140000000000001</v>
      </c>
      <c r="AA3" s="23">
        <v>4.2930000000000001</v>
      </c>
      <c r="AB3" s="23">
        <v>4.3879999999999999</v>
      </c>
      <c r="AC3" s="23">
        <v>4.5380000000000003</v>
      </c>
      <c r="AD3" s="23">
        <v>4.4960000000000004</v>
      </c>
      <c r="AE3" s="6">
        <v>4.1840000000000002</v>
      </c>
      <c r="AF3" s="23">
        <v>4.2370000000000001</v>
      </c>
      <c r="AG3" s="6">
        <v>4.2859999999999996</v>
      </c>
      <c r="AH3" s="23">
        <f t="shared" ref="AH3:AH11" si="4">0.5*(AF3+AG3)</f>
        <v>4.2614999999999998</v>
      </c>
      <c r="AI3" s="8">
        <v>4.62</v>
      </c>
      <c r="AJ3" s="8">
        <v>4.3499999999999996</v>
      </c>
      <c r="AK3" s="8">
        <v>4.13</v>
      </c>
      <c r="AL3" s="8">
        <v>4.4400000000000004</v>
      </c>
      <c r="AM3" s="8">
        <v>4.41</v>
      </c>
      <c r="AN3" s="8">
        <v>4.42</v>
      </c>
      <c r="AO3" s="8">
        <v>4.3899999999999997</v>
      </c>
      <c r="AP3" s="3"/>
      <c r="AQ3" s="23">
        <f>IF((R3&lt;&gt;"")*AND($L3&lt;&gt;"")*AND($H3&lt;&gt;"dou"),R3-$L3,"")</f>
        <v>5.600000000000005E-2</v>
      </c>
      <c r="AR3" s="23">
        <f t="shared" ref="AR3:BN14" si="5">IF((S3&lt;&gt;"")*AND($L3&lt;&gt;"")*AND($H3&lt;&gt;"dou"),S3-$L3,"")</f>
        <v>0.10699999999999932</v>
      </c>
      <c r="AS3" s="23">
        <f t="shared" si="5"/>
        <v>8.9999999999994529E-3</v>
      </c>
      <c r="AT3" s="23">
        <f t="shared" si="5"/>
        <v>-5.0000000000000711E-2</v>
      </c>
      <c r="AU3" s="23">
        <f t="shared" si="5"/>
        <v>5.7999999999999829E-2</v>
      </c>
      <c r="AV3" s="23">
        <f t="shared" si="5"/>
        <v>1.1000000000000121E-2</v>
      </c>
      <c r="AW3" s="23">
        <f t="shared" si="5"/>
        <v>1.1000000000000121E-2</v>
      </c>
      <c r="AX3" s="23">
        <f t="shared" si="5"/>
        <v>1.9999999999999574E-2</v>
      </c>
      <c r="AY3" s="23">
        <f t="shared" si="5"/>
        <v>9.9999999999997868E-3</v>
      </c>
      <c r="AZ3" s="23">
        <f t="shared" si="5"/>
        <v>-1.1000000000000121E-2</v>
      </c>
      <c r="BA3" s="23">
        <f t="shared" si="5"/>
        <v>8.3999999999999631E-2</v>
      </c>
      <c r="BB3" s="23">
        <f t="shared" si="5"/>
        <v>0.23399999999999999</v>
      </c>
      <c r="BC3" s="23">
        <f t="shared" si="5"/>
        <v>0.19200000000000017</v>
      </c>
      <c r="BD3" s="23">
        <f t="shared" si="5"/>
        <v>-0.12000000000000011</v>
      </c>
      <c r="BE3" s="23">
        <f t="shared" si="5"/>
        <v>-6.7000000000000171E-2</v>
      </c>
      <c r="BF3" s="23">
        <f t="shared" si="5"/>
        <v>-1.8000000000000682E-2</v>
      </c>
      <c r="BG3" s="23">
        <f t="shared" si="5"/>
        <v>-4.2500000000000426E-2</v>
      </c>
      <c r="BH3" s="23">
        <f t="shared" si="5"/>
        <v>0.31599999999999984</v>
      </c>
      <c r="BI3" s="23">
        <f t="shared" si="5"/>
        <v>4.5999999999999375E-2</v>
      </c>
      <c r="BJ3" s="23">
        <f t="shared" si="5"/>
        <v>-0.17400000000000038</v>
      </c>
      <c r="BK3" s="23">
        <f t="shared" si="5"/>
        <v>0.13600000000000012</v>
      </c>
      <c r="BL3" s="23">
        <f t="shared" si="5"/>
        <v>0.10599999999999987</v>
      </c>
      <c r="BM3" s="23">
        <f t="shared" si="5"/>
        <v>0.11599999999999966</v>
      </c>
      <c r="BN3" s="23">
        <f t="shared" si="5"/>
        <v>8.599999999999941E-2</v>
      </c>
      <c r="BP3" s="8">
        <f>IF(AQ3&lt;&gt;"",ABS(AQ3),"")</f>
        <v>5.600000000000005E-2</v>
      </c>
      <c r="BQ3" s="8">
        <f t="shared" ref="BQ3" si="6">IF(AR3&lt;&gt;"",ABS(AR3),"")</f>
        <v>0.10699999999999932</v>
      </c>
      <c r="BR3" s="8">
        <f t="shared" ref="BR3" si="7">IF(AS3&lt;&gt;"",ABS(AS3),"")</f>
        <v>8.9999999999994529E-3</v>
      </c>
      <c r="BS3" s="8">
        <f t="shared" ref="BS3" si="8">IF(AT3&lt;&gt;"",ABS(AT3),"")</f>
        <v>5.0000000000000711E-2</v>
      </c>
      <c r="BT3" s="8">
        <f t="shared" ref="BT3" si="9">IF(AU3&lt;&gt;"",ABS(AU3),"")</f>
        <v>5.7999999999999829E-2</v>
      </c>
      <c r="BU3" s="8">
        <f t="shared" ref="BU3" si="10">IF(AV3&lt;&gt;"",ABS(AV3),"")</f>
        <v>1.1000000000000121E-2</v>
      </c>
      <c r="BV3" s="8">
        <f t="shared" ref="BV3" si="11">IF(AW3&lt;&gt;"",ABS(AW3),"")</f>
        <v>1.1000000000000121E-2</v>
      </c>
      <c r="BW3" s="8">
        <f t="shared" ref="BW3" si="12">IF(AX3&lt;&gt;"",ABS(AX3),"")</f>
        <v>1.9999999999999574E-2</v>
      </c>
      <c r="BX3" s="8">
        <f t="shared" ref="BX3" si="13">IF(AY3&lt;&gt;"",ABS(AY3),"")</f>
        <v>9.9999999999997868E-3</v>
      </c>
      <c r="BY3" s="8">
        <f t="shared" ref="BY3" si="14">IF(AZ3&lt;&gt;"",ABS(AZ3),"")</f>
        <v>1.1000000000000121E-2</v>
      </c>
      <c r="BZ3" s="8">
        <f t="shared" ref="BZ3" si="15">IF(BA3&lt;&gt;"",ABS(BA3),"")</f>
        <v>8.3999999999999631E-2</v>
      </c>
      <c r="CA3" s="8">
        <f t="shared" ref="CA3" si="16">IF(BB3&lt;&gt;"",ABS(BB3),"")</f>
        <v>0.23399999999999999</v>
      </c>
      <c r="CB3" s="8">
        <f t="shared" ref="CB3" si="17">IF(BC3&lt;&gt;"",ABS(BC3),"")</f>
        <v>0.19200000000000017</v>
      </c>
      <c r="CC3" s="8">
        <f t="shared" ref="CC3" si="18">IF(BD3&lt;&gt;"",ABS(BD3),"")</f>
        <v>0.12000000000000011</v>
      </c>
      <c r="CD3" s="8">
        <f t="shared" ref="CD3" si="19">IF(BE3&lt;&gt;"",ABS(BE3),"")</f>
        <v>6.7000000000000171E-2</v>
      </c>
      <c r="CE3" s="8">
        <f t="shared" ref="CE3" si="20">IF(BF3&lt;&gt;"",ABS(BF3),"")</f>
        <v>1.8000000000000682E-2</v>
      </c>
      <c r="CF3" s="8">
        <f t="shared" ref="CF3" si="21">IF(BG3&lt;&gt;"",ABS(BG3),"")</f>
        <v>4.2500000000000426E-2</v>
      </c>
      <c r="CG3" s="8">
        <f t="shared" ref="CG3" si="22">IF(BH3&lt;&gt;"",ABS(BH3),"")</f>
        <v>0.31599999999999984</v>
      </c>
      <c r="CH3" s="8">
        <f t="shared" ref="CH3" si="23">IF(BI3&lt;&gt;"",ABS(BI3),"")</f>
        <v>4.5999999999999375E-2</v>
      </c>
      <c r="CI3" s="8">
        <f t="shared" ref="CI3" si="24">IF(BJ3&lt;&gt;"",ABS(BJ3),"")</f>
        <v>0.17400000000000038</v>
      </c>
      <c r="CJ3" s="8">
        <f t="shared" ref="CJ3" si="25">IF(BK3&lt;&gt;"",ABS(BK3),"")</f>
        <v>0.13600000000000012</v>
      </c>
      <c r="CK3" s="8">
        <f t="shared" ref="CK3" si="26">IF(BL3&lt;&gt;"",ABS(BL3),"")</f>
        <v>0.10599999999999987</v>
      </c>
      <c r="CL3" s="8">
        <f t="shared" ref="CL3" si="27">IF(BM3&lt;&gt;"",ABS(BM3),"")</f>
        <v>0.11599999999999966</v>
      </c>
      <c r="CM3" s="8">
        <f t="shared" ref="CM3" si="28">IF(BN3&lt;&gt;"",ABS(BN3),"")</f>
        <v>8.599999999999941E-2</v>
      </c>
      <c r="CN3" s="8"/>
    </row>
    <row r="4" spans="1:92">
      <c r="A4" s="1">
        <f>A3+1</f>
        <v>2</v>
      </c>
      <c r="B4" s="19"/>
      <c r="C4" s="4">
        <v>3</v>
      </c>
      <c r="D4" s="4">
        <f t="shared" ref="D4:D67" si="29">_xlfn.SWITCH(C4,1,12,2,12,3,35,4,35,5,35,6,69,7,69,8,69,9,69,1016)</f>
        <v>35</v>
      </c>
      <c r="E4" s="4" t="s">
        <v>247</v>
      </c>
      <c r="F4" s="4">
        <v>3</v>
      </c>
      <c r="G4" s="4" t="s">
        <v>13</v>
      </c>
      <c r="H4" s="4" t="s">
        <v>14</v>
      </c>
      <c r="I4" s="4"/>
      <c r="J4" s="5">
        <v>97.9</v>
      </c>
      <c r="K4" s="72"/>
      <c r="L4" s="41">
        <v>3.948</v>
      </c>
      <c r="M4" s="132" t="s">
        <v>126</v>
      </c>
      <c r="N4" s="4" t="s">
        <v>15</v>
      </c>
      <c r="O4" s="6">
        <v>3.9609999999999999</v>
      </c>
      <c r="P4" s="4" t="s">
        <v>9</v>
      </c>
      <c r="Q4" s="3" t="s">
        <v>227</v>
      </c>
      <c r="R4" s="23">
        <v>3.9609999999999999</v>
      </c>
      <c r="S4" s="23">
        <v>3.9809999999999999</v>
      </c>
      <c r="T4" s="23">
        <v>3.9159999999999999</v>
      </c>
      <c r="U4" s="23">
        <v>4.0039999999999996</v>
      </c>
      <c r="V4" s="23">
        <v>3.9510000000000001</v>
      </c>
      <c r="W4" s="36"/>
      <c r="X4" s="36"/>
      <c r="Y4" s="36"/>
      <c r="Z4" s="23">
        <v>3.9540000000000002</v>
      </c>
      <c r="AA4" s="23">
        <v>3.9369999999999998</v>
      </c>
      <c r="AB4" s="23">
        <v>4.0679999999999996</v>
      </c>
      <c r="AC4" s="23">
        <v>4.2</v>
      </c>
      <c r="AD4" s="23">
        <v>4.1260000000000003</v>
      </c>
      <c r="AE4" s="6">
        <v>3.8849999999999998</v>
      </c>
      <c r="AF4" s="23">
        <v>3.8250000000000002</v>
      </c>
      <c r="AG4" s="6">
        <v>3.8940000000000001</v>
      </c>
      <c r="AH4" s="23">
        <f t="shared" si="4"/>
        <v>3.8595000000000002</v>
      </c>
      <c r="AI4" s="8">
        <v>4.28</v>
      </c>
      <c r="AJ4" s="8">
        <v>3.94</v>
      </c>
      <c r="AK4" s="8">
        <v>3.71</v>
      </c>
      <c r="AL4" s="8">
        <v>4.0599999999999996</v>
      </c>
      <c r="AM4" s="8">
        <v>4.03</v>
      </c>
      <c r="AN4" s="8">
        <v>4.03</v>
      </c>
      <c r="AO4" s="8">
        <v>4</v>
      </c>
      <c r="AP4" s="3"/>
      <c r="AQ4" s="23">
        <f t="shared" ref="AQ4:AQ67" si="30">IF((R4&lt;&gt;"")*AND($L4&lt;&gt;"")*AND($H4&lt;&gt;"dou"),R4-$L4,"")</f>
        <v>1.2999999999999901E-2</v>
      </c>
      <c r="AR4" s="23">
        <f t="shared" si="5"/>
        <v>3.2999999999999918E-2</v>
      </c>
      <c r="AS4" s="23">
        <f t="shared" si="5"/>
        <v>-3.2000000000000028E-2</v>
      </c>
      <c r="AT4" s="23">
        <f t="shared" si="5"/>
        <v>5.5999999999999606E-2</v>
      </c>
      <c r="AU4" s="23">
        <f t="shared" si="5"/>
        <v>3.0000000000001137E-3</v>
      </c>
      <c r="AV4" s="23" t="str">
        <f t="shared" si="5"/>
        <v/>
      </c>
      <c r="AW4" s="23" t="str">
        <f t="shared" si="5"/>
        <v/>
      </c>
      <c r="AX4" s="23" t="str">
        <f t="shared" si="5"/>
        <v/>
      </c>
      <c r="AY4" s="23">
        <f t="shared" si="5"/>
        <v>6.0000000000002274E-3</v>
      </c>
      <c r="AZ4" s="23">
        <f t="shared" si="5"/>
        <v>-1.1000000000000121E-2</v>
      </c>
      <c r="BA4" s="23">
        <f t="shared" si="5"/>
        <v>0.11999999999999966</v>
      </c>
      <c r="BB4" s="23">
        <f t="shared" si="5"/>
        <v>0.25200000000000022</v>
      </c>
      <c r="BC4" s="23">
        <f t="shared" si="5"/>
        <v>0.17800000000000038</v>
      </c>
      <c r="BD4" s="23">
        <f t="shared" si="5"/>
        <v>-6.3000000000000167E-2</v>
      </c>
      <c r="BE4" s="23">
        <f t="shared" si="5"/>
        <v>-0.12299999999999978</v>
      </c>
      <c r="BF4" s="23">
        <f t="shared" si="5"/>
        <v>-5.3999999999999826E-2</v>
      </c>
      <c r="BG4" s="23">
        <f t="shared" si="5"/>
        <v>-8.8499999999999801E-2</v>
      </c>
      <c r="BH4" s="23">
        <f t="shared" si="5"/>
        <v>0.33200000000000029</v>
      </c>
      <c r="BI4" s="23">
        <f t="shared" si="5"/>
        <v>-8.0000000000000071E-3</v>
      </c>
      <c r="BJ4" s="23">
        <f t="shared" si="5"/>
        <v>-0.23799999999999999</v>
      </c>
      <c r="BK4" s="23">
        <f t="shared" si="5"/>
        <v>0.11199999999999966</v>
      </c>
      <c r="BL4" s="23">
        <f t="shared" si="5"/>
        <v>8.2000000000000295E-2</v>
      </c>
      <c r="BM4" s="23">
        <f t="shared" si="5"/>
        <v>8.2000000000000295E-2</v>
      </c>
      <c r="BN4" s="23">
        <f t="shared" si="5"/>
        <v>5.2000000000000046E-2</v>
      </c>
      <c r="BP4" s="8">
        <f t="shared" ref="BP4:BP67" si="31">IF(AQ4&lt;&gt;"",ABS(AQ4),"")</f>
        <v>1.2999999999999901E-2</v>
      </c>
      <c r="BQ4" s="8">
        <f t="shared" ref="BQ4:BQ67" si="32">IF(AR4&lt;&gt;"",ABS(AR4),"")</f>
        <v>3.2999999999999918E-2</v>
      </c>
      <c r="BR4" s="8">
        <f t="shared" ref="BR4:BR67" si="33">IF(AS4&lt;&gt;"",ABS(AS4),"")</f>
        <v>3.2000000000000028E-2</v>
      </c>
      <c r="BS4" s="8">
        <f t="shared" ref="BS4:BS67" si="34">IF(AT4&lt;&gt;"",ABS(AT4),"")</f>
        <v>5.5999999999999606E-2</v>
      </c>
      <c r="BT4" s="8">
        <f t="shared" ref="BT4:BT67" si="35">IF(AU4&lt;&gt;"",ABS(AU4),"")</f>
        <v>3.0000000000001137E-3</v>
      </c>
      <c r="BU4" s="8" t="str">
        <f t="shared" ref="BU4:BU67" si="36">IF(AV4&lt;&gt;"",ABS(AV4),"")</f>
        <v/>
      </c>
      <c r="BV4" s="8" t="str">
        <f t="shared" ref="BV4:BV67" si="37">IF(AW4&lt;&gt;"",ABS(AW4),"")</f>
        <v/>
      </c>
      <c r="BW4" s="8" t="str">
        <f t="shared" ref="BW4:BW67" si="38">IF(AX4&lt;&gt;"",ABS(AX4),"")</f>
        <v/>
      </c>
      <c r="BX4" s="8">
        <f t="shared" ref="BX4:BX67" si="39">IF(AY4&lt;&gt;"",ABS(AY4),"")</f>
        <v>6.0000000000002274E-3</v>
      </c>
      <c r="BY4" s="8">
        <f t="shared" ref="BY4:BY67" si="40">IF(AZ4&lt;&gt;"",ABS(AZ4),"")</f>
        <v>1.1000000000000121E-2</v>
      </c>
      <c r="BZ4" s="8">
        <f t="shared" ref="BZ4:BZ67" si="41">IF(BA4&lt;&gt;"",ABS(BA4),"")</f>
        <v>0.11999999999999966</v>
      </c>
      <c r="CA4" s="8">
        <f t="shared" ref="CA4:CA67" si="42">IF(BB4&lt;&gt;"",ABS(BB4),"")</f>
        <v>0.25200000000000022</v>
      </c>
      <c r="CB4" s="8">
        <f t="shared" ref="CB4:CB67" si="43">IF(BC4&lt;&gt;"",ABS(BC4),"")</f>
        <v>0.17800000000000038</v>
      </c>
      <c r="CC4" s="8">
        <f t="shared" ref="CC4:CC67" si="44">IF(BD4&lt;&gt;"",ABS(BD4),"")</f>
        <v>6.3000000000000167E-2</v>
      </c>
      <c r="CD4" s="8">
        <f t="shared" ref="CD4:CD67" si="45">IF(BE4&lt;&gt;"",ABS(BE4),"")</f>
        <v>0.12299999999999978</v>
      </c>
      <c r="CE4" s="8">
        <f t="shared" ref="CE4:CE67" si="46">IF(BF4&lt;&gt;"",ABS(BF4),"")</f>
        <v>5.3999999999999826E-2</v>
      </c>
      <c r="CF4" s="8">
        <f t="shared" ref="CF4:CF67" si="47">IF(BG4&lt;&gt;"",ABS(BG4),"")</f>
        <v>8.8499999999999801E-2</v>
      </c>
      <c r="CG4" s="8">
        <f t="shared" ref="CG4:CG67" si="48">IF(BH4&lt;&gt;"",ABS(BH4),"")</f>
        <v>0.33200000000000029</v>
      </c>
      <c r="CH4" s="8">
        <f t="shared" ref="CH4:CH67" si="49">IF(BI4&lt;&gt;"",ABS(BI4),"")</f>
        <v>8.0000000000000071E-3</v>
      </c>
      <c r="CI4" s="8">
        <f t="shared" ref="CI4:CI67" si="50">IF(BJ4&lt;&gt;"",ABS(BJ4),"")</f>
        <v>0.23799999999999999</v>
      </c>
      <c r="CJ4" s="8">
        <f t="shared" ref="CJ4:CJ67" si="51">IF(BK4&lt;&gt;"",ABS(BK4),"")</f>
        <v>0.11199999999999966</v>
      </c>
      <c r="CK4" s="8">
        <f t="shared" ref="CK4:CK67" si="52">IF(BL4&lt;&gt;"",ABS(BL4),"")</f>
        <v>8.2000000000000295E-2</v>
      </c>
      <c r="CL4" s="8">
        <f t="shared" ref="CL4:CL67" si="53">IF(BM4&lt;&gt;"",ABS(BM4),"")</f>
        <v>8.2000000000000295E-2</v>
      </c>
      <c r="CM4" s="8">
        <f t="shared" ref="CM4:CM67" si="54">IF(BN4&lt;&gt;"",ABS(BN4),"")</f>
        <v>5.2000000000000046E-2</v>
      </c>
      <c r="CN4" s="8"/>
    </row>
    <row r="5" spans="1:92">
      <c r="A5" s="1">
        <f t="shared" ref="A5:A68" si="55">A4+1</f>
        <v>3</v>
      </c>
      <c r="B5" s="2" t="s">
        <v>12</v>
      </c>
      <c r="C5" s="1">
        <v>4</v>
      </c>
      <c r="D5" s="4">
        <f t="shared" si="29"/>
        <v>35</v>
      </c>
      <c r="E5" s="4" t="s">
        <v>151</v>
      </c>
      <c r="F5" s="4">
        <v>1</v>
      </c>
      <c r="G5" s="4" t="s">
        <v>13</v>
      </c>
      <c r="H5" s="4" t="s">
        <v>14</v>
      </c>
      <c r="I5" s="4"/>
      <c r="J5" s="5">
        <v>91.1</v>
      </c>
      <c r="K5" s="72"/>
      <c r="L5" s="40">
        <v>4.468</v>
      </c>
      <c r="M5" s="132" t="s">
        <v>355</v>
      </c>
      <c r="N5" s="1" t="s">
        <v>15</v>
      </c>
      <c r="O5" s="23">
        <v>4.4779999999999998</v>
      </c>
      <c r="P5" s="4" t="s">
        <v>9</v>
      </c>
      <c r="Q5" s="3" t="s">
        <v>227</v>
      </c>
      <c r="R5" s="23">
        <v>4.5069999999999997</v>
      </c>
      <c r="S5" s="23">
        <v>4.5529999999999999</v>
      </c>
      <c r="T5" s="23">
        <v>4.5209999999999999</v>
      </c>
      <c r="U5" s="23">
        <v>4.3070000000000004</v>
      </c>
      <c r="V5" s="23">
        <v>4.5380000000000003</v>
      </c>
      <c r="W5" s="23">
        <v>4.4820000000000002</v>
      </c>
      <c r="X5" s="23">
        <v>4.4829999999999997</v>
      </c>
      <c r="Y5" s="23">
        <v>4.4939999999999998</v>
      </c>
      <c r="Z5" s="37">
        <v>4.4809999999999999</v>
      </c>
      <c r="AA5" s="37">
        <v>4.4560000000000004</v>
      </c>
      <c r="AB5" s="23">
        <v>4.5199999999999996</v>
      </c>
      <c r="AC5" s="23">
        <v>4.6790000000000003</v>
      </c>
      <c r="AD5" s="23">
        <v>4.6369999999999996</v>
      </c>
      <c r="AE5" s="23">
        <v>4.306</v>
      </c>
      <c r="AF5" s="23">
        <v>4.3659999999999997</v>
      </c>
      <c r="AG5" s="23">
        <v>4.4969999999999999</v>
      </c>
      <c r="AH5" s="23">
        <f t="shared" si="4"/>
        <v>4.4314999999999998</v>
      </c>
      <c r="AI5" s="7">
        <v>4.7699999999999996</v>
      </c>
      <c r="AJ5" s="7">
        <v>4.4400000000000004</v>
      </c>
      <c r="AK5" s="7">
        <v>4.1900000000000004</v>
      </c>
      <c r="AL5" s="30">
        <v>4.57</v>
      </c>
      <c r="AM5" s="30">
        <v>4.55</v>
      </c>
      <c r="AN5" s="7">
        <v>4.5</v>
      </c>
      <c r="AO5" s="7">
        <v>4.4800000000000004</v>
      </c>
      <c r="AP5" s="3"/>
      <c r="AQ5" s="23">
        <f t="shared" si="30"/>
        <v>3.8999999999999702E-2</v>
      </c>
      <c r="AR5" s="23">
        <f t="shared" si="5"/>
        <v>8.4999999999999964E-2</v>
      </c>
      <c r="AS5" s="23">
        <f t="shared" si="5"/>
        <v>5.2999999999999936E-2</v>
      </c>
      <c r="AT5" s="23">
        <f t="shared" si="5"/>
        <v>-0.16099999999999959</v>
      </c>
      <c r="AU5" s="23">
        <f t="shared" si="5"/>
        <v>7.0000000000000284E-2</v>
      </c>
      <c r="AV5" s="23">
        <f t="shared" si="5"/>
        <v>1.4000000000000234E-2</v>
      </c>
      <c r="AW5" s="23">
        <f t="shared" si="5"/>
        <v>1.499999999999968E-2</v>
      </c>
      <c r="AX5" s="23">
        <f t="shared" si="5"/>
        <v>2.5999999999999801E-2</v>
      </c>
      <c r="AY5" s="23">
        <f t="shared" si="5"/>
        <v>1.2999999999999901E-2</v>
      </c>
      <c r="AZ5" s="23">
        <f t="shared" si="5"/>
        <v>-1.1999999999999567E-2</v>
      </c>
      <c r="BA5" s="23">
        <f t="shared" si="5"/>
        <v>5.1999999999999602E-2</v>
      </c>
      <c r="BB5" s="23">
        <f t="shared" si="5"/>
        <v>0.2110000000000003</v>
      </c>
      <c r="BC5" s="23">
        <f t="shared" si="5"/>
        <v>0.16899999999999959</v>
      </c>
      <c r="BD5" s="23">
        <f t="shared" si="5"/>
        <v>-0.16199999999999992</v>
      </c>
      <c r="BE5" s="23">
        <f t="shared" si="5"/>
        <v>-0.10200000000000031</v>
      </c>
      <c r="BF5" s="23">
        <f t="shared" si="5"/>
        <v>2.8999999999999915E-2</v>
      </c>
      <c r="BG5" s="23">
        <f t="shared" si="5"/>
        <v>-3.6500000000000199E-2</v>
      </c>
      <c r="BH5" s="23">
        <f t="shared" si="5"/>
        <v>0.3019999999999996</v>
      </c>
      <c r="BI5" s="23">
        <f t="shared" si="5"/>
        <v>-2.7999999999999581E-2</v>
      </c>
      <c r="BJ5" s="23">
        <f t="shared" si="5"/>
        <v>-0.27799999999999958</v>
      </c>
      <c r="BK5" s="23">
        <f t="shared" si="5"/>
        <v>0.10200000000000031</v>
      </c>
      <c r="BL5" s="23">
        <f t="shared" si="5"/>
        <v>8.1999999999999851E-2</v>
      </c>
      <c r="BM5" s="23">
        <f t="shared" si="5"/>
        <v>3.2000000000000028E-2</v>
      </c>
      <c r="BN5" s="23">
        <f t="shared" si="5"/>
        <v>1.2000000000000455E-2</v>
      </c>
      <c r="BP5" s="8">
        <f t="shared" si="31"/>
        <v>3.8999999999999702E-2</v>
      </c>
      <c r="BQ5" s="8">
        <f t="shared" si="32"/>
        <v>8.4999999999999964E-2</v>
      </c>
      <c r="BR5" s="8">
        <f t="shared" si="33"/>
        <v>5.2999999999999936E-2</v>
      </c>
      <c r="BS5" s="8">
        <f t="shared" si="34"/>
        <v>0.16099999999999959</v>
      </c>
      <c r="BT5" s="8">
        <f t="shared" si="35"/>
        <v>7.0000000000000284E-2</v>
      </c>
      <c r="BU5" s="8">
        <f t="shared" si="36"/>
        <v>1.4000000000000234E-2</v>
      </c>
      <c r="BV5" s="8">
        <f t="shared" si="37"/>
        <v>1.499999999999968E-2</v>
      </c>
      <c r="BW5" s="8">
        <f t="shared" si="38"/>
        <v>2.5999999999999801E-2</v>
      </c>
      <c r="BX5" s="8">
        <f t="shared" si="39"/>
        <v>1.2999999999999901E-2</v>
      </c>
      <c r="BY5" s="8">
        <f t="shared" si="40"/>
        <v>1.1999999999999567E-2</v>
      </c>
      <c r="BZ5" s="8">
        <f t="shared" si="41"/>
        <v>5.1999999999999602E-2</v>
      </c>
      <c r="CA5" s="8">
        <f t="shared" si="42"/>
        <v>0.2110000000000003</v>
      </c>
      <c r="CB5" s="8">
        <f t="shared" si="43"/>
        <v>0.16899999999999959</v>
      </c>
      <c r="CC5" s="8">
        <f t="shared" si="44"/>
        <v>0.16199999999999992</v>
      </c>
      <c r="CD5" s="8">
        <f t="shared" si="45"/>
        <v>0.10200000000000031</v>
      </c>
      <c r="CE5" s="8">
        <f t="shared" si="46"/>
        <v>2.8999999999999915E-2</v>
      </c>
      <c r="CF5" s="8">
        <f t="shared" si="47"/>
        <v>3.6500000000000199E-2</v>
      </c>
      <c r="CG5" s="8">
        <f t="shared" si="48"/>
        <v>0.3019999999999996</v>
      </c>
      <c r="CH5" s="8">
        <f t="shared" si="49"/>
        <v>2.7999999999999581E-2</v>
      </c>
      <c r="CI5" s="8">
        <f t="shared" si="50"/>
        <v>0.27799999999999958</v>
      </c>
      <c r="CJ5" s="8">
        <f t="shared" si="51"/>
        <v>0.10200000000000031</v>
      </c>
      <c r="CK5" s="8">
        <f t="shared" si="52"/>
        <v>8.1999999999999851E-2</v>
      </c>
      <c r="CL5" s="8">
        <f t="shared" si="53"/>
        <v>3.2000000000000028E-2</v>
      </c>
      <c r="CM5" s="8">
        <f t="shared" si="54"/>
        <v>1.2000000000000455E-2</v>
      </c>
      <c r="CN5" s="8"/>
    </row>
    <row r="6" spans="1:92">
      <c r="A6" s="1">
        <f t="shared" si="55"/>
        <v>4</v>
      </c>
      <c r="B6" s="19"/>
      <c r="C6" s="1">
        <v>4</v>
      </c>
      <c r="D6" s="4">
        <f t="shared" si="29"/>
        <v>35</v>
      </c>
      <c r="E6" s="4" t="s">
        <v>157</v>
      </c>
      <c r="F6" s="4">
        <v>1</v>
      </c>
      <c r="G6" s="4" t="s">
        <v>16</v>
      </c>
      <c r="H6" s="4" t="s">
        <v>17</v>
      </c>
      <c r="I6" s="4"/>
      <c r="J6" s="5">
        <v>90.5</v>
      </c>
      <c r="K6" s="67">
        <v>0</v>
      </c>
      <c r="L6" s="40">
        <v>6.4790000000000001</v>
      </c>
      <c r="M6" s="132" t="s">
        <v>355</v>
      </c>
      <c r="N6" s="1" t="s">
        <v>15</v>
      </c>
      <c r="O6" s="23">
        <v>6.5279999999999996</v>
      </c>
      <c r="P6" s="4" t="s">
        <v>9</v>
      </c>
      <c r="Q6" s="3" t="s">
        <v>227</v>
      </c>
      <c r="R6" s="23">
        <v>5.9139999999999997</v>
      </c>
      <c r="S6" s="23">
        <v>5.9119999999999999</v>
      </c>
      <c r="T6" s="23">
        <v>6.6</v>
      </c>
      <c r="U6" s="23">
        <v>6.5019999999999998</v>
      </c>
      <c r="V6" s="23">
        <v>6.5860000000000003</v>
      </c>
      <c r="W6" s="23">
        <v>6.4589999999999996</v>
      </c>
      <c r="X6" s="23">
        <v>6.46</v>
      </c>
      <c r="Y6" s="23">
        <v>6.4960000000000004</v>
      </c>
      <c r="Z6" s="37">
        <v>6.4269999999999996</v>
      </c>
      <c r="AA6" s="37">
        <v>6.4219999999999997</v>
      </c>
      <c r="AB6" s="23">
        <v>6.5439999999999996</v>
      </c>
      <c r="AC6" s="23">
        <v>6.5940000000000003</v>
      </c>
      <c r="AD6" s="23">
        <v>6.3659999999999997</v>
      </c>
      <c r="AE6" s="23">
        <v>6.3449999999999998</v>
      </c>
      <c r="AF6" s="23">
        <v>5.8710000000000004</v>
      </c>
      <c r="AG6" s="23">
        <v>6.9109999999999996</v>
      </c>
      <c r="AH6" s="23">
        <f t="shared" si="4"/>
        <v>6.391</v>
      </c>
      <c r="AI6" s="7">
        <v>5.5</v>
      </c>
      <c r="AJ6" s="7">
        <v>6.46</v>
      </c>
      <c r="AK6" s="7">
        <v>6.35</v>
      </c>
      <c r="AL6" s="30">
        <v>6.64</v>
      </c>
      <c r="AM6" s="30">
        <v>6.67</v>
      </c>
      <c r="AN6" s="7">
        <v>6.7</v>
      </c>
      <c r="AO6" s="7">
        <v>6.81</v>
      </c>
      <c r="AP6" s="3"/>
      <c r="AQ6" s="23">
        <f t="shared" si="30"/>
        <v>-0.56500000000000039</v>
      </c>
      <c r="AR6" s="23">
        <f t="shared" si="5"/>
        <v>-0.56700000000000017</v>
      </c>
      <c r="AS6" s="23">
        <f t="shared" si="5"/>
        <v>0.12099999999999955</v>
      </c>
      <c r="AT6" s="23">
        <f t="shared" si="5"/>
        <v>2.2999999999999687E-2</v>
      </c>
      <c r="AU6" s="23">
        <f t="shared" si="5"/>
        <v>0.10700000000000021</v>
      </c>
      <c r="AV6" s="23">
        <f t="shared" si="5"/>
        <v>-2.0000000000000462E-2</v>
      </c>
      <c r="AW6" s="23">
        <f t="shared" si="5"/>
        <v>-1.9000000000000128E-2</v>
      </c>
      <c r="AX6" s="23">
        <f t="shared" si="5"/>
        <v>1.7000000000000348E-2</v>
      </c>
      <c r="AY6" s="23">
        <f t="shared" si="5"/>
        <v>-5.200000000000049E-2</v>
      </c>
      <c r="AZ6" s="23">
        <f t="shared" si="5"/>
        <v>-5.7000000000000384E-2</v>
      </c>
      <c r="BA6" s="23">
        <f t="shared" si="5"/>
        <v>6.4999999999999503E-2</v>
      </c>
      <c r="BB6" s="23">
        <f t="shared" si="5"/>
        <v>0.11500000000000021</v>
      </c>
      <c r="BC6" s="23">
        <f t="shared" si="5"/>
        <v>-0.11300000000000043</v>
      </c>
      <c r="BD6" s="23">
        <f t="shared" si="5"/>
        <v>-0.13400000000000034</v>
      </c>
      <c r="BE6" s="23">
        <f t="shared" si="5"/>
        <v>-0.60799999999999965</v>
      </c>
      <c r="BF6" s="23">
        <f t="shared" si="5"/>
        <v>0.4319999999999995</v>
      </c>
      <c r="BG6" s="23">
        <f t="shared" si="5"/>
        <v>-8.8000000000000078E-2</v>
      </c>
      <c r="BH6" s="23">
        <f t="shared" si="5"/>
        <v>-0.97900000000000009</v>
      </c>
      <c r="BI6" s="23">
        <f t="shared" si="5"/>
        <v>-1.9000000000000128E-2</v>
      </c>
      <c r="BJ6" s="23">
        <f t="shared" si="5"/>
        <v>-0.12900000000000045</v>
      </c>
      <c r="BK6" s="23">
        <f t="shared" si="5"/>
        <v>0.16099999999999959</v>
      </c>
      <c r="BL6" s="23">
        <f t="shared" si="5"/>
        <v>0.19099999999999984</v>
      </c>
      <c r="BM6" s="23">
        <f t="shared" si="5"/>
        <v>0.22100000000000009</v>
      </c>
      <c r="BN6" s="23">
        <f t="shared" si="5"/>
        <v>0.33099999999999952</v>
      </c>
      <c r="BP6" s="8">
        <f t="shared" si="31"/>
        <v>0.56500000000000039</v>
      </c>
      <c r="BQ6" s="8">
        <f t="shared" si="32"/>
        <v>0.56700000000000017</v>
      </c>
      <c r="BR6" s="8">
        <f t="shared" si="33"/>
        <v>0.12099999999999955</v>
      </c>
      <c r="BS6" s="8">
        <f t="shared" si="34"/>
        <v>2.2999999999999687E-2</v>
      </c>
      <c r="BT6" s="8">
        <f t="shared" si="35"/>
        <v>0.10700000000000021</v>
      </c>
      <c r="BU6" s="8">
        <f t="shared" si="36"/>
        <v>2.0000000000000462E-2</v>
      </c>
      <c r="BV6" s="8">
        <f t="shared" si="37"/>
        <v>1.9000000000000128E-2</v>
      </c>
      <c r="BW6" s="8">
        <f t="shared" si="38"/>
        <v>1.7000000000000348E-2</v>
      </c>
      <c r="BX6" s="8">
        <f t="shared" si="39"/>
        <v>5.200000000000049E-2</v>
      </c>
      <c r="BY6" s="8">
        <f t="shared" si="40"/>
        <v>5.7000000000000384E-2</v>
      </c>
      <c r="BZ6" s="8">
        <f t="shared" si="41"/>
        <v>6.4999999999999503E-2</v>
      </c>
      <c r="CA6" s="8">
        <f t="shared" si="42"/>
        <v>0.11500000000000021</v>
      </c>
      <c r="CB6" s="8">
        <f t="shared" si="43"/>
        <v>0.11300000000000043</v>
      </c>
      <c r="CC6" s="8">
        <f t="shared" si="44"/>
        <v>0.13400000000000034</v>
      </c>
      <c r="CD6" s="8">
        <f t="shared" si="45"/>
        <v>0.60799999999999965</v>
      </c>
      <c r="CE6" s="8">
        <f t="shared" si="46"/>
        <v>0.4319999999999995</v>
      </c>
      <c r="CF6" s="8">
        <f t="shared" si="47"/>
        <v>8.8000000000000078E-2</v>
      </c>
      <c r="CG6" s="8">
        <f t="shared" si="48"/>
        <v>0.97900000000000009</v>
      </c>
      <c r="CH6" s="8">
        <f t="shared" si="49"/>
        <v>1.9000000000000128E-2</v>
      </c>
      <c r="CI6" s="8">
        <f t="shared" si="50"/>
        <v>0.12900000000000045</v>
      </c>
      <c r="CJ6" s="8">
        <f t="shared" si="51"/>
        <v>0.16099999999999959</v>
      </c>
      <c r="CK6" s="8">
        <f t="shared" si="52"/>
        <v>0.19099999999999984</v>
      </c>
      <c r="CL6" s="8">
        <f t="shared" si="53"/>
        <v>0.22100000000000009</v>
      </c>
      <c r="CM6" s="8">
        <f t="shared" si="54"/>
        <v>0.33099999999999952</v>
      </c>
      <c r="CN6" s="8"/>
    </row>
    <row r="7" spans="1:92">
      <c r="A7" s="1">
        <f t="shared" si="55"/>
        <v>5</v>
      </c>
      <c r="B7" s="19"/>
      <c r="C7" s="1">
        <v>4</v>
      </c>
      <c r="D7" s="4">
        <f t="shared" si="29"/>
        <v>35</v>
      </c>
      <c r="E7" s="4" t="s">
        <v>151</v>
      </c>
      <c r="F7" s="4">
        <v>1</v>
      </c>
      <c r="G7" s="4" t="s">
        <v>16</v>
      </c>
      <c r="H7" s="4" t="s">
        <v>18</v>
      </c>
      <c r="I7" s="4"/>
      <c r="J7" s="5">
        <v>90.9</v>
      </c>
      <c r="K7" s="72"/>
      <c r="L7" s="40">
        <v>7.5030000000000001</v>
      </c>
      <c r="M7" s="132" t="s">
        <v>355</v>
      </c>
      <c r="N7" s="1" t="s">
        <v>15</v>
      </c>
      <c r="O7" s="23">
        <v>7.5359999999999996</v>
      </c>
      <c r="P7" s="4" t="s">
        <v>9</v>
      </c>
      <c r="Q7" s="3" t="s">
        <v>227</v>
      </c>
      <c r="R7" s="23">
        <v>6.827</v>
      </c>
      <c r="S7" s="23">
        <v>6.8419999999999996</v>
      </c>
      <c r="T7" s="23">
        <v>7.5960000000000001</v>
      </c>
      <c r="U7" s="23">
        <v>7.5730000000000004</v>
      </c>
      <c r="V7" s="23">
        <v>7.5670000000000002</v>
      </c>
      <c r="W7" s="23">
        <v>7.4720000000000004</v>
      </c>
      <c r="X7" s="23">
        <v>7.4729999999999999</v>
      </c>
      <c r="Y7" s="23">
        <v>7.51</v>
      </c>
      <c r="Z7" s="37">
        <v>7.4480000000000004</v>
      </c>
      <c r="AA7" s="37">
        <v>7.4390000000000001</v>
      </c>
      <c r="AB7" s="23">
        <v>7.4690000000000003</v>
      </c>
      <c r="AC7" s="23">
        <v>7.5140000000000002</v>
      </c>
      <c r="AD7" s="23">
        <v>7.2880000000000003</v>
      </c>
      <c r="AE7" s="23">
        <v>7.2750000000000004</v>
      </c>
      <c r="AF7" s="23">
        <v>6.8049999999999997</v>
      </c>
      <c r="AG7" s="23">
        <v>7.9020000000000001</v>
      </c>
      <c r="AH7" s="23">
        <f t="shared" si="4"/>
        <v>7.3535000000000004</v>
      </c>
      <c r="AI7" s="7">
        <v>7.46</v>
      </c>
      <c r="AJ7" s="7">
        <v>7.8</v>
      </c>
      <c r="AK7" s="7">
        <v>7.55</v>
      </c>
      <c r="AL7" s="30">
        <v>7.76</v>
      </c>
      <c r="AM7" s="30">
        <v>7.68</v>
      </c>
      <c r="AN7" s="7">
        <v>7.71</v>
      </c>
      <c r="AO7" s="7">
        <v>7.65</v>
      </c>
      <c r="AP7" s="3"/>
      <c r="AQ7" s="23">
        <f t="shared" si="30"/>
        <v>-0.67600000000000016</v>
      </c>
      <c r="AR7" s="23">
        <f t="shared" si="5"/>
        <v>-0.66100000000000048</v>
      </c>
      <c r="AS7" s="23">
        <f t="shared" si="5"/>
        <v>9.2999999999999972E-2</v>
      </c>
      <c r="AT7" s="23">
        <f t="shared" si="5"/>
        <v>7.0000000000000284E-2</v>
      </c>
      <c r="AU7" s="23">
        <f t="shared" si="5"/>
        <v>6.4000000000000057E-2</v>
      </c>
      <c r="AV7" s="23">
        <f t="shared" si="5"/>
        <v>-3.0999999999999694E-2</v>
      </c>
      <c r="AW7" s="23">
        <f t="shared" si="5"/>
        <v>-3.0000000000000249E-2</v>
      </c>
      <c r="AX7" s="23">
        <f t="shared" si="5"/>
        <v>6.9999999999996732E-3</v>
      </c>
      <c r="AY7" s="23">
        <f t="shared" si="5"/>
        <v>-5.4999999999999716E-2</v>
      </c>
      <c r="AZ7" s="23">
        <f t="shared" si="5"/>
        <v>-6.4000000000000057E-2</v>
      </c>
      <c r="BA7" s="23">
        <f t="shared" si="5"/>
        <v>-3.3999999999999808E-2</v>
      </c>
      <c r="BB7" s="23">
        <f t="shared" si="5"/>
        <v>1.1000000000000121E-2</v>
      </c>
      <c r="BC7" s="23">
        <f t="shared" si="5"/>
        <v>-0.21499999999999986</v>
      </c>
      <c r="BD7" s="23">
        <f t="shared" si="5"/>
        <v>-0.22799999999999976</v>
      </c>
      <c r="BE7" s="23">
        <f t="shared" si="5"/>
        <v>-0.6980000000000004</v>
      </c>
      <c r="BF7" s="23">
        <f t="shared" si="5"/>
        <v>0.39900000000000002</v>
      </c>
      <c r="BG7" s="23">
        <f t="shared" si="5"/>
        <v>-0.14949999999999974</v>
      </c>
      <c r="BH7" s="23">
        <f t="shared" si="5"/>
        <v>-4.3000000000000149E-2</v>
      </c>
      <c r="BI7" s="23">
        <f t="shared" si="5"/>
        <v>0.29699999999999971</v>
      </c>
      <c r="BJ7" s="23">
        <f t="shared" si="5"/>
        <v>4.6999999999999709E-2</v>
      </c>
      <c r="BK7" s="23">
        <f t="shared" si="5"/>
        <v>0.25699999999999967</v>
      </c>
      <c r="BL7" s="23">
        <f t="shared" si="5"/>
        <v>0.1769999999999996</v>
      </c>
      <c r="BM7" s="23">
        <f t="shared" si="5"/>
        <v>0.20699999999999985</v>
      </c>
      <c r="BN7" s="23">
        <f t="shared" si="5"/>
        <v>0.14700000000000024</v>
      </c>
      <c r="BP7" s="8">
        <f t="shared" si="31"/>
        <v>0.67600000000000016</v>
      </c>
      <c r="BQ7" s="8">
        <f t="shared" si="32"/>
        <v>0.66100000000000048</v>
      </c>
      <c r="BR7" s="8">
        <f t="shared" si="33"/>
        <v>9.2999999999999972E-2</v>
      </c>
      <c r="BS7" s="8">
        <f t="shared" si="34"/>
        <v>7.0000000000000284E-2</v>
      </c>
      <c r="BT7" s="8">
        <f t="shared" si="35"/>
        <v>6.4000000000000057E-2</v>
      </c>
      <c r="BU7" s="8">
        <f t="shared" si="36"/>
        <v>3.0999999999999694E-2</v>
      </c>
      <c r="BV7" s="8">
        <f t="shared" si="37"/>
        <v>3.0000000000000249E-2</v>
      </c>
      <c r="BW7" s="8">
        <f t="shared" si="38"/>
        <v>6.9999999999996732E-3</v>
      </c>
      <c r="BX7" s="8">
        <f t="shared" si="39"/>
        <v>5.4999999999999716E-2</v>
      </c>
      <c r="BY7" s="8">
        <f t="shared" si="40"/>
        <v>6.4000000000000057E-2</v>
      </c>
      <c r="BZ7" s="8">
        <f t="shared" si="41"/>
        <v>3.3999999999999808E-2</v>
      </c>
      <c r="CA7" s="8">
        <f t="shared" si="42"/>
        <v>1.1000000000000121E-2</v>
      </c>
      <c r="CB7" s="8">
        <f t="shared" si="43"/>
        <v>0.21499999999999986</v>
      </c>
      <c r="CC7" s="8">
        <f t="shared" si="44"/>
        <v>0.22799999999999976</v>
      </c>
      <c r="CD7" s="8">
        <f t="shared" si="45"/>
        <v>0.6980000000000004</v>
      </c>
      <c r="CE7" s="8">
        <f t="shared" si="46"/>
        <v>0.39900000000000002</v>
      </c>
      <c r="CF7" s="8">
        <f t="shared" si="47"/>
        <v>0.14949999999999974</v>
      </c>
      <c r="CG7" s="8">
        <f t="shared" si="48"/>
        <v>4.3000000000000149E-2</v>
      </c>
      <c r="CH7" s="8">
        <f t="shared" si="49"/>
        <v>0.29699999999999971</v>
      </c>
      <c r="CI7" s="8">
        <f t="shared" si="50"/>
        <v>4.6999999999999709E-2</v>
      </c>
      <c r="CJ7" s="8">
        <f t="shared" si="51"/>
        <v>0.25699999999999967</v>
      </c>
      <c r="CK7" s="8">
        <f t="shared" si="52"/>
        <v>0.1769999999999996</v>
      </c>
      <c r="CL7" s="8">
        <f t="shared" si="53"/>
        <v>0.20699999999999985</v>
      </c>
      <c r="CM7" s="8">
        <f t="shared" si="54"/>
        <v>0.14700000000000024</v>
      </c>
      <c r="CN7" s="8"/>
    </row>
    <row r="8" spans="1:92">
      <c r="A8" s="1">
        <f t="shared" si="55"/>
        <v>6</v>
      </c>
      <c r="B8" s="19"/>
      <c r="C8" s="1">
        <v>4</v>
      </c>
      <c r="D8" s="4">
        <f t="shared" si="29"/>
        <v>35</v>
      </c>
      <c r="E8" s="4" t="s">
        <v>135</v>
      </c>
      <c r="F8" s="4">
        <v>1</v>
      </c>
      <c r="G8" s="4" t="s">
        <v>16</v>
      </c>
      <c r="H8" s="4" t="s">
        <v>18</v>
      </c>
      <c r="I8" s="4"/>
      <c r="J8" s="5">
        <v>90.6</v>
      </c>
      <c r="K8" s="67">
        <v>4.0000000000000001E-3</v>
      </c>
      <c r="L8" s="40">
        <v>7.5369999999999999</v>
      </c>
      <c r="M8" s="132" t="s">
        <v>355</v>
      </c>
      <c r="N8" s="1" t="s">
        <v>15</v>
      </c>
      <c r="O8" s="23">
        <v>7.5780000000000003</v>
      </c>
      <c r="P8" s="4" t="s">
        <v>9</v>
      </c>
      <c r="Q8" s="3" t="s">
        <v>227</v>
      </c>
      <c r="R8" s="23">
        <v>7.0369999999999999</v>
      </c>
      <c r="S8" s="23">
        <v>6.8869999999999996</v>
      </c>
      <c r="T8" s="23">
        <v>7.6539999999999999</v>
      </c>
      <c r="U8" s="23">
        <v>7.5819999999999999</v>
      </c>
      <c r="V8" s="23">
        <v>7.6260000000000003</v>
      </c>
      <c r="W8" s="23">
        <v>7.516</v>
      </c>
      <c r="X8" s="23">
        <v>7.516</v>
      </c>
      <c r="Y8" s="23">
        <v>7.5510000000000002</v>
      </c>
      <c r="Z8" s="37">
        <v>7.484</v>
      </c>
      <c r="AA8" s="37">
        <v>7.4779999999999998</v>
      </c>
      <c r="AB8" s="23">
        <v>7.5170000000000003</v>
      </c>
      <c r="AC8" s="23">
        <v>7.5609999999999999</v>
      </c>
      <c r="AD8" s="23">
        <v>7.3339999999999996</v>
      </c>
      <c r="AE8" s="23">
        <v>7.3209999999999997</v>
      </c>
      <c r="AF8" s="23">
        <v>6.85</v>
      </c>
      <c r="AG8" s="23">
        <v>7.92</v>
      </c>
      <c r="AH8" s="23">
        <f t="shared" si="4"/>
        <v>7.3849999999999998</v>
      </c>
      <c r="AI8" s="7">
        <v>7.03</v>
      </c>
      <c r="AJ8" s="7">
        <v>7.67</v>
      </c>
      <c r="AK8" s="7">
        <v>7.46</v>
      </c>
      <c r="AL8" s="30">
        <v>7.76</v>
      </c>
      <c r="AM8" s="30">
        <v>7.75</v>
      </c>
      <c r="AN8" s="7">
        <v>7.75</v>
      </c>
      <c r="AO8" s="7">
        <v>7.75</v>
      </c>
      <c r="AP8" s="3"/>
      <c r="AQ8" s="23">
        <f t="shared" si="30"/>
        <v>-0.5</v>
      </c>
      <c r="AR8" s="23">
        <f t="shared" si="5"/>
        <v>-0.65000000000000036</v>
      </c>
      <c r="AS8" s="23">
        <f t="shared" si="5"/>
        <v>0.11699999999999999</v>
      </c>
      <c r="AT8" s="23">
        <f t="shared" si="5"/>
        <v>4.4999999999999929E-2</v>
      </c>
      <c r="AU8" s="23">
        <f t="shared" si="5"/>
        <v>8.9000000000000412E-2</v>
      </c>
      <c r="AV8" s="23">
        <f t="shared" si="5"/>
        <v>-2.0999999999999908E-2</v>
      </c>
      <c r="AW8" s="23">
        <f t="shared" si="5"/>
        <v>-2.0999999999999908E-2</v>
      </c>
      <c r="AX8" s="23">
        <f t="shared" si="5"/>
        <v>1.4000000000000234E-2</v>
      </c>
      <c r="AY8" s="23">
        <f t="shared" si="5"/>
        <v>-5.2999999999999936E-2</v>
      </c>
      <c r="AZ8" s="23">
        <f t="shared" si="5"/>
        <v>-5.9000000000000163E-2</v>
      </c>
      <c r="BA8" s="23">
        <f t="shared" si="5"/>
        <v>-1.9999999999999574E-2</v>
      </c>
      <c r="BB8" s="23">
        <f t="shared" si="5"/>
        <v>2.4000000000000021E-2</v>
      </c>
      <c r="BC8" s="23">
        <f t="shared" si="5"/>
        <v>-0.20300000000000029</v>
      </c>
      <c r="BD8" s="23">
        <f t="shared" si="5"/>
        <v>-0.21600000000000019</v>
      </c>
      <c r="BE8" s="23">
        <f t="shared" si="5"/>
        <v>-0.68700000000000028</v>
      </c>
      <c r="BF8" s="23">
        <f t="shared" si="5"/>
        <v>0.38300000000000001</v>
      </c>
      <c r="BG8" s="23">
        <f t="shared" si="5"/>
        <v>-0.15200000000000014</v>
      </c>
      <c r="BH8" s="23">
        <f t="shared" si="5"/>
        <v>-0.50699999999999967</v>
      </c>
      <c r="BI8" s="23">
        <f t="shared" si="5"/>
        <v>0.13300000000000001</v>
      </c>
      <c r="BJ8" s="23">
        <f t="shared" si="5"/>
        <v>-7.6999999999999957E-2</v>
      </c>
      <c r="BK8" s="23">
        <f t="shared" si="5"/>
        <v>0.22299999999999986</v>
      </c>
      <c r="BL8" s="23">
        <f t="shared" si="5"/>
        <v>0.21300000000000008</v>
      </c>
      <c r="BM8" s="23">
        <f t="shared" si="5"/>
        <v>0.21300000000000008</v>
      </c>
      <c r="BN8" s="23">
        <f t="shared" si="5"/>
        <v>0.21300000000000008</v>
      </c>
      <c r="BP8" s="8">
        <f t="shared" si="31"/>
        <v>0.5</v>
      </c>
      <c r="BQ8" s="8">
        <f t="shared" si="32"/>
        <v>0.65000000000000036</v>
      </c>
      <c r="BR8" s="8">
        <f t="shared" si="33"/>
        <v>0.11699999999999999</v>
      </c>
      <c r="BS8" s="8">
        <f t="shared" si="34"/>
        <v>4.4999999999999929E-2</v>
      </c>
      <c r="BT8" s="8">
        <f t="shared" si="35"/>
        <v>8.9000000000000412E-2</v>
      </c>
      <c r="BU8" s="8">
        <f t="shared" si="36"/>
        <v>2.0999999999999908E-2</v>
      </c>
      <c r="BV8" s="8">
        <f t="shared" si="37"/>
        <v>2.0999999999999908E-2</v>
      </c>
      <c r="BW8" s="8">
        <f t="shared" si="38"/>
        <v>1.4000000000000234E-2</v>
      </c>
      <c r="BX8" s="8">
        <f t="shared" si="39"/>
        <v>5.2999999999999936E-2</v>
      </c>
      <c r="BY8" s="8">
        <f t="shared" si="40"/>
        <v>5.9000000000000163E-2</v>
      </c>
      <c r="BZ8" s="8">
        <f t="shared" si="41"/>
        <v>1.9999999999999574E-2</v>
      </c>
      <c r="CA8" s="8">
        <f t="shared" si="42"/>
        <v>2.4000000000000021E-2</v>
      </c>
      <c r="CB8" s="8">
        <f t="shared" si="43"/>
        <v>0.20300000000000029</v>
      </c>
      <c r="CC8" s="8">
        <f t="shared" si="44"/>
        <v>0.21600000000000019</v>
      </c>
      <c r="CD8" s="8">
        <f t="shared" si="45"/>
        <v>0.68700000000000028</v>
      </c>
      <c r="CE8" s="8">
        <f t="shared" si="46"/>
        <v>0.38300000000000001</v>
      </c>
      <c r="CF8" s="8">
        <f t="shared" si="47"/>
        <v>0.15200000000000014</v>
      </c>
      <c r="CG8" s="8">
        <f t="shared" si="48"/>
        <v>0.50699999999999967</v>
      </c>
      <c r="CH8" s="8">
        <f t="shared" si="49"/>
        <v>0.13300000000000001</v>
      </c>
      <c r="CI8" s="8">
        <f t="shared" si="50"/>
        <v>7.6999999999999957E-2</v>
      </c>
      <c r="CJ8" s="8">
        <f t="shared" si="51"/>
        <v>0.22299999999999986</v>
      </c>
      <c r="CK8" s="8">
        <f t="shared" si="52"/>
        <v>0.21300000000000008</v>
      </c>
      <c r="CL8" s="8">
        <f t="shared" si="53"/>
        <v>0.21300000000000008</v>
      </c>
      <c r="CM8" s="8">
        <f t="shared" si="54"/>
        <v>0.21300000000000008</v>
      </c>
      <c r="CN8" s="8"/>
    </row>
    <row r="9" spans="1:92">
      <c r="A9" s="1">
        <f t="shared" si="55"/>
        <v>7</v>
      </c>
      <c r="B9" s="19"/>
      <c r="C9" s="1">
        <v>4</v>
      </c>
      <c r="D9" s="4">
        <f t="shared" si="29"/>
        <v>35</v>
      </c>
      <c r="E9" s="4" t="s">
        <v>157</v>
      </c>
      <c r="F9" s="4">
        <v>1</v>
      </c>
      <c r="G9" s="4" t="s">
        <v>16</v>
      </c>
      <c r="H9" s="4" t="s">
        <v>18</v>
      </c>
      <c r="I9" s="4"/>
      <c r="J9" s="5">
        <v>91.2</v>
      </c>
      <c r="K9" s="67">
        <v>2.9000000000000001E-2</v>
      </c>
      <c r="L9" s="40">
        <v>7.641</v>
      </c>
      <c r="M9" s="132" t="s">
        <v>355</v>
      </c>
      <c r="N9" s="1" t="s">
        <v>15</v>
      </c>
      <c r="O9" s="23">
        <v>7.6509999999999998</v>
      </c>
      <c r="P9" s="4" t="s">
        <v>9</v>
      </c>
      <c r="Q9" s="3" t="s">
        <v>227</v>
      </c>
      <c r="R9" s="23">
        <v>6.9320000000000004</v>
      </c>
      <c r="S9" s="23">
        <v>7.024</v>
      </c>
      <c r="T9" s="23">
        <v>7.742</v>
      </c>
      <c r="U9" s="23">
        <v>7.6849999999999996</v>
      </c>
      <c r="V9" s="23">
        <v>7.7009999999999996</v>
      </c>
      <c r="W9" s="23">
        <v>7.6130000000000004</v>
      </c>
      <c r="X9" s="23">
        <v>7.6150000000000002</v>
      </c>
      <c r="Y9" s="23">
        <v>7.6509999999999998</v>
      </c>
      <c r="Z9" s="37">
        <v>7.5949999999999998</v>
      </c>
      <c r="AA9" s="37">
        <v>7.5839999999999996</v>
      </c>
      <c r="AB9" s="23">
        <v>7.6050000000000004</v>
      </c>
      <c r="AC9" s="23">
        <v>7.6449999999999996</v>
      </c>
      <c r="AD9" s="23">
        <v>7.4349999999999996</v>
      </c>
      <c r="AE9" s="23">
        <v>7.4139999999999997</v>
      </c>
      <c r="AF9" s="23">
        <v>6.99</v>
      </c>
      <c r="AG9" s="23">
        <v>8.0079999999999991</v>
      </c>
      <c r="AH9" s="23">
        <f t="shared" si="4"/>
        <v>7.4989999999999997</v>
      </c>
      <c r="AI9" s="7">
        <v>6.44</v>
      </c>
      <c r="AJ9" s="7">
        <v>7.56</v>
      </c>
      <c r="AK9" s="7">
        <v>7.47</v>
      </c>
      <c r="AL9" s="30">
        <v>7.73</v>
      </c>
      <c r="AM9" s="30">
        <v>7.76</v>
      </c>
      <c r="AN9" s="7">
        <v>7.8</v>
      </c>
      <c r="AO9" s="7">
        <v>7.91</v>
      </c>
      <c r="AP9" s="3"/>
      <c r="AQ9" s="23">
        <f t="shared" si="30"/>
        <v>-0.70899999999999963</v>
      </c>
      <c r="AR9" s="23">
        <f t="shared" si="5"/>
        <v>-0.61699999999999999</v>
      </c>
      <c r="AS9" s="23">
        <f t="shared" si="5"/>
        <v>0.10099999999999998</v>
      </c>
      <c r="AT9" s="23">
        <f t="shared" si="5"/>
        <v>4.3999999999999595E-2</v>
      </c>
      <c r="AU9" s="23">
        <f t="shared" si="5"/>
        <v>5.9999999999999609E-2</v>
      </c>
      <c r="AV9" s="23">
        <f t="shared" si="5"/>
        <v>-2.7999999999999581E-2</v>
      </c>
      <c r="AW9" s="23">
        <f t="shared" si="5"/>
        <v>-2.5999999999999801E-2</v>
      </c>
      <c r="AX9" s="23">
        <f t="shared" si="5"/>
        <v>9.9999999999997868E-3</v>
      </c>
      <c r="AY9" s="23">
        <f t="shared" si="5"/>
        <v>-4.6000000000000263E-2</v>
      </c>
      <c r="AZ9" s="23">
        <f t="shared" si="5"/>
        <v>-5.7000000000000384E-2</v>
      </c>
      <c r="BA9" s="23">
        <f t="shared" si="5"/>
        <v>-3.5999999999999588E-2</v>
      </c>
      <c r="BB9" s="23">
        <f t="shared" si="5"/>
        <v>3.9999999999995595E-3</v>
      </c>
      <c r="BC9" s="23">
        <f t="shared" si="5"/>
        <v>-0.20600000000000041</v>
      </c>
      <c r="BD9" s="23">
        <f t="shared" si="5"/>
        <v>-0.22700000000000031</v>
      </c>
      <c r="BE9" s="23">
        <f t="shared" si="5"/>
        <v>-0.6509999999999998</v>
      </c>
      <c r="BF9" s="23">
        <f t="shared" si="5"/>
        <v>0.3669999999999991</v>
      </c>
      <c r="BG9" s="23">
        <f t="shared" si="5"/>
        <v>-0.14200000000000035</v>
      </c>
      <c r="BH9" s="23">
        <f t="shared" si="5"/>
        <v>-1.2009999999999996</v>
      </c>
      <c r="BI9" s="23">
        <f t="shared" si="5"/>
        <v>-8.1000000000000405E-2</v>
      </c>
      <c r="BJ9" s="23">
        <f t="shared" si="5"/>
        <v>-0.17100000000000026</v>
      </c>
      <c r="BK9" s="23">
        <f t="shared" si="5"/>
        <v>8.9000000000000412E-2</v>
      </c>
      <c r="BL9" s="23">
        <f t="shared" si="5"/>
        <v>0.11899999999999977</v>
      </c>
      <c r="BM9" s="23">
        <f t="shared" si="5"/>
        <v>0.15899999999999981</v>
      </c>
      <c r="BN9" s="23">
        <f t="shared" si="5"/>
        <v>0.26900000000000013</v>
      </c>
      <c r="BP9" s="8">
        <f t="shared" si="31"/>
        <v>0.70899999999999963</v>
      </c>
      <c r="BQ9" s="8">
        <f t="shared" si="32"/>
        <v>0.61699999999999999</v>
      </c>
      <c r="BR9" s="8">
        <f t="shared" si="33"/>
        <v>0.10099999999999998</v>
      </c>
      <c r="BS9" s="8">
        <f t="shared" si="34"/>
        <v>4.3999999999999595E-2</v>
      </c>
      <c r="BT9" s="8">
        <f t="shared" si="35"/>
        <v>5.9999999999999609E-2</v>
      </c>
      <c r="BU9" s="8">
        <f t="shared" si="36"/>
        <v>2.7999999999999581E-2</v>
      </c>
      <c r="BV9" s="8">
        <f t="shared" si="37"/>
        <v>2.5999999999999801E-2</v>
      </c>
      <c r="BW9" s="8">
        <f t="shared" si="38"/>
        <v>9.9999999999997868E-3</v>
      </c>
      <c r="BX9" s="8">
        <f t="shared" si="39"/>
        <v>4.6000000000000263E-2</v>
      </c>
      <c r="BY9" s="8">
        <f t="shared" si="40"/>
        <v>5.7000000000000384E-2</v>
      </c>
      <c r="BZ9" s="8">
        <f t="shared" si="41"/>
        <v>3.5999999999999588E-2</v>
      </c>
      <c r="CA9" s="8">
        <f t="shared" si="42"/>
        <v>3.9999999999995595E-3</v>
      </c>
      <c r="CB9" s="8">
        <f t="shared" si="43"/>
        <v>0.20600000000000041</v>
      </c>
      <c r="CC9" s="8">
        <f t="shared" si="44"/>
        <v>0.22700000000000031</v>
      </c>
      <c r="CD9" s="8">
        <f t="shared" si="45"/>
        <v>0.6509999999999998</v>
      </c>
      <c r="CE9" s="8">
        <f t="shared" si="46"/>
        <v>0.3669999999999991</v>
      </c>
      <c r="CF9" s="8">
        <f t="shared" si="47"/>
        <v>0.14200000000000035</v>
      </c>
      <c r="CG9" s="8">
        <f t="shared" si="48"/>
        <v>1.2009999999999996</v>
      </c>
      <c r="CH9" s="8">
        <f t="shared" si="49"/>
        <v>8.1000000000000405E-2</v>
      </c>
      <c r="CI9" s="8">
        <f t="shared" si="50"/>
        <v>0.17100000000000026</v>
      </c>
      <c r="CJ9" s="8">
        <f t="shared" si="51"/>
        <v>8.9000000000000412E-2</v>
      </c>
      <c r="CK9" s="8">
        <f t="shared" si="52"/>
        <v>0.11899999999999977</v>
      </c>
      <c r="CL9" s="8">
        <f t="shared" si="53"/>
        <v>0.15899999999999981</v>
      </c>
      <c r="CM9" s="8">
        <f t="shared" si="54"/>
        <v>0.26900000000000013</v>
      </c>
      <c r="CN9" s="8"/>
    </row>
    <row r="10" spans="1:92">
      <c r="A10" s="1">
        <f t="shared" si="55"/>
        <v>8</v>
      </c>
      <c r="B10" s="19"/>
      <c r="C10" s="1">
        <v>4</v>
      </c>
      <c r="D10" s="4">
        <f t="shared" si="29"/>
        <v>35</v>
      </c>
      <c r="E10" s="4" t="s">
        <v>150</v>
      </c>
      <c r="F10" s="4">
        <v>3</v>
      </c>
      <c r="G10" s="4" t="s">
        <v>13</v>
      </c>
      <c r="H10" s="4" t="s">
        <v>14</v>
      </c>
      <c r="I10" s="4"/>
      <c r="J10" s="5">
        <v>97.8</v>
      </c>
      <c r="K10" s="72"/>
      <c r="L10" s="40">
        <v>4.1280000000000001</v>
      </c>
      <c r="M10" s="132" t="s">
        <v>127</v>
      </c>
      <c r="N10" s="1" t="s">
        <v>15</v>
      </c>
      <c r="O10" s="23">
        <v>4.1430000000000007</v>
      </c>
      <c r="P10" s="4" t="s">
        <v>9</v>
      </c>
      <c r="Q10" s="3" t="s">
        <v>227</v>
      </c>
      <c r="R10" s="23">
        <v>4.1500000000000004</v>
      </c>
      <c r="S10" s="23">
        <v>4.1639999999999997</v>
      </c>
      <c r="T10" s="23">
        <v>4.1500000000000004</v>
      </c>
      <c r="U10" s="23">
        <v>4.0720000000000001</v>
      </c>
      <c r="V10" s="23">
        <v>4.1529999999999996</v>
      </c>
      <c r="W10" s="36"/>
      <c r="X10" s="36"/>
      <c r="Y10" s="36"/>
      <c r="Z10" s="23">
        <v>4.1500000000000004</v>
      </c>
      <c r="AA10" s="38"/>
      <c r="AB10" s="23">
        <v>4.2359999999999998</v>
      </c>
      <c r="AC10" s="23">
        <v>4.3760000000000003</v>
      </c>
      <c r="AD10" s="23">
        <v>4.3049999999999997</v>
      </c>
      <c r="AE10" s="23">
        <v>4.0430000000000001</v>
      </c>
      <c r="AF10" s="23">
        <v>3.9950000000000001</v>
      </c>
      <c r="AG10" s="23">
        <v>4.1239999999999997</v>
      </c>
      <c r="AH10" s="23">
        <f t="shared" si="4"/>
        <v>4.0594999999999999</v>
      </c>
      <c r="AI10" s="7">
        <v>4.47</v>
      </c>
      <c r="AJ10" s="7">
        <v>4.13</v>
      </c>
      <c r="AK10" s="7">
        <v>3.89</v>
      </c>
      <c r="AL10" s="30">
        <v>4.2699999999999996</v>
      </c>
      <c r="AM10" s="30">
        <v>4.24</v>
      </c>
      <c r="AN10" s="7">
        <v>4.22</v>
      </c>
      <c r="AO10" s="7">
        <v>4.2</v>
      </c>
      <c r="AP10" s="3"/>
      <c r="AQ10" s="23">
        <f t="shared" si="30"/>
        <v>2.2000000000000242E-2</v>
      </c>
      <c r="AR10" s="23">
        <f t="shared" si="5"/>
        <v>3.5999999999999588E-2</v>
      </c>
      <c r="AS10" s="23">
        <f t="shared" si="5"/>
        <v>2.2000000000000242E-2</v>
      </c>
      <c r="AT10" s="23">
        <f t="shared" si="5"/>
        <v>-5.600000000000005E-2</v>
      </c>
      <c r="AU10" s="23">
        <f t="shared" si="5"/>
        <v>2.4999999999999467E-2</v>
      </c>
      <c r="AV10" s="23" t="str">
        <f t="shared" si="5"/>
        <v/>
      </c>
      <c r="AW10" s="23" t="str">
        <f t="shared" si="5"/>
        <v/>
      </c>
      <c r="AX10" s="23" t="str">
        <f t="shared" si="5"/>
        <v/>
      </c>
      <c r="AY10" s="23">
        <f t="shared" si="5"/>
        <v>2.2000000000000242E-2</v>
      </c>
      <c r="AZ10" s="23" t="str">
        <f t="shared" si="5"/>
        <v/>
      </c>
      <c r="BA10" s="23">
        <f t="shared" si="5"/>
        <v>0.10799999999999965</v>
      </c>
      <c r="BB10" s="23">
        <f t="shared" si="5"/>
        <v>0.24800000000000022</v>
      </c>
      <c r="BC10" s="23">
        <f t="shared" si="5"/>
        <v>0.1769999999999996</v>
      </c>
      <c r="BD10" s="23">
        <f t="shared" si="5"/>
        <v>-8.4999999999999964E-2</v>
      </c>
      <c r="BE10" s="23">
        <f t="shared" si="5"/>
        <v>-0.13300000000000001</v>
      </c>
      <c r="BF10" s="23">
        <f t="shared" si="5"/>
        <v>-4.0000000000004476E-3</v>
      </c>
      <c r="BG10" s="23">
        <f t="shared" si="5"/>
        <v>-6.8500000000000227E-2</v>
      </c>
      <c r="BH10" s="23">
        <f t="shared" si="5"/>
        <v>0.34199999999999964</v>
      </c>
      <c r="BI10" s="23">
        <f t="shared" si="5"/>
        <v>1.9999999999997797E-3</v>
      </c>
      <c r="BJ10" s="23">
        <f t="shared" si="5"/>
        <v>-0.23799999999999999</v>
      </c>
      <c r="BK10" s="23">
        <f t="shared" si="5"/>
        <v>0.14199999999999946</v>
      </c>
      <c r="BL10" s="23">
        <f t="shared" si="5"/>
        <v>0.1120000000000001</v>
      </c>
      <c r="BM10" s="23">
        <f t="shared" si="5"/>
        <v>9.1999999999999638E-2</v>
      </c>
      <c r="BN10" s="23">
        <f t="shared" si="5"/>
        <v>7.2000000000000064E-2</v>
      </c>
      <c r="BP10" s="8">
        <f t="shared" si="31"/>
        <v>2.2000000000000242E-2</v>
      </c>
      <c r="BQ10" s="8">
        <f t="shared" si="32"/>
        <v>3.5999999999999588E-2</v>
      </c>
      <c r="BR10" s="8">
        <f t="shared" si="33"/>
        <v>2.2000000000000242E-2</v>
      </c>
      <c r="BS10" s="8">
        <f t="shared" si="34"/>
        <v>5.600000000000005E-2</v>
      </c>
      <c r="BT10" s="8">
        <f t="shared" si="35"/>
        <v>2.4999999999999467E-2</v>
      </c>
      <c r="BU10" s="8" t="str">
        <f t="shared" si="36"/>
        <v/>
      </c>
      <c r="BV10" s="8" t="str">
        <f t="shared" si="37"/>
        <v/>
      </c>
      <c r="BW10" s="8" t="str">
        <f t="shared" si="38"/>
        <v/>
      </c>
      <c r="BX10" s="8">
        <f t="shared" si="39"/>
        <v>2.2000000000000242E-2</v>
      </c>
      <c r="BY10" s="8" t="str">
        <f t="shared" si="40"/>
        <v/>
      </c>
      <c r="BZ10" s="8">
        <f t="shared" si="41"/>
        <v>0.10799999999999965</v>
      </c>
      <c r="CA10" s="8">
        <f t="shared" si="42"/>
        <v>0.24800000000000022</v>
      </c>
      <c r="CB10" s="8">
        <f t="shared" si="43"/>
        <v>0.1769999999999996</v>
      </c>
      <c r="CC10" s="8">
        <f t="shared" si="44"/>
        <v>8.4999999999999964E-2</v>
      </c>
      <c r="CD10" s="8">
        <f t="shared" si="45"/>
        <v>0.13300000000000001</v>
      </c>
      <c r="CE10" s="8">
        <f t="shared" si="46"/>
        <v>4.0000000000004476E-3</v>
      </c>
      <c r="CF10" s="8">
        <f t="shared" si="47"/>
        <v>6.8500000000000227E-2</v>
      </c>
      <c r="CG10" s="8">
        <f t="shared" si="48"/>
        <v>0.34199999999999964</v>
      </c>
      <c r="CH10" s="8">
        <f t="shared" si="49"/>
        <v>1.9999999999997797E-3</v>
      </c>
      <c r="CI10" s="8">
        <f t="shared" si="50"/>
        <v>0.23799999999999999</v>
      </c>
      <c r="CJ10" s="8">
        <f t="shared" si="51"/>
        <v>0.14199999999999946</v>
      </c>
      <c r="CK10" s="8">
        <f t="shared" si="52"/>
        <v>0.1120000000000001</v>
      </c>
      <c r="CL10" s="8">
        <f t="shared" si="53"/>
        <v>9.1999999999999638E-2</v>
      </c>
      <c r="CM10" s="8">
        <f t="shared" si="54"/>
        <v>7.2000000000000064E-2</v>
      </c>
      <c r="CN10" s="8"/>
    </row>
    <row r="11" spans="1:92">
      <c r="A11" s="1">
        <f t="shared" si="55"/>
        <v>9</v>
      </c>
      <c r="B11" s="19"/>
      <c r="C11" s="1">
        <v>4</v>
      </c>
      <c r="D11" s="4">
        <f t="shared" si="29"/>
        <v>35</v>
      </c>
      <c r="E11" s="4" t="s">
        <v>163</v>
      </c>
      <c r="F11" s="4">
        <v>3</v>
      </c>
      <c r="G11" s="4" t="s">
        <v>13</v>
      </c>
      <c r="H11" s="4" t="s">
        <v>19</v>
      </c>
      <c r="I11" s="4"/>
      <c r="J11" s="5">
        <v>98.7</v>
      </c>
      <c r="K11" s="72"/>
      <c r="L11" s="40">
        <v>6.258</v>
      </c>
      <c r="M11" s="132" t="s">
        <v>127</v>
      </c>
      <c r="N11" s="1" t="s">
        <v>15</v>
      </c>
      <c r="O11" s="23">
        <v>6.2720000000000002</v>
      </c>
      <c r="P11" s="4" t="s">
        <v>9</v>
      </c>
      <c r="Q11" s="3" t="s">
        <v>227</v>
      </c>
      <c r="R11" s="23">
        <v>6.4950000000000001</v>
      </c>
      <c r="S11" s="23">
        <v>6.4980000000000002</v>
      </c>
      <c r="T11" s="23">
        <v>6.33</v>
      </c>
      <c r="U11" s="23">
        <v>6.0810000000000004</v>
      </c>
      <c r="V11" s="23">
        <v>6.1879999999999997</v>
      </c>
      <c r="W11" s="36"/>
      <c r="X11" s="36"/>
      <c r="Y11" s="36"/>
      <c r="Z11" s="23">
        <v>6.2789999999999999</v>
      </c>
      <c r="AA11" s="38"/>
      <c r="AB11" s="23">
        <v>6.34</v>
      </c>
      <c r="AC11" s="23">
        <v>6.4329999999999998</v>
      </c>
      <c r="AD11" s="23">
        <v>6.4580000000000002</v>
      </c>
      <c r="AE11" s="23">
        <v>6.2149999999999999</v>
      </c>
      <c r="AF11" s="23">
        <v>6.3659999999999997</v>
      </c>
      <c r="AG11" s="23">
        <v>6.008</v>
      </c>
      <c r="AH11" s="23">
        <f t="shared" si="4"/>
        <v>6.1869999999999994</v>
      </c>
      <c r="AI11" s="7">
        <v>6.22</v>
      </c>
      <c r="AJ11" s="7">
        <v>6.24</v>
      </c>
      <c r="AK11" s="7">
        <v>6.07</v>
      </c>
      <c r="AL11" s="30">
        <v>6.26</v>
      </c>
      <c r="AM11" s="30">
        <v>6.22</v>
      </c>
      <c r="AN11" s="7">
        <v>6.28</v>
      </c>
      <c r="AO11" s="7">
        <v>6.28</v>
      </c>
      <c r="AP11" s="3"/>
      <c r="AQ11" s="23">
        <f t="shared" si="30"/>
        <v>0.2370000000000001</v>
      </c>
      <c r="AR11" s="23">
        <f t="shared" si="5"/>
        <v>0.24000000000000021</v>
      </c>
      <c r="AS11" s="23">
        <f t="shared" si="5"/>
        <v>7.2000000000000064E-2</v>
      </c>
      <c r="AT11" s="23">
        <f t="shared" si="5"/>
        <v>-0.1769999999999996</v>
      </c>
      <c r="AU11" s="23">
        <f t="shared" si="5"/>
        <v>-7.0000000000000284E-2</v>
      </c>
      <c r="AV11" s="23" t="str">
        <f t="shared" si="5"/>
        <v/>
      </c>
      <c r="AW11" s="23" t="str">
        <f t="shared" si="5"/>
        <v/>
      </c>
      <c r="AX11" s="23" t="str">
        <f t="shared" si="5"/>
        <v/>
      </c>
      <c r="AY11" s="23">
        <f t="shared" si="5"/>
        <v>2.0999999999999908E-2</v>
      </c>
      <c r="AZ11" s="23" t="str">
        <f t="shared" si="5"/>
        <v/>
      </c>
      <c r="BA11" s="23">
        <f t="shared" si="5"/>
        <v>8.1999999999999851E-2</v>
      </c>
      <c r="BB11" s="23">
        <f t="shared" si="5"/>
        <v>0.17499999999999982</v>
      </c>
      <c r="BC11" s="23">
        <f t="shared" si="5"/>
        <v>0.20000000000000018</v>
      </c>
      <c r="BD11" s="23">
        <f t="shared" si="5"/>
        <v>-4.3000000000000149E-2</v>
      </c>
      <c r="BE11" s="23">
        <f t="shared" si="5"/>
        <v>0.10799999999999965</v>
      </c>
      <c r="BF11" s="23">
        <f t="shared" si="5"/>
        <v>-0.25</v>
      </c>
      <c r="BG11" s="23">
        <f t="shared" si="5"/>
        <v>-7.1000000000000618E-2</v>
      </c>
      <c r="BH11" s="23">
        <f t="shared" si="5"/>
        <v>-3.8000000000000256E-2</v>
      </c>
      <c r="BI11" s="23">
        <f t="shared" si="5"/>
        <v>-1.7999999999999794E-2</v>
      </c>
      <c r="BJ11" s="23">
        <f t="shared" si="5"/>
        <v>-0.18799999999999972</v>
      </c>
      <c r="BK11" s="23">
        <f t="shared" si="5"/>
        <v>1.9999999999997797E-3</v>
      </c>
      <c r="BL11" s="23">
        <f t="shared" si="5"/>
        <v>-3.8000000000000256E-2</v>
      </c>
      <c r="BM11" s="23">
        <f t="shared" si="5"/>
        <v>2.2000000000000242E-2</v>
      </c>
      <c r="BN11" s="23">
        <f t="shared" si="5"/>
        <v>2.2000000000000242E-2</v>
      </c>
      <c r="BP11" s="8">
        <f t="shared" si="31"/>
        <v>0.2370000000000001</v>
      </c>
      <c r="BQ11" s="8">
        <f t="shared" si="32"/>
        <v>0.24000000000000021</v>
      </c>
      <c r="BR11" s="8">
        <f t="shared" si="33"/>
        <v>7.2000000000000064E-2</v>
      </c>
      <c r="BS11" s="8">
        <f t="shared" si="34"/>
        <v>0.1769999999999996</v>
      </c>
      <c r="BT11" s="8">
        <f t="shared" si="35"/>
        <v>7.0000000000000284E-2</v>
      </c>
      <c r="BU11" s="8" t="str">
        <f t="shared" si="36"/>
        <v/>
      </c>
      <c r="BV11" s="8" t="str">
        <f t="shared" si="37"/>
        <v/>
      </c>
      <c r="BW11" s="8" t="str">
        <f t="shared" si="38"/>
        <v/>
      </c>
      <c r="BX11" s="8">
        <f t="shared" si="39"/>
        <v>2.0999999999999908E-2</v>
      </c>
      <c r="BY11" s="8" t="str">
        <f t="shared" si="40"/>
        <v/>
      </c>
      <c r="BZ11" s="8">
        <f t="shared" si="41"/>
        <v>8.1999999999999851E-2</v>
      </c>
      <c r="CA11" s="8">
        <f t="shared" si="42"/>
        <v>0.17499999999999982</v>
      </c>
      <c r="CB11" s="8">
        <f t="shared" si="43"/>
        <v>0.20000000000000018</v>
      </c>
      <c r="CC11" s="8">
        <f t="shared" si="44"/>
        <v>4.3000000000000149E-2</v>
      </c>
      <c r="CD11" s="8">
        <f t="shared" si="45"/>
        <v>0.10799999999999965</v>
      </c>
      <c r="CE11" s="8">
        <f t="shared" si="46"/>
        <v>0.25</v>
      </c>
      <c r="CF11" s="8">
        <f t="shared" si="47"/>
        <v>7.1000000000000618E-2</v>
      </c>
      <c r="CG11" s="8">
        <f t="shared" si="48"/>
        <v>3.8000000000000256E-2</v>
      </c>
      <c r="CH11" s="8">
        <f t="shared" si="49"/>
        <v>1.7999999999999794E-2</v>
      </c>
      <c r="CI11" s="8">
        <f t="shared" si="50"/>
        <v>0.18799999999999972</v>
      </c>
      <c r="CJ11" s="8">
        <f t="shared" si="51"/>
        <v>1.9999999999997797E-3</v>
      </c>
      <c r="CK11" s="8">
        <f t="shared" si="52"/>
        <v>3.8000000000000256E-2</v>
      </c>
      <c r="CL11" s="8">
        <f t="shared" si="53"/>
        <v>2.2000000000000242E-2</v>
      </c>
      <c r="CM11" s="8">
        <f t="shared" si="54"/>
        <v>2.2000000000000242E-2</v>
      </c>
      <c r="CN11" s="8"/>
    </row>
    <row r="12" spans="1:92">
      <c r="A12" s="1">
        <f t="shared" si="55"/>
        <v>10</v>
      </c>
      <c r="B12" s="34" t="s">
        <v>86</v>
      </c>
      <c r="C12" s="1">
        <v>2</v>
      </c>
      <c r="D12" s="4">
        <f t="shared" si="29"/>
        <v>12</v>
      </c>
      <c r="E12" s="4" t="s">
        <v>102</v>
      </c>
      <c r="F12" s="4">
        <v>1</v>
      </c>
      <c r="G12" s="4" t="s">
        <v>13</v>
      </c>
      <c r="H12" s="4" t="s">
        <v>19</v>
      </c>
      <c r="I12" s="4"/>
      <c r="J12" s="5">
        <v>96.5</v>
      </c>
      <c r="K12" s="72"/>
      <c r="L12" s="41">
        <v>7.0860000000000003</v>
      </c>
      <c r="M12" s="132" t="s">
        <v>120</v>
      </c>
      <c r="N12" s="4" t="s">
        <v>15</v>
      </c>
      <c r="O12" s="6">
        <v>7.0839999999999996</v>
      </c>
      <c r="P12" s="4" t="s">
        <v>9</v>
      </c>
      <c r="Q12" s="3" t="s">
        <v>227</v>
      </c>
      <c r="R12" s="23">
        <v>7.28</v>
      </c>
      <c r="S12" s="6">
        <v>7.2590000000000003</v>
      </c>
      <c r="T12" s="6">
        <v>7.1040000000000001</v>
      </c>
      <c r="U12" s="23">
        <v>7.093</v>
      </c>
      <c r="V12" s="23">
        <v>7.15</v>
      </c>
      <c r="W12" s="23">
        <v>7.0940000000000003</v>
      </c>
      <c r="X12" s="23">
        <v>7.0949999999999998</v>
      </c>
      <c r="Y12" s="23">
        <v>7.09</v>
      </c>
      <c r="Z12" s="23">
        <v>7.0890000000000004</v>
      </c>
      <c r="AA12" s="23">
        <v>7.0949999999999998</v>
      </c>
      <c r="AB12" s="6">
        <v>7.3010000000000002</v>
      </c>
      <c r="AC12" s="6">
        <v>7.3259999999999996</v>
      </c>
      <c r="AD12" s="6">
        <v>7.3029999999999999</v>
      </c>
      <c r="AE12" s="6">
        <v>7.1989999999999998</v>
      </c>
      <c r="AF12" s="6">
        <v>7.2350000000000003</v>
      </c>
      <c r="AG12" s="6">
        <v>6.7249999999999996</v>
      </c>
      <c r="AH12" s="6">
        <f t="shared" ref="AH12:AH39" si="56">IF((AF12&lt;&gt;0)*AND(AG12&lt;&gt;0),AVERAGE(AF12:AG12),"")</f>
        <v>6.98</v>
      </c>
      <c r="AI12" s="42"/>
      <c r="AJ12" s="42"/>
      <c r="AK12" s="42"/>
      <c r="AL12" s="42"/>
      <c r="AM12" s="42"/>
      <c r="AN12" s="42"/>
      <c r="AO12" s="42"/>
      <c r="AP12" s="3"/>
      <c r="AQ12" s="23">
        <f t="shared" si="30"/>
        <v>0.19399999999999995</v>
      </c>
      <c r="AR12" s="23">
        <f t="shared" si="5"/>
        <v>0.17300000000000004</v>
      </c>
      <c r="AS12" s="23">
        <f t="shared" si="5"/>
        <v>1.7999999999999794E-2</v>
      </c>
      <c r="AT12" s="23">
        <f t="shared" si="5"/>
        <v>6.9999999999996732E-3</v>
      </c>
      <c r="AU12" s="23">
        <f t="shared" si="5"/>
        <v>6.4000000000000057E-2</v>
      </c>
      <c r="AV12" s="23">
        <f t="shared" si="5"/>
        <v>8.0000000000000071E-3</v>
      </c>
      <c r="AW12" s="23">
        <f t="shared" si="5"/>
        <v>8.9999999999994529E-3</v>
      </c>
      <c r="AX12" s="23">
        <f t="shared" si="5"/>
        <v>3.9999999999995595E-3</v>
      </c>
      <c r="AY12" s="23">
        <f t="shared" si="5"/>
        <v>3.0000000000001137E-3</v>
      </c>
      <c r="AZ12" s="23">
        <f t="shared" si="5"/>
        <v>8.9999999999994529E-3</v>
      </c>
      <c r="BA12" s="23">
        <f t="shared" si="5"/>
        <v>0.21499999999999986</v>
      </c>
      <c r="BB12" s="23">
        <f t="shared" si="5"/>
        <v>0.23999999999999932</v>
      </c>
      <c r="BC12" s="23">
        <f t="shared" si="5"/>
        <v>0.21699999999999964</v>
      </c>
      <c r="BD12" s="23">
        <f t="shared" si="5"/>
        <v>0.11299999999999955</v>
      </c>
      <c r="BE12" s="23">
        <f t="shared" si="5"/>
        <v>0.14900000000000002</v>
      </c>
      <c r="BF12" s="23">
        <f t="shared" si="5"/>
        <v>-0.36100000000000065</v>
      </c>
      <c r="BG12" s="23">
        <f t="shared" si="5"/>
        <v>-0.10599999999999987</v>
      </c>
      <c r="BH12" s="23" t="str">
        <f t="shared" si="5"/>
        <v/>
      </c>
      <c r="BI12" s="23" t="str">
        <f t="shared" si="5"/>
        <v/>
      </c>
      <c r="BJ12" s="23" t="str">
        <f t="shared" si="5"/>
        <v/>
      </c>
      <c r="BK12" s="23" t="str">
        <f t="shared" si="5"/>
        <v/>
      </c>
      <c r="BL12" s="23" t="str">
        <f t="shared" si="5"/>
        <v/>
      </c>
      <c r="BM12" s="23" t="str">
        <f t="shared" si="5"/>
        <v/>
      </c>
      <c r="BN12" s="23" t="str">
        <f t="shared" si="5"/>
        <v/>
      </c>
      <c r="BP12" s="8">
        <f t="shared" si="31"/>
        <v>0.19399999999999995</v>
      </c>
      <c r="BQ12" s="8">
        <f t="shared" si="32"/>
        <v>0.17300000000000004</v>
      </c>
      <c r="BR12" s="8">
        <f t="shared" si="33"/>
        <v>1.7999999999999794E-2</v>
      </c>
      <c r="BS12" s="8">
        <f t="shared" si="34"/>
        <v>6.9999999999996732E-3</v>
      </c>
      <c r="BT12" s="8">
        <f t="shared" si="35"/>
        <v>6.4000000000000057E-2</v>
      </c>
      <c r="BU12" s="8">
        <f t="shared" si="36"/>
        <v>8.0000000000000071E-3</v>
      </c>
      <c r="BV12" s="8">
        <f t="shared" si="37"/>
        <v>8.9999999999994529E-3</v>
      </c>
      <c r="BW12" s="8">
        <f t="shared" si="38"/>
        <v>3.9999999999995595E-3</v>
      </c>
      <c r="BX12" s="8">
        <f t="shared" si="39"/>
        <v>3.0000000000001137E-3</v>
      </c>
      <c r="BY12" s="8">
        <f t="shared" si="40"/>
        <v>8.9999999999994529E-3</v>
      </c>
      <c r="BZ12" s="8">
        <f t="shared" si="41"/>
        <v>0.21499999999999986</v>
      </c>
      <c r="CA12" s="8">
        <f t="shared" si="42"/>
        <v>0.23999999999999932</v>
      </c>
      <c r="CB12" s="8">
        <f t="shared" si="43"/>
        <v>0.21699999999999964</v>
      </c>
      <c r="CC12" s="8">
        <f t="shared" si="44"/>
        <v>0.11299999999999955</v>
      </c>
      <c r="CD12" s="8">
        <f t="shared" si="45"/>
        <v>0.14900000000000002</v>
      </c>
      <c r="CE12" s="8">
        <f t="shared" si="46"/>
        <v>0.36100000000000065</v>
      </c>
      <c r="CF12" s="8">
        <f t="shared" si="47"/>
        <v>0.10599999999999987</v>
      </c>
      <c r="CG12" s="8" t="str">
        <f t="shared" si="48"/>
        <v/>
      </c>
      <c r="CH12" s="8" t="str">
        <f t="shared" si="49"/>
        <v/>
      </c>
      <c r="CI12" s="8" t="str">
        <f t="shared" si="50"/>
        <v/>
      </c>
      <c r="CJ12" s="8" t="str">
        <f t="shared" si="51"/>
        <v/>
      </c>
      <c r="CK12" s="8" t="str">
        <f t="shared" si="52"/>
        <v/>
      </c>
      <c r="CL12" s="8" t="str">
        <f t="shared" si="53"/>
        <v/>
      </c>
      <c r="CM12" s="8" t="str">
        <f t="shared" si="54"/>
        <v/>
      </c>
      <c r="CN12" s="8"/>
    </row>
    <row r="13" spans="1:92">
      <c r="A13" s="1">
        <f t="shared" si="55"/>
        <v>11</v>
      </c>
      <c r="B13" s="34"/>
      <c r="C13" s="1">
        <v>2</v>
      </c>
      <c r="D13" s="4">
        <f t="shared" si="29"/>
        <v>12</v>
      </c>
      <c r="E13" s="4" t="s">
        <v>248</v>
      </c>
      <c r="F13" s="4">
        <v>1</v>
      </c>
      <c r="G13" s="4" t="s">
        <v>13</v>
      </c>
      <c r="H13" s="4" t="s">
        <v>19</v>
      </c>
      <c r="I13" s="4"/>
      <c r="J13" s="5">
        <v>93.3</v>
      </c>
      <c r="K13" s="72"/>
      <c r="L13" s="41">
        <v>7.43</v>
      </c>
      <c r="M13" s="132" t="s">
        <v>120</v>
      </c>
      <c r="N13" s="4" t="s">
        <v>15</v>
      </c>
      <c r="O13" s="6">
        <v>7.4239999999999986</v>
      </c>
      <c r="P13" s="4" t="s">
        <v>9</v>
      </c>
      <c r="Q13" s="3" t="s">
        <v>227</v>
      </c>
      <c r="R13" s="23">
        <v>7.6189999999999998</v>
      </c>
      <c r="S13" s="6">
        <v>7.5940000000000003</v>
      </c>
      <c r="T13" s="6">
        <v>7.4349999999999996</v>
      </c>
      <c r="U13" s="23">
        <v>7.43</v>
      </c>
      <c r="V13" s="23">
        <v>7.48</v>
      </c>
      <c r="W13" s="23">
        <v>7.4290000000000003</v>
      </c>
      <c r="X13" s="23">
        <v>7.43</v>
      </c>
      <c r="Y13" s="23">
        <v>7.423</v>
      </c>
      <c r="Z13" s="23">
        <v>7.4210000000000003</v>
      </c>
      <c r="AA13" s="23">
        <v>7.4349999999999996</v>
      </c>
      <c r="AB13" s="6">
        <v>7.5510000000000002</v>
      </c>
      <c r="AC13" s="6">
        <v>7.5789999999999997</v>
      </c>
      <c r="AD13" s="6">
        <v>7.5839999999999996</v>
      </c>
      <c r="AE13" s="6">
        <v>7.4450000000000003</v>
      </c>
      <c r="AF13" s="6">
        <v>7.5640000000000001</v>
      </c>
      <c r="AG13" s="6">
        <v>7.0570000000000004</v>
      </c>
      <c r="AH13" s="6">
        <f t="shared" si="56"/>
        <v>7.3105000000000002</v>
      </c>
      <c r="AI13" s="42"/>
      <c r="AJ13" s="42"/>
      <c r="AK13" s="42"/>
      <c r="AL13" s="42"/>
      <c r="AM13" s="42"/>
      <c r="AN13" s="42"/>
      <c r="AO13" s="42"/>
      <c r="AP13" s="3"/>
      <c r="AQ13" s="23">
        <f t="shared" si="30"/>
        <v>0.18900000000000006</v>
      </c>
      <c r="AR13" s="23">
        <f t="shared" si="5"/>
        <v>0.16400000000000059</v>
      </c>
      <c r="AS13" s="23">
        <f t="shared" si="5"/>
        <v>4.9999999999998934E-3</v>
      </c>
      <c r="AT13" s="23">
        <f t="shared" si="5"/>
        <v>0</v>
      </c>
      <c r="AU13" s="23">
        <f t="shared" si="5"/>
        <v>5.0000000000000711E-2</v>
      </c>
      <c r="AV13" s="23">
        <f t="shared" si="5"/>
        <v>-9.9999999999944578E-4</v>
      </c>
      <c r="AW13" s="23">
        <f t="shared" si="5"/>
        <v>0</v>
      </c>
      <c r="AX13" s="23">
        <f t="shared" si="5"/>
        <v>-6.9999999999996732E-3</v>
      </c>
      <c r="AY13" s="23">
        <f t="shared" si="5"/>
        <v>-8.9999999999994529E-3</v>
      </c>
      <c r="AZ13" s="23">
        <f t="shared" si="5"/>
        <v>4.9999999999998934E-3</v>
      </c>
      <c r="BA13" s="23">
        <f t="shared" si="5"/>
        <v>0.12100000000000044</v>
      </c>
      <c r="BB13" s="23">
        <f t="shared" si="5"/>
        <v>0.14900000000000002</v>
      </c>
      <c r="BC13" s="23">
        <f t="shared" si="5"/>
        <v>0.15399999999999991</v>
      </c>
      <c r="BD13" s="23">
        <f t="shared" si="5"/>
        <v>1.5000000000000568E-2</v>
      </c>
      <c r="BE13" s="23">
        <f t="shared" si="5"/>
        <v>0.13400000000000034</v>
      </c>
      <c r="BF13" s="23">
        <f t="shared" si="5"/>
        <v>-0.37299999999999933</v>
      </c>
      <c r="BG13" s="23">
        <f t="shared" si="5"/>
        <v>-0.1194999999999995</v>
      </c>
      <c r="BH13" s="23" t="str">
        <f t="shared" si="5"/>
        <v/>
      </c>
      <c r="BI13" s="23" t="str">
        <f t="shared" si="5"/>
        <v/>
      </c>
      <c r="BJ13" s="23" t="str">
        <f t="shared" si="5"/>
        <v/>
      </c>
      <c r="BK13" s="23" t="str">
        <f t="shared" si="5"/>
        <v/>
      </c>
      <c r="BL13" s="23" t="str">
        <f t="shared" si="5"/>
        <v/>
      </c>
      <c r="BM13" s="23" t="str">
        <f t="shared" si="5"/>
        <v/>
      </c>
      <c r="BN13" s="23" t="str">
        <f t="shared" si="5"/>
        <v/>
      </c>
      <c r="BP13" s="8">
        <f t="shared" si="31"/>
        <v>0.18900000000000006</v>
      </c>
      <c r="BQ13" s="8">
        <f t="shared" si="32"/>
        <v>0.16400000000000059</v>
      </c>
      <c r="BR13" s="8">
        <f t="shared" si="33"/>
        <v>4.9999999999998934E-3</v>
      </c>
      <c r="BS13" s="8">
        <f t="shared" si="34"/>
        <v>0</v>
      </c>
      <c r="BT13" s="8">
        <f t="shared" si="35"/>
        <v>5.0000000000000711E-2</v>
      </c>
      <c r="BU13" s="8">
        <f t="shared" si="36"/>
        <v>9.9999999999944578E-4</v>
      </c>
      <c r="BV13" s="8">
        <f t="shared" si="37"/>
        <v>0</v>
      </c>
      <c r="BW13" s="8">
        <f t="shared" si="38"/>
        <v>6.9999999999996732E-3</v>
      </c>
      <c r="BX13" s="8">
        <f t="shared" si="39"/>
        <v>8.9999999999994529E-3</v>
      </c>
      <c r="BY13" s="8">
        <f t="shared" si="40"/>
        <v>4.9999999999998934E-3</v>
      </c>
      <c r="BZ13" s="8">
        <f t="shared" si="41"/>
        <v>0.12100000000000044</v>
      </c>
      <c r="CA13" s="8">
        <f t="shared" si="42"/>
        <v>0.14900000000000002</v>
      </c>
      <c r="CB13" s="8">
        <f t="shared" si="43"/>
        <v>0.15399999999999991</v>
      </c>
      <c r="CC13" s="8">
        <f t="shared" si="44"/>
        <v>1.5000000000000568E-2</v>
      </c>
      <c r="CD13" s="8">
        <f t="shared" si="45"/>
        <v>0.13400000000000034</v>
      </c>
      <c r="CE13" s="8">
        <f t="shared" si="46"/>
        <v>0.37299999999999933</v>
      </c>
      <c r="CF13" s="8">
        <f t="shared" si="47"/>
        <v>0.1194999999999995</v>
      </c>
      <c r="CG13" s="8" t="str">
        <f t="shared" si="48"/>
        <v/>
      </c>
      <c r="CH13" s="8" t="str">
        <f t="shared" si="49"/>
        <v/>
      </c>
      <c r="CI13" s="8" t="str">
        <f t="shared" si="50"/>
        <v/>
      </c>
      <c r="CJ13" s="8" t="str">
        <f t="shared" si="51"/>
        <v/>
      </c>
      <c r="CK13" s="8" t="str">
        <f t="shared" si="52"/>
        <v/>
      </c>
      <c r="CL13" s="8" t="str">
        <f t="shared" si="53"/>
        <v/>
      </c>
      <c r="CM13" s="8" t="str">
        <f t="shared" si="54"/>
        <v/>
      </c>
      <c r="CN13" s="8"/>
    </row>
    <row r="14" spans="1:92">
      <c r="A14" s="1">
        <f t="shared" si="55"/>
        <v>12</v>
      </c>
      <c r="B14" s="34"/>
      <c r="C14" s="1">
        <v>2</v>
      </c>
      <c r="D14" s="4">
        <f t="shared" si="29"/>
        <v>12</v>
      </c>
      <c r="E14" s="4" t="s">
        <v>101</v>
      </c>
      <c r="F14" s="4">
        <v>3</v>
      </c>
      <c r="G14" s="4" t="s">
        <v>13</v>
      </c>
      <c r="H14" s="4" t="s">
        <v>19</v>
      </c>
      <c r="I14" s="4"/>
      <c r="J14" s="5">
        <v>99.2</v>
      </c>
      <c r="K14" s="72"/>
      <c r="L14" s="41">
        <v>5.52</v>
      </c>
      <c r="M14" s="132" t="s">
        <v>122</v>
      </c>
      <c r="N14" s="4" t="s">
        <v>15</v>
      </c>
      <c r="O14" s="6">
        <v>5.544999999999999</v>
      </c>
      <c r="P14" s="4" t="s">
        <v>9</v>
      </c>
      <c r="Q14" s="3" t="s">
        <v>227</v>
      </c>
      <c r="R14" s="23">
        <v>5.7880000000000003</v>
      </c>
      <c r="S14" s="6">
        <v>5.7629999999999999</v>
      </c>
      <c r="T14" s="6">
        <v>5.6289999999999996</v>
      </c>
      <c r="U14" s="23">
        <v>5.2370000000000001</v>
      </c>
      <c r="V14" s="23">
        <v>5.4509999999999996</v>
      </c>
      <c r="W14" s="38"/>
      <c r="X14" s="38"/>
      <c r="Y14" s="38"/>
      <c r="Z14" s="23">
        <v>5.5010000000000003</v>
      </c>
      <c r="AA14" s="23">
        <v>5.5090000000000003</v>
      </c>
      <c r="AB14" s="6">
        <v>5.4530000000000003</v>
      </c>
      <c r="AC14" s="6">
        <v>5.4509999999999996</v>
      </c>
      <c r="AD14" s="6">
        <v>5.5570000000000004</v>
      </c>
      <c r="AE14" s="6">
        <v>5.3869999999999996</v>
      </c>
      <c r="AF14" s="6">
        <v>5.7480000000000002</v>
      </c>
      <c r="AG14" s="6">
        <v>5.2430000000000003</v>
      </c>
      <c r="AH14" s="6">
        <f t="shared" si="56"/>
        <v>5.4954999999999998</v>
      </c>
      <c r="AI14" s="42"/>
      <c r="AJ14" s="42"/>
      <c r="AK14" s="42"/>
      <c r="AL14" s="42"/>
      <c r="AM14" s="42"/>
      <c r="AN14" s="42"/>
      <c r="AO14" s="42"/>
      <c r="AP14" s="3"/>
      <c r="AQ14" s="23">
        <f t="shared" si="30"/>
        <v>0.26800000000000068</v>
      </c>
      <c r="AR14" s="23">
        <f t="shared" si="5"/>
        <v>0.24300000000000033</v>
      </c>
      <c r="AS14" s="23">
        <f t="shared" si="5"/>
        <v>0.10899999999999999</v>
      </c>
      <c r="AT14" s="23">
        <f t="shared" ref="AT14:AT77" si="57">IF((U14&lt;&gt;"")*AND($L14&lt;&gt;"")*AND($H14&lt;&gt;"dou"),U14-$L14,"")</f>
        <v>-0.28299999999999947</v>
      </c>
      <c r="AU14" s="23">
        <f t="shared" ref="AU14:AU77" si="58">IF((V14&lt;&gt;"")*AND($L14&lt;&gt;"")*AND($H14&lt;&gt;"dou"),V14-$L14,"")</f>
        <v>-6.899999999999995E-2</v>
      </c>
      <c r="AV14" s="23" t="str">
        <f t="shared" ref="AV14:AV77" si="59">IF((W14&lt;&gt;"")*AND($L14&lt;&gt;"")*AND($H14&lt;&gt;"dou"),W14-$L14,"")</f>
        <v/>
      </c>
      <c r="AW14" s="23" t="str">
        <f t="shared" ref="AW14:AW77" si="60">IF((X14&lt;&gt;"")*AND($L14&lt;&gt;"")*AND($H14&lt;&gt;"dou"),X14-$L14,"")</f>
        <v/>
      </c>
      <c r="AX14" s="23" t="str">
        <f t="shared" ref="AX14:AX77" si="61">IF((Y14&lt;&gt;"")*AND($L14&lt;&gt;"")*AND($H14&lt;&gt;"dou"),Y14-$L14,"")</f>
        <v/>
      </c>
      <c r="AY14" s="23">
        <f t="shared" ref="AY14:AY77" si="62">IF((Z14&lt;&gt;"")*AND($L14&lt;&gt;"")*AND($H14&lt;&gt;"dou"),Z14-$L14,"")</f>
        <v>-1.899999999999924E-2</v>
      </c>
      <c r="AZ14" s="23">
        <f t="shared" ref="AZ14:AZ77" si="63">IF((AA14&lt;&gt;"")*AND($L14&lt;&gt;"")*AND($H14&lt;&gt;"dou"),AA14-$L14,"")</f>
        <v>-1.0999999999999233E-2</v>
      </c>
      <c r="BA14" s="23">
        <f t="shared" ref="BA14:BA77" si="64">IF((AB14&lt;&gt;"")*AND($L14&lt;&gt;"")*AND($H14&lt;&gt;"dou"),AB14-$L14,"")</f>
        <v>-6.6999999999999282E-2</v>
      </c>
      <c r="BB14" s="23">
        <f t="shared" ref="BB14:BB77" si="65">IF((AC14&lt;&gt;"")*AND($L14&lt;&gt;"")*AND($H14&lt;&gt;"dou"),AC14-$L14,"")</f>
        <v>-6.899999999999995E-2</v>
      </c>
      <c r="BC14" s="23">
        <f t="shared" ref="BC14:BC77" si="66">IF((AD14&lt;&gt;"")*AND($L14&lt;&gt;"")*AND($H14&lt;&gt;"dou"),AD14-$L14,"")</f>
        <v>3.700000000000081E-2</v>
      </c>
      <c r="BD14" s="23">
        <f t="shared" ref="BD14:BD77" si="67">IF((AE14&lt;&gt;"")*AND($L14&lt;&gt;"")*AND($H14&lt;&gt;"dou"),AE14-$L14,"")</f>
        <v>-0.13300000000000001</v>
      </c>
      <c r="BE14" s="23">
        <f t="shared" ref="BE14:BE77" si="68">IF((AF14&lt;&gt;"")*AND($L14&lt;&gt;"")*AND($H14&lt;&gt;"dou"),AF14-$L14,"")</f>
        <v>0.22800000000000065</v>
      </c>
      <c r="BF14" s="23">
        <f t="shared" ref="BF14:BF77" si="69">IF((AG14&lt;&gt;"")*AND($L14&lt;&gt;"")*AND($H14&lt;&gt;"dou"),AG14-$L14,"")</f>
        <v>-0.27699999999999925</v>
      </c>
      <c r="BG14" s="23">
        <f t="shared" ref="BG14:BG77" si="70">IF((AH14&lt;&gt;"")*AND($L14&lt;&gt;"")*AND($H14&lt;&gt;"dou"),AH14-$L14,"")</f>
        <v>-2.4499999999999744E-2</v>
      </c>
      <c r="BH14" s="23" t="str">
        <f t="shared" ref="BH14:BH77" si="71">IF((AI14&lt;&gt;"")*AND($L14&lt;&gt;"")*AND($H14&lt;&gt;"dou"),AI14-$L14,"")</f>
        <v/>
      </c>
      <c r="BI14" s="23" t="str">
        <f t="shared" ref="BI14:BI77" si="72">IF((AJ14&lt;&gt;"")*AND($L14&lt;&gt;"")*AND($H14&lt;&gt;"dou"),AJ14-$L14,"")</f>
        <v/>
      </c>
      <c r="BJ14" s="23" t="str">
        <f t="shared" ref="BJ14:BJ77" si="73">IF((AK14&lt;&gt;"")*AND($L14&lt;&gt;"")*AND($H14&lt;&gt;"dou"),AK14-$L14,"")</f>
        <v/>
      </c>
      <c r="BK14" s="23" t="str">
        <f t="shared" ref="BK14:BK77" si="74">IF((AL14&lt;&gt;"")*AND($L14&lt;&gt;"")*AND($H14&lt;&gt;"dou"),AL14-$L14,"")</f>
        <v/>
      </c>
      <c r="BL14" s="23" t="str">
        <f t="shared" ref="BL14:BL77" si="75">IF((AM14&lt;&gt;"")*AND($L14&lt;&gt;"")*AND($H14&lt;&gt;"dou"),AM14-$L14,"")</f>
        <v/>
      </c>
      <c r="BM14" s="23" t="str">
        <f t="shared" ref="BM14:BM77" si="76">IF((AN14&lt;&gt;"")*AND($L14&lt;&gt;"")*AND($H14&lt;&gt;"dou"),AN14-$L14,"")</f>
        <v/>
      </c>
      <c r="BN14" s="23" t="str">
        <f t="shared" ref="BN14:BN77" si="77">IF((AO14&lt;&gt;"")*AND($L14&lt;&gt;"")*AND($H14&lt;&gt;"dou"),AO14-$L14,"")</f>
        <v/>
      </c>
      <c r="BP14" s="8">
        <f t="shared" si="31"/>
        <v>0.26800000000000068</v>
      </c>
      <c r="BQ14" s="8">
        <f t="shared" si="32"/>
        <v>0.24300000000000033</v>
      </c>
      <c r="BR14" s="8">
        <f t="shared" si="33"/>
        <v>0.10899999999999999</v>
      </c>
      <c r="BS14" s="8">
        <f t="shared" si="34"/>
        <v>0.28299999999999947</v>
      </c>
      <c r="BT14" s="8">
        <f t="shared" si="35"/>
        <v>6.899999999999995E-2</v>
      </c>
      <c r="BU14" s="8" t="str">
        <f t="shared" si="36"/>
        <v/>
      </c>
      <c r="BV14" s="8" t="str">
        <f t="shared" si="37"/>
        <v/>
      </c>
      <c r="BW14" s="8" t="str">
        <f t="shared" si="38"/>
        <v/>
      </c>
      <c r="BX14" s="8">
        <f t="shared" si="39"/>
        <v>1.899999999999924E-2</v>
      </c>
      <c r="BY14" s="8">
        <f t="shared" si="40"/>
        <v>1.0999999999999233E-2</v>
      </c>
      <c r="BZ14" s="8">
        <f t="shared" si="41"/>
        <v>6.6999999999999282E-2</v>
      </c>
      <c r="CA14" s="8">
        <f t="shared" si="42"/>
        <v>6.899999999999995E-2</v>
      </c>
      <c r="CB14" s="8">
        <f t="shared" si="43"/>
        <v>3.700000000000081E-2</v>
      </c>
      <c r="CC14" s="8">
        <f t="shared" si="44"/>
        <v>0.13300000000000001</v>
      </c>
      <c r="CD14" s="8">
        <f t="shared" si="45"/>
        <v>0.22800000000000065</v>
      </c>
      <c r="CE14" s="8">
        <f t="shared" si="46"/>
        <v>0.27699999999999925</v>
      </c>
      <c r="CF14" s="8">
        <f t="shared" si="47"/>
        <v>2.4499999999999744E-2</v>
      </c>
      <c r="CG14" s="8" t="str">
        <f t="shared" si="48"/>
        <v/>
      </c>
      <c r="CH14" s="8" t="str">
        <f t="shared" si="49"/>
        <v/>
      </c>
      <c r="CI14" s="8" t="str">
        <f t="shared" si="50"/>
        <v/>
      </c>
      <c r="CJ14" s="8" t="str">
        <f t="shared" si="51"/>
        <v/>
      </c>
      <c r="CK14" s="8" t="str">
        <f t="shared" si="52"/>
        <v/>
      </c>
      <c r="CL14" s="8" t="str">
        <f t="shared" si="53"/>
        <v/>
      </c>
      <c r="CM14" s="8" t="str">
        <f t="shared" si="54"/>
        <v/>
      </c>
      <c r="CN14" s="8"/>
    </row>
    <row r="15" spans="1:92">
      <c r="A15" s="1">
        <f t="shared" si="55"/>
        <v>13</v>
      </c>
      <c r="B15" s="34"/>
      <c r="C15" s="1">
        <v>2</v>
      </c>
      <c r="D15" s="4">
        <f t="shared" si="29"/>
        <v>12</v>
      </c>
      <c r="E15" s="4" t="s">
        <v>249</v>
      </c>
      <c r="F15" s="4">
        <v>3</v>
      </c>
      <c r="G15" s="4" t="s">
        <v>13</v>
      </c>
      <c r="H15" s="4" t="s">
        <v>19</v>
      </c>
      <c r="I15" s="4"/>
      <c r="J15" s="5">
        <v>99</v>
      </c>
      <c r="K15" s="72"/>
      <c r="L15" s="41">
        <v>6.399</v>
      </c>
      <c r="M15" s="132" t="s">
        <v>120</v>
      </c>
      <c r="N15" s="4" t="s">
        <v>15</v>
      </c>
      <c r="O15" s="6">
        <v>6.4040000000000008</v>
      </c>
      <c r="P15" s="4" t="s">
        <v>9</v>
      </c>
      <c r="Q15" s="3" t="s">
        <v>227</v>
      </c>
      <c r="R15" s="23">
        <v>6.62</v>
      </c>
      <c r="S15" s="6">
        <v>6.5949999999999998</v>
      </c>
      <c r="T15" s="6">
        <v>6.4409999999999998</v>
      </c>
      <c r="U15" s="23">
        <v>6.1260000000000003</v>
      </c>
      <c r="V15" s="23">
        <v>6.4109999999999996</v>
      </c>
      <c r="W15" s="38"/>
      <c r="X15" s="38"/>
      <c r="Y15" s="38"/>
      <c r="Z15" s="23">
        <v>6.3959999999999999</v>
      </c>
      <c r="AA15" s="23">
        <v>6.3940000000000001</v>
      </c>
      <c r="AB15" s="6">
        <v>6.7009999999999996</v>
      </c>
      <c r="AC15" s="6">
        <v>6.7229999999999999</v>
      </c>
      <c r="AD15" s="6">
        <v>6.68</v>
      </c>
      <c r="AE15" s="6">
        <v>6.6139999999999999</v>
      </c>
      <c r="AF15" s="6">
        <v>6.5750000000000002</v>
      </c>
      <c r="AG15" s="6">
        <v>6.0609999999999999</v>
      </c>
      <c r="AH15" s="6">
        <f t="shared" si="56"/>
        <v>6.3179999999999996</v>
      </c>
      <c r="AI15" s="42"/>
      <c r="AJ15" s="42"/>
      <c r="AK15" s="42"/>
      <c r="AL15" s="42"/>
      <c r="AM15" s="42"/>
      <c r="AN15" s="42"/>
      <c r="AO15" s="42"/>
      <c r="AP15" s="3"/>
      <c r="AQ15" s="23">
        <f t="shared" si="30"/>
        <v>0.22100000000000009</v>
      </c>
      <c r="AR15" s="23">
        <f t="shared" ref="AR15:AR78" si="78">IF((S15&lt;&gt;"")*AND($L15&lt;&gt;"")*AND($H15&lt;&gt;"dou"),S15-$L15,"")</f>
        <v>0.19599999999999973</v>
      </c>
      <c r="AS15" s="23">
        <f t="shared" ref="AS15:AS78" si="79">IF((T15&lt;&gt;"")*AND($L15&lt;&gt;"")*AND($H15&lt;&gt;"dou"),T15-$L15,"")</f>
        <v>4.1999999999999815E-2</v>
      </c>
      <c r="AT15" s="23">
        <f t="shared" si="57"/>
        <v>-0.27299999999999969</v>
      </c>
      <c r="AU15" s="23">
        <f t="shared" si="58"/>
        <v>1.1999999999999567E-2</v>
      </c>
      <c r="AV15" s="23" t="str">
        <f t="shared" si="59"/>
        <v/>
      </c>
      <c r="AW15" s="23" t="str">
        <f t="shared" si="60"/>
        <v/>
      </c>
      <c r="AX15" s="23" t="str">
        <f t="shared" si="61"/>
        <v/>
      </c>
      <c r="AY15" s="23">
        <f t="shared" si="62"/>
        <v>-3.0000000000001137E-3</v>
      </c>
      <c r="AZ15" s="23">
        <f t="shared" si="63"/>
        <v>-4.9999999999998934E-3</v>
      </c>
      <c r="BA15" s="23">
        <f t="shared" si="64"/>
        <v>0.3019999999999996</v>
      </c>
      <c r="BB15" s="23">
        <f t="shared" si="65"/>
        <v>0.32399999999999984</v>
      </c>
      <c r="BC15" s="23">
        <f t="shared" si="66"/>
        <v>0.28099999999999969</v>
      </c>
      <c r="BD15" s="23">
        <f t="shared" si="67"/>
        <v>0.21499999999999986</v>
      </c>
      <c r="BE15" s="23">
        <f t="shared" si="68"/>
        <v>0.17600000000000016</v>
      </c>
      <c r="BF15" s="23">
        <f t="shared" si="69"/>
        <v>-0.33800000000000008</v>
      </c>
      <c r="BG15" s="23">
        <f t="shared" si="70"/>
        <v>-8.1000000000000405E-2</v>
      </c>
      <c r="BH15" s="23" t="str">
        <f t="shared" si="71"/>
        <v/>
      </c>
      <c r="BI15" s="23" t="str">
        <f t="shared" si="72"/>
        <v/>
      </c>
      <c r="BJ15" s="23" t="str">
        <f t="shared" si="73"/>
        <v/>
      </c>
      <c r="BK15" s="23" t="str">
        <f t="shared" si="74"/>
        <v/>
      </c>
      <c r="BL15" s="23" t="str">
        <f t="shared" si="75"/>
        <v/>
      </c>
      <c r="BM15" s="23" t="str">
        <f t="shared" si="76"/>
        <v/>
      </c>
      <c r="BN15" s="23" t="str">
        <f t="shared" si="77"/>
        <v/>
      </c>
      <c r="BP15" s="8">
        <f t="shared" si="31"/>
        <v>0.22100000000000009</v>
      </c>
      <c r="BQ15" s="8">
        <f t="shared" si="32"/>
        <v>0.19599999999999973</v>
      </c>
      <c r="BR15" s="8">
        <f t="shared" si="33"/>
        <v>4.1999999999999815E-2</v>
      </c>
      <c r="BS15" s="8">
        <f t="shared" si="34"/>
        <v>0.27299999999999969</v>
      </c>
      <c r="BT15" s="8">
        <f t="shared" si="35"/>
        <v>1.1999999999999567E-2</v>
      </c>
      <c r="BU15" s="8" t="str">
        <f t="shared" si="36"/>
        <v/>
      </c>
      <c r="BV15" s="8" t="str">
        <f t="shared" si="37"/>
        <v/>
      </c>
      <c r="BW15" s="8" t="str">
        <f t="shared" si="38"/>
        <v/>
      </c>
      <c r="BX15" s="8">
        <f t="shared" si="39"/>
        <v>3.0000000000001137E-3</v>
      </c>
      <c r="BY15" s="8">
        <f t="shared" si="40"/>
        <v>4.9999999999998934E-3</v>
      </c>
      <c r="BZ15" s="8">
        <f t="shared" si="41"/>
        <v>0.3019999999999996</v>
      </c>
      <c r="CA15" s="8">
        <f t="shared" si="42"/>
        <v>0.32399999999999984</v>
      </c>
      <c r="CB15" s="8">
        <f t="shared" si="43"/>
        <v>0.28099999999999969</v>
      </c>
      <c r="CC15" s="8">
        <f t="shared" si="44"/>
        <v>0.21499999999999986</v>
      </c>
      <c r="CD15" s="8">
        <f t="shared" si="45"/>
        <v>0.17600000000000016</v>
      </c>
      <c r="CE15" s="8">
        <f t="shared" si="46"/>
        <v>0.33800000000000008</v>
      </c>
      <c r="CF15" s="8">
        <f t="shared" si="47"/>
        <v>8.1000000000000405E-2</v>
      </c>
      <c r="CG15" s="8" t="str">
        <f t="shared" si="48"/>
        <v/>
      </c>
      <c r="CH15" s="8" t="str">
        <f t="shared" si="49"/>
        <v/>
      </c>
      <c r="CI15" s="8" t="str">
        <f t="shared" si="50"/>
        <v/>
      </c>
      <c r="CJ15" s="8" t="str">
        <f t="shared" si="51"/>
        <v/>
      </c>
      <c r="CK15" s="8" t="str">
        <f t="shared" si="52"/>
        <v/>
      </c>
      <c r="CL15" s="8" t="str">
        <f t="shared" si="53"/>
        <v/>
      </c>
      <c r="CM15" s="8" t="str">
        <f t="shared" si="54"/>
        <v/>
      </c>
      <c r="CN15" s="8"/>
    </row>
    <row r="16" spans="1:92">
      <c r="A16" s="1">
        <f t="shared" si="55"/>
        <v>14</v>
      </c>
      <c r="B16" s="34"/>
      <c r="C16" s="1">
        <v>2</v>
      </c>
      <c r="D16" s="4">
        <f t="shared" si="29"/>
        <v>12</v>
      </c>
      <c r="E16" s="4" t="s">
        <v>250</v>
      </c>
      <c r="F16" s="4">
        <v>3</v>
      </c>
      <c r="G16" s="4" t="s">
        <v>13</v>
      </c>
      <c r="H16" s="4" t="s">
        <v>19</v>
      </c>
      <c r="I16" s="4"/>
      <c r="J16" s="5">
        <v>98.8</v>
      </c>
      <c r="K16" s="72"/>
      <c r="L16" s="41">
        <v>7.0759999999999996</v>
      </c>
      <c r="M16" s="132" t="s">
        <v>122</v>
      </c>
      <c r="N16" s="4" t="s">
        <v>15</v>
      </c>
      <c r="O16" s="6">
        <v>7.0779999999999985</v>
      </c>
      <c r="P16" s="4" t="s">
        <v>9</v>
      </c>
      <c r="Q16" s="3" t="s">
        <v>227</v>
      </c>
      <c r="R16" s="23">
        <v>7.3140000000000001</v>
      </c>
      <c r="S16" s="6">
        <v>7.2889999999999997</v>
      </c>
      <c r="T16" s="6">
        <v>7.1120000000000001</v>
      </c>
      <c r="U16" s="23">
        <v>6.8360000000000003</v>
      </c>
      <c r="V16" s="23">
        <v>7.125</v>
      </c>
      <c r="W16" s="38"/>
      <c r="X16" s="38"/>
      <c r="Y16" s="38"/>
      <c r="Z16" s="23">
        <v>7.0720000000000001</v>
      </c>
      <c r="AA16" s="23">
        <v>7.0780000000000003</v>
      </c>
      <c r="AB16" s="6">
        <v>7.3419999999999996</v>
      </c>
      <c r="AC16" s="6">
        <v>7.3650000000000002</v>
      </c>
      <c r="AD16" s="6">
        <v>7.3390000000000004</v>
      </c>
      <c r="AE16" s="6">
        <v>7.242</v>
      </c>
      <c r="AF16" s="6">
        <v>7.266</v>
      </c>
      <c r="AG16" s="6">
        <v>6.7160000000000002</v>
      </c>
      <c r="AH16" s="6">
        <f t="shared" si="56"/>
        <v>6.9909999999999997</v>
      </c>
      <c r="AI16" s="42"/>
      <c r="AJ16" s="42"/>
      <c r="AK16" s="42"/>
      <c r="AL16" s="42"/>
      <c r="AM16" s="42"/>
      <c r="AN16" s="42"/>
      <c r="AO16" s="42"/>
      <c r="AP16" s="3"/>
      <c r="AQ16" s="23">
        <f t="shared" si="30"/>
        <v>0.23800000000000043</v>
      </c>
      <c r="AR16" s="23">
        <f t="shared" si="78"/>
        <v>0.21300000000000008</v>
      </c>
      <c r="AS16" s="23">
        <f t="shared" si="79"/>
        <v>3.6000000000000476E-2</v>
      </c>
      <c r="AT16" s="23">
        <f t="shared" si="57"/>
        <v>-0.23999999999999932</v>
      </c>
      <c r="AU16" s="23">
        <f t="shared" si="58"/>
        <v>4.9000000000000377E-2</v>
      </c>
      <c r="AV16" s="23" t="str">
        <f t="shared" si="59"/>
        <v/>
      </c>
      <c r="AW16" s="23" t="str">
        <f t="shared" si="60"/>
        <v/>
      </c>
      <c r="AX16" s="23" t="str">
        <f t="shared" si="61"/>
        <v/>
      </c>
      <c r="AY16" s="23">
        <f t="shared" si="62"/>
        <v>-3.9999999999995595E-3</v>
      </c>
      <c r="AZ16" s="23">
        <f t="shared" si="63"/>
        <v>2.0000000000006679E-3</v>
      </c>
      <c r="BA16" s="23">
        <f t="shared" si="64"/>
        <v>0.26600000000000001</v>
      </c>
      <c r="BB16" s="23">
        <f t="shared" si="65"/>
        <v>0.28900000000000059</v>
      </c>
      <c r="BC16" s="23">
        <f t="shared" si="66"/>
        <v>0.26300000000000079</v>
      </c>
      <c r="BD16" s="23">
        <f t="shared" si="67"/>
        <v>0.16600000000000037</v>
      </c>
      <c r="BE16" s="23">
        <f t="shared" si="68"/>
        <v>0.19000000000000039</v>
      </c>
      <c r="BF16" s="23">
        <f t="shared" si="69"/>
        <v>-0.35999999999999943</v>
      </c>
      <c r="BG16" s="23">
        <f t="shared" si="70"/>
        <v>-8.4999999999999964E-2</v>
      </c>
      <c r="BH16" s="23" t="str">
        <f t="shared" si="71"/>
        <v/>
      </c>
      <c r="BI16" s="23" t="str">
        <f t="shared" si="72"/>
        <v/>
      </c>
      <c r="BJ16" s="23" t="str">
        <f t="shared" si="73"/>
        <v/>
      </c>
      <c r="BK16" s="23" t="str">
        <f t="shared" si="74"/>
        <v/>
      </c>
      <c r="BL16" s="23" t="str">
        <f t="shared" si="75"/>
        <v/>
      </c>
      <c r="BM16" s="23" t="str">
        <f t="shared" si="76"/>
        <v/>
      </c>
      <c r="BN16" s="23" t="str">
        <f t="shared" si="77"/>
        <v/>
      </c>
      <c r="BP16" s="8">
        <f t="shared" si="31"/>
        <v>0.23800000000000043</v>
      </c>
      <c r="BQ16" s="8">
        <f t="shared" si="32"/>
        <v>0.21300000000000008</v>
      </c>
      <c r="BR16" s="8">
        <f t="shared" si="33"/>
        <v>3.6000000000000476E-2</v>
      </c>
      <c r="BS16" s="8">
        <f t="shared" si="34"/>
        <v>0.23999999999999932</v>
      </c>
      <c r="BT16" s="8">
        <f t="shared" si="35"/>
        <v>4.9000000000000377E-2</v>
      </c>
      <c r="BU16" s="8" t="str">
        <f t="shared" si="36"/>
        <v/>
      </c>
      <c r="BV16" s="8" t="str">
        <f t="shared" si="37"/>
        <v/>
      </c>
      <c r="BW16" s="8" t="str">
        <f t="shared" si="38"/>
        <v/>
      </c>
      <c r="BX16" s="8">
        <f t="shared" si="39"/>
        <v>3.9999999999995595E-3</v>
      </c>
      <c r="BY16" s="8">
        <f t="shared" si="40"/>
        <v>2.0000000000006679E-3</v>
      </c>
      <c r="BZ16" s="8">
        <f t="shared" si="41"/>
        <v>0.26600000000000001</v>
      </c>
      <c r="CA16" s="8">
        <f t="shared" si="42"/>
        <v>0.28900000000000059</v>
      </c>
      <c r="CB16" s="8">
        <f t="shared" si="43"/>
        <v>0.26300000000000079</v>
      </c>
      <c r="CC16" s="8">
        <f t="shared" si="44"/>
        <v>0.16600000000000037</v>
      </c>
      <c r="CD16" s="8">
        <f t="shared" si="45"/>
        <v>0.19000000000000039</v>
      </c>
      <c r="CE16" s="8">
        <f t="shared" si="46"/>
        <v>0.35999999999999943</v>
      </c>
      <c r="CF16" s="8">
        <f t="shared" si="47"/>
        <v>8.4999999999999964E-2</v>
      </c>
      <c r="CG16" s="8" t="str">
        <f t="shared" si="48"/>
        <v/>
      </c>
      <c r="CH16" s="8" t="str">
        <f t="shared" si="49"/>
        <v/>
      </c>
      <c r="CI16" s="8" t="str">
        <f t="shared" si="50"/>
        <v/>
      </c>
      <c r="CJ16" s="8" t="str">
        <f t="shared" si="51"/>
        <v/>
      </c>
      <c r="CK16" s="8" t="str">
        <f t="shared" si="52"/>
        <v/>
      </c>
      <c r="CL16" s="8" t="str">
        <f t="shared" si="53"/>
        <v/>
      </c>
      <c r="CM16" s="8" t="str">
        <f t="shared" si="54"/>
        <v/>
      </c>
      <c r="CN16" s="8"/>
    </row>
    <row r="17" spans="1:92">
      <c r="A17" s="1">
        <f t="shared" si="55"/>
        <v>15</v>
      </c>
      <c r="B17" s="34"/>
      <c r="C17" s="1">
        <v>2</v>
      </c>
      <c r="D17" s="4">
        <f t="shared" si="29"/>
        <v>12</v>
      </c>
      <c r="E17" s="4" t="s">
        <v>124</v>
      </c>
      <c r="F17" s="4">
        <v>1</v>
      </c>
      <c r="G17" s="4" t="s">
        <v>13</v>
      </c>
      <c r="H17" s="4" t="s">
        <v>19</v>
      </c>
      <c r="I17" s="4" t="s">
        <v>273</v>
      </c>
      <c r="J17" s="5">
        <v>95.6</v>
      </c>
      <c r="K17" s="72"/>
      <c r="L17" s="41">
        <v>3.641</v>
      </c>
      <c r="M17" s="132" t="s">
        <v>120</v>
      </c>
      <c r="N17" s="4" t="s">
        <v>15</v>
      </c>
      <c r="O17" s="6">
        <v>3.6339999999999999</v>
      </c>
      <c r="P17" s="4" t="s">
        <v>9</v>
      </c>
      <c r="Q17" s="3" t="s">
        <v>227</v>
      </c>
      <c r="R17" s="23">
        <v>3.8490000000000002</v>
      </c>
      <c r="S17" s="6">
        <v>3.9359999999999999</v>
      </c>
      <c r="T17" s="6">
        <v>3.6309999999999998</v>
      </c>
      <c r="U17" s="23">
        <v>3.72</v>
      </c>
      <c r="V17" s="23">
        <v>3.7029999999999998</v>
      </c>
      <c r="W17" s="23">
        <v>3.6549999999999998</v>
      </c>
      <c r="X17" s="23">
        <v>3.6549999999999998</v>
      </c>
      <c r="Y17" s="23">
        <v>3.6349999999999998</v>
      </c>
      <c r="Z17" s="23">
        <v>3.64</v>
      </c>
      <c r="AA17" s="23">
        <v>3.6589999999999998</v>
      </c>
      <c r="AB17" s="6">
        <v>3.77</v>
      </c>
      <c r="AC17" s="6">
        <v>3.9340000000000002</v>
      </c>
      <c r="AD17" s="6">
        <v>3.9340000000000002</v>
      </c>
      <c r="AE17" s="6">
        <v>3.657</v>
      </c>
      <c r="AF17" s="6">
        <v>3.7749999999999999</v>
      </c>
      <c r="AG17" s="6">
        <v>2.851</v>
      </c>
      <c r="AH17" s="6">
        <f t="shared" si="56"/>
        <v>3.3129999999999997</v>
      </c>
      <c r="AI17" s="42"/>
      <c r="AJ17" s="42"/>
      <c r="AK17" s="42"/>
      <c r="AL17" s="42"/>
      <c r="AM17" s="42"/>
      <c r="AN17" s="42"/>
      <c r="AO17" s="42"/>
      <c r="AP17" s="3"/>
      <c r="AQ17" s="23">
        <f t="shared" si="30"/>
        <v>0.20800000000000018</v>
      </c>
      <c r="AR17" s="23">
        <f t="shared" si="78"/>
        <v>0.29499999999999993</v>
      </c>
      <c r="AS17" s="23">
        <f t="shared" si="79"/>
        <v>-1.0000000000000231E-2</v>
      </c>
      <c r="AT17" s="23">
        <f t="shared" si="57"/>
        <v>7.9000000000000181E-2</v>
      </c>
      <c r="AU17" s="23">
        <f t="shared" si="58"/>
        <v>6.1999999999999833E-2</v>
      </c>
      <c r="AV17" s="23">
        <f t="shared" si="59"/>
        <v>1.399999999999979E-2</v>
      </c>
      <c r="AW17" s="23">
        <f t="shared" si="60"/>
        <v>1.399999999999979E-2</v>
      </c>
      <c r="AX17" s="23">
        <f t="shared" si="61"/>
        <v>-6.0000000000002274E-3</v>
      </c>
      <c r="AY17" s="23">
        <f t="shared" si="62"/>
        <v>-9.9999999999988987E-4</v>
      </c>
      <c r="AZ17" s="23">
        <f t="shared" si="63"/>
        <v>1.7999999999999794E-2</v>
      </c>
      <c r="BA17" s="23">
        <f t="shared" si="64"/>
        <v>0.129</v>
      </c>
      <c r="BB17" s="23">
        <f t="shared" si="65"/>
        <v>0.29300000000000015</v>
      </c>
      <c r="BC17" s="23">
        <f t="shared" si="66"/>
        <v>0.29300000000000015</v>
      </c>
      <c r="BD17" s="23">
        <f t="shared" si="67"/>
        <v>1.6000000000000014E-2</v>
      </c>
      <c r="BE17" s="23">
        <f t="shared" si="68"/>
        <v>0.1339999999999999</v>
      </c>
      <c r="BF17" s="23">
        <f t="shared" si="69"/>
        <v>-0.79</v>
      </c>
      <c r="BG17" s="23">
        <f t="shared" si="70"/>
        <v>-0.32800000000000029</v>
      </c>
      <c r="BH17" s="23" t="str">
        <f t="shared" si="71"/>
        <v/>
      </c>
      <c r="BI17" s="23" t="str">
        <f t="shared" si="72"/>
        <v/>
      </c>
      <c r="BJ17" s="23" t="str">
        <f t="shared" si="73"/>
        <v/>
      </c>
      <c r="BK17" s="23" t="str">
        <f t="shared" si="74"/>
        <v/>
      </c>
      <c r="BL17" s="23" t="str">
        <f t="shared" si="75"/>
        <v/>
      </c>
      <c r="BM17" s="23" t="str">
        <f t="shared" si="76"/>
        <v/>
      </c>
      <c r="BN17" s="23" t="str">
        <f t="shared" si="77"/>
        <v/>
      </c>
      <c r="BP17" s="8">
        <f t="shared" si="31"/>
        <v>0.20800000000000018</v>
      </c>
      <c r="BQ17" s="8">
        <f t="shared" si="32"/>
        <v>0.29499999999999993</v>
      </c>
      <c r="BR17" s="8">
        <f t="shared" si="33"/>
        <v>1.0000000000000231E-2</v>
      </c>
      <c r="BS17" s="8">
        <f t="shared" si="34"/>
        <v>7.9000000000000181E-2</v>
      </c>
      <c r="BT17" s="8">
        <f t="shared" si="35"/>
        <v>6.1999999999999833E-2</v>
      </c>
      <c r="BU17" s="8">
        <f t="shared" si="36"/>
        <v>1.399999999999979E-2</v>
      </c>
      <c r="BV17" s="8">
        <f t="shared" si="37"/>
        <v>1.399999999999979E-2</v>
      </c>
      <c r="BW17" s="8">
        <f t="shared" si="38"/>
        <v>6.0000000000002274E-3</v>
      </c>
      <c r="BX17" s="8">
        <f t="shared" si="39"/>
        <v>9.9999999999988987E-4</v>
      </c>
      <c r="BY17" s="8">
        <f t="shared" si="40"/>
        <v>1.7999999999999794E-2</v>
      </c>
      <c r="BZ17" s="8">
        <f t="shared" si="41"/>
        <v>0.129</v>
      </c>
      <c r="CA17" s="8">
        <f t="shared" si="42"/>
        <v>0.29300000000000015</v>
      </c>
      <c r="CB17" s="8">
        <f t="shared" si="43"/>
        <v>0.29300000000000015</v>
      </c>
      <c r="CC17" s="8">
        <f t="shared" si="44"/>
        <v>1.6000000000000014E-2</v>
      </c>
      <c r="CD17" s="8">
        <f t="shared" si="45"/>
        <v>0.1339999999999999</v>
      </c>
      <c r="CE17" s="8">
        <f t="shared" si="46"/>
        <v>0.79</v>
      </c>
      <c r="CF17" s="8">
        <f t="shared" si="47"/>
        <v>0.32800000000000029</v>
      </c>
      <c r="CG17" s="8" t="str">
        <f t="shared" si="48"/>
        <v/>
      </c>
      <c r="CH17" s="8" t="str">
        <f t="shared" si="49"/>
        <v/>
      </c>
      <c r="CI17" s="8" t="str">
        <f t="shared" si="50"/>
        <v/>
      </c>
      <c r="CJ17" s="8" t="str">
        <f t="shared" si="51"/>
        <v/>
      </c>
      <c r="CK17" s="8" t="str">
        <f t="shared" si="52"/>
        <v/>
      </c>
      <c r="CL17" s="8" t="str">
        <f t="shared" si="53"/>
        <v/>
      </c>
      <c r="CM17" s="8" t="str">
        <f t="shared" si="54"/>
        <v/>
      </c>
      <c r="CN17" s="8"/>
    </row>
    <row r="18" spans="1:92">
      <c r="A18" s="1">
        <f t="shared" si="55"/>
        <v>16</v>
      </c>
      <c r="B18" s="19"/>
      <c r="C18" s="1">
        <v>2</v>
      </c>
      <c r="D18" s="4">
        <f t="shared" si="29"/>
        <v>12</v>
      </c>
      <c r="E18" s="4" t="s">
        <v>125</v>
      </c>
      <c r="F18" s="4">
        <v>1</v>
      </c>
      <c r="G18" s="4" t="s">
        <v>13</v>
      </c>
      <c r="H18" s="4" t="s">
        <v>19</v>
      </c>
      <c r="I18" s="4" t="s">
        <v>273</v>
      </c>
      <c r="J18" s="5">
        <v>95.5</v>
      </c>
      <c r="K18" s="72"/>
      <c r="L18" s="41">
        <v>3.8439999999999999</v>
      </c>
      <c r="M18" s="132" t="s">
        <v>120</v>
      </c>
      <c r="N18" s="4" t="s">
        <v>15</v>
      </c>
      <c r="O18" s="6">
        <v>3.8400000000000003</v>
      </c>
      <c r="P18" s="4" t="s">
        <v>9</v>
      </c>
      <c r="Q18" s="3" t="s">
        <v>227</v>
      </c>
      <c r="R18" s="23">
        <v>4.0650000000000004</v>
      </c>
      <c r="S18" s="6">
        <v>4.1079999999999997</v>
      </c>
      <c r="T18" s="6">
        <v>3.84</v>
      </c>
      <c r="U18" s="23">
        <v>3.8959999999999999</v>
      </c>
      <c r="V18" s="23">
        <v>3.9249999999999998</v>
      </c>
      <c r="W18" s="23">
        <v>3.8450000000000002</v>
      </c>
      <c r="X18" s="23">
        <v>3.8479999999999999</v>
      </c>
      <c r="Y18" s="23">
        <v>3.839</v>
      </c>
      <c r="Z18" s="23">
        <v>3.839</v>
      </c>
      <c r="AA18" s="23">
        <v>3.8610000000000002</v>
      </c>
      <c r="AB18" s="6">
        <v>3.9729999999999999</v>
      </c>
      <c r="AC18" s="6">
        <v>4.0949999999999998</v>
      </c>
      <c r="AD18" s="6">
        <v>4.0990000000000002</v>
      </c>
      <c r="AE18" s="6">
        <v>3.8580000000000001</v>
      </c>
      <c r="AF18" s="6">
        <v>3.9860000000000002</v>
      </c>
      <c r="AG18" s="6">
        <v>3.08</v>
      </c>
      <c r="AH18" s="6">
        <f t="shared" si="56"/>
        <v>3.5330000000000004</v>
      </c>
      <c r="AI18" s="42"/>
      <c r="AJ18" s="42"/>
      <c r="AK18" s="42"/>
      <c r="AL18" s="42"/>
      <c r="AM18" s="42"/>
      <c r="AN18" s="42"/>
      <c r="AO18" s="42"/>
      <c r="AP18" s="3"/>
      <c r="AQ18" s="23">
        <f t="shared" si="30"/>
        <v>0.22100000000000053</v>
      </c>
      <c r="AR18" s="23">
        <f t="shared" si="78"/>
        <v>0.26399999999999979</v>
      </c>
      <c r="AS18" s="23">
        <f t="shared" si="79"/>
        <v>-4.0000000000000036E-3</v>
      </c>
      <c r="AT18" s="23">
        <f t="shared" si="57"/>
        <v>5.2000000000000046E-2</v>
      </c>
      <c r="AU18" s="23">
        <f t="shared" si="58"/>
        <v>8.0999999999999961E-2</v>
      </c>
      <c r="AV18" s="23">
        <f t="shared" si="59"/>
        <v>1.000000000000334E-3</v>
      </c>
      <c r="AW18" s="23">
        <f t="shared" si="60"/>
        <v>4.0000000000000036E-3</v>
      </c>
      <c r="AX18" s="23">
        <f t="shared" si="61"/>
        <v>-4.9999999999998934E-3</v>
      </c>
      <c r="AY18" s="23">
        <f t="shared" si="62"/>
        <v>-4.9999999999998934E-3</v>
      </c>
      <c r="AZ18" s="23">
        <f t="shared" si="63"/>
        <v>1.7000000000000348E-2</v>
      </c>
      <c r="BA18" s="23">
        <f t="shared" si="64"/>
        <v>0.129</v>
      </c>
      <c r="BB18" s="23">
        <f t="shared" si="65"/>
        <v>0.25099999999999989</v>
      </c>
      <c r="BC18" s="23">
        <f t="shared" si="66"/>
        <v>0.25500000000000034</v>
      </c>
      <c r="BD18" s="23">
        <f t="shared" si="67"/>
        <v>1.4000000000000234E-2</v>
      </c>
      <c r="BE18" s="23">
        <f t="shared" si="68"/>
        <v>0.14200000000000035</v>
      </c>
      <c r="BF18" s="23">
        <f t="shared" si="69"/>
        <v>-0.76399999999999979</v>
      </c>
      <c r="BG18" s="23">
        <f t="shared" si="70"/>
        <v>-0.3109999999999995</v>
      </c>
      <c r="BH18" s="23" t="str">
        <f t="shared" si="71"/>
        <v/>
      </c>
      <c r="BI18" s="23" t="str">
        <f t="shared" si="72"/>
        <v/>
      </c>
      <c r="BJ18" s="23" t="str">
        <f t="shared" si="73"/>
        <v/>
      </c>
      <c r="BK18" s="23" t="str">
        <f t="shared" si="74"/>
        <v/>
      </c>
      <c r="BL18" s="23" t="str">
        <f t="shared" si="75"/>
        <v/>
      </c>
      <c r="BM18" s="23" t="str">
        <f t="shared" si="76"/>
        <v/>
      </c>
      <c r="BN18" s="23" t="str">
        <f t="shared" si="77"/>
        <v/>
      </c>
      <c r="BP18" s="8">
        <f t="shared" si="31"/>
        <v>0.22100000000000053</v>
      </c>
      <c r="BQ18" s="8">
        <f t="shared" si="32"/>
        <v>0.26399999999999979</v>
      </c>
      <c r="BR18" s="8">
        <f t="shared" si="33"/>
        <v>4.0000000000000036E-3</v>
      </c>
      <c r="BS18" s="8">
        <f t="shared" si="34"/>
        <v>5.2000000000000046E-2</v>
      </c>
      <c r="BT18" s="8">
        <f t="shared" si="35"/>
        <v>8.0999999999999961E-2</v>
      </c>
      <c r="BU18" s="8">
        <f t="shared" si="36"/>
        <v>1.000000000000334E-3</v>
      </c>
      <c r="BV18" s="8">
        <f t="shared" si="37"/>
        <v>4.0000000000000036E-3</v>
      </c>
      <c r="BW18" s="8">
        <f t="shared" si="38"/>
        <v>4.9999999999998934E-3</v>
      </c>
      <c r="BX18" s="8">
        <f t="shared" si="39"/>
        <v>4.9999999999998934E-3</v>
      </c>
      <c r="BY18" s="8">
        <f t="shared" si="40"/>
        <v>1.7000000000000348E-2</v>
      </c>
      <c r="BZ18" s="8">
        <f t="shared" si="41"/>
        <v>0.129</v>
      </c>
      <c r="CA18" s="8">
        <f t="shared" si="42"/>
        <v>0.25099999999999989</v>
      </c>
      <c r="CB18" s="8">
        <f t="shared" si="43"/>
        <v>0.25500000000000034</v>
      </c>
      <c r="CC18" s="8">
        <f t="shared" si="44"/>
        <v>1.4000000000000234E-2</v>
      </c>
      <c r="CD18" s="8">
        <f t="shared" si="45"/>
        <v>0.14200000000000035</v>
      </c>
      <c r="CE18" s="8">
        <f t="shared" si="46"/>
        <v>0.76399999999999979</v>
      </c>
      <c r="CF18" s="8">
        <f t="shared" si="47"/>
        <v>0.3109999999999995</v>
      </c>
      <c r="CG18" s="8" t="str">
        <f t="shared" si="48"/>
        <v/>
      </c>
      <c r="CH18" s="8" t="str">
        <f t="shared" si="49"/>
        <v/>
      </c>
      <c r="CI18" s="8" t="str">
        <f t="shared" si="50"/>
        <v/>
      </c>
      <c r="CJ18" s="8" t="str">
        <f t="shared" si="51"/>
        <v/>
      </c>
      <c r="CK18" s="8" t="str">
        <f t="shared" si="52"/>
        <v/>
      </c>
      <c r="CL18" s="8" t="str">
        <f t="shared" si="53"/>
        <v/>
      </c>
      <c r="CM18" s="8" t="str">
        <f t="shared" si="54"/>
        <v/>
      </c>
      <c r="CN18" s="8"/>
    </row>
    <row r="19" spans="1:92">
      <c r="A19" s="1">
        <f t="shared" si="55"/>
        <v>17</v>
      </c>
      <c r="B19" s="2" t="s">
        <v>20</v>
      </c>
      <c r="C19" s="1">
        <v>4</v>
      </c>
      <c r="D19" s="4">
        <f t="shared" si="29"/>
        <v>35</v>
      </c>
      <c r="E19" s="4" t="s">
        <v>246</v>
      </c>
      <c r="F19" s="4">
        <v>1</v>
      </c>
      <c r="G19" s="4" t="s">
        <v>13</v>
      </c>
      <c r="H19" s="4" t="s">
        <v>14</v>
      </c>
      <c r="I19" s="4"/>
      <c r="J19" s="5">
        <v>87.6</v>
      </c>
      <c r="K19" s="67">
        <v>0</v>
      </c>
      <c r="L19" s="41">
        <v>3.7229999999999999</v>
      </c>
      <c r="M19" s="132" t="s">
        <v>355</v>
      </c>
      <c r="N19" s="1" t="s">
        <v>15</v>
      </c>
      <c r="O19" s="23">
        <v>3.73</v>
      </c>
      <c r="P19" s="4" t="s">
        <v>9</v>
      </c>
      <c r="Q19" s="3" t="s">
        <v>227</v>
      </c>
      <c r="R19" s="23">
        <v>3.8940000000000001</v>
      </c>
      <c r="S19" s="23">
        <v>3.8530000000000002</v>
      </c>
      <c r="T19" s="23">
        <v>3.8839999999999999</v>
      </c>
      <c r="U19" s="23">
        <v>3.786</v>
      </c>
      <c r="V19" s="23">
        <v>3.9129999999999998</v>
      </c>
      <c r="W19" s="23">
        <v>3.8029999999999999</v>
      </c>
      <c r="X19" s="23">
        <v>3.7989999999999999</v>
      </c>
      <c r="Y19" s="23">
        <v>3.7829999999999999</v>
      </c>
      <c r="Z19" s="23">
        <v>3.7429999999999999</v>
      </c>
      <c r="AA19" s="23">
        <v>3.7250000000000001</v>
      </c>
      <c r="AB19" s="23">
        <v>3.9529999999999998</v>
      </c>
      <c r="AC19" s="23">
        <v>4.1070000000000002</v>
      </c>
      <c r="AD19" s="23">
        <v>4.0259999999999998</v>
      </c>
      <c r="AE19" s="23">
        <v>3.734</v>
      </c>
      <c r="AF19" s="23">
        <v>3.681</v>
      </c>
      <c r="AG19" s="23">
        <v>3.7610000000000001</v>
      </c>
      <c r="AH19" s="6">
        <f t="shared" si="56"/>
        <v>3.7210000000000001</v>
      </c>
      <c r="AI19" s="7">
        <v>3.48</v>
      </c>
      <c r="AJ19" s="7">
        <v>3.58</v>
      </c>
      <c r="AK19" s="7">
        <v>3.46</v>
      </c>
      <c r="AL19" s="43">
        <v>3.66</v>
      </c>
      <c r="AM19" s="43">
        <v>3.66</v>
      </c>
      <c r="AN19" s="7">
        <v>3.83</v>
      </c>
      <c r="AO19" s="7">
        <v>3.84</v>
      </c>
      <c r="AP19" s="3"/>
      <c r="AQ19" s="23">
        <f t="shared" si="30"/>
        <v>0.17100000000000026</v>
      </c>
      <c r="AR19" s="23">
        <f t="shared" si="78"/>
        <v>0.13000000000000034</v>
      </c>
      <c r="AS19" s="23">
        <f t="shared" si="79"/>
        <v>0.16100000000000003</v>
      </c>
      <c r="AT19" s="23">
        <f t="shared" si="57"/>
        <v>6.3000000000000167E-2</v>
      </c>
      <c r="AU19" s="23">
        <f t="shared" si="58"/>
        <v>0.18999999999999995</v>
      </c>
      <c r="AV19" s="23">
        <f t="shared" si="59"/>
        <v>8.0000000000000071E-2</v>
      </c>
      <c r="AW19" s="23">
        <f t="shared" si="60"/>
        <v>7.6000000000000068E-2</v>
      </c>
      <c r="AX19" s="23">
        <f t="shared" si="61"/>
        <v>6.0000000000000053E-2</v>
      </c>
      <c r="AY19" s="23">
        <f t="shared" si="62"/>
        <v>2.0000000000000018E-2</v>
      </c>
      <c r="AZ19" s="23">
        <f t="shared" si="63"/>
        <v>2.0000000000002238E-3</v>
      </c>
      <c r="BA19" s="23">
        <f t="shared" si="64"/>
        <v>0.22999999999999998</v>
      </c>
      <c r="BB19" s="23">
        <f t="shared" si="65"/>
        <v>0.38400000000000034</v>
      </c>
      <c r="BC19" s="23">
        <f t="shared" si="66"/>
        <v>0.30299999999999994</v>
      </c>
      <c r="BD19" s="23">
        <f t="shared" si="67"/>
        <v>1.1000000000000121E-2</v>
      </c>
      <c r="BE19" s="23">
        <f t="shared" si="68"/>
        <v>-4.1999999999999815E-2</v>
      </c>
      <c r="BF19" s="23">
        <f t="shared" si="69"/>
        <v>3.8000000000000256E-2</v>
      </c>
      <c r="BG19" s="23">
        <f t="shared" si="70"/>
        <v>-1.9999999999997797E-3</v>
      </c>
      <c r="BH19" s="23">
        <f t="shared" si="71"/>
        <v>-0.24299999999999988</v>
      </c>
      <c r="BI19" s="23">
        <f t="shared" si="72"/>
        <v>-0.14299999999999979</v>
      </c>
      <c r="BJ19" s="23">
        <f t="shared" si="73"/>
        <v>-0.2629999999999999</v>
      </c>
      <c r="BK19" s="23">
        <f t="shared" si="74"/>
        <v>-6.2999999999999723E-2</v>
      </c>
      <c r="BL19" s="23">
        <f t="shared" si="75"/>
        <v>-6.2999999999999723E-2</v>
      </c>
      <c r="BM19" s="23">
        <f t="shared" si="76"/>
        <v>0.10700000000000021</v>
      </c>
      <c r="BN19" s="23">
        <f t="shared" si="77"/>
        <v>0.11699999999999999</v>
      </c>
      <c r="BP19" s="8">
        <f t="shared" si="31"/>
        <v>0.17100000000000026</v>
      </c>
      <c r="BQ19" s="8">
        <f t="shared" si="32"/>
        <v>0.13000000000000034</v>
      </c>
      <c r="BR19" s="8">
        <f t="shared" si="33"/>
        <v>0.16100000000000003</v>
      </c>
      <c r="BS19" s="8">
        <f t="shared" si="34"/>
        <v>6.3000000000000167E-2</v>
      </c>
      <c r="BT19" s="8">
        <f t="shared" si="35"/>
        <v>0.18999999999999995</v>
      </c>
      <c r="BU19" s="8">
        <f t="shared" si="36"/>
        <v>8.0000000000000071E-2</v>
      </c>
      <c r="BV19" s="8">
        <f t="shared" si="37"/>
        <v>7.6000000000000068E-2</v>
      </c>
      <c r="BW19" s="8">
        <f t="shared" si="38"/>
        <v>6.0000000000000053E-2</v>
      </c>
      <c r="BX19" s="8">
        <f t="shared" si="39"/>
        <v>2.0000000000000018E-2</v>
      </c>
      <c r="BY19" s="8">
        <f t="shared" si="40"/>
        <v>2.0000000000002238E-3</v>
      </c>
      <c r="BZ19" s="8">
        <f t="shared" si="41"/>
        <v>0.22999999999999998</v>
      </c>
      <c r="CA19" s="8">
        <f t="shared" si="42"/>
        <v>0.38400000000000034</v>
      </c>
      <c r="CB19" s="8">
        <f t="shared" si="43"/>
        <v>0.30299999999999994</v>
      </c>
      <c r="CC19" s="8">
        <f t="shared" si="44"/>
        <v>1.1000000000000121E-2</v>
      </c>
      <c r="CD19" s="8">
        <f t="shared" si="45"/>
        <v>4.1999999999999815E-2</v>
      </c>
      <c r="CE19" s="8">
        <f t="shared" si="46"/>
        <v>3.8000000000000256E-2</v>
      </c>
      <c r="CF19" s="8">
        <f t="shared" si="47"/>
        <v>1.9999999999997797E-3</v>
      </c>
      <c r="CG19" s="8">
        <f t="shared" si="48"/>
        <v>0.24299999999999988</v>
      </c>
      <c r="CH19" s="8">
        <f t="shared" si="49"/>
        <v>0.14299999999999979</v>
      </c>
      <c r="CI19" s="8">
        <f t="shared" si="50"/>
        <v>0.2629999999999999</v>
      </c>
      <c r="CJ19" s="8">
        <f t="shared" si="51"/>
        <v>6.2999999999999723E-2</v>
      </c>
      <c r="CK19" s="8">
        <f t="shared" si="52"/>
        <v>6.2999999999999723E-2</v>
      </c>
      <c r="CL19" s="8">
        <f t="shared" si="53"/>
        <v>0.10700000000000021</v>
      </c>
      <c r="CM19" s="8">
        <f t="shared" si="54"/>
        <v>0.11699999999999999</v>
      </c>
      <c r="CN19" s="8"/>
    </row>
    <row r="20" spans="1:92">
      <c r="A20" s="1">
        <f t="shared" si="55"/>
        <v>18</v>
      </c>
      <c r="B20" s="19"/>
      <c r="C20" s="1">
        <v>4</v>
      </c>
      <c r="D20" s="4">
        <f t="shared" si="29"/>
        <v>35</v>
      </c>
      <c r="E20" s="4" t="s">
        <v>251</v>
      </c>
      <c r="F20" s="4">
        <v>1</v>
      </c>
      <c r="G20" s="4" t="s">
        <v>13</v>
      </c>
      <c r="H20" s="4" t="s">
        <v>19</v>
      </c>
      <c r="I20" s="4"/>
      <c r="J20" s="5">
        <v>91.2</v>
      </c>
      <c r="K20" s="67">
        <v>0.34399999999999997</v>
      </c>
      <c r="L20" s="41">
        <v>6.6710000000000003</v>
      </c>
      <c r="M20" s="132" t="s">
        <v>355</v>
      </c>
      <c r="N20" s="1" t="s">
        <v>15</v>
      </c>
      <c r="O20" s="23">
        <v>6.6680000000000001</v>
      </c>
      <c r="P20" s="4" t="s">
        <v>9</v>
      </c>
      <c r="Q20" s="3" t="s">
        <v>227</v>
      </c>
      <c r="R20" s="23">
        <v>6.8760000000000003</v>
      </c>
      <c r="S20" s="23">
        <v>6.8</v>
      </c>
      <c r="T20" s="23">
        <v>6.8529999999999998</v>
      </c>
      <c r="U20" s="23">
        <v>6.6379999999999999</v>
      </c>
      <c r="V20" s="23">
        <v>6.8719999999999999</v>
      </c>
      <c r="W20" s="23">
        <v>6.7519999999999998</v>
      </c>
      <c r="X20" s="23">
        <v>6.6950000000000003</v>
      </c>
      <c r="Y20" s="23">
        <v>6.71</v>
      </c>
      <c r="Z20" s="23">
        <v>6.6529999999999996</v>
      </c>
      <c r="AA20" s="23">
        <v>6.6859999999999999</v>
      </c>
      <c r="AB20" s="23">
        <v>6.8250000000000002</v>
      </c>
      <c r="AC20" s="23">
        <v>6.8840000000000003</v>
      </c>
      <c r="AD20" s="23">
        <v>6.984</v>
      </c>
      <c r="AE20" s="23">
        <v>6.6429999999999998</v>
      </c>
      <c r="AF20" s="23">
        <v>6.7439999999999998</v>
      </c>
      <c r="AG20" s="23">
        <v>6.5069999999999997</v>
      </c>
      <c r="AH20" s="6">
        <f t="shared" si="56"/>
        <v>6.6254999999999997</v>
      </c>
      <c r="AI20" s="7">
        <v>8.84</v>
      </c>
      <c r="AJ20" s="7">
        <v>6.93</v>
      </c>
      <c r="AK20" s="7">
        <v>6.28</v>
      </c>
      <c r="AL20" s="43">
        <v>7.18</v>
      </c>
      <c r="AM20" s="43">
        <v>7.05</v>
      </c>
      <c r="AN20" s="7">
        <v>6.43</v>
      </c>
      <c r="AO20" s="7">
        <v>6.12</v>
      </c>
      <c r="AP20" s="3"/>
      <c r="AQ20" s="23">
        <f t="shared" si="30"/>
        <v>0.20500000000000007</v>
      </c>
      <c r="AR20" s="23">
        <f t="shared" si="78"/>
        <v>0.12899999999999956</v>
      </c>
      <c r="AS20" s="23">
        <f t="shared" si="79"/>
        <v>0.1819999999999995</v>
      </c>
      <c r="AT20" s="23">
        <f t="shared" si="57"/>
        <v>-3.3000000000000362E-2</v>
      </c>
      <c r="AU20" s="23">
        <f t="shared" si="58"/>
        <v>0.20099999999999962</v>
      </c>
      <c r="AV20" s="23">
        <f t="shared" si="59"/>
        <v>8.0999999999999517E-2</v>
      </c>
      <c r="AW20" s="23">
        <f t="shared" si="60"/>
        <v>2.4000000000000021E-2</v>
      </c>
      <c r="AX20" s="23">
        <f t="shared" si="61"/>
        <v>3.8999999999999702E-2</v>
      </c>
      <c r="AY20" s="23">
        <f t="shared" si="62"/>
        <v>-1.8000000000000682E-2</v>
      </c>
      <c r="AZ20" s="23">
        <f t="shared" si="63"/>
        <v>1.499999999999968E-2</v>
      </c>
      <c r="BA20" s="23">
        <f t="shared" si="64"/>
        <v>0.15399999999999991</v>
      </c>
      <c r="BB20" s="23">
        <f t="shared" si="65"/>
        <v>0.21300000000000008</v>
      </c>
      <c r="BC20" s="23">
        <f t="shared" si="66"/>
        <v>0.31299999999999972</v>
      </c>
      <c r="BD20" s="23">
        <f t="shared" si="67"/>
        <v>-2.8000000000000469E-2</v>
      </c>
      <c r="BE20" s="23">
        <f t="shared" si="68"/>
        <v>7.299999999999951E-2</v>
      </c>
      <c r="BF20" s="23">
        <f t="shared" si="69"/>
        <v>-0.16400000000000059</v>
      </c>
      <c r="BG20" s="23">
        <f t="shared" si="70"/>
        <v>-4.550000000000054E-2</v>
      </c>
      <c r="BH20" s="23">
        <f t="shared" si="71"/>
        <v>2.1689999999999996</v>
      </c>
      <c r="BI20" s="23">
        <f t="shared" si="72"/>
        <v>0.25899999999999945</v>
      </c>
      <c r="BJ20" s="23">
        <f t="shared" si="73"/>
        <v>-0.39100000000000001</v>
      </c>
      <c r="BK20" s="23">
        <f t="shared" si="74"/>
        <v>0.50899999999999945</v>
      </c>
      <c r="BL20" s="23">
        <f t="shared" si="75"/>
        <v>0.37899999999999956</v>
      </c>
      <c r="BM20" s="23">
        <f t="shared" si="76"/>
        <v>-0.24100000000000055</v>
      </c>
      <c r="BN20" s="23">
        <f t="shared" si="77"/>
        <v>-0.55100000000000016</v>
      </c>
      <c r="BP20" s="8">
        <f t="shared" si="31"/>
        <v>0.20500000000000007</v>
      </c>
      <c r="BQ20" s="8">
        <f t="shared" si="32"/>
        <v>0.12899999999999956</v>
      </c>
      <c r="BR20" s="8">
        <f t="shared" si="33"/>
        <v>0.1819999999999995</v>
      </c>
      <c r="BS20" s="8">
        <f t="shared" si="34"/>
        <v>3.3000000000000362E-2</v>
      </c>
      <c r="BT20" s="8">
        <f t="shared" si="35"/>
        <v>0.20099999999999962</v>
      </c>
      <c r="BU20" s="8">
        <f t="shared" si="36"/>
        <v>8.0999999999999517E-2</v>
      </c>
      <c r="BV20" s="8">
        <f t="shared" si="37"/>
        <v>2.4000000000000021E-2</v>
      </c>
      <c r="BW20" s="8">
        <f t="shared" si="38"/>
        <v>3.8999999999999702E-2</v>
      </c>
      <c r="BX20" s="8">
        <f t="shared" si="39"/>
        <v>1.8000000000000682E-2</v>
      </c>
      <c r="BY20" s="8">
        <f t="shared" si="40"/>
        <v>1.499999999999968E-2</v>
      </c>
      <c r="BZ20" s="8">
        <f t="shared" si="41"/>
        <v>0.15399999999999991</v>
      </c>
      <c r="CA20" s="8">
        <f t="shared" si="42"/>
        <v>0.21300000000000008</v>
      </c>
      <c r="CB20" s="8">
        <f t="shared" si="43"/>
        <v>0.31299999999999972</v>
      </c>
      <c r="CC20" s="8">
        <f t="shared" si="44"/>
        <v>2.8000000000000469E-2</v>
      </c>
      <c r="CD20" s="8">
        <f t="shared" si="45"/>
        <v>7.299999999999951E-2</v>
      </c>
      <c r="CE20" s="8">
        <f t="shared" si="46"/>
        <v>0.16400000000000059</v>
      </c>
      <c r="CF20" s="8">
        <f t="shared" si="47"/>
        <v>4.550000000000054E-2</v>
      </c>
      <c r="CG20" s="8">
        <f t="shared" si="48"/>
        <v>2.1689999999999996</v>
      </c>
      <c r="CH20" s="8">
        <f t="shared" si="49"/>
        <v>0.25899999999999945</v>
      </c>
      <c r="CI20" s="8">
        <f t="shared" si="50"/>
        <v>0.39100000000000001</v>
      </c>
      <c r="CJ20" s="8">
        <f t="shared" si="51"/>
        <v>0.50899999999999945</v>
      </c>
      <c r="CK20" s="8">
        <f t="shared" si="52"/>
        <v>0.37899999999999956</v>
      </c>
      <c r="CL20" s="8">
        <f t="shared" si="53"/>
        <v>0.24100000000000055</v>
      </c>
      <c r="CM20" s="8">
        <f t="shared" si="54"/>
        <v>0.55100000000000016</v>
      </c>
      <c r="CN20" s="8"/>
    </row>
    <row r="21" spans="1:92">
      <c r="A21" s="1">
        <f t="shared" si="55"/>
        <v>19</v>
      </c>
      <c r="B21" s="19"/>
      <c r="C21" s="1">
        <v>4</v>
      </c>
      <c r="D21" s="4">
        <f t="shared" si="29"/>
        <v>35</v>
      </c>
      <c r="E21" s="4" t="s">
        <v>246</v>
      </c>
      <c r="F21" s="4">
        <v>1</v>
      </c>
      <c r="G21" s="4" t="s">
        <v>13</v>
      </c>
      <c r="H21" s="4" t="s">
        <v>14</v>
      </c>
      <c r="I21" s="4"/>
      <c r="J21" s="5">
        <v>79.400000000000006</v>
      </c>
      <c r="K21" s="67">
        <v>0</v>
      </c>
      <c r="L21" s="41">
        <v>6.6719999999999997</v>
      </c>
      <c r="M21" s="132" t="s">
        <v>355</v>
      </c>
      <c r="N21" s="1" t="s">
        <v>15</v>
      </c>
      <c r="O21" s="23">
        <v>6.6970000000000001</v>
      </c>
      <c r="P21" s="4" t="s">
        <v>9</v>
      </c>
      <c r="Q21" s="3" t="s">
        <v>227</v>
      </c>
      <c r="R21" s="23">
        <v>7.7560000000000002</v>
      </c>
      <c r="S21" s="23">
        <v>6.681</v>
      </c>
      <c r="T21" s="23">
        <v>7.1849999999999996</v>
      </c>
      <c r="U21" s="23">
        <v>7.0540000000000003</v>
      </c>
      <c r="V21" s="23">
        <v>7.2690000000000001</v>
      </c>
      <c r="W21" s="23">
        <v>6.9560000000000004</v>
      </c>
      <c r="X21" s="6">
        <v>6.9420000000000002</v>
      </c>
      <c r="Y21" s="23">
        <v>6.8929999999999998</v>
      </c>
      <c r="Z21" s="23">
        <v>6.7519999999999998</v>
      </c>
      <c r="AA21" s="23">
        <v>6.73</v>
      </c>
      <c r="AB21" s="23">
        <v>7.2720000000000002</v>
      </c>
      <c r="AC21" s="23">
        <v>7.3730000000000002</v>
      </c>
      <c r="AD21" s="23">
        <v>7.1420000000000003</v>
      </c>
      <c r="AE21" s="23">
        <v>7.0380000000000003</v>
      </c>
      <c r="AF21" s="23">
        <v>6.59</v>
      </c>
      <c r="AG21" s="23">
        <v>6.82</v>
      </c>
      <c r="AH21" s="6">
        <f t="shared" si="56"/>
        <v>6.7050000000000001</v>
      </c>
      <c r="AI21" s="7">
        <v>6.76</v>
      </c>
      <c r="AJ21" s="7">
        <v>6.79</v>
      </c>
      <c r="AK21" s="7">
        <v>6.34</v>
      </c>
      <c r="AL21" s="43">
        <v>6.88</v>
      </c>
      <c r="AM21" s="43">
        <v>6.8</v>
      </c>
      <c r="AN21" s="7">
        <v>7.1</v>
      </c>
      <c r="AO21" s="7">
        <v>7.07</v>
      </c>
      <c r="AP21" s="3"/>
      <c r="AQ21" s="23">
        <f t="shared" si="30"/>
        <v>1.0840000000000005</v>
      </c>
      <c r="AR21" s="23">
        <f t="shared" si="78"/>
        <v>9.0000000000003411E-3</v>
      </c>
      <c r="AS21" s="23">
        <f t="shared" si="79"/>
        <v>0.5129999999999999</v>
      </c>
      <c r="AT21" s="23">
        <f t="shared" si="57"/>
        <v>0.38200000000000056</v>
      </c>
      <c r="AU21" s="23">
        <f t="shared" si="58"/>
        <v>0.59700000000000042</v>
      </c>
      <c r="AV21" s="23">
        <f t="shared" si="59"/>
        <v>0.2840000000000007</v>
      </c>
      <c r="AW21" s="23">
        <f t="shared" si="60"/>
        <v>0.27000000000000046</v>
      </c>
      <c r="AX21" s="23">
        <f t="shared" si="61"/>
        <v>0.22100000000000009</v>
      </c>
      <c r="AY21" s="23">
        <f t="shared" si="62"/>
        <v>8.0000000000000071E-2</v>
      </c>
      <c r="AZ21" s="23">
        <f t="shared" si="63"/>
        <v>5.8000000000000718E-2</v>
      </c>
      <c r="BA21" s="23">
        <f t="shared" si="64"/>
        <v>0.60000000000000053</v>
      </c>
      <c r="BB21" s="23">
        <f t="shared" si="65"/>
        <v>0.70100000000000051</v>
      </c>
      <c r="BC21" s="23">
        <f t="shared" si="66"/>
        <v>0.47000000000000064</v>
      </c>
      <c r="BD21" s="23">
        <f t="shared" si="67"/>
        <v>0.36600000000000055</v>
      </c>
      <c r="BE21" s="23">
        <f t="shared" si="68"/>
        <v>-8.1999999999999851E-2</v>
      </c>
      <c r="BF21" s="23">
        <f t="shared" si="69"/>
        <v>0.14800000000000058</v>
      </c>
      <c r="BG21" s="23">
        <f t="shared" si="70"/>
        <v>3.3000000000000362E-2</v>
      </c>
      <c r="BH21" s="23">
        <f t="shared" si="71"/>
        <v>8.8000000000000078E-2</v>
      </c>
      <c r="BI21" s="23">
        <f t="shared" si="72"/>
        <v>0.11800000000000033</v>
      </c>
      <c r="BJ21" s="23">
        <f t="shared" si="73"/>
        <v>-0.33199999999999985</v>
      </c>
      <c r="BK21" s="23">
        <f t="shared" si="74"/>
        <v>0.20800000000000018</v>
      </c>
      <c r="BL21" s="23">
        <f t="shared" si="75"/>
        <v>0.12800000000000011</v>
      </c>
      <c r="BM21" s="23">
        <f t="shared" si="76"/>
        <v>0.42799999999999994</v>
      </c>
      <c r="BN21" s="23">
        <f t="shared" si="77"/>
        <v>0.39800000000000058</v>
      </c>
      <c r="BP21" s="8">
        <f t="shared" si="31"/>
        <v>1.0840000000000005</v>
      </c>
      <c r="BQ21" s="8">
        <f t="shared" si="32"/>
        <v>9.0000000000003411E-3</v>
      </c>
      <c r="BR21" s="8">
        <f t="shared" si="33"/>
        <v>0.5129999999999999</v>
      </c>
      <c r="BS21" s="8">
        <f t="shared" si="34"/>
        <v>0.38200000000000056</v>
      </c>
      <c r="BT21" s="8">
        <f t="shared" si="35"/>
        <v>0.59700000000000042</v>
      </c>
      <c r="BU21" s="8">
        <f t="shared" si="36"/>
        <v>0.2840000000000007</v>
      </c>
      <c r="BV21" s="8">
        <f t="shared" si="37"/>
        <v>0.27000000000000046</v>
      </c>
      <c r="BW21" s="8">
        <f t="shared" si="38"/>
        <v>0.22100000000000009</v>
      </c>
      <c r="BX21" s="8">
        <f t="shared" si="39"/>
        <v>8.0000000000000071E-2</v>
      </c>
      <c r="BY21" s="8">
        <f t="shared" si="40"/>
        <v>5.8000000000000718E-2</v>
      </c>
      <c r="BZ21" s="8">
        <f t="shared" si="41"/>
        <v>0.60000000000000053</v>
      </c>
      <c r="CA21" s="8">
        <f t="shared" si="42"/>
        <v>0.70100000000000051</v>
      </c>
      <c r="CB21" s="8">
        <f t="shared" si="43"/>
        <v>0.47000000000000064</v>
      </c>
      <c r="CC21" s="8">
        <f t="shared" si="44"/>
        <v>0.36600000000000055</v>
      </c>
      <c r="CD21" s="8">
        <f t="shared" si="45"/>
        <v>8.1999999999999851E-2</v>
      </c>
      <c r="CE21" s="8">
        <f t="shared" si="46"/>
        <v>0.14800000000000058</v>
      </c>
      <c r="CF21" s="8">
        <f t="shared" si="47"/>
        <v>3.3000000000000362E-2</v>
      </c>
      <c r="CG21" s="8">
        <f t="shared" si="48"/>
        <v>8.8000000000000078E-2</v>
      </c>
      <c r="CH21" s="8">
        <f t="shared" si="49"/>
        <v>0.11800000000000033</v>
      </c>
      <c r="CI21" s="8">
        <f t="shared" si="50"/>
        <v>0.33199999999999985</v>
      </c>
      <c r="CJ21" s="8">
        <f t="shared" si="51"/>
        <v>0.20800000000000018</v>
      </c>
      <c r="CK21" s="8">
        <f t="shared" si="52"/>
        <v>0.12800000000000011</v>
      </c>
      <c r="CL21" s="8">
        <f t="shared" si="53"/>
        <v>0.42799999999999994</v>
      </c>
      <c r="CM21" s="8">
        <f t="shared" si="54"/>
        <v>0.39800000000000058</v>
      </c>
      <c r="CN21" s="8"/>
    </row>
    <row r="22" spans="1:92">
      <c r="A22" s="1">
        <f t="shared" si="55"/>
        <v>20</v>
      </c>
      <c r="B22" s="19"/>
      <c r="C22" s="1">
        <v>4</v>
      </c>
      <c r="D22" s="4">
        <f t="shared" si="29"/>
        <v>35</v>
      </c>
      <c r="E22" s="4" t="s">
        <v>251</v>
      </c>
      <c r="F22" s="4">
        <v>1</v>
      </c>
      <c r="G22" s="4" t="s">
        <v>16</v>
      </c>
      <c r="H22" s="4" t="s">
        <v>17</v>
      </c>
      <c r="I22" s="4"/>
      <c r="J22" s="5">
        <v>89.4</v>
      </c>
      <c r="K22" s="67">
        <v>0.109</v>
      </c>
      <c r="L22" s="41">
        <v>7.1079999999999997</v>
      </c>
      <c r="M22" s="132" t="s">
        <v>355</v>
      </c>
      <c r="N22" s="1" t="s">
        <v>15</v>
      </c>
      <c r="O22" s="23">
        <v>7.1459999999999999</v>
      </c>
      <c r="P22" s="4" t="s">
        <v>9</v>
      </c>
      <c r="Q22" s="3" t="s">
        <v>227</v>
      </c>
      <c r="R22" s="23">
        <v>6.9180000000000001</v>
      </c>
      <c r="S22" s="23">
        <v>6.4020000000000001</v>
      </c>
      <c r="T22" s="23">
        <v>7.2329999999999997</v>
      </c>
      <c r="U22" s="23">
        <v>7.2539999999999996</v>
      </c>
      <c r="V22" s="23">
        <v>7.2380000000000004</v>
      </c>
      <c r="W22" s="23">
        <v>7.0819999999999999</v>
      </c>
      <c r="X22" s="23">
        <v>7.117</v>
      </c>
      <c r="Y22" s="23">
        <v>7.1479999999999997</v>
      </c>
      <c r="Z22" s="23">
        <v>7.0670000000000002</v>
      </c>
      <c r="AA22" s="23">
        <v>7.077</v>
      </c>
      <c r="AB22" s="23">
        <v>7.0750000000000002</v>
      </c>
      <c r="AC22" s="23">
        <v>7.1429999999999998</v>
      </c>
      <c r="AD22" s="39"/>
      <c r="AE22" s="23">
        <v>6.8840000000000003</v>
      </c>
      <c r="AF22" s="23">
        <v>6.3520000000000003</v>
      </c>
      <c r="AG22" s="23">
        <v>7.57</v>
      </c>
      <c r="AH22" s="6">
        <f t="shared" si="56"/>
        <v>6.9610000000000003</v>
      </c>
      <c r="AI22" s="7">
        <v>7.2</v>
      </c>
      <c r="AJ22" s="7">
        <v>7.21</v>
      </c>
      <c r="AK22" s="7">
        <v>6.98</v>
      </c>
      <c r="AL22" s="43">
        <v>7.2</v>
      </c>
      <c r="AM22" s="43">
        <v>7.16</v>
      </c>
      <c r="AN22" s="7">
        <v>7.05</v>
      </c>
      <c r="AO22" s="7">
        <v>7.01</v>
      </c>
      <c r="AP22" s="3"/>
      <c r="AQ22" s="23">
        <f t="shared" si="30"/>
        <v>-0.1899999999999995</v>
      </c>
      <c r="AR22" s="23">
        <f t="shared" si="78"/>
        <v>-0.70599999999999952</v>
      </c>
      <c r="AS22" s="23">
        <f t="shared" si="79"/>
        <v>0.125</v>
      </c>
      <c r="AT22" s="23">
        <f t="shared" si="57"/>
        <v>0.14599999999999991</v>
      </c>
      <c r="AU22" s="23">
        <f t="shared" si="58"/>
        <v>0.13000000000000078</v>
      </c>
      <c r="AV22" s="23">
        <f t="shared" si="59"/>
        <v>-2.5999999999999801E-2</v>
      </c>
      <c r="AW22" s="23">
        <f t="shared" si="60"/>
        <v>9.0000000000003411E-3</v>
      </c>
      <c r="AX22" s="23">
        <f t="shared" si="61"/>
        <v>4.0000000000000036E-2</v>
      </c>
      <c r="AY22" s="23">
        <f t="shared" si="62"/>
        <v>-4.0999999999999481E-2</v>
      </c>
      <c r="AZ22" s="23">
        <f t="shared" si="63"/>
        <v>-3.0999999999999694E-2</v>
      </c>
      <c r="BA22" s="23">
        <f t="shared" si="64"/>
        <v>-3.2999999999999474E-2</v>
      </c>
      <c r="BB22" s="23">
        <f t="shared" si="65"/>
        <v>3.5000000000000142E-2</v>
      </c>
      <c r="BC22" s="23" t="str">
        <f t="shared" si="66"/>
        <v/>
      </c>
      <c r="BD22" s="23">
        <f t="shared" si="67"/>
        <v>-0.22399999999999931</v>
      </c>
      <c r="BE22" s="23">
        <f t="shared" si="68"/>
        <v>-0.75599999999999934</v>
      </c>
      <c r="BF22" s="23">
        <f t="shared" si="69"/>
        <v>0.46200000000000063</v>
      </c>
      <c r="BG22" s="23">
        <f t="shared" si="70"/>
        <v>-0.14699999999999935</v>
      </c>
      <c r="BH22" s="23">
        <f t="shared" si="71"/>
        <v>9.2000000000000526E-2</v>
      </c>
      <c r="BI22" s="23">
        <f t="shared" si="72"/>
        <v>0.10200000000000031</v>
      </c>
      <c r="BJ22" s="23">
        <f t="shared" si="73"/>
        <v>-0.12799999999999923</v>
      </c>
      <c r="BK22" s="23">
        <f t="shared" si="74"/>
        <v>9.2000000000000526E-2</v>
      </c>
      <c r="BL22" s="23">
        <f t="shared" si="75"/>
        <v>5.200000000000049E-2</v>
      </c>
      <c r="BM22" s="23">
        <f t="shared" si="76"/>
        <v>-5.7999999999999829E-2</v>
      </c>
      <c r="BN22" s="23">
        <f t="shared" si="77"/>
        <v>-9.7999999999999865E-2</v>
      </c>
      <c r="BP22" s="8">
        <f t="shared" si="31"/>
        <v>0.1899999999999995</v>
      </c>
      <c r="BQ22" s="8">
        <f t="shared" si="32"/>
        <v>0.70599999999999952</v>
      </c>
      <c r="BR22" s="8">
        <f t="shared" si="33"/>
        <v>0.125</v>
      </c>
      <c r="BS22" s="8">
        <f t="shared" si="34"/>
        <v>0.14599999999999991</v>
      </c>
      <c r="BT22" s="8">
        <f t="shared" si="35"/>
        <v>0.13000000000000078</v>
      </c>
      <c r="BU22" s="8">
        <f t="shared" si="36"/>
        <v>2.5999999999999801E-2</v>
      </c>
      <c r="BV22" s="8">
        <f t="shared" si="37"/>
        <v>9.0000000000003411E-3</v>
      </c>
      <c r="BW22" s="8">
        <f t="shared" si="38"/>
        <v>4.0000000000000036E-2</v>
      </c>
      <c r="BX22" s="8">
        <f t="shared" si="39"/>
        <v>4.0999999999999481E-2</v>
      </c>
      <c r="BY22" s="8">
        <f t="shared" si="40"/>
        <v>3.0999999999999694E-2</v>
      </c>
      <c r="BZ22" s="8">
        <f t="shared" si="41"/>
        <v>3.2999999999999474E-2</v>
      </c>
      <c r="CA22" s="8">
        <f t="shared" si="42"/>
        <v>3.5000000000000142E-2</v>
      </c>
      <c r="CB22" s="8" t="str">
        <f t="shared" si="43"/>
        <v/>
      </c>
      <c r="CC22" s="8">
        <f t="shared" si="44"/>
        <v>0.22399999999999931</v>
      </c>
      <c r="CD22" s="8">
        <f t="shared" si="45"/>
        <v>0.75599999999999934</v>
      </c>
      <c r="CE22" s="8">
        <f t="shared" si="46"/>
        <v>0.46200000000000063</v>
      </c>
      <c r="CF22" s="8">
        <f t="shared" si="47"/>
        <v>0.14699999999999935</v>
      </c>
      <c r="CG22" s="8">
        <f t="shared" si="48"/>
        <v>9.2000000000000526E-2</v>
      </c>
      <c r="CH22" s="8">
        <f t="shared" si="49"/>
        <v>0.10200000000000031</v>
      </c>
      <c r="CI22" s="8">
        <f t="shared" si="50"/>
        <v>0.12799999999999923</v>
      </c>
      <c r="CJ22" s="8">
        <f t="shared" si="51"/>
        <v>9.2000000000000526E-2</v>
      </c>
      <c r="CK22" s="8">
        <f t="shared" si="52"/>
        <v>5.200000000000049E-2</v>
      </c>
      <c r="CL22" s="8">
        <f t="shared" si="53"/>
        <v>5.7999999999999829E-2</v>
      </c>
      <c r="CM22" s="8">
        <f t="shared" si="54"/>
        <v>9.7999999999999865E-2</v>
      </c>
      <c r="CN22" s="8"/>
    </row>
    <row r="23" spans="1:92">
      <c r="A23" s="1">
        <f t="shared" si="55"/>
        <v>21</v>
      </c>
      <c r="B23" s="19"/>
      <c r="C23" s="1">
        <v>4</v>
      </c>
      <c r="D23" s="4">
        <f t="shared" si="29"/>
        <v>35</v>
      </c>
      <c r="E23" s="4" t="s">
        <v>251</v>
      </c>
      <c r="F23" s="4">
        <v>1</v>
      </c>
      <c r="G23" s="4" t="s">
        <v>13</v>
      </c>
      <c r="H23" s="4" t="s">
        <v>19</v>
      </c>
      <c r="I23" s="4" t="s">
        <v>345</v>
      </c>
      <c r="J23" s="5">
        <v>75</v>
      </c>
      <c r="K23" s="67" t="s">
        <v>192</v>
      </c>
      <c r="L23" s="41">
        <v>7.9279999999999999</v>
      </c>
      <c r="M23" s="132" t="s">
        <v>355</v>
      </c>
      <c r="N23" s="1" t="s">
        <v>15</v>
      </c>
      <c r="O23" s="39"/>
      <c r="P23" s="39"/>
      <c r="Q23" s="3" t="s">
        <v>227</v>
      </c>
      <c r="R23" s="39"/>
      <c r="S23" s="39"/>
      <c r="T23" s="39"/>
      <c r="U23" s="39"/>
      <c r="V23" s="39"/>
      <c r="W23" s="39"/>
      <c r="X23" s="39"/>
      <c r="Y23" s="23">
        <v>8.1859999999999999</v>
      </c>
      <c r="Z23" s="23">
        <v>8.0779999999999994</v>
      </c>
      <c r="AA23" s="23">
        <v>8.0120000000000005</v>
      </c>
      <c r="AB23" s="39"/>
      <c r="AC23" s="39"/>
      <c r="AD23" s="39"/>
      <c r="AE23" s="39"/>
      <c r="AF23" s="39"/>
      <c r="AG23" s="23">
        <v>7.27</v>
      </c>
      <c r="AH23" s="39"/>
      <c r="AI23" s="7">
        <v>7.91</v>
      </c>
      <c r="AJ23" s="7">
        <v>8.1</v>
      </c>
      <c r="AK23" s="7">
        <v>7.75</v>
      </c>
      <c r="AL23" s="43">
        <v>8.02</v>
      </c>
      <c r="AM23" s="43">
        <v>7.95</v>
      </c>
      <c r="AN23" s="7">
        <v>8.33</v>
      </c>
      <c r="AO23" s="7">
        <v>8.3000000000000007</v>
      </c>
      <c r="AP23" s="3"/>
      <c r="AQ23" s="23" t="str">
        <f t="shared" si="30"/>
        <v/>
      </c>
      <c r="AR23" s="23" t="str">
        <f t="shared" si="78"/>
        <v/>
      </c>
      <c r="AS23" s="23" t="str">
        <f t="shared" si="79"/>
        <v/>
      </c>
      <c r="AT23" s="23" t="str">
        <f t="shared" si="57"/>
        <v/>
      </c>
      <c r="AU23" s="23" t="str">
        <f t="shared" si="58"/>
        <v/>
      </c>
      <c r="AV23" s="23" t="str">
        <f t="shared" si="59"/>
        <v/>
      </c>
      <c r="AW23" s="23" t="str">
        <f t="shared" si="60"/>
        <v/>
      </c>
      <c r="AX23" s="23">
        <f t="shared" si="61"/>
        <v>0.25800000000000001</v>
      </c>
      <c r="AY23" s="23">
        <f t="shared" si="62"/>
        <v>0.14999999999999947</v>
      </c>
      <c r="AZ23" s="23">
        <f t="shared" si="63"/>
        <v>8.4000000000000519E-2</v>
      </c>
      <c r="BA23" s="23" t="str">
        <f t="shared" si="64"/>
        <v/>
      </c>
      <c r="BB23" s="23" t="str">
        <f t="shared" si="65"/>
        <v/>
      </c>
      <c r="BC23" s="23" t="str">
        <f t="shared" si="66"/>
        <v/>
      </c>
      <c r="BD23" s="23" t="str">
        <f t="shared" si="67"/>
        <v/>
      </c>
      <c r="BE23" s="23" t="str">
        <f t="shared" si="68"/>
        <v/>
      </c>
      <c r="BF23" s="23">
        <f t="shared" si="69"/>
        <v>-0.65800000000000036</v>
      </c>
      <c r="BG23" s="23" t="str">
        <f t="shared" si="70"/>
        <v/>
      </c>
      <c r="BH23" s="23">
        <f t="shared" si="71"/>
        <v>-1.7999999999999794E-2</v>
      </c>
      <c r="BI23" s="23">
        <f t="shared" si="72"/>
        <v>0.17199999999999971</v>
      </c>
      <c r="BJ23" s="23">
        <f t="shared" si="73"/>
        <v>-0.17799999999999994</v>
      </c>
      <c r="BK23" s="23">
        <f t="shared" si="74"/>
        <v>9.1999999999999638E-2</v>
      </c>
      <c r="BL23" s="23">
        <f t="shared" si="75"/>
        <v>2.2000000000000242E-2</v>
      </c>
      <c r="BM23" s="23">
        <f t="shared" si="76"/>
        <v>0.40200000000000014</v>
      </c>
      <c r="BN23" s="23">
        <f t="shared" si="77"/>
        <v>0.37200000000000077</v>
      </c>
      <c r="BP23" s="8" t="str">
        <f t="shared" si="31"/>
        <v/>
      </c>
      <c r="BQ23" s="8" t="str">
        <f t="shared" si="32"/>
        <v/>
      </c>
      <c r="BR23" s="8" t="str">
        <f t="shared" si="33"/>
        <v/>
      </c>
      <c r="BS23" s="8" t="str">
        <f t="shared" si="34"/>
        <v/>
      </c>
      <c r="BT23" s="8" t="str">
        <f t="shared" si="35"/>
        <v/>
      </c>
      <c r="BU23" s="8" t="str">
        <f t="shared" si="36"/>
        <v/>
      </c>
      <c r="BV23" s="8" t="str">
        <f t="shared" si="37"/>
        <v/>
      </c>
      <c r="BW23" s="8">
        <f t="shared" si="38"/>
        <v>0.25800000000000001</v>
      </c>
      <c r="BX23" s="8">
        <f t="shared" si="39"/>
        <v>0.14999999999999947</v>
      </c>
      <c r="BY23" s="8">
        <f t="shared" si="40"/>
        <v>8.4000000000000519E-2</v>
      </c>
      <c r="BZ23" s="8" t="str">
        <f t="shared" si="41"/>
        <v/>
      </c>
      <c r="CA23" s="8" t="str">
        <f t="shared" si="42"/>
        <v/>
      </c>
      <c r="CB23" s="8" t="str">
        <f t="shared" si="43"/>
        <v/>
      </c>
      <c r="CC23" s="8" t="str">
        <f t="shared" si="44"/>
        <v/>
      </c>
      <c r="CD23" s="8" t="str">
        <f t="shared" si="45"/>
        <v/>
      </c>
      <c r="CE23" s="8">
        <f t="shared" si="46"/>
        <v>0.65800000000000036</v>
      </c>
      <c r="CF23" s="8" t="str">
        <f t="shared" si="47"/>
        <v/>
      </c>
      <c r="CG23" s="8">
        <f t="shared" si="48"/>
        <v>1.7999999999999794E-2</v>
      </c>
      <c r="CH23" s="8">
        <f t="shared" si="49"/>
        <v>0.17199999999999971</v>
      </c>
      <c r="CI23" s="8">
        <f t="shared" si="50"/>
        <v>0.17799999999999994</v>
      </c>
      <c r="CJ23" s="8">
        <f t="shared" si="51"/>
        <v>9.1999999999999638E-2</v>
      </c>
      <c r="CK23" s="8">
        <f t="shared" si="52"/>
        <v>2.2000000000000242E-2</v>
      </c>
      <c r="CL23" s="8">
        <f t="shared" si="53"/>
        <v>0.40200000000000014</v>
      </c>
      <c r="CM23" s="8">
        <f t="shared" si="54"/>
        <v>0.37200000000000077</v>
      </c>
      <c r="CN23" s="8"/>
    </row>
    <row r="24" spans="1:92">
      <c r="A24" s="1">
        <f t="shared" si="55"/>
        <v>22</v>
      </c>
      <c r="B24" s="19"/>
      <c r="C24" s="1">
        <v>4</v>
      </c>
      <c r="D24" s="4">
        <f t="shared" si="29"/>
        <v>35</v>
      </c>
      <c r="E24" s="4" t="s">
        <v>247</v>
      </c>
      <c r="F24" s="4">
        <v>3</v>
      </c>
      <c r="G24" s="4" t="s">
        <v>13</v>
      </c>
      <c r="H24" s="4" t="s">
        <v>14</v>
      </c>
      <c r="I24" s="4"/>
      <c r="J24" s="5">
        <v>97</v>
      </c>
      <c r="K24" s="72"/>
      <c r="L24" s="41">
        <v>3.4449999999999998</v>
      </c>
      <c r="M24" s="132" t="s">
        <v>127</v>
      </c>
      <c r="N24" s="1" t="s">
        <v>15</v>
      </c>
      <c r="O24" s="23">
        <v>3.4570000000000003</v>
      </c>
      <c r="P24" s="4" t="s">
        <v>9</v>
      </c>
      <c r="Q24" s="3" t="s">
        <v>227</v>
      </c>
      <c r="R24" s="23">
        <v>3.556</v>
      </c>
      <c r="S24" s="23">
        <v>3.4849999999999999</v>
      </c>
      <c r="T24" s="23">
        <v>3.5329999999999999</v>
      </c>
      <c r="U24" s="23">
        <v>3.488</v>
      </c>
      <c r="V24" s="23">
        <v>3.5459999999999998</v>
      </c>
      <c r="W24" s="39"/>
      <c r="X24" s="39"/>
      <c r="Y24" s="39"/>
      <c r="Z24" s="23">
        <v>3.4609999999999999</v>
      </c>
      <c r="AA24" s="39"/>
      <c r="AB24" s="37">
        <v>3.6739999999999999</v>
      </c>
      <c r="AC24" s="23">
        <v>3.8090000000000002</v>
      </c>
      <c r="AD24" s="23">
        <v>3.7040000000000002</v>
      </c>
      <c r="AE24" s="23">
        <v>3.476</v>
      </c>
      <c r="AF24" s="23">
        <v>3.3319999999999999</v>
      </c>
      <c r="AG24" s="23">
        <v>3.4489999999999998</v>
      </c>
      <c r="AH24" s="6">
        <f t="shared" si="56"/>
        <v>3.3904999999999998</v>
      </c>
      <c r="AI24" s="7">
        <v>3.25</v>
      </c>
      <c r="AJ24" s="7">
        <v>3.28</v>
      </c>
      <c r="AK24" s="7">
        <v>3.15</v>
      </c>
      <c r="AL24" s="43">
        <v>3.39</v>
      </c>
      <c r="AM24" s="43">
        <v>3.4</v>
      </c>
      <c r="AN24" s="7">
        <v>3.51</v>
      </c>
      <c r="AO24" s="7">
        <v>3.52</v>
      </c>
      <c r="AP24" s="3"/>
      <c r="AQ24" s="23">
        <f t="shared" si="30"/>
        <v>0.11100000000000021</v>
      </c>
      <c r="AR24" s="23">
        <f t="shared" si="78"/>
        <v>4.0000000000000036E-2</v>
      </c>
      <c r="AS24" s="23">
        <f t="shared" si="79"/>
        <v>8.8000000000000078E-2</v>
      </c>
      <c r="AT24" s="23">
        <f t="shared" si="57"/>
        <v>4.3000000000000149E-2</v>
      </c>
      <c r="AU24" s="23">
        <f t="shared" si="58"/>
        <v>0.10099999999999998</v>
      </c>
      <c r="AV24" s="23" t="str">
        <f t="shared" si="59"/>
        <v/>
      </c>
      <c r="AW24" s="23" t="str">
        <f t="shared" si="60"/>
        <v/>
      </c>
      <c r="AX24" s="23" t="str">
        <f t="shared" si="61"/>
        <v/>
      </c>
      <c r="AY24" s="23">
        <f t="shared" si="62"/>
        <v>1.6000000000000014E-2</v>
      </c>
      <c r="AZ24" s="23" t="str">
        <f t="shared" si="63"/>
        <v/>
      </c>
      <c r="BA24" s="23">
        <f t="shared" si="64"/>
        <v>0.22900000000000009</v>
      </c>
      <c r="BB24" s="23">
        <f t="shared" si="65"/>
        <v>0.36400000000000032</v>
      </c>
      <c r="BC24" s="23">
        <f t="shared" si="66"/>
        <v>0.25900000000000034</v>
      </c>
      <c r="BD24" s="23">
        <f t="shared" si="67"/>
        <v>3.1000000000000139E-2</v>
      </c>
      <c r="BE24" s="23">
        <f t="shared" si="68"/>
        <v>-0.11299999999999999</v>
      </c>
      <c r="BF24" s="23">
        <f t="shared" si="69"/>
        <v>4.0000000000000036E-3</v>
      </c>
      <c r="BG24" s="23">
        <f t="shared" si="70"/>
        <v>-5.4499999999999993E-2</v>
      </c>
      <c r="BH24" s="23">
        <f t="shared" si="71"/>
        <v>-0.19499999999999984</v>
      </c>
      <c r="BI24" s="23">
        <f t="shared" si="72"/>
        <v>-0.16500000000000004</v>
      </c>
      <c r="BJ24" s="23">
        <f t="shared" si="73"/>
        <v>-0.29499999999999993</v>
      </c>
      <c r="BK24" s="23">
        <f t="shared" si="74"/>
        <v>-5.4999999999999716E-2</v>
      </c>
      <c r="BL24" s="23">
        <f t="shared" si="75"/>
        <v>-4.4999999999999929E-2</v>
      </c>
      <c r="BM24" s="23">
        <f t="shared" si="76"/>
        <v>6.4999999999999947E-2</v>
      </c>
      <c r="BN24" s="23">
        <f t="shared" si="77"/>
        <v>7.5000000000000178E-2</v>
      </c>
      <c r="BP24" s="8">
        <f t="shared" si="31"/>
        <v>0.11100000000000021</v>
      </c>
      <c r="BQ24" s="8">
        <f t="shared" si="32"/>
        <v>4.0000000000000036E-2</v>
      </c>
      <c r="BR24" s="8">
        <f t="shared" si="33"/>
        <v>8.8000000000000078E-2</v>
      </c>
      <c r="BS24" s="8">
        <f t="shared" si="34"/>
        <v>4.3000000000000149E-2</v>
      </c>
      <c r="BT24" s="8">
        <f t="shared" si="35"/>
        <v>0.10099999999999998</v>
      </c>
      <c r="BU24" s="8" t="str">
        <f t="shared" si="36"/>
        <v/>
      </c>
      <c r="BV24" s="8" t="str">
        <f t="shared" si="37"/>
        <v/>
      </c>
      <c r="BW24" s="8" t="str">
        <f t="shared" si="38"/>
        <v/>
      </c>
      <c r="BX24" s="8">
        <f t="shared" si="39"/>
        <v>1.6000000000000014E-2</v>
      </c>
      <c r="BY24" s="8" t="str">
        <f t="shared" si="40"/>
        <v/>
      </c>
      <c r="BZ24" s="8">
        <f t="shared" si="41"/>
        <v>0.22900000000000009</v>
      </c>
      <c r="CA24" s="8">
        <f t="shared" si="42"/>
        <v>0.36400000000000032</v>
      </c>
      <c r="CB24" s="8">
        <f t="shared" si="43"/>
        <v>0.25900000000000034</v>
      </c>
      <c r="CC24" s="8">
        <f t="shared" si="44"/>
        <v>3.1000000000000139E-2</v>
      </c>
      <c r="CD24" s="8">
        <f t="shared" si="45"/>
        <v>0.11299999999999999</v>
      </c>
      <c r="CE24" s="8">
        <f t="shared" si="46"/>
        <v>4.0000000000000036E-3</v>
      </c>
      <c r="CF24" s="8">
        <f t="shared" si="47"/>
        <v>5.4499999999999993E-2</v>
      </c>
      <c r="CG24" s="8">
        <f t="shared" si="48"/>
        <v>0.19499999999999984</v>
      </c>
      <c r="CH24" s="8">
        <f t="shared" si="49"/>
        <v>0.16500000000000004</v>
      </c>
      <c r="CI24" s="8">
        <f t="shared" si="50"/>
        <v>0.29499999999999993</v>
      </c>
      <c r="CJ24" s="8">
        <f t="shared" si="51"/>
        <v>5.4999999999999716E-2</v>
      </c>
      <c r="CK24" s="8">
        <f t="shared" si="52"/>
        <v>4.4999999999999929E-2</v>
      </c>
      <c r="CL24" s="8">
        <f t="shared" si="53"/>
        <v>6.4999999999999947E-2</v>
      </c>
      <c r="CM24" s="8">
        <f t="shared" si="54"/>
        <v>7.5000000000000178E-2</v>
      </c>
      <c r="CN24" s="8"/>
    </row>
    <row r="25" spans="1:92">
      <c r="A25" s="1">
        <f t="shared" si="55"/>
        <v>23</v>
      </c>
      <c r="B25" s="19"/>
      <c r="C25" s="1">
        <v>4</v>
      </c>
      <c r="D25" s="4">
        <f t="shared" si="29"/>
        <v>35</v>
      </c>
      <c r="E25" s="4" t="s">
        <v>252</v>
      </c>
      <c r="F25" s="4">
        <v>3</v>
      </c>
      <c r="G25" s="4" t="s">
        <v>13</v>
      </c>
      <c r="H25" s="4" t="s">
        <v>19</v>
      </c>
      <c r="I25" s="4"/>
      <c r="J25" s="5">
        <v>98.6</v>
      </c>
      <c r="K25" s="72"/>
      <c r="L25" s="41">
        <v>3.9409999999999998</v>
      </c>
      <c r="M25" s="132" t="s">
        <v>127</v>
      </c>
      <c r="N25" s="1" t="s">
        <v>15</v>
      </c>
      <c r="O25" s="23">
        <v>3.9489999999999998</v>
      </c>
      <c r="P25" s="4" t="s">
        <v>9</v>
      </c>
      <c r="Q25" s="3" t="s">
        <v>227</v>
      </c>
      <c r="R25" s="23">
        <v>4.141</v>
      </c>
      <c r="S25" s="23">
        <v>4.0640000000000001</v>
      </c>
      <c r="T25" s="23">
        <v>3.9910000000000001</v>
      </c>
      <c r="U25" s="23">
        <v>3.7280000000000002</v>
      </c>
      <c r="V25" s="23">
        <v>3.883</v>
      </c>
      <c r="W25" s="39"/>
      <c r="X25" s="39"/>
      <c r="Y25" s="39"/>
      <c r="Z25" s="23">
        <v>3.9420000000000002</v>
      </c>
      <c r="AA25" s="39"/>
      <c r="AB25" s="23">
        <v>4.0970000000000004</v>
      </c>
      <c r="AC25" s="23">
        <v>4.1059999999999999</v>
      </c>
      <c r="AD25" s="23">
        <v>4.093</v>
      </c>
      <c r="AE25" s="23">
        <v>3.9870000000000001</v>
      </c>
      <c r="AF25" s="23">
        <v>4.0510000000000002</v>
      </c>
      <c r="AG25" s="23">
        <v>3.661</v>
      </c>
      <c r="AH25" s="6">
        <f t="shared" si="56"/>
        <v>3.8559999999999999</v>
      </c>
      <c r="AI25" s="7">
        <v>3.89</v>
      </c>
      <c r="AJ25" s="7">
        <v>4.01</v>
      </c>
      <c r="AK25" s="7">
        <v>3.78</v>
      </c>
      <c r="AL25" s="43">
        <v>3.96</v>
      </c>
      <c r="AM25" s="43">
        <v>3.91</v>
      </c>
      <c r="AN25" s="7">
        <v>4.0999999999999996</v>
      </c>
      <c r="AO25" s="7">
        <v>4.09</v>
      </c>
      <c r="AP25" s="3"/>
      <c r="AQ25" s="23">
        <f t="shared" si="30"/>
        <v>0.20000000000000018</v>
      </c>
      <c r="AR25" s="23">
        <f t="shared" si="78"/>
        <v>0.12300000000000022</v>
      </c>
      <c r="AS25" s="23">
        <f t="shared" si="79"/>
        <v>5.0000000000000266E-2</v>
      </c>
      <c r="AT25" s="23">
        <f t="shared" si="57"/>
        <v>-0.21299999999999963</v>
      </c>
      <c r="AU25" s="23">
        <f t="shared" si="58"/>
        <v>-5.7999999999999829E-2</v>
      </c>
      <c r="AV25" s="23" t="str">
        <f t="shared" si="59"/>
        <v/>
      </c>
      <c r="AW25" s="23" t="str">
        <f t="shared" si="60"/>
        <v/>
      </c>
      <c r="AX25" s="23" t="str">
        <f t="shared" si="61"/>
        <v/>
      </c>
      <c r="AY25" s="23">
        <f t="shared" si="62"/>
        <v>1.000000000000334E-3</v>
      </c>
      <c r="AZ25" s="23" t="str">
        <f t="shared" si="63"/>
        <v/>
      </c>
      <c r="BA25" s="23">
        <f t="shared" si="64"/>
        <v>0.15600000000000058</v>
      </c>
      <c r="BB25" s="23">
        <f t="shared" si="65"/>
        <v>0.16500000000000004</v>
      </c>
      <c r="BC25" s="23">
        <f t="shared" si="66"/>
        <v>0.15200000000000014</v>
      </c>
      <c r="BD25" s="23">
        <f t="shared" si="67"/>
        <v>4.6000000000000263E-2</v>
      </c>
      <c r="BE25" s="23">
        <f t="shared" si="68"/>
        <v>0.11000000000000032</v>
      </c>
      <c r="BF25" s="23">
        <f t="shared" si="69"/>
        <v>-0.2799999999999998</v>
      </c>
      <c r="BG25" s="23">
        <f t="shared" si="70"/>
        <v>-8.4999999999999964E-2</v>
      </c>
      <c r="BH25" s="23">
        <f t="shared" si="71"/>
        <v>-5.0999999999999712E-2</v>
      </c>
      <c r="BI25" s="23">
        <f t="shared" si="72"/>
        <v>6.899999999999995E-2</v>
      </c>
      <c r="BJ25" s="23">
        <f t="shared" si="73"/>
        <v>-0.16100000000000003</v>
      </c>
      <c r="BK25" s="23">
        <f t="shared" si="74"/>
        <v>1.9000000000000128E-2</v>
      </c>
      <c r="BL25" s="23">
        <f t="shared" si="75"/>
        <v>-3.0999999999999694E-2</v>
      </c>
      <c r="BM25" s="23">
        <f t="shared" si="76"/>
        <v>0.15899999999999981</v>
      </c>
      <c r="BN25" s="23">
        <f t="shared" si="77"/>
        <v>0.14900000000000002</v>
      </c>
      <c r="BP25" s="8">
        <f t="shared" si="31"/>
        <v>0.20000000000000018</v>
      </c>
      <c r="BQ25" s="8">
        <f t="shared" si="32"/>
        <v>0.12300000000000022</v>
      </c>
      <c r="BR25" s="8">
        <f t="shared" si="33"/>
        <v>5.0000000000000266E-2</v>
      </c>
      <c r="BS25" s="8">
        <f t="shared" si="34"/>
        <v>0.21299999999999963</v>
      </c>
      <c r="BT25" s="8">
        <f t="shared" si="35"/>
        <v>5.7999999999999829E-2</v>
      </c>
      <c r="BU25" s="8" t="str">
        <f t="shared" si="36"/>
        <v/>
      </c>
      <c r="BV25" s="8" t="str">
        <f t="shared" si="37"/>
        <v/>
      </c>
      <c r="BW25" s="8" t="str">
        <f t="shared" si="38"/>
        <v/>
      </c>
      <c r="BX25" s="8">
        <f t="shared" si="39"/>
        <v>1.000000000000334E-3</v>
      </c>
      <c r="BY25" s="8" t="str">
        <f t="shared" si="40"/>
        <v/>
      </c>
      <c r="BZ25" s="8">
        <f t="shared" si="41"/>
        <v>0.15600000000000058</v>
      </c>
      <c r="CA25" s="8">
        <f t="shared" si="42"/>
        <v>0.16500000000000004</v>
      </c>
      <c r="CB25" s="8">
        <f t="shared" si="43"/>
        <v>0.15200000000000014</v>
      </c>
      <c r="CC25" s="8">
        <f t="shared" si="44"/>
        <v>4.6000000000000263E-2</v>
      </c>
      <c r="CD25" s="8">
        <f t="shared" si="45"/>
        <v>0.11000000000000032</v>
      </c>
      <c r="CE25" s="8">
        <f t="shared" si="46"/>
        <v>0.2799999999999998</v>
      </c>
      <c r="CF25" s="8">
        <f t="shared" si="47"/>
        <v>8.4999999999999964E-2</v>
      </c>
      <c r="CG25" s="8">
        <f t="shared" si="48"/>
        <v>5.0999999999999712E-2</v>
      </c>
      <c r="CH25" s="8">
        <f t="shared" si="49"/>
        <v>6.899999999999995E-2</v>
      </c>
      <c r="CI25" s="8">
        <f t="shared" si="50"/>
        <v>0.16100000000000003</v>
      </c>
      <c r="CJ25" s="8">
        <f t="shared" si="51"/>
        <v>1.9000000000000128E-2</v>
      </c>
      <c r="CK25" s="8">
        <f t="shared" si="52"/>
        <v>3.0999999999999694E-2</v>
      </c>
      <c r="CL25" s="8">
        <f t="shared" si="53"/>
        <v>0.15899999999999981</v>
      </c>
      <c r="CM25" s="8">
        <f t="shared" si="54"/>
        <v>0.14900000000000002</v>
      </c>
      <c r="CN25" s="8"/>
    </row>
    <row r="26" spans="1:92">
      <c r="A26" s="1">
        <f t="shared" si="55"/>
        <v>24</v>
      </c>
      <c r="B26" s="19"/>
      <c r="C26" s="1">
        <v>4</v>
      </c>
      <c r="D26" s="4">
        <f t="shared" si="29"/>
        <v>35</v>
      </c>
      <c r="E26" s="4" t="s">
        <v>252</v>
      </c>
      <c r="F26" s="4">
        <v>3</v>
      </c>
      <c r="G26" s="4" t="s">
        <v>13</v>
      </c>
      <c r="H26" s="4" t="s">
        <v>19</v>
      </c>
      <c r="I26" s="4"/>
      <c r="J26" s="5">
        <v>98.4</v>
      </c>
      <c r="K26" s="72"/>
      <c r="L26" s="41">
        <v>6.1769999999999996</v>
      </c>
      <c r="M26" s="132" t="s">
        <v>127</v>
      </c>
      <c r="N26" s="1" t="s">
        <v>15</v>
      </c>
      <c r="O26" s="23">
        <v>6.1889999999999992</v>
      </c>
      <c r="P26" s="4" t="s">
        <v>9</v>
      </c>
      <c r="Q26" s="3" t="s">
        <v>227</v>
      </c>
      <c r="R26" s="23">
        <v>6.4249999999999998</v>
      </c>
      <c r="S26" s="23">
        <v>6.43</v>
      </c>
      <c r="T26" s="23">
        <v>6.2409999999999997</v>
      </c>
      <c r="U26" s="23">
        <v>6.02</v>
      </c>
      <c r="V26" s="23">
        <v>6.1429999999999998</v>
      </c>
      <c r="W26" s="39"/>
      <c r="X26" s="39"/>
      <c r="Y26" s="39"/>
      <c r="Z26" s="23">
        <v>6.1909999999999998</v>
      </c>
      <c r="AA26" s="39"/>
      <c r="AB26" s="23">
        <v>6.2480000000000002</v>
      </c>
      <c r="AC26" s="23">
        <v>6.3289999999999997</v>
      </c>
      <c r="AD26" s="23">
        <v>6.3650000000000002</v>
      </c>
      <c r="AE26" s="23">
        <v>6.13</v>
      </c>
      <c r="AF26" s="23">
        <v>6.3070000000000004</v>
      </c>
      <c r="AG26" s="23">
        <v>5.8680000000000003</v>
      </c>
      <c r="AH26" s="6">
        <f t="shared" si="56"/>
        <v>6.0875000000000004</v>
      </c>
      <c r="AI26" s="7">
        <v>5.89</v>
      </c>
      <c r="AJ26" s="7">
        <v>6.2</v>
      </c>
      <c r="AK26" s="7">
        <v>5.93</v>
      </c>
      <c r="AL26" s="43">
        <v>6.1</v>
      </c>
      <c r="AM26" s="43">
        <v>6.02</v>
      </c>
      <c r="AN26" s="7">
        <v>6.44</v>
      </c>
      <c r="AO26" s="7">
        <v>6.43</v>
      </c>
      <c r="AP26" s="3"/>
      <c r="AQ26" s="23">
        <f t="shared" si="30"/>
        <v>0.24800000000000022</v>
      </c>
      <c r="AR26" s="23">
        <f t="shared" si="78"/>
        <v>0.25300000000000011</v>
      </c>
      <c r="AS26" s="23">
        <f t="shared" si="79"/>
        <v>6.4000000000000057E-2</v>
      </c>
      <c r="AT26" s="23">
        <f t="shared" si="57"/>
        <v>-0.15700000000000003</v>
      </c>
      <c r="AU26" s="23">
        <f t="shared" si="58"/>
        <v>-3.3999999999999808E-2</v>
      </c>
      <c r="AV26" s="23" t="str">
        <f t="shared" si="59"/>
        <v/>
      </c>
      <c r="AW26" s="23" t="str">
        <f t="shared" si="60"/>
        <v/>
      </c>
      <c r="AX26" s="23" t="str">
        <f t="shared" si="61"/>
        <v/>
      </c>
      <c r="AY26" s="23">
        <f t="shared" si="62"/>
        <v>1.4000000000000234E-2</v>
      </c>
      <c r="AZ26" s="23" t="str">
        <f t="shared" si="63"/>
        <v/>
      </c>
      <c r="BA26" s="23">
        <f t="shared" si="64"/>
        <v>7.1000000000000618E-2</v>
      </c>
      <c r="BB26" s="23">
        <f t="shared" si="65"/>
        <v>0.15200000000000014</v>
      </c>
      <c r="BC26" s="23">
        <f t="shared" si="66"/>
        <v>0.18800000000000061</v>
      </c>
      <c r="BD26" s="23">
        <f t="shared" si="67"/>
        <v>-4.6999999999999709E-2</v>
      </c>
      <c r="BE26" s="23">
        <f t="shared" si="68"/>
        <v>0.13000000000000078</v>
      </c>
      <c r="BF26" s="23">
        <f t="shared" si="69"/>
        <v>-0.30899999999999928</v>
      </c>
      <c r="BG26" s="23">
        <f t="shared" si="70"/>
        <v>-8.9499999999999247E-2</v>
      </c>
      <c r="BH26" s="23">
        <f t="shared" si="71"/>
        <v>-0.28699999999999992</v>
      </c>
      <c r="BI26" s="23">
        <f t="shared" si="72"/>
        <v>2.3000000000000576E-2</v>
      </c>
      <c r="BJ26" s="23">
        <f t="shared" si="73"/>
        <v>-0.24699999999999989</v>
      </c>
      <c r="BK26" s="23">
        <f t="shared" si="74"/>
        <v>-7.6999999999999957E-2</v>
      </c>
      <c r="BL26" s="23">
        <f t="shared" si="75"/>
        <v>-0.15700000000000003</v>
      </c>
      <c r="BM26" s="23">
        <f t="shared" si="76"/>
        <v>0.26300000000000079</v>
      </c>
      <c r="BN26" s="23">
        <f t="shared" si="77"/>
        <v>0.25300000000000011</v>
      </c>
      <c r="BP26" s="8">
        <f t="shared" si="31"/>
        <v>0.24800000000000022</v>
      </c>
      <c r="BQ26" s="8">
        <f t="shared" si="32"/>
        <v>0.25300000000000011</v>
      </c>
      <c r="BR26" s="8">
        <f t="shared" si="33"/>
        <v>6.4000000000000057E-2</v>
      </c>
      <c r="BS26" s="8">
        <f t="shared" si="34"/>
        <v>0.15700000000000003</v>
      </c>
      <c r="BT26" s="8">
        <f t="shared" si="35"/>
        <v>3.3999999999999808E-2</v>
      </c>
      <c r="BU26" s="8" t="str">
        <f t="shared" si="36"/>
        <v/>
      </c>
      <c r="BV26" s="8" t="str">
        <f t="shared" si="37"/>
        <v/>
      </c>
      <c r="BW26" s="8" t="str">
        <f t="shared" si="38"/>
        <v/>
      </c>
      <c r="BX26" s="8">
        <f t="shared" si="39"/>
        <v>1.4000000000000234E-2</v>
      </c>
      <c r="BY26" s="8" t="str">
        <f t="shared" si="40"/>
        <v/>
      </c>
      <c r="BZ26" s="8">
        <f t="shared" si="41"/>
        <v>7.1000000000000618E-2</v>
      </c>
      <c r="CA26" s="8">
        <f t="shared" si="42"/>
        <v>0.15200000000000014</v>
      </c>
      <c r="CB26" s="8">
        <f t="shared" si="43"/>
        <v>0.18800000000000061</v>
      </c>
      <c r="CC26" s="8">
        <f t="shared" si="44"/>
        <v>4.6999999999999709E-2</v>
      </c>
      <c r="CD26" s="8">
        <f t="shared" si="45"/>
        <v>0.13000000000000078</v>
      </c>
      <c r="CE26" s="8">
        <f t="shared" si="46"/>
        <v>0.30899999999999928</v>
      </c>
      <c r="CF26" s="8">
        <f t="shared" si="47"/>
        <v>8.9499999999999247E-2</v>
      </c>
      <c r="CG26" s="8">
        <f t="shared" si="48"/>
        <v>0.28699999999999992</v>
      </c>
      <c r="CH26" s="8">
        <f t="shared" si="49"/>
        <v>2.3000000000000576E-2</v>
      </c>
      <c r="CI26" s="8">
        <f t="shared" si="50"/>
        <v>0.24699999999999989</v>
      </c>
      <c r="CJ26" s="8">
        <f t="shared" si="51"/>
        <v>7.6999999999999957E-2</v>
      </c>
      <c r="CK26" s="8">
        <f t="shared" si="52"/>
        <v>0.15700000000000003</v>
      </c>
      <c r="CL26" s="8">
        <f t="shared" si="53"/>
        <v>0.26300000000000079</v>
      </c>
      <c r="CM26" s="8">
        <f t="shared" si="54"/>
        <v>0.25300000000000011</v>
      </c>
      <c r="CN26" s="8"/>
    </row>
    <row r="27" spans="1:92">
      <c r="A27" s="1">
        <f t="shared" si="55"/>
        <v>25</v>
      </c>
      <c r="B27" s="19"/>
      <c r="C27" s="1">
        <v>4</v>
      </c>
      <c r="D27" s="4">
        <f t="shared" si="29"/>
        <v>35</v>
      </c>
      <c r="E27" s="4" t="s">
        <v>247</v>
      </c>
      <c r="F27" s="4">
        <v>3</v>
      </c>
      <c r="G27" s="4" t="s">
        <v>13</v>
      </c>
      <c r="H27" s="4" t="s">
        <v>14</v>
      </c>
      <c r="I27" s="4"/>
      <c r="J27" s="5">
        <v>92.7</v>
      </c>
      <c r="K27" s="72"/>
      <c r="L27" s="49">
        <v>6.569</v>
      </c>
      <c r="M27" s="132" t="s">
        <v>127</v>
      </c>
      <c r="N27" s="10" t="s">
        <v>128</v>
      </c>
      <c r="O27" s="23">
        <v>6.585</v>
      </c>
      <c r="P27" s="4" t="s">
        <v>9</v>
      </c>
      <c r="Q27" s="3" t="s">
        <v>227</v>
      </c>
      <c r="R27" s="39"/>
      <c r="S27" s="23">
        <v>6.5490000000000004</v>
      </c>
      <c r="T27" s="23">
        <v>7.0049999999999999</v>
      </c>
      <c r="U27" s="23">
        <v>6.899</v>
      </c>
      <c r="V27" s="23">
        <v>7.085</v>
      </c>
      <c r="W27" s="39"/>
      <c r="X27" s="39"/>
      <c r="Y27" s="39"/>
      <c r="Z27" s="23">
        <v>6.61</v>
      </c>
      <c r="AA27" s="39"/>
      <c r="AB27" s="23">
        <v>7.16</v>
      </c>
      <c r="AC27" s="23">
        <v>7.25</v>
      </c>
      <c r="AD27" s="23">
        <v>7.0170000000000003</v>
      </c>
      <c r="AE27" s="23">
        <v>6.9379999999999997</v>
      </c>
      <c r="AF27" s="23">
        <v>6.4660000000000002</v>
      </c>
      <c r="AG27" s="23">
        <v>6.6660000000000004</v>
      </c>
      <c r="AH27" s="6">
        <f t="shared" si="56"/>
        <v>6.5660000000000007</v>
      </c>
      <c r="AI27" s="7">
        <v>6.67</v>
      </c>
      <c r="AJ27" s="7">
        <v>6.65</v>
      </c>
      <c r="AK27" s="7">
        <v>6.21</v>
      </c>
      <c r="AL27" s="43">
        <v>6.74</v>
      </c>
      <c r="AM27" s="43">
        <v>6.66</v>
      </c>
      <c r="AN27" s="7">
        <v>6.94</v>
      </c>
      <c r="AO27" s="7">
        <v>6.91</v>
      </c>
      <c r="AP27" s="3"/>
      <c r="AQ27" s="23" t="str">
        <f t="shared" si="30"/>
        <v/>
      </c>
      <c r="AR27" s="23">
        <f t="shared" si="78"/>
        <v>-1.9999999999999574E-2</v>
      </c>
      <c r="AS27" s="23">
        <f t="shared" si="79"/>
        <v>0.43599999999999994</v>
      </c>
      <c r="AT27" s="23">
        <f t="shared" si="57"/>
        <v>0.33000000000000007</v>
      </c>
      <c r="AU27" s="23">
        <f t="shared" si="58"/>
        <v>0.51600000000000001</v>
      </c>
      <c r="AV27" s="23" t="str">
        <f t="shared" si="59"/>
        <v/>
      </c>
      <c r="AW27" s="23" t="str">
        <f t="shared" si="60"/>
        <v/>
      </c>
      <c r="AX27" s="23" t="str">
        <f t="shared" si="61"/>
        <v/>
      </c>
      <c r="AY27" s="23">
        <f t="shared" si="62"/>
        <v>4.1000000000000369E-2</v>
      </c>
      <c r="AZ27" s="23" t="str">
        <f t="shared" si="63"/>
        <v/>
      </c>
      <c r="BA27" s="23">
        <f t="shared" si="64"/>
        <v>0.59100000000000019</v>
      </c>
      <c r="BB27" s="23">
        <f t="shared" si="65"/>
        <v>0.68100000000000005</v>
      </c>
      <c r="BC27" s="23">
        <f t="shared" si="66"/>
        <v>0.4480000000000004</v>
      </c>
      <c r="BD27" s="23">
        <f t="shared" si="67"/>
        <v>0.36899999999999977</v>
      </c>
      <c r="BE27" s="23">
        <f t="shared" si="68"/>
        <v>-0.10299999999999976</v>
      </c>
      <c r="BF27" s="23">
        <f t="shared" si="69"/>
        <v>9.7000000000000419E-2</v>
      </c>
      <c r="BG27" s="23">
        <f t="shared" si="70"/>
        <v>-2.9999999999992255E-3</v>
      </c>
      <c r="BH27" s="23">
        <f t="shared" si="71"/>
        <v>0.10099999999999998</v>
      </c>
      <c r="BI27" s="23">
        <f t="shared" si="72"/>
        <v>8.1000000000000405E-2</v>
      </c>
      <c r="BJ27" s="23">
        <f t="shared" si="73"/>
        <v>-0.35899999999999999</v>
      </c>
      <c r="BK27" s="23">
        <f t="shared" si="74"/>
        <v>0.17100000000000026</v>
      </c>
      <c r="BL27" s="23">
        <f t="shared" si="75"/>
        <v>9.1000000000000192E-2</v>
      </c>
      <c r="BM27" s="23">
        <f t="shared" si="76"/>
        <v>0.37100000000000044</v>
      </c>
      <c r="BN27" s="23">
        <f t="shared" si="77"/>
        <v>0.34100000000000019</v>
      </c>
      <c r="BP27" s="8" t="str">
        <f t="shared" si="31"/>
        <v/>
      </c>
      <c r="BQ27" s="8">
        <f t="shared" si="32"/>
        <v>1.9999999999999574E-2</v>
      </c>
      <c r="BR27" s="8">
        <f t="shared" si="33"/>
        <v>0.43599999999999994</v>
      </c>
      <c r="BS27" s="8">
        <f t="shared" si="34"/>
        <v>0.33000000000000007</v>
      </c>
      <c r="BT27" s="8">
        <f t="shared" si="35"/>
        <v>0.51600000000000001</v>
      </c>
      <c r="BU27" s="8" t="str">
        <f t="shared" si="36"/>
        <v/>
      </c>
      <c r="BV27" s="8" t="str">
        <f t="shared" si="37"/>
        <v/>
      </c>
      <c r="BW27" s="8" t="str">
        <f t="shared" si="38"/>
        <v/>
      </c>
      <c r="BX27" s="8">
        <f t="shared" si="39"/>
        <v>4.1000000000000369E-2</v>
      </c>
      <c r="BY27" s="8" t="str">
        <f t="shared" si="40"/>
        <v/>
      </c>
      <c r="BZ27" s="8">
        <f t="shared" si="41"/>
        <v>0.59100000000000019</v>
      </c>
      <c r="CA27" s="8">
        <f t="shared" si="42"/>
        <v>0.68100000000000005</v>
      </c>
      <c r="CB27" s="8">
        <f t="shared" si="43"/>
        <v>0.4480000000000004</v>
      </c>
      <c r="CC27" s="8">
        <f t="shared" si="44"/>
        <v>0.36899999999999977</v>
      </c>
      <c r="CD27" s="8">
        <f t="shared" si="45"/>
        <v>0.10299999999999976</v>
      </c>
      <c r="CE27" s="8">
        <f t="shared" si="46"/>
        <v>9.7000000000000419E-2</v>
      </c>
      <c r="CF27" s="8">
        <f t="shared" si="47"/>
        <v>2.9999999999992255E-3</v>
      </c>
      <c r="CG27" s="8">
        <f t="shared" si="48"/>
        <v>0.10099999999999998</v>
      </c>
      <c r="CH27" s="8">
        <f t="shared" si="49"/>
        <v>8.1000000000000405E-2</v>
      </c>
      <c r="CI27" s="8">
        <f t="shared" si="50"/>
        <v>0.35899999999999999</v>
      </c>
      <c r="CJ27" s="8">
        <f t="shared" si="51"/>
        <v>0.17100000000000026</v>
      </c>
      <c r="CK27" s="8">
        <f t="shared" si="52"/>
        <v>9.1000000000000192E-2</v>
      </c>
      <c r="CL27" s="8">
        <f t="shared" si="53"/>
        <v>0.37100000000000044</v>
      </c>
      <c r="CM27" s="8">
        <f t="shared" si="54"/>
        <v>0.34100000000000019</v>
      </c>
      <c r="CN27" s="8"/>
    </row>
    <row r="28" spans="1:92">
      <c r="A28" s="1">
        <f t="shared" si="55"/>
        <v>26</v>
      </c>
      <c r="B28" s="2" t="s">
        <v>286</v>
      </c>
      <c r="C28" s="1">
        <v>9</v>
      </c>
      <c r="D28" s="4">
        <f t="shared" si="29"/>
        <v>69</v>
      </c>
      <c r="E28" s="4" t="s">
        <v>157</v>
      </c>
      <c r="F28" s="4">
        <v>1</v>
      </c>
      <c r="G28" s="4" t="s">
        <v>13</v>
      </c>
      <c r="H28" s="4" t="s">
        <v>19</v>
      </c>
      <c r="I28" s="4"/>
      <c r="J28" s="5">
        <v>86.8</v>
      </c>
      <c r="K28" s="67">
        <v>1.7999999999999999E-2</v>
      </c>
      <c r="L28" s="41">
        <v>4.4479999999999995</v>
      </c>
      <c r="M28" s="132" t="s">
        <v>130</v>
      </c>
      <c r="N28" s="1" t="s">
        <v>15</v>
      </c>
      <c r="O28" s="39"/>
      <c r="P28" s="39"/>
      <c r="Q28" s="3"/>
      <c r="R28" s="23">
        <v>4.6429999999999998</v>
      </c>
      <c r="S28" s="23">
        <v>4.5620000000000003</v>
      </c>
      <c r="T28" s="23">
        <v>4.9000000000000004</v>
      </c>
      <c r="U28" s="23">
        <v>4.3070000000000004</v>
      </c>
      <c r="V28" s="23">
        <v>4.63</v>
      </c>
      <c r="W28" s="23">
        <v>4.524</v>
      </c>
      <c r="X28" s="23">
        <v>4.5270000000000001</v>
      </c>
      <c r="Y28" s="23">
        <v>4.5049999999999999</v>
      </c>
      <c r="Z28" s="23">
        <v>4.4569999999999999</v>
      </c>
      <c r="AA28" s="45"/>
      <c r="AB28" s="23">
        <v>4.4969999999999999</v>
      </c>
      <c r="AC28" s="23">
        <v>4.5030000000000001</v>
      </c>
      <c r="AD28" s="23">
        <v>4.5279999999999996</v>
      </c>
      <c r="AE28" s="23">
        <v>4.2729999999999997</v>
      </c>
      <c r="AF28" s="23">
        <v>4.5439999999999996</v>
      </c>
      <c r="AG28" s="23">
        <v>4.41</v>
      </c>
      <c r="AH28" s="23">
        <f t="shared" ref="AH28:AH34" si="80">SUM(AF28:AG28)/2</f>
        <v>4.4770000000000003</v>
      </c>
      <c r="AI28" s="38"/>
      <c r="AJ28" s="38"/>
      <c r="AK28" s="38"/>
      <c r="AL28" s="38"/>
      <c r="AM28" s="38"/>
      <c r="AN28" s="38"/>
      <c r="AO28" s="38"/>
      <c r="AP28" s="3"/>
      <c r="AQ28" s="23">
        <f t="shared" si="30"/>
        <v>0.19500000000000028</v>
      </c>
      <c r="AR28" s="23">
        <f t="shared" si="78"/>
        <v>0.11400000000000077</v>
      </c>
      <c r="AS28" s="23">
        <f t="shared" si="79"/>
        <v>0.45200000000000085</v>
      </c>
      <c r="AT28" s="23">
        <f t="shared" si="57"/>
        <v>-0.14099999999999913</v>
      </c>
      <c r="AU28" s="23">
        <f t="shared" si="58"/>
        <v>0.18200000000000038</v>
      </c>
      <c r="AV28" s="23">
        <f t="shared" si="59"/>
        <v>7.6000000000000512E-2</v>
      </c>
      <c r="AW28" s="23">
        <f t="shared" si="60"/>
        <v>7.9000000000000625E-2</v>
      </c>
      <c r="AX28" s="23">
        <f t="shared" si="61"/>
        <v>5.7000000000000384E-2</v>
      </c>
      <c r="AY28" s="23">
        <f t="shared" si="62"/>
        <v>9.0000000000003411E-3</v>
      </c>
      <c r="AZ28" s="23" t="str">
        <f t="shared" si="63"/>
        <v/>
      </c>
      <c r="BA28" s="23">
        <f t="shared" si="64"/>
        <v>4.9000000000000377E-2</v>
      </c>
      <c r="BB28" s="23">
        <f t="shared" si="65"/>
        <v>5.5000000000000604E-2</v>
      </c>
      <c r="BC28" s="23">
        <f t="shared" si="66"/>
        <v>8.0000000000000071E-2</v>
      </c>
      <c r="BD28" s="23">
        <f t="shared" si="67"/>
        <v>-0.17499999999999982</v>
      </c>
      <c r="BE28" s="23">
        <f t="shared" si="68"/>
        <v>9.6000000000000085E-2</v>
      </c>
      <c r="BF28" s="23">
        <f t="shared" si="69"/>
        <v>-3.7999999999999368E-2</v>
      </c>
      <c r="BG28" s="23">
        <f t="shared" si="70"/>
        <v>2.9000000000000803E-2</v>
      </c>
      <c r="BH28" s="23" t="str">
        <f t="shared" si="71"/>
        <v/>
      </c>
      <c r="BI28" s="23" t="str">
        <f t="shared" si="72"/>
        <v/>
      </c>
      <c r="BJ28" s="23" t="str">
        <f t="shared" si="73"/>
        <v/>
      </c>
      <c r="BK28" s="23" t="str">
        <f t="shared" si="74"/>
        <v/>
      </c>
      <c r="BL28" s="23" t="str">
        <f t="shared" si="75"/>
        <v/>
      </c>
      <c r="BM28" s="23" t="str">
        <f t="shared" si="76"/>
        <v/>
      </c>
      <c r="BN28" s="23" t="str">
        <f t="shared" si="77"/>
        <v/>
      </c>
      <c r="BP28" s="8">
        <f t="shared" si="31"/>
        <v>0.19500000000000028</v>
      </c>
      <c r="BQ28" s="8">
        <f t="shared" si="32"/>
        <v>0.11400000000000077</v>
      </c>
      <c r="BR28" s="8">
        <f t="shared" si="33"/>
        <v>0.45200000000000085</v>
      </c>
      <c r="BS28" s="8">
        <f t="shared" si="34"/>
        <v>0.14099999999999913</v>
      </c>
      <c r="BT28" s="8">
        <f t="shared" si="35"/>
        <v>0.18200000000000038</v>
      </c>
      <c r="BU28" s="8">
        <f t="shared" si="36"/>
        <v>7.6000000000000512E-2</v>
      </c>
      <c r="BV28" s="8">
        <f t="shared" si="37"/>
        <v>7.9000000000000625E-2</v>
      </c>
      <c r="BW28" s="8">
        <f t="shared" si="38"/>
        <v>5.7000000000000384E-2</v>
      </c>
      <c r="BX28" s="8">
        <f t="shared" si="39"/>
        <v>9.0000000000003411E-3</v>
      </c>
      <c r="BY28" s="8" t="str">
        <f t="shared" si="40"/>
        <v/>
      </c>
      <c r="BZ28" s="8">
        <f t="shared" si="41"/>
        <v>4.9000000000000377E-2</v>
      </c>
      <c r="CA28" s="8">
        <f t="shared" si="42"/>
        <v>5.5000000000000604E-2</v>
      </c>
      <c r="CB28" s="8">
        <f t="shared" si="43"/>
        <v>8.0000000000000071E-2</v>
      </c>
      <c r="CC28" s="8">
        <f t="shared" si="44"/>
        <v>0.17499999999999982</v>
      </c>
      <c r="CD28" s="8">
        <f t="shared" si="45"/>
        <v>9.6000000000000085E-2</v>
      </c>
      <c r="CE28" s="8">
        <f t="shared" si="46"/>
        <v>3.7999999999999368E-2</v>
      </c>
      <c r="CF28" s="8">
        <f t="shared" si="47"/>
        <v>2.9000000000000803E-2</v>
      </c>
      <c r="CG28" s="8" t="str">
        <f t="shared" si="48"/>
        <v/>
      </c>
      <c r="CH28" s="8" t="str">
        <f t="shared" si="49"/>
        <v/>
      </c>
      <c r="CI28" s="8" t="str">
        <f t="shared" si="50"/>
        <v/>
      </c>
      <c r="CJ28" s="8" t="str">
        <f t="shared" si="51"/>
        <v/>
      </c>
      <c r="CK28" s="8" t="str">
        <f t="shared" si="52"/>
        <v/>
      </c>
      <c r="CL28" s="8" t="str">
        <f t="shared" si="53"/>
        <v/>
      </c>
      <c r="CM28" s="8" t="str">
        <f t="shared" si="54"/>
        <v/>
      </c>
      <c r="CN28" s="8"/>
    </row>
    <row r="29" spans="1:92">
      <c r="A29" s="1">
        <f t="shared" si="55"/>
        <v>27</v>
      </c>
      <c r="B29" s="19"/>
      <c r="C29" s="1">
        <v>9</v>
      </c>
      <c r="D29" s="4">
        <f t="shared" si="29"/>
        <v>69</v>
      </c>
      <c r="E29" s="4" t="s">
        <v>148</v>
      </c>
      <c r="F29" s="4">
        <v>1</v>
      </c>
      <c r="G29" s="4" t="s">
        <v>16</v>
      </c>
      <c r="H29" s="4" t="s">
        <v>192</v>
      </c>
      <c r="I29" s="4"/>
      <c r="J29" s="5">
        <v>92.3</v>
      </c>
      <c r="K29" s="67">
        <v>2E-3</v>
      </c>
      <c r="L29" s="41">
        <v>5.0320000000000009</v>
      </c>
      <c r="M29" s="132" t="s">
        <v>130</v>
      </c>
      <c r="N29" s="1" t="s">
        <v>15</v>
      </c>
      <c r="O29" s="39"/>
      <c r="P29" s="39"/>
      <c r="Q29" s="3"/>
      <c r="R29" s="23">
        <v>5.13</v>
      </c>
      <c r="S29" s="23">
        <v>5</v>
      </c>
      <c r="T29" s="23">
        <v>5.415</v>
      </c>
      <c r="U29" s="23">
        <v>5.1929999999999996</v>
      </c>
      <c r="V29" s="23">
        <v>5.1379999999999999</v>
      </c>
      <c r="W29" s="23">
        <v>5.0659999999999998</v>
      </c>
      <c r="X29" s="23">
        <v>5.07</v>
      </c>
      <c r="Y29" s="23">
        <v>5.056</v>
      </c>
      <c r="Z29" s="23">
        <v>5.016</v>
      </c>
      <c r="AA29" s="45"/>
      <c r="AB29" s="23">
        <v>5.3310000000000004</v>
      </c>
      <c r="AC29" s="23">
        <v>5.2370000000000001</v>
      </c>
      <c r="AD29" s="23">
        <v>5.1580000000000004</v>
      </c>
      <c r="AE29" s="23">
        <v>5.1950000000000003</v>
      </c>
      <c r="AF29" s="23">
        <v>5.0880000000000001</v>
      </c>
      <c r="AG29" s="23">
        <v>4.9109999999999996</v>
      </c>
      <c r="AH29" s="23">
        <f t="shared" si="80"/>
        <v>4.9994999999999994</v>
      </c>
      <c r="AI29" s="38"/>
      <c r="AJ29" s="38"/>
      <c r="AK29" s="38"/>
      <c r="AL29" s="38"/>
      <c r="AM29" s="38"/>
      <c r="AN29" s="38"/>
      <c r="AO29" s="38"/>
      <c r="AP29" s="3"/>
      <c r="AQ29" s="23">
        <f t="shared" si="30"/>
        <v>9.7999999999998977E-2</v>
      </c>
      <c r="AR29" s="23">
        <f t="shared" si="78"/>
        <v>-3.2000000000000917E-2</v>
      </c>
      <c r="AS29" s="23">
        <f t="shared" si="79"/>
        <v>0.38299999999999912</v>
      </c>
      <c r="AT29" s="23">
        <f t="shared" si="57"/>
        <v>0.1609999999999987</v>
      </c>
      <c r="AU29" s="23">
        <f t="shared" si="58"/>
        <v>0.10599999999999898</v>
      </c>
      <c r="AV29" s="23">
        <f t="shared" si="59"/>
        <v>3.399999999999892E-2</v>
      </c>
      <c r="AW29" s="23">
        <f t="shared" si="60"/>
        <v>3.7999999999999368E-2</v>
      </c>
      <c r="AX29" s="23">
        <f t="shared" si="61"/>
        <v>2.3999999999999133E-2</v>
      </c>
      <c r="AY29" s="23">
        <f t="shared" si="62"/>
        <v>-1.6000000000000902E-2</v>
      </c>
      <c r="AZ29" s="23" t="str">
        <f t="shared" si="63"/>
        <v/>
      </c>
      <c r="BA29" s="23">
        <f t="shared" si="64"/>
        <v>0.29899999999999949</v>
      </c>
      <c r="BB29" s="23">
        <f t="shared" si="65"/>
        <v>0.20499999999999918</v>
      </c>
      <c r="BC29" s="23">
        <f t="shared" si="66"/>
        <v>0.12599999999999945</v>
      </c>
      <c r="BD29" s="23">
        <f t="shared" si="67"/>
        <v>0.16299999999999937</v>
      </c>
      <c r="BE29" s="23">
        <f t="shared" si="68"/>
        <v>5.5999999999999162E-2</v>
      </c>
      <c r="BF29" s="23">
        <f t="shared" si="69"/>
        <v>-0.12100000000000133</v>
      </c>
      <c r="BG29" s="23">
        <f t="shared" si="70"/>
        <v>-3.2500000000001528E-2</v>
      </c>
      <c r="BH29" s="23" t="str">
        <f t="shared" si="71"/>
        <v/>
      </c>
      <c r="BI29" s="23" t="str">
        <f t="shared" si="72"/>
        <v/>
      </c>
      <c r="BJ29" s="23" t="str">
        <f t="shared" si="73"/>
        <v/>
      </c>
      <c r="BK29" s="23" t="str">
        <f t="shared" si="74"/>
        <v/>
      </c>
      <c r="BL29" s="23" t="str">
        <f t="shared" si="75"/>
        <v/>
      </c>
      <c r="BM29" s="23" t="str">
        <f t="shared" si="76"/>
        <v/>
      </c>
      <c r="BN29" s="23" t="str">
        <f t="shared" si="77"/>
        <v/>
      </c>
      <c r="BP29" s="8">
        <f t="shared" si="31"/>
        <v>9.7999999999998977E-2</v>
      </c>
      <c r="BQ29" s="8">
        <f t="shared" si="32"/>
        <v>3.2000000000000917E-2</v>
      </c>
      <c r="BR29" s="8">
        <f t="shared" si="33"/>
        <v>0.38299999999999912</v>
      </c>
      <c r="BS29" s="8">
        <f t="shared" si="34"/>
        <v>0.1609999999999987</v>
      </c>
      <c r="BT29" s="8">
        <f t="shared" si="35"/>
        <v>0.10599999999999898</v>
      </c>
      <c r="BU29" s="8">
        <f t="shared" si="36"/>
        <v>3.399999999999892E-2</v>
      </c>
      <c r="BV29" s="8">
        <f t="shared" si="37"/>
        <v>3.7999999999999368E-2</v>
      </c>
      <c r="BW29" s="8">
        <f t="shared" si="38"/>
        <v>2.3999999999999133E-2</v>
      </c>
      <c r="BX29" s="8">
        <f t="shared" si="39"/>
        <v>1.6000000000000902E-2</v>
      </c>
      <c r="BY29" s="8" t="str">
        <f t="shared" si="40"/>
        <v/>
      </c>
      <c r="BZ29" s="8">
        <f t="shared" si="41"/>
        <v>0.29899999999999949</v>
      </c>
      <c r="CA29" s="8">
        <f t="shared" si="42"/>
        <v>0.20499999999999918</v>
      </c>
      <c r="CB29" s="8">
        <f t="shared" si="43"/>
        <v>0.12599999999999945</v>
      </c>
      <c r="CC29" s="8">
        <f t="shared" si="44"/>
        <v>0.16299999999999937</v>
      </c>
      <c r="CD29" s="8">
        <f t="shared" si="45"/>
        <v>5.5999999999999162E-2</v>
      </c>
      <c r="CE29" s="8">
        <f t="shared" si="46"/>
        <v>0.12100000000000133</v>
      </c>
      <c r="CF29" s="8">
        <f t="shared" si="47"/>
        <v>3.2500000000001528E-2</v>
      </c>
      <c r="CG29" s="8" t="str">
        <f t="shared" si="48"/>
        <v/>
      </c>
      <c r="CH29" s="8" t="str">
        <f t="shared" si="49"/>
        <v/>
      </c>
      <c r="CI29" s="8" t="str">
        <f t="shared" si="50"/>
        <v/>
      </c>
      <c r="CJ29" s="8" t="str">
        <f t="shared" si="51"/>
        <v/>
      </c>
      <c r="CK29" s="8" t="str">
        <f t="shared" si="52"/>
        <v/>
      </c>
      <c r="CL29" s="8" t="str">
        <f t="shared" si="53"/>
        <v/>
      </c>
      <c r="CM29" s="8" t="str">
        <f t="shared" si="54"/>
        <v/>
      </c>
      <c r="CN29" s="8"/>
    </row>
    <row r="30" spans="1:92">
      <c r="A30" s="1">
        <f t="shared" si="55"/>
        <v>28</v>
      </c>
      <c r="B30" s="19"/>
      <c r="C30" s="1">
        <v>9</v>
      </c>
      <c r="D30" s="4">
        <f t="shared" si="29"/>
        <v>69</v>
      </c>
      <c r="E30" s="4" t="s">
        <v>135</v>
      </c>
      <c r="F30" s="4">
        <v>1</v>
      </c>
      <c r="G30" s="4" t="s">
        <v>13</v>
      </c>
      <c r="H30" s="4" t="s">
        <v>19</v>
      </c>
      <c r="I30" s="4" t="s">
        <v>230</v>
      </c>
      <c r="J30" s="5">
        <v>89.2</v>
      </c>
      <c r="K30" s="67">
        <v>0.42699999999999999</v>
      </c>
      <c r="L30" s="41">
        <v>5.0919999999999996</v>
      </c>
      <c r="M30" s="132" t="s">
        <v>130</v>
      </c>
      <c r="N30" s="1" t="s">
        <v>15</v>
      </c>
      <c r="O30" s="39"/>
      <c r="P30" s="39"/>
      <c r="Q30" s="3"/>
      <c r="R30" s="23">
        <v>5.3609999999999998</v>
      </c>
      <c r="S30" s="23">
        <v>5.0860000000000003</v>
      </c>
      <c r="T30" s="23">
        <v>5.45</v>
      </c>
      <c r="U30" s="23">
        <v>4.9859999999999998</v>
      </c>
      <c r="V30" s="23">
        <v>5.2270000000000003</v>
      </c>
      <c r="W30" s="23">
        <v>5.1449999999999996</v>
      </c>
      <c r="X30" s="23">
        <v>5.133</v>
      </c>
      <c r="Y30" s="23">
        <v>5.1280000000000001</v>
      </c>
      <c r="Z30" s="23">
        <v>5.0839999999999996</v>
      </c>
      <c r="AA30" s="45"/>
      <c r="AB30" s="23">
        <v>5.077</v>
      </c>
      <c r="AC30" s="23">
        <v>5.1360000000000001</v>
      </c>
      <c r="AD30" s="23">
        <v>5.1210000000000004</v>
      </c>
      <c r="AE30" s="23">
        <v>4.8659999999999997</v>
      </c>
      <c r="AF30" s="23">
        <v>5.0049999999999999</v>
      </c>
      <c r="AG30" s="23">
        <v>4.9219999999999997</v>
      </c>
      <c r="AH30" s="23">
        <f t="shared" si="80"/>
        <v>4.9634999999999998</v>
      </c>
      <c r="AI30" s="38"/>
      <c r="AJ30" s="38"/>
      <c r="AK30" s="38"/>
      <c r="AL30" s="38"/>
      <c r="AM30" s="38"/>
      <c r="AN30" s="38"/>
      <c r="AO30" s="38"/>
      <c r="AP30" s="3"/>
      <c r="AQ30" s="23">
        <f t="shared" si="30"/>
        <v>0.26900000000000013</v>
      </c>
      <c r="AR30" s="23">
        <f t="shared" si="78"/>
        <v>-5.9999999999993392E-3</v>
      </c>
      <c r="AS30" s="23">
        <f t="shared" si="79"/>
        <v>0.35800000000000054</v>
      </c>
      <c r="AT30" s="23">
        <f t="shared" si="57"/>
        <v>-0.10599999999999987</v>
      </c>
      <c r="AU30" s="23">
        <f t="shared" si="58"/>
        <v>0.13500000000000068</v>
      </c>
      <c r="AV30" s="23">
        <f t="shared" si="59"/>
        <v>5.2999999999999936E-2</v>
      </c>
      <c r="AW30" s="23">
        <f t="shared" si="60"/>
        <v>4.1000000000000369E-2</v>
      </c>
      <c r="AX30" s="23">
        <f t="shared" si="61"/>
        <v>3.6000000000000476E-2</v>
      </c>
      <c r="AY30" s="23">
        <f t="shared" si="62"/>
        <v>-8.0000000000000071E-3</v>
      </c>
      <c r="AZ30" s="23" t="str">
        <f t="shared" si="63"/>
        <v/>
      </c>
      <c r="BA30" s="23">
        <f t="shared" si="64"/>
        <v>-1.499999999999968E-2</v>
      </c>
      <c r="BB30" s="23">
        <f t="shared" si="65"/>
        <v>4.4000000000000483E-2</v>
      </c>
      <c r="BC30" s="23">
        <f t="shared" si="66"/>
        <v>2.9000000000000803E-2</v>
      </c>
      <c r="BD30" s="23">
        <f t="shared" si="67"/>
        <v>-0.22599999999999998</v>
      </c>
      <c r="BE30" s="23">
        <f t="shared" si="68"/>
        <v>-8.6999999999999744E-2</v>
      </c>
      <c r="BF30" s="23">
        <f t="shared" si="69"/>
        <v>-0.16999999999999993</v>
      </c>
      <c r="BG30" s="23">
        <f t="shared" si="70"/>
        <v>-0.12849999999999984</v>
      </c>
      <c r="BH30" s="23" t="str">
        <f t="shared" si="71"/>
        <v/>
      </c>
      <c r="BI30" s="23" t="str">
        <f t="shared" si="72"/>
        <v/>
      </c>
      <c r="BJ30" s="23" t="str">
        <f t="shared" si="73"/>
        <v/>
      </c>
      <c r="BK30" s="23" t="str">
        <f t="shared" si="74"/>
        <v/>
      </c>
      <c r="BL30" s="23" t="str">
        <f t="shared" si="75"/>
        <v/>
      </c>
      <c r="BM30" s="23" t="str">
        <f t="shared" si="76"/>
        <v/>
      </c>
      <c r="BN30" s="23" t="str">
        <f t="shared" si="77"/>
        <v/>
      </c>
      <c r="BP30" s="8">
        <f t="shared" si="31"/>
        <v>0.26900000000000013</v>
      </c>
      <c r="BQ30" s="8">
        <f t="shared" si="32"/>
        <v>5.9999999999993392E-3</v>
      </c>
      <c r="BR30" s="8">
        <f t="shared" si="33"/>
        <v>0.35800000000000054</v>
      </c>
      <c r="BS30" s="8">
        <f t="shared" si="34"/>
        <v>0.10599999999999987</v>
      </c>
      <c r="BT30" s="8">
        <f t="shared" si="35"/>
        <v>0.13500000000000068</v>
      </c>
      <c r="BU30" s="8">
        <f t="shared" si="36"/>
        <v>5.2999999999999936E-2</v>
      </c>
      <c r="BV30" s="8">
        <f t="shared" si="37"/>
        <v>4.1000000000000369E-2</v>
      </c>
      <c r="BW30" s="8">
        <f t="shared" si="38"/>
        <v>3.6000000000000476E-2</v>
      </c>
      <c r="BX30" s="8">
        <f t="shared" si="39"/>
        <v>8.0000000000000071E-3</v>
      </c>
      <c r="BY30" s="8" t="str">
        <f t="shared" si="40"/>
        <v/>
      </c>
      <c r="BZ30" s="8">
        <f t="shared" si="41"/>
        <v>1.499999999999968E-2</v>
      </c>
      <c r="CA30" s="8">
        <f t="shared" si="42"/>
        <v>4.4000000000000483E-2</v>
      </c>
      <c r="CB30" s="8">
        <f t="shared" si="43"/>
        <v>2.9000000000000803E-2</v>
      </c>
      <c r="CC30" s="8">
        <f t="shared" si="44"/>
        <v>0.22599999999999998</v>
      </c>
      <c r="CD30" s="8">
        <f t="shared" si="45"/>
        <v>8.6999999999999744E-2</v>
      </c>
      <c r="CE30" s="8">
        <f t="shared" si="46"/>
        <v>0.16999999999999993</v>
      </c>
      <c r="CF30" s="8">
        <f t="shared" si="47"/>
        <v>0.12849999999999984</v>
      </c>
      <c r="CG30" s="8" t="str">
        <f t="shared" si="48"/>
        <v/>
      </c>
      <c r="CH30" s="8" t="str">
        <f t="shared" si="49"/>
        <v/>
      </c>
      <c r="CI30" s="8" t="str">
        <f t="shared" si="50"/>
        <v/>
      </c>
      <c r="CJ30" s="8" t="str">
        <f t="shared" si="51"/>
        <v/>
      </c>
      <c r="CK30" s="8" t="str">
        <f t="shared" si="52"/>
        <v/>
      </c>
      <c r="CL30" s="8" t="str">
        <f t="shared" si="53"/>
        <v/>
      </c>
      <c r="CM30" s="8" t="str">
        <f t="shared" si="54"/>
        <v/>
      </c>
      <c r="CN30" s="8"/>
    </row>
    <row r="31" spans="1:92">
      <c r="A31" s="1">
        <f t="shared" si="55"/>
        <v>29</v>
      </c>
      <c r="B31" s="19"/>
      <c r="C31" s="1">
        <v>9</v>
      </c>
      <c r="D31" s="4">
        <f t="shared" si="29"/>
        <v>69</v>
      </c>
      <c r="E31" s="4" t="s">
        <v>151</v>
      </c>
      <c r="F31" s="4">
        <v>1</v>
      </c>
      <c r="G31" s="4" t="s">
        <v>16</v>
      </c>
      <c r="H31" s="4" t="s">
        <v>192</v>
      </c>
      <c r="I31" s="4"/>
      <c r="J31" s="5">
        <v>92.4</v>
      </c>
      <c r="K31" s="72"/>
      <c r="L31" s="41">
        <v>5.7829999999999995</v>
      </c>
      <c r="M31" s="132" t="s">
        <v>130</v>
      </c>
      <c r="N31" s="1" t="s">
        <v>15</v>
      </c>
      <c r="O31" s="39"/>
      <c r="P31" s="39"/>
      <c r="Q31" s="3"/>
      <c r="R31" s="23">
        <v>5.85</v>
      </c>
      <c r="S31" s="23">
        <v>5.6980000000000004</v>
      </c>
      <c r="T31" s="23">
        <v>6.1609999999999996</v>
      </c>
      <c r="U31" s="23">
        <v>5.9690000000000003</v>
      </c>
      <c r="V31" s="23">
        <v>5.8710000000000004</v>
      </c>
      <c r="W31" s="23">
        <v>5.8049999999999997</v>
      </c>
      <c r="X31" s="23">
        <v>5.8109999999999999</v>
      </c>
      <c r="Y31" s="23">
        <v>5.8</v>
      </c>
      <c r="Z31" s="23">
        <v>5.76</v>
      </c>
      <c r="AA31" s="45"/>
      <c r="AB31" s="23">
        <v>6.0330000000000004</v>
      </c>
      <c r="AC31" s="23">
        <v>5.94</v>
      </c>
      <c r="AD31" s="23">
        <v>5.859</v>
      </c>
      <c r="AE31" s="23">
        <v>5.8979999999999997</v>
      </c>
      <c r="AF31" s="23">
        <v>5.7839999999999998</v>
      </c>
      <c r="AG31" s="23">
        <v>5.6539999999999999</v>
      </c>
      <c r="AH31" s="23">
        <f t="shared" si="80"/>
        <v>5.7189999999999994</v>
      </c>
      <c r="AI31" s="38"/>
      <c r="AJ31" s="38"/>
      <c r="AK31" s="38"/>
      <c r="AL31" s="38"/>
      <c r="AM31" s="38"/>
      <c r="AN31" s="38"/>
      <c r="AO31" s="38"/>
      <c r="AP31" s="3"/>
      <c r="AQ31" s="23">
        <f t="shared" si="30"/>
        <v>6.7000000000000171E-2</v>
      </c>
      <c r="AR31" s="23">
        <f t="shared" si="78"/>
        <v>-8.4999999999999076E-2</v>
      </c>
      <c r="AS31" s="23">
        <f t="shared" si="79"/>
        <v>0.37800000000000011</v>
      </c>
      <c r="AT31" s="23">
        <f t="shared" si="57"/>
        <v>0.18600000000000083</v>
      </c>
      <c r="AU31" s="23">
        <f t="shared" si="58"/>
        <v>8.8000000000000966E-2</v>
      </c>
      <c r="AV31" s="23">
        <f t="shared" si="59"/>
        <v>2.2000000000000242E-2</v>
      </c>
      <c r="AW31" s="23">
        <f t="shared" si="60"/>
        <v>2.8000000000000469E-2</v>
      </c>
      <c r="AX31" s="23">
        <f t="shared" si="61"/>
        <v>1.7000000000000348E-2</v>
      </c>
      <c r="AY31" s="23">
        <f t="shared" si="62"/>
        <v>-2.2999999999999687E-2</v>
      </c>
      <c r="AZ31" s="23" t="str">
        <f t="shared" si="63"/>
        <v/>
      </c>
      <c r="BA31" s="23">
        <f t="shared" si="64"/>
        <v>0.25000000000000089</v>
      </c>
      <c r="BB31" s="23">
        <f t="shared" si="65"/>
        <v>0.15700000000000092</v>
      </c>
      <c r="BC31" s="23">
        <f t="shared" si="66"/>
        <v>7.6000000000000512E-2</v>
      </c>
      <c r="BD31" s="23">
        <f t="shared" si="67"/>
        <v>0.11500000000000021</v>
      </c>
      <c r="BE31" s="23">
        <f t="shared" si="68"/>
        <v>1.000000000000334E-3</v>
      </c>
      <c r="BF31" s="23">
        <f t="shared" si="69"/>
        <v>-0.12899999999999956</v>
      </c>
      <c r="BG31" s="23">
        <f t="shared" si="70"/>
        <v>-6.4000000000000057E-2</v>
      </c>
      <c r="BH31" s="23" t="str">
        <f t="shared" si="71"/>
        <v/>
      </c>
      <c r="BI31" s="23" t="str">
        <f t="shared" si="72"/>
        <v/>
      </c>
      <c r="BJ31" s="23" t="str">
        <f t="shared" si="73"/>
        <v/>
      </c>
      <c r="BK31" s="23" t="str">
        <f t="shared" si="74"/>
        <v/>
      </c>
      <c r="BL31" s="23" t="str">
        <f t="shared" si="75"/>
        <v/>
      </c>
      <c r="BM31" s="23" t="str">
        <f t="shared" si="76"/>
        <v/>
      </c>
      <c r="BN31" s="23" t="str">
        <f t="shared" si="77"/>
        <v/>
      </c>
      <c r="BP31" s="8">
        <f t="shared" si="31"/>
        <v>6.7000000000000171E-2</v>
      </c>
      <c r="BQ31" s="8">
        <f t="shared" si="32"/>
        <v>8.4999999999999076E-2</v>
      </c>
      <c r="BR31" s="8">
        <f t="shared" si="33"/>
        <v>0.37800000000000011</v>
      </c>
      <c r="BS31" s="8">
        <f t="shared" si="34"/>
        <v>0.18600000000000083</v>
      </c>
      <c r="BT31" s="8">
        <f t="shared" si="35"/>
        <v>8.8000000000000966E-2</v>
      </c>
      <c r="BU31" s="8">
        <f t="shared" si="36"/>
        <v>2.2000000000000242E-2</v>
      </c>
      <c r="BV31" s="8">
        <f t="shared" si="37"/>
        <v>2.8000000000000469E-2</v>
      </c>
      <c r="BW31" s="8">
        <f t="shared" si="38"/>
        <v>1.7000000000000348E-2</v>
      </c>
      <c r="BX31" s="8">
        <f t="shared" si="39"/>
        <v>2.2999999999999687E-2</v>
      </c>
      <c r="BY31" s="8" t="str">
        <f t="shared" si="40"/>
        <v/>
      </c>
      <c r="BZ31" s="8">
        <f t="shared" si="41"/>
        <v>0.25000000000000089</v>
      </c>
      <c r="CA31" s="8">
        <f t="shared" si="42"/>
        <v>0.15700000000000092</v>
      </c>
      <c r="CB31" s="8">
        <f t="shared" si="43"/>
        <v>7.6000000000000512E-2</v>
      </c>
      <c r="CC31" s="8">
        <f t="shared" si="44"/>
        <v>0.11500000000000021</v>
      </c>
      <c r="CD31" s="8">
        <f t="shared" si="45"/>
        <v>1.000000000000334E-3</v>
      </c>
      <c r="CE31" s="8">
        <f t="shared" si="46"/>
        <v>0.12899999999999956</v>
      </c>
      <c r="CF31" s="8">
        <f t="shared" si="47"/>
        <v>6.4000000000000057E-2</v>
      </c>
      <c r="CG31" s="8" t="str">
        <f t="shared" si="48"/>
        <v/>
      </c>
      <c r="CH31" s="8" t="str">
        <f t="shared" si="49"/>
        <v/>
      </c>
      <c r="CI31" s="8" t="str">
        <f t="shared" si="50"/>
        <v/>
      </c>
      <c r="CJ31" s="8" t="str">
        <f t="shared" si="51"/>
        <v/>
      </c>
      <c r="CK31" s="8" t="str">
        <f t="shared" si="52"/>
        <v/>
      </c>
      <c r="CL31" s="8" t="str">
        <f t="shared" si="53"/>
        <v/>
      </c>
      <c r="CM31" s="8" t="str">
        <f t="shared" si="54"/>
        <v/>
      </c>
      <c r="CN31" s="8"/>
    </row>
    <row r="32" spans="1:92">
      <c r="A32" s="1">
        <f t="shared" si="55"/>
        <v>30</v>
      </c>
      <c r="B32" s="19"/>
      <c r="C32" s="1">
        <v>9</v>
      </c>
      <c r="D32" s="4">
        <f t="shared" si="29"/>
        <v>69</v>
      </c>
      <c r="E32" s="4" t="s">
        <v>148</v>
      </c>
      <c r="F32" s="4">
        <v>1</v>
      </c>
      <c r="G32" s="4" t="s">
        <v>16</v>
      </c>
      <c r="H32" s="4" t="s">
        <v>192</v>
      </c>
      <c r="I32" s="4"/>
      <c r="J32" s="5">
        <v>92.1</v>
      </c>
      <c r="K32" s="67" t="s">
        <v>192</v>
      </c>
      <c r="L32" s="41">
        <v>5.8269999999999991</v>
      </c>
      <c r="M32" s="132" t="s">
        <v>130</v>
      </c>
      <c r="N32" s="1" t="s">
        <v>15</v>
      </c>
      <c r="O32" s="39"/>
      <c r="P32" s="39"/>
      <c r="Q32" s="3"/>
      <c r="R32" s="23">
        <v>5.91</v>
      </c>
      <c r="S32" s="23">
        <v>5.7569999999999997</v>
      </c>
      <c r="T32" s="23">
        <v>6.2149999999999999</v>
      </c>
      <c r="U32" s="23">
        <v>6.0069999999999997</v>
      </c>
      <c r="V32" s="23">
        <v>5.923</v>
      </c>
      <c r="W32" s="23">
        <v>5.8479999999999999</v>
      </c>
      <c r="X32" s="23">
        <v>5.8550000000000004</v>
      </c>
      <c r="Y32" s="23">
        <v>5.8479999999999999</v>
      </c>
      <c r="Z32" s="23">
        <v>5.8049999999999997</v>
      </c>
      <c r="AA32" s="45"/>
      <c r="AB32" s="23">
        <v>6.0629999999999997</v>
      </c>
      <c r="AC32" s="23">
        <v>5.9770000000000003</v>
      </c>
      <c r="AD32" s="23">
        <v>5.9039999999999999</v>
      </c>
      <c r="AE32" s="23">
        <v>5.9260000000000002</v>
      </c>
      <c r="AF32" s="23">
        <v>5.8330000000000002</v>
      </c>
      <c r="AG32" s="23">
        <v>5.7060000000000004</v>
      </c>
      <c r="AH32" s="23">
        <f t="shared" si="80"/>
        <v>5.7695000000000007</v>
      </c>
      <c r="AI32" s="38"/>
      <c r="AJ32" s="38"/>
      <c r="AK32" s="38"/>
      <c r="AL32" s="38"/>
      <c r="AM32" s="38"/>
      <c r="AN32" s="38"/>
      <c r="AO32" s="38"/>
      <c r="AP32" s="3"/>
      <c r="AQ32" s="23">
        <f t="shared" si="30"/>
        <v>8.3000000000001073E-2</v>
      </c>
      <c r="AR32" s="23">
        <f t="shared" si="78"/>
        <v>-6.9999999999999396E-2</v>
      </c>
      <c r="AS32" s="23">
        <f t="shared" si="79"/>
        <v>0.38800000000000079</v>
      </c>
      <c r="AT32" s="23">
        <f t="shared" si="57"/>
        <v>0.1800000000000006</v>
      </c>
      <c r="AU32" s="23">
        <f t="shared" si="58"/>
        <v>9.6000000000000973E-2</v>
      </c>
      <c r="AV32" s="23">
        <f t="shared" si="59"/>
        <v>2.1000000000000796E-2</v>
      </c>
      <c r="AW32" s="23">
        <f t="shared" si="60"/>
        <v>2.8000000000001357E-2</v>
      </c>
      <c r="AX32" s="23">
        <f t="shared" si="61"/>
        <v>2.1000000000000796E-2</v>
      </c>
      <c r="AY32" s="23">
        <f t="shared" si="62"/>
        <v>-2.1999999999999353E-2</v>
      </c>
      <c r="AZ32" s="23" t="str">
        <f t="shared" si="63"/>
        <v/>
      </c>
      <c r="BA32" s="23">
        <f t="shared" si="64"/>
        <v>0.23600000000000065</v>
      </c>
      <c r="BB32" s="23">
        <f t="shared" si="65"/>
        <v>0.15000000000000124</v>
      </c>
      <c r="BC32" s="23">
        <f t="shared" si="66"/>
        <v>7.7000000000000846E-2</v>
      </c>
      <c r="BD32" s="23">
        <f t="shared" si="67"/>
        <v>9.9000000000001087E-2</v>
      </c>
      <c r="BE32" s="23">
        <f t="shared" si="68"/>
        <v>6.0000000000011156E-3</v>
      </c>
      <c r="BF32" s="23">
        <f t="shared" si="69"/>
        <v>-0.12099999999999866</v>
      </c>
      <c r="BG32" s="23">
        <f t="shared" si="70"/>
        <v>-5.749999999999833E-2</v>
      </c>
      <c r="BH32" s="23" t="str">
        <f t="shared" si="71"/>
        <v/>
      </c>
      <c r="BI32" s="23" t="str">
        <f t="shared" si="72"/>
        <v/>
      </c>
      <c r="BJ32" s="23" t="str">
        <f t="shared" si="73"/>
        <v/>
      </c>
      <c r="BK32" s="23" t="str">
        <f t="shared" si="74"/>
        <v/>
      </c>
      <c r="BL32" s="23" t="str">
        <f t="shared" si="75"/>
        <v/>
      </c>
      <c r="BM32" s="23" t="str">
        <f t="shared" si="76"/>
        <v/>
      </c>
      <c r="BN32" s="23" t="str">
        <f t="shared" si="77"/>
        <v/>
      </c>
      <c r="BP32" s="8">
        <f t="shared" si="31"/>
        <v>8.3000000000001073E-2</v>
      </c>
      <c r="BQ32" s="8">
        <f t="shared" si="32"/>
        <v>6.9999999999999396E-2</v>
      </c>
      <c r="BR32" s="8">
        <f t="shared" si="33"/>
        <v>0.38800000000000079</v>
      </c>
      <c r="BS32" s="8">
        <f t="shared" si="34"/>
        <v>0.1800000000000006</v>
      </c>
      <c r="BT32" s="8">
        <f t="shared" si="35"/>
        <v>9.6000000000000973E-2</v>
      </c>
      <c r="BU32" s="8">
        <f t="shared" si="36"/>
        <v>2.1000000000000796E-2</v>
      </c>
      <c r="BV32" s="8">
        <f t="shared" si="37"/>
        <v>2.8000000000001357E-2</v>
      </c>
      <c r="BW32" s="8">
        <f t="shared" si="38"/>
        <v>2.1000000000000796E-2</v>
      </c>
      <c r="BX32" s="8">
        <f t="shared" si="39"/>
        <v>2.1999999999999353E-2</v>
      </c>
      <c r="BY32" s="8" t="str">
        <f t="shared" si="40"/>
        <v/>
      </c>
      <c r="BZ32" s="8">
        <f t="shared" si="41"/>
        <v>0.23600000000000065</v>
      </c>
      <c r="CA32" s="8">
        <f t="shared" si="42"/>
        <v>0.15000000000000124</v>
      </c>
      <c r="CB32" s="8">
        <f t="shared" si="43"/>
        <v>7.7000000000000846E-2</v>
      </c>
      <c r="CC32" s="8">
        <f t="shared" si="44"/>
        <v>9.9000000000001087E-2</v>
      </c>
      <c r="CD32" s="8">
        <f t="shared" si="45"/>
        <v>6.0000000000011156E-3</v>
      </c>
      <c r="CE32" s="8">
        <f t="shared" si="46"/>
        <v>0.12099999999999866</v>
      </c>
      <c r="CF32" s="8">
        <f t="shared" si="47"/>
        <v>5.749999999999833E-2</v>
      </c>
      <c r="CG32" s="8" t="str">
        <f t="shared" si="48"/>
        <v/>
      </c>
      <c r="CH32" s="8" t="str">
        <f t="shared" si="49"/>
        <v/>
      </c>
      <c r="CI32" s="8" t="str">
        <f t="shared" si="50"/>
        <v/>
      </c>
      <c r="CJ32" s="8" t="str">
        <f t="shared" si="51"/>
        <v/>
      </c>
      <c r="CK32" s="8" t="str">
        <f t="shared" si="52"/>
        <v/>
      </c>
      <c r="CL32" s="8" t="str">
        <f t="shared" si="53"/>
        <v/>
      </c>
      <c r="CM32" s="8" t="str">
        <f t="shared" si="54"/>
        <v/>
      </c>
      <c r="CN32" s="8"/>
    </row>
    <row r="33" spans="1:92">
      <c r="A33" s="1">
        <f t="shared" si="55"/>
        <v>31</v>
      </c>
      <c r="B33" s="19"/>
      <c r="C33" s="1">
        <v>9</v>
      </c>
      <c r="D33" s="4">
        <f t="shared" si="29"/>
        <v>69</v>
      </c>
      <c r="E33" s="4" t="s">
        <v>163</v>
      </c>
      <c r="F33" s="4">
        <v>3</v>
      </c>
      <c r="G33" s="4" t="s">
        <v>13</v>
      </c>
      <c r="H33" s="4" t="s">
        <v>19</v>
      </c>
      <c r="I33" s="4"/>
      <c r="J33" s="5">
        <v>97.6</v>
      </c>
      <c r="K33" s="72"/>
      <c r="L33" s="49">
        <v>3.6349999999999998</v>
      </c>
      <c r="M33" s="132" t="s">
        <v>180</v>
      </c>
      <c r="N33" s="10" t="s">
        <v>128</v>
      </c>
      <c r="O33" s="39"/>
      <c r="P33" s="39"/>
      <c r="Q33" s="3"/>
      <c r="R33" s="23">
        <v>4.0640000000000001</v>
      </c>
      <c r="S33" s="23">
        <v>3.8029999999999999</v>
      </c>
      <c r="T33" s="23">
        <v>3.968</v>
      </c>
      <c r="U33" s="23">
        <v>3.3570000000000002</v>
      </c>
      <c r="V33" s="23">
        <v>3.5739999999999998</v>
      </c>
      <c r="W33" s="45"/>
      <c r="X33" s="45"/>
      <c r="Y33" s="45"/>
      <c r="Z33" s="45"/>
      <c r="AA33" s="45"/>
      <c r="AB33" s="23">
        <v>3.8490000000000002</v>
      </c>
      <c r="AC33" s="23">
        <v>3.8540000000000001</v>
      </c>
      <c r="AD33" s="23">
        <v>3.8380000000000001</v>
      </c>
      <c r="AE33" s="23">
        <v>3.6850000000000001</v>
      </c>
      <c r="AF33" s="23">
        <v>3.7810000000000001</v>
      </c>
      <c r="AG33" s="23">
        <v>3.3820000000000001</v>
      </c>
      <c r="AH33" s="23">
        <f t="shared" si="80"/>
        <v>3.5815000000000001</v>
      </c>
      <c r="AI33" s="38"/>
      <c r="AJ33" s="38"/>
      <c r="AK33" s="38"/>
      <c r="AL33" s="38"/>
      <c r="AM33" s="38"/>
      <c r="AN33" s="38"/>
      <c r="AO33" s="38"/>
      <c r="AP33" s="3"/>
      <c r="AQ33" s="23">
        <f t="shared" si="30"/>
        <v>0.42900000000000027</v>
      </c>
      <c r="AR33" s="23">
        <f t="shared" si="78"/>
        <v>0.16800000000000015</v>
      </c>
      <c r="AS33" s="23">
        <f t="shared" si="79"/>
        <v>0.33300000000000018</v>
      </c>
      <c r="AT33" s="23">
        <f t="shared" si="57"/>
        <v>-0.27799999999999958</v>
      </c>
      <c r="AU33" s="23">
        <f t="shared" si="58"/>
        <v>-6.0999999999999943E-2</v>
      </c>
      <c r="AV33" s="23" t="str">
        <f t="shared" si="59"/>
        <v/>
      </c>
      <c r="AW33" s="23" t="str">
        <f t="shared" si="60"/>
        <v/>
      </c>
      <c r="AX33" s="23" t="str">
        <f t="shared" si="61"/>
        <v/>
      </c>
      <c r="AY33" s="23" t="str">
        <f t="shared" si="62"/>
        <v/>
      </c>
      <c r="AZ33" s="23" t="str">
        <f t="shared" si="63"/>
        <v/>
      </c>
      <c r="BA33" s="23">
        <f t="shared" si="64"/>
        <v>0.21400000000000041</v>
      </c>
      <c r="BB33" s="23">
        <f t="shared" si="65"/>
        <v>0.21900000000000031</v>
      </c>
      <c r="BC33" s="23">
        <f t="shared" si="66"/>
        <v>0.20300000000000029</v>
      </c>
      <c r="BD33" s="23">
        <f t="shared" si="67"/>
        <v>5.0000000000000266E-2</v>
      </c>
      <c r="BE33" s="23">
        <f t="shared" si="68"/>
        <v>0.14600000000000035</v>
      </c>
      <c r="BF33" s="23">
        <f t="shared" si="69"/>
        <v>-0.25299999999999967</v>
      </c>
      <c r="BG33" s="23">
        <f t="shared" si="70"/>
        <v>-5.3499999999999659E-2</v>
      </c>
      <c r="BH33" s="23" t="str">
        <f t="shared" si="71"/>
        <v/>
      </c>
      <c r="BI33" s="23" t="str">
        <f t="shared" si="72"/>
        <v/>
      </c>
      <c r="BJ33" s="23" t="str">
        <f t="shared" si="73"/>
        <v/>
      </c>
      <c r="BK33" s="23" t="str">
        <f t="shared" si="74"/>
        <v/>
      </c>
      <c r="BL33" s="23" t="str">
        <f t="shared" si="75"/>
        <v/>
      </c>
      <c r="BM33" s="23" t="str">
        <f t="shared" si="76"/>
        <v/>
      </c>
      <c r="BN33" s="23" t="str">
        <f t="shared" si="77"/>
        <v/>
      </c>
      <c r="BP33" s="8">
        <f t="shared" si="31"/>
        <v>0.42900000000000027</v>
      </c>
      <c r="BQ33" s="8">
        <f t="shared" si="32"/>
        <v>0.16800000000000015</v>
      </c>
      <c r="BR33" s="8">
        <f t="shared" si="33"/>
        <v>0.33300000000000018</v>
      </c>
      <c r="BS33" s="8">
        <f t="shared" si="34"/>
        <v>0.27799999999999958</v>
      </c>
      <c r="BT33" s="8">
        <f t="shared" si="35"/>
        <v>6.0999999999999943E-2</v>
      </c>
      <c r="BU33" s="8" t="str">
        <f t="shared" si="36"/>
        <v/>
      </c>
      <c r="BV33" s="8" t="str">
        <f t="shared" si="37"/>
        <v/>
      </c>
      <c r="BW33" s="8" t="str">
        <f t="shared" si="38"/>
        <v/>
      </c>
      <c r="BX33" s="8" t="str">
        <f t="shared" si="39"/>
        <v/>
      </c>
      <c r="BY33" s="8" t="str">
        <f t="shared" si="40"/>
        <v/>
      </c>
      <c r="BZ33" s="8">
        <f t="shared" si="41"/>
        <v>0.21400000000000041</v>
      </c>
      <c r="CA33" s="8">
        <f t="shared" si="42"/>
        <v>0.21900000000000031</v>
      </c>
      <c r="CB33" s="8">
        <f t="shared" si="43"/>
        <v>0.20300000000000029</v>
      </c>
      <c r="CC33" s="8">
        <f t="shared" si="44"/>
        <v>5.0000000000000266E-2</v>
      </c>
      <c r="CD33" s="8">
        <f t="shared" si="45"/>
        <v>0.14600000000000035</v>
      </c>
      <c r="CE33" s="8">
        <f t="shared" si="46"/>
        <v>0.25299999999999967</v>
      </c>
      <c r="CF33" s="8">
        <f t="shared" si="47"/>
        <v>5.3499999999999659E-2</v>
      </c>
      <c r="CG33" s="8" t="str">
        <f t="shared" si="48"/>
        <v/>
      </c>
      <c r="CH33" s="8" t="str">
        <f t="shared" si="49"/>
        <v/>
      </c>
      <c r="CI33" s="8" t="str">
        <f t="shared" si="50"/>
        <v/>
      </c>
      <c r="CJ33" s="8" t="str">
        <f t="shared" si="51"/>
        <v/>
      </c>
      <c r="CK33" s="8" t="str">
        <f t="shared" si="52"/>
        <v/>
      </c>
      <c r="CL33" s="8" t="str">
        <f t="shared" si="53"/>
        <v/>
      </c>
      <c r="CM33" s="8" t="str">
        <f t="shared" si="54"/>
        <v/>
      </c>
      <c r="CN33" s="8"/>
    </row>
    <row r="34" spans="1:92">
      <c r="A34" s="1">
        <f t="shared" si="55"/>
        <v>32</v>
      </c>
      <c r="B34" s="19"/>
      <c r="C34" s="1">
        <v>9</v>
      </c>
      <c r="D34" s="4">
        <f t="shared" si="29"/>
        <v>69</v>
      </c>
      <c r="E34" s="4" t="s">
        <v>162</v>
      </c>
      <c r="F34" s="4">
        <v>3</v>
      </c>
      <c r="G34" s="4" t="s">
        <v>13</v>
      </c>
      <c r="H34" s="4" t="s">
        <v>19</v>
      </c>
      <c r="I34" s="4"/>
      <c r="J34" s="5">
        <v>97</v>
      </c>
      <c r="K34" s="72"/>
      <c r="L34" s="49">
        <v>4.1260000000000003</v>
      </c>
      <c r="M34" s="132" t="s">
        <v>180</v>
      </c>
      <c r="N34" s="10" t="s">
        <v>128</v>
      </c>
      <c r="O34" s="39"/>
      <c r="P34" s="39"/>
      <c r="Q34" s="3"/>
      <c r="R34" s="23">
        <v>4.4269999999999996</v>
      </c>
      <c r="S34" s="23">
        <v>4.2380000000000004</v>
      </c>
      <c r="T34" s="23">
        <v>4.4800000000000004</v>
      </c>
      <c r="U34" s="23">
        <v>4.0110000000000001</v>
      </c>
      <c r="V34" s="23">
        <v>4.2160000000000002</v>
      </c>
      <c r="W34" s="47"/>
      <c r="X34" s="47"/>
      <c r="Y34" s="47"/>
      <c r="Z34" s="45"/>
      <c r="AA34" s="45"/>
      <c r="AB34" s="23">
        <v>4.3360000000000003</v>
      </c>
      <c r="AC34" s="23">
        <v>4.3380000000000001</v>
      </c>
      <c r="AD34" s="23">
        <v>4.3070000000000004</v>
      </c>
      <c r="AE34" s="23">
        <v>4.1550000000000002</v>
      </c>
      <c r="AF34" s="23">
        <v>4.2270000000000003</v>
      </c>
      <c r="AG34" s="23">
        <v>3.927</v>
      </c>
      <c r="AH34" s="23">
        <f t="shared" si="80"/>
        <v>4.077</v>
      </c>
      <c r="AI34" s="38"/>
      <c r="AJ34" s="38"/>
      <c r="AK34" s="38"/>
      <c r="AL34" s="38"/>
      <c r="AM34" s="38"/>
      <c r="AN34" s="38"/>
      <c r="AO34" s="38"/>
      <c r="AP34" s="3"/>
      <c r="AQ34" s="23">
        <f t="shared" si="30"/>
        <v>0.30099999999999927</v>
      </c>
      <c r="AR34" s="23">
        <f t="shared" si="78"/>
        <v>0.1120000000000001</v>
      </c>
      <c r="AS34" s="23">
        <f t="shared" si="79"/>
        <v>0.35400000000000009</v>
      </c>
      <c r="AT34" s="23">
        <f t="shared" si="57"/>
        <v>-0.11500000000000021</v>
      </c>
      <c r="AU34" s="23">
        <f t="shared" si="58"/>
        <v>8.9999999999999858E-2</v>
      </c>
      <c r="AV34" s="23" t="str">
        <f t="shared" si="59"/>
        <v/>
      </c>
      <c r="AW34" s="23" t="str">
        <f t="shared" si="60"/>
        <v/>
      </c>
      <c r="AX34" s="23" t="str">
        <f t="shared" si="61"/>
        <v/>
      </c>
      <c r="AY34" s="23" t="str">
        <f t="shared" si="62"/>
        <v/>
      </c>
      <c r="AZ34" s="23" t="str">
        <f t="shared" si="63"/>
        <v/>
      </c>
      <c r="BA34" s="23">
        <f t="shared" si="64"/>
        <v>0.20999999999999996</v>
      </c>
      <c r="BB34" s="23">
        <f t="shared" si="65"/>
        <v>0.21199999999999974</v>
      </c>
      <c r="BC34" s="23">
        <f t="shared" si="66"/>
        <v>0.18100000000000005</v>
      </c>
      <c r="BD34" s="23">
        <f t="shared" si="67"/>
        <v>2.8999999999999915E-2</v>
      </c>
      <c r="BE34" s="23">
        <f t="shared" si="68"/>
        <v>0.10099999999999998</v>
      </c>
      <c r="BF34" s="23">
        <f t="shared" si="69"/>
        <v>-0.19900000000000029</v>
      </c>
      <c r="BG34" s="23">
        <f t="shared" si="70"/>
        <v>-4.9000000000000377E-2</v>
      </c>
      <c r="BH34" s="23" t="str">
        <f t="shared" si="71"/>
        <v/>
      </c>
      <c r="BI34" s="23" t="str">
        <f t="shared" si="72"/>
        <v/>
      </c>
      <c r="BJ34" s="23" t="str">
        <f t="shared" si="73"/>
        <v/>
      </c>
      <c r="BK34" s="23" t="str">
        <f t="shared" si="74"/>
        <v/>
      </c>
      <c r="BL34" s="23" t="str">
        <f t="shared" si="75"/>
        <v/>
      </c>
      <c r="BM34" s="23" t="str">
        <f t="shared" si="76"/>
        <v/>
      </c>
      <c r="BN34" s="23" t="str">
        <f t="shared" si="77"/>
        <v/>
      </c>
      <c r="BP34" s="8">
        <f t="shared" si="31"/>
        <v>0.30099999999999927</v>
      </c>
      <c r="BQ34" s="8">
        <f t="shared" si="32"/>
        <v>0.1120000000000001</v>
      </c>
      <c r="BR34" s="8">
        <f t="shared" si="33"/>
        <v>0.35400000000000009</v>
      </c>
      <c r="BS34" s="8">
        <f t="shared" si="34"/>
        <v>0.11500000000000021</v>
      </c>
      <c r="BT34" s="8">
        <f t="shared" si="35"/>
        <v>8.9999999999999858E-2</v>
      </c>
      <c r="BU34" s="8" t="str">
        <f t="shared" si="36"/>
        <v/>
      </c>
      <c r="BV34" s="8" t="str">
        <f t="shared" si="37"/>
        <v/>
      </c>
      <c r="BW34" s="8" t="str">
        <f t="shared" si="38"/>
        <v/>
      </c>
      <c r="BX34" s="8" t="str">
        <f t="shared" si="39"/>
        <v/>
      </c>
      <c r="BY34" s="8" t="str">
        <f t="shared" si="40"/>
        <v/>
      </c>
      <c r="BZ34" s="8">
        <f t="shared" si="41"/>
        <v>0.20999999999999996</v>
      </c>
      <c r="CA34" s="8">
        <f t="shared" si="42"/>
        <v>0.21199999999999974</v>
      </c>
      <c r="CB34" s="8">
        <f t="shared" si="43"/>
        <v>0.18100000000000005</v>
      </c>
      <c r="CC34" s="8">
        <f t="shared" si="44"/>
        <v>2.8999999999999915E-2</v>
      </c>
      <c r="CD34" s="8">
        <f t="shared" si="45"/>
        <v>0.10099999999999998</v>
      </c>
      <c r="CE34" s="8">
        <f t="shared" si="46"/>
        <v>0.19900000000000029</v>
      </c>
      <c r="CF34" s="8">
        <f t="shared" si="47"/>
        <v>4.9000000000000377E-2</v>
      </c>
      <c r="CG34" s="8" t="str">
        <f t="shared" si="48"/>
        <v/>
      </c>
      <c r="CH34" s="8" t="str">
        <f t="shared" si="49"/>
        <v/>
      </c>
      <c r="CI34" s="8" t="str">
        <f t="shared" si="50"/>
        <v/>
      </c>
      <c r="CJ34" s="8" t="str">
        <f t="shared" si="51"/>
        <v/>
      </c>
      <c r="CK34" s="8" t="str">
        <f t="shared" si="52"/>
        <v/>
      </c>
      <c r="CL34" s="8" t="str">
        <f t="shared" si="53"/>
        <v/>
      </c>
      <c r="CM34" s="8" t="str">
        <f t="shared" si="54"/>
        <v/>
      </c>
      <c r="CN34" s="8"/>
    </row>
    <row r="35" spans="1:92">
      <c r="A35" s="1">
        <f t="shared" si="55"/>
        <v>33</v>
      </c>
      <c r="B35" s="34" t="s">
        <v>87</v>
      </c>
      <c r="C35" s="1">
        <v>1</v>
      </c>
      <c r="D35" s="4">
        <f t="shared" si="29"/>
        <v>12</v>
      </c>
      <c r="E35" s="4" t="s">
        <v>135</v>
      </c>
      <c r="F35" s="4">
        <v>1</v>
      </c>
      <c r="G35" s="4" t="s">
        <v>16</v>
      </c>
      <c r="H35" s="4" t="s">
        <v>17</v>
      </c>
      <c r="I35" s="4"/>
      <c r="J35" s="5">
        <v>93.5</v>
      </c>
      <c r="K35" s="67">
        <v>8.5999999999999993E-2</v>
      </c>
      <c r="L35" s="41">
        <v>6.588000000000001</v>
      </c>
      <c r="M35" s="132" t="s">
        <v>226</v>
      </c>
      <c r="N35" s="4" t="s">
        <v>15</v>
      </c>
      <c r="O35" s="6">
        <v>6.6270000000000007</v>
      </c>
      <c r="P35" s="4" t="s">
        <v>206</v>
      </c>
      <c r="Q35" s="3" t="s">
        <v>227</v>
      </c>
      <c r="R35" s="23">
        <v>6.3730000000000002</v>
      </c>
      <c r="S35" s="6">
        <v>6.3869999999999996</v>
      </c>
      <c r="T35" s="6">
        <v>6.5720000000000001</v>
      </c>
      <c r="U35" s="23">
        <v>6.55</v>
      </c>
      <c r="V35" s="23">
        <v>6.6</v>
      </c>
      <c r="W35" s="23">
        <v>6.57</v>
      </c>
      <c r="X35" s="23">
        <v>6.5720000000000001</v>
      </c>
      <c r="Y35" s="23">
        <v>6.58</v>
      </c>
      <c r="Z35" s="23">
        <v>6.5730000000000004</v>
      </c>
      <c r="AA35" s="23">
        <v>6.5709999999999997</v>
      </c>
      <c r="AB35" s="6">
        <v>6.56</v>
      </c>
      <c r="AC35" s="6">
        <v>6.5419999999999998</v>
      </c>
      <c r="AD35" s="6">
        <v>6.49</v>
      </c>
      <c r="AE35" s="6">
        <v>6.4219999999999997</v>
      </c>
      <c r="AF35" s="6">
        <v>6.4050000000000002</v>
      </c>
      <c r="AG35" s="6">
        <v>6.6269999999999998</v>
      </c>
      <c r="AH35" s="6">
        <f t="shared" si="56"/>
        <v>6.516</v>
      </c>
      <c r="AI35" s="38"/>
      <c r="AJ35" s="38"/>
      <c r="AK35" s="38"/>
      <c r="AL35" s="38"/>
      <c r="AM35" s="38"/>
      <c r="AN35" s="38"/>
      <c r="AO35" s="38"/>
      <c r="AP35" s="3"/>
      <c r="AQ35" s="23">
        <f t="shared" si="30"/>
        <v>-0.21500000000000075</v>
      </c>
      <c r="AR35" s="23">
        <f t="shared" si="78"/>
        <v>-0.2010000000000014</v>
      </c>
      <c r="AS35" s="23">
        <f t="shared" si="79"/>
        <v>-1.6000000000000902E-2</v>
      </c>
      <c r="AT35" s="23">
        <f t="shared" si="57"/>
        <v>-3.8000000000001144E-2</v>
      </c>
      <c r="AU35" s="23">
        <f t="shared" si="58"/>
        <v>1.1999999999998678E-2</v>
      </c>
      <c r="AV35" s="23">
        <f t="shared" si="59"/>
        <v>-1.8000000000000682E-2</v>
      </c>
      <c r="AW35" s="23">
        <f t="shared" si="60"/>
        <v>-1.6000000000000902E-2</v>
      </c>
      <c r="AX35" s="23">
        <f t="shared" si="61"/>
        <v>-8.0000000000008953E-3</v>
      </c>
      <c r="AY35" s="23">
        <f t="shared" si="62"/>
        <v>-1.5000000000000568E-2</v>
      </c>
      <c r="AZ35" s="23">
        <f t="shared" si="63"/>
        <v>-1.7000000000001236E-2</v>
      </c>
      <c r="BA35" s="23">
        <f t="shared" si="64"/>
        <v>-2.8000000000001357E-2</v>
      </c>
      <c r="BB35" s="23">
        <f t="shared" si="65"/>
        <v>-4.6000000000001151E-2</v>
      </c>
      <c r="BC35" s="23">
        <f t="shared" si="66"/>
        <v>-9.8000000000000753E-2</v>
      </c>
      <c r="BD35" s="23">
        <f t="shared" si="67"/>
        <v>-0.16600000000000126</v>
      </c>
      <c r="BE35" s="23">
        <f t="shared" si="68"/>
        <v>-0.18300000000000072</v>
      </c>
      <c r="BF35" s="23">
        <f t="shared" si="69"/>
        <v>3.8999999999998813E-2</v>
      </c>
      <c r="BG35" s="23">
        <f t="shared" si="70"/>
        <v>-7.2000000000000952E-2</v>
      </c>
      <c r="BH35" s="23" t="str">
        <f t="shared" si="71"/>
        <v/>
      </c>
      <c r="BI35" s="23" t="str">
        <f t="shared" si="72"/>
        <v/>
      </c>
      <c r="BJ35" s="23" t="str">
        <f t="shared" si="73"/>
        <v/>
      </c>
      <c r="BK35" s="23" t="str">
        <f t="shared" si="74"/>
        <v/>
      </c>
      <c r="BL35" s="23" t="str">
        <f t="shared" si="75"/>
        <v/>
      </c>
      <c r="BM35" s="23" t="str">
        <f t="shared" si="76"/>
        <v/>
      </c>
      <c r="BN35" s="23" t="str">
        <f t="shared" si="77"/>
        <v/>
      </c>
      <c r="BP35" s="8">
        <f t="shared" si="31"/>
        <v>0.21500000000000075</v>
      </c>
      <c r="BQ35" s="8">
        <f t="shared" si="32"/>
        <v>0.2010000000000014</v>
      </c>
      <c r="BR35" s="8">
        <f t="shared" si="33"/>
        <v>1.6000000000000902E-2</v>
      </c>
      <c r="BS35" s="8">
        <f t="shared" si="34"/>
        <v>3.8000000000001144E-2</v>
      </c>
      <c r="BT35" s="8">
        <f t="shared" si="35"/>
        <v>1.1999999999998678E-2</v>
      </c>
      <c r="BU35" s="8">
        <f t="shared" si="36"/>
        <v>1.8000000000000682E-2</v>
      </c>
      <c r="BV35" s="8">
        <f t="shared" si="37"/>
        <v>1.6000000000000902E-2</v>
      </c>
      <c r="BW35" s="8">
        <f t="shared" si="38"/>
        <v>8.0000000000008953E-3</v>
      </c>
      <c r="BX35" s="8">
        <f t="shared" si="39"/>
        <v>1.5000000000000568E-2</v>
      </c>
      <c r="BY35" s="8">
        <f t="shared" si="40"/>
        <v>1.7000000000001236E-2</v>
      </c>
      <c r="BZ35" s="8">
        <f t="shared" si="41"/>
        <v>2.8000000000001357E-2</v>
      </c>
      <c r="CA35" s="8">
        <f t="shared" si="42"/>
        <v>4.6000000000001151E-2</v>
      </c>
      <c r="CB35" s="8">
        <f t="shared" si="43"/>
        <v>9.8000000000000753E-2</v>
      </c>
      <c r="CC35" s="8">
        <f t="shared" si="44"/>
        <v>0.16600000000000126</v>
      </c>
      <c r="CD35" s="8">
        <f t="shared" si="45"/>
        <v>0.18300000000000072</v>
      </c>
      <c r="CE35" s="8">
        <f t="shared" si="46"/>
        <v>3.8999999999998813E-2</v>
      </c>
      <c r="CF35" s="8">
        <f t="shared" si="47"/>
        <v>7.2000000000000952E-2</v>
      </c>
      <c r="CG35" s="8" t="str">
        <f t="shared" si="48"/>
        <v/>
      </c>
      <c r="CH35" s="8" t="str">
        <f t="shared" si="49"/>
        <v/>
      </c>
      <c r="CI35" s="8" t="str">
        <f t="shared" si="50"/>
        <v/>
      </c>
      <c r="CJ35" s="8" t="str">
        <f t="shared" si="51"/>
        <v/>
      </c>
      <c r="CK35" s="8" t="str">
        <f t="shared" si="52"/>
        <v/>
      </c>
      <c r="CL35" s="8" t="str">
        <f t="shared" si="53"/>
        <v/>
      </c>
      <c r="CM35" s="8" t="str">
        <f t="shared" si="54"/>
        <v/>
      </c>
      <c r="CN35" s="8"/>
    </row>
    <row r="36" spans="1:92">
      <c r="A36" s="1">
        <f t="shared" si="55"/>
        <v>34</v>
      </c>
      <c r="B36" s="34"/>
      <c r="C36" s="1">
        <v>1</v>
      </c>
      <c r="D36" s="4">
        <f t="shared" si="29"/>
        <v>12</v>
      </c>
      <c r="E36" s="4" t="s">
        <v>253</v>
      </c>
      <c r="F36" s="4">
        <v>1</v>
      </c>
      <c r="G36" s="4" t="s">
        <v>16</v>
      </c>
      <c r="H36" s="4" t="s">
        <v>18</v>
      </c>
      <c r="I36" s="4"/>
      <c r="J36" s="5">
        <v>93.7</v>
      </c>
      <c r="K36" s="67">
        <v>6.0000000000000001E-3</v>
      </c>
      <c r="L36" s="41">
        <v>8.1629999999999967</v>
      </c>
      <c r="M36" s="132" t="s">
        <v>226</v>
      </c>
      <c r="N36" s="4" t="s">
        <v>15</v>
      </c>
      <c r="O36" s="6">
        <v>8.1899999999999977</v>
      </c>
      <c r="P36" s="4" t="s">
        <v>206</v>
      </c>
      <c r="Q36" s="3" t="s">
        <v>227</v>
      </c>
      <c r="R36" s="23">
        <v>7.8559999999999999</v>
      </c>
      <c r="S36" s="6">
        <v>7.8479999999999999</v>
      </c>
      <c r="T36" s="6">
        <v>8.1370000000000005</v>
      </c>
      <c r="U36" s="23">
        <v>8.1449999999999996</v>
      </c>
      <c r="V36" s="23">
        <v>8.1479999999999997</v>
      </c>
      <c r="W36" s="23">
        <v>8.1419999999999995</v>
      </c>
      <c r="X36" s="23">
        <v>8.1449999999999996</v>
      </c>
      <c r="Y36" s="23">
        <v>8.15</v>
      </c>
      <c r="Z36" s="23">
        <v>8.1460000000000008</v>
      </c>
      <c r="AA36" s="23">
        <v>8.1430000000000007</v>
      </c>
      <c r="AB36" s="6">
        <v>8.0660000000000007</v>
      </c>
      <c r="AC36" s="6">
        <v>8.0459999999999994</v>
      </c>
      <c r="AD36" s="6">
        <v>7.9790000000000001</v>
      </c>
      <c r="AE36" s="6">
        <v>7.9329999999999998</v>
      </c>
      <c r="AF36" s="6">
        <v>7.867</v>
      </c>
      <c r="AG36" s="6">
        <v>8.2110000000000003</v>
      </c>
      <c r="AH36" s="6">
        <f t="shared" si="56"/>
        <v>8.0389999999999997</v>
      </c>
      <c r="AI36" s="38"/>
      <c r="AJ36" s="38"/>
      <c r="AK36" s="38"/>
      <c r="AL36" s="38"/>
      <c r="AM36" s="38"/>
      <c r="AN36" s="38"/>
      <c r="AO36" s="38"/>
      <c r="AP36" s="3"/>
      <c r="AQ36" s="23">
        <f t="shared" si="30"/>
        <v>-0.30699999999999683</v>
      </c>
      <c r="AR36" s="23">
        <f t="shared" si="78"/>
        <v>-0.31499999999999684</v>
      </c>
      <c r="AS36" s="23">
        <f t="shared" si="79"/>
        <v>-2.5999999999996248E-2</v>
      </c>
      <c r="AT36" s="23">
        <f t="shared" si="57"/>
        <v>-1.7999999999997129E-2</v>
      </c>
      <c r="AU36" s="23">
        <f t="shared" si="58"/>
        <v>-1.4999999999997016E-2</v>
      </c>
      <c r="AV36" s="23">
        <f t="shared" si="59"/>
        <v>-2.0999999999997243E-2</v>
      </c>
      <c r="AW36" s="23">
        <f t="shared" si="60"/>
        <v>-1.7999999999997129E-2</v>
      </c>
      <c r="AX36" s="23">
        <f t="shared" si="61"/>
        <v>-1.2999999999996348E-2</v>
      </c>
      <c r="AY36" s="23">
        <f t="shared" si="62"/>
        <v>-1.6999999999995907E-2</v>
      </c>
      <c r="AZ36" s="23">
        <f t="shared" si="63"/>
        <v>-1.9999999999996021E-2</v>
      </c>
      <c r="BA36" s="23">
        <f t="shared" si="64"/>
        <v>-9.6999999999995978E-2</v>
      </c>
      <c r="BB36" s="23">
        <f t="shared" si="65"/>
        <v>-0.11699999999999733</v>
      </c>
      <c r="BC36" s="23">
        <f t="shared" si="66"/>
        <v>-0.18399999999999661</v>
      </c>
      <c r="BD36" s="23">
        <f t="shared" si="67"/>
        <v>-0.22999999999999687</v>
      </c>
      <c r="BE36" s="23">
        <f t="shared" si="68"/>
        <v>-0.29599999999999671</v>
      </c>
      <c r="BF36" s="23">
        <f t="shared" si="69"/>
        <v>4.8000000000003595E-2</v>
      </c>
      <c r="BG36" s="23">
        <f t="shared" si="70"/>
        <v>-0.123999999999997</v>
      </c>
      <c r="BH36" s="23" t="str">
        <f t="shared" si="71"/>
        <v/>
      </c>
      <c r="BI36" s="23" t="str">
        <f t="shared" si="72"/>
        <v/>
      </c>
      <c r="BJ36" s="23" t="str">
        <f t="shared" si="73"/>
        <v/>
      </c>
      <c r="BK36" s="23" t="str">
        <f t="shared" si="74"/>
        <v/>
      </c>
      <c r="BL36" s="23" t="str">
        <f t="shared" si="75"/>
        <v/>
      </c>
      <c r="BM36" s="23" t="str">
        <f t="shared" si="76"/>
        <v/>
      </c>
      <c r="BN36" s="23" t="str">
        <f t="shared" si="77"/>
        <v/>
      </c>
      <c r="BP36" s="8">
        <f t="shared" si="31"/>
        <v>0.30699999999999683</v>
      </c>
      <c r="BQ36" s="8">
        <f t="shared" si="32"/>
        <v>0.31499999999999684</v>
      </c>
      <c r="BR36" s="8">
        <f t="shared" si="33"/>
        <v>2.5999999999996248E-2</v>
      </c>
      <c r="BS36" s="8">
        <f t="shared" si="34"/>
        <v>1.7999999999997129E-2</v>
      </c>
      <c r="BT36" s="8">
        <f t="shared" si="35"/>
        <v>1.4999999999997016E-2</v>
      </c>
      <c r="BU36" s="8">
        <f t="shared" si="36"/>
        <v>2.0999999999997243E-2</v>
      </c>
      <c r="BV36" s="8">
        <f t="shared" si="37"/>
        <v>1.7999999999997129E-2</v>
      </c>
      <c r="BW36" s="8">
        <f t="shared" si="38"/>
        <v>1.2999999999996348E-2</v>
      </c>
      <c r="BX36" s="8">
        <f t="shared" si="39"/>
        <v>1.6999999999995907E-2</v>
      </c>
      <c r="BY36" s="8">
        <f t="shared" si="40"/>
        <v>1.9999999999996021E-2</v>
      </c>
      <c r="BZ36" s="8">
        <f t="shared" si="41"/>
        <v>9.6999999999995978E-2</v>
      </c>
      <c r="CA36" s="8">
        <f t="shared" si="42"/>
        <v>0.11699999999999733</v>
      </c>
      <c r="CB36" s="8">
        <f t="shared" si="43"/>
        <v>0.18399999999999661</v>
      </c>
      <c r="CC36" s="8">
        <f t="shared" si="44"/>
        <v>0.22999999999999687</v>
      </c>
      <c r="CD36" s="8">
        <f t="shared" si="45"/>
        <v>0.29599999999999671</v>
      </c>
      <c r="CE36" s="8">
        <f t="shared" si="46"/>
        <v>4.8000000000003595E-2</v>
      </c>
      <c r="CF36" s="8">
        <f t="shared" si="47"/>
        <v>0.123999999999997</v>
      </c>
      <c r="CG36" s="8" t="str">
        <f t="shared" si="48"/>
        <v/>
      </c>
      <c r="CH36" s="8" t="str">
        <f t="shared" si="49"/>
        <v/>
      </c>
      <c r="CI36" s="8" t="str">
        <f t="shared" si="50"/>
        <v/>
      </c>
      <c r="CJ36" s="8" t="str">
        <f t="shared" si="51"/>
        <v/>
      </c>
      <c r="CK36" s="8" t="str">
        <f t="shared" si="52"/>
        <v/>
      </c>
      <c r="CL36" s="8" t="str">
        <f t="shared" si="53"/>
        <v/>
      </c>
      <c r="CM36" s="8" t="str">
        <f t="shared" si="54"/>
        <v/>
      </c>
      <c r="CN36" s="8"/>
    </row>
    <row r="37" spans="1:92">
      <c r="A37" s="1">
        <f t="shared" si="55"/>
        <v>35</v>
      </c>
      <c r="B37" s="34"/>
      <c r="C37" s="1">
        <v>1</v>
      </c>
      <c r="D37" s="4">
        <f t="shared" si="29"/>
        <v>12</v>
      </c>
      <c r="E37" s="4" t="s">
        <v>135</v>
      </c>
      <c r="F37" s="4">
        <v>1</v>
      </c>
      <c r="G37" s="4" t="s">
        <v>16</v>
      </c>
      <c r="H37" s="4" t="s">
        <v>18</v>
      </c>
      <c r="I37" s="4"/>
      <c r="J37" s="5">
        <v>94</v>
      </c>
      <c r="K37" s="67">
        <v>3.0000000000000001E-3</v>
      </c>
      <c r="L37" s="41">
        <v>9.3339999999999996</v>
      </c>
      <c r="M37" s="132" t="s">
        <v>226</v>
      </c>
      <c r="N37" s="4" t="s">
        <v>15</v>
      </c>
      <c r="O37" s="6">
        <v>9.1199999999999974</v>
      </c>
      <c r="P37" s="4" t="s">
        <v>206</v>
      </c>
      <c r="Q37" s="3" t="s">
        <v>227</v>
      </c>
      <c r="R37" s="23">
        <v>9.0350000000000001</v>
      </c>
      <c r="S37" s="6">
        <v>9.0510000000000002</v>
      </c>
      <c r="T37" s="6">
        <v>9.3089999999999993</v>
      </c>
      <c r="U37" s="23">
        <v>9.3339999999999996</v>
      </c>
      <c r="V37" s="23">
        <v>9.3339999999999996</v>
      </c>
      <c r="W37" s="23">
        <v>9.3179999999999996</v>
      </c>
      <c r="X37" s="23">
        <v>9.3170000000000002</v>
      </c>
      <c r="Y37" s="23">
        <v>9.3230000000000004</v>
      </c>
      <c r="Z37" s="23">
        <v>9.3179999999999996</v>
      </c>
      <c r="AA37" s="23">
        <v>9.3140000000000001</v>
      </c>
      <c r="AB37" s="6">
        <v>9.1859999999999999</v>
      </c>
      <c r="AC37" s="6">
        <v>9.1780000000000008</v>
      </c>
      <c r="AD37" s="6">
        <v>9.1349999999999998</v>
      </c>
      <c r="AE37" s="6">
        <v>9.0530000000000008</v>
      </c>
      <c r="AF37" s="6">
        <v>9.0519999999999996</v>
      </c>
      <c r="AG37" s="6">
        <v>9.3819999999999997</v>
      </c>
      <c r="AH37" s="6">
        <f t="shared" si="56"/>
        <v>9.2169999999999987</v>
      </c>
      <c r="AI37" s="38"/>
      <c r="AJ37" s="38"/>
      <c r="AK37" s="38"/>
      <c r="AL37" s="38"/>
      <c r="AM37" s="38"/>
      <c r="AN37" s="38"/>
      <c r="AO37" s="38"/>
      <c r="AP37" s="3"/>
      <c r="AQ37" s="23">
        <f t="shared" si="30"/>
        <v>-0.29899999999999949</v>
      </c>
      <c r="AR37" s="23">
        <f t="shared" si="78"/>
        <v>-0.28299999999999947</v>
      </c>
      <c r="AS37" s="23">
        <f t="shared" si="79"/>
        <v>-2.5000000000000355E-2</v>
      </c>
      <c r="AT37" s="23">
        <f t="shared" si="57"/>
        <v>0</v>
      </c>
      <c r="AU37" s="23">
        <f t="shared" si="58"/>
        <v>0</v>
      </c>
      <c r="AV37" s="23">
        <f t="shared" si="59"/>
        <v>-1.6000000000000014E-2</v>
      </c>
      <c r="AW37" s="23">
        <f t="shared" si="60"/>
        <v>-1.699999999999946E-2</v>
      </c>
      <c r="AX37" s="23">
        <f t="shared" si="61"/>
        <v>-1.0999999999999233E-2</v>
      </c>
      <c r="AY37" s="23">
        <f t="shared" si="62"/>
        <v>-1.6000000000000014E-2</v>
      </c>
      <c r="AZ37" s="23">
        <f t="shared" si="63"/>
        <v>-1.9999999999999574E-2</v>
      </c>
      <c r="BA37" s="23">
        <f t="shared" si="64"/>
        <v>-0.14799999999999969</v>
      </c>
      <c r="BB37" s="23">
        <f t="shared" si="65"/>
        <v>-0.15599999999999881</v>
      </c>
      <c r="BC37" s="23">
        <f t="shared" si="66"/>
        <v>-0.19899999999999984</v>
      </c>
      <c r="BD37" s="23">
        <f t="shared" si="67"/>
        <v>-0.28099999999999881</v>
      </c>
      <c r="BE37" s="23">
        <f t="shared" si="68"/>
        <v>-0.28200000000000003</v>
      </c>
      <c r="BF37" s="23">
        <f t="shared" si="69"/>
        <v>4.8000000000000043E-2</v>
      </c>
      <c r="BG37" s="23">
        <f t="shared" si="70"/>
        <v>-0.11700000000000088</v>
      </c>
      <c r="BH37" s="23" t="str">
        <f t="shared" si="71"/>
        <v/>
      </c>
      <c r="BI37" s="23" t="str">
        <f t="shared" si="72"/>
        <v/>
      </c>
      <c r="BJ37" s="23" t="str">
        <f t="shared" si="73"/>
        <v/>
      </c>
      <c r="BK37" s="23" t="str">
        <f t="shared" si="74"/>
        <v/>
      </c>
      <c r="BL37" s="23" t="str">
        <f t="shared" si="75"/>
        <v/>
      </c>
      <c r="BM37" s="23" t="str">
        <f t="shared" si="76"/>
        <v/>
      </c>
      <c r="BN37" s="23" t="str">
        <f t="shared" si="77"/>
        <v/>
      </c>
      <c r="BP37" s="8">
        <f t="shared" si="31"/>
        <v>0.29899999999999949</v>
      </c>
      <c r="BQ37" s="8">
        <f t="shared" si="32"/>
        <v>0.28299999999999947</v>
      </c>
      <c r="BR37" s="8">
        <f t="shared" si="33"/>
        <v>2.5000000000000355E-2</v>
      </c>
      <c r="BS37" s="8">
        <f t="shared" si="34"/>
        <v>0</v>
      </c>
      <c r="BT37" s="8">
        <f t="shared" si="35"/>
        <v>0</v>
      </c>
      <c r="BU37" s="8">
        <f t="shared" si="36"/>
        <v>1.6000000000000014E-2</v>
      </c>
      <c r="BV37" s="8">
        <f t="shared" si="37"/>
        <v>1.699999999999946E-2</v>
      </c>
      <c r="BW37" s="8">
        <f t="shared" si="38"/>
        <v>1.0999999999999233E-2</v>
      </c>
      <c r="BX37" s="8">
        <f t="shared" si="39"/>
        <v>1.6000000000000014E-2</v>
      </c>
      <c r="BY37" s="8">
        <f t="shared" si="40"/>
        <v>1.9999999999999574E-2</v>
      </c>
      <c r="BZ37" s="8">
        <f t="shared" si="41"/>
        <v>0.14799999999999969</v>
      </c>
      <c r="CA37" s="8">
        <f t="shared" si="42"/>
        <v>0.15599999999999881</v>
      </c>
      <c r="CB37" s="8">
        <f t="shared" si="43"/>
        <v>0.19899999999999984</v>
      </c>
      <c r="CC37" s="8">
        <f t="shared" si="44"/>
        <v>0.28099999999999881</v>
      </c>
      <c r="CD37" s="8">
        <f t="shared" si="45"/>
        <v>0.28200000000000003</v>
      </c>
      <c r="CE37" s="8">
        <f t="shared" si="46"/>
        <v>4.8000000000000043E-2</v>
      </c>
      <c r="CF37" s="8">
        <f t="shared" si="47"/>
        <v>0.11700000000000088</v>
      </c>
      <c r="CG37" s="8" t="str">
        <f t="shared" si="48"/>
        <v/>
      </c>
      <c r="CH37" s="8" t="str">
        <f t="shared" si="49"/>
        <v/>
      </c>
      <c r="CI37" s="8" t="str">
        <f t="shared" si="50"/>
        <v/>
      </c>
      <c r="CJ37" s="8" t="str">
        <f t="shared" si="51"/>
        <v/>
      </c>
      <c r="CK37" s="8" t="str">
        <f t="shared" si="52"/>
        <v/>
      </c>
      <c r="CL37" s="8" t="str">
        <f t="shared" si="53"/>
        <v/>
      </c>
      <c r="CM37" s="8" t="str">
        <f t="shared" si="54"/>
        <v/>
      </c>
      <c r="CN37" s="8"/>
    </row>
    <row r="38" spans="1:92">
      <c r="A38" s="1">
        <f t="shared" si="55"/>
        <v>36</v>
      </c>
      <c r="B38" s="34"/>
      <c r="C38" s="1">
        <v>1</v>
      </c>
      <c r="D38" s="4">
        <f t="shared" si="29"/>
        <v>12</v>
      </c>
      <c r="E38" s="4" t="s">
        <v>135</v>
      </c>
      <c r="F38" s="4">
        <v>1</v>
      </c>
      <c r="G38" s="4" t="s">
        <v>16</v>
      </c>
      <c r="H38" s="4" t="s">
        <v>214</v>
      </c>
      <c r="I38" s="4"/>
      <c r="J38" s="5">
        <v>93.6</v>
      </c>
      <c r="K38" s="67">
        <v>8.0000000000000002E-3</v>
      </c>
      <c r="L38" s="41">
        <v>9.9590000000000014</v>
      </c>
      <c r="M38" s="132" t="s">
        <v>226</v>
      </c>
      <c r="N38" s="4" t="s">
        <v>15</v>
      </c>
      <c r="O38" s="6">
        <v>9.7899999999999991</v>
      </c>
      <c r="P38" s="4" t="s">
        <v>206</v>
      </c>
      <c r="Q38" s="3" t="s">
        <v>227</v>
      </c>
      <c r="R38" s="23">
        <v>9.5920000000000005</v>
      </c>
      <c r="S38" s="6">
        <v>9.6539999999999999</v>
      </c>
      <c r="T38" s="6">
        <v>9.9320000000000004</v>
      </c>
      <c r="U38" s="23">
        <v>9.9909999999999997</v>
      </c>
      <c r="V38" s="23">
        <v>9.9529999999999994</v>
      </c>
      <c r="W38" s="23">
        <v>9.94</v>
      </c>
      <c r="X38" s="23">
        <v>9.9440000000000008</v>
      </c>
      <c r="Y38" s="23">
        <v>9.9499999999999993</v>
      </c>
      <c r="Z38" s="23">
        <v>9.9450000000000003</v>
      </c>
      <c r="AA38" s="23">
        <v>9.9390000000000001</v>
      </c>
      <c r="AB38" s="6">
        <v>9.85</v>
      </c>
      <c r="AC38" s="6">
        <v>9.8309999999999995</v>
      </c>
      <c r="AD38" s="6">
        <v>9.7710000000000008</v>
      </c>
      <c r="AE38" s="6">
        <v>9.7140000000000004</v>
      </c>
      <c r="AF38" s="6">
        <v>9.6739999999999995</v>
      </c>
      <c r="AG38" s="6">
        <v>10.01</v>
      </c>
      <c r="AH38" s="6">
        <f t="shared" si="56"/>
        <v>9.8419999999999987</v>
      </c>
      <c r="AI38" s="38"/>
      <c r="AJ38" s="38"/>
      <c r="AK38" s="38"/>
      <c r="AL38" s="38"/>
      <c r="AM38" s="38"/>
      <c r="AN38" s="38"/>
      <c r="AO38" s="38"/>
      <c r="AP38" s="3"/>
      <c r="AQ38" s="23">
        <f t="shared" si="30"/>
        <v>-0.36700000000000088</v>
      </c>
      <c r="AR38" s="23">
        <f t="shared" si="78"/>
        <v>-0.30500000000000149</v>
      </c>
      <c r="AS38" s="23">
        <f t="shared" si="79"/>
        <v>-2.7000000000001023E-2</v>
      </c>
      <c r="AT38" s="23">
        <f t="shared" si="57"/>
        <v>3.1999999999998252E-2</v>
      </c>
      <c r="AU38" s="23">
        <f t="shared" si="58"/>
        <v>-6.0000000000020037E-3</v>
      </c>
      <c r="AV38" s="23">
        <f t="shared" si="59"/>
        <v>-1.9000000000001904E-2</v>
      </c>
      <c r="AW38" s="23">
        <f t="shared" si="60"/>
        <v>-1.5000000000000568E-2</v>
      </c>
      <c r="AX38" s="23">
        <f t="shared" si="61"/>
        <v>-9.0000000000021174E-3</v>
      </c>
      <c r="AY38" s="23">
        <f t="shared" si="62"/>
        <v>-1.4000000000001123E-2</v>
      </c>
      <c r="AZ38" s="23">
        <f t="shared" si="63"/>
        <v>-2.000000000000135E-2</v>
      </c>
      <c r="BA38" s="23">
        <f t="shared" si="64"/>
        <v>-0.10900000000000176</v>
      </c>
      <c r="BB38" s="23">
        <f t="shared" si="65"/>
        <v>-0.12800000000000189</v>
      </c>
      <c r="BC38" s="23">
        <f t="shared" si="66"/>
        <v>-0.18800000000000061</v>
      </c>
      <c r="BD38" s="23">
        <f t="shared" si="67"/>
        <v>-0.24500000000000099</v>
      </c>
      <c r="BE38" s="23">
        <f t="shared" si="68"/>
        <v>-0.28500000000000192</v>
      </c>
      <c r="BF38" s="23">
        <f t="shared" si="69"/>
        <v>5.099999999999838E-2</v>
      </c>
      <c r="BG38" s="23">
        <f t="shared" si="70"/>
        <v>-0.11700000000000266</v>
      </c>
      <c r="BH38" s="23" t="str">
        <f t="shared" si="71"/>
        <v/>
      </c>
      <c r="BI38" s="23" t="str">
        <f t="shared" si="72"/>
        <v/>
      </c>
      <c r="BJ38" s="23" t="str">
        <f t="shared" si="73"/>
        <v/>
      </c>
      <c r="BK38" s="23" t="str">
        <f t="shared" si="74"/>
        <v/>
      </c>
      <c r="BL38" s="23" t="str">
        <f t="shared" si="75"/>
        <v/>
      </c>
      <c r="BM38" s="23" t="str">
        <f t="shared" si="76"/>
        <v/>
      </c>
      <c r="BN38" s="23" t="str">
        <f t="shared" si="77"/>
        <v/>
      </c>
      <c r="BP38" s="8">
        <f t="shared" si="31"/>
        <v>0.36700000000000088</v>
      </c>
      <c r="BQ38" s="8">
        <f t="shared" si="32"/>
        <v>0.30500000000000149</v>
      </c>
      <c r="BR38" s="8">
        <f t="shared" si="33"/>
        <v>2.7000000000001023E-2</v>
      </c>
      <c r="BS38" s="8">
        <f t="shared" si="34"/>
        <v>3.1999999999998252E-2</v>
      </c>
      <c r="BT38" s="8">
        <f t="shared" si="35"/>
        <v>6.0000000000020037E-3</v>
      </c>
      <c r="BU38" s="8">
        <f t="shared" si="36"/>
        <v>1.9000000000001904E-2</v>
      </c>
      <c r="BV38" s="8">
        <f t="shared" si="37"/>
        <v>1.5000000000000568E-2</v>
      </c>
      <c r="BW38" s="8">
        <f t="shared" si="38"/>
        <v>9.0000000000021174E-3</v>
      </c>
      <c r="BX38" s="8">
        <f t="shared" si="39"/>
        <v>1.4000000000001123E-2</v>
      </c>
      <c r="BY38" s="8">
        <f t="shared" si="40"/>
        <v>2.000000000000135E-2</v>
      </c>
      <c r="BZ38" s="8">
        <f t="shared" si="41"/>
        <v>0.10900000000000176</v>
      </c>
      <c r="CA38" s="8">
        <f t="shared" si="42"/>
        <v>0.12800000000000189</v>
      </c>
      <c r="CB38" s="8">
        <f t="shared" si="43"/>
        <v>0.18800000000000061</v>
      </c>
      <c r="CC38" s="8">
        <f t="shared" si="44"/>
        <v>0.24500000000000099</v>
      </c>
      <c r="CD38" s="8">
        <f t="shared" si="45"/>
        <v>0.28500000000000192</v>
      </c>
      <c r="CE38" s="8">
        <f t="shared" si="46"/>
        <v>5.099999999999838E-2</v>
      </c>
      <c r="CF38" s="8">
        <f t="shared" si="47"/>
        <v>0.11700000000000266</v>
      </c>
      <c r="CG38" s="8" t="str">
        <f t="shared" si="48"/>
        <v/>
      </c>
      <c r="CH38" s="8" t="str">
        <f t="shared" si="49"/>
        <v/>
      </c>
      <c r="CI38" s="8" t="str">
        <f t="shared" si="50"/>
        <v/>
      </c>
      <c r="CJ38" s="8" t="str">
        <f t="shared" si="51"/>
        <v/>
      </c>
      <c r="CK38" s="8" t="str">
        <f t="shared" si="52"/>
        <v/>
      </c>
      <c r="CL38" s="8" t="str">
        <f t="shared" si="53"/>
        <v/>
      </c>
      <c r="CM38" s="8" t="str">
        <f t="shared" si="54"/>
        <v/>
      </c>
      <c r="CN38" s="8"/>
    </row>
    <row r="39" spans="1:92">
      <c r="A39" s="1">
        <f t="shared" si="55"/>
        <v>37</v>
      </c>
      <c r="B39" s="34"/>
      <c r="C39" s="1">
        <v>1</v>
      </c>
      <c r="D39" s="4">
        <f t="shared" si="29"/>
        <v>12</v>
      </c>
      <c r="E39" s="4" t="s">
        <v>163</v>
      </c>
      <c r="F39" s="4">
        <v>3</v>
      </c>
      <c r="G39" s="4" t="s">
        <v>16</v>
      </c>
      <c r="H39" s="4" t="s">
        <v>17</v>
      </c>
      <c r="I39" s="4"/>
      <c r="J39" s="5">
        <v>98.2</v>
      </c>
      <c r="K39" s="72"/>
      <c r="L39" s="41">
        <v>6.3090000000000002</v>
      </c>
      <c r="M39" s="132" t="s">
        <v>120</v>
      </c>
      <c r="N39" s="4" t="s">
        <v>15</v>
      </c>
      <c r="O39" s="6">
        <v>6.3490000000000002</v>
      </c>
      <c r="P39" s="4" t="s">
        <v>206</v>
      </c>
      <c r="Q39" s="3" t="s">
        <v>227</v>
      </c>
      <c r="R39" s="23">
        <v>6.1840000000000002</v>
      </c>
      <c r="S39" s="6">
        <v>6.1379999999999999</v>
      </c>
      <c r="T39" s="6">
        <v>6.2750000000000004</v>
      </c>
      <c r="U39" s="6">
        <v>6.3550000000000004</v>
      </c>
      <c r="V39" s="23">
        <v>6.3</v>
      </c>
      <c r="W39" s="64"/>
      <c r="X39" s="64"/>
      <c r="Y39" s="64"/>
      <c r="Z39" s="23">
        <v>6.2919999999999998</v>
      </c>
      <c r="AA39" s="23">
        <v>6.29</v>
      </c>
      <c r="AB39" s="6">
        <v>6.3559999999999999</v>
      </c>
      <c r="AC39" s="6">
        <v>6.3369999999999997</v>
      </c>
      <c r="AD39" s="6">
        <v>6.27</v>
      </c>
      <c r="AE39" s="6">
        <v>6.23</v>
      </c>
      <c r="AF39" s="6">
        <v>6.1589999999999998</v>
      </c>
      <c r="AG39" s="6">
        <v>6.3120000000000003</v>
      </c>
      <c r="AH39" s="6">
        <f t="shared" si="56"/>
        <v>6.2355</v>
      </c>
      <c r="AI39" s="38"/>
      <c r="AJ39" s="38"/>
      <c r="AK39" s="38"/>
      <c r="AL39" s="38"/>
      <c r="AM39" s="38"/>
      <c r="AN39" s="38"/>
      <c r="AO39" s="38"/>
      <c r="AP39" s="3"/>
      <c r="AQ39" s="23">
        <f t="shared" si="30"/>
        <v>-0.125</v>
      </c>
      <c r="AR39" s="23">
        <f t="shared" si="78"/>
        <v>-0.17100000000000026</v>
      </c>
      <c r="AS39" s="23">
        <f t="shared" si="79"/>
        <v>-3.3999999999999808E-2</v>
      </c>
      <c r="AT39" s="23">
        <f t="shared" si="57"/>
        <v>4.6000000000000263E-2</v>
      </c>
      <c r="AU39" s="23">
        <f t="shared" si="58"/>
        <v>-9.0000000000003411E-3</v>
      </c>
      <c r="AV39" s="23" t="str">
        <f t="shared" si="59"/>
        <v/>
      </c>
      <c r="AW39" s="23" t="str">
        <f t="shared" si="60"/>
        <v/>
      </c>
      <c r="AX39" s="23" t="str">
        <f t="shared" si="61"/>
        <v/>
      </c>
      <c r="AY39" s="23">
        <f t="shared" si="62"/>
        <v>-1.7000000000000348E-2</v>
      </c>
      <c r="AZ39" s="23">
        <f t="shared" si="63"/>
        <v>-1.9000000000000128E-2</v>
      </c>
      <c r="BA39" s="23">
        <f t="shared" si="64"/>
        <v>4.6999999999999709E-2</v>
      </c>
      <c r="BB39" s="23">
        <f t="shared" si="65"/>
        <v>2.7999999999999581E-2</v>
      </c>
      <c r="BC39" s="23">
        <f t="shared" si="66"/>
        <v>-3.900000000000059E-2</v>
      </c>
      <c r="BD39" s="23">
        <f t="shared" si="67"/>
        <v>-7.8999999999999737E-2</v>
      </c>
      <c r="BE39" s="23">
        <f t="shared" si="68"/>
        <v>-0.15000000000000036</v>
      </c>
      <c r="BF39" s="23">
        <f t="shared" si="69"/>
        <v>3.0000000000001137E-3</v>
      </c>
      <c r="BG39" s="23">
        <f t="shared" si="70"/>
        <v>-7.3500000000000121E-2</v>
      </c>
      <c r="BH39" s="23" t="str">
        <f t="shared" si="71"/>
        <v/>
      </c>
      <c r="BI39" s="23" t="str">
        <f t="shared" si="72"/>
        <v/>
      </c>
      <c r="BJ39" s="23" t="str">
        <f t="shared" si="73"/>
        <v/>
      </c>
      <c r="BK39" s="23" t="str">
        <f t="shared" si="74"/>
        <v/>
      </c>
      <c r="BL39" s="23" t="str">
        <f t="shared" si="75"/>
        <v/>
      </c>
      <c r="BM39" s="23" t="str">
        <f t="shared" si="76"/>
        <v/>
      </c>
      <c r="BN39" s="23" t="str">
        <f t="shared" si="77"/>
        <v/>
      </c>
      <c r="BP39" s="8">
        <f t="shared" si="31"/>
        <v>0.125</v>
      </c>
      <c r="BQ39" s="8">
        <f t="shared" si="32"/>
        <v>0.17100000000000026</v>
      </c>
      <c r="BR39" s="8">
        <f t="shared" si="33"/>
        <v>3.3999999999999808E-2</v>
      </c>
      <c r="BS39" s="8">
        <f t="shared" si="34"/>
        <v>4.6000000000000263E-2</v>
      </c>
      <c r="BT39" s="8">
        <f t="shared" si="35"/>
        <v>9.0000000000003411E-3</v>
      </c>
      <c r="BU39" s="8" t="str">
        <f t="shared" si="36"/>
        <v/>
      </c>
      <c r="BV39" s="8" t="str">
        <f t="shared" si="37"/>
        <v/>
      </c>
      <c r="BW39" s="8" t="str">
        <f t="shared" si="38"/>
        <v/>
      </c>
      <c r="BX39" s="8">
        <f t="shared" si="39"/>
        <v>1.7000000000000348E-2</v>
      </c>
      <c r="BY39" s="8">
        <f t="shared" si="40"/>
        <v>1.9000000000000128E-2</v>
      </c>
      <c r="BZ39" s="8">
        <f t="shared" si="41"/>
        <v>4.6999999999999709E-2</v>
      </c>
      <c r="CA39" s="8">
        <f t="shared" si="42"/>
        <v>2.7999999999999581E-2</v>
      </c>
      <c r="CB39" s="8">
        <f t="shared" si="43"/>
        <v>3.900000000000059E-2</v>
      </c>
      <c r="CC39" s="8">
        <f t="shared" si="44"/>
        <v>7.8999999999999737E-2</v>
      </c>
      <c r="CD39" s="8">
        <f t="shared" si="45"/>
        <v>0.15000000000000036</v>
      </c>
      <c r="CE39" s="8">
        <f t="shared" si="46"/>
        <v>3.0000000000001137E-3</v>
      </c>
      <c r="CF39" s="8">
        <f t="shared" si="47"/>
        <v>7.3500000000000121E-2</v>
      </c>
      <c r="CG39" s="8" t="str">
        <f t="shared" si="48"/>
        <v/>
      </c>
      <c r="CH39" s="8" t="str">
        <f t="shared" si="49"/>
        <v/>
      </c>
      <c r="CI39" s="8" t="str">
        <f t="shared" si="50"/>
        <v/>
      </c>
      <c r="CJ39" s="8" t="str">
        <f t="shared" si="51"/>
        <v/>
      </c>
      <c r="CK39" s="8" t="str">
        <f t="shared" si="52"/>
        <v/>
      </c>
      <c r="CL39" s="8" t="str">
        <f t="shared" si="53"/>
        <v/>
      </c>
      <c r="CM39" s="8" t="str">
        <f t="shared" si="54"/>
        <v/>
      </c>
      <c r="CN39" s="8"/>
    </row>
    <row r="40" spans="1:92">
      <c r="A40" s="1">
        <f t="shared" si="55"/>
        <v>38</v>
      </c>
      <c r="B40" s="34" t="s">
        <v>228</v>
      </c>
      <c r="C40" s="1">
        <v>7</v>
      </c>
      <c r="D40" s="4">
        <f t="shared" si="29"/>
        <v>69</v>
      </c>
      <c r="E40" s="4" t="s">
        <v>157</v>
      </c>
      <c r="F40" s="4">
        <v>1</v>
      </c>
      <c r="G40" s="4" t="s">
        <v>13</v>
      </c>
      <c r="H40" s="4" t="s">
        <v>19</v>
      </c>
      <c r="I40" s="4"/>
      <c r="J40" s="12">
        <v>87.3</v>
      </c>
      <c r="K40" s="67">
        <v>2.9000000000000001E-2</v>
      </c>
      <c r="L40" s="41">
        <v>4.4859999999999998</v>
      </c>
      <c r="M40" s="132" t="s">
        <v>365</v>
      </c>
      <c r="N40" s="4" t="s">
        <v>15</v>
      </c>
      <c r="O40" s="39"/>
      <c r="P40" s="39"/>
      <c r="Q40" s="3"/>
      <c r="R40" s="23">
        <v>4.7039999999999997</v>
      </c>
      <c r="S40" s="23">
        <v>4.6029999999999998</v>
      </c>
      <c r="T40" s="23">
        <v>4.8959999999999999</v>
      </c>
      <c r="U40" s="23">
        <v>4.4420000000000002</v>
      </c>
      <c r="V40" s="44">
        <v>4.665</v>
      </c>
      <c r="W40" s="23">
        <v>4.569</v>
      </c>
      <c r="X40" s="23">
        <v>4.5709999999999997</v>
      </c>
      <c r="Y40" s="23">
        <v>4.5529999999999999</v>
      </c>
      <c r="Z40" s="23">
        <v>4.5129999999999999</v>
      </c>
      <c r="AA40" s="45"/>
      <c r="AB40" s="23">
        <v>4.53</v>
      </c>
      <c r="AC40" s="23">
        <v>4.53</v>
      </c>
      <c r="AD40" s="23">
        <v>4.5599999999999996</v>
      </c>
      <c r="AE40" s="23">
        <v>4.3120000000000003</v>
      </c>
      <c r="AF40" s="23">
        <v>4.593</v>
      </c>
      <c r="AG40" s="23">
        <v>4.4790000000000001</v>
      </c>
      <c r="AH40" s="23">
        <f t="shared" ref="AH40:AH49" si="81">SUM(AF40:AG40)/2</f>
        <v>4.5359999999999996</v>
      </c>
      <c r="AI40" s="38"/>
      <c r="AJ40" s="38"/>
      <c r="AK40" s="38"/>
      <c r="AL40" s="38"/>
      <c r="AM40" s="38"/>
      <c r="AN40" s="38"/>
      <c r="AO40" s="38"/>
      <c r="AP40" s="3"/>
      <c r="AQ40" s="23">
        <f t="shared" si="30"/>
        <v>0.21799999999999997</v>
      </c>
      <c r="AR40" s="23">
        <f t="shared" si="78"/>
        <v>0.11699999999999999</v>
      </c>
      <c r="AS40" s="23">
        <f t="shared" si="79"/>
        <v>0.41000000000000014</v>
      </c>
      <c r="AT40" s="23">
        <f t="shared" si="57"/>
        <v>-4.3999999999999595E-2</v>
      </c>
      <c r="AU40" s="23">
        <f t="shared" si="58"/>
        <v>0.17900000000000027</v>
      </c>
      <c r="AV40" s="23">
        <f t="shared" si="59"/>
        <v>8.3000000000000185E-2</v>
      </c>
      <c r="AW40" s="23">
        <f t="shared" si="60"/>
        <v>8.4999999999999964E-2</v>
      </c>
      <c r="AX40" s="23">
        <f t="shared" si="61"/>
        <v>6.7000000000000171E-2</v>
      </c>
      <c r="AY40" s="23">
        <f t="shared" si="62"/>
        <v>2.7000000000000135E-2</v>
      </c>
      <c r="AZ40" s="23" t="str">
        <f t="shared" si="63"/>
        <v/>
      </c>
      <c r="BA40" s="23">
        <f t="shared" si="64"/>
        <v>4.4000000000000483E-2</v>
      </c>
      <c r="BB40" s="23">
        <f t="shared" si="65"/>
        <v>4.4000000000000483E-2</v>
      </c>
      <c r="BC40" s="23">
        <f t="shared" si="66"/>
        <v>7.3999999999999844E-2</v>
      </c>
      <c r="BD40" s="23">
        <f t="shared" si="67"/>
        <v>-0.17399999999999949</v>
      </c>
      <c r="BE40" s="23">
        <f t="shared" si="68"/>
        <v>0.10700000000000021</v>
      </c>
      <c r="BF40" s="23">
        <f t="shared" si="69"/>
        <v>-6.9999999999996732E-3</v>
      </c>
      <c r="BG40" s="23">
        <f t="shared" si="70"/>
        <v>4.9999999999999822E-2</v>
      </c>
      <c r="BH40" s="23" t="str">
        <f t="shared" si="71"/>
        <v/>
      </c>
      <c r="BI40" s="23" t="str">
        <f t="shared" si="72"/>
        <v/>
      </c>
      <c r="BJ40" s="23" t="str">
        <f t="shared" si="73"/>
        <v/>
      </c>
      <c r="BK40" s="23" t="str">
        <f t="shared" si="74"/>
        <v/>
      </c>
      <c r="BL40" s="23" t="str">
        <f t="shared" si="75"/>
        <v/>
      </c>
      <c r="BM40" s="23" t="str">
        <f t="shared" si="76"/>
        <v/>
      </c>
      <c r="BN40" s="23" t="str">
        <f t="shared" si="77"/>
        <v/>
      </c>
      <c r="BP40" s="8">
        <f t="shared" si="31"/>
        <v>0.21799999999999997</v>
      </c>
      <c r="BQ40" s="8">
        <f t="shared" si="32"/>
        <v>0.11699999999999999</v>
      </c>
      <c r="BR40" s="8">
        <f t="shared" si="33"/>
        <v>0.41000000000000014</v>
      </c>
      <c r="BS40" s="8">
        <f t="shared" si="34"/>
        <v>4.3999999999999595E-2</v>
      </c>
      <c r="BT40" s="8">
        <f t="shared" si="35"/>
        <v>0.17900000000000027</v>
      </c>
      <c r="BU40" s="8">
        <f t="shared" si="36"/>
        <v>8.3000000000000185E-2</v>
      </c>
      <c r="BV40" s="8">
        <f t="shared" si="37"/>
        <v>8.4999999999999964E-2</v>
      </c>
      <c r="BW40" s="8">
        <f t="shared" si="38"/>
        <v>6.7000000000000171E-2</v>
      </c>
      <c r="BX40" s="8">
        <f t="shared" si="39"/>
        <v>2.7000000000000135E-2</v>
      </c>
      <c r="BY40" s="8" t="str">
        <f t="shared" si="40"/>
        <v/>
      </c>
      <c r="BZ40" s="8">
        <f t="shared" si="41"/>
        <v>4.4000000000000483E-2</v>
      </c>
      <c r="CA40" s="8">
        <f t="shared" si="42"/>
        <v>4.4000000000000483E-2</v>
      </c>
      <c r="CB40" s="8">
        <f t="shared" si="43"/>
        <v>7.3999999999999844E-2</v>
      </c>
      <c r="CC40" s="8">
        <f t="shared" si="44"/>
        <v>0.17399999999999949</v>
      </c>
      <c r="CD40" s="8">
        <f t="shared" si="45"/>
        <v>0.10700000000000021</v>
      </c>
      <c r="CE40" s="8">
        <f t="shared" si="46"/>
        <v>6.9999999999996732E-3</v>
      </c>
      <c r="CF40" s="8">
        <f t="shared" si="47"/>
        <v>4.9999999999999822E-2</v>
      </c>
      <c r="CG40" s="8" t="str">
        <f t="shared" si="48"/>
        <v/>
      </c>
      <c r="CH40" s="8" t="str">
        <f t="shared" si="49"/>
        <v/>
      </c>
      <c r="CI40" s="8" t="str">
        <f t="shared" si="50"/>
        <v/>
      </c>
      <c r="CJ40" s="8" t="str">
        <f t="shared" si="51"/>
        <v/>
      </c>
      <c r="CK40" s="8" t="str">
        <f t="shared" si="52"/>
        <v/>
      </c>
      <c r="CL40" s="8" t="str">
        <f t="shared" si="53"/>
        <v/>
      </c>
      <c r="CM40" s="8" t="str">
        <f t="shared" si="54"/>
        <v/>
      </c>
      <c r="CN40" s="8"/>
    </row>
    <row r="41" spans="1:92">
      <c r="A41" s="1">
        <f t="shared" si="55"/>
        <v>39</v>
      </c>
      <c r="B41" s="34"/>
      <c r="C41" s="1">
        <v>7</v>
      </c>
      <c r="D41" s="4">
        <f t="shared" si="29"/>
        <v>69</v>
      </c>
      <c r="E41" s="4" t="s">
        <v>148</v>
      </c>
      <c r="F41" s="4">
        <v>1</v>
      </c>
      <c r="G41" s="4" t="s">
        <v>16</v>
      </c>
      <c r="H41" s="4" t="s">
        <v>192</v>
      </c>
      <c r="I41" s="4"/>
      <c r="J41" s="12">
        <v>92.6</v>
      </c>
      <c r="K41" s="67">
        <v>4.0000000000000001E-3</v>
      </c>
      <c r="L41" s="41">
        <v>4.7140000000000004</v>
      </c>
      <c r="M41" s="132" t="s">
        <v>365</v>
      </c>
      <c r="N41" s="4" t="s">
        <v>15</v>
      </c>
      <c r="O41" s="39"/>
      <c r="P41" s="39"/>
      <c r="Q41" s="3"/>
      <c r="R41" s="23">
        <v>4.7699999999999996</v>
      </c>
      <c r="S41" s="23">
        <v>4.6539999999999999</v>
      </c>
      <c r="T41" s="23">
        <v>5.0190000000000001</v>
      </c>
      <c r="U41" s="23">
        <v>4.7889999999999997</v>
      </c>
      <c r="V41" s="44">
        <v>4.8010000000000002</v>
      </c>
      <c r="W41" s="23">
        <v>4.758</v>
      </c>
      <c r="X41" s="23">
        <v>4.7619999999999996</v>
      </c>
      <c r="Y41" s="23">
        <v>4.7510000000000003</v>
      </c>
      <c r="Z41" s="23">
        <v>4.7249999999999996</v>
      </c>
      <c r="AA41" s="45"/>
      <c r="AB41" s="23">
        <v>4.9329999999999998</v>
      </c>
      <c r="AC41" s="23">
        <v>4.8730000000000002</v>
      </c>
      <c r="AD41" s="23">
        <v>4.8</v>
      </c>
      <c r="AE41" s="23">
        <v>4.8019999999999996</v>
      </c>
      <c r="AF41" s="23">
        <v>4.7119999999999997</v>
      </c>
      <c r="AG41" s="23">
        <v>4.6520000000000001</v>
      </c>
      <c r="AH41" s="23">
        <f t="shared" si="81"/>
        <v>4.6820000000000004</v>
      </c>
      <c r="AI41" s="38"/>
      <c r="AJ41" s="38"/>
      <c r="AK41" s="38"/>
      <c r="AL41" s="38"/>
      <c r="AM41" s="38"/>
      <c r="AN41" s="38"/>
      <c r="AO41" s="38"/>
      <c r="AP41" s="3"/>
      <c r="AQ41" s="23">
        <f t="shared" si="30"/>
        <v>5.5999999999999162E-2</v>
      </c>
      <c r="AR41" s="23">
        <f t="shared" si="78"/>
        <v>-6.0000000000000497E-2</v>
      </c>
      <c r="AS41" s="23">
        <f t="shared" si="79"/>
        <v>0.30499999999999972</v>
      </c>
      <c r="AT41" s="23">
        <f t="shared" si="57"/>
        <v>7.4999999999999289E-2</v>
      </c>
      <c r="AU41" s="23">
        <f t="shared" si="58"/>
        <v>8.6999999999999744E-2</v>
      </c>
      <c r="AV41" s="23">
        <f t="shared" si="59"/>
        <v>4.3999999999999595E-2</v>
      </c>
      <c r="AW41" s="23">
        <f t="shared" si="60"/>
        <v>4.7999999999999154E-2</v>
      </c>
      <c r="AX41" s="23">
        <f t="shared" si="61"/>
        <v>3.6999999999999922E-2</v>
      </c>
      <c r="AY41" s="23">
        <f t="shared" si="62"/>
        <v>1.0999999999999233E-2</v>
      </c>
      <c r="AZ41" s="23" t="str">
        <f t="shared" si="63"/>
        <v/>
      </c>
      <c r="BA41" s="23">
        <f t="shared" si="64"/>
        <v>0.21899999999999942</v>
      </c>
      <c r="BB41" s="23">
        <f t="shared" si="65"/>
        <v>0.15899999999999981</v>
      </c>
      <c r="BC41" s="23">
        <f t="shared" si="66"/>
        <v>8.599999999999941E-2</v>
      </c>
      <c r="BD41" s="23">
        <f t="shared" si="67"/>
        <v>8.799999999999919E-2</v>
      </c>
      <c r="BE41" s="23">
        <f t="shared" si="68"/>
        <v>-2.0000000000006679E-3</v>
      </c>
      <c r="BF41" s="23">
        <f t="shared" si="69"/>
        <v>-6.2000000000000277E-2</v>
      </c>
      <c r="BG41" s="23">
        <f t="shared" si="70"/>
        <v>-3.2000000000000028E-2</v>
      </c>
      <c r="BH41" s="23" t="str">
        <f t="shared" si="71"/>
        <v/>
      </c>
      <c r="BI41" s="23" t="str">
        <f t="shared" si="72"/>
        <v/>
      </c>
      <c r="BJ41" s="23" t="str">
        <f t="shared" si="73"/>
        <v/>
      </c>
      <c r="BK41" s="23" t="str">
        <f t="shared" si="74"/>
        <v/>
      </c>
      <c r="BL41" s="23" t="str">
        <f t="shared" si="75"/>
        <v/>
      </c>
      <c r="BM41" s="23" t="str">
        <f t="shared" si="76"/>
        <v/>
      </c>
      <c r="BN41" s="23" t="str">
        <f t="shared" si="77"/>
        <v/>
      </c>
      <c r="BP41" s="8">
        <f t="shared" si="31"/>
        <v>5.5999999999999162E-2</v>
      </c>
      <c r="BQ41" s="8">
        <f t="shared" si="32"/>
        <v>6.0000000000000497E-2</v>
      </c>
      <c r="BR41" s="8">
        <f t="shared" si="33"/>
        <v>0.30499999999999972</v>
      </c>
      <c r="BS41" s="8">
        <f t="shared" si="34"/>
        <v>7.4999999999999289E-2</v>
      </c>
      <c r="BT41" s="8">
        <f t="shared" si="35"/>
        <v>8.6999999999999744E-2</v>
      </c>
      <c r="BU41" s="8">
        <f t="shared" si="36"/>
        <v>4.3999999999999595E-2</v>
      </c>
      <c r="BV41" s="8">
        <f t="shared" si="37"/>
        <v>4.7999999999999154E-2</v>
      </c>
      <c r="BW41" s="8">
        <f t="shared" si="38"/>
        <v>3.6999999999999922E-2</v>
      </c>
      <c r="BX41" s="8">
        <f t="shared" si="39"/>
        <v>1.0999999999999233E-2</v>
      </c>
      <c r="BY41" s="8" t="str">
        <f t="shared" si="40"/>
        <v/>
      </c>
      <c r="BZ41" s="8">
        <f t="shared" si="41"/>
        <v>0.21899999999999942</v>
      </c>
      <c r="CA41" s="8">
        <f t="shared" si="42"/>
        <v>0.15899999999999981</v>
      </c>
      <c r="CB41" s="8">
        <f t="shared" si="43"/>
        <v>8.599999999999941E-2</v>
      </c>
      <c r="CC41" s="8">
        <f t="shared" si="44"/>
        <v>8.799999999999919E-2</v>
      </c>
      <c r="CD41" s="8">
        <f t="shared" si="45"/>
        <v>2.0000000000006679E-3</v>
      </c>
      <c r="CE41" s="8">
        <f t="shared" si="46"/>
        <v>6.2000000000000277E-2</v>
      </c>
      <c r="CF41" s="8">
        <f t="shared" si="47"/>
        <v>3.2000000000000028E-2</v>
      </c>
      <c r="CG41" s="8" t="str">
        <f t="shared" si="48"/>
        <v/>
      </c>
      <c r="CH41" s="8" t="str">
        <f t="shared" si="49"/>
        <v/>
      </c>
      <c r="CI41" s="8" t="str">
        <f t="shared" si="50"/>
        <v/>
      </c>
      <c r="CJ41" s="8" t="str">
        <f t="shared" si="51"/>
        <v/>
      </c>
      <c r="CK41" s="8" t="str">
        <f t="shared" si="52"/>
        <v/>
      </c>
      <c r="CL41" s="8" t="str">
        <f t="shared" si="53"/>
        <v/>
      </c>
      <c r="CM41" s="8" t="str">
        <f t="shared" si="54"/>
        <v/>
      </c>
      <c r="CN41" s="8"/>
    </row>
    <row r="42" spans="1:92">
      <c r="A42" s="1">
        <f t="shared" si="55"/>
        <v>40</v>
      </c>
      <c r="B42" s="34"/>
      <c r="C42" s="1">
        <v>7</v>
      </c>
      <c r="D42" s="4">
        <f t="shared" si="29"/>
        <v>69</v>
      </c>
      <c r="E42" s="4" t="s">
        <v>148</v>
      </c>
      <c r="F42" s="4">
        <v>1</v>
      </c>
      <c r="G42" s="4" t="s">
        <v>16</v>
      </c>
      <c r="H42" s="4" t="s">
        <v>192</v>
      </c>
      <c r="I42" s="4"/>
      <c r="J42" s="12">
        <v>92.4</v>
      </c>
      <c r="K42" s="67">
        <v>0</v>
      </c>
      <c r="L42" s="41">
        <v>5.4119999999999999</v>
      </c>
      <c r="M42" s="132" t="s">
        <v>365</v>
      </c>
      <c r="N42" s="4" t="s">
        <v>15</v>
      </c>
      <c r="O42" s="39"/>
      <c r="P42" s="39"/>
      <c r="Q42" s="3"/>
      <c r="R42" s="23">
        <v>5.4459999999999997</v>
      </c>
      <c r="S42" s="23">
        <v>5.2949999999999999</v>
      </c>
      <c r="T42" s="23">
        <v>5.7160000000000002</v>
      </c>
      <c r="U42" s="23">
        <v>5.5019999999999998</v>
      </c>
      <c r="V42" s="44">
        <v>5.4870000000000001</v>
      </c>
      <c r="W42" s="23">
        <v>5.4429999999999996</v>
      </c>
      <c r="X42" s="23">
        <v>5.45</v>
      </c>
      <c r="Y42" s="23">
        <v>5.4429999999999996</v>
      </c>
      <c r="Z42" s="23">
        <v>5.4139999999999997</v>
      </c>
      <c r="AA42" s="45"/>
      <c r="AB42" s="23">
        <v>5.5519999999999996</v>
      </c>
      <c r="AC42" s="23">
        <v>5.4969999999999999</v>
      </c>
      <c r="AD42" s="23">
        <v>5.431</v>
      </c>
      <c r="AE42" s="23">
        <v>5.4210000000000003</v>
      </c>
      <c r="AF42" s="23">
        <v>5.3440000000000003</v>
      </c>
      <c r="AG42" s="23">
        <v>5.343</v>
      </c>
      <c r="AH42" s="23">
        <f t="shared" si="81"/>
        <v>5.3435000000000006</v>
      </c>
      <c r="AI42" s="38"/>
      <c r="AJ42" s="38"/>
      <c r="AK42" s="38"/>
      <c r="AL42" s="38"/>
      <c r="AM42" s="38"/>
      <c r="AN42" s="38"/>
      <c r="AO42" s="38"/>
      <c r="AP42" s="3"/>
      <c r="AQ42" s="23">
        <f t="shared" si="30"/>
        <v>3.3999999999999808E-2</v>
      </c>
      <c r="AR42" s="23">
        <f t="shared" si="78"/>
        <v>-0.11699999999999999</v>
      </c>
      <c r="AS42" s="23">
        <f t="shared" si="79"/>
        <v>0.30400000000000027</v>
      </c>
      <c r="AT42" s="23">
        <f t="shared" si="57"/>
        <v>8.9999999999999858E-2</v>
      </c>
      <c r="AU42" s="23">
        <f t="shared" si="58"/>
        <v>7.5000000000000178E-2</v>
      </c>
      <c r="AV42" s="23">
        <f t="shared" si="59"/>
        <v>3.0999999999999694E-2</v>
      </c>
      <c r="AW42" s="23">
        <f t="shared" si="60"/>
        <v>3.8000000000000256E-2</v>
      </c>
      <c r="AX42" s="23">
        <f t="shared" si="61"/>
        <v>3.0999999999999694E-2</v>
      </c>
      <c r="AY42" s="23">
        <f t="shared" si="62"/>
        <v>1.9999999999997797E-3</v>
      </c>
      <c r="AZ42" s="23" t="str">
        <f t="shared" si="63"/>
        <v/>
      </c>
      <c r="BA42" s="23">
        <f t="shared" si="64"/>
        <v>0.13999999999999968</v>
      </c>
      <c r="BB42" s="23">
        <f t="shared" si="65"/>
        <v>8.4999999999999964E-2</v>
      </c>
      <c r="BC42" s="23">
        <f t="shared" si="66"/>
        <v>1.9000000000000128E-2</v>
      </c>
      <c r="BD42" s="23">
        <f t="shared" si="67"/>
        <v>9.0000000000003411E-3</v>
      </c>
      <c r="BE42" s="23">
        <f t="shared" si="68"/>
        <v>-6.7999999999999616E-2</v>
      </c>
      <c r="BF42" s="23">
        <f t="shared" si="69"/>
        <v>-6.899999999999995E-2</v>
      </c>
      <c r="BG42" s="23">
        <f t="shared" si="70"/>
        <v>-6.8499999999999339E-2</v>
      </c>
      <c r="BH42" s="23" t="str">
        <f t="shared" si="71"/>
        <v/>
      </c>
      <c r="BI42" s="23" t="str">
        <f t="shared" si="72"/>
        <v/>
      </c>
      <c r="BJ42" s="23" t="str">
        <f t="shared" si="73"/>
        <v/>
      </c>
      <c r="BK42" s="23" t="str">
        <f t="shared" si="74"/>
        <v/>
      </c>
      <c r="BL42" s="23" t="str">
        <f t="shared" si="75"/>
        <v/>
      </c>
      <c r="BM42" s="23" t="str">
        <f t="shared" si="76"/>
        <v/>
      </c>
      <c r="BN42" s="23" t="str">
        <f t="shared" si="77"/>
        <v/>
      </c>
      <c r="BP42" s="8">
        <f t="shared" si="31"/>
        <v>3.3999999999999808E-2</v>
      </c>
      <c r="BQ42" s="8">
        <f t="shared" si="32"/>
        <v>0.11699999999999999</v>
      </c>
      <c r="BR42" s="8">
        <f t="shared" si="33"/>
        <v>0.30400000000000027</v>
      </c>
      <c r="BS42" s="8">
        <f t="shared" si="34"/>
        <v>8.9999999999999858E-2</v>
      </c>
      <c r="BT42" s="8">
        <f t="shared" si="35"/>
        <v>7.5000000000000178E-2</v>
      </c>
      <c r="BU42" s="8">
        <f t="shared" si="36"/>
        <v>3.0999999999999694E-2</v>
      </c>
      <c r="BV42" s="8">
        <f t="shared" si="37"/>
        <v>3.8000000000000256E-2</v>
      </c>
      <c r="BW42" s="8">
        <f t="shared" si="38"/>
        <v>3.0999999999999694E-2</v>
      </c>
      <c r="BX42" s="8">
        <f t="shared" si="39"/>
        <v>1.9999999999997797E-3</v>
      </c>
      <c r="BY42" s="8" t="str">
        <f t="shared" si="40"/>
        <v/>
      </c>
      <c r="BZ42" s="8">
        <f t="shared" si="41"/>
        <v>0.13999999999999968</v>
      </c>
      <c r="CA42" s="8">
        <f t="shared" si="42"/>
        <v>8.4999999999999964E-2</v>
      </c>
      <c r="CB42" s="8">
        <f t="shared" si="43"/>
        <v>1.9000000000000128E-2</v>
      </c>
      <c r="CC42" s="8">
        <f t="shared" si="44"/>
        <v>9.0000000000003411E-3</v>
      </c>
      <c r="CD42" s="8">
        <f t="shared" si="45"/>
        <v>6.7999999999999616E-2</v>
      </c>
      <c r="CE42" s="8">
        <f t="shared" si="46"/>
        <v>6.899999999999995E-2</v>
      </c>
      <c r="CF42" s="8">
        <f t="shared" si="47"/>
        <v>6.8499999999999339E-2</v>
      </c>
      <c r="CG42" s="8" t="str">
        <f t="shared" si="48"/>
        <v/>
      </c>
      <c r="CH42" s="8" t="str">
        <f t="shared" si="49"/>
        <v/>
      </c>
      <c r="CI42" s="8" t="str">
        <f t="shared" si="50"/>
        <v/>
      </c>
      <c r="CJ42" s="8" t="str">
        <f t="shared" si="51"/>
        <v/>
      </c>
      <c r="CK42" s="8" t="str">
        <f t="shared" si="52"/>
        <v/>
      </c>
      <c r="CL42" s="8" t="str">
        <f t="shared" si="53"/>
        <v/>
      </c>
      <c r="CM42" s="8" t="str">
        <f t="shared" si="54"/>
        <v/>
      </c>
      <c r="CN42" s="8"/>
    </row>
    <row r="43" spans="1:92">
      <c r="A43" s="1">
        <f t="shared" si="55"/>
        <v>41</v>
      </c>
      <c r="B43" s="34"/>
      <c r="C43" s="1">
        <v>7</v>
      </c>
      <c r="D43" s="4">
        <f t="shared" si="29"/>
        <v>69</v>
      </c>
      <c r="E43" s="4" t="s">
        <v>151</v>
      </c>
      <c r="F43" s="4">
        <v>1</v>
      </c>
      <c r="G43" s="4" t="s">
        <v>16</v>
      </c>
      <c r="H43" s="4" t="s">
        <v>192</v>
      </c>
      <c r="I43" s="4"/>
      <c r="J43" s="12">
        <v>92.7</v>
      </c>
      <c r="K43" s="72"/>
      <c r="L43" s="41">
        <v>5.4329999999999998</v>
      </c>
      <c r="M43" s="132" t="s">
        <v>365</v>
      </c>
      <c r="N43" s="4" t="s">
        <v>15</v>
      </c>
      <c r="O43" s="39"/>
      <c r="P43" s="39"/>
      <c r="Q43" s="3"/>
      <c r="R43" s="23">
        <v>5.4470000000000001</v>
      </c>
      <c r="S43" s="23">
        <v>5.3179999999999996</v>
      </c>
      <c r="T43" s="23">
        <v>5.73</v>
      </c>
      <c r="U43" s="23">
        <v>5.5739999999999998</v>
      </c>
      <c r="V43" s="44">
        <v>5.5019999999999998</v>
      </c>
      <c r="W43" s="23">
        <v>5.4669999999999996</v>
      </c>
      <c r="X43" s="23">
        <v>5.4729999999999999</v>
      </c>
      <c r="Y43" s="23">
        <v>5.4640000000000004</v>
      </c>
      <c r="Z43" s="23">
        <v>5.4379999999999997</v>
      </c>
      <c r="AA43" s="45"/>
      <c r="AB43" s="23">
        <v>5.5979999999999999</v>
      </c>
      <c r="AC43" s="23">
        <v>5.5389999999999997</v>
      </c>
      <c r="AD43" s="23">
        <v>5.4649999999999999</v>
      </c>
      <c r="AE43" s="23">
        <v>5.468</v>
      </c>
      <c r="AF43" s="23">
        <v>5.3719999999999999</v>
      </c>
      <c r="AG43" s="23">
        <v>5.3650000000000002</v>
      </c>
      <c r="AH43" s="23">
        <f t="shared" si="81"/>
        <v>5.3685</v>
      </c>
      <c r="AI43" s="38"/>
      <c r="AJ43" s="38"/>
      <c r="AK43" s="38"/>
      <c r="AL43" s="38"/>
      <c r="AM43" s="38"/>
      <c r="AN43" s="38"/>
      <c r="AO43" s="38"/>
      <c r="AP43" s="3"/>
      <c r="AQ43" s="23">
        <f t="shared" si="30"/>
        <v>1.4000000000000234E-2</v>
      </c>
      <c r="AR43" s="23">
        <f t="shared" si="78"/>
        <v>-0.11500000000000021</v>
      </c>
      <c r="AS43" s="23">
        <f t="shared" si="79"/>
        <v>0.2970000000000006</v>
      </c>
      <c r="AT43" s="23">
        <f t="shared" si="57"/>
        <v>0.14100000000000001</v>
      </c>
      <c r="AU43" s="23">
        <f t="shared" si="58"/>
        <v>6.899999999999995E-2</v>
      </c>
      <c r="AV43" s="23">
        <f t="shared" si="59"/>
        <v>3.3999999999999808E-2</v>
      </c>
      <c r="AW43" s="23">
        <f t="shared" si="60"/>
        <v>4.0000000000000036E-2</v>
      </c>
      <c r="AX43" s="23">
        <f t="shared" si="61"/>
        <v>3.1000000000000583E-2</v>
      </c>
      <c r="AY43" s="23">
        <f t="shared" si="62"/>
        <v>4.9999999999998934E-3</v>
      </c>
      <c r="AZ43" s="23" t="str">
        <f t="shared" si="63"/>
        <v/>
      </c>
      <c r="BA43" s="23">
        <f t="shared" si="64"/>
        <v>0.16500000000000004</v>
      </c>
      <c r="BB43" s="23">
        <f t="shared" si="65"/>
        <v>0.10599999999999987</v>
      </c>
      <c r="BC43" s="23">
        <f t="shared" si="66"/>
        <v>3.2000000000000028E-2</v>
      </c>
      <c r="BD43" s="23">
        <f t="shared" si="67"/>
        <v>3.5000000000000142E-2</v>
      </c>
      <c r="BE43" s="23">
        <f t="shared" si="68"/>
        <v>-6.0999999999999943E-2</v>
      </c>
      <c r="BF43" s="23">
        <f t="shared" si="69"/>
        <v>-6.7999999999999616E-2</v>
      </c>
      <c r="BG43" s="23">
        <f t="shared" si="70"/>
        <v>-6.449999999999978E-2</v>
      </c>
      <c r="BH43" s="23" t="str">
        <f t="shared" si="71"/>
        <v/>
      </c>
      <c r="BI43" s="23" t="str">
        <f t="shared" si="72"/>
        <v/>
      </c>
      <c r="BJ43" s="23" t="str">
        <f t="shared" si="73"/>
        <v/>
      </c>
      <c r="BK43" s="23" t="str">
        <f t="shared" si="74"/>
        <v/>
      </c>
      <c r="BL43" s="23" t="str">
        <f t="shared" si="75"/>
        <v/>
      </c>
      <c r="BM43" s="23" t="str">
        <f t="shared" si="76"/>
        <v/>
      </c>
      <c r="BN43" s="23" t="str">
        <f t="shared" si="77"/>
        <v/>
      </c>
      <c r="BP43" s="8">
        <f t="shared" si="31"/>
        <v>1.4000000000000234E-2</v>
      </c>
      <c r="BQ43" s="8">
        <f t="shared" si="32"/>
        <v>0.11500000000000021</v>
      </c>
      <c r="BR43" s="8">
        <f t="shared" si="33"/>
        <v>0.2970000000000006</v>
      </c>
      <c r="BS43" s="8">
        <f t="shared" si="34"/>
        <v>0.14100000000000001</v>
      </c>
      <c r="BT43" s="8">
        <f t="shared" si="35"/>
        <v>6.899999999999995E-2</v>
      </c>
      <c r="BU43" s="8">
        <f t="shared" si="36"/>
        <v>3.3999999999999808E-2</v>
      </c>
      <c r="BV43" s="8">
        <f t="shared" si="37"/>
        <v>4.0000000000000036E-2</v>
      </c>
      <c r="BW43" s="8">
        <f t="shared" si="38"/>
        <v>3.1000000000000583E-2</v>
      </c>
      <c r="BX43" s="8">
        <f t="shared" si="39"/>
        <v>4.9999999999998934E-3</v>
      </c>
      <c r="BY43" s="8" t="str">
        <f t="shared" si="40"/>
        <v/>
      </c>
      <c r="BZ43" s="8">
        <f t="shared" si="41"/>
        <v>0.16500000000000004</v>
      </c>
      <c r="CA43" s="8">
        <f t="shared" si="42"/>
        <v>0.10599999999999987</v>
      </c>
      <c r="CB43" s="8">
        <f t="shared" si="43"/>
        <v>3.2000000000000028E-2</v>
      </c>
      <c r="CC43" s="8">
        <f t="shared" si="44"/>
        <v>3.5000000000000142E-2</v>
      </c>
      <c r="CD43" s="8">
        <f t="shared" si="45"/>
        <v>6.0999999999999943E-2</v>
      </c>
      <c r="CE43" s="8">
        <f t="shared" si="46"/>
        <v>6.7999999999999616E-2</v>
      </c>
      <c r="CF43" s="8">
        <f t="shared" si="47"/>
        <v>6.449999999999978E-2</v>
      </c>
      <c r="CG43" s="8" t="str">
        <f t="shared" si="48"/>
        <v/>
      </c>
      <c r="CH43" s="8" t="str">
        <f t="shared" si="49"/>
        <v/>
      </c>
      <c r="CI43" s="8" t="str">
        <f t="shared" si="50"/>
        <v/>
      </c>
      <c r="CJ43" s="8" t="str">
        <f t="shared" si="51"/>
        <v/>
      </c>
      <c r="CK43" s="8" t="str">
        <f t="shared" si="52"/>
        <v/>
      </c>
      <c r="CL43" s="8" t="str">
        <f t="shared" si="53"/>
        <v/>
      </c>
      <c r="CM43" s="8" t="str">
        <f t="shared" si="54"/>
        <v/>
      </c>
      <c r="CN43" s="8"/>
    </row>
    <row r="44" spans="1:92">
      <c r="A44" s="1">
        <f t="shared" si="55"/>
        <v>42</v>
      </c>
      <c r="B44" s="34"/>
      <c r="C44" s="1">
        <v>7</v>
      </c>
      <c r="D44" s="4">
        <f t="shared" si="29"/>
        <v>69</v>
      </c>
      <c r="E44" s="4" t="s">
        <v>135</v>
      </c>
      <c r="F44" s="4">
        <v>1</v>
      </c>
      <c r="G44" s="4" t="s">
        <v>229</v>
      </c>
      <c r="H44" s="4" t="s">
        <v>192</v>
      </c>
      <c r="I44" s="4"/>
      <c r="J44" s="12">
        <v>91</v>
      </c>
      <c r="K44" s="67">
        <v>0.17699999999999999</v>
      </c>
      <c r="L44" s="41">
        <v>5.4939999999999998</v>
      </c>
      <c r="M44" s="132" t="s">
        <v>365</v>
      </c>
      <c r="N44" s="4" t="s">
        <v>15</v>
      </c>
      <c r="O44" s="39"/>
      <c r="P44" s="39"/>
      <c r="Q44" s="3"/>
      <c r="R44" s="23">
        <v>5.7560000000000002</v>
      </c>
      <c r="S44" s="23">
        <v>5.4749999999999996</v>
      </c>
      <c r="T44" s="23">
        <v>5.774</v>
      </c>
      <c r="U44" s="23">
        <v>5.5919999999999996</v>
      </c>
      <c r="V44" s="44">
        <v>5.5970000000000004</v>
      </c>
      <c r="W44" s="23">
        <v>5.54</v>
      </c>
      <c r="X44" s="23">
        <v>5.5309999999999997</v>
      </c>
      <c r="Y44" s="23">
        <v>5.5270000000000001</v>
      </c>
      <c r="Z44" s="23">
        <v>5.4969999999999999</v>
      </c>
      <c r="AA44" s="45"/>
      <c r="AB44" s="23">
        <v>5.4960000000000004</v>
      </c>
      <c r="AC44" s="23">
        <v>5.5209999999999999</v>
      </c>
      <c r="AD44" s="23">
        <v>5.5090000000000003</v>
      </c>
      <c r="AE44" s="23">
        <v>5.3109999999999999</v>
      </c>
      <c r="AF44" s="23">
        <v>5.4420000000000002</v>
      </c>
      <c r="AG44" s="23">
        <v>5.3929999999999998</v>
      </c>
      <c r="AH44" s="23">
        <f t="shared" si="81"/>
        <v>5.4175000000000004</v>
      </c>
      <c r="AI44" s="38"/>
      <c r="AJ44" s="38"/>
      <c r="AK44" s="38"/>
      <c r="AL44" s="38"/>
      <c r="AM44" s="38"/>
      <c r="AN44" s="38"/>
      <c r="AO44" s="38"/>
      <c r="AP44" s="3"/>
      <c r="AQ44" s="23">
        <f t="shared" si="30"/>
        <v>0.26200000000000045</v>
      </c>
      <c r="AR44" s="23">
        <f t="shared" si="78"/>
        <v>-1.9000000000000128E-2</v>
      </c>
      <c r="AS44" s="23">
        <f t="shared" si="79"/>
        <v>0.28000000000000025</v>
      </c>
      <c r="AT44" s="23">
        <f t="shared" si="57"/>
        <v>9.7999999999999865E-2</v>
      </c>
      <c r="AU44" s="23">
        <f t="shared" si="58"/>
        <v>0.10300000000000065</v>
      </c>
      <c r="AV44" s="23">
        <f t="shared" si="59"/>
        <v>4.6000000000000263E-2</v>
      </c>
      <c r="AW44" s="23">
        <f t="shared" si="60"/>
        <v>3.6999999999999922E-2</v>
      </c>
      <c r="AX44" s="23">
        <f t="shared" si="61"/>
        <v>3.3000000000000362E-2</v>
      </c>
      <c r="AY44" s="23">
        <f t="shared" si="62"/>
        <v>3.0000000000001137E-3</v>
      </c>
      <c r="AZ44" s="23" t="str">
        <f t="shared" si="63"/>
        <v/>
      </c>
      <c r="BA44" s="23">
        <f t="shared" si="64"/>
        <v>2.0000000000006679E-3</v>
      </c>
      <c r="BB44" s="23">
        <f t="shared" si="65"/>
        <v>2.7000000000000135E-2</v>
      </c>
      <c r="BC44" s="23">
        <f t="shared" si="66"/>
        <v>1.5000000000000568E-2</v>
      </c>
      <c r="BD44" s="23">
        <f t="shared" si="67"/>
        <v>-0.18299999999999983</v>
      </c>
      <c r="BE44" s="23">
        <f t="shared" si="68"/>
        <v>-5.1999999999999602E-2</v>
      </c>
      <c r="BF44" s="23">
        <f t="shared" si="69"/>
        <v>-0.10099999999999998</v>
      </c>
      <c r="BG44" s="23">
        <f t="shared" si="70"/>
        <v>-7.6499999999999346E-2</v>
      </c>
      <c r="BH44" s="23" t="str">
        <f t="shared" si="71"/>
        <v/>
      </c>
      <c r="BI44" s="23" t="str">
        <f t="shared" si="72"/>
        <v/>
      </c>
      <c r="BJ44" s="23" t="str">
        <f t="shared" si="73"/>
        <v/>
      </c>
      <c r="BK44" s="23" t="str">
        <f t="shared" si="74"/>
        <v/>
      </c>
      <c r="BL44" s="23" t="str">
        <f t="shared" si="75"/>
        <v/>
      </c>
      <c r="BM44" s="23" t="str">
        <f t="shared" si="76"/>
        <v/>
      </c>
      <c r="BN44" s="23" t="str">
        <f t="shared" si="77"/>
        <v/>
      </c>
      <c r="BP44" s="8">
        <f t="shared" si="31"/>
        <v>0.26200000000000045</v>
      </c>
      <c r="BQ44" s="8">
        <f t="shared" si="32"/>
        <v>1.9000000000000128E-2</v>
      </c>
      <c r="BR44" s="8">
        <f t="shared" si="33"/>
        <v>0.28000000000000025</v>
      </c>
      <c r="BS44" s="8">
        <f t="shared" si="34"/>
        <v>9.7999999999999865E-2</v>
      </c>
      <c r="BT44" s="8">
        <f t="shared" si="35"/>
        <v>0.10300000000000065</v>
      </c>
      <c r="BU44" s="8">
        <f t="shared" si="36"/>
        <v>4.6000000000000263E-2</v>
      </c>
      <c r="BV44" s="8">
        <f t="shared" si="37"/>
        <v>3.6999999999999922E-2</v>
      </c>
      <c r="BW44" s="8">
        <f t="shared" si="38"/>
        <v>3.3000000000000362E-2</v>
      </c>
      <c r="BX44" s="8">
        <f t="shared" si="39"/>
        <v>3.0000000000001137E-3</v>
      </c>
      <c r="BY44" s="8" t="str">
        <f t="shared" si="40"/>
        <v/>
      </c>
      <c r="BZ44" s="8">
        <f t="shared" si="41"/>
        <v>2.0000000000006679E-3</v>
      </c>
      <c r="CA44" s="8">
        <f t="shared" si="42"/>
        <v>2.7000000000000135E-2</v>
      </c>
      <c r="CB44" s="8">
        <f t="shared" si="43"/>
        <v>1.5000000000000568E-2</v>
      </c>
      <c r="CC44" s="8">
        <f t="shared" si="44"/>
        <v>0.18299999999999983</v>
      </c>
      <c r="CD44" s="8">
        <f t="shared" si="45"/>
        <v>5.1999999999999602E-2</v>
      </c>
      <c r="CE44" s="8">
        <f t="shared" si="46"/>
        <v>0.10099999999999998</v>
      </c>
      <c r="CF44" s="8">
        <f t="shared" si="47"/>
        <v>7.6499999999999346E-2</v>
      </c>
      <c r="CG44" s="8" t="str">
        <f t="shared" si="48"/>
        <v/>
      </c>
      <c r="CH44" s="8" t="str">
        <f t="shared" si="49"/>
        <v/>
      </c>
      <c r="CI44" s="8" t="str">
        <f t="shared" si="50"/>
        <v/>
      </c>
      <c r="CJ44" s="8" t="str">
        <f t="shared" si="51"/>
        <v/>
      </c>
      <c r="CK44" s="8" t="str">
        <f t="shared" si="52"/>
        <v/>
      </c>
      <c r="CL44" s="8" t="str">
        <f t="shared" si="53"/>
        <v/>
      </c>
      <c r="CM44" s="8" t="str">
        <f t="shared" si="54"/>
        <v/>
      </c>
      <c r="CN44" s="8"/>
    </row>
    <row r="45" spans="1:92">
      <c r="A45" s="1">
        <f t="shared" si="55"/>
        <v>43</v>
      </c>
      <c r="B45" s="34"/>
      <c r="C45" s="1">
        <v>7</v>
      </c>
      <c r="D45" s="4">
        <f t="shared" si="29"/>
        <v>69</v>
      </c>
      <c r="E45" s="4" t="s">
        <v>163</v>
      </c>
      <c r="F45" s="4">
        <v>3</v>
      </c>
      <c r="G45" s="4" t="s">
        <v>13</v>
      </c>
      <c r="H45" s="4" t="s">
        <v>19</v>
      </c>
      <c r="I45" s="4"/>
      <c r="J45" s="12">
        <v>98.1</v>
      </c>
      <c r="K45" s="72"/>
      <c r="L45" s="41">
        <v>3.9509999999999996</v>
      </c>
      <c r="M45" s="132" t="s">
        <v>130</v>
      </c>
      <c r="N45" s="4" t="s">
        <v>15</v>
      </c>
      <c r="O45" s="39"/>
      <c r="P45" s="39"/>
      <c r="Q45" s="3"/>
      <c r="R45" s="23">
        <v>4.3280000000000003</v>
      </c>
      <c r="S45" s="23">
        <v>4.1260000000000003</v>
      </c>
      <c r="T45" s="23">
        <v>4.194</v>
      </c>
      <c r="U45" s="23">
        <v>3.6669999999999998</v>
      </c>
      <c r="V45" s="44">
        <v>3.85</v>
      </c>
      <c r="W45" s="45"/>
      <c r="X45" s="45"/>
      <c r="Y45" s="45"/>
      <c r="Z45" s="23">
        <v>3.9710000000000001</v>
      </c>
      <c r="AA45" s="45"/>
      <c r="AB45" s="23">
        <v>4.1440000000000001</v>
      </c>
      <c r="AC45" s="23">
        <v>4.141</v>
      </c>
      <c r="AD45" s="23">
        <v>4.1369999999999996</v>
      </c>
      <c r="AE45" s="23">
        <v>4.0049999999999999</v>
      </c>
      <c r="AF45" s="23">
        <v>4.1159999999999997</v>
      </c>
      <c r="AG45" s="23">
        <v>3.7559999999999998</v>
      </c>
      <c r="AH45" s="23">
        <f t="shared" si="81"/>
        <v>3.9359999999999999</v>
      </c>
      <c r="AI45" s="38"/>
      <c r="AJ45" s="38"/>
      <c r="AK45" s="38"/>
      <c r="AL45" s="38"/>
      <c r="AM45" s="38"/>
      <c r="AN45" s="38"/>
      <c r="AO45" s="38"/>
      <c r="AP45" s="3"/>
      <c r="AQ45" s="23">
        <f t="shared" si="30"/>
        <v>0.37700000000000067</v>
      </c>
      <c r="AR45" s="23">
        <f t="shared" si="78"/>
        <v>0.17500000000000071</v>
      </c>
      <c r="AS45" s="23">
        <f t="shared" si="79"/>
        <v>0.24300000000000033</v>
      </c>
      <c r="AT45" s="23">
        <f t="shared" si="57"/>
        <v>-0.28399999999999981</v>
      </c>
      <c r="AU45" s="23">
        <f t="shared" si="58"/>
        <v>-0.10099999999999953</v>
      </c>
      <c r="AV45" s="23" t="str">
        <f t="shared" si="59"/>
        <v/>
      </c>
      <c r="AW45" s="23" t="str">
        <f t="shared" si="60"/>
        <v/>
      </c>
      <c r="AX45" s="23" t="str">
        <f t="shared" si="61"/>
        <v/>
      </c>
      <c r="AY45" s="23">
        <f t="shared" si="62"/>
        <v>2.0000000000000462E-2</v>
      </c>
      <c r="AZ45" s="23" t="str">
        <f t="shared" si="63"/>
        <v/>
      </c>
      <c r="BA45" s="23">
        <f t="shared" si="64"/>
        <v>0.1930000000000005</v>
      </c>
      <c r="BB45" s="23">
        <f t="shared" si="65"/>
        <v>0.19000000000000039</v>
      </c>
      <c r="BC45" s="23">
        <f t="shared" si="66"/>
        <v>0.18599999999999994</v>
      </c>
      <c r="BD45" s="23">
        <f t="shared" si="67"/>
        <v>5.400000000000027E-2</v>
      </c>
      <c r="BE45" s="23">
        <f t="shared" si="68"/>
        <v>0.16500000000000004</v>
      </c>
      <c r="BF45" s="23">
        <f t="shared" si="69"/>
        <v>-0.19499999999999984</v>
      </c>
      <c r="BG45" s="23">
        <f t="shared" si="70"/>
        <v>-1.499999999999968E-2</v>
      </c>
      <c r="BH45" s="23" t="str">
        <f t="shared" si="71"/>
        <v/>
      </c>
      <c r="BI45" s="23" t="str">
        <f t="shared" si="72"/>
        <v/>
      </c>
      <c r="BJ45" s="23" t="str">
        <f t="shared" si="73"/>
        <v/>
      </c>
      <c r="BK45" s="23" t="str">
        <f t="shared" si="74"/>
        <v/>
      </c>
      <c r="BL45" s="23" t="str">
        <f t="shared" si="75"/>
        <v/>
      </c>
      <c r="BM45" s="23" t="str">
        <f t="shared" si="76"/>
        <v/>
      </c>
      <c r="BN45" s="23" t="str">
        <f t="shared" si="77"/>
        <v/>
      </c>
      <c r="BP45" s="8">
        <f t="shared" si="31"/>
        <v>0.37700000000000067</v>
      </c>
      <c r="BQ45" s="8">
        <f t="shared" si="32"/>
        <v>0.17500000000000071</v>
      </c>
      <c r="BR45" s="8">
        <f t="shared" si="33"/>
        <v>0.24300000000000033</v>
      </c>
      <c r="BS45" s="8">
        <f t="shared" si="34"/>
        <v>0.28399999999999981</v>
      </c>
      <c r="BT45" s="8">
        <f t="shared" si="35"/>
        <v>0.10099999999999953</v>
      </c>
      <c r="BU45" s="8" t="str">
        <f t="shared" si="36"/>
        <v/>
      </c>
      <c r="BV45" s="8" t="str">
        <f t="shared" si="37"/>
        <v/>
      </c>
      <c r="BW45" s="8" t="str">
        <f t="shared" si="38"/>
        <v/>
      </c>
      <c r="BX45" s="8">
        <f t="shared" si="39"/>
        <v>2.0000000000000462E-2</v>
      </c>
      <c r="BY45" s="8" t="str">
        <f t="shared" si="40"/>
        <v/>
      </c>
      <c r="BZ45" s="8">
        <f t="shared" si="41"/>
        <v>0.1930000000000005</v>
      </c>
      <c r="CA45" s="8">
        <f t="shared" si="42"/>
        <v>0.19000000000000039</v>
      </c>
      <c r="CB45" s="8">
        <f t="shared" si="43"/>
        <v>0.18599999999999994</v>
      </c>
      <c r="CC45" s="8">
        <f t="shared" si="44"/>
        <v>5.400000000000027E-2</v>
      </c>
      <c r="CD45" s="8">
        <f t="shared" si="45"/>
        <v>0.16500000000000004</v>
      </c>
      <c r="CE45" s="8">
        <f t="shared" si="46"/>
        <v>0.19499999999999984</v>
      </c>
      <c r="CF45" s="8">
        <f t="shared" si="47"/>
        <v>1.499999999999968E-2</v>
      </c>
      <c r="CG45" s="8" t="str">
        <f t="shared" si="48"/>
        <v/>
      </c>
      <c r="CH45" s="8" t="str">
        <f t="shared" si="49"/>
        <v/>
      </c>
      <c r="CI45" s="8" t="str">
        <f t="shared" si="50"/>
        <v/>
      </c>
      <c r="CJ45" s="8" t="str">
        <f t="shared" si="51"/>
        <v/>
      </c>
      <c r="CK45" s="8" t="str">
        <f t="shared" si="52"/>
        <v/>
      </c>
      <c r="CL45" s="8" t="str">
        <f t="shared" si="53"/>
        <v/>
      </c>
      <c r="CM45" s="8" t="str">
        <f t="shared" si="54"/>
        <v/>
      </c>
      <c r="CN45" s="8"/>
    </row>
    <row r="46" spans="1:92">
      <c r="A46" s="1">
        <f t="shared" si="55"/>
        <v>44</v>
      </c>
      <c r="B46" s="34"/>
      <c r="C46" s="1">
        <v>7</v>
      </c>
      <c r="D46" s="4">
        <f t="shared" si="29"/>
        <v>69</v>
      </c>
      <c r="E46" s="4" t="s">
        <v>162</v>
      </c>
      <c r="F46" s="4">
        <v>3</v>
      </c>
      <c r="G46" s="4" t="s">
        <v>13</v>
      </c>
      <c r="H46" s="4" t="s">
        <v>19</v>
      </c>
      <c r="I46" s="4"/>
      <c r="J46" s="12">
        <v>97.3</v>
      </c>
      <c r="K46" s="72"/>
      <c r="L46" s="41">
        <v>4.1079999999999997</v>
      </c>
      <c r="M46" s="132" t="s">
        <v>130</v>
      </c>
      <c r="N46" s="4" t="s">
        <v>15</v>
      </c>
      <c r="O46" s="39"/>
      <c r="P46" s="39"/>
      <c r="Q46" s="3"/>
      <c r="R46" s="23">
        <v>4.375</v>
      </c>
      <c r="S46" s="23">
        <v>4.2069999999999999</v>
      </c>
      <c r="T46" s="23">
        <v>4.3840000000000003</v>
      </c>
      <c r="U46" s="23">
        <v>4.08</v>
      </c>
      <c r="V46" s="44">
        <v>4.1619999999999999</v>
      </c>
      <c r="W46" s="45"/>
      <c r="X46" s="45"/>
      <c r="Y46" s="45"/>
      <c r="Z46" s="23">
        <v>4.1070000000000002</v>
      </c>
      <c r="AA46" s="45"/>
      <c r="AB46" s="23">
        <v>4.2640000000000002</v>
      </c>
      <c r="AC46" s="23">
        <v>4.274</v>
      </c>
      <c r="AD46" s="23">
        <v>4.2539999999999996</v>
      </c>
      <c r="AE46" s="23">
        <v>4.0919999999999996</v>
      </c>
      <c r="AF46" s="23">
        <v>4.1929999999999996</v>
      </c>
      <c r="AG46" s="23">
        <v>3.9089999999999998</v>
      </c>
      <c r="AH46" s="23">
        <f t="shared" si="81"/>
        <v>4.0510000000000002</v>
      </c>
      <c r="AI46" s="38"/>
      <c r="AJ46" s="38"/>
      <c r="AK46" s="38"/>
      <c r="AL46" s="38"/>
      <c r="AM46" s="38"/>
      <c r="AN46" s="38"/>
      <c r="AO46" s="38"/>
      <c r="AP46" s="3"/>
      <c r="AQ46" s="23">
        <f t="shared" si="30"/>
        <v>0.26700000000000035</v>
      </c>
      <c r="AR46" s="23">
        <f t="shared" si="78"/>
        <v>9.9000000000000199E-2</v>
      </c>
      <c r="AS46" s="23">
        <f t="shared" si="79"/>
        <v>0.27600000000000069</v>
      </c>
      <c r="AT46" s="23">
        <f t="shared" si="57"/>
        <v>-2.7999999999999581E-2</v>
      </c>
      <c r="AU46" s="23">
        <f t="shared" si="58"/>
        <v>5.400000000000027E-2</v>
      </c>
      <c r="AV46" s="23" t="str">
        <f t="shared" si="59"/>
        <v/>
      </c>
      <c r="AW46" s="23" t="str">
        <f t="shared" si="60"/>
        <v/>
      </c>
      <c r="AX46" s="23" t="str">
        <f t="shared" si="61"/>
        <v/>
      </c>
      <c r="AY46" s="23">
        <f t="shared" si="62"/>
        <v>-9.9999999999944578E-4</v>
      </c>
      <c r="AZ46" s="23" t="str">
        <f t="shared" si="63"/>
        <v/>
      </c>
      <c r="BA46" s="23">
        <f t="shared" si="64"/>
        <v>0.15600000000000058</v>
      </c>
      <c r="BB46" s="23">
        <f t="shared" si="65"/>
        <v>0.16600000000000037</v>
      </c>
      <c r="BC46" s="23">
        <f t="shared" si="66"/>
        <v>0.14599999999999991</v>
      </c>
      <c r="BD46" s="23">
        <f t="shared" si="67"/>
        <v>-1.6000000000000014E-2</v>
      </c>
      <c r="BE46" s="23">
        <f t="shared" si="68"/>
        <v>8.4999999999999964E-2</v>
      </c>
      <c r="BF46" s="23">
        <f t="shared" si="69"/>
        <v>-0.19899999999999984</v>
      </c>
      <c r="BG46" s="23">
        <f t="shared" si="70"/>
        <v>-5.6999999999999496E-2</v>
      </c>
      <c r="BH46" s="23" t="str">
        <f t="shared" si="71"/>
        <v/>
      </c>
      <c r="BI46" s="23" t="str">
        <f t="shared" si="72"/>
        <v/>
      </c>
      <c r="BJ46" s="23" t="str">
        <f t="shared" si="73"/>
        <v/>
      </c>
      <c r="BK46" s="23" t="str">
        <f t="shared" si="74"/>
        <v/>
      </c>
      <c r="BL46" s="23" t="str">
        <f t="shared" si="75"/>
        <v/>
      </c>
      <c r="BM46" s="23" t="str">
        <f t="shared" si="76"/>
        <v/>
      </c>
      <c r="BN46" s="23" t="str">
        <f t="shared" si="77"/>
        <v/>
      </c>
      <c r="BP46" s="8">
        <f t="shared" si="31"/>
        <v>0.26700000000000035</v>
      </c>
      <c r="BQ46" s="8">
        <f t="shared" si="32"/>
        <v>9.9000000000000199E-2</v>
      </c>
      <c r="BR46" s="8">
        <f t="shared" si="33"/>
        <v>0.27600000000000069</v>
      </c>
      <c r="BS46" s="8">
        <f t="shared" si="34"/>
        <v>2.7999999999999581E-2</v>
      </c>
      <c r="BT46" s="8">
        <f t="shared" si="35"/>
        <v>5.400000000000027E-2</v>
      </c>
      <c r="BU46" s="8" t="str">
        <f t="shared" si="36"/>
        <v/>
      </c>
      <c r="BV46" s="8" t="str">
        <f t="shared" si="37"/>
        <v/>
      </c>
      <c r="BW46" s="8" t="str">
        <f t="shared" si="38"/>
        <v/>
      </c>
      <c r="BX46" s="8">
        <f t="shared" si="39"/>
        <v>9.9999999999944578E-4</v>
      </c>
      <c r="BY46" s="8" t="str">
        <f t="shared" si="40"/>
        <v/>
      </c>
      <c r="BZ46" s="8">
        <f t="shared" si="41"/>
        <v>0.15600000000000058</v>
      </c>
      <c r="CA46" s="8">
        <f t="shared" si="42"/>
        <v>0.16600000000000037</v>
      </c>
      <c r="CB46" s="8">
        <f t="shared" si="43"/>
        <v>0.14599999999999991</v>
      </c>
      <c r="CC46" s="8">
        <f t="shared" si="44"/>
        <v>1.6000000000000014E-2</v>
      </c>
      <c r="CD46" s="8">
        <f t="shared" si="45"/>
        <v>8.4999999999999964E-2</v>
      </c>
      <c r="CE46" s="8">
        <f t="shared" si="46"/>
        <v>0.19899999999999984</v>
      </c>
      <c r="CF46" s="8">
        <f t="shared" si="47"/>
        <v>5.6999999999999496E-2</v>
      </c>
      <c r="CG46" s="8" t="str">
        <f t="shared" si="48"/>
        <v/>
      </c>
      <c r="CH46" s="8" t="str">
        <f t="shared" si="49"/>
        <v/>
      </c>
      <c r="CI46" s="8" t="str">
        <f t="shared" si="50"/>
        <v/>
      </c>
      <c r="CJ46" s="8" t="str">
        <f t="shared" si="51"/>
        <v/>
      </c>
      <c r="CK46" s="8" t="str">
        <f t="shared" si="52"/>
        <v/>
      </c>
      <c r="CL46" s="8" t="str">
        <f t="shared" si="53"/>
        <v/>
      </c>
      <c r="CM46" s="8" t="str">
        <f t="shared" si="54"/>
        <v/>
      </c>
      <c r="CN46" s="8"/>
    </row>
    <row r="47" spans="1:92">
      <c r="A47" s="1">
        <f t="shared" si="55"/>
        <v>45</v>
      </c>
      <c r="B47" s="34"/>
      <c r="C47" s="1">
        <v>7</v>
      </c>
      <c r="D47" s="4">
        <f t="shared" si="29"/>
        <v>69</v>
      </c>
      <c r="E47" s="4" t="s">
        <v>149</v>
      </c>
      <c r="F47" s="4">
        <v>3</v>
      </c>
      <c r="G47" s="4" t="s">
        <v>16</v>
      </c>
      <c r="H47" s="4" t="s">
        <v>192</v>
      </c>
      <c r="I47" s="4"/>
      <c r="J47" s="12">
        <v>97.4</v>
      </c>
      <c r="K47" s="72"/>
      <c r="L47" s="41">
        <v>4.6370000000000005</v>
      </c>
      <c r="M47" s="132" t="s">
        <v>130</v>
      </c>
      <c r="N47" s="4" t="s">
        <v>15</v>
      </c>
      <c r="O47" s="39"/>
      <c r="P47" s="39"/>
      <c r="Q47" s="3"/>
      <c r="R47" s="23">
        <v>4.6849999999999996</v>
      </c>
      <c r="S47" s="23">
        <v>4.57</v>
      </c>
      <c r="T47" s="23">
        <v>4.907</v>
      </c>
      <c r="U47" s="23">
        <v>4.6280000000000001</v>
      </c>
      <c r="V47" s="44">
        <v>4.6959999999999997</v>
      </c>
      <c r="W47" s="45"/>
      <c r="X47" s="45"/>
      <c r="Y47" s="45"/>
      <c r="Z47" s="23">
        <v>4.6310000000000002</v>
      </c>
      <c r="AA47" s="45"/>
      <c r="AB47" s="23">
        <v>4.8659999999999997</v>
      </c>
      <c r="AC47" s="23">
        <v>4.806</v>
      </c>
      <c r="AD47" s="23">
        <v>4.7270000000000003</v>
      </c>
      <c r="AE47" s="23">
        <v>4.7370000000000001</v>
      </c>
      <c r="AF47" s="23">
        <v>4.6269999999999998</v>
      </c>
      <c r="AG47" s="23">
        <v>4.5549999999999997</v>
      </c>
      <c r="AH47" s="23">
        <f t="shared" si="81"/>
        <v>4.5909999999999993</v>
      </c>
      <c r="AI47" s="38"/>
      <c r="AJ47" s="38"/>
      <c r="AK47" s="38"/>
      <c r="AL47" s="38"/>
      <c r="AM47" s="38"/>
      <c r="AN47" s="38"/>
      <c r="AO47" s="38"/>
      <c r="AP47" s="3"/>
      <c r="AQ47" s="23">
        <f t="shared" si="30"/>
        <v>4.7999999999999154E-2</v>
      </c>
      <c r="AR47" s="23">
        <f t="shared" si="78"/>
        <v>-6.7000000000000171E-2</v>
      </c>
      <c r="AS47" s="23">
        <f t="shared" si="79"/>
        <v>0.26999999999999957</v>
      </c>
      <c r="AT47" s="23">
        <f t="shared" si="57"/>
        <v>-9.0000000000003411E-3</v>
      </c>
      <c r="AU47" s="23">
        <f t="shared" si="58"/>
        <v>5.8999999999999275E-2</v>
      </c>
      <c r="AV47" s="23" t="str">
        <f t="shared" si="59"/>
        <v/>
      </c>
      <c r="AW47" s="23" t="str">
        <f t="shared" si="60"/>
        <v/>
      </c>
      <c r="AX47" s="23" t="str">
        <f t="shared" si="61"/>
        <v/>
      </c>
      <c r="AY47" s="23">
        <f t="shared" si="62"/>
        <v>-6.0000000000002274E-3</v>
      </c>
      <c r="AZ47" s="23" t="str">
        <f t="shared" si="63"/>
        <v/>
      </c>
      <c r="BA47" s="23">
        <f t="shared" si="64"/>
        <v>0.2289999999999992</v>
      </c>
      <c r="BB47" s="23">
        <f t="shared" si="65"/>
        <v>0.16899999999999959</v>
      </c>
      <c r="BC47" s="23">
        <f t="shared" si="66"/>
        <v>8.9999999999999858E-2</v>
      </c>
      <c r="BD47" s="23">
        <f t="shared" si="67"/>
        <v>9.9999999999999645E-2</v>
      </c>
      <c r="BE47" s="23">
        <f t="shared" si="68"/>
        <v>-1.0000000000000675E-2</v>
      </c>
      <c r="BF47" s="23">
        <f t="shared" si="69"/>
        <v>-8.2000000000000739E-2</v>
      </c>
      <c r="BG47" s="23">
        <f t="shared" si="70"/>
        <v>-4.6000000000001151E-2</v>
      </c>
      <c r="BH47" s="23" t="str">
        <f t="shared" si="71"/>
        <v/>
      </c>
      <c r="BI47" s="23" t="str">
        <f t="shared" si="72"/>
        <v/>
      </c>
      <c r="BJ47" s="23" t="str">
        <f t="shared" si="73"/>
        <v/>
      </c>
      <c r="BK47" s="23" t="str">
        <f t="shared" si="74"/>
        <v/>
      </c>
      <c r="BL47" s="23" t="str">
        <f t="shared" si="75"/>
        <v/>
      </c>
      <c r="BM47" s="23" t="str">
        <f t="shared" si="76"/>
        <v/>
      </c>
      <c r="BN47" s="23" t="str">
        <f t="shared" si="77"/>
        <v/>
      </c>
      <c r="BP47" s="8">
        <f t="shared" si="31"/>
        <v>4.7999999999999154E-2</v>
      </c>
      <c r="BQ47" s="8">
        <f t="shared" si="32"/>
        <v>6.7000000000000171E-2</v>
      </c>
      <c r="BR47" s="8">
        <f t="shared" si="33"/>
        <v>0.26999999999999957</v>
      </c>
      <c r="BS47" s="8">
        <f t="shared" si="34"/>
        <v>9.0000000000003411E-3</v>
      </c>
      <c r="BT47" s="8">
        <f t="shared" si="35"/>
        <v>5.8999999999999275E-2</v>
      </c>
      <c r="BU47" s="8" t="str">
        <f t="shared" si="36"/>
        <v/>
      </c>
      <c r="BV47" s="8" t="str">
        <f t="shared" si="37"/>
        <v/>
      </c>
      <c r="BW47" s="8" t="str">
        <f t="shared" si="38"/>
        <v/>
      </c>
      <c r="BX47" s="8">
        <f t="shared" si="39"/>
        <v>6.0000000000002274E-3</v>
      </c>
      <c r="BY47" s="8" t="str">
        <f t="shared" si="40"/>
        <v/>
      </c>
      <c r="BZ47" s="8">
        <f t="shared" si="41"/>
        <v>0.2289999999999992</v>
      </c>
      <c r="CA47" s="8">
        <f t="shared" si="42"/>
        <v>0.16899999999999959</v>
      </c>
      <c r="CB47" s="8">
        <f t="shared" si="43"/>
        <v>8.9999999999999858E-2</v>
      </c>
      <c r="CC47" s="8">
        <f t="shared" si="44"/>
        <v>9.9999999999999645E-2</v>
      </c>
      <c r="CD47" s="8">
        <f t="shared" si="45"/>
        <v>1.0000000000000675E-2</v>
      </c>
      <c r="CE47" s="8">
        <f t="shared" si="46"/>
        <v>8.2000000000000739E-2</v>
      </c>
      <c r="CF47" s="8">
        <f t="shared" si="47"/>
        <v>4.6000000000001151E-2</v>
      </c>
      <c r="CG47" s="8" t="str">
        <f t="shared" si="48"/>
        <v/>
      </c>
      <c r="CH47" s="8" t="str">
        <f t="shared" si="49"/>
        <v/>
      </c>
      <c r="CI47" s="8" t="str">
        <f t="shared" si="50"/>
        <v/>
      </c>
      <c r="CJ47" s="8" t="str">
        <f t="shared" si="51"/>
        <v/>
      </c>
      <c r="CK47" s="8" t="str">
        <f t="shared" si="52"/>
        <v/>
      </c>
      <c r="CL47" s="8" t="str">
        <f t="shared" si="53"/>
        <v/>
      </c>
      <c r="CM47" s="8" t="str">
        <f t="shared" si="54"/>
        <v/>
      </c>
      <c r="CN47" s="8"/>
    </row>
    <row r="48" spans="1:92">
      <c r="A48" s="1">
        <f t="shared" si="55"/>
        <v>46</v>
      </c>
      <c r="B48" s="34"/>
      <c r="C48" s="1">
        <v>7</v>
      </c>
      <c r="D48" s="4">
        <f t="shared" si="29"/>
        <v>69</v>
      </c>
      <c r="E48" s="4" t="s">
        <v>163</v>
      </c>
      <c r="F48" s="4">
        <v>3</v>
      </c>
      <c r="G48" s="4" t="s">
        <v>13</v>
      </c>
      <c r="H48" s="4" t="s">
        <v>19</v>
      </c>
      <c r="I48" s="4"/>
      <c r="J48" s="12">
        <v>97.3</v>
      </c>
      <c r="K48" s="72"/>
      <c r="L48" s="41">
        <v>4.6530000000000005</v>
      </c>
      <c r="M48" s="132" t="s">
        <v>130</v>
      </c>
      <c r="N48" s="4" t="s">
        <v>15</v>
      </c>
      <c r="O48" s="39"/>
      <c r="P48" s="39"/>
      <c r="Q48" s="3"/>
      <c r="R48" s="23">
        <v>4.8609999999999998</v>
      </c>
      <c r="S48" s="23">
        <v>4.8479999999999999</v>
      </c>
      <c r="T48" s="1">
        <v>4.9269999999999996</v>
      </c>
      <c r="U48" s="23">
        <v>4.6369999999999996</v>
      </c>
      <c r="V48" s="44">
        <v>4.6980000000000004</v>
      </c>
      <c r="W48" s="45"/>
      <c r="X48" s="45"/>
      <c r="Y48" s="45"/>
      <c r="Z48" s="23">
        <v>4.66</v>
      </c>
      <c r="AA48" s="45"/>
      <c r="AB48" s="23">
        <v>4.79</v>
      </c>
      <c r="AC48" s="23">
        <v>4.7960000000000003</v>
      </c>
      <c r="AD48" s="23">
        <v>4.8150000000000004</v>
      </c>
      <c r="AE48" s="23">
        <v>4.6349999999999998</v>
      </c>
      <c r="AF48" s="23">
        <v>4.8360000000000003</v>
      </c>
      <c r="AG48" s="23">
        <v>4.423</v>
      </c>
      <c r="AH48" s="23">
        <f t="shared" si="81"/>
        <v>4.6295000000000002</v>
      </c>
      <c r="AI48" s="38"/>
      <c r="AJ48" s="38"/>
      <c r="AK48" s="38"/>
      <c r="AL48" s="38"/>
      <c r="AM48" s="38"/>
      <c r="AN48" s="38"/>
      <c r="AO48" s="38"/>
      <c r="AP48" s="3"/>
      <c r="AQ48" s="23">
        <f t="shared" si="30"/>
        <v>0.2079999999999993</v>
      </c>
      <c r="AR48" s="23">
        <f t="shared" si="78"/>
        <v>0.1949999999999994</v>
      </c>
      <c r="AS48" s="23">
        <f t="shared" si="79"/>
        <v>0.27399999999999913</v>
      </c>
      <c r="AT48" s="23">
        <f t="shared" si="57"/>
        <v>-1.6000000000000902E-2</v>
      </c>
      <c r="AU48" s="23">
        <f t="shared" si="58"/>
        <v>4.4999999999999929E-2</v>
      </c>
      <c r="AV48" s="23" t="str">
        <f t="shared" si="59"/>
        <v/>
      </c>
      <c r="AW48" s="23" t="str">
        <f t="shared" si="60"/>
        <v/>
      </c>
      <c r="AX48" s="23" t="str">
        <f t="shared" si="61"/>
        <v/>
      </c>
      <c r="AY48" s="23">
        <f t="shared" si="62"/>
        <v>6.9999999999996732E-3</v>
      </c>
      <c r="AZ48" s="23" t="str">
        <f t="shared" si="63"/>
        <v/>
      </c>
      <c r="BA48" s="23">
        <f t="shared" si="64"/>
        <v>0.13699999999999957</v>
      </c>
      <c r="BB48" s="23">
        <f t="shared" si="65"/>
        <v>0.14299999999999979</v>
      </c>
      <c r="BC48" s="23">
        <f t="shared" si="66"/>
        <v>0.16199999999999992</v>
      </c>
      <c r="BD48" s="23">
        <f t="shared" si="67"/>
        <v>-1.8000000000000682E-2</v>
      </c>
      <c r="BE48" s="23">
        <f t="shared" si="68"/>
        <v>0.18299999999999983</v>
      </c>
      <c r="BF48" s="23">
        <f t="shared" si="69"/>
        <v>-0.23000000000000043</v>
      </c>
      <c r="BG48" s="23">
        <f t="shared" si="70"/>
        <v>-2.3500000000000298E-2</v>
      </c>
      <c r="BH48" s="23" t="str">
        <f t="shared" si="71"/>
        <v/>
      </c>
      <c r="BI48" s="23" t="str">
        <f t="shared" si="72"/>
        <v/>
      </c>
      <c r="BJ48" s="23" t="str">
        <f t="shared" si="73"/>
        <v/>
      </c>
      <c r="BK48" s="23" t="str">
        <f t="shared" si="74"/>
        <v/>
      </c>
      <c r="BL48" s="23" t="str">
        <f t="shared" si="75"/>
        <v/>
      </c>
      <c r="BM48" s="23" t="str">
        <f t="shared" si="76"/>
        <v/>
      </c>
      <c r="BN48" s="23" t="str">
        <f t="shared" si="77"/>
        <v/>
      </c>
      <c r="BP48" s="8">
        <f t="shared" si="31"/>
        <v>0.2079999999999993</v>
      </c>
      <c r="BQ48" s="8">
        <f t="shared" si="32"/>
        <v>0.1949999999999994</v>
      </c>
      <c r="BR48" s="8">
        <f t="shared" si="33"/>
        <v>0.27399999999999913</v>
      </c>
      <c r="BS48" s="8">
        <f t="shared" si="34"/>
        <v>1.6000000000000902E-2</v>
      </c>
      <c r="BT48" s="8">
        <f t="shared" si="35"/>
        <v>4.4999999999999929E-2</v>
      </c>
      <c r="BU48" s="8" t="str">
        <f t="shared" si="36"/>
        <v/>
      </c>
      <c r="BV48" s="8" t="str">
        <f t="shared" si="37"/>
        <v/>
      </c>
      <c r="BW48" s="8" t="str">
        <f t="shared" si="38"/>
        <v/>
      </c>
      <c r="BX48" s="8">
        <f t="shared" si="39"/>
        <v>6.9999999999996732E-3</v>
      </c>
      <c r="BY48" s="8" t="str">
        <f t="shared" si="40"/>
        <v/>
      </c>
      <c r="BZ48" s="8">
        <f t="shared" si="41"/>
        <v>0.13699999999999957</v>
      </c>
      <c r="CA48" s="8">
        <f t="shared" si="42"/>
        <v>0.14299999999999979</v>
      </c>
      <c r="CB48" s="8">
        <f t="shared" si="43"/>
        <v>0.16199999999999992</v>
      </c>
      <c r="CC48" s="8">
        <f t="shared" si="44"/>
        <v>1.8000000000000682E-2</v>
      </c>
      <c r="CD48" s="8">
        <f t="shared" si="45"/>
        <v>0.18299999999999983</v>
      </c>
      <c r="CE48" s="8">
        <f t="shared" si="46"/>
        <v>0.23000000000000043</v>
      </c>
      <c r="CF48" s="8">
        <f t="shared" si="47"/>
        <v>2.3500000000000298E-2</v>
      </c>
      <c r="CG48" s="8" t="str">
        <f t="shared" si="48"/>
        <v/>
      </c>
      <c r="CH48" s="8" t="str">
        <f t="shared" si="49"/>
        <v/>
      </c>
      <c r="CI48" s="8" t="str">
        <f t="shared" si="50"/>
        <v/>
      </c>
      <c r="CJ48" s="8" t="str">
        <f t="shared" si="51"/>
        <v/>
      </c>
      <c r="CK48" s="8" t="str">
        <f t="shared" si="52"/>
        <v/>
      </c>
      <c r="CL48" s="8" t="str">
        <f t="shared" si="53"/>
        <v/>
      </c>
      <c r="CM48" s="8" t="str">
        <f t="shared" si="54"/>
        <v/>
      </c>
      <c r="CN48" s="8"/>
    </row>
    <row r="49" spans="1:92">
      <c r="A49" s="1">
        <f t="shared" si="55"/>
        <v>47</v>
      </c>
      <c r="B49" s="34"/>
      <c r="C49" s="1">
        <v>7</v>
      </c>
      <c r="D49" s="4">
        <f t="shared" si="29"/>
        <v>69</v>
      </c>
      <c r="E49" s="4" t="s">
        <v>149</v>
      </c>
      <c r="F49" s="4">
        <v>3</v>
      </c>
      <c r="G49" s="4" t="s">
        <v>16</v>
      </c>
      <c r="H49" s="4" t="s">
        <v>192</v>
      </c>
      <c r="I49" s="4"/>
      <c r="J49" s="12">
        <v>97.3</v>
      </c>
      <c r="K49" s="72"/>
      <c r="L49" s="41">
        <v>5.3870000000000013</v>
      </c>
      <c r="M49" s="132" t="s">
        <v>130</v>
      </c>
      <c r="N49" s="4" t="s">
        <v>15</v>
      </c>
      <c r="O49" s="39"/>
      <c r="P49" s="39"/>
      <c r="Q49" s="3"/>
      <c r="R49" s="23">
        <v>5.4249999999999998</v>
      </c>
      <c r="S49" s="23">
        <v>5.26</v>
      </c>
      <c r="T49" s="23">
        <v>5.6630000000000003</v>
      </c>
      <c r="U49" s="23">
        <v>5.4749999999999996</v>
      </c>
      <c r="V49" s="46">
        <v>5.4370000000000003</v>
      </c>
      <c r="W49" s="47"/>
      <c r="X49" s="47"/>
      <c r="Y49" s="47"/>
      <c r="Z49" s="23">
        <v>5.3719999999999999</v>
      </c>
      <c r="AA49" s="45"/>
      <c r="AB49" s="23">
        <v>5.524</v>
      </c>
      <c r="AC49" s="23">
        <v>5.47</v>
      </c>
      <c r="AD49" s="23">
        <v>5.4009999999999998</v>
      </c>
      <c r="AE49" s="23">
        <v>5.3949999999999996</v>
      </c>
      <c r="AF49" s="23">
        <v>5.3079999999999998</v>
      </c>
      <c r="AG49" s="23">
        <v>5.2969999999999997</v>
      </c>
      <c r="AH49" s="23">
        <f t="shared" si="81"/>
        <v>5.3025000000000002</v>
      </c>
      <c r="AI49" s="38"/>
      <c r="AJ49" s="38"/>
      <c r="AK49" s="38"/>
      <c r="AL49" s="38"/>
      <c r="AM49" s="38"/>
      <c r="AN49" s="38"/>
      <c r="AO49" s="38"/>
      <c r="AP49" s="3"/>
      <c r="AQ49" s="23">
        <f t="shared" si="30"/>
        <v>3.7999999999998479E-2</v>
      </c>
      <c r="AR49" s="23">
        <f t="shared" si="78"/>
        <v>-0.12700000000000156</v>
      </c>
      <c r="AS49" s="23">
        <f t="shared" si="79"/>
        <v>0.27599999999999891</v>
      </c>
      <c r="AT49" s="23">
        <f t="shared" si="57"/>
        <v>8.7999999999998302E-2</v>
      </c>
      <c r="AU49" s="23">
        <f t="shared" si="58"/>
        <v>4.9999999999998934E-2</v>
      </c>
      <c r="AV49" s="23" t="str">
        <f t="shared" si="59"/>
        <v/>
      </c>
      <c r="AW49" s="23" t="str">
        <f t="shared" si="60"/>
        <v/>
      </c>
      <c r="AX49" s="23" t="str">
        <f t="shared" si="61"/>
        <v/>
      </c>
      <c r="AY49" s="23">
        <f t="shared" si="62"/>
        <v>-1.5000000000001457E-2</v>
      </c>
      <c r="AZ49" s="23" t="str">
        <f t="shared" si="63"/>
        <v/>
      </c>
      <c r="BA49" s="23">
        <f t="shared" si="64"/>
        <v>0.13699999999999868</v>
      </c>
      <c r="BB49" s="23">
        <f t="shared" si="65"/>
        <v>8.2999999999998408E-2</v>
      </c>
      <c r="BC49" s="23">
        <f t="shared" si="66"/>
        <v>1.3999999999998458E-2</v>
      </c>
      <c r="BD49" s="23">
        <f t="shared" si="67"/>
        <v>7.9999999999982307E-3</v>
      </c>
      <c r="BE49" s="23">
        <f t="shared" si="68"/>
        <v>-7.9000000000001513E-2</v>
      </c>
      <c r="BF49" s="23">
        <f t="shared" si="69"/>
        <v>-9.0000000000001634E-2</v>
      </c>
      <c r="BG49" s="23">
        <f t="shared" si="70"/>
        <v>-8.450000000000113E-2</v>
      </c>
      <c r="BH49" s="23" t="str">
        <f t="shared" si="71"/>
        <v/>
      </c>
      <c r="BI49" s="23" t="str">
        <f t="shared" si="72"/>
        <v/>
      </c>
      <c r="BJ49" s="23" t="str">
        <f t="shared" si="73"/>
        <v/>
      </c>
      <c r="BK49" s="23" t="str">
        <f t="shared" si="74"/>
        <v/>
      </c>
      <c r="BL49" s="23" t="str">
        <f t="shared" si="75"/>
        <v/>
      </c>
      <c r="BM49" s="23" t="str">
        <f t="shared" si="76"/>
        <v/>
      </c>
      <c r="BN49" s="23" t="str">
        <f t="shared" si="77"/>
        <v/>
      </c>
      <c r="BP49" s="8">
        <f t="shared" si="31"/>
        <v>3.7999999999998479E-2</v>
      </c>
      <c r="BQ49" s="8">
        <f t="shared" si="32"/>
        <v>0.12700000000000156</v>
      </c>
      <c r="BR49" s="8">
        <f t="shared" si="33"/>
        <v>0.27599999999999891</v>
      </c>
      <c r="BS49" s="8">
        <f t="shared" si="34"/>
        <v>8.7999999999998302E-2</v>
      </c>
      <c r="BT49" s="8">
        <f t="shared" si="35"/>
        <v>4.9999999999998934E-2</v>
      </c>
      <c r="BU49" s="8" t="str">
        <f t="shared" si="36"/>
        <v/>
      </c>
      <c r="BV49" s="8" t="str">
        <f t="shared" si="37"/>
        <v/>
      </c>
      <c r="BW49" s="8" t="str">
        <f t="shared" si="38"/>
        <v/>
      </c>
      <c r="BX49" s="8">
        <f t="shared" si="39"/>
        <v>1.5000000000001457E-2</v>
      </c>
      <c r="BY49" s="8" t="str">
        <f t="shared" si="40"/>
        <v/>
      </c>
      <c r="BZ49" s="8">
        <f t="shared" si="41"/>
        <v>0.13699999999999868</v>
      </c>
      <c r="CA49" s="8">
        <f t="shared" si="42"/>
        <v>8.2999999999998408E-2</v>
      </c>
      <c r="CB49" s="8">
        <f t="shared" si="43"/>
        <v>1.3999999999998458E-2</v>
      </c>
      <c r="CC49" s="8">
        <f t="shared" si="44"/>
        <v>7.9999999999982307E-3</v>
      </c>
      <c r="CD49" s="8">
        <f t="shared" si="45"/>
        <v>7.9000000000001513E-2</v>
      </c>
      <c r="CE49" s="8">
        <f t="shared" si="46"/>
        <v>9.0000000000001634E-2</v>
      </c>
      <c r="CF49" s="8">
        <f t="shared" si="47"/>
        <v>8.450000000000113E-2</v>
      </c>
      <c r="CG49" s="8" t="str">
        <f t="shared" si="48"/>
        <v/>
      </c>
      <c r="CH49" s="8" t="str">
        <f t="shared" si="49"/>
        <v/>
      </c>
      <c r="CI49" s="8" t="str">
        <f t="shared" si="50"/>
        <v/>
      </c>
      <c r="CJ49" s="8" t="str">
        <f t="shared" si="51"/>
        <v/>
      </c>
      <c r="CK49" s="8" t="str">
        <f t="shared" si="52"/>
        <v/>
      </c>
      <c r="CL49" s="8" t="str">
        <f t="shared" si="53"/>
        <v/>
      </c>
      <c r="CM49" s="8" t="str">
        <f t="shared" si="54"/>
        <v/>
      </c>
      <c r="CN49" s="8"/>
    </row>
    <row r="50" spans="1:92">
      <c r="A50" s="1">
        <f t="shared" si="55"/>
        <v>48</v>
      </c>
      <c r="B50" s="2" t="s">
        <v>181</v>
      </c>
      <c r="C50" s="1">
        <v>10</v>
      </c>
      <c r="D50" s="4">
        <f t="shared" si="29"/>
        <v>1016</v>
      </c>
      <c r="E50" s="4" t="s">
        <v>182</v>
      </c>
      <c r="F50" s="4">
        <v>1</v>
      </c>
      <c r="G50" s="4" t="s">
        <v>13</v>
      </c>
      <c r="H50" s="4" t="s">
        <v>14</v>
      </c>
      <c r="I50" s="4"/>
      <c r="J50" s="5">
        <v>88.5</v>
      </c>
      <c r="K50" s="72"/>
      <c r="L50" s="41">
        <v>3.145</v>
      </c>
      <c r="M50" s="132" t="s">
        <v>127</v>
      </c>
      <c r="N50" s="4" t="s">
        <v>15</v>
      </c>
      <c r="O50" s="39"/>
      <c r="P50" s="39"/>
      <c r="Q50" s="3" t="s">
        <v>227</v>
      </c>
      <c r="R50" s="23">
        <v>3.359</v>
      </c>
      <c r="S50" s="23">
        <v>3.0009999999999999</v>
      </c>
      <c r="T50" s="23">
        <v>3.76</v>
      </c>
      <c r="U50" s="23">
        <v>3.117</v>
      </c>
      <c r="V50" s="23">
        <v>3.4129999999999998</v>
      </c>
      <c r="W50" s="23">
        <v>3.2410000000000001</v>
      </c>
      <c r="X50" s="23">
        <v>3.2370000000000001</v>
      </c>
      <c r="Y50" s="23">
        <v>3.2149999999999999</v>
      </c>
      <c r="Z50" s="23">
        <v>3.109</v>
      </c>
      <c r="AA50" s="36"/>
      <c r="AB50" s="23">
        <v>3.5539999999999998</v>
      </c>
      <c r="AC50" s="23">
        <v>3.52</v>
      </c>
      <c r="AD50" s="23">
        <v>3.3519999999999999</v>
      </c>
      <c r="AE50" s="23">
        <v>3.3069999999999999</v>
      </c>
      <c r="AF50" s="23">
        <v>3.0510000000000002</v>
      </c>
      <c r="AG50" s="23">
        <v>3.246</v>
      </c>
      <c r="AH50" s="23">
        <f t="shared" ref="AH50:AH70" si="82">SUM(AF50:AG50)/2</f>
        <v>3.1485000000000003</v>
      </c>
      <c r="AI50" s="38"/>
      <c r="AJ50" s="38"/>
      <c r="AK50" s="38"/>
      <c r="AL50" s="38"/>
      <c r="AM50" s="38"/>
      <c r="AN50" s="38"/>
      <c r="AO50" s="38"/>
      <c r="AP50" s="3"/>
      <c r="AQ50" s="23">
        <f t="shared" si="30"/>
        <v>0.21399999999999997</v>
      </c>
      <c r="AR50" s="23">
        <f t="shared" si="78"/>
        <v>-0.14400000000000013</v>
      </c>
      <c r="AS50" s="23">
        <f t="shared" si="79"/>
        <v>0.61499999999999977</v>
      </c>
      <c r="AT50" s="23">
        <f t="shared" si="57"/>
        <v>-2.8000000000000025E-2</v>
      </c>
      <c r="AU50" s="23">
        <f t="shared" si="58"/>
        <v>0.26799999999999979</v>
      </c>
      <c r="AV50" s="23">
        <f t="shared" si="59"/>
        <v>9.6000000000000085E-2</v>
      </c>
      <c r="AW50" s="23">
        <f t="shared" si="60"/>
        <v>9.2000000000000082E-2</v>
      </c>
      <c r="AX50" s="23">
        <f t="shared" si="61"/>
        <v>6.999999999999984E-2</v>
      </c>
      <c r="AY50" s="23">
        <f t="shared" si="62"/>
        <v>-3.6000000000000032E-2</v>
      </c>
      <c r="AZ50" s="23" t="str">
        <f t="shared" si="63"/>
        <v/>
      </c>
      <c r="BA50" s="23">
        <f t="shared" si="64"/>
        <v>0.40899999999999981</v>
      </c>
      <c r="BB50" s="23">
        <f t="shared" si="65"/>
        <v>0.375</v>
      </c>
      <c r="BC50" s="23">
        <f t="shared" si="66"/>
        <v>0.20699999999999985</v>
      </c>
      <c r="BD50" s="23">
        <f t="shared" si="67"/>
        <v>0.16199999999999992</v>
      </c>
      <c r="BE50" s="23">
        <f t="shared" si="68"/>
        <v>-9.3999999999999861E-2</v>
      </c>
      <c r="BF50" s="23">
        <f t="shared" si="69"/>
        <v>0.10099999999999998</v>
      </c>
      <c r="BG50" s="23">
        <f t="shared" si="70"/>
        <v>3.5000000000002807E-3</v>
      </c>
      <c r="BH50" s="23" t="str">
        <f t="shared" si="71"/>
        <v/>
      </c>
      <c r="BI50" s="23" t="str">
        <f t="shared" si="72"/>
        <v/>
      </c>
      <c r="BJ50" s="23" t="str">
        <f t="shared" si="73"/>
        <v/>
      </c>
      <c r="BK50" s="23" t="str">
        <f t="shared" si="74"/>
        <v/>
      </c>
      <c r="BL50" s="23" t="str">
        <f t="shared" si="75"/>
        <v/>
      </c>
      <c r="BM50" s="23" t="str">
        <f t="shared" si="76"/>
        <v/>
      </c>
      <c r="BN50" s="23" t="str">
        <f t="shared" si="77"/>
        <v/>
      </c>
      <c r="BP50" s="8">
        <f t="shared" si="31"/>
        <v>0.21399999999999997</v>
      </c>
      <c r="BQ50" s="8">
        <f t="shared" si="32"/>
        <v>0.14400000000000013</v>
      </c>
      <c r="BR50" s="8">
        <f t="shared" si="33"/>
        <v>0.61499999999999977</v>
      </c>
      <c r="BS50" s="8">
        <f t="shared" si="34"/>
        <v>2.8000000000000025E-2</v>
      </c>
      <c r="BT50" s="8">
        <f t="shared" si="35"/>
        <v>0.26799999999999979</v>
      </c>
      <c r="BU50" s="8">
        <f t="shared" si="36"/>
        <v>9.6000000000000085E-2</v>
      </c>
      <c r="BV50" s="8">
        <f t="shared" si="37"/>
        <v>9.2000000000000082E-2</v>
      </c>
      <c r="BW50" s="8">
        <f t="shared" si="38"/>
        <v>6.999999999999984E-2</v>
      </c>
      <c r="BX50" s="8">
        <f t="shared" si="39"/>
        <v>3.6000000000000032E-2</v>
      </c>
      <c r="BY50" s="8" t="str">
        <f t="shared" si="40"/>
        <v/>
      </c>
      <c r="BZ50" s="8">
        <f t="shared" si="41"/>
        <v>0.40899999999999981</v>
      </c>
      <c r="CA50" s="8">
        <f t="shared" si="42"/>
        <v>0.375</v>
      </c>
      <c r="CB50" s="8">
        <f t="shared" si="43"/>
        <v>0.20699999999999985</v>
      </c>
      <c r="CC50" s="8">
        <f t="shared" si="44"/>
        <v>0.16199999999999992</v>
      </c>
      <c r="CD50" s="8">
        <f t="shared" si="45"/>
        <v>9.3999999999999861E-2</v>
      </c>
      <c r="CE50" s="8">
        <f t="shared" si="46"/>
        <v>0.10099999999999998</v>
      </c>
      <c r="CF50" s="8">
        <f t="shared" si="47"/>
        <v>3.5000000000002807E-3</v>
      </c>
      <c r="CG50" s="8" t="str">
        <f t="shared" si="48"/>
        <v/>
      </c>
      <c r="CH50" s="8" t="str">
        <f t="shared" si="49"/>
        <v/>
      </c>
      <c r="CI50" s="8" t="str">
        <f t="shared" si="50"/>
        <v/>
      </c>
      <c r="CJ50" s="8" t="str">
        <f t="shared" si="51"/>
        <v/>
      </c>
      <c r="CK50" s="8" t="str">
        <f t="shared" si="52"/>
        <v/>
      </c>
      <c r="CL50" s="8" t="str">
        <f t="shared" si="53"/>
        <v/>
      </c>
      <c r="CM50" s="8" t="str">
        <f t="shared" si="54"/>
        <v/>
      </c>
      <c r="CN50" s="8"/>
    </row>
    <row r="51" spans="1:92">
      <c r="A51" s="1">
        <f t="shared" si="55"/>
        <v>49</v>
      </c>
      <c r="B51" s="19"/>
      <c r="C51" s="1">
        <v>10</v>
      </c>
      <c r="D51" s="4">
        <f t="shared" si="29"/>
        <v>1016</v>
      </c>
      <c r="E51" s="4" t="s">
        <v>183</v>
      </c>
      <c r="F51" s="4">
        <v>1</v>
      </c>
      <c r="G51" s="4" t="s">
        <v>13</v>
      </c>
      <c r="H51" s="4" t="s">
        <v>19</v>
      </c>
      <c r="I51" s="4"/>
      <c r="J51" s="5">
        <v>86.5</v>
      </c>
      <c r="K51" s="67">
        <v>0.19</v>
      </c>
      <c r="L51" s="41">
        <v>4.2750000000000004</v>
      </c>
      <c r="M51" s="132" t="s">
        <v>127</v>
      </c>
      <c r="N51" s="4" t="s">
        <v>15</v>
      </c>
      <c r="O51" s="39"/>
      <c r="P51" s="39"/>
      <c r="Q51" s="3" t="s">
        <v>227</v>
      </c>
      <c r="R51" s="23">
        <v>4.4640000000000004</v>
      </c>
      <c r="S51" s="23">
        <v>4.3819999999999997</v>
      </c>
      <c r="T51" s="23">
        <v>4.9569999999999999</v>
      </c>
      <c r="U51" s="23">
        <v>4.0590000000000002</v>
      </c>
      <c r="V51" s="23">
        <v>4.4480000000000004</v>
      </c>
      <c r="W51" s="23">
        <v>4.375</v>
      </c>
      <c r="X51" s="23">
        <v>4.3789999999999996</v>
      </c>
      <c r="Y51" s="23">
        <v>4.3230000000000004</v>
      </c>
      <c r="Z51" s="23">
        <v>4.2789999999999999</v>
      </c>
      <c r="AA51" s="36"/>
      <c r="AB51" s="23">
        <v>4.3319999999999999</v>
      </c>
      <c r="AC51" s="23">
        <v>4.3159999999999998</v>
      </c>
      <c r="AD51" s="23">
        <v>4.3380000000000001</v>
      </c>
      <c r="AE51" s="23">
        <v>4.0890000000000004</v>
      </c>
      <c r="AF51" s="23">
        <v>4.4109999999999996</v>
      </c>
      <c r="AG51" s="23">
        <v>4.0830000000000002</v>
      </c>
      <c r="AH51" s="23">
        <f t="shared" si="82"/>
        <v>4.2469999999999999</v>
      </c>
      <c r="AI51" s="38"/>
      <c r="AJ51" s="38"/>
      <c r="AK51" s="38"/>
      <c r="AL51" s="38"/>
      <c r="AM51" s="38"/>
      <c r="AN51" s="38"/>
      <c r="AO51" s="38"/>
      <c r="AP51" s="3"/>
      <c r="AQ51" s="23">
        <f t="shared" si="30"/>
        <v>0.18900000000000006</v>
      </c>
      <c r="AR51" s="23">
        <f t="shared" si="78"/>
        <v>0.10699999999999932</v>
      </c>
      <c r="AS51" s="23">
        <f t="shared" si="79"/>
        <v>0.6819999999999995</v>
      </c>
      <c r="AT51" s="23">
        <f t="shared" si="57"/>
        <v>-0.21600000000000019</v>
      </c>
      <c r="AU51" s="23">
        <f t="shared" si="58"/>
        <v>0.17300000000000004</v>
      </c>
      <c r="AV51" s="23">
        <f t="shared" si="59"/>
        <v>9.9999999999999645E-2</v>
      </c>
      <c r="AW51" s="23">
        <f t="shared" si="60"/>
        <v>0.1039999999999992</v>
      </c>
      <c r="AX51" s="23">
        <f t="shared" si="61"/>
        <v>4.8000000000000043E-2</v>
      </c>
      <c r="AY51" s="23">
        <f t="shared" si="62"/>
        <v>3.9999999999995595E-3</v>
      </c>
      <c r="AZ51" s="23" t="str">
        <f t="shared" si="63"/>
        <v/>
      </c>
      <c r="BA51" s="23">
        <f t="shared" si="64"/>
        <v>5.6999999999999496E-2</v>
      </c>
      <c r="BB51" s="23">
        <f t="shared" si="65"/>
        <v>4.0999999999999481E-2</v>
      </c>
      <c r="BC51" s="23">
        <f t="shared" si="66"/>
        <v>6.2999999999999723E-2</v>
      </c>
      <c r="BD51" s="23">
        <f t="shared" si="67"/>
        <v>-0.18599999999999994</v>
      </c>
      <c r="BE51" s="23">
        <f t="shared" si="68"/>
        <v>0.13599999999999923</v>
      </c>
      <c r="BF51" s="23">
        <f t="shared" si="69"/>
        <v>-0.19200000000000017</v>
      </c>
      <c r="BG51" s="23">
        <f t="shared" si="70"/>
        <v>-2.8000000000000469E-2</v>
      </c>
      <c r="BH51" s="23" t="str">
        <f t="shared" si="71"/>
        <v/>
      </c>
      <c r="BI51" s="23" t="str">
        <f t="shared" si="72"/>
        <v/>
      </c>
      <c r="BJ51" s="23" t="str">
        <f t="shared" si="73"/>
        <v/>
      </c>
      <c r="BK51" s="23" t="str">
        <f t="shared" si="74"/>
        <v/>
      </c>
      <c r="BL51" s="23" t="str">
        <f t="shared" si="75"/>
        <v/>
      </c>
      <c r="BM51" s="23" t="str">
        <f t="shared" si="76"/>
        <v/>
      </c>
      <c r="BN51" s="23" t="str">
        <f t="shared" si="77"/>
        <v/>
      </c>
      <c r="BP51" s="8">
        <f t="shared" si="31"/>
        <v>0.18900000000000006</v>
      </c>
      <c r="BQ51" s="8">
        <f t="shared" si="32"/>
        <v>0.10699999999999932</v>
      </c>
      <c r="BR51" s="8">
        <f t="shared" si="33"/>
        <v>0.6819999999999995</v>
      </c>
      <c r="BS51" s="8">
        <f t="shared" si="34"/>
        <v>0.21600000000000019</v>
      </c>
      <c r="BT51" s="8">
        <f t="shared" si="35"/>
        <v>0.17300000000000004</v>
      </c>
      <c r="BU51" s="8">
        <f t="shared" si="36"/>
        <v>9.9999999999999645E-2</v>
      </c>
      <c r="BV51" s="8">
        <f t="shared" si="37"/>
        <v>0.1039999999999992</v>
      </c>
      <c r="BW51" s="8">
        <f t="shared" si="38"/>
        <v>4.8000000000000043E-2</v>
      </c>
      <c r="BX51" s="8">
        <f t="shared" si="39"/>
        <v>3.9999999999995595E-3</v>
      </c>
      <c r="BY51" s="8" t="str">
        <f t="shared" si="40"/>
        <v/>
      </c>
      <c r="BZ51" s="8">
        <f t="shared" si="41"/>
        <v>5.6999999999999496E-2</v>
      </c>
      <c r="CA51" s="8">
        <f t="shared" si="42"/>
        <v>4.0999999999999481E-2</v>
      </c>
      <c r="CB51" s="8">
        <f t="shared" si="43"/>
        <v>6.2999999999999723E-2</v>
      </c>
      <c r="CC51" s="8">
        <f t="shared" si="44"/>
        <v>0.18599999999999994</v>
      </c>
      <c r="CD51" s="8">
        <f t="shared" si="45"/>
        <v>0.13599999999999923</v>
      </c>
      <c r="CE51" s="8">
        <f t="shared" si="46"/>
        <v>0.19200000000000017</v>
      </c>
      <c r="CF51" s="8">
        <f t="shared" si="47"/>
        <v>2.8000000000000469E-2</v>
      </c>
      <c r="CG51" s="8" t="str">
        <f t="shared" si="48"/>
        <v/>
      </c>
      <c r="CH51" s="8" t="str">
        <f t="shared" si="49"/>
        <v/>
      </c>
      <c r="CI51" s="8" t="str">
        <f t="shared" si="50"/>
        <v/>
      </c>
      <c r="CJ51" s="8" t="str">
        <f t="shared" si="51"/>
        <v/>
      </c>
      <c r="CK51" s="8" t="str">
        <f t="shared" si="52"/>
        <v/>
      </c>
      <c r="CL51" s="8" t="str">
        <f t="shared" si="53"/>
        <v/>
      </c>
      <c r="CM51" s="8" t="str">
        <f t="shared" si="54"/>
        <v/>
      </c>
      <c r="CN51" s="8"/>
    </row>
    <row r="52" spans="1:92">
      <c r="A52" s="1">
        <f t="shared" si="55"/>
        <v>50</v>
      </c>
      <c r="B52" s="19"/>
      <c r="C52" s="1">
        <v>10</v>
      </c>
      <c r="D52" s="4">
        <f t="shared" si="29"/>
        <v>1016</v>
      </c>
      <c r="E52" s="4" t="s">
        <v>184</v>
      </c>
      <c r="F52" s="4">
        <v>1</v>
      </c>
      <c r="G52" s="4" t="s">
        <v>13</v>
      </c>
      <c r="H52" s="4" t="s">
        <v>14</v>
      </c>
      <c r="I52" s="4"/>
      <c r="J52" s="5">
        <v>88.5</v>
      </c>
      <c r="K52" s="67">
        <v>0.01</v>
      </c>
      <c r="L52" s="41">
        <v>4.343</v>
      </c>
      <c r="M52" s="132" t="s">
        <v>127</v>
      </c>
      <c r="N52" s="4" t="s">
        <v>15</v>
      </c>
      <c r="O52" s="39"/>
      <c r="P52" s="39"/>
      <c r="Q52" s="3" t="s">
        <v>227</v>
      </c>
      <c r="R52" s="23">
        <v>4.6050000000000004</v>
      </c>
      <c r="S52" s="23">
        <v>4.3520000000000003</v>
      </c>
      <c r="T52" s="23">
        <v>4.8339999999999996</v>
      </c>
      <c r="U52" s="23">
        <v>4.2350000000000003</v>
      </c>
      <c r="V52" s="23">
        <v>4.5519999999999996</v>
      </c>
      <c r="W52" s="23">
        <v>4.4429999999999996</v>
      </c>
      <c r="X52" s="23">
        <v>4.4370000000000003</v>
      </c>
      <c r="Y52" s="23">
        <v>4.4089999999999998</v>
      </c>
      <c r="Z52" s="23">
        <v>4.3380000000000001</v>
      </c>
      <c r="AA52" s="36"/>
      <c r="AB52" s="23">
        <v>4.67</v>
      </c>
      <c r="AC52" s="23">
        <v>4.6509999999999998</v>
      </c>
      <c r="AD52" s="23">
        <v>4.5549999999999997</v>
      </c>
      <c r="AE52" s="23">
        <v>4.4420000000000002</v>
      </c>
      <c r="AF52" s="23">
        <v>4.3639999999999999</v>
      </c>
      <c r="AG52" s="23">
        <v>4.3460000000000001</v>
      </c>
      <c r="AH52" s="23">
        <f t="shared" si="82"/>
        <v>4.3550000000000004</v>
      </c>
      <c r="AI52" s="38"/>
      <c r="AJ52" s="38"/>
      <c r="AK52" s="38"/>
      <c r="AL52" s="38"/>
      <c r="AM52" s="38"/>
      <c r="AN52" s="38"/>
      <c r="AO52" s="38"/>
      <c r="AP52" s="3"/>
      <c r="AQ52" s="23">
        <f t="shared" si="30"/>
        <v>0.26200000000000045</v>
      </c>
      <c r="AR52" s="23">
        <f t="shared" si="78"/>
        <v>9.0000000000003411E-3</v>
      </c>
      <c r="AS52" s="23">
        <f t="shared" si="79"/>
        <v>0.49099999999999966</v>
      </c>
      <c r="AT52" s="23">
        <f t="shared" si="57"/>
        <v>-0.10799999999999965</v>
      </c>
      <c r="AU52" s="23">
        <f t="shared" si="58"/>
        <v>0.20899999999999963</v>
      </c>
      <c r="AV52" s="23">
        <f t="shared" si="59"/>
        <v>9.9999999999999645E-2</v>
      </c>
      <c r="AW52" s="23">
        <f t="shared" si="60"/>
        <v>9.4000000000000306E-2</v>
      </c>
      <c r="AX52" s="23">
        <f t="shared" si="61"/>
        <v>6.5999999999999837E-2</v>
      </c>
      <c r="AY52" s="23">
        <f t="shared" si="62"/>
        <v>-4.9999999999998934E-3</v>
      </c>
      <c r="AZ52" s="23" t="str">
        <f t="shared" si="63"/>
        <v/>
      </c>
      <c r="BA52" s="23">
        <f t="shared" si="64"/>
        <v>0.32699999999999996</v>
      </c>
      <c r="BB52" s="23">
        <f t="shared" si="65"/>
        <v>0.30799999999999983</v>
      </c>
      <c r="BC52" s="23">
        <f t="shared" si="66"/>
        <v>0.21199999999999974</v>
      </c>
      <c r="BD52" s="23">
        <f t="shared" si="67"/>
        <v>9.9000000000000199E-2</v>
      </c>
      <c r="BE52" s="23">
        <f t="shared" si="68"/>
        <v>2.0999999999999908E-2</v>
      </c>
      <c r="BF52" s="23">
        <f t="shared" si="69"/>
        <v>3.0000000000001137E-3</v>
      </c>
      <c r="BG52" s="23">
        <f t="shared" si="70"/>
        <v>1.2000000000000455E-2</v>
      </c>
      <c r="BH52" s="23" t="str">
        <f t="shared" si="71"/>
        <v/>
      </c>
      <c r="BI52" s="23" t="str">
        <f t="shared" si="72"/>
        <v/>
      </c>
      <c r="BJ52" s="23" t="str">
        <f t="shared" si="73"/>
        <v/>
      </c>
      <c r="BK52" s="23" t="str">
        <f t="shared" si="74"/>
        <v/>
      </c>
      <c r="BL52" s="23" t="str">
        <f t="shared" si="75"/>
        <v/>
      </c>
      <c r="BM52" s="23" t="str">
        <f t="shared" si="76"/>
        <v/>
      </c>
      <c r="BN52" s="23" t="str">
        <f t="shared" si="77"/>
        <v/>
      </c>
      <c r="BP52" s="8">
        <f t="shared" si="31"/>
        <v>0.26200000000000045</v>
      </c>
      <c r="BQ52" s="8">
        <f t="shared" si="32"/>
        <v>9.0000000000003411E-3</v>
      </c>
      <c r="BR52" s="8">
        <f t="shared" si="33"/>
        <v>0.49099999999999966</v>
      </c>
      <c r="BS52" s="8">
        <f t="shared" si="34"/>
        <v>0.10799999999999965</v>
      </c>
      <c r="BT52" s="8">
        <f t="shared" si="35"/>
        <v>0.20899999999999963</v>
      </c>
      <c r="BU52" s="8">
        <f t="shared" si="36"/>
        <v>9.9999999999999645E-2</v>
      </c>
      <c r="BV52" s="8">
        <f t="shared" si="37"/>
        <v>9.4000000000000306E-2</v>
      </c>
      <c r="BW52" s="8">
        <f t="shared" si="38"/>
        <v>6.5999999999999837E-2</v>
      </c>
      <c r="BX52" s="8">
        <f t="shared" si="39"/>
        <v>4.9999999999998934E-3</v>
      </c>
      <c r="BY52" s="8" t="str">
        <f t="shared" si="40"/>
        <v/>
      </c>
      <c r="BZ52" s="8">
        <f t="shared" si="41"/>
        <v>0.32699999999999996</v>
      </c>
      <c r="CA52" s="8">
        <f t="shared" si="42"/>
        <v>0.30799999999999983</v>
      </c>
      <c r="CB52" s="8">
        <f t="shared" si="43"/>
        <v>0.21199999999999974</v>
      </c>
      <c r="CC52" s="8">
        <f t="shared" si="44"/>
        <v>9.9000000000000199E-2</v>
      </c>
      <c r="CD52" s="8">
        <f t="shared" si="45"/>
        <v>2.0999999999999908E-2</v>
      </c>
      <c r="CE52" s="8">
        <f t="shared" si="46"/>
        <v>3.0000000000001137E-3</v>
      </c>
      <c r="CF52" s="8">
        <f t="shared" si="47"/>
        <v>1.2000000000000455E-2</v>
      </c>
      <c r="CG52" s="8" t="str">
        <f t="shared" si="48"/>
        <v/>
      </c>
      <c r="CH52" s="8" t="str">
        <f t="shared" si="49"/>
        <v/>
      </c>
      <c r="CI52" s="8" t="str">
        <f t="shared" si="50"/>
        <v/>
      </c>
      <c r="CJ52" s="8" t="str">
        <f t="shared" si="51"/>
        <v/>
      </c>
      <c r="CK52" s="8" t="str">
        <f t="shared" si="52"/>
        <v/>
      </c>
      <c r="CL52" s="8" t="str">
        <f t="shared" si="53"/>
        <v/>
      </c>
      <c r="CM52" s="8" t="str">
        <f t="shared" si="54"/>
        <v/>
      </c>
      <c r="CN52" s="8"/>
    </row>
    <row r="53" spans="1:92">
      <c r="A53" s="1">
        <f t="shared" si="55"/>
        <v>51</v>
      </c>
      <c r="B53" s="19"/>
      <c r="C53" s="1">
        <v>10</v>
      </c>
      <c r="D53" s="4">
        <f t="shared" si="29"/>
        <v>1016</v>
      </c>
      <c r="E53" s="4" t="s">
        <v>254</v>
      </c>
      <c r="F53" s="4">
        <v>1</v>
      </c>
      <c r="G53" s="4" t="s">
        <v>13</v>
      </c>
      <c r="H53" s="4" t="s">
        <v>14</v>
      </c>
      <c r="I53" s="4"/>
      <c r="J53" s="5">
        <v>87.3</v>
      </c>
      <c r="K53" s="72"/>
      <c r="L53" s="41">
        <v>4.5570000000000004</v>
      </c>
      <c r="M53" s="132" t="s">
        <v>127</v>
      </c>
      <c r="N53" s="1" t="s">
        <v>15</v>
      </c>
      <c r="O53" s="39"/>
      <c r="P53" s="39"/>
      <c r="Q53" s="3" t="s">
        <v>227</v>
      </c>
      <c r="R53" s="23">
        <v>4.7610000000000001</v>
      </c>
      <c r="S53" s="23">
        <v>4.4400000000000004</v>
      </c>
      <c r="T53" s="23">
        <v>5.1340000000000003</v>
      </c>
      <c r="U53" s="23">
        <v>4.5419999999999998</v>
      </c>
      <c r="V53" s="23">
        <v>4.8550000000000004</v>
      </c>
      <c r="W53" s="23">
        <v>4.6509999999999998</v>
      </c>
      <c r="X53" s="23">
        <v>4.6509999999999998</v>
      </c>
      <c r="Y53" s="23">
        <v>4.6520000000000001</v>
      </c>
      <c r="Z53" s="23">
        <v>4.5350000000000001</v>
      </c>
      <c r="AA53" s="36"/>
      <c r="AB53" s="23">
        <v>4.9059999999999997</v>
      </c>
      <c r="AC53" s="23">
        <v>4.8849999999999998</v>
      </c>
      <c r="AD53" s="23">
        <v>4.7430000000000003</v>
      </c>
      <c r="AE53" s="23">
        <v>4.6539999999999999</v>
      </c>
      <c r="AF53" s="23">
        <v>4.46</v>
      </c>
      <c r="AG53" s="23">
        <v>4.7830000000000004</v>
      </c>
      <c r="AH53" s="23">
        <f t="shared" si="82"/>
        <v>4.6215000000000002</v>
      </c>
      <c r="AI53" s="38"/>
      <c r="AJ53" s="38"/>
      <c r="AK53" s="38"/>
      <c r="AL53" s="38"/>
      <c r="AM53" s="38"/>
      <c r="AN53" s="38"/>
      <c r="AO53" s="38"/>
      <c r="AP53" s="3"/>
      <c r="AQ53" s="23">
        <f t="shared" si="30"/>
        <v>0.20399999999999974</v>
      </c>
      <c r="AR53" s="23">
        <f t="shared" si="78"/>
        <v>-0.11699999999999999</v>
      </c>
      <c r="AS53" s="23">
        <f t="shared" si="79"/>
        <v>0.57699999999999996</v>
      </c>
      <c r="AT53" s="23">
        <f t="shared" si="57"/>
        <v>-1.5000000000000568E-2</v>
      </c>
      <c r="AU53" s="23">
        <f t="shared" si="58"/>
        <v>0.29800000000000004</v>
      </c>
      <c r="AV53" s="23">
        <f t="shared" si="59"/>
        <v>9.3999999999999417E-2</v>
      </c>
      <c r="AW53" s="23">
        <f t="shared" si="60"/>
        <v>9.3999999999999417E-2</v>
      </c>
      <c r="AX53" s="23">
        <f t="shared" si="61"/>
        <v>9.4999999999999751E-2</v>
      </c>
      <c r="AY53" s="23">
        <f t="shared" si="62"/>
        <v>-2.2000000000000242E-2</v>
      </c>
      <c r="AZ53" s="23" t="str">
        <f t="shared" si="63"/>
        <v/>
      </c>
      <c r="BA53" s="23">
        <f t="shared" si="64"/>
        <v>0.34899999999999931</v>
      </c>
      <c r="BB53" s="23">
        <f t="shared" si="65"/>
        <v>0.3279999999999994</v>
      </c>
      <c r="BC53" s="23">
        <f t="shared" si="66"/>
        <v>0.18599999999999994</v>
      </c>
      <c r="BD53" s="23">
        <f t="shared" si="67"/>
        <v>9.6999999999999531E-2</v>
      </c>
      <c r="BE53" s="23">
        <f t="shared" si="68"/>
        <v>-9.7000000000000419E-2</v>
      </c>
      <c r="BF53" s="23">
        <f t="shared" si="69"/>
        <v>0.22599999999999998</v>
      </c>
      <c r="BG53" s="23">
        <f t="shared" si="70"/>
        <v>6.449999999999978E-2</v>
      </c>
      <c r="BH53" s="23" t="str">
        <f t="shared" si="71"/>
        <v/>
      </c>
      <c r="BI53" s="23" t="str">
        <f t="shared" si="72"/>
        <v/>
      </c>
      <c r="BJ53" s="23" t="str">
        <f t="shared" si="73"/>
        <v/>
      </c>
      <c r="BK53" s="23" t="str">
        <f t="shared" si="74"/>
        <v/>
      </c>
      <c r="BL53" s="23" t="str">
        <f t="shared" si="75"/>
        <v/>
      </c>
      <c r="BM53" s="23" t="str">
        <f t="shared" si="76"/>
        <v/>
      </c>
      <c r="BN53" s="23" t="str">
        <f t="shared" si="77"/>
        <v/>
      </c>
      <c r="BP53" s="8">
        <f t="shared" si="31"/>
        <v>0.20399999999999974</v>
      </c>
      <c r="BQ53" s="8">
        <f t="shared" si="32"/>
        <v>0.11699999999999999</v>
      </c>
      <c r="BR53" s="8">
        <f t="shared" si="33"/>
        <v>0.57699999999999996</v>
      </c>
      <c r="BS53" s="8">
        <f t="shared" si="34"/>
        <v>1.5000000000000568E-2</v>
      </c>
      <c r="BT53" s="8">
        <f t="shared" si="35"/>
        <v>0.29800000000000004</v>
      </c>
      <c r="BU53" s="8">
        <f t="shared" si="36"/>
        <v>9.3999999999999417E-2</v>
      </c>
      <c r="BV53" s="8">
        <f t="shared" si="37"/>
        <v>9.3999999999999417E-2</v>
      </c>
      <c r="BW53" s="8">
        <f t="shared" si="38"/>
        <v>9.4999999999999751E-2</v>
      </c>
      <c r="BX53" s="8">
        <f t="shared" si="39"/>
        <v>2.2000000000000242E-2</v>
      </c>
      <c r="BY53" s="8" t="str">
        <f t="shared" si="40"/>
        <v/>
      </c>
      <c r="BZ53" s="8">
        <f t="shared" si="41"/>
        <v>0.34899999999999931</v>
      </c>
      <c r="CA53" s="8">
        <f t="shared" si="42"/>
        <v>0.3279999999999994</v>
      </c>
      <c r="CB53" s="8">
        <f t="shared" si="43"/>
        <v>0.18599999999999994</v>
      </c>
      <c r="CC53" s="8">
        <f t="shared" si="44"/>
        <v>9.6999999999999531E-2</v>
      </c>
      <c r="CD53" s="8">
        <f t="shared" si="45"/>
        <v>9.7000000000000419E-2</v>
      </c>
      <c r="CE53" s="8">
        <f t="shared" si="46"/>
        <v>0.22599999999999998</v>
      </c>
      <c r="CF53" s="8">
        <f t="shared" si="47"/>
        <v>6.449999999999978E-2</v>
      </c>
      <c r="CG53" s="8" t="str">
        <f t="shared" si="48"/>
        <v/>
      </c>
      <c r="CH53" s="8" t="str">
        <f t="shared" si="49"/>
        <v/>
      </c>
      <c r="CI53" s="8" t="str">
        <f t="shared" si="50"/>
        <v/>
      </c>
      <c r="CJ53" s="8" t="str">
        <f t="shared" si="51"/>
        <v/>
      </c>
      <c r="CK53" s="8" t="str">
        <f t="shared" si="52"/>
        <v/>
      </c>
      <c r="CL53" s="8" t="str">
        <f t="shared" si="53"/>
        <v/>
      </c>
      <c r="CM53" s="8" t="str">
        <f t="shared" si="54"/>
        <v/>
      </c>
      <c r="CN53" s="8"/>
    </row>
    <row r="54" spans="1:92">
      <c r="A54" s="1">
        <f t="shared" si="55"/>
        <v>52</v>
      </c>
      <c r="B54" s="19"/>
      <c r="C54" s="1">
        <v>10</v>
      </c>
      <c r="D54" s="4">
        <f t="shared" si="29"/>
        <v>1016</v>
      </c>
      <c r="E54" s="4" t="s">
        <v>254</v>
      </c>
      <c r="F54" s="4">
        <v>1</v>
      </c>
      <c r="G54" s="4" t="s">
        <v>13</v>
      </c>
      <c r="H54" s="4" t="s">
        <v>14</v>
      </c>
      <c r="I54" s="4"/>
      <c r="J54" s="5">
        <v>84.1</v>
      </c>
      <c r="K54" s="72"/>
      <c r="L54" s="41">
        <v>4.899</v>
      </c>
      <c r="M54" s="132" t="s">
        <v>127</v>
      </c>
      <c r="N54" s="1" t="s">
        <v>15</v>
      </c>
      <c r="O54" s="39"/>
      <c r="P54" s="39"/>
      <c r="Q54" s="3" t="s">
        <v>227</v>
      </c>
      <c r="R54" s="23">
        <v>5.1230000000000002</v>
      </c>
      <c r="S54" s="23">
        <v>4.835</v>
      </c>
      <c r="T54" s="23">
        <v>5.6429999999999998</v>
      </c>
      <c r="U54" s="23">
        <v>4.9779999999999998</v>
      </c>
      <c r="V54" s="23">
        <v>5.3289999999999997</v>
      </c>
      <c r="W54" s="23">
        <v>5.0720000000000001</v>
      </c>
      <c r="X54" s="23">
        <v>5.0590000000000002</v>
      </c>
      <c r="Y54" s="23">
        <v>5.0220000000000002</v>
      </c>
      <c r="Z54" s="23">
        <v>4.8620000000000001</v>
      </c>
      <c r="AA54" s="36"/>
      <c r="AB54" s="23">
        <v>5.4</v>
      </c>
      <c r="AC54" s="23">
        <v>5.3780000000000001</v>
      </c>
      <c r="AD54" s="23">
        <v>5.1980000000000004</v>
      </c>
      <c r="AE54" s="23">
        <v>5.1379999999999999</v>
      </c>
      <c r="AF54" s="23">
        <v>4.8710000000000004</v>
      </c>
      <c r="AG54" s="23">
        <v>5.165</v>
      </c>
      <c r="AH54" s="23">
        <f t="shared" si="82"/>
        <v>5.0180000000000007</v>
      </c>
      <c r="AI54" s="38"/>
      <c r="AJ54" s="38"/>
      <c r="AK54" s="38"/>
      <c r="AL54" s="38"/>
      <c r="AM54" s="38"/>
      <c r="AN54" s="38"/>
      <c r="AO54" s="38"/>
      <c r="AP54" s="3"/>
      <c r="AQ54" s="23">
        <f t="shared" si="30"/>
        <v>0.2240000000000002</v>
      </c>
      <c r="AR54" s="23">
        <f t="shared" si="78"/>
        <v>-6.4000000000000057E-2</v>
      </c>
      <c r="AS54" s="23">
        <f t="shared" si="79"/>
        <v>0.74399999999999977</v>
      </c>
      <c r="AT54" s="23">
        <f t="shared" si="57"/>
        <v>7.8999999999999737E-2</v>
      </c>
      <c r="AU54" s="23">
        <f t="shared" si="58"/>
        <v>0.42999999999999972</v>
      </c>
      <c r="AV54" s="23">
        <f t="shared" si="59"/>
        <v>0.17300000000000004</v>
      </c>
      <c r="AW54" s="23">
        <f t="shared" si="60"/>
        <v>0.16000000000000014</v>
      </c>
      <c r="AX54" s="23">
        <f t="shared" si="61"/>
        <v>0.12300000000000022</v>
      </c>
      <c r="AY54" s="23">
        <f t="shared" si="62"/>
        <v>-3.6999999999999922E-2</v>
      </c>
      <c r="AZ54" s="23" t="str">
        <f t="shared" si="63"/>
        <v/>
      </c>
      <c r="BA54" s="23">
        <f t="shared" si="64"/>
        <v>0.50100000000000033</v>
      </c>
      <c r="BB54" s="23">
        <f t="shared" si="65"/>
        <v>0.47900000000000009</v>
      </c>
      <c r="BC54" s="23">
        <f t="shared" si="66"/>
        <v>0.29900000000000038</v>
      </c>
      <c r="BD54" s="23">
        <f t="shared" si="67"/>
        <v>0.23899999999999988</v>
      </c>
      <c r="BE54" s="23">
        <f t="shared" si="68"/>
        <v>-2.7999999999999581E-2</v>
      </c>
      <c r="BF54" s="23">
        <f t="shared" si="69"/>
        <v>0.26600000000000001</v>
      </c>
      <c r="BG54" s="23">
        <f t="shared" si="70"/>
        <v>0.11900000000000066</v>
      </c>
      <c r="BH54" s="23" t="str">
        <f t="shared" si="71"/>
        <v/>
      </c>
      <c r="BI54" s="23" t="str">
        <f t="shared" si="72"/>
        <v/>
      </c>
      <c r="BJ54" s="23" t="str">
        <f t="shared" si="73"/>
        <v/>
      </c>
      <c r="BK54" s="23" t="str">
        <f t="shared" si="74"/>
        <v/>
      </c>
      <c r="BL54" s="23" t="str">
        <f t="shared" si="75"/>
        <v/>
      </c>
      <c r="BM54" s="23" t="str">
        <f t="shared" si="76"/>
        <v/>
      </c>
      <c r="BN54" s="23" t="str">
        <f t="shared" si="77"/>
        <v/>
      </c>
      <c r="BP54" s="8">
        <f t="shared" si="31"/>
        <v>0.2240000000000002</v>
      </c>
      <c r="BQ54" s="8">
        <f t="shared" si="32"/>
        <v>6.4000000000000057E-2</v>
      </c>
      <c r="BR54" s="8">
        <f t="shared" si="33"/>
        <v>0.74399999999999977</v>
      </c>
      <c r="BS54" s="8">
        <f t="shared" si="34"/>
        <v>7.8999999999999737E-2</v>
      </c>
      <c r="BT54" s="8">
        <f t="shared" si="35"/>
        <v>0.42999999999999972</v>
      </c>
      <c r="BU54" s="8">
        <f t="shared" si="36"/>
        <v>0.17300000000000004</v>
      </c>
      <c r="BV54" s="8">
        <f t="shared" si="37"/>
        <v>0.16000000000000014</v>
      </c>
      <c r="BW54" s="8">
        <f t="shared" si="38"/>
        <v>0.12300000000000022</v>
      </c>
      <c r="BX54" s="8">
        <f t="shared" si="39"/>
        <v>3.6999999999999922E-2</v>
      </c>
      <c r="BY54" s="8" t="str">
        <f t="shared" si="40"/>
        <v/>
      </c>
      <c r="BZ54" s="8">
        <f t="shared" si="41"/>
        <v>0.50100000000000033</v>
      </c>
      <c r="CA54" s="8">
        <f t="shared" si="42"/>
        <v>0.47900000000000009</v>
      </c>
      <c r="CB54" s="8">
        <f t="shared" si="43"/>
        <v>0.29900000000000038</v>
      </c>
      <c r="CC54" s="8">
        <f t="shared" si="44"/>
        <v>0.23899999999999988</v>
      </c>
      <c r="CD54" s="8">
        <f t="shared" si="45"/>
        <v>2.7999999999999581E-2</v>
      </c>
      <c r="CE54" s="8">
        <f t="shared" si="46"/>
        <v>0.26600000000000001</v>
      </c>
      <c r="CF54" s="8">
        <f t="shared" si="47"/>
        <v>0.11900000000000066</v>
      </c>
      <c r="CG54" s="8" t="str">
        <f t="shared" si="48"/>
        <v/>
      </c>
      <c r="CH54" s="8" t="str">
        <f t="shared" si="49"/>
        <v/>
      </c>
      <c r="CI54" s="8" t="str">
        <f t="shared" si="50"/>
        <v/>
      </c>
      <c r="CJ54" s="8" t="str">
        <f t="shared" si="51"/>
        <v/>
      </c>
      <c r="CK54" s="8" t="str">
        <f t="shared" si="52"/>
        <v/>
      </c>
      <c r="CL54" s="8" t="str">
        <f t="shared" si="53"/>
        <v/>
      </c>
      <c r="CM54" s="8" t="str">
        <f t="shared" si="54"/>
        <v/>
      </c>
      <c r="CN54" s="8"/>
    </row>
    <row r="55" spans="1:92">
      <c r="A55" s="1">
        <f t="shared" si="55"/>
        <v>53</v>
      </c>
      <c r="B55" s="19"/>
      <c r="C55" s="1">
        <v>10</v>
      </c>
      <c r="D55" s="4">
        <f t="shared" si="29"/>
        <v>1016</v>
      </c>
      <c r="E55" s="4" t="s">
        <v>184</v>
      </c>
      <c r="F55" s="4">
        <v>1</v>
      </c>
      <c r="G55" s="4" t="s">
        <v>13</v>
      </c>
      <c r="H55" s="4" t="s">
        <v>14</v>
      </c>
      <c r="I55" s="4"/>
      <c r="J55" s="5">
        <v>82.6</v>
      </c>
      <c r="K55" s="67">
        <v>1E-3</v>
      </c>
      <c r="L55" s="49">
        <v>5.2489999999999997</v>
      </c>
      <c r="M55" s="132" t="s">
        <v>127</v>
      </c>
      <c r="N55" s="10" t="s">
        <v>128</v>
      </c>
      <c r="O55" s="39"/>
      <c r="P55" s="39"/>
      <c r="Q55" s="3" t="s">
        <v>227</v>
      </c>
      <c r="R55" s="23">
        <v>4.8680000000000003</v>
      </c>
      <c r="S55" s="23">
        <v>5.03</v>
      </c>
      <c r="T55" s="23">
        <v>6.2530000000000001</v>
      </c>
      <c r="U55" s="36"/>
      <c r="V55" s="23">
        <v>5.8860000000000001</v>
      </c>
      <c r="W55" s="23">
        <v>5.407</v>
      </c>
      <c r="X55" s="23">
        <v>5.4029999999999996</v>
      </c>
      <c r="Y55" s="23">
        <v>5.4</v>
      </c>
      <c r="Z55" s="23">
        <v>5.133</v>
      </c>
      <c r="AA55" s="36"/>
      <c r="AB55" s="23">
        <v>5.9279999999999999</v>
      </c>
      <c r="AC55" s="23">
        <v>5.8730000000000002</v>
      </c>
      <c r="AD55" s="23">
        <v>5.5880000000000001</v>
      </c>
      <c r="AE55" s="23">
        <v>5.6349999999999998</v>
      </c>
      <c r="AF55" s="23">
        <v>5.1100000000000003</v>
      </c>
      <c r="AG55" s="23">
        <v>5.7560000000000002</v>
      </c>
      <c r="AH55" s="23">
        <f t="shared" si="82"/>
        <v>5.4329999999999998</v>
      </c>
      <c r="AI55" s="38"/>
      <c r="AJ55" s="38"/>
      <c r="AK55" s="38"/>
      <c r="AL55" s="38"/>
      <c r="AM55" s="38"/>
      <c r="AN55" s="38"/>
      <c r="AO55" s="38"/>
      <c r="AP55" s="3"/>
      <c r="AQ55" s="23">
        <f t="shared" si="30"/>
        <v>-0.38099999999999934</v>
      </c>
      <c r="AR55" s="23">
        <f t="shared" si="78"/>
        <v>-0.21899999999999942</v>
      </c>
      <c r="AS55" s="23">
        <f t="shared" si="79"/>
        <v>1.0040000000000004</v>
      </c>
      <c r="AT55" s="23" t="str">
        <f t="shared" si="57"/>
        <v/>
      </c>
      <c r="AU55" s="23">
        <f t="shared" si="58"/>
        <v>0.63700000000000045</v>
      </c>
      <c r="AV55" s="23">
        <f t="shared" si="59"/>
        <v>0.15800000000000036</v>
      </c>
      <c r="AW55" s="23">
        <f t="shared" si="60"/>
        <v>0.15399999999999991</v>
      </c>
      <c r="AX55" s="23">
        <f t="shared" si="61"/>
        <v>0.15100000000000069</v>
      </c>
      <c r="AY55" s="23">
        <f t="shared" si="62"/>
        <v>-0.11599999999999966</v>
      </c>
      <c r="AZ55" s="23" t="str">
        <f t="shared" si="63"/>
        <v/>
      </c>
      <c r="BA55" s="23">
        <f t="shared" si="64"/>
        <v>0.67900000000000027</v>
      </c>
      <c r="BB55" s="23">
        <f t="shared" si="65"/>
        <v>0.62400000000000055</v>
      </c>
      <c r="BC55" s="23">
        <f t="shared" si="66"/>
        <v>0.33900000000000041</v>
      </c>
      <c r="BD55" s="23">
        <f t="shared" si="67"/>
        <v>0.38600000000000012</v>
      </c>
      <c r="BE55" s="23">
        <f t="shared" si="68"/>
        <v>-0.13899999999999935</v>
      </c>
      <c r="BF55" s="23">
        <f t="shared" si="69"/>
        <v>0.50700000000000056</v>
      </c>
      <c r="BG55" s="23">
        <f t="shared" si="70"/>
        <v>0.18400000000000016</v>
      </c>
      <c r="BH55" s="23" t="str">
        <f t="shared" si="71"/>
        <v/>
      </c>
      <c r="BI55" s="23" t="str">
        <f t="shared" si="72"/>
        <v/>
      </c>
      <c r="BJ55" s="23" t="str">
        <f t="shared" si="73"/>
        <v/>
      </c>
      <c r="BK55" s="23" t="str">
        <f t="shared" si="74"/>
        <v/>
      </c>
      <c r="BL55" s="23" t="str">
        <f t="shared" si="75"/>
        <v/>
      </c>
      <c r="BM55" s="23" t="str">
        <f t="shared" si="76"/>
        <v/>
      </c>
      <c r="BN55" s="23" t="str">
        <f t="shared" si="77"/>
        <v/>
      </c>
      <c r="BP55" s="8">
        <f t="shared" si="31"/>
        <v>0.38099999999999934</v>
      </c>
      <c r="BQ55" s="8">
        <f t="shared" si="32"/>
        <v>0.21899999999999942</v>
      </c>
      <c r="BR55" s="8">
        <f t="shared" si="33"/>
        <v>1.0040000000000004</v>
      </c>
      <c r="BS55" s="8" t="str">
        <f t="shared" si="34"/>
        <v/>
      </c>
      <c r="BT55" s="8">
        <f t="shared" si="35"/>
        <v>0.63700000000000045</v>
      </c>
      <c r="BU55" s="8">
        <f t="shared" si="36"/>
        <v>0.15800000000000036</v>
      </c>
      <c r="BV55" s="8">
        <f t="shared" si="37"/>
        <v>0.15399999999999991</v>
      </c>
      <c r="BW55" s="8">
        <f t="shared" si="38"/>
        <v>0.15100000000000069</v>
      </c>
      <c r="BX55" s="8">
        <f t="shared" si="39"/>
        <v>0.11599999999999966</v>
      </c>
      <c r="BY55" s="8" t="str">
        <f t="shared" si="40"/>
        <v/>
      </c>
      <c r="BZ55" s="8">
        <f t="shared" si="41"/>
        <v>0.67900000000000027</v>
      </c>
      <c r="CA55" s="8">
        <f t="shared" si="42"/>
        <v>0.62400000000000055</v>
      </c>
      <c r="CB55" s="8">
        <f t="shared" si="43"/>
        <v>0.33900000000000041</v>
      </c>
      <c r="CC55" s="8">
        <f t="shared" si="44"/>
        <v>0.38600000000000012</v>
      </c>
      <c r="CD55" s="8">
        <f t="shared" si="45"/>
        <v>0.13899999999999935</v>
      </c>
      <c r="CE55" s="8">
        <f t="shared" si="46"/>
        <v>0.50700000000000056</v>
      </c>
      <c r="CF55" s="8">
        <f t="shared" si="47"/>
        <v>0.18400000000000016</v>
      </c>
      <c r="CG55" s="8" t="str">
        <f t="shared" si="48"/>
        <v/>
      </c>
      <c r="CH55" s="8" t="str">
        <f t="shared" si="49"/>
        <v/>
      </c>
      <c r="CI55" s="8" t="str">
        <f t="shared" si="50"/>
        <v/>
      </c>
      <c r="CJ55" s="8" t="str">
        <f t="shared" si="51"/>
        <v/>
      </c>
      <c r="CK55" s="8" t="str">
        <f t="shared" si="52"/>
        <v/>
      </c>
      <c r="CL55" s="8" t="str">
        <f t="shared" si="53"/>
        <v/>
      </c>
      <c r="CM55" s="8" t="str">
        <f t="shared" si="54"/>
        <v/>
      </c>
      <c r="CN55" s="8"/>
    </row>
    <row r="56" spans="1:92">
      <c r="A56" s="1">
        <f t="shared" si="55"/>
        <v>54</v>
      </c>
      <c r="B56" s="19"/>
      <c r="C56" s="1">
        <v>10</v>
      </c>
      <c r="D56" s="4">
        <f t="shared" si="29"/>
        <v>1016</v>
      </c>
      <c r="E56" s="4" t="s">
        <v>171</v>
      </c>
      <c r="F56" s="4">
        <v>1</v>
      </c>
      <c r="G56" s="4" t="s">
        <v>13</v>
      </c>
      <c r="H56" s="4" t="s">
        <v>14</v>
      </c>
      <c r="I56" s="4"/>
      <c r="J56" s="5">
        <v>83.1</v>
      </c>
      <c r="K56" s="72"/>
      <c r="L56" s="49">
        <v>5.3460000000000001</v>
      </c>
      <c r="M56" s="132" t="s">
        <v>127</v>
      </c>
      <c r="N56" s="10" t="s">
        <v>128</v>
      </c>
      <c r="O56" s="39"/>
      <c r="P56" s="39"/>
      <c r="Q56" s="3" t="s">
        <v>227</v>
      </c>
      <c r="R56" s="23">
        <v>5.86</v>
      </c>
      <c r="S56" s="23">
        <v>5.4850000000000003</v>
      </c>
      <c r="T56" s="23">
        <v>5.9119999999999999</v>
      </c>
      <c r="U56" s="23">
        <v>5.2869999999999999</v>
      </c>
      <c r="V56" s="23">
        <v>5.6749999999999998</v>
      </c>
      <c r="W56" s="23">
        <v>5.532</v>
      </c>
      <c r="X56" s="23">
        <v>5.5149999999999997</v>
      </c>
      <c r="Y56" s="23">
        <v>5.4539999999999997</v>
      </c>
      <c r="Z56" s="23">
        <v>5.3419999999999996</v>
      </c>
      <c r="AA56" s="36"/>
      <c r="AB56" s="23">
        <v>5.7640000000000002</v>
      </c>
      <c r="AC56" s="23">
        <v>5.766</v>
      </c>
      <c r="AD56" s="23">
        <v>5.6829999999999998</v>
      </c>
      <c r="AE56" s="23">
        <v>5.532</v>
      </c>
      <c r="AF56" s="23">
        <v>5.484</v>
      </c>
      <c r="AG56" s="23">
        <v>5.3280000000000003</v>
      </c>
      <c r="AH56" s="23">
        <f t="shared" si="82"/>
        <v>5.4060000000000006</v>
      </c>
      <c r="AI56" s="38"/>
      <c r="AJ56" s="38"/>
      <c r="AK56" s="38"/>
      <c r="AL56" s="38"/>
      <c r="AM56" s="38"/>
      <c r="AN56" s="38"/>
      <c r="AO56" s="38"/>
      <c r="AP56" s="3"/>
      <c r="AQ56" s="23">
        <f t="shared" si="30"/>
        <v>0.51400000000000023</v>
      </c>
      <c r="AR56" s="23">
        <f t="shared" si="78"/>
        <v>0.13900000000000023</v>
      </c>
      <c r="AS56" s="23">
        <f t="shared" si="79"/>
        <v>0.56599999999999984</v>
      </c>
      <c r="AT56" s="23">
        <f t="shared" si="57"/>
        <v>-5.9000000000000163E-2</v>
      </c>
      <c r="AU56" s="23">
        <f t="shared" si="58"/>
        <v>0.32899999999999974</v>
      </c>
      <c r="AV56" s="23">
        <f t="shared" si="59"/>
        <v>0.18599999999999994</v>
      </c>
      <c r="AW56" s="23">
        <f t="shared" si="60"/>
        <v>0.16899999999999959</v>
      </c>
      <c r="AX56" s="23">
        <f t="shared" si="61"/>
        <v>0.10799999999999965</v>
      </c>
      <c r="AY56" s="23">
        <f t="shared" si="62"/>
        <v>-4.0000000000004476E-3</v>
      </c>
      <c r="AZ56" s="23" t="str">
        <f t="shared" si="63"/>
        <v/>
      </c>
      <c r="BA56" s="23">
        <f t="shared" si="64"/>
        <v>0.41800000000000015</v>
      </c>
      <c r="BB56" s="23">
        <f t="shared" si="65"/>
        <v>0.41999999999999993</v>
      </c>
      <c r="BC56" s="23">
        <f t="shared" si="66"/>
        <v>0.33699999999999974</v>
      </c>
      <c r="BD56" s="23">
        <f t="shared" si="67"/>
        <v>0.18599999999999994</v>
      </c>
      <c r="BE56" s="23">
        <f t="shared" si="68"/>
        <v>0.1379999999999999</v>
      </c>
      <c r="BF56" s="23">
        <f t="shared" si="69"/>
        <v>-1.7999999999999794E-2</v>
      </c>
      <c r="BG56" s="23">
        <f t="shared" si="70"/>
        <v>6.0000000000000497E-2</v>
      </c>
      <c r="BH56" s="23" t="str">
        <f t="shared" si="71"/>
        <v/>
      </c>
      <c r="BI56" s="23" t="str">
        <f t="shared" si="72"/>
        <v/>
      </c>
      <c r="BJ56" s="23" t="str">
        <f t="shared" si="73"/>
        <v/>
      </c>
      <c r="BK56" s="23" t="str">
        <f t="shared" si="74"/>
        <v/>
      </c>
      <c r="BL56" s="23" t="str">
        <f t="shared" si="75"/>
        <v/>
      </c>
      <c r="BM56" s="23" t="str">
        <f t="shared" si="76"/>
        <v/>
      </c>
      <c r="BN56" s="23" t="str">
        <f t="shared" si="77"/>
        <v/>
      </c>
      <c r="BP56" s="8">
        <f t="shared" si="31"/>
        <v>0.51400000000000023</v>
      </c>
      <c r="BQ56" s="8">
        <f t="shared" si="32"/>
        <v>0.13900000000000023</v>
      </c>
      <c r="BR56" s="8">
        <f t="shared" si="33"/>
        <v>0.56599999999999984</v>
      </c>
      <c r="BS56" s="8">
        <f t="shared" si="34"/>
        <v>5.9000000000000163E-2</v>
      </c>
      <c r="BT56" s="8">
        <f t="shared" si="35"/>
        <v>0.32899999999999974</v>
      </c>
      <c r="BU56" s="8">
        <f t="shared" si="36"/>
        <v>0.18599999999999994</v>
      </c>
      <c r="BV56" s="8">
        <f t="shared" si="37"/>
        <v>0.16899999999999959</v>
      </c>
      <c r="BW56" s="8">
        <f t="shared" si="38"/>
        <v>0.10799999999999965</v>
      </c>
      <c r="BX56" s="8">
        <f t="shared" si="39"/>
        <v>4.0000000000004476E-3</v>
      </c>
      <c r="BY56" s="8" t="str">
        <f t="shared" si="40"/>
        <v/>
      </c>
      <c r="BZ56" s="8">
        <f t="shared" si="41"/>
        <v>0.41800000000000015</v>
      </c>
      <c r="CA56" s="8">
        <f t="shared" si="42"/>
        <v>0.41999999999999993</v>
      </c>
      <c r="CB56" s="8">
        <f t="shared" si="43"/>
        <v>0.33699999999999974</v>
      </c>
      <c r="CC56" s="8">
        <f t="shared" si="44"/>
        <v>0.18599999999999994</v>
      </c>
      <c r="CD56" s="8">
        <f t="shared" si="45"/>
        <v>0.1379999999999999</v>
      </c>
      <c r="CE56" s="8">
        <f t="shared" si="46"/>
        <v>1.7999999999999794E-2</v>
      </c>
      <c r="CF56" s="8">
        <f t="shared" si="47"/>
        <v>6.0000000000000497E-2</v>
      </c>
      <c r="CG56" s="8" t="str">
        <f t="shared" si="48"/>
        <v/>
      </c>
      <c r="CH56" s="8" t="str">
        <f t="shared" si="49"/>
        <v/>
      </c>
      <c r="CI56" s="8" t="str">
        <f t="shared" si="50"/>
        <v/>
      </c>
      <c r="CJ56" s="8" t="str">
        <f t="shared" si="51"/>
        <v/>
      </c>
      <c r="CK56" s="8" t="str">
        <f t="shared" si="52"/>
        <v/>
      </c>
      <c r="CL56" s="8" t="str">
        <f t="shared" si="53"/>
        <v/>
      </c>
      <c r="CM56" s="8" t="str">
        <f t="shared" si="54"/>
        <v/>
      </c>
      <c r="CN56" s="8"/>
    </row>
    <row r="57" spans="1:92">
      <c r="A57" s="1">
        <f t="shared" si="55"/>
        <v>55</v>
      </c>
      <c r="B57" s="19"/>
      <c r="C57" s="1">
        <v>10</v>
      </c>
      <c r="D57" s="4">
        <f t="shared" si="29"/>
        <v>1016</v>
      </c>
      <c r="E57" s="4" t="s">
        <v>185</v>
      </c>
      <c r="F57" s="4">
        <v>1</v>
      </c>
      <c r="G57" s="4" t="s">
        <v>13</v>
      </c>
      <c r="H57" s="4" t="s">
        <v>19</v>
      </c>
      <c r="I57" s="4"/>
      <c r="J57" s="5">
        <v>88.5</v>
      </c>
      <c r="K57" s="67">
        <v>2.8000000000000001E-2</v>
      </c>
      <c r="L57" s="49">
        <v>5.6769999999999996</v>
      </c>
      <c r="M57" s="132" t="s">
        <v>127</v>
      </c>
      <c r="N57" s="10" t="s">
        <v>128</v>
      </c>
      <c r="O57" s="39"/>
      <c r="P57" s="39"/>
      <c r="Q57" s="3" t="s">
        <v>227</v>
      </c>
      <c r="R57" s="23">
        <v>6.0750000000000002</v>
      </c>
      <c r="S57" s="23">
        <v>5.665</v>
      </c>
      <c r="T57" s="23">
        <v>6.2590000000000003</v>
      </c>
      <c r="U57" s="23">
        <v>5.7439999999999998</v>
      </c>
      <c r="V57" s="23">
        <v>5.8840000000000003</v>
      </c>
      <c r="W57" s="23">
        <v>5.7690000000000001</v>
      </c>
      <c r="X57" s="23">
        <v>5.7560000000000002</v>
      </c>
      <c r="Y57" s="23">
        <v>5.7030000000000003</v>
      </c>
      <c r="Z57" s="23">
        <v>5.6260000000000003</v>
      </c>
      <c r="AA57" s="36"/>
      <c r="AB57" s="23">
        <v>5.7210000000000001</v>
      </c>
      <c r="AC57" s="23">
        <v>5.766</v>
      </c>
      <c r="AD57" s="23">
        <v>5.7430000000000003</v>
      </c>
      <c r="AE57" s="23">
        <v>5.5</v>
      </c>
      <c r="AF57" s="23">
        <v>5.6390000000000002</v>
      </c>
      <c r="AG57" s="23">
        <v>5.5060000000000002</v>
      </c>
      <c r="AH57" s="23">
        <f t="shared" si="82"/>
        <v>5.5724999999999998</v>
      </c>
      <c r="AI57" s="38"/>
      <c r="AJ57" s="38"/>
      <c r="AK57" s="38"/>
      <c r="AL57" s="38"/>
      <c r="AM57" s="38"/>
      <c r="AN57" s="38"/>
      <c r="AO57" s="38"/>
      <c r="AP57" s="3"/>
      <c r="AQ57" s="23">
        <f t="shared" si="30"/>
        <v>0.39800000000000058</v>
      </c>
      <c r="AR57" s="23">
        <f t="shared" si="78"/>
        <v>-1.1999999999999567E-2</v>
      </c>
      <c r="AS57" s="23">
        <f t="shared" si="79"/>
        <v>0.58200000000000074</v>
      </c>
      <c r="AT57" s="23">
        <f t="shared" si="57"/>
        <v>6.7000000000000171E-2</v>
      </c>
      <c r="AU57" s="23">
        <f t="shared" si="58"/>
        <v>0.20700000000000074</v>
      </c>
      <c r="AV57" s="23">
        <f t="shared" si="59"/>
        <v>9.2000000000000526E-2</v>
      </c>
      <c r="AW57" s="23">
        <f t="shared" si="60"/>
        <v>7.9000000000000625E-2</v>
      </c>
      <c r="AX57" s="23">
        <f t="shared" si="61"/>
        <v>2.6000000000000689E-2</v>
      </c>
      <c r="AY57" s="23">
        <f t="shared" si="62"/>
        <v>-5.0999999999999268E-2</v>
      </c>
      <c r="AZ57" s="23" t="str">
        <f t="shared" si="63"/>
        <v/>
      </c>
      <c r="BA57" s="23">
        <f t="shared" si="64"/>
        <v>4.4000000000000483E-2</v>
      </c>
      <c r="BB57" s="23">
        <f t="shared" si="65"/>
        <v>8.9000000000000412E-2</v>
      </c>
      <c r="BC57" s="23">
        <f t="shared" si="66"/>
        <v>6.6000000000000725E-2</v>
      </c>
      <c r="BD57" s="23">
        <f t="shared" si="67"/>
        <v>-0.1769999999999996</v>
      </c>
      <c r="BE57" s="23">
        <f t="shared" si="68"/>
        <v>-3.7999999999999368E-2</v>
      </c>
      <c r="BF57" s="23">
        <f t="shared" si="69"/>
        <v>-0.17099999999999937</v>
      </c>
      <c r="BG57" s="23">
        <f t="shared" si="70"/>
        <v>-0.10449999999999982</v>
      </c>
      <c r="BH57" s="23" t="str">
        <f t="shared" si="71"/>
        <v/>
      </c>
      <c r="BI57" s="23" t="str">
        <f t="shared" si="72"/>
        <v/>
      </c>
      <c r="BJ57" s="23" t="str">
        <f t="shared" si="73"/>
        <v/>
      </c>
      <c r="BK57" s="23" t="str">
        <f t="shared" si="74"/>
        <v/>
      </c>
      <c r="BL57" s="23" t="str">
        <f t="shared" si="75"/>
        <v/>
      </c>
      <c r="BM57" s="23" t="str">
        <f t="shared" si="76"/>
        <v/>
      </c>
      <c r="BN57" s="23" t="str">
        <f t="shared" si="77"/>
        <v/>
      </c>
      <c r="BP57" s="8">
        <f t="shared" si="31"/>
        <v>0.39800000000000058</v>
      </c>
      <c r="BQ57" s="8">
        <f t="shared" si="32"/>
        <v>1.1999999999999567E-2</v>
      </c>
      <c r="BR57" s="8">
        <f t="shared" si="33"/>
        <v>0.58200000000000074</v>
      </c>
      <c r="BS57" s="8">
        <f t="shared" si="34"/>
        <v>6.7000000000000171E-2</v>
      </c>
      <c r="BT57" s="8">
        <f t="shared" si="35"/>
        <v>0.20700000000000074</v>
      </c>
      <c r="BU57" s="8">
        <f t="shared" si="36"/>
        <v>9.2000000000000526E-2</v>
      </c>
      <c r="BV57" s="8">
        <f t="shared" si="37"/>
        <v>7.9000000000000625E-2</v>
      </c>
      <c r="BW57" s="8">
        <f t="shared" si="38"/>
        <v>2.6000000000000689E-2</v>
      </c>
      <c r="BX57" s="8">
        <f t="shared" si="39"/>
        <v>5.0999999999999268E-2</v>
      </c>
      <c r="BY57" s="8" t="str">
        <f t="shared" si="40"/>
        <v/>
      </c>
      <c r="BZ57" s="8">
        <f t="shared" si="41"/>
        <v>4.4000000000000483E-2</v>
      </c>
      <c r="CA57" s="8">
        <f t="shared" si="42"/>
        <v>8.9000000000000412E-2</v>
      </c>
      <c r="CB57" s="8">
        <f t="shared" si="43"/>
        <v>6.6000000000000725E-2</v>
      </c>
      <c r="CC57" s="8">
        <f t="shared" si="44"/>
        <v>0.1769999999999996</v>
      </c>
      <c r="CD57" s="8">
        <f t="shared" si="45"/>
        <v>3.7999999999999368E-2</v>
      </c>
      <c r="CE57" s="8">
        <f t="shared" si="46"/>
        <v>0.17099999999999937</v>
      </c>
      <c r="CF57" s="8">
        <f t="shared" si="47"/>
        <v>0.10449999999999982</v>
      </c>
      <c r="CG57" s="8" t="str">
        <f t="shared" si="48"/>
        <v/>
      </c>
      <c r="CH57" s="8" t="str">
        <f t="shared" si="49"/>
        <v/>
      </c>
      <c r="CI57" s="8" t="str">
        <f t="shared" si="50"/>
        <v/>
      </c>
      <c r="CJ57" s="8" t="str">
        <f t="shared" si="51"/>
        <v/>
      </c>
      <c r="CK57" s="8" t="str">
        <f t="shared" si="52"/>
        <v/>
      </c>
      <c r="CL57" s="8" t="str">
        <f t="shared" si="53"/>
        <v/>
      </c>
      <c r="CM57" s="8" t="str">
        <f t="shared" si="54"/>
        <v/>
      </c>
      <c r="CN57" s="8"/>
    </row>
    <row r="58" spans="1:92">
      <c r="A58" s="1">
        <f t="shared" si="55"/>
        <v>56</v>
      </c>
      <c r="B58" s="19"/>
      <c r="C58" s="1">
        <v>10</v>
      </c>
      <c r="D58" s="4">
        <f t="shared" si="29"/>
        <v>1016</v>
      </c>
      <c r="E58" s="4" t="s">
        <v>137</v>
      </c>
      <c r="F58" s="4">
        <v>1</v>
      </c>
      <c r="G58" s="4" t="s">
        <v>13</v>
      </c>
      <c r="H58" s="4" t="s">
        <v>19</v>
      </c>
      <c r="I58" s="4"/>
      <c r="J58" s="5">
        <v>85.3</v>
      </c>
      <c r="K58" s="72"/>
      <c r="L58" s="41">
        <v>5.8159999999999998</v>
      </c>
      <c r="M58" s="132" t="s">
        <v>127</v>
      </c>
      <c r="N58" s="1" t="s">
        <v>15</v>
      </c>
      <c r="O58" s="39"/>
      <c r="P58" s="39"/>
      <c r="Q58" s="3" t="s">
        <v>227</v>
      </c>
      <c r="R58" s="23">
        <v>6.1109999999999998</v>
      </c>
      <c r="S58" s="23">
        <v>5.9169999999999998</v>
      </c>
      <c r="T58" s="23">
        <v>6.5419999999999998</v>
      </c>
      <c r="U58" s="23">
        <v>5.6760000000000002</v>
      </c>
      <c r="V58" s="23">
        <v>6.085</v>
      </c>
      <c r="W58" s="23">
        <v>5.9470000000000001</v>
      </c>
      <c r="X58" s="23">
        <v>5.9450000000000003</v>
      </c>
      <c r="Y58" s="23">
        <v>5.8979999999999997</v>
      </c>
      <c r="Z58" s="23">
        <v>5.8109999999999999</v>
      </c>
      <c r="AA58" s="36"/>
      <c r="AB58" s="23">
        <v>5.8819999999999997</v>
      </c>
      <c r="AC58" s="23">
        <v>5.851</v>
      </c>
      <c r="AD58" s="23">
        <v>5.8760000000000003</v>
      </c>
      <c r="AE58" s="23">
        <v>5.6379999999999999</v>
      </c>
      <c r="AF58" s="23">
        <v>5.9619999999999997</v>
      </c>
      <c r="AG58" s="23">
        <v>5.6669999999999998</v>
      </c>
      <c r="AH58" s="23">
        <f t="shared" si="82"/>
        <v>5.8144999999999998</v>
      </c>
      <c r="AI58" s="38"/>
      <c r="AJ58" s="38"/>
      <c r="AK58" s="38"/>
      <c r="AL58" s="38"/>
      <c r="AM58" s="38"/>
      <c r="AN58" s="38"/>
      <c r="AO58" s="38"/>
      <c r="AP58" s="3"/>
      <c r="AQ58" s="23">
        <f t="shared" si="30"/>
        <v>0.29499999999999993</v>
      </c>
      <c r="AR58" s="23">
        <f t="shared" si="78"/>
        <v>0.10099999999999998</v>
      </c>
      <c r="AS58" s="23">
        <f t="shared" si="79"/>
        <v>0.72599999999999998</v>
      </c>
      <c r="AT58" s="23">
        <f t="shared" si="57"/>
        <v>-0.13999999999999968</v>
      </c>
      <c r="AU58" s="23">
        <f t="shared" si="58"/>
        <v>0.26900000000000013</v>
      </c>
      <c r="AV58" s="23">
        <f t="shared" si="59"/>
        <v>0.13100000000000023</v>
      </c>
      <c r="AW58" s="23">
        <f t="shared" si="60"/>
        <v>0.12900000000000045</v>
      </c>
      <c r="AX58" s="23">
        <f t="shared" si="61"/>
        <v>8.1999999999999851E-2</v>
      </c>
      <c r="AY58" s="23">
        <f t="shared" si="62"/>
        <v>-4.9999999999998934E-3</v>
      </c>
      <c r="AZ58" s="23" t="str">
        <f t="shared" si="63"/>
        <v/>
      </c>
      <c r="BA58" s="23">
        <f t="shared" si="64"/>
        <v>6.5999999999999837E-2</v>
      </c>
      <c r="BB58" s="23">
        <f t="shared" si="65"/>
        <v>3.5000000000000142E-2</v>
      </c>
      <c r="BC58" s="23">
        <f t="shared" si="66"/>
        <v>6.0000000000000497E-2</v>
      </c>
      <c r="BD58" s="23">
        <f t="shared" si="67"/>
        <v>-0.17799999999999994</v>
      </c>
      <c r="BE58" s="23">
        <f t="shared" si="68"/>
        <v>0.14599999999999991</v>
      </c>
      <c r="BF58" s="23">
        <f t="shared" si="69"/>
        <v>-0.14900000000000002</v>
      </c>
      <c r="BG58" s="23">
        <f t="shared" si="70"/>
        <v>-1.5000000000000568E-3</v>
      </c>
      <c r="BH58" s="23" t="str">
        <f t="shared" si="71"/>
        <v/>
      </c>
      <c r="BI58" s="23" t="str">
        <f t="shared" si="72"/>
        <v/>
      </c>
      <c r="BJ58" s="23" t="str">
        <f t="shared" si="73"/>
        <v/>
      </c>
      <c r="BK58" s="23" t="str">
        <f t="shared" si="74"/>
        <v/>
      </c>
      <c r="BL58" s="23" t="str">
        <f t="shared" si="75"/>
        <v/>
      </c>
      <c r="BM58" s="23" t="str">
        <f t="shared" si="76"/>
        <v/>
      </c>
      <c r="BN58" s="23" t="str">
        <f t="shared" si="77"/>
        <v/>
      </c>
      <c r="BP58" s="8">
        <f t="shared" si="31"/>
        <v>0.29499999999999993</v>
      </c>
      <c r="BQ58" s="8">
        <f t="shared" si="32"/>
        <v>0.10099999999999998</v>
      </c>
      <c r="BR58" s="8">
        <f t="shared" si="33"/>
        <v>0.72599999999999998</v>
      </c>
      <c r="BS58" s="8">
        <f t="shared" si="34"/>
        <v>0.13999999999999968</v>
      </c>
      <c r="BT58" s="8">
        <f t="shared" si="35"/>
        <v>0.26900000000000013</v>
      </c>
      <c r="BU58" s="8">
        <f t="shared" si="36"/>
        <v>0.13100000000000023</v>
      </c>
      <c r="BV58" s="8">
        <f t="shared" si="37"/>
        <v>0.12900000000000045</v>
      </c>
      <c r="BW58" s="8">
        <f t="shared" si="38"/>
        <v>8.1999999999999851E-2</v>
      </c>
      <c r="BX58" s="8">
        <f t="shared" si="39"/>
        <v>4.9999999999998934E-3</v>
      </c>
      <c r="BY58" s="8" t="str">
        <f t="shared" si="40"/>
        <v/>
      </c>
      <c r="BZ58" s="8">
        <f t="shared" si="41"/>
        <v>6.5999999999999837E-2</v>
      </c>
      <c r="CA58" s="8">
        <f t="shared" si="42"/>
        <v>3.5000000000000142E-2</v>
      </c>
      <c r="CB58" s="8">
        <f t="shared" si="43"/>
        <v>6.0000000000000497E-2</v>
      </c>
      <c r="CC58" s="8">
        <f t="shared" si="44"/>
        <v>0.17799999999999994</v>
      </c>
      <c r="CD58" s="8">
        <f t="shared" si="45"/>
        <v>0.14599999999999991</v>
      </c>
      <c r="CE58" s="8">
        <f t="shared" si="46"/>
        <v>0.14900000000000002</v>
      </c>
      <c r="CF58" s="8">
        <f t="shared" si="47"/>
        <v>1.5000000000000568E-3</v>
      </c>
      <c r="CG58" s="8" t="str">
        <f t="shared" si="48"/>
        <v/>
      </c>
      <c r="CH58" s="8" t="str">
        <f t="shared" si="49"/>
        <v/>
      </c>
      <c r="CI58" s="8" t="str">
        <f t="shared" si="50"/>
        <v/>
      </c>
      <c r="CJ58" s="8" t="str">
        <f t="shared" si="51"/>
        <v/>
      </c>
      <c r="CK58" s="8" t="str">
        <f t="shared" si="52"/>
        <v/>
      </c>
      <c r="CL58" s="8" t="str">
        <f t="shared" si="53"/>
        <v/>
      </c>
      <c r="CM58" s="8" t="str">
        <f t="shared" si="54"/>
        <v/>
      </c>
      <c r="CN58" s="8"/>
    </row>
    <row r="59" spans="1:92">
      <c r="A59" s="1">
        <f t="shared" si="55"/>
        <v>57</v>
      </c>
      <c r="B59" s="19"/>
      <c r="C59" s="1">
        <v>10</v>
      </c>
      <c r="D59" s="4">
        <f t="shared" si="29"/>
        <v>1016</v>
      </c>
      <c r="E59" s="4" t="s">
        <v>171</v>
      </c>
      <c r="F59" s="4">
        <v>1</v>
      </c>
      <c r="G59" s="4" t="s">
        <v>13</v>
      </c>
      <c r="H59" s="4" t="s">
        <v>14</v>
      </c>
      <c r="I59" s="4"/>
      <c r="J59" s="5">
        <v>84.8</v>
      </c>
      <c r="K59" s="72"/>
      <c r="L59" s="41">
        <v>5.9189999999999996</v>
      </c>
      <c r="M59" s="132" t="s">
        <v>127</v>
      </c>
      <c r="N59" s="1" t="s">
        <v>15</v>
      </c>
      <c r="O59" s="39"/>
      <c r="P59" s="39"/>
      <c r="Q59" s="3" t="s">
        <v>227</v>
      </c>
      <c r="R59" s="23">
        <v>5.9039999999999999</v>
      </c>
      <c r="S59" s="23">
        <v>5.83</v>
      </c>
      <c r="T59" s="23">
        <v>6.6379999999999999</v>
      </c>
      <c r="U59" s="36"/>
      <c r="V59" s="23">
        <v>6.3659999999999997</v>
      </c>
      <c r="W59" s="23">
        <v>6.0670000000000002</v>
      </c>
      <c r="X59" s="23">
        <v>6.0640000000000001</v>
      </c>
      <c r="Y59" s="23">
        <v>6.0579999999999998</v>
      </c>
      <c r="Z59" s="23">
        <v>5.8920000000000003</v>
      </c>
      <c r="AA59" s="36"/>
      <c r="AB59" s="23">
        <v>6.391</v>
      </c>
      <c r="AC59" s="23">
        <v>6.3680000000000003</v>
      </c>
      <c r="AD59" s="23">
        <v>6.1859999999999999</v>
      </c>
      <c r="AE59" s="23">
        <v>6.1210000000000004</v>
      </c>
      <c r="AF59" s="23">
        <v>5.8419999999999996</v>
      </c>
      <c r="AG59" s="23">
        <v>6.2569999999999997</v>
      </c>
      <c r="AH59" s="23">
        <f t="shared" si="82"/>
        <v>6.0495000000000001</v>
      </c>
      <c r="AI59" s="38"/>
      <c r="AJ59" s="38"/>
      <c r="AK59" s="38"/>
      <c r="AL59" s="38"/>
      <c r="AM59" s="38"/>
      <c r="AN59" s="38"/>
      <c r="AO59" s="38"/>
      <c r="AP59" s="3"/>
      <c r="AQ59" s="23">
        <f t="shared" si="30"/>
        <v>-1.499999999999968E-2</v>
      </c>
      <c r="AR59" s="23">
        <f t="shared" si="78"/>
        <v>-8.8999999999999524E-2</v>
      </c>
      <c r="AS59" s="23">
        <f t="shared" si="79"/>
        <v>0.71900000000000031</v>
      </c>
      <c r="AT59" s="23" t="str">
        <f t="shared" si="57"/>
        <v/>
      </c>
      <c r="AU59" s="23">
        <f t="shared" si="58"/>
        <v>0.44700000000000006</v>
      </c>
      <c r="AV59" s="23">
        <f t="shared" si="59"/>
        <v>0.14800000000000058</v>
      </c>
      <c r="AW59" s="23">
        <f t="shared" si="60"/>
        <v>0.14500000000000046</v>
      </c>
      <c r="AX59" s="23">
        <f t="shared" si="61"/>
        <v>0.13900000000000023</v>
      </c>
      <c r="AY59" s="23">
        <f t="shared" si="62"/>
        <v>-2.6999999999999247E-2</v>
      </c>
      <c r="AZ59" s="23" t="str">
        <f t="shared" si="63"/>
        <v/>
      </c>
      <c r="BA59" s="23">
        <f t="shared" si="64"/>
        <v>0.47200000000000042</v>
      </c>
      <c r="BB59" s="23">
        <f t="shared" si="65"/>
        <v>0.44900000000000073</v>
      </c>
      <c r="BC59" s="23">
        <f t="shared" si="66"/>
        <v>0.26700000000000035</v>
      </c>
      <c r="BD59" s="23">
        <f t="shared" si="67"/>
        <v>0.20200000000000085</v>
      </c>
      <c r="BE59" s="23">
        <f t="shared" si="68"/>
        <v>-7.6999999999999957E-2</v>
      </c>
      <c r="BF59" s="23">
        <f t="shared" si="69"/>
        <v>0.33800000000000008</v>
      </c>
      <c r="BG59" s="23">
        <f t="shared" si="70"/>
        <v>0.1305000000000005</v>
      </c>
      <c r="BH59" s="23" t="str">
        <f t="shared" si="71"/>
        <v/>
      </c>
      <c r="BI59" s="23" t="str">
        <f t="shared" si="72"/>
        <v/>
      </c>
      <c r="BJ59" s="23" t="str">
        <f t="shared" si="73"/>
        <v/>
      </c>
      <c r="BK59" s="23" t="str">
        <f t="shared" si="74"/>
        <v/>
      </c>
      <c r="BL59" s="23" t="str">
        <f t="shared" si="75"/>
        <v/>
      </c>
      <c r="BM59" s="23" t="str">
        <f t="shared" si="76"/>
        <v/>
      </c>
      <c r="BN59" s="23" t="str">
        <f t="shared" si="77"/>
        <v/>
      </c>
      <c r="BP59" s="8">
        <f t="shared" si="31"/>
        <v>1.499999999999968E-2</v>
      </c>
      <c r="BQ59" s="8">
        <f t="shared" si="32"/>
        <v>8.8999999999999524E-2</v>
      </c>
      <c r="BR59" s="8">
        <f t="shared" si="33"/>
        <v>0.71900000000000031</v>
      </c>
      <c r="BS59" s="8" t="str">
        <f t="shared" si="34"/>
        <v/>
      </c>
      <c r="BT59" s="8">
        <f t="shared" si="35"/>
        <v>0.44700000000000006</v>
      </c>
      <c r="BU59" s="8">
        <f t="shared" si="36"/>
        <v>0.14800000000000058</v>
      </c>
      <c r="BV59" s="8">
        <f t="shared" si="37"/>
        <v>0.14500000000000046</v>
      </c>
      <c r="BW59" s="8">
        <f t="shared" si="38"/>
        <v>0.13900000000000023</v>
      </c>
      <c r="BX59" s="8">
        <f t="shared" si="39"/>
        <v>2.6999999999999247E-2</v>
      </c>
      <c r="BY59" s="8" t="str">
        <f t="shared" si="40"/>
        <v/>
      </c>
      <c r="BZ59" s="8">
        <f t="shared" si="41"/>
        <v>0.47200000000000042</v>
      </c>
      <c r="CA59" s="8">
        <f t="shared" si="42"/>
        <v>0.44900000000000073</v>
      </c>
      <c r="CB59" s="8">
        <f t="shared" si="43"/>
        <v>0.26700000000000035</v>
      </c>
      <c r="CC59" s="8">
        <f t="shared" si="44"/>
        <v>0.20200000000000085</v>
      </c>
      <c r="CD59" s="8">
        <f t="shared" si="45"/>
        <v>7.6999999999999957E-2</v>
      </c>
      <c r="CE59" s="8">
        <f t="shared" si="46"/>
        <v>0.33800000000000008</v>
      </c>
      <c r="CF59" s="8">
        <f t="shared" si="47"/>
        <v>0.1305000000000005</v>
      </c>
      <c r="CG59" s="8" t="str">
        <f t="shared" si="48"/>
        <v/>
      </c>
      <c r="CH59" s="8" t="str">
        <f t="shared" si="49"/>
        <v/>
      </c>
      <c r="CI59" s="8" t="str">
        <f t="shared" si="50"/>
        <v/>
      </c>
      <c r="CJ59" s="8" t="str">
        <f t="shared" si="51"/>
        <v/>
      </c>
      <c r="CK59" s="8" t="str">
        <f t="shared" si="52"/>
        <v/>
      </c>
      <c r="CL59" s="8" t="str">
        <f t="shared" si="53"/>
        <v/>
      </c>
      <c r="CM59" s="8" t="str">
        <f t="shared" si="54"/>
        <v/>
      </c>
      <c r="CN59" s="8"/>
    </row>
    <row r="60" spans="1:92">
      <c r="A60" s="1">
        <f t="shared" si="55"/>
        <v>58</v>
      </c>
      <c r="B60" s="19"/>
      <c r="C60" s="1">
        <v>10</v>
      </c>
      <c r="D60" s="4">
        <f t="shared" si="29"/>
        <v>1016</v>
      </c>
      <c r="E60" s="4" t="s">
        <v>182</v>
      </c>
      <c r="F60" s="4">
        <v>1</v>
      </c>
      <c r="G60" s="4" t="s">
        <v>13</v>
      </c>
      <c r="H60" s="4" t="s">
        <v>14</v>
      </c>
      <c r="I60" s="4"/>
      <c r="J60" s="5">
        <v>82.3</v>
      </c>
      <c r="K60" s="72"/>
      <c r="L60" s="49">
        <v>6.3819999999999997</v>
      </c>
      <c r="M60" s="132" t="s">
        <v>127</v>
      </c>
      <c r="N60" s="10" t="s">
        <v>128</v>
      </c>
      <c r="O60" s="39"/>
      <c r="P60" s="39"/>
      <c r="Q60" s="3"/>
      <c r="R60" s="36"/>
      <c r="S60" s="23">
        <v>6.3470000000000004</v>
      </c>
      <c r="T60" s="23">
        <v>7.3659999999999997</v>
      </c>
      <c r="U60" s="36"/>
      <c r="V60" s="23">
        <v>7.0519999999999996</v>
      </c>
      <c r="W60" s="23">
        <v>6.6059999999999999</v>
      </c>
      <c r="X60" s="23">
        <v>6.6020000000000003</v>
      </c>
      <c r="Y60" s="23">
        <v>6.5510000000000002</v>
      </c>
      <c r="Z60" s="23">
        <v>6.34</v>
      </c>
      <c r="AA60" s="36"/>
      <c r="AB60" s="23">
        <v>7.0919999999999996</v>
      </c>
      <c r="AC60" s="23">
        <v>7.05</v>
      </c>
      <c r="AD60" s="23">
        <v>6.8079999999999998</v>
      </c>
      <c r="AE60" s="23">
        <v>6.8120000000000003</v>
      </c>
      <c r="AF60" s="23">
        <v>6.3920000000000003</v>
      </c>
      <c r="AG60" s="23">
        <v>6.8869999999999996</v>
      </c>
      <c r="AH60" s="23">
        <f t="shared" si="82"/>
        <v>6.6395</v>
      </c>
      <c r="AI60" s="38"/>
      <c r="AJ60" s="38"/>
      <c r="AK60" s="38"/>
      <c r="AL60" s="38"/>
      <c r="AM60" s="38"/>
      <c r="AN60" s="38"/>
      <c r="AO60" s="38"/>
      <c r="AP60" s="3"/>
      <c r="AQ60" s="23" t="str">
        <f t="shared" si="30"/>
        <v/>
      </c>
      <c r="AR60" s="23">
        <f t="shared" si="78"/>
        <v>-3.4999999999999254E-2</v>
      </c>
      <c r="AS60" s="23">
        <f t="shared" si="79"/>
        <v>0.98399999999999999</v>
      </c>
      <c r="AT60" s="23" t="str">
        <f t="shared" si="57"/>
        <v/>
      </c>
      <c r="AU60" s="23">
        <f t="shared" si="58"/>
        <v>0.66999999999999993</v>
      </c>
      <c r="AV60" s="23">
        <f t="shared" si="59"/>
        <v>0.2240000000000002</v>
      </c>
      <c r="AW60" s="23">
        <f t="shared" si="60"/>
        <v>0.22000000000000064</v>
      </c>
      <c r="AX60" s="23">
        <f t="shared" si="61"/>
        <v>0.16900000000000048</v>
      </c>
      <c r="AY60" s="23">
        <f t="shared" si="62"/>
        <v>-4.1999999999999815E-2</v>
      </c>
      <c r="AZ60" s="23" t="str">
        <f t="shared" si="63"/>
        <v/>
      </c>
      <c r="BA60" s="23">
        <f t="shared" si="64"/>
        <v>0.71</v>
      </c>
      <c r="BB60" s="23">
        <f t="shared" si="65"/>
        <v>0.66800000000000015</v>
      </c>
      <c r="BC60" s="23">
        <f t="shared" si="66"/>
        <v>0.42600000000000016</v>
      </c>
      <c r="BD60" s="23">
        <f t="shared" si="67"/>
        <v>0.4300000000000006</v>
      </c>
      <c r="BE60" s="23">
        <f t="shared" si="68"/>
        <v>1.0000000000000675E-2</v>
      </c>
      <c r="BF60" s="23">
        <f t="shared" si="69"/>
        <v>0.50499999999999989</v>
      </c>
      <c r="BG60" s="23">
        <f t="shared" si="70"/>
        <v>0.25750000000000028</v>
      </c>
      <c r="BH60" s="23" t="str">
        <f t="shared" si="71"/>
        <v/>
      </c>
      <c r="BI60" s="23" t="str">
        <f t="shared" si="72"/>
        <v/>
      </c>
      <c r="BJ60" s="23" t="str">
        <f t="shared" si="73"/>
        <v/>
      </c>
      <c r="BK60" s="23" t="str">
        <f t="shared" si="74"/>
        <v/>
      </c>
      <c r="BL60" s="23" t="str">
        <f t="shared" si="75"/>
        <v/>
      </c>
      <c r="BM60" s="23" t="str">
        <f t="shared" si="76"/>
        <v/>
      </c>
      <c r="BN60" s="23" t="str">
        <f t="shared" si="77"/>
        <v/>
      </c>
      <c r="BP60" s="8" t="str">
        <f t="shared" si="31"/>
        <v/>
      </c>
      <c r="BQ60" s="8">
        <f t="shared" si="32"/>
        <v>3.4999999999999254E-2</v>
      </c>
      <c r="BR60" s="8">
        <f t="shared" si="33"/>
        <v>0.98399999999999999</v>
      </c>
      <c r="BS60" s="8" t="str">
        <f t="shared" si="34"/>
        <v/>
      </c>
      <c r="BT60" s="8">
        <f t="shared" si="35"/>
        <v>0.66999999999999993</v>
      </c>
      <c r="BU60" s="8">
        <f t="shared" si="36"/>
        <v>0.2240000000000002</v>
      </c>
      <c r="BV60" s="8">
        <f t="shared" si="37"/>
        <v>0.22000000000000064</v>
      </c>
      <c r="BW60" s="8">
        <f t="shared" si="38"/>
        <v>0.16900000000000048</v>
      </c>
      <c r="BX60" s="8">
        <f t="shared" si="39"/>
        <v>4.1999999999999815E-2</v>
      </c>
      <c r="BY60" s="8" t="str">
        <f t="shared" si="40"/>
        <v/>
      </c>
      <c r="BZ60" s="8">
        <f t="shared" si="41"/>
        <v>0.71</v>
      </c>
      <c r="CA60" s="8">
        <f t="shared" si="42"/>
        <v>0.66800000000000015</v>
      </c>
      <c r="CB60" s="8">
        <f t="shared" si="43"/>
        <v>0.42600000000000016</v>
      </c>
      <c r="CC60" s="8">
        <f t="shared" si="44"/>
        <v>0.4300000000000006</v>
      </c>
      <c r="CD60" s="8">
        <f t="shared" si="45"/>
        <v>1.0000000000000675E-2</v>
      </c>
      <c r="CE60" s="8">
        <f t="shared" si="46"/>
        <v>0.50499999999999989</v>
      </c>
      <c r="CF60" s="8">
        <f t="shared" si="47"/>
        <v>0.25750000000000028</v>
      </c>
      <c r="CG60" s="8" t="str">
        <f t="shared" si="48"/>
        <v/>
      </c>
      <c r="CH60" s="8" t="str">
        <f t="shared" si="49"/>
        <v/>
      </c>
      <c r="CI60" s="8" t="str">
        <f t="shared" si="50"/>
        <v/>
      </c>
      <c r="CJ60" s="8" t="str">
        <f t="shared" si="51"/>
        <v/>
      </c>
      <c r="CK60" s="8" t="str">
        <f t="shared" si="52"/>
        <v/>
      </c>
      <c r="CL60" s="8" t="str">
        <f t="shared" si="53"/>
        <v/>
      </c>
      <c r="CM60" s="8" t="str">
        <f t="shared" si="54"/>
        <v/>
      </c>
      <c r="CN60" s="8"/>
    </row>
    <row r="61" spans="1:92">
      <c r="A61" s="1">
        <f t="shared" si="55"/>
        <v>59</v>
      </c>
      <c r="B61" s="19"/>
      <c r="C61" s="1">
        <v>10</v>
      </c>
      <c r="D61" s="4">
        <f t="shared" si="29"/>
        <v>1016</v>
      </c>
      <c r="E61" s="4" t="s">
        <v>182</v>
      </c>
      <c r="F61" s="4">
        <v>1</v>
      </c>
      <c r="G61" s="4" t="s">
        <v>13</v>
      </c>
      <c r="H61" s="4" t="s">
        <v>14</v>
      </c>
      <c r="I61" s="4"/>
      <c r="J61" s="79">
        <v>83.7</v>
      </c>
      <c r="K61" s="72"/>
      <c r="L61" s="49">
        <v>6.452</v>
      </c>
      <c r="M61" s="132" t="s">
        <v>127</v>
      </c>
      <c r="N61" s="10" t="s">
        <v>128</v>
      </c>
      <c r="O61" s="39"/>
      <c r="P61" s="39"/>
      <c r="Q61" s="3"/>
      <c r="R61" s="36"/>
      <c r="S61" s="23">
        <v>6.2770000000000001</v>
      </c>
      <c r="T61" s="23">
        <v>7.15</v>
      </c>
      <c r="U61" s="36"/>
      <c r="V61" s="23">
        <v>6.8849999999999998</v>
      </c>
      <c r="W61" s="23">
        <v>6.5430000000000001</v>
      </c>
      <c r="X61" s="23">
        <v>6.5419999999999998</v>
      </c>
      <c r="Y61" s="23">
        <v>6.601</v>
      </c>
      <c r="Z61" s="23">
        <v>6.3719999999999999</v>
      </c>
      <c r="AA61" s="36"/>
      <c r="AB61" s="23">
        <v>6.8230000000000004</v>
      </c>
      <c r="AC61" s="23">
        <v>6.8070000000000004</v>
      </c>
      <c r="AD61" s="23">
        <v>6.6310000000000002</v>
      </c>
      <c r="AE61" s="23">
        <v>6.5350000000000001</v>
      </c>
      <c r="AF61" s="23">
        <v>6.2919999999999998</v>
      </c>
      <c r="AG61" s="23">
        <v>6.968</v>
      </c>
      <c r="AH61" s="23">
        <f t="shared" si="82"/>
        <v>6.63</v>
      </c>
      <c r="AI61" s="38"/>
      <c r="AJ61" s="38"/>
      <c r="AK61" s="38"/>
      <c r="AL61" s="38"/>
      <c r="AM61" s="38"/>
      <c r="AN61" s="38"/>
      <c r="AO61" s="38"/>
      <c r="AP61" s="3"/>
      <c r="AQ61" s="23" t="str">
        <f t="shared" si="30"/>
        <v/>
      </c>
      <c r="AR61" s="23">
        <f t="shared" si="78"/>
        <v>-0.17499999999999982</v>
      </c>
      <c r="AS61" s="23">
        <f t="shared" si="79"/>
        <v>0.6980000000000004</v>
      </c>
      <c r="AT61" s="23" t="str">
        <f t="shared" si="57"/>
        <v/>
      </c>
      <c r="AU61" s="23">
        <f t="shared" si="58"/>
        <v>0.43299999999999983</v>
      </c>
      <c r="AV61" s="23">
        <f t="shared" si="59"/>
        <v>9.1000000000000192E-2</v>
      </c>
      <c r="AW61" s="23">
        <f t="shared" si="60"/>
        <v>8.9999999999999858E-2</v>
      </c>
      <c r="AX61" s="23">
        <f t="shared" si="61"/>
        <v>0.14900000000000002</v>
      </c>
      <c r="AY61" s="23">
        <f t="shared" si="62"/>
        <v>-8.0000000000000071E-2</v>
      </c>
      <c r="AZ61" s="23" t="str">
        <f t="shared" si="63"/>
        <v/>
      </c>
      <c r="BA61" s="23">
        <f t="shared" si="64"/>
        <v>0.37100000000000044</v>
      </c>
      <c r="BB61" s="23">
        <f t="shared" si="65"/>
        <v>0.35500000000000043</v>
      </c>
      <c r="BC61" s="23">
        <f t="shared" si="66"/>
        <v>0.17900000000000027</v>
      </c>
      <c r="BD61" s="23">
        <f t="shared" si="67"/>
        <v>8.3000000000000185E-2</v>
      </c>
      <c r="BE61" s="23">
        <f t="shared" si="68"/>
        <v>-0.16000000000000014</v>
      </c>
      <c r="BF61" s="23">
        <f t="shared" si="69"/>
        <v>0.51600000000000001</v>
      </c>
      <c r="BG61" s="23">
        <f t="shared" si="70"/>
        <v>0.17799999999999994</v>
      </c>
      <c r="BH61" s="23" t="str">
        <f t="shared" si="71"/>
        <v/>
      </c>
      <c r="BI61" s="23" t="str">
        <f t="shared" si="72"/>
        <v/>
      </c>
      <c r="BJ61" s="23" t="str">
        <f t="shared" si="73"/>
        <v/>
      </c>
      <c r="BK61" s="23" t="str">
        <f t="shared" si="74"/>
        <v/>
      </c>
      <c r="BL61" s="23" t="str">
        <f t="shared" si="75"/>
        <v/>
      </c>
      <c r="BM61" s="23" t="str">
        <f t="shared" si="76"/>
        <v/>
      </c>
      <c r="BN61" s="23" t="str">
        <f t="shared" si="77"/>
        <v/>
      </c>
      <c r="BP61" s="8" t="str">
        <f t="shared" si="31"/>
        <v/>
      </c>
      <c r="BQ61" s="8">
        <f t="shared" si="32"/>
        <v>0.17499999999999982</v>
      </c>
      <c r="BR61" s="8">
        <f t="shared" si="33"/>
        <v>0.6980000000000004</v>
      </c>
      <c r="BS61" s="8" t="str">
        <f t="shared" si="34"/>
        <v/>
      </c>
      <c r="BT61" s="8">
        <f t="shared" si="35"/>
        <v>0.43299999999999983</v>
      </c>
      <c r="BU61" s="8">
        <f t="shared" si="36"/>
        <v>9.1000000000000192E-2</v>
      </c>
      <c r="BV61" s="8">
        <f t="shared" si="37"/>
        <v>8.9999999999999858E-2</v>
      </c>
      <c r="BW61" s="8">
        <f t="shared" si="38"/>
        <v>0.14900000000000002</v>
      </c>
      <c r="BX61" s="8">
        <f t="shared" si="39"/>
        <v>8.0000000000000071E-2</v>
      </c>
      <c r="BY61" s="8" t="str">
        <f t="shared" si="40"/>
        <v/>
      </c>
      <c r="BZ61" s="8">
        <f t="shared" si="41"/>
        <v>0.37100000000000044</v>
      </c>
      <c r="CA61" s="8">
        <f t="shared" si="42"/>
        <v>0.35500000000000043</v>
      </c>
      <c r="CB61" s="8">
        <f t="shared" si="43"/>
        <v>0.17900000000000027</v>
      </c>
      <c r="CC61" s="8">
        <f t="shared" si="44"/>
        <v>8.3000000000000185E-2</v>
      </c>
      <c r="CD61" s="8">
        <f t="shared" si="45"/>
        <v>0.16000000000000014</v>
      </c>
      <c r="CE61" s="8">
        <f t="shared" si="46"/>
        <v>0.51600000000000001</v>
      </c>
      <c r="CF61" s="8">
        <f t="shared" si="47"/>
        <v>0.17799999999999994</v>
      </c>
      <c r="CG61" s="8" t="str">
        <f t="shared" si="48"/>
        <v/>
      </c>
      <c r="CH61" s="8" t="str">
        <f t="shared" si="49"/>
        <v/>
      </c>
      <c r="CI61" s="8" t="str">
        <f t="shared" si="50"/>
        <v/>
      </c>
      <c r="CJ61" s="8" t="str">
        <f t="shared" si="51"/>
        <v/>
      </c>
      <c r="CK61" s="8" t="str">
        <f t="shared" si="52"/>
        <v/>
      </c>
      <c r="CL61" s="8" t="str">
        <f t="shared" si="53"/>
        <v/>
      </c>
      <c r="CM61" s="8" t="str">
        <f t="shared" si="54"/>
        <v/>
      </c>
      <c r="CN61" s="8"/>
    </row>
    <row r="62" spans="1:92">
      <c r="A62" s="1">
        <f t="shared" si="55"/>
        <v>60</v>
      </c>
      <c r="B62" s="19"/>
      <c r="C62" s="1">
        <v>10</v>
      </c>
      <c r="D62" s="4">
        <f t="shared" si="29"/>
        <v>1016</v>
      </c>
      <c r="E62" s="4" t="s">
        <v>137</v>
      </c>
      <c r="F62" s="4">
        <v>1</v>
      </c>
      <c r="G62" s="4" t="s">
        <v>16</v>
      </c>
      <c r="H62" s="4" t="s">
        <v>17</v>
      </c>
      <c r="I62" s="4"/>
      <c r="J62" s="5">
        <v>90.5</v>
      </c>
      <c r="K62" s="72"/>
      <c r="L62" s="62">
        <v>6.4870000000000001</v>
      </c>
      <c r="M62" s="132" t="s">
        <v>127</v>
      </c>
      <c r="N62" s="1" t="s">
        <v>15</v>
      </c>
      <c r="O62" s="39"/>
      <c r="P62" s="39"/>
      <c r="Q62" s="3" t="s">
        <v>227</v>
      </c>
      <c r="R62" s="23">
        <v>5.9260000000000002</v>
      </c>
      <c r="S62" s="23">
        <v>5.9640000000000004</v>
      </c>
      <c r="T62" s="23">
        <v>6.9820000000000002</v>
      </c>
      <c r="U62" s="36"/>
      <c r="V62" s="23">
        <v>6.718</v>
      </c>
      <c r="W62" s="23">
        <v>6.5629999999999997</v>
      </c>
      <c r="X62" s="23">
        <v>6.5670000000000002</v>
      </c>
      <c r="Y62" s="23">
        <v>6.6079999999999997</v>
      </c>
      <c r="Z62" s="23">
        <v>6.4880000000000004</v>
      </c>
      <c r="AA62" s="36"/>
      <c r="AB62" s="23">
        <v>6.8689999999999998</v>
      </c>
      <c r="AC62" s="23">
        <v>6.7610000000000001</v>
      </c>
      <c r="AD62" s="23">
        <v>6.4939999999999998</v>
      </c>
      <c r="AE62" s="23">
        <v>6.6829999999999998</v>
      </c>
      <c r="AF62" s="23">
        <v>6.0679999999999996</v>
      </c>
      <c r="AG62" s="23">
        <v>6.8860000000000001</v>
      </c>
      <c r="AH62" s="23">
        <f t="shared" si="82"/>
        <v>6.4770000000000003</v>
      </c>
      <c r="AI62" s="9"/>
      <c r="AJ62" s="9"/>
      <c r="AK62" s="9"/>
      <c r="AL62" s="9"/>
      <c r="AM62" s="9"/>
      <c r="AN62" s="9"/>
      <c r="AO62" s="9"/>
      <c r="AP62" s="3"/>
      <c r="AQ62" s="23">
        <f t="shared" si="30"/>
        <v>-0.56099999999999994</v>
      </c>
      <c r="AR62" s="23">
        <f t="shared" si="78"/>
        <v>-0.52299999999999969</v>
      </c>
      <c r="AS62" s="23">
        <f t="shared" si="79"/>
        <v>0.49500000000000011</v>
      </c>
      <c r="AT62" s="23" t="str">
        <f t="shared" si="57"/>
        <v/>
      </c>
      <c r="AU62" s="23">
        <f t="shared" si="58"/>
        <v>0.23099999999999987</v>
      </c>
      <c r="AV62" s="23">
        <f t="shared" si="59"/>
        <v>7.5999999999999623E-2</v>
      </c>
      <c r="AW62" s="23">
        <f t="shared" si="60"/>
        <v>8.0000000000000071E-2</v>
      </c>
      <c r="AX62" s="23">
        <f t="shared" si="61"/>
        <v>0.12099999999999955</v>
      </c>
      <c r="AY62" s="23">
        <f t="shared" si="62"/>
        <v>1.000000000000334E-3</v>
      </c>
      <c r="AZ62" s="23" t="str">
        <f t="shared" si="63"/>
        <v/>
      </c>
      <c r="BA62" s="23">
        <f t="shared" si="64"/>
        <v>0.38199999999999967</v>
      </c>
      <c r="BB62" s="23">
        <f t="shared" si="65"/>
        <v>0.27400000000000002</v>
      </c>
      <c r="BC62" s="23">
        <f t="shared" si="66"/>
        <v>6.9999999999996732E-3</v>
      </c>
      <c r="BD62" s="23">
        <f t="shared" si="67"/>
        <v>0.19599999999999973</v>
      </c>
      <c r="BE62" s="23">
        <f t="shared" si="68"/>
        <v>-0.41900000000000048</v>
      </c>
      <c r="BF62" s="23">
        <f t="shared" si="69"/>
        <v>0.39900000000000002</v>
      </c>
      <c r="BG62" s="23">
        <f t="shared" si="70"/>
        <v>-9.9999999999997868E-3</v>
      </c>
      <c r="BH62" s="23" t="str">
        <f t="shared" si="71"/>
        <v/>
      </c>
      <c r="BI62" s="23" t="str">
        <f t="shared" si="72"/>
        <v/>
      </c>
      <c r="BJ62" s="23" t="str">
        <f t="shared" si="73"/>
        <v/>
      </c>
      <c r="BK62" s="23" t="str">
        <f t="shared" si="74"/>
        <v/>
      </c>
      <c r="BL62" s="23" t="str">
        <f t="shared" si="75"/>
        <v/>
      </c>
      <c r="BM62" s="23" t="str">
        <f t="shared" si="76"/>
        <v/>
      </c>
      <c r="BN62" s="23" t="str">
        <f t="shared" si="77"/>
        <v/>
      </c>
      <c r="BP62" s="8">
        <f t="shared" si="31"/>
        <v>0.56099999999999994</v>
      </c>
      <c r="BQ62" s="8">
        <f t="shared" si="32"/>
        <v>0.52299999999999969</v>
      </c>
      <c r="BR62" s="8">
        <f t="shared" si="33"/>
        <v>0.49500000000000011</v>
      </c>
      <c r="BS62" s="8" t="str">
        <f t="shared" si="34"/>
        <v/>
      </c>
      <c r="BT62" s="8">
        <f t="shared" si="35"/>
        <v>0.23099999999999987</v>
      </c>
      <c r="BU62" s="8">
        <f t="shared" si="36"/>
        <v>7.5999999999999623E-2</v>
      </c>
      <c r="BV62" s="8">
        <f t="shared" si="37"/>
        <v>8.0000000000000071E-2</v>
      </c>
      <c r="BW62" s="8">
        <f t="shared" si="38"/>
        <v>0.12099999999999955</v>
      </c>
      <c r="BX62" s="8">
        <f t="shared" si="39"/>
        <v>1.000000000000334E-3</v>
      </c>
      <c r="BY62" s="8" t="str">
        <f t="shared" si="40"/>
        <v/>
      </c>
      <c r="BZ62" s="8">
        <f t="shared" si="41"/>
        <v>0.38199999999999967</v>
      </c>
      <c r="CA62" s="8">
        <f t="shared" si="42"/>
        <v>0.27400000000000002</v>
      </c>
      <c r="CB62" s="8">
        <f t="shared" si="43"/>
        <v>6.9999999999996732E-3</v>
      </c>
      <c r="CC62" s="8">
        <f t="shared" si="44"/>
        <v>0.19599999999999973</v>
      </c>
      <c r="CD62" s="8">
        <f t="shared" si="45"/>
        <v>0.41900000000000048</v>
      </c>
      <c r="CE62" s="8">
        <f t="shared" si="46"/>
        <v>0.39900000000000002</v>
      </c>
      <c r="CF62" s="8">
        <f t="shared" si="47"/>
        <v>9.9999999999997868E-3</v>
      </c>
      <c r="CG62" s="8" t="str">
        <f t="shared" si="48"/>
        <v/>
      </c>
      <c r="CH62" s="8" t="str">
        <f t="shared" si="49"/>
        <v/>
      </c>
      <c r="CI62" s="8" t="str">
        <f t="shared" si="50"/>
        <v/>
      </c>
      <c r="CJ62" s="8" t="str">
        <f t="shared" si="51"/>
        <v/>
      </c>
      <c r="CK62" s="8" t="str">
        <f t="shared" si="52"/>
        <v/>
      </c>
      <c r="CL62" s="8" t="str">
        <f t="shared" si="53"/>
        <v/>
      </c>
      <c r="CM62" s="8" t="str">
        <f t="shared" si="54"/>
        <v/>
      </c>
      <c r="CN62" s="8"/>
    </row>
    <row r="63" spans="1:92">
      <c r="A63" s="1">
        <f t="shared" si="55"/>
        <v>61</v>
      </c>
      <c r="B63" s="19"/>
      <c r="C63" s="1">
        <v>10</v>
      </c>
      <c r="D63" s="4">
        <f t="shared" si="29"/>
        <v>1016</v>
      </c>
      <c r="E63" s="4" t="s">
        <v>255</v>
      </c>
      <c r="F63" s="4">
        <v>3</v>
      </c>
      <c r="G63" s="4" t="s">
        <v>13</v>
      </c>
      <c r="H63" s="4" t="s">
        <v>14</v>
      </c>
      <c r="I63" s="4"/>
      <c r="J63" s="5">
        <v>96.5</v>
      </c>
      <c r="K63" s="72"/>
      <c r="L63" s="62">
        <v>2.8479999999999999</v>
      </c>
      <c r="M63" s="132" t="s">
        <v>130</v>
      </c>
      <c r="N63" s="1" t="s">
        <v>15</v>
      </c>
      <c r="O63" s="39"/>
      <c r="P63" s="39"/>
      <c r="Q63" s="3" t="s">
        <v>227</v>
      </c>
      <c r="R63" s="23">
        <v>3.1320000000000001</v>
      </c>
      <c r="S63" s="23">
        <v>2.7269999999999999</v>
      </c>
      <c r="T63" s="23">
        <v>3.3570000000000002</v>
      </c>
      <c r="U63" s="23">
        <v>2.7879999999999998</v>
      </c>
      <c r="V63" s="23">
        <v>3.0369999999999999</v>
      </c>
      <c r="W63" s="36"/>
      <c r="X63" s="36"/>
      <c r="Y63" s="36"/>
      <c r="Z63" s="23">
        <v>2.8220000000000001</v>
      </c>
      <c r="AA63" s="36"/>
      <c r="AB63" s="23">
        <v>3.2639999999999998</v>
      </c>
      <c r="AC63" s="23">
        <v>3.2389999999999999</v>
      </c>
      <c r="AD63" s="23">
        <v>3.0720000000000001</v>
      </c>
      <c r="AE63" s="23">
        <v>3.04</v>
      </c>
      <c r="AF63" s="23">
        <v>2.7650000000000001</v>
      </c>
      <c r="AG63" s="23">
        <v>2.8780000000000001</v>
      </c>
      <c r="AH63" s="23">
        <f t="shared" si="82"/>
        <v>2.8215000000000003</v>
      </c>
      <c r="AI63" s="9"/>
      <c r="AJ63" s="9"/>
      <c r="AK63" s="9"/>
      <c r="AL63" s="9"/>
      <c r="AM63" s="9"/>
      <c r="AN63" s="9"/>
      <c r="AO63" s="9"/>
      <c r="AP63" s="3"/>
      <c r="AQ63" s="23">
        <f t="shared" si="30"/>
        <v>0.28400000000000025</v>
      </c>
      <c r="AR63" s="23">
        <f t="shared" si="78"/>
        <v>-0.121</v>
      </c>
      <c r="AS63" s="23">
        <f t="shared" si="79"/>
        <v>0.50900000000000034</v>
      </c>
      <c r="AT63" s="23">
        <f t="shared" si="57"/>
        <v>-6.0000000000000053E-2</v>
      </c>
      <c r="AU63" s="23">
        <f t="shared" si="58"/>
        <v>0.18900000000000006</v>
      </c>
      <c r="AV63" s="23" t="str">
        <f t="shared" si="59"/>
        <v/>
      </c>
      <c r="AW63" s="23" t="str">
        <f t="shared" si="60"/>
        <v/>
      </c>
      <c r="AX63" s="23" t="str">
        <f t="shared" si="61"/>
        <v/>
      </c>
      <c r="AY63" s="23">
        <f t="shared" si="62"/>
        <v>-2.5999999999999801E-2</v>
      </c>
      <c r="AZ63" s="23" t="str">
        <f t="shared" si="63"/>
        <v/>
      </c>
      <c r="BA63" s="23">
        <f t="shared" si="64"/>
        <v>0.41599999999999993</v>
      </c>
      <c r="BB63" s="23">
        <f t="shared" si="65"/>
        <v>0.39100000000000001</v>
      </c>
      <c r="BC63" s="23">
        <f t="shared" si="66"/>
        <v>0.2240000000000002</v>
      </c>
      <c r="BD63" s="23">
        <f t="shared" si="67"/>
        <v>0.19200000000000017</v>
      </c>
      <c r="BE63" s="23">
        <f t="shared" si="68"/>
        <v>-8.2999999999999741E-2</v>
      </c>
      <c r="BF63" s="23">
        <f t="shared" si="69"/>
        <v>3.0000000000000249E-2</v>
      </c>
      <c r="BG63" s="23">
        <f t="shared" si="70"/>
        <v>-2.6499999999999524E-2</v>
      </c>
      <c r="BH63" s="23" t="str">
        <f t="shared" si="71"/>
        <v/>
      </c>
      <c r="BI63" s="23" t="str">
        <f t="shared" si="72"/>
        <v/>
      </c>
      <c r="BJ63" s="23" t="str">
        <f t="shared" si="73"/>
        <v/>
      </c>
      <c r="BK63" s="23" t="str">
        <f t="shared" si="74"/>
        <v/>
      </c>
      <c r="BL63" s="23" t="str">
        <f t="shared" si="75"/>
        <v/>
      </c>
      <c r="BM63" s="23" t="str">
        <f t="shared" si="76"/>
        <v/>
      </c>
      <c r="BN63" s="23" t="str">
        <f t="shared" si="77"/>
        <v/>
      </c>
      <c r="BP63" s="8">
        <f t="shared" si="31"/>
        <v>0.28400000000000025</v>
      </c>
      <c r="BQ63" s="8">
        <f t="shared" si="32"/>
        <v>0.121</v>
      </c>
      <c r="BR63" s="8">
        <f t="shared" si="33"/>
        <v>0.50900000000000034</v>
      </c>
      <c r="BS63" s="8">
        <f t="shared" si="34"/>
        <v>6.0000000000000053E-2</v>
      </c>
      <c r="BT63" s="8">
        <f t="shared" si="35"/>
        <v>0.18900000000000006</v>
      </c>
      <c r="BU63" s="8" t="str">
        <f t="shared" si="36"/>
        <v/>
      </c>
      <c r="BV63" s="8" t="str">
        <f t="shared" si="37"/>
        <v/>
      </c>
      <c r="BW63" s="8" t="str">
        <f t="shared" si="38"/>
        <v/>
      </c>
      <c r="BX63" s="8">
        <f t="shared" si="39"/>
        <v>2.5999999999999801E-2</v>
      </c>
      <c r="BY63" s="8" t="str">
        <f t="shared" si="40"/>
        <v/>
      </c>
      <c r="BZ63" s="8">
        <f t="shared" si="41"/>
        <v>0.41599999999999993</v>
      </c>
      <c r="CA63" s="8">
        <f t="shared" si="42"/>
        <v>0.39100000000000001</v>
      </c>
      <c r="CB63" s="8">
        <f t="shared" si="43"/>
        <v>0.2240000000000002</v>
      </c>
      <c r="CC63" s="8">
        <f t="shared" si="44"/>
        <v>0.19200000000000017</v>
      </c>
      <c r="CD63" s="8">
        <f t="shared" si="45"/>
        <v>8.2999999999999741E-2</v>
      </c>
      <c r="CE63" s="8">
        <f t="shared" si="46"/>
        <v>3.0000000000000249E-2</v>
      </c>
      <c r="CF63" s="8">
        <f t="shared" si="47"/>
        <v>2.6499999999999524E-2</v>
      </c>
      <c r="CG63" s="8" t="str">
        <f t="shared" si="48"/>
        <v/>
      </c>
      <c r="CH63" s="8" t="str">
        <f t="shared" si="49"/>
        <v/>
      </c>
      <c r="CI63" s="8" t="str">
        <f t="shared" si="50"/>
        <v/>
      </c>
      <c r="CJ63" s="8" t="str">
        <f t="shared" si="51"/>
        <v/>
      </c>
      <c r="CK63" s="8" t="str">
        <f t="shared" si="52"/>
        <v/>
      </c>
      <c r="CL63" s="8" t="str">
        <f t="shared" si="53"/>
        <v/>
      </c>
      <c r="CM63" s="8" t="str">
        <f t="shared" si="54"/>
        <v/>
      </c>
      <c r="CN63" s="8"/>
    </row>
    <row r="64" spans="1:92">
      <c r="A64" s="1">
        <f t="shared" si="55"/>
        <v>62</v>
      </c>
      <c r="B64" s="19"/>
      <c r="C64" s="1">
        <v>10</v>
      </c>
      <c r="D64" s="4">
        <f t="shared" si="29"/>
        <v>1016</v>
      </c>
      <c r="E64" s="4" t="s">
        <v>186</v>
      </c>
      <c r="F64" s="4">
        <v>3</v>
      </c>
      <c r="G64" s="4" t="s">
        <v>13</v>
      </c>
      <c r="H64" s="4" t="s">
        <v>19</v>
      </c>
      <c r="I64" s="4"/>
      <c r="J64" s="5">
        <v>97.2</v>
      </c>
      <c r="K64" s="72"/>
      <c r="L64" s="62">
        <v>3.681</v>
      </c>
      <c r="M64" s="132" t="s">
        <v>130</v>
      </c>
      <c r="N64" s="1" t="s">
        <v>15</v>
      </c>
      <c r="O64" s="39"/>
      <c r="P64" s="39"/>
      <c r="Q64" s="3" t="s">
        <v>227</v>
      </c>
      <c r="R64" s="23">
        <v>3.9889999999999999</v>
      </c>
      <c r="S64" s="23">
        <v>3.8279999999999998</v>
      </c>
      <c r="T64" s="23">
        <v>4.1619999999999999</v>
      </c>
      <c r="U64" s="23">
        <v>3.5659999999999998</v>
      </c>
      <c r="V64" s="23">
        <v>3.6970000000000001</v>
      </c>
      <c r="W64" s="36"/>
      <c r="X64" s="36"/>
      <c r="Y64" s="36"/>
      <c r="Z64" s="23">
        <v>3.6739999999999999</v>
      </c>
      <c r="AA64" s="36"/>
      <c r="AB64" s="23">
        <v>3.8580000000000001</v>
      </c>
      <c r="AC64" s="23">
        <v>3.859</v>
      </c>
      <c r="AD64" s="23">
        <v>3.85</v>
      </c>
      <c r="AE64" s="23">
        <v>3.6720000000000002</v>
      </c>
      <c r="AF64" s="23">
        <v>3.84</v>
      </c>
      <c r="AG64" s="23">
        <v>3.2959999999999998</v>
      </c>
      <c r="AH64" s="23">
        <f t="shared" si="82"/>
        <v>3.5679999999999996</v>
      </c>
      <c r="AI64" s="9"/>
      <c r="AJ64" s="9"/>
      <c r="AK64" s="9"/>
      <c r="AL64" s="9"/>
      <c r="AM64" s="9"/>
      <c r="AN64" s="9"/>
      <c r="AO64" s="9"/>
      <c r="AP64" s="3"/>
      <c r="AQ64" s="23">
        <f t="shared" si="30"/>
        <v>0.30799999999999983</v>
      </c>
      <c r="AR64" s="23">
        <f t="shared" si="78"/>
        <v>0.1469999999999998</v>
      </c>
      <c r="AS64" s="23">
        <f t="shared" si="79"/>
        <v>0.48099999999999987</v>
      </c>
      <c r="AT64" s="23">
        <f t="shared" si="57"/>
        <v>-0.11500000000000021</v>
      </c>
      <c r="AU64" s="23">
        <f t="shared" si="58"/>
        <v>1.6000000000000014E-2</v>
      </c>
      <c r="AV64" s="23" t="str">
        <f t="shared" si="59"/>
        <v/>
      </c>
      <c r="AW64" s="23" t="str">
        <f t="shared" si="60"/>
        <v/>
      </c>
      <c r="AX64" s="23" t="str">
        <f t="shared" si="61"/>
        <v/>
      </c>
      <c r="AY64" s="23">
        <f t="shared" si="62"/>
        <v>-7.0000000000001172E-3</v>
      </c>
      <c r="AZ64" s="23" t="str">
        <f t="shared" si="63"/>
        <v/>
      </c>
      <c r="BA64" s="23">
        <f t="shared" si="64"/>
        <v>0.17700000000000005</v>
      </c>
      <c r="BB64" s="23">
        <f t="shared" si="65"/>
        <v>0.17799999999999994</v>
      </c>
      <c r="BC64" s="23">
        <f t="shared" si="66"/>
        <v>0.16900000000000004</v>
      </c>
      <c r="BD64" s="23">
        <f t="shared" si="67"/>
        <v>-8.999999999999897E-3</v>
      </c>
      <c r="BE64" s="23">
        <f t="shared" si="68"/>
        <v>0.15899999999999981</v>
      </c>
      <c r="BF64" s="23">
        <f t="shared" si="69"/>
        <v>-0.38500000000000023</v>
      </c>
      <c r="BG64" s="23">
        <f t="shared" si="70"/>
        <v>-0.11300000000000043</v>
      </c>
      <c r="BH64" s="23" t="str">
        <f t="shared" si="71"/>
        <v/>
      </c>
      <c r="BI64" s="23" t="str">
        <f t="shared" si="72"/>
        <v/>
      </c>
      <c r="BJ64" s="23" t="str">
        <f t="shared" si="73"/>
        <v/>
      </c>
      <c r="BK64" s="23" t="str">
        <f t="shared" si="74"/>
        <v/>
      </c>
      <c r="BL64" s="23" t="str">
        <f t="shared" si="75"/>
        <v/>
      </c>
      <c r="BM64" s="23" t="str">
        <f t="shared" si="76"/>
        <v/>
      </c>
      <c r="BN64" s="23" t="str">
        <f t="shared" si="77"/>
        <v/>
      </c>
      <c r="BP64" s="8">
        <f t="shared" si="31"/>
        <v>0.30799999999999983</v>
      </c>
      <c r="BQ64" s="8">
        <f t="shared" si="32"/>
        <v>0.1469999999999998</v>
      </c>
      <c r="BR64" s="8">
        <f t="shared" si="33"/>
        <v>0.48099999999999987</v>
      </c>
      <c r="BS64" s="8">
        <f t="shared" si="34"/>
        <v>0.11500000000000021</v>
      </c>
      <c r="BT64" s="8">
        <f t="shared" si="35"/>
        <v>1.6000000000000014E-2</v>
      </c>
      <c r="BU64" s="8" t="str">
        <f t="shared" si="36"/>
        <v/>
      </c>
      <c r="BV64" s="8" t="str">
        <f t="shared" si="37"/>
        <v/>
      </c>
      <c r="BW64" s="8" t="str">
        <f t="shared" si="38"/>
        <v/>
      </c>
      <c r="BX64" s="8">
        <f t="shared" si="39"/>
        <v>7.0000000000001172E-3</v>
      </c>
      <c r="BY64" s="8" t="str">
        <f t="shared" si="40"/>
        <v/>
      </c>
      <c r="BZ64" s="8">
        <f t="shared" si="41"/>
        <v>0.17700000000000005</v>
      </c>
      <c r="CA64" s="8">
        <f t="shared" si="42"/>
        <v>0.17799999999999994</v>
      </c>
      <c r="CB64" s="8">
        <f t="shared" si="43"/>
        <v>0.16900000000000004</v>
      </c>
      <c r="CC64" s="8">
        <f t="shared" si="44"/>
        <v>8.999999999999897E-3</v>
      </c>
      <c r="CD64" s="8">
        <f t="shared" si="45"/>
        <v>0.15899999999999981</v>
      </c>
      <c r="CE64" s="8">
        <f t="shared" si="46"/>
        <v>0.38500000000000023</v>
      </c>
      <c r="CF64" s="8">
        <f t="shared" si="47"/>
        <v>0.11300000000000043</v>
      </c>
      <c r="CG64" s="8" t="str">
        <f t="shared" si="48"/>
        <v/>
      </c>
      <c r="CH64" s="8" t="str">
        <f t="shared" si="49"/>
        <v/>
      </c>
      <c r="CI64" s="8" t="str">
        <f t="shared" si="50"/>
        <v/>
      </c>
      <c r="CJ64" s="8" t="str">
        <f t="shared" si="51"/>
        <v/>
      </c>
      <c r="CK64" s="8" t="str">
        <f t="shared" si="52"/>
        <v/>
      </c>
      <c r="CL64" s="8" t="str">
        <f t="shared" si="53"/>
        <v/>
      </c>
      <c r="CM64" s="8" t="str">
        <f t="shared" si="54"/>
        <v/>
      </c>
      <c r="CN64" s="8"/>
    </row>
    <row r="65" spans="1:92">
      <c r="A65" s="1">
        <f t="shared" si="55"/>
        <v>63</v>
      </c>
      <c r="B65" s="19"/>
      <c r="C65" s="1">
        <v>10</v>
      </c>
      <c r="D65" s="4">
        <f t="shared" si="29"/>
        <v>1016</v>
      </c>
      <c r="E65" s="4" t="s">
        <v>187</v>
      </c>
      <c r="F65" s="4">
        <v>3</v>
      </c>
      <c r="G65" s="4" t="s">
        <v>13</v>
      </c>
      <c r="H65" s="4" t="s">
        <v>19</v>
      </c>
      <c r="I65" s="4"/>
      <c r="J65" s="5">
        <v>97.7</v>
      </c>
      <c r="K65" s="72"/>
      <c r="L65" s="76">
        <v>3.7080000000000002</v>
      </c>
      <c r="M65" s="132" t="s">
        <v>130</v>
      </c>
      <c r="N65" s="10" t="s">
        <v>128</v>
      </c>
      <c r="O65" s="39"/>
      <c r="P65" s="39"/>
      <c r="Q65" s="3" t="s">
        <v>227</v>
      </c>
      <c r="R65" s="23">
        <v>4.2</v>
      </c>
      <c r="S65" s="23">
        <v>3.976</v>
      </c>
      <c r="T65" s="23">
        <v>4.1550000000000002</v>
      </c>
      <c r="U65" s="23">
        <v>3.2370000000000001</v>
      </c>
      <c r="V65" s="23">
        <v>3.5910000000000002</v>
      </c>
      <c r="W65" s="36"/>
      <c r="X65" s="36"/>
      <c r="Y65" s="36"/>
      <c r="Z65" s="23">
        <v>3.746</v>
      </c>
      <c r="AA65" s="36"/>
      <c r="AB65" s="23">
        <v>3.9569999999999999</v>
      </c>
      <c r="AC65" s="23">
        <v>3.9670000000000001</v>
      </c>
      <c r="AD65" s="23">
        <v>3.972</v>
      </c>
      <c r="AE65" s="23">
        <v>3.8010000000000002</v>
      </c>
      <c r="AF65" s="23">
        <v>3.9670000000000001</v>
      </c>
      <c r="AG65" s="23">
        <v>3.4359999999999999</v>
      </c>
      <c r="AH65" s="23">
        <f t="shared" si="82"/>
        <v>3.7015000000000002</v>
      </c>
      <c r="AI65" s="9"/>
      <c r="AJ65" s="9"/>
      <c r="AK65" s="9"/>
      <c r="AL65" s="9"/>
      <c r="AM65" s="9"/>
      <c r="AN65" s="9"/>
      <c r="AO65" s="9"/>
      <c r="AP65" s="3"/>
      <c r="AQ65" s="23">
        <f t="shared" si="30"/>
        <v>0.49199999999999999</v>
      </c>
      <c r="AR65" s="23">
        <f t="shared" si="78"/>
        <v>0.26799999999999979</v>
      </c>
      <c r="AS65" s="23">
        <f t="shared" si="79"/>
        <v>0.44700000000000006</v>
      </c>
      <c r="AT65" s="23">
        <f t="shared" si="57"/>
        <v>-0.47100000000000009</v>
      </c>
      <c r="AU65" s="23">
        <f t="shared" si="58"/>
        <v>-0.11699999999999999</v>
      </c>
      <c r="AV65" s="23" t="str">
        <f t="shared" si="59"/>
        <v/>
      </c>
      <c r="AW65" s="23" t="str">
        <f t="shared" si="60"/>
        <v/>
      </c>
      <c r="AX65" s="23" t="str">
        <f t="shared" si="61"/>
        <v/>
      </c>
      <c r="AY65" s="23">
        <f t="shared" si="62"/>
        <v>3.7999999999999812E-2</v>
      </c>
      <c r="AZ65" s="23" t="str">
        <f t="shared" si="63"/>
        <v/>
      </c>
      <c r="BA65" s="23">
        <f t="shared" si="64"/>
        <v>0.24899999999999967</v>
      </c>
      <c r="BB65" s="23">
        <f t="shared" si="65"/>
        <v>0.2589999999999999</v>
      </c>
      <c r="BC65" s="23">
        <f t="shared" si="66"/>
        <v>0.26399999999999979</v>
      </c>
      <c r="BD65" s="23">
        <f t="shared" si="67"/>
        <v>9.2999999999999972E-2</v>
      </c>
      <c r="BE65" s="23">
        <f t="shared" si="68"/>
        <v>0.2589999999999999</v>
      </c>
      <c r="BF65" s="23">
        <f t="shared" si="69"/>
        <v>-0.27200000000000024</v>
      </c>
      <c r="BG65" s="23">
        <f t="shared" si="70"/>
        <v>-6.4999999999999503E-3</v>
      </c>
      <c r="BH65" s="23" t="str">
        <f t="shared" si="71"/>
        <v/>
      </c>
      <c r="BI65" s="23" t="str">
        <f t="shared" si="72"/>
        <v/>
      </c>
      <c r="BJ65" s="23" t="str">
        <f t="shared" si="73"/>
        <v/>
      </c>
      <c r="BK65" s="23" t="str">
        <f t="shared" si="74"/>
        <v/>
      </c>
      <c r="BL65" s="23" t="str">
        <f t="shared" si="75"/>
        <v/>
      </c>
      <c r="BM65" s="23" t="str">
        <f t="shared" si="76"/>
        <v/>
      </c>
      <c r="BN65" s="23" t="str">
        <f t="shared" si="77"/>
        <v/>
      </c>
      <c r="BP65" s="8">
        <f t="shared" si="31"/>
        <v>0.49199999999999999</v>
      </c>
      <c r="BQ65" s="8">
        <f t="shared" si="32"/>
        <v>0.26799999999999979</v>
      </c>
      <c r="BR65" s="8">
        <f t="shared" si="33"/>
        <v>0.44700000000000006</v>
      </c>
      <c r="BS65" s="8">
        <f t="shared" si="34"/>
        <v>0.47100000000000009</v>
      </c>
      <c r="BT65" s="8">
        <f t="shared" si="35"/>
        <v>0.11699999999999999</v>
      </c>
      <c r="BU65" s="8" t="str">
        <f t="shared" si="36"/>
        <v/>
      </c>
      <c r="BV65" s="8" t="str">
        <f t="shared" si="37"/>
        <v/>
      </c>
      <c r="BW65" s="8" t="str">
        <f t="shared" si="38"/>
        <v/>
      </c>
      <c r="BX65" s="8">
        <f t="shared" si="39"/>
        <v>3.7999999999999812E-2</v>
      </c>
      <c r="BY65" s="8" t="str">
        <f t="shared" si="40"/>
        <v/>
      </c>
      <c r="BZ65" s="8">
        <f t="shared" si="41"/>
        <v>0.24899999999999967</v>
      </c>
      <c r="CA65" s="8">
        <f t="shared" si="42"/>
        <v>0.2589999999999999</v>
      </c>
      <c r="CB65" s="8">
        <f t="shared" si="43"/>
        <v>0.26399999999999979</v>
      </c>
      <c r="CC65" s="8">
        <f t="shared" si="44"/>
        <v>9.2999999999999972E-2</v>
      </c>
      <c r="CD65" s="8">
        <f t="shared" si="45"/>
        <v>0.2589999999999999</v>
      </c>
      <c r="CE65" s="8">
        <f t="shared" si="46"/>
        <v>0.27200000000000024</v>
      </c>
      <c r="CF65" s="8">
        <f t="shared" si="47"/>
        <v>6.4999999999999503E-3</v>
      </c>
      <c r="CG65" s="8" t="str">
        <f t="shared" si="48"/>
        <v/>
      </c>
      <c r="CH65" s="8" t="str">
        <f t="shared" si="49"/>
        <v/>
      </c>
      <c r="CI65" s="8" t="str">
        <f t="shared" si="50"/>
        <v/>
      </c>
      <c r="CJ65" s="8" t="str">
        <f t="shared" si="51"/>
        <v/>
      </c>
      <c r="CK65" s="8" t="str">
        <f t="shared" si="52"/>
        <v/>
      </c>
      <c r="CL65" s="8" t="str">
        <f t="shared" si="53"/>
        <v/>
      </c>
      <c r="CM65" s="8" t="str">
        <f t="shared" si="54"/>
        <v/>
      </c>
      <c r="CN65" s="8"/>
    </row>
    <row r="66" spans="1:92">
      <c r="A66" s="1">
        <f t="shared" si="55"/>
        <v>64</v>
      </c>
      <c r="B66" s="19"/>
      <c r="C66" s="1">
        <v>10</v>
      </c>
      <c r="D66" s="4">
        <f t="shared" si="29"/>
        <v>1016</v>
      </c>
      <c r="E66" s="4" t="s">
        <v>188</v>
      </c>
      <c r="F66" s="4">
        <v>3</v>
      </c>
      <c r="G66" s="4" t="s">
        <v>13</v>
      </c>
      <c r="H66" s="4" t="s">
        <v>14</v>
      </c>
      <c r="I66" s="4"/>
      <c r="J66" s="5">
        <v>97.1</v>
      </c>
      <c r="K66" s="72"/>
      <c r="L66" s="62">
        <v>3.774</v>
      </c>
      <c r="M66" s="132" t="s">
        <v>130</v>
      </c>
      <c r="N66" s="1" t="s">
        <v>15</v>
      </c>
      <c r="O66" s="39"/>
      <c r="P66" s="39"/>
      <c r="Q66" s="3" t="s">
        <v>227</v>
      </c>
      <c r="R66" s="23">
        <v>4.0259999999999998</v>
      </c>
      <c r="S66" s="23">
        <v>3.7879999999999998</v>
      </c>
      <c r="T66" s="23">
        <v>4.1459999999999999</v>
      </c>
      <c r="U66" s="23">
        <v>3.6120000000000001</v>
      </c>
      <c r="V66" s="23">
        <v>3.8919999999999999</v>
      </c>
      <c r="W66" s="36"/>
      <c r="X66" s="36"/>
      <c r="Y66" s="36"/>
      <c r="Z66" s="23">
        <v>3.7730000000000001</v>
      </c>
      <c r="AA66" s="36"/>
      <c r="AB66" s="23">
        <v>4.12</v>
      </c>
      <c r="AC66" s="23">
        <v>4.1100000000000003</v>
      </c>
      <c r="AD66" s="23">
        <v>4.0039999999999996</v>
      </c>
      <c r="AE66" s="23">
        <v>3.919</v>
      </c>
      <c r="AF66" s="23">
        <v>3.79</v>
      </c>
      <c r="AG66" s="23">
        <v>3.71</v>
      </c>
      <c r="AH66" s="23">
        <f t="shared" si="82"/>
        <v>3.75</v>
      </c>
      <c r="AI66" s="9"/>
      <c r="AJ66" s="9"/>
      <c r="AK66" s="9"/>
      <c r="AL66" s="9"/>
      <c r="AM66" s="9"/>
      <c r="AN66" s="9"/>
      <c r="AO66" s="9"/>
      <c r="AP66" s="3"/>
      <c r="AQ66" s="23">
        <f t="shared" si="30"/>
        <v>0.25199999999999978</v>
      </c>
      <c r="AR66" s="23">
        <f t="shared" si="78"/>
        <v>1.399999999999979E-2</v>
      </c>
      <c r="AS66" s="23">
        <f t="shared" si="79"/>
        <v>0.37199999999999989</v>
      </c>
      <c r="AT66" s="23">
        <f t="shared" si="57"/>
        <v>-0.16199999999999992</v>
      </c>
      <c r="AU66" s="23">
        <f t="shared" si="58"/>
        <v>0.11799999999999988</v>
      </c>
      <c r="AV66" s="23" t="str">
        <f t="shared" si="59"/>
        <v/>
      </c>
      <c r="AW66" s="23" t="str">
        <f t="shared" si="60"/>
        <v/>
      </c>
      <c r="AX66" s="23" t="str">
        <f t="shared" si="61"/>
        <v/>
      </c>
      <c r="AY66" s="23">
        <f t="shared" si="62"/>
        <v>-9.9999999999988987E-4</v>
      </c>
      <c r="AZ66" s="23" t="str">
        <f t="shared" si="63"/>
        <v/>
      </c>
      <c r="BA66" s="23">
        <f t="shared" si="64"/>
        <v>0.34600000000000009</v>
      </c>
      <c r="BB66" s="23">
        <f t="shared" si="65"/>
        <v>0.3360000000000003</v>
      </c>
      <c r="BC66" s="23">
        <f t="shared" si="66"/>
        <v>0.22999999999999954</v>
      </c>
      <c r="BD66" s="23">
        <f t="shared" si="67"/>
        <v>0.14500000000000002</v>
      </c>
      <c r="BE66" s="23">
        <f t="shared" si="68"/>
        <v>1.6000000000000014E-2</v>
      </c>
      <c r="BF66" s="23">
        <f t="shared" si="69"/>
        <v>-6.4000000000000057E-2</v>
      </c>
      <c r="BG66" s="23">
        <f t="shared" si="70"/>
        <v>-2.4000000000000021E-2</v>
      </c>
      <c r="BH66" s="23" t="str">
        <f t="shared" si="71"/>
        <v/>
      </c>
      <c r="BI66" s="23" t="str">
        <f t="shared" si="72"/>
        <v/>
      </c>
      <c r="BJ66" s="23" t="str">
        <f t="shared" si="73"/>
        <v/>
      </c>
      <c r="BK66" s="23" t="str">
        <f t="shared" si="74"/>
        <v/>
      </c>
      <c r="BL66" s="23" t="str">
        <f t="shared" si="75"/>
        <v/>
      </c>
      <c r="BM66" s="23" t="str">
        <f t="shared" si="76"/>
        <v/>
      </c>
      <c r="BN66" s="23" t="str">
        <f t="shared" si="77"/>
        <v/>
      </c>
      <c r="BP66" s="8">
        <f t="shared" si="31"/>
        <v>0.25199999999999978</v>
      </c>
      <c r="BQ66" s="8">
        <f t="shared" si="32"/>
        <v>1.399999999999979E-2</v>
      </c>
      <c r="BR66" s="8">
        <f t="shared" si="33"/>
        <v>0.37199999999999989</v>
      </c>
      <c r="BS66" s="8">
        <f t="shared" si="34"/>
        <v>0.16199999999999992</v>
      </c>
      <c r="BT66" s="8">
        <f t="shared" si="35"/>
        <v>0.11799999999999988</v>
      </c>
      <c r="BU66" s="8" t="str">
        <f t="shared" si="36"/>
        <v/>
      </c>
      <c r="BV66" s="8" t="str">
        <f t="shared" si="37"/>
        <v/>
      </c>
      <c r="BW66" s="8" t="str">
        <f t="shared" si="38"/>
        <v/>
      </c>
      <c r="BX66" s="8">
        <f t="shared" si="39"/>
        <v>9.9999999999988987E-4</v>
      </c>
      <c r="BY66" s="8" t="str">
        <f t="shared" si="40"/>
        <v/>
      </c>
      <c r="BZ66" s="8">
        <f t="shared" si="41"/>
        <v>0.34600000000000009</v>
      </c>
      <c r="CA66" s="8">
        <f t="shared" si="42"/>
        <v>0.3360000000000003</v>
      </c>
      <c r="CB66" s="8">
        <f t="shared" si="43"/>
        <v>0.22999999999999954</v>
      </c>
      <c r="CC66" s="8">
        <f t="shared" si="44"/>
        <v>0.14500000000000002</v>
      </c>
      <c r="CD66" s="8">
        <f t="shared" si="45"/>
        <v>1.6000000000000014E-2</v>
      </c>
      <c r="CE66" s="8">
        <f t="shared" si="46"/>
        <v>6.4000000000000057E-2</v>
      </c>
      <c r="CF66" s="8">
        <f t="shared" si="47"/>
        <v>2.4000000000000021E-2</v>
      </c>
      <c r="CG66" s="8" t="str">
        <f t="shared" si="48"/>
        <v/>
      </c>
      <c r="CH66" s="8" t="str">
        <f t="shared" si="49"/>
        <v/>
      </c>
      <c r="CI66" s="8" t="str">
        <f t="shared" si="50"/>
        <v/>
      </c>
      <c r="CJ66" s="8" t="str">
        <f t="shared" si="51"/>
        <v/>
      </c>
      <c r="CK66" s="8" t="str">
        <f t="shared" si="52"/>
        <v/>
      </c>
      <c r="CL66" s="8" t="str">
        <f t="shared" si="53"/>
        <v/>
      </c>
      <c r="CM66" s="8" t="str">
        <f t="shared" si="54"/>
        <v/>
      </c>
      <c r="CN66" s="8"/>
    </row>
    <row r="67" spans="1:92">
      <c r="A67" s="1">
        <f t="shared" si="55"/>
        <v>65</v>
      </c>
      <c r="B67" s="19"/>
      <c r="C67" s="1">
        <v>10</v>
      </c>
      <c r="D67" s="4">
        <f t="shared" si="29"/>
        <v>1016</v>
      </c>
      <c r="E67" s="4" t="s">
        <v>189</v>
      </c>
      <c r="F67" s="4">
        <v>3</v>
      </c>
      <c r="G67" s="4" t="s">
        <v>13</v>
      </c>
      <c r="H67" s="4" t="s">
        <v>14</v>
      </c>
      <c r="I67" s="4"/>
      <c r="J67" s="5">
        <v>96.2</v>
      </c>
      <c r="K67" s="72"/>
      <c r="L67" s="62">
        <v>4.359</v>
      </c>
      <c r="M67" s="132" t="s">
        <v>130</v>
      </c>
      <c r="N67" s="1" t="s">
        <v>15</v>
      </c>
      <c r="O67" s="39"/>
      <c r="P67" s="39"/>
      <c r="Q67" s="3" t="s">
        <v>227</v>
      </c>
      <c r="R67" s="23">
        <v>4.7949999999999999</v>
      </c>
      <c r="S67" s="23">
        <v>4.3310000000000004</v>
      </c>
      <c r="T67" s="23">
        <v>4.7969999999999997</v>
      </c>
      <c r="U67" s="23">
        <v>4.2610000000000001</v>
      </c>
      <c r="V67" s="23">
        <v>4.5510000000000002</v>
      </c>
      <c r="W67" s="36"/>
      <c r="X67" s="36"/>
      <c r="Y67" s="36"/>
      <c r="Z67" s="23">
        <v>4.3449999999999998</v>
      </c>
      <c r="AA67" s="36"/>
      <c r="AB67" s="23">
        <v>4.7140000000000004</v>
      </c>
      <c r="AC67" s="23">
        <v>4.7069999999999999</v>
      </c>
      <c r="AD67" s="23">
        <v>4.5860000000000003</v>
      </c>
      <c r="AE67" s="23">
        <v>4.4939999999999998</v>
      </c>
      <c r="AF67" s="23">
        <v>4.3380000000000001</v>
      </c>
      <c r="AG67" s="23">
        <v>4.4210000000000003</v>
      </c>
      <c r="AH67" s="23">
        <f t="shared" si="82"/>
        <v>4.3795000000000002</v>
      </c>
      <c r="AI67" s="9"/>
      <c r="AJ67" s="9"/>
      <c r="AK67" s="9"/>
      <c r="AL67" s="9"/>
      <c r="AM67" s="9"/>
      <c r="AN67" s="9"/>
      <c r="AO67" s="9"/>
      <c r="AP67" s="3"/>
      <c r="AQ67" s="23">
        <f t="shared" si="30"/>
        <v>0.43599999999999994</v>
      </c>
      <c r="AR67" s="23">
        <f t="shared" si="78"/>
        <v>-2.7999999999999581E-2</v>
      </c>
      <c r="AS67" s="23">
        <f t="shared" si="79"/>
        <v>0.43799999999999972</v>
      </c>
      <c r="AT67" s="23">
        <f t="shared" si="57"/>
        <v>-9.7999999999999865E-2</v>
      </c>
      <c r="AU67" s="23">
        <f t="shared" si="58"/>
        <v>0.19200000000000017</v>
      </c>
      <c r="AV67" s="23" t="str">
        <f t="shared" si="59"/>
        <v/>
      </c>
      <c r="AW67" s="23" t="str">
        <f t="shared" si="60"/>
        <v/>
      </c>
      <c r="AX67" s="23" t="str">
        <f t="shared" si="61"/>
        <v/>
      </c>
      <c r="AY67" s="23">
        <f t="shared" si="62"/>
        <v>-1.4000000000000234E-2</v>
      </c>
      <c r="AZ67" s="23" t="str">
        <f t="shared" si="63"/>
        <v/>
      </c>
      <c r="BA67" s="23">
        <f t="shared" si="64"/>
        <v>0.35500000000000043</v>
      </c>
      <c r="BB67" s="23">
        <f t="shared" si="65"/>
        <v>0.34799999999999986</v>
      </c>
      <c r="BC67" s="23">
        <f t="shared" si="66"/>
        <v>0.22700000000000031</v>
      </c>
      <c r="BD67" s="23">
        <f t="shared" si="67"/>
        <v>0.13499999999999979</v>
      </c>
      <c r="BE67" s="23">
        <f t="shared" si="68"/>
        <v>-2.0999999999999908E-2</v>
      </c>
      <c r="BF67" s="23">
        <f t="shared" si="69"/>
        <v>6.2000000000000277E-2</v>
      </c>
      <c r="BG67" s="23">
        <f t="shared" si="70"/>
        <v>2.0500000000000185E-2</v>
      </c>
      <c r="BH67" s="23" t="str">
        <f t="shared" si="71"/>
        <v/>
      </c>
      <c r="BI67" s="23" t="str">
        <f t="shared" si="72"/>
        <v/>
      </c>
      <c r="BJ67" s="23" t="str">
        <f t="shared" si="73"/>
        <v/>
      </c>
      <c r="BK67" s="23" t="str">
        <f t="shared" si="74"/>
        <v/>
      </c>
      <c r="BL67" s="23" t="str">
        <f t="shared" si="75"/>
        <v/>
      </c>
      <c r="BM67" s="23" t="str">
        <f t="shared" si="76"/>
        <v/>
      </c>
      <c r="BN67" s="23" t="str">
        <f t="shared" si="77"/>
        <v/>
      </c>
      <c r="BP67" s="8">
        <f t="shared" si="31"/>
        <v>0.43599999999999994</v>
      </c>
      <c r="BQ67" s="8">
        <f t="shared" si="32"/>
        <v>2.7999999999999581E-2</v>
      </c>
      <c r="BR67" s="8">
        <f t="shared" si="33"/>
        <v>0.43799999999999972</v>
      </c>
      <c r="BS67" s="8">
        <f t="shared" si="34"/>
        <v>9.7999999999999865E-2</v>
      </c>
      <c r="BT67" s="8">
        <f t="shared" si="35"/>
        <v>0.19200000000000017</v>
      </c>
      <c r="BU67" s="8" t="str">
        <f t="shared" si="36"/>
        <v/>
      </c>
      <c r="BV67" s="8" t="str">
        <f t="shared" si="37"/>
        <v/>
      </c>
      <c r="BW67" s="8" t="str">
        <f t="shared" si="38"/>
        <v/>
      </c>
      <c r="BX67" s="8">
        <f t="shared" si="39"/>
        <v>1.4000000000000234E-2</v>
      </c>
      <c r="BY67" s="8" t="str">
        <f t="shared" si="40"/>
        <v/>
      </c>
      <c r="BZ67" s="8">
        <f t="shared" si="41"/>
        <v>0.35500000000000043</v>
      </c>
      <c r="CA67" s="8">
        <f t="shared" si="42"/>
        <v>0.34799999999999986</v>
      </c>
      <c r="CB67" s="8">
        <f t="shared" si="43"/>
        <v>0.22700000000000031</v>
      </c>
      <c r="CC67" s="8">
        <f t="shared" si="44"/>
        <v>0.13499999999999979</v>
      </c>
      <c r="CD67" s="8">
        <f t="shared" si="45"/>
        <v>2.0999999999999908E-2</v>
      </c>
      <c r="CE67" s="8">
        <f t="shared" si="46"/>
        <v>6.2000000000000277E-2</v>
      </c>
      <c r="CF67" s="8">
        <f t="shared" si="47"/>
        <v>2.0500000000000185E-2</v>
      </c>
      <c r="CG67" s="8" t="str">
        <f t="shared" si="48"/>
        <v/>
      </c>
      <c r="CH67" s="8" t="str">
        <f t="shared" si="49"/>
        <v/>
      </c>
      <c r="CI67" s="8" t="str">
        <f t="shared" si="50"/>
        <v/>
      </c>
      <c r="CJ67" s="8" t="str">
        <f t="shared" si="51"/>
        <v/>
      </c>
      <c r="CK67" s="8" t="str">
        <f t="shared" si="52"/>
        <v/>
      </c>
      <c r="CL67" s="8" t="str">
        <f t="shared" si="53"/>
        <v/>
      </c>
      <c r="CM67" s="8" t="str">
        <f t="shared" si="54"/>
        <v/>
      </c>
      <c r="CN67" s="8"/>
    </row>
    <row r="68" spans="1:92">
      <c r="A68" s="1">
        <f t="shared" si="55"/>
        <v>66</v>
      </c>
      <c r="B68" s="19"/>
      <c r="C68" s="1">
        <v>10</v>
      </c>
      <c r="D68" s="4">
        <f t="shared" ref="D68:D131" si="83">_xlfn.SWITCH(C68,1,12,2,12,3,35,4,35,5,35,6,69,7,69,8,69,9,69,1016)</f>
        <v>1016</v>
      </c>
      <c r="E68" s="4" t="s">
        <v>189</v>
      </c>
      <c r="F68" s="4">
        <v>3</v>
      </c>
      <c r="G68" s="4" t="s">
        <v>13</v>
      </c>
      <c r="H68" s="4" t="s">
        <v>14</v>
      </c>
      <c r="I68" s="4"/>
      <c r="J68" s="5">
        <v>95.3</v>
      </c>
      <c r="K68" s="72"/>
      <c r="L68" s="62">
        <v>4.641</v>
      </c>
      <c r="M68" s="132" t="s">
        <v>130</v>
      </c>
      <c r="N68" s="1" t="s">
        <v>15</v>
      </c>
      <c r="O68" s="39"/>
      <c r="P68" s="39"/>
      <c r="Q68" s="3" t="s">
        <v>227</v>
      </c>
      <c r="R68" s="23">
        <v>4.577</v>
      </c>
      <c r="S68" s="23">
        <v>4.4820000000000002</v>
      </c>
      <c r="T68" s="23">
        <v>5.2910000000000004</v>
      </c>
      <c r="U68" s="23">
        <v>4.6909999999999998</v>
      </c>
      <c r="V68" s="23">
        <v>4.9829999999999997</v>
      </c>
      <c r="W68" s="36"/>
      <c r="X68" s="36"/>
      <c r="Y68" s="36"/>
      <c r="Z68" s="23">
        <v>4.6150000000000002</v>
      </c>
      <c r="AA68" s="36"/>
      <c r="AB68" s="23">
        <v>5.1020000000000003</v>
      </c>
      <c r="AC68" s="23">
        <v>5.077</v>
      </c>
      <c r="AD68" s="23">
        <v>4.8789999999999996</v>
      </c>
      <c r="AE68" s="23">
        <v>4.8520000000000003</v>
      </c>
      <c r="AF68" s="23">
        <v>4.5140000000000002</v>
      </c>
      <c r="AG68" s="23">
        <v>4.96</v>
      </c>
      <c r="AH68" s="23">
        <f t="shared" si="82"/>
        <v>4.7370000000000001</v>
      </c>
      <c r="AI68" s="9"/>
      <c r="AJ68" s="9"/>
      <c r="AK68" s="9"/>
      <c r="AL68" s="9"/>
      <c r="AM68" s="9"/>
      <c r="AN68" s="9"/>
      <c r="AO68" s="9"/>
      <c r="AP68" s="3"/>
      <c r="AQ68" s="23">
        <f t="shared" ref="AQ68:AQ131" si="84">IF((R68&lt;&gt;"")*AND($L68&lt;&gt;"")*AND($H68&lt;&gt;"dou"),R68-$L68,"")</f>
        <v>-6.4000000000000057E-2</v>
      </c>
      <c r="AR68" s="23">
        <f t="shared" si="78"/>
        <v>-0.15899999999999981</v>
      </c>
      <c r="AS68" s="23">
        <f t="shared" si="79"/>
        <v>0.65000000000000036</v>
      </c>
      <c r="AT68" s="23">
        <f t="shared" si="57"/>
        <v>4.9999999999999822E-2</v>
      </c>
      <c r="AU68" s="23">
        <f t="shared" si="58"/>
        <v>0.34199999999999964</v>
      </c>
      <c r="AV68" s="23" t="str">
        <f t="shared" si="59"/>
        <v/>
      </c>
      <c r="AW68" s="23" t="str">
        <f t="shared" si="60"/>
        <v/>
      </c>
      <c r="AX68" s="23" t="str">
        <f t="shared" si="61"/>
        <v/>
      </c>
      <c r="AY68" s="23">
        <f t="shared" si="62"/>
        <v>-2.5999999999999801E-2</v>
      </c>
      <c r="AZ68" s="23" t="str">
        <f t="shared" si="63"/>
        <v/>
      </c>
      <c r="BA68" s="23">
        <f t="shared" si="64"/>
        <v>0.4610000000000003</v>
      </c>
      <c r="BB68" s="23">
        <f t="shared" si="65"/>
        <v>0.43599999999999994</v>
      </c>
      <c r="BC68" s="23">
        <f t="shared" si="66"/>
        <v>0.23799999999999955</v>
      </c>
      <c r="BD68" s="23">
        <f t="shared" si="67"/>
        <v>0.2110000000000003</v>
      </c>
      <c r="BE68" s="23">
        <f t="shared" si="68"/>
        <v>-0.12699999999999978</v>
      </c>
      <c r="BF68" s="23">
        <f t="shared" si="69"/>
        <v>0.31899999999999995</v>
      </c>
      <c r="BG68" s="23">
        <f t="shared" si="70"/>
        <v>9.6000000000000085E-2</v>
      </c>
      <c r="BH68" s="23" t="str">
        <f t="shared" si="71"/>
        <v/>
      </c>
      <c r="BI68" s="23" t="str">
        <f t="shared" si="72"/>
        <v/>
      </c>
      <c r="BJ68" s="23" t="str">
        <f t="shared" si="73"/>
        <v/>
      </c>
      <c r="BK68" s="23" t="str">
        <f t="shared" si="74"/>
        <v/>
      </c>
      <c r="BL68" s="23" t="str">
        <f t="shared" si="75"/>
        <v/>
      </c>
      <c r="BM68" s="23" t="str">
        <f t="shared" si="76"/>
        <v/>
      </c>
      <c r="BN68" s="23" t="str">
        <f t="shared" si="77"/>
        <v/>
      </c>
      <c r="BP68" s="8">
        <f t="shared" ref="BP68:BP131" si="85">IF(AQ68&lt;&gt;"",ABS(AQ68),"")</f>
        <v>6.4000000000000057E-2</v>
      </c>
      <c r="BQ68" s="8">
        <f t="shared" ref="BQ68:BQ131" si="86">IF(AR68&lt;&gt;"",ABS(AR68),"")</f>
        <v>0.15899999999999981</v>
      </c>
      <c r="BR68" s="8">
        <f t="shared" ref="BR68:BR131" si="87">IF(AS68&lt;&gt;"",ABS(AS68),"")</f>
        <v>0.65000000000000036</v>
      </c>
      <c r="BS68" s="8">
        <f t="shared" ref="BS68:BS131" si="88">IF(AT68&lt;&gt;"",ABS(AT68),"")</f>
        <v>4.9999999999999822E-2</v>
      </c>
      <c r="BT68" s="8">
        <f t="shared" ref="BT68:BT131" si="89">IF(AU68&lt;&gt;"",ABS(AU68),"")</f>
        <v>0.34199999999999964</v>
      </c>
      <c r="BU68" s="8" t="str">
        <f t="shared" ref="BU68:BU131" si="90">IF(AV68&lt;&gt;"",ABS(AV68),"")</f>
        <v/>
      </c>
      <c r="BV68" s="8" t="str">
        <f t="shared" ref="BV68:BV131" si="91">IF(AW68&lt;&gt;"",ABS(AW68),"")</f>
        <v/>
      </c>
      <c r="BW68" s="8" t="str">
        <f t="shared" ref="BW68:BW131" si="92">IF(AX68&lt;&gt;"",ABS(AX68),"")</f>
        <v/>
      </c>
      <c r="BX68" s="8">
        <f t="shared" ref="BX68:BX131" si="93">IF(AY68&lt;&gt;"",ABS(AY68),"")</f>
        <v>2.5999999999999801E-2</v>
      </c>
      <c r="BY68" s="8" t="str">
        <f t="shared" ref="BY68:BY131" si="94">IF(AZ68&lt;&gt;"",ABS(AZ68),"")</f>
        <v/>
      </c>
      <c r="BZ68" s="8">
        <f t="shared" ref="BZ68:BZ131" si="95">IF(BA68&lt;&gt;"",ABS(BA68),"")</f>
        <v>0.4610000000000003</v>
      </c>
      <c r="CA68" s="8">
        <f t="shared" ref="CA68:CA131" si="96">IF(BB68&lt;&gt;"",ABS(BB68),"")</f>
        <v>0.43599999999999994</v>
      </c>
      <c r="CB68" s="8">
        <f t="shared" ref="CB68:CB131" si="97">IF(BC68&lt;&gt;"",ABS(BC68),"")</f>
        <v>0.23799999999999955</v>
      </c>
      <c r="CC68" s="8">
        <f t="shared" ref="CC68:CC131" si="98">IF(BD68&lt;&gt;"",ABS(BD68),"")</f>
        <v>0.2110000000000003</v>
      </c>
      <c r="CD68" s="8">
        <f t="shared" ref="CD68:CD131" si="99">IF(BE68&lt;&gt;"",ABS(BE68),"")</f>
        <v>0.12699999999999978</v>
      </c>
      <c r="CE68" s="8">
        <f t="shared" ref="CE68:CE131" si="100">IF(BF68&lt;&gt;"",ABS(BF68),"")</f>
        <v>0.31899999999999995</v>
      </c>
      <c r="CF68" s="8">
        <f t="shared" ref="CF68:CF131" si="101">IF(BG68&lt;&gt;"",ABS(BG68),"")</f>
        <v>9.6000000000000085E-2</v>
      </c>
      <c r="CG68" s="8" t="str">
        <f t="shared" ref="CG68:CG131" si="102">IF(BH68&lt;&gt;"",ABS(BH68),"")</f>
        <v/>
      </c>
      <c r="CH68" s="8" t="str">
        <f t="shared" ref="CH68:CH131" si="103">IF(BI68&lt;&gt;"",ABS(BI68),"")</f>
        <v/>
      </c>
      <c r="CI68" s="8" t="str">
        <f t="shared" ref="CI68:CI131" si="104">IF(BJ68&lt;&gt;"",ABS(BJ68),"")</f>
        <v/>
      </c>
      <c r="CJ68" s="8" t="str">
        <f t="shared" ref="CJ68:CJ131" si="105">IF(BK68&lt;&gt;"",ABS(BK68),"")</f>
        <v/>
      </c>
      <c r="CK68" s="8" t="str">
        <f t="shared" ref="CK68:CK131" si="106">IF(BL68&lt;&gt;"",ABS(BL68),"")</f>
        <v/>
      </c>
      <c r="CL68" s="8" t="str">
        <f t="shared" ref="CL68:CL131" si="107">IF(BM68&lt;&gt;"",ABS(BM68),"")</f>
        <v/>
      </c>
      <c r="CM68" s="8" t="str">
        <f t="shared" ref="CM68:CM131" si="108">IF(BN68&lt;&gt;"",ABS(BN68),"")</f>
        <v/>
      </c>
      <c r="CN68" s="8"/>
    </row>
    <row r="69" spans="1:92">
      <c r="A69" s="1">
        <f t="shared" ref="A69:A132" si="109">A68+1</f>
        <v>67</v>
      </c>
      <c r="B69" s="19"/>
      <c r="C69" s="1">
        <v>10</v>
      </c>
      <c r="D69" s="4">
        <f t="shared" si="83"/>
        <v>1016</v>
      </c>
      <c r="E69" s="4" t="s">
        <v>187</v>
      </c>
      <c r="F69" s="4">
        <v>3</v>
      </c>
      <c r="G69" s="4" t="s">
        <v>13</v>
      </c>
      <c r="H69" s="4" t="s">
        <v>19</v>
      </c>
      <c r="I69" s="4"/>
      <c r="J69" s="5">
        <v>96.6</v>
      </c>
      <c r="K69" s="72"/>
      <c r="L69" s="62">
        <v>4.742</v>
      </c>
      <c r="M69" s="132" t="s">
        <v>130</v>
      </c>
      <c r="N69" s="1" t="s">
        <v>15</v>
      </c>
      <c r="O69" s="39"/>
      <c r="P69" s="39"/>
      <c r="Q69" s="3" t="s">
        <v>227</v>
      </c>
      <c r="R69" s="23">
        <v>5.0579999999999998</v>
      </c>
      <c r="S69" s="23">
        <v>4.9969999999999999</v>
      </c>
      <c r="T69" s="23">
        <v>5.2859999999999996</v>
      </c>
      <c r="U69" s="23">
        <v>4.6440000000000001</v>
      </c>
      <c r="V69" s="23">
        <v>4.8339999999999996</v>
      </c>
      <c r="W69" s="36"/>
      <c r="X69" s="36"/>
      <c r="Y69" s="36"/>
      <c r="Z69" s="23">
        <v>4.7489999999999997</v>
      </c>
      <c r="AA69" s="36"/>
      <c r="AB69" s="23">
        <v>4.9340000000000002</v>
      </c>
      <c r="AC69" s="23">
        <v>4.944</v>
      </c>
      <c r="AD69" s="23">
        <v>4.9640000000000004</v>
      </c>
      <c r="AE69" s="23">
        <v>4.7510000000000003</v>
      </c>
      <c r="AF69" s="23">
        <v>4.9820000000000002</v>
      </c>
      <c r="AG69" s="23">
        <v>4.4379999999999997</v>
      </c>
      <c r="AH69" s="23">
        <f t="shared" si="82"/>
        <v>4.71</v>
      </c>
      <c r="AI69" s="9"/>
      <c r="AJ69" s="9"/>
      <c r="AK69" s="9"/>
      <c r="AL69" s="9"/>
      <c r="AM69" s="9"/>
      <c r="AN69" s="9"/>
      <c r="AO69" s="9"/>
      <c r="AP69" s="3"/>
      <c r="AQ69" s="23">
        <f t="shared" si="84"/>
        <v>0.31599999999999984</v>
      </c>
      <c r="AR69" s="23">
        <f t="shared" si="78"/>
        <v>0.25499999999999989</v>
      </c>
      <c r="AS69" s="23">
        <f t="shared" si="79"/>
        <v>0.54399999999999959</v>
      </c>
      <c r="AT69" s="23">
        <f t="shared" si="57"/>
        <v>-9.7999999999999865E-2</v>
      </c>
      <c r="AU69" s="23">
        <f t="shared" si="58"/>
        <v>9.1999999999999638E-2</v>
      </c>
      <c r="AV69" s="23" t="str">
        <f t="shared" si="59"/>
        <v/>
      </c>
      <c r="AW69" s="23" t="str">
        <f t="shared" si="60"/>
        <v/>
      </c>
      <c r="AX69" s="23" t="str">
        <f t="shared" si="61"/>
        <v/>
      </c>
      <c r="AY69" s="23">
        <f t="shared" si="62"/>
        <v>6.9999999999996732E-3</v>
      </c>
      <c r="AZ69" s="23" t="str">
        <f t="shared" si="63"/>
        <v/>
      </c>
      <c r="BA69" s="23">
        <f t="shared" si="64"/>
        <v>0.19200000000000017</v>
      </c>
      <c r="BB69" s="23">
        <f t="shared" si="65"/>
        <v>0.20199999999999996</v>
      </c>
      <c r="BC69" s="23">
        <f t="shared" si="66"/>
        <v>0.22200000000000042</v>
      </c>
      <c r="BD69" s="23">
        <f t="shared" si="67"/>
        <v>9.0000000000003411E-3</v>
      </c>
      <c r="BE69" s="23">
        <f t="shared" si="68"/>
        <v>0.24000000000000021</v>
      </c>
      <c r="BF69" s="23">
        <f t="shared" si="69"/>
        <v>-0.30400000000000027</v>
      </c>
      <c r="BG69" s="23">
        <f t="shared" si="70"/>
        <v>-3.2000000000000028E-2</v>
      </c>
      <c r="BH69" s="23" t="str">
        <f t="shared" si="71"/>
        <v/>
      </c>
      <c r="BI69" s="23" t="str">
        <f t="shared" si="72"/>
        <v/>
      </c>
      <c r="BJ69" s="23" t="str">
        <f t="shared" si="73"/>
        <v/>
      </c>
      <c r="BK69" s="23" t="str">
        <f t="shared" si="74"/>
        <v/>
      </c>
      <c r="BL69" s="23" t="str">
        <f t="shared" si="75"/>
        <v/>
      </c>
      <c r="BM69" s="23" t="str">
        <f t="shared" si="76"/>
        <v/>
      </c>
      <c r="BN69" s="23" t="str">
        <f t="shared" si="77"/>
        <v/>
      </c>
      <c r="BP69" s="8">
        <f t="shared" si="85"/>
        <v>0.31599999999999984</v>
      </c>
      <c r="BQ69" s="8">
        <f t="shared" si="86"/>
        <v>0.25499999999999989</v>
      </c>
      <c r="BR69" s="8">
        <f t="shared" si="87"/>
        <v>0.54399999999999959</v>
      </c>
      <c r="BS69" s="8">
        <f t="shared" si="88"/>
        <v>9.7999999999999865E-2</v>
      </c>
      <c r="BT69" s="8">
        <f t="shared" si="89"/>
        <v>9.1999999999999638E-2</v>
      </c>
      <c r="BU69" s="8" t="str">
        <f t="shared" si="90"/>
        <v/>
      </c>
      <c r="BV69" s="8" t="str">
        <f t="shared" si="91"/>
        <v/>
      </c>
      <c r="BW69" s="8" t="str">
        <f t="shared" si="92"/>
        <v/>
      </c>
      <c r="BX69" s="8">
        <f t="shared" si="93"/>
        <v>6.9999999999996732E-3</v>
      </c>
      <c r="BY69" s="8" t="str">
        <f t="shared" si="94"/>
        <v/>
      </c>
      <c r="BZ69" s="8">
        <f t="shared" si="95"/>
        <v>0.19200000000000017</v>
      </c>
      <c r="CA69" s="8">
        <f t="shared" si="96"/>
        <v>0.20199999999999996</v>
      </c>
      <c r="CB69" s="8">
        <f t="shared" si="97"/>
        <v>0.22200000000000042</v>
      </c>
      <c r="CC69" s="8">
        <f t="shared" si="98"/>
        <v>9.0000000000003411E-3</v>
      </c>
      <c r="CD69" s="8">
        <f t="shared" si="99"/>
        <v>0.24000000000000021</v>
      </c>
      <c r="CE69" s="8">
        <f t="shared" si="100"/>
        <v>0.30400000000000027</v>
      </c>
      <c r="CF69" s="8">
        <f t="shared" si="101"/>
        <v>3.2000000000000028E-2</v>
      </c>
      <c r="CG69" s="8" t="str">
        <f t="shared" si="102"/>
        <v/>
      </c>
      <c r="CH69" s="8" t="str">
        <f t="shared" si="103"/>
        <v/>
      </c>
      <c r="CI69" s="8" t="str">
        <f t="shared" si="104"/>
        <v/>
      </c>
      <c r="CJ69" s="8" t="str">
        <f t="shared" si="105"/>
        <v/>
      </c>
      <c r="CK69" s="8" t="str">
        <f t="shared" si="106"/>
        <v/>
      </c>
      <c r="CL69" s="8" t="str">
        <f t="shared" si="107"/>
        <v/>
      </c>
      <c r="CM69" s="8" t="str">
        <f t="shared" si="108"/>
        <v/>
      </c>
      <c r="CN69" s="8"/>
    </row>
    <row r="70" spans="1:92">
      <c r="A70" s="1">
        <f t="shared" si="109"/>
        <v>68</v>
      </c>
      <c r="B70" s="19"/>
      <c r="C70" s="1">
        <v>10</v>
      </c>
      <c r="D70" s="4">
        <f t="shared" si="83"/>
        <v>1016</v>
      </c>
      <c r="E70" s="4" t="s">
        <v>170</v>
      </c>
      <c r="F70" s="4">
        <v>3</v>
      </c>
      <c r="G70" s="4" t="s">
        <v>13</v>
      </c>
      <c r="H70" s="4" t="s">
        <v>14</v>
      </c>
      <c r="I70" s="4"/>
      <c r="J70" s="5">
        <v>96.6</v>
      </c>
      <c r="K70" s="72"/>
      <c r="L70" s="62">
        <v>4.8710000000000004</v>
      </c>
      <c r="M70" s="132" t="s">
        <v>130</v>
      </c>
      <c r="N70" s="1" t="s">
        <v>15</v>
      </c>
      <c r="O70" s="39"/>
      <c r="P70" s="39"/>
      <c r="Q70" s="3" t="s">
        <v>227</v>
      </c>
      <c r="R70" s="23">
        <v>5.1950000000000003</v>
      </c>
      <c r="S70" s="23">
        <v>4.9420000000000002</v>
      </c>
      <c r="T70" s="23">
        <v>5.2169999999999996</v>
      </c>
      <c r="U70" s="23">
        <v>4.6820000000000004</v>
      </c>
      <c r="V70" s="23">
        <v>5.0129999999999999</v>
      </c>
      <c r="W70" s="36"/>
      <c r="X70" s="36"/>
      <c r="Y70" s="36"/>
      <c r="Z70" s="23">
        <v>4.8739999999999997</v>
      </c>
      <c r="AA70" s="36"/>
      <c r="AB70" s="23">
        <v>5.21</v>
      </c>
      <c r="AC70" s="23">
        <v>5.2220000000000004</v>
      </c>
      <c r="AD70" s="23">
        <v>5.1319999999999997</v>
      </c>
      <c r="AE70" s="23">
        <v>5.0149999999999997</v>
      </c>
      <c r="AF70" s="23">
        <v>4.9240000000000004</v>
      </c>
      <c r="AG70" s="23">
        <v>4.8179999999999996</v>
      </c>
      <c r="AH70" s="23">
        <f t="shared" si="82"/>
        <v>4.8710000000000004</v>
      </c>
      <c r="AI70" s="9"/>
      <c r="AJ70" s="9"/>
      <c r="AK70" s="9"/>
      <c r="AL70" s="9"/>
      <c r="AM70" s="9"/>
      <c r="AN70" s="9"/>
      <c r="AO70" s="9"/>
      <c r="AP70" s="3"/>
      <c r="AQ70" s="23">
        <f t="shared" si="84"/>
        <v>0.32399999999999984</v>
      </c>
      <c r="AR70" s="23">
        <f t="shared" si="78"/>
        <v>7.099999999999973E-2</v>
      </c>
      <c r="AS70" s="23">
        <f t="shared" si="79"/>
        <v>0.3459999999999992</v>
      </c>
      <c r="AT70" s="23">
        <f t="shared" si="57"/>
        <v>-0.18900000000000006</v>
      </c>
      <c r="AU70" s="23">
        <f t="shared" si="58"/>
        <v>0.14199999999999946</v>
      </c>
      <c r="AV70" s="23" t="str">
        <f t="shared" si="59"/>
        <v/>
      </c>
      <c r="AW70" s="23" t="str">
        <f t="shared" si="60"/>
        <v/>
      </c>
      <c r="AX70" s="23" t="str">
        <f t="shared" si="61"/>
        <v/>
      </c>
      <c r="AY70" s="23">
        <f t="shared" si="62"/>
        <v>2.9999999999992255E-3</v>
      </c>
      <c r="AZ70" s="23" t="str">
        <f t="shared" si="63"/>
        <v/>
      </c>
      <c r="BA70" s="23">
        <f t="shared" si="64"/>
        <v>0.33899999999999952</v>
      </c>
      <c r="BB70" s="23">
        <f t="shared" si="65"/>
        <v>0.35099999999999998</v>
      </c>
      <c r="BC70" s="23">
        <f t="shared" si="66"/>
        <v>0.26099999999999923</v>
      </c>
      <c r="BD70" s="23">
        <f t="shared" si="67"/>
        <v>0.14399999999999924</v>
      </c>
      <c r="BE70" s="23">
        <f t="shared" si="68"/>
        <v>5.2999999999999936E-2</v>
      </c>
      <c r="BF70" s="23">
        <f t="shared" si="69"/>
        <v>-5.3000000000000824E-2</v>
      </c>
      <c r="BG70" s="23">
        <f t="shared" si="70"/>
        <v>0</v>
      </c>
      <c r="BH70" s="23" t="str">
        <f t="shared" si="71"/>
        <v/>
      </c>
      <c r="BI70" s="23" t="str">
        <f t="shared" si="72"/>
        <v/>
      </c>
      <c r="BJ70" s="23" t="str">
        <f t="shared" si="73"/>
        <v/>
      </c>
      <c r="BK70" s="23" t="str">
        <f t="shared" si="74"/>
        <v/>
      </c>
      <c r="BL70" s="23" t="str">
        <f t="shared" si="75"/>
        <v/>
      </c>
      <c r="BM70" s="23" t="str">
        <f t="shared" si="76"/>
        <v/>
      </c>
      <c r="BN70" s="23" t="str">
        <f t="shared" si="77"/>
        <v/>
      </c>
      <c r="BP70" s="8">
        <f t="shared" si="85"/>
        <v>0.32399999999999984</v>
      </c>
      <c r="BQ70" s="8">
        <f t="shared" si="86"/>
        <v>7.099999999999973E-2</v>
      </c>
      <c r="BR70" s="8">
        <f t="shared" si="87"/>
        <v>0.3459999999999992</v>
      </c>
      <c r="BS70" s="8">
        <f t="shared" si="88"/>
        <v>0.18900000000000006</v>
      </c>
      <c r="BT70" s="8">
        <f t="shared" si="89"/>
        <v>0.14199999999999946</v>
      </c>
      <c r="BU70" s="8" t="str">
        <f t="shared" si="90"/>
        <v/>
      </c>
      <c r="BV70" s="8" t="str">
        <f t="shared" si="91"/>
        <v/>
      </c>
      <c r="BW70" s="8" t="str">
        <f t="shared" si="92"/>
        <v/>
      </c>
      <c r="BX70" s="8">
        <f t="shared" si="93"/>
        <v>2.9999999999992255E-3</v>
      </c>
      <c r="BY70" s="8" t="str">
        <f t="shared" si="94"/>
        <v/>
      </c>
      <c r="BZ70" s="8">
        <f t="shared" si="95"/>
        <v>0.33899999999999952</v>
      </c>
      <c r="CA70" s="8">
        <f t="shared" si="96"/>
        <v>0.35099999999999998</v>
      </c>
      <c r="CB70" s="8">
        <f t="shared" si="97"/>
        <v>0.26099999999999923</v>
      </c>
      <c r="CC70" s="8">
        <f t="shared" si="98"/>
        <v>0.14399999999999924</v>
      </c>
      <c r="CD70" s="8">
        <f t="shared" si="99"/>
        <v>5.2999999999999936E-2</v>
      </c>
      <c r="CE70" s="8">
        <f t="shared" si="100"/>
        <v>5.3000000000000824E-2</v>
      </c>
      <c r="CF70" s="8">
        <f t="shared" si="101"/>
        <v>0</v>
      </c>
      <c r="CG70" s="8" t="str">
        <f t="shared" si="102"/>
        <v/>
      </c>
      <c r="CH70" s="8" t="str">
        <f t="shared" si="103"/>
        <v/>
      </c>
      <c r="CI70" s="8" t="str">
        <f t="shared" si="104"/>
        <v/>
      </c>
      <c r="CJ70" s="8" t="str">
        <f t="shared" si="105"/>
        <v/>
      </c>
      <c r="CK70" s="8" t="str">
        <f t="shared" si="106"/>
        <v/>
      </c>
      <c r="CL70" s="8" t="str">
        <f t="shared" si="107"/>
        <v/>
      </c>
      <c r="CM70" s="8" t="str">
        <f t="shared" si="108"/>
        <v/>
      </c>
      <c r="CN70" s="8"/>
    </row>
    <row r="71" spans="1:92">
      <c r="A71" s="1">
        <f t="shared" si="109"/>
        <v>69</v>
      </c>
      <c r="B71" s="2" t="s">
        <v>281</v>
      </c>
      <c r="C71" s="1">
        <v>10</v>
      </c>
      <c r="D71" s="4">
        <f t="shared" si="83"/>
        <v>1016</v>
      </c>
      <c r="E71" s="4" t="s">
        <v>157</v>
      </c>
      <c r="F71" s="4">
        <v>1</v>
      </c>
      <c r="G71" s="4" t="s">
        <v>13</v>
      </c>
      <c r="H71" s="4" t="s">
        <v>19</v>
      </c>
      <c r="I71" s="4"/>
      <c r="J71" s="5">
        <v>86</v>
      </c>
      <c r="K71" s="67" t="s">
        <v>192</v>
      </c>
      <c r="L71" s="41">
        <v>2.1620000000000004</v>
      </c>
      <c r="M71" s="132" t="s">
        <v>130</v>
      </c>
      <c r="N71" s="1" t="s">
        <v>15</v>
      </c>
      <c r="O71" s="39"/>
      <c r="P71" s="39"/>
      <c r="Q71" s="3"/>
      <c r="R71" s="23">
        <v>2.2749999999999999</v>
      </c>
      <c r="S71" s="23">
        <v>2.2749999999999999</v>
      </c>
      <c r="T71" s="23">
        <v>2.714</v>
      </c>
      <c r="U71" s="45"/>
      <c r="V71" s="44">
        <v>2.278</v>
      </c>
      <c r="W71" s="23">
        <v>2.25</v>
      </c>
      <c r="X71" s="23">
        <v>2.254</v>
      </c>
      <c r="Y71" s="23">
        <v>2.2000000000000002</v>
      </c>
      <c r="Z71" s="23">
        <v>2.169</v>
      </c>
      <c r="AA71" s="45"/>
      <c r="AB71" s="23">
        <v>2.194</v>
      </c>
      <c r="AC71" s="23">
        <v>2.2210000000000001</v>
      </c>
      <c r="AD71" s="23">
        <v>2.2429999999999999</v>
      </c>
      <c r="AE71" s="23">
        <v>1.9730000000000001</v>
      </c>
      <c r="AF71" s="23">
        <v>2.2280000000000002</v>
      </c>
      <c r="AG71" s="23">
        <v>1.986</v>
      </c>
      <c r="AH71" s="23">
        <f t="shared" ref="AH71:AH80" si="110">SUM(AF71:AG71)/2</f>
        <v>2.1070000000000002</v>
      </c>
      <c r="AI71" s="9"/>
      <c r="AJ71" s="9"/>
      <c r="AK71" s="9"/>
      <c r="AL71" s="9"/>
      <c r="AM71" s="9"/>
      <c r="AN71" s="9"/>
      <c r="AO71" s="9"/>
      <c r="AP71" s="3"/>
      <c r="AQ71" s="23">
        <f t="shared" si="84"/>
        <v>0.11299999999999955</v>
      </c>
      <c r="AR71" s="23">
        <f t="shared" si="78"/>
        <v>0.11299999999999955</v>
      </c>
      <c r="AS71" s="23">
        <f t="shared" si="79"/>
        <v>0.5519999999999996</v>
      </c>
      <c r="AT71" s="23" t="str">
        <f t="shared" si="57"/>
        <v/>
      </c>
      <c r="AU71" s="23">
        <f t="shared" si="58"/>
        <v>0.11599999999999966</v>
      </c>
      <c r="AV71" s="23">
        <f t="shared" si="59"/>
        <v>8.7999999999999634E-2</v>
      </c>
      <c r="AW71" s="23">
        <f t="shared" si="60"/>
        <v>9.1999999999999638E-2</v>
      </c>
      <c r="AX71" s="23">
        <f t="shared" si="61"/>
        <v>3.7999999999999812E-2</v>
      </c>
      <c r="AY71" s="23">
        <f t="shared" si="62"/>
        <v>6.9999999999996732E-3</v>
      </c>
      <c r="AZ71" s="23" t="str">
        <f t="shared" si="63"/>
        <v/>
      </c>
      <c r="BA71" s="23">
        <f t="shared" si="64"/>
        <v>3.1999999999999584E-2</v>
      </c>
      <c r="BB71" s="23">
        <f t="shared" si="65"/>
        <v>5.8999999999999719E-2</v>
      </c>
      <c r="BC71" s="23">
        <f t="shared" si="66"/>
        <v>8.0999999999999517E-2</v>
      </c>
      <c r="BD71" s="23">
        <f t="shared" si="67"/>
        <v>-0.18900000000000028</v>
      </c>
      <c r="BE71" s="23">
        <f t="shared" si="68"/>
        <v>6.5999999999999837E-2</v>
      </c>
      <c r="BF71" s="23">
        <f t="shared" si="69"/>
        <v>-0.17600000000000038</v>
      </c>
      <c r="BG71" s="23">
        <f t="shared" si="70"/>
        <v>-5.500000000000016E-2</v>
      </c>
      <c r="BH71" s="23" t="str">
        <f t="shared" si="71"/>
        <v/>
      </c>
      <c r="BI71" s="23" t="str">
        <f t="shared" si="72"/>
        <v/>
      </c>
      <c r="BJ71" s="23" t="str">
        <f t="shared" si="73"/>
        <v/>
      </c>
      <c r="BK71" s="23" t="str">
        <f t="shared" si="74"/>
        <v/>
      </c>
      <c r="BL71" s="23" t="str">
        <f t="shared" si="75"/>
        <v/>
      </c>
      <c r="BM71" s="23" t="str">
        <f t="shared" si="76"/>
        <v/>
      </c>
      <c r="BN71" s="23" t="str">
        <f t="shared" si="77"/>
        <v/>
      </c>
      <c r="BP71" s="8">
        <f t="shared" si="85"/>
        <v>0.11299999999999955</v>
      </c>
      <c r="BQ71" s="8">
        <f t="shared" si="86"/>
        <v>0.11299999999999955</v>
      </c>
      <c r="BR71" s="8">
        <f t="shared" si="87"/>
        <v>0.5519999999999996</v>
      </c>
      <c r="BS71" s="8" t="str">
        <f t="shared" si="88"/>
        <v/>
      </c>
      <c r="BT71" s="8">
        <f t="shared" si="89"/>
        <v>0.11599999999999966</v>
      </c>
      <c r="BU71" s="8">
        <f t="shared" si="90"/>
        <v>8.7999999999999634E-2</v>
      </c>
      <c r="BV71" s="8">
        <f t="shared" si="91"/>
        <v>9.1999999999999638E-2</v>
      </c>
      <c r="BW71" s="8">
        <f t="shared" si="92"/>
        <v>3.7999999999999812E-2</v>
      </c>
      <c r="BX71" s="8">
        <f t="shared" si="93"/>
        <v>6.9999999999996732E-3</v>
      </c>
      <c r="BY71" s="8" t="str">
        <f t="shared" si="94"/>
        <v/>
      </c>
      <c r="BZ71" s="8">
        <f t="shared" si="95"/>
        <v>3.1999999999999584E-2</v>
      </c>
      <c r="CA71" s="8">
        <f t="shared" si="96"/>
        <v>5.8999999999999719E-2</v>
      </c>
      <c r="CB71" s="8">
        <f t="shared" si="97"/>
        <v>8.0999999999999517E-2</v>
      </c>
      <c r="CC71" s="8">
        <f t="shared" si="98"/>
        <v>0.18900000000000028</v>
      </c>
      <c r="CD71" s="8">
        <f t="shared" si="99"/>
        <v>6.5999999999999837E-2</v>
      </c>
      <c r="CE71" s="8">
        <f t="shared" si="100"/>
        <v>0.17600000000000038</v>
      </c>
      <c r="CF71" s="8">
        <f t="shared" si="101"/>
        <v>5.500000000000016E-2</v>
      </c>
      <c r="CG71" s="8" t="str">
        <f t="shared" si="102"/>
        <v/>
      </c>
      <c r="CH71" s="8" t="str">
        <f t="shared" si="103"/>
        <v/>
      </c>
      <c r="CI71" s="8" t="str">
        <f t="shared" si="104"/>
        <v/>
      </c>
      <c r="CJ71" s="8" t="str">
        <f t="shared" si="105"/>
        <v/>
      </c>
      <c r="CK71" s="8" t="str">
        <f t="shared" si="106"/>
        <v/>
      </c>
      <c r="CL71" s="8" t="str">
        <f t="shared" si="107"/>
        <v/>
      </c>
      <c r="CM71" s="8" t="str">
        <f t="shared" si="108"/>
        <v/>
      </c>
      <c r="CN71" s="8"/>
    </row>
    <row r="72" spans="1:92">
      <c r="A72" s="1">
        <f t="shared" si="109"/>
        <v>70</v>
      </c>
      <c r="B72" s="19"/>
      <c r="C72" s="1">
        <v>10</v>
      </c>
      <c r="D72" s="4">
        <f t="shared" si="83"/>
        <v>1016</v>
      </c>
      <c r="E72" s="4" t="s">
        <v>135</v>
      </c>
      <c r="F72" s="4">
        <v>1</v>
      </c>
      <c r="G72" s="4" t="s">
        <v>13</v>
      </c>
      <c r="H72" s="4" t="s">
        <v>19</v>
      </c>
      <c r="I72" s="4" t="s">
        <v>230</v>
      </c>
      <c r="J72" s="79">
        <v>87.5</v>
      </c>
      <c r="K72" s="67" t="s">
        <v>192</v>
      </c>
      <c r="L72" s="41">
        <v>3.8489999999999998</v>
      </c>
      <c r="M72" s="132" t="s">
        <v>130</v>
      </c>
      <c r="N72" s="1" t="s">
        <v>15</v>
      </c>
      <c r="O72" s="39"/>
      <c r="P72" s="39"/>
      <c r="Q72" s="3"/>
      <c r="R72" s="23">
        <v>4.0979999999999999</v>
      </c>
      <c r="S72" s="23">
        <v>3.8929999999999998</v>
      </c>
      <c r="T72" s="23">
        <v>4.3490000000000002</v>
      </c>
      <c r="U72" s="47"/>
      <c r="V72" s="44">
        <v>3.9729999999999999</v>
      </c>
      <c r="W72" s="23">
        <v>3.9369999999999998</v>
      </c>
      <c r="X72" s="23">
        <v>3.9420000000000002</v>
      </c>
      <c r="Y72" s="23">
        <v>3.8769999999999998</v>
      </c>
      <c r="Z72" s="23">
        <v>3.843</v>
      </c>
      <c r="AA72" s="45"/>
      <c r="AB72" s="23">
        <v>3.7490000000000001</v>
      </c>
      <c r="AC72" s="23">
        <v>3.806</v>
      </c>
      <c r="AD72" s="23">
        <v>3.8359999999999999</v>
      </c>
      <c r="AE72" s="23">
        <v>3.5409999999999999</v>
      </c>
      <c r="AF72" s="23">
        <v>3.8210000000000002</v>
      </c>
      <c r="AG72" s="23">
        <v>3.61</v>
      </c>
      <c r="AH72" s="23">
        <f t="shared" si="110"/>
        <v>3.7155</v>
      </c>
      <c r="AI72" s="9"/>
      <c r="AJ72" s="9"/>
      <c r="AK72" s="9"/>
      <c r="AL72" s="9"/>
      <c r="AM72" s="9"/>
      <c r="AN72" s="9"/>
      <c r="AO72" s="9"/>
      <c r="AP72" s="3"/>
      <c r="AQ72" s="23">
        <f t="shared" si="84"/>
        <v>0.24900000000000011</v>
      </c>
      <c r="AR72" s="23">
        <f t="shared" si="78"/>
        <v>4.4000000000000039E-2</v>
      </c>
      <c r="AS72" s="23">
        <f t="shared" si="79"/>
        <v>0.50000000000000044</v>
      </c>
      <c r="AT72" s="23" t="str">
        <f t="shared" si="57"/>
        <v/>
      </c>
      <c r="AU72" s="23">
        <f t="shared" si="58"/>
        <v>0.12400000000000011</v>
      </c>
      <c r="AV72" s="23">
        <f t="shared" si="59"/>
        <v>8.8000000000000078E-2</v>
      </c>
      <c r="AW72" s="23">
        <f t="shared" si="60"/>
        <v>9.3000000000000416E-2</v>
      </c>
      <c r="AX72" s="23">
        <f t="shared" si="61"/>
        <v>2.8000000000000025E-2</v>
      </c>
      <c r="AY72" s="23">
        <f t="shared" si="62"/>
        <v>-5.9999999999997833E-3</v>
      </c>
      <c r="AZ72" s="23" t="str">
        <f t="shared" si="63"/>
        <v/>
      </c>
      <c r="BA72" s="23">
        <f t="shared" si="64"/>
        <v>-9.9999999999999645E-2</v>
      </c>
      <c r="BB72" s="23">
        <f t="shared" si="65"/>
        <v>-4.2999999999999705E-2</v>
      </c>
      <c r="BC72" s="23">
        <f t="shared" si="66"/>
        <v>-1.2999999999999901E-2</v>
      </c>
      <c r="BD72" s="23">
        <f t="shared" si="67"/>
        <v>-0.30799999999999983</v>
      </c>
      <c r="BE72" s="23">
        <f t="shared" si="68"/>
        <v>-2.7999999999999581E-2</v>
      </c>
      <c r="BF72" s="23">
        <f t="shared" si="69"/>
        <v>-0.23899999999999988</v>
      </c>
      <c r="BG72" s="23">
        <f t="shared" si="70"/>
        <v>-0.13349999999999973</v>
      </c>
      <c r="BH72" s="23" t="str">
        <f t="shared" si="71"/>
        <v/>
      </c>
      <c r="BI72" s="23" t="str">
        <f t="shared" si="72"/>
        <v/>
      </c>
      <c r="BJ72" s="23" t="str">
        <f t="shared" si="73"/>
        <v/>
      </c>
      <c r="BK72" s="23" t="str">
        <f t="shared" si="74"/>
        <v/>
      </c>
      <c r="BL72" s="23" t="str">
        <f t="shared" si="75"/>
        <v/>
      </c>
      <c r="BM72" s="23" t="str">
        <f t="shared" si="76"/>
        <v/>
      </c>
      <c r="BN72" s="23" t="str">
        <f t="shared" si="77"/>
        <v/>
      </c>
      <c r="BP72" s="8">
        <f t="shared" si="85"/>
        <v>0.24900000000000011</v>
      </c>
      <c r="BQ72" s="8">
        <f t="shared" si="86"/>
        <v>4.4000000000000039E-2</v>
      </c>
      <c r="BR72" s="8">
        <f t="shared" si="87"/>
        <v>0.50000000000000044</v>
      </c>
      <c r="BS72" s="8" t="str">
        <f t="shared" si="88"/>
        <v/>
      </c>
      <c r="BT72" s="8">
        <f t="shared" si="89"/>
        <v>0.12400000000000011</v>
      </c>
      <c r="BU72" s="8">
        <f t="shared" si="90"/>
        <v>8.8000000000000078E-2</v>
      </c>
      <c r="BV72" s="8">
        <f t="shared" si="91"/>
        <v>9.3000000000000416E-2</v>
      </c>
      <c r="BW72" s="8">
        <f t="shared" si="92"/>
        <v>2.8000000000000025E-2</v>
      </c>
      <c r="BX72" s="8">
        <f t="shared" si="93"/>
        <v>5.9999999999997833E-3</v>
      </c>
      <c r="BY72" s="8" t="str">
        <f t="shared" si="94"/>
        <v/>
      </c>
      <c r="BZ72" s="8">
        <f t="shared" si="95"/>
        <v>9.9999999999999645E-2</v>
      </c>
      <c r="CA72" s="8">
        <f t="shared" si="96"/>
        <v>4.2999999999999705E-2</v>
      </c>
      <c r="CB72" s="8">
        <f t="shared" si="97"/>
        <v>1.2999999999999901E-2</v>
      </c>
      <c r="CC72" s="8">
        <f t="shared" si="98"/>
        <v>0.30799999999999983</v>
      </c>
      <c r="CD72" s="8">
        <f t="shared" si="99"/>
        <v>2.7999999999999581E-2</v>
      </c>
      <c r="CE72" s="8">
        <f t="shared" si="100"/>
        <v>0.23899999999999988</v>
      </c>
      <c r="CF72" s="8">
        <f t="shared" si="101"/>
        <v>0.13349999999999973</v>
      </c>
      <c r="CG72" s="8" t="str">
        <f t="shared" si="102"/>
        <v/>
      </c>
      <c r="CH72" s="8" t="str">
        <f t="shared" si="103"/>
        <v/>
      </c>
      <c r="CI72" s="8" t="str">
        <f t="shared" si="104"/>
        <v/>
      </c>
      <c r="CJ72" s="8" t="str">
        <f t="shared" si="105"/>
        <v/>
      </c>
      <c r="CK72" s="8" t="str">
        <f t="shared" si="106"/>
        <v/>
      </c>
      <c r="CL72" s="8" t="str">
        <f t="shared" si="107"/>
        <v/>
      </c>
      <c r="CM72" s="8" t="str">
        <f t="shared" si="108"/>
        <v/>
      </c>
      <c r="CN72" s="8"/>
    </row>
    <row r="73" spans="1:92">
      <c r="A73" s="1">
        <f t="shared" si="109"/>
        <v>71</v>
      </c>
      <c r="B73" s="19"/>
      <c r="C73" s="1">
        <v>10</v>
      </c>
      <c r="D73" s="4">
        <f t="shared" si="83"/>
        <v>1016</v>
      </c>
      <c r="E73" s="4" t="s">
        <v>157</v>
      </c>
      <c r="F73" s="4">
        <v>1</v>
      </c>
      <c r="G73" s="4" t="s">
        <v>13</v>
      </c>
      <c r="H73" s="4" t="s">
        <v>19</v>
      </c>
      <c r="I73" s="4" t="s">
        <v>230</v>
      </c>
      <c r="J73" s="79">
        <v>81.900000000000006</v>
      </c>
      <c r="K73" s="67" t="s">
        <v>192</v>
      </c>
      <c r="L73" s="49">
        <v>4.51</v>
      </c>
      <c r="M73" s="132" t="s">
        <v>130</v>
      </c>
      <c r="N73" s="10" t="s">
        <v>128</v>
      </c>
      <c r="O73" s="39"/>
      <c r="P73" s="39"/>
      <c r="Q73" s="3"/>
      <c r="R73" s="23">
        <v>4.8010000000000002</v>
      </c>
      <c r="S73" s="23">
        <v>4.6529999999999996</v>
      </c>
      <c r="T73" s="23">
        <v>5.2039999999999997</v>
      </c>
      <c r="U73" s="47"/>
      <c r="V73" s="44">
        <v>4.78</v>
      </c>
      <c r="W73" s="23">
        <v>4.657</v>
      </c>
      <c r="X73" s="23">
        <v>4.641</v>
      </c>
      <c r="Y73" s="23">
        <v>4.5789999999999997</v>
      </c>
      <c r="Z73" s="23">
        <v>4.4909999999999997</v>
      </c>
      <c r="AA73" s="45"/>
      <c r="AB73" s="23">
        <v>4.5910000000000002</v>
      </c>
      <c r="AC73" s="23">
        <v>4.6070000000000002</v>
      </c>
      <c r="AD73" s="23">
        <v>4.6189999999999998</v>
      </c>
      <c r="AE73" s="23">
        <v>4.3639999999999999</v>
      </c>
      <c r="AF73" s="23">
        <v>4.633</v>
      </c>
      <c r="AG73" s="23">
        <v>4.4160000000000004</v>
      </c>
      <c r="AH73" s="23">
        <f t="shared" si="110"/>
        <v>4.5244999999999997</v>
      </c>
      <c r="AI73" s="9"/>
      <c r="AJ73" s="9"/>
      <c r="AK73" s="9"/>
      <c r="AL73" s="9"/>
      <c r="AM73" s="9"/>
      <c r="AN73" s="9"/>
      <c r="AO73" s="9"/>
      <c r="AP73" s="3"/>
      <c r="AQ73" s="23">
        <f t="shared" si="84"/>
        <v>0.29100000000000037</v>
      </c>
      <c r="AR73" s="23">
        <f t="shared" si="78"/>
        <v>0.14299999999999979</v>
      </c>
      <c r="AS73" s="23">
        <f t="shared" si="79"/>
        <v>0.69399999999999995</v>
      </c>
      <c r="AT73" s="23" t="str">
        <f t="shared" si="57"/>
        <v/>
      </c>
      <c r="AU73" s="23">
        <f t="shared" si="58"/>
        <v>0.27000000000000046</v>
      </c>
      <c r="AV73" s="23">
        <f t="shared" si="59"/>
        <v>0.14700000000000024</v>
      </c>
      <c r="AW73" s="23">
        <f t="shared" si="60"/>
        <v>0.13100000000000023</v>
      </c>
      <c r="AX73" s="23">
        <f t="shared" si="61"/>
        <v>6.899999999999995E-2</v>
      </c>
      <c r="AY73" s="23">
        <f t="shared" si="62"/>
        <v>-1.9000000000000128E-2</v>
      </c>
      <c r="AZ73" s="23" t="str">
        <f t="shared" si="63"/>
        <v/>
      </c>
      <c r="BA73" s="23">
        <f t="shared" si="64"/>
        <v>8.1000000000000405E-2</v>
      </c>
      <c r="BB73" s="23">
        <f t="shared" si="65"/>
        <v>9.7000000000000419E-2</v>
      </c>
      <c r="BC73" s="23">
        <f t="shared" si="66"/>
        <v>0.10899999999999999</v>
      </c>
      <c r="BD73" s="23">
        <f t="shared" si="67"/>
        <v>-0.14599999999999991</v>
      </c>
      <c r="BE73" s="23">
        <f t="shared" si="68"/>
        <v>0.12300000000000022</v>
      </c>
      <c r="BF73" s="23">
        <f t="shared" si="69"/>
        <v>-9.3999999999999417E-2</v>
      </c>
      <c r="BG73" s="23">
        <f t="shared" si="70"/>
        <v>1.4499999999999957E-2</v>
      </c>
      <c r="BH73" s="23" t="str">
        <f t="shared" si="71"/>
        <v/>
      </c>
      <c r="BI73" s="23" t="str">
        <f t="shared" si="72"/>
        <v/>
      </c>
      <c r="BJ73" s="23" t="str">
        <f t="shared" si="73"/>
        <v/>
      </c>
      <c r="BK73" s="23" t="str">
        <f t="shared" si="74"/>
        <v/>
      </c>
      <c r="BL73" s="23" t="str">
        <f t="shared" si="75"/>
        <v/>
      </c>
      <c r="BM73" s="23" t="str">
        <f t="shared" si="76"/>
        <v/>
      </c>
      <c r="BN73" s="23" t="str">
        <f t="shared" si="77"/>
        <v/>
      </c>
      <c r="BP73" s="8">
        <f t="shared" si="85"/>
        <v>0.29100000000000037</v>
      </c>
      <c r="BQ73" s="8">
        <f t="shared" si="86"/>
        <v>0.14299999999999979</v>
      </c>
      <c r="BR73" s="8">
        <f t="shared" si="87"/>
        <v>0.69399999999999995</v>
      </c>
      <c r="BS73" s="8" t="str">
        <f t="shared" si="88"/>
        <v/>
      </c>
      <c r="BT73" s="8">
        <f t="shared" si="89"/>
        <v>0.27000000000000046</v>
      </c>
      <c r="BU73" s="8">
        <f t="shared" si="90"/>
        <v>0.14700000000000024</v>
      </c>
      <c r="BV73" s="8">
        <f t="shared" si="91"/>
        <v>0.13100000000000023</v>
      </c>
      <c r="BW73" s="8">
        <f t="shared" si="92"/>
        <v>6.899999999999995E-2</v>
      </c>
      <c r="BX73" s="8">
        <f t="shared" si="93"/>
        <v>1.9000000000000128E-2</v>
      </c>
      <c r="BY73" s="8" t="str">
        <f t="shared" si="94"/>
        <v/>
      </c>
      <c r="BZ73" s="8">
        <f t="shared" si="95"/>
        <v>8.1000000000000405E-2</v>
      </c>
      <c r="CA73" s="8">
        <f t="shared" si="96"/>
        <v>9.7000000000000419E-2</v>
      </c>
      <c r="CB73" s="8">
        <f t="shared" si="97"/>
        <v>0.10899999999999999</v>
      </c>
      <c r="CC73" s="8">
        <f t="shared" si="98"/>
        <v>0.14599999999999991</v>
      </c>
      <c r="CD73" s="8">
        <f t="shared" si="99"/>
        <v>0.12300000000000022</v>
      </c>
      <c r="CE73" s="8">
        <f t="shared" si="100"/>
        <v>9.3999999999999417E-2</v>
      </c>
      <c r="CF73" s="8">
        <f t="shared" si="101"/>
        <v>1.4499999999999957E-2</v>
      </c>
      <c r="CG73" s="8" t="str">
        <f t="shared" si="102"/>
        <v/>
      </c>
      <c r="CH73" s="8" t="str">
        <f t="shared" si="103"/>
        <v/>
      </c>
      <c r="CI73" s="8" t="str">
        <f t="shared" si="104"/>
        <v/>
      </c>
      <c r="CJ73" s="8" t="str">
        <f t="shared" si="105"/>
        <v/>
      </c>
      <c r="CK73" s="8" t="str">
        <f t="shared" si="106"/>
        <v/>
      </c>
      <c r="CL73" s="8" t="str">
        <f t="shared" si="107"/>
        <v/>
      </c>
      <c r="CM73" s="8" t="str">
        <f t="shared" si="108"/>
        <v/>
      </c>
      <c r="CN73" s="8"/>
    </row>
    <row r="74" spans="1:92">
      <c r="A74" s="1">
        <f t="shared" si="109"/>
        <v>72</v>
      </c>
      <c r="B74" s="19"/>
      <c r="C74" s="1">
        <v>10</v>
      </c>
      <c r="D74" s="4">
        <f t="shared" si="83"/>
        <v>1016</v>
      </c>
      <c r="E74" s="4" t="s">
        <v>151</v>
      </c>
      <c r="F74" s="4">
        <v>1</v>
      </c>
      <c r="G74" s="4" t="s">
        <v>16</v>
      </c>
      <c r="H74" s="4" t="s">
        <v>192</v>
      </c>
      <c r="I74" s="4"/>
      <c r="J74" s="5">
        <v>90.8</v>
      </c>
      <c r="K74" s="72"/>
      <c r="L74" s="41">
        <v>4.8739999999999997</v>
      </c>
      <c r="M74" s="132" t="s">
        <v>130</v>
      </c>
      <c r="N74" s="1" t="s">
        <v>15</v>
      </c>
      <c r="O74" s="39"/>
      <c r="P74" s="39"/>
      <c r="Q74" s="3"/>
      <c r="R74" s="23">
        <v>4.9119999999999999</v>
      </c>
      <c r="S74" s="23">
        <v>4.766</v>
      </c>
      <c r="T74" s="23">
        <v>5.2619999999999996</v>
      </c>
      <c r="U74" s="47"/>
      <c r="V74" s="44">
        <v>4.9029999999999996</v>
      </c>
      <c r="W74" s="23">
        <v>4.8970000000000002</v>
      </c>
      <c r="X74" s="23">
        <v>4.9050000000000002</v>
      </c>
      <c r="Y74" s="23">
        <v>4.8879999999999999</v>
      </c>
      <c r="Z74" s="23">
        <v>4.8550000000000004</v>
      </c>
      <c r="AA74" s="45"/>
      <c r="AB74" s="23">
        <v>4.9649999999999999</v>
      </c>
      <c r="AC74" s="23">
        <v>4.9249999999999998</v>
      </c>
      <c r="AD74" s="23">
        <v>4.8739999999999997</v>
      </c>
      <c r="AE74" s="23">
        <v>4.8380000000000001</v>
      </c>
      <c r="AF74" s="23">
        <v>4.79</v>
      </c>
      <c r="AG74" s="23">
        <v>4.702</v>
      </c>
      <c r="AH74" s="23">
        <f t="shared" si="110"/>
        <v>4.7460000000000004</v>
      </c>
      <c r="AI74" s="9"/>
      <c r="AJ74" s="9"/>
      <c r="AK74" s="9"/>
      <c r="AL74" s="9"/>
      <c r="AM74" s="9"/>
      <c r="AN74" s="9"/>
      <c r="AO74" s="9"/>
      <c r="AP74" s="3"/>
      <c r="AQ74" s="23">
        <f t="shared" si="84"/>
        <v>3.8000000000000256E-2</v>
      </c>
      <c r="AR74" s="23">
        <f t="shared" si="78"/>
        <v>-0.10799999999999965</v>
      </c>
      <c r="AS74" s="23">
        <f t="shared" si="79"/>
        <v>0.3879999999999999</v>
      </c>
      <c r="AT74" s="23" t="str">
        <f t="shared" si="57"/>
        <v/>
      </c>
      <c r="AU74" s="23">
        <f t="shared" si="58"/>
        <v>2.8999999999999915E-2</v>
      </c>
      <c r="AV74" s="23">
        <f t="shared" si="59"/>
        <v>2.3000000000000576E-2</v>
      </c>
      <c r="AW74" s="23">
        <f t="shared" si="60"/>
        <v>3.1000000000000583E-2</v>
      </c>
      <c r="AX74" s="23">
        <f t="shared" si="61"/>
        <v>1.4000000000000234E-2</v>
      </c>
      <c r="AY74" s="23">
        <f t="shared" si="62"/>
        <v>-1.899999999999924E-2</v>
      </c>
      <c r="AZ74" s="23" t="str">
        <f t="shared" si="63"/>
        <v/>
      </c>
      <c r="BA74" s="23">
        <f t="shared" si="64"/>
        <v>9.1000000000000192E-2</v>
      </c>
      <c r="BB74" s="23">
        <f t="shared" si="65"/>
        <v>5.1000000000000156E-2</v>
      </c>
      <c r="BC74" s="23">
        <f t="shared" si="66"/>
        <v>0</v>
      </c>
      <c r="BD74" s="23">
        <f t="shared" si="67"/>
        <v>-3.5999999999999588E-2</v>
      </c>
      <c r="BE74" s="23">
        <f t="shared" si="68"/>
        <v>-8.3999999999999631E-2</v>
      </c>
      <c r="BF74" s="23">
        <f t="shared" si="69"/>
        <v>-0.17199999999999971</v>
      </c>
      <c r="BG74" s="23">
        <f t="shared" si="70"/>
        <v>-0.12799999999999923</v>
      </c>
      <c r="BH74" s="23" t="str">
        <f t="shared" si="71"/>
        <v/>
      </c>
      <c r="BI74" s="23" t="str">
        <f t="shared" si="72"/>
        <v/>
      </c>
      <c r="BJ74" s="23" t="str">
        <f t="shared" si="73"/>
        <v/>
      </c>
      <c r="BK74" s="23" t="str">
        <f t="shared" si="74"/>
        <v/>
      </c>
      <c r="BL74" s="23" t="str">
        <f t="shared" si="75"/>
        <v/>
      </c>
      <c r="BM74" s="23" t="str">
        <f t="shared" si="76"/>
        <v/>
      </c>
      <c r="BN74" s="23" t="str">
        <f t="shared" si="77"/>
        <v/>
      </c>
      <c r="BP74" s="8">
        <f t="shared" si="85"/>
        <v>3.8000000000000256E-2</v>
      </c>
      <c r="BQ74" s="8">
        <f t="shared" si="86"/>
        <v>0.10799999999999965</v>
      </c>
      <c r="BR74" s="8">
        <f t="shared" si="87"/>
        <v>0.3879999999999999</v>
      </c>
      <c r="BS74" s="8" t="str">
        <f t="shared" si="88"/>
        <v/>
      </c>
      <c r="BT74" s="8">
        <f t="shared" si="89"/>
        <v>2.8999999999999915E-2</v>
      </c>
      <c r="BU74" s="8">
        <f t="shared" si="90"/>
        <v>2.3000000000000576E-2</v>
      </c>
      <c r="BV74" s="8">
        <f t="shared" si="91"/>
        <v>3.1000000000000583E-2</v>
      </c>
      <c r="BW74" s="8">
        <f t="shared" si="92"/>
        <v>1.4000000000000234E-2</v>
      </c>
      <c r="BX74" s="8">
        <f t="shared" si="93"/>
        <v>1.899999999999924E-2</v>
      </c>
      <c r="BY74" s="8" t="str">
        <f t="shared" si="94"/>
        <v/>
      </c>
      <c r="BZ74" s="8">
        <f t="shared" si="95"/>
        <v>9.1000000000000192E-2</v>
      </c>
      <c r="CA74" s="8">
        <f t="shared" si="96"/>
        <v>5.1000000000000156E-2</v>
      </c>
      <c r="CB74" s="8">
        <f t="shared" si="97"/>
        <v>0</v>
      </c>
      <c r="CC74" s="8">
        <f t="shared" si="98"/>
        <v>3.5999999999999588E-2</v>
      </c>
      <c r="CD74" s="8">
        <f t="shared" si="99"/>
        <v>8.3999999999999631E-2</v>
      </c>
      <c r="CE74" s="8">
        <f t="shared" si="100"/>
        <v>0.17199999999999971</v>
      </c>
      <c r="CF74" s="8">
        <f t="shared" si="101"/>
        <v>0.12799999999999923</v>
      </c>
      <c r="CG74" s="8" t="str">
        <f t="shared" si="102"/>
        <v/>
      </c>
      <c r="CH74" s="8" t="str">
        <f t="shared" si="103"/>
        <v/>
      </c>
      <c r="CI74" s="8" t="str">
        <f t="shared" si="104"/>
        <v/>
      </c>
      <c r="CJ74" s="8" t="str">
        <f t="shared" si="105"/>
        <v/>
      </c>
      <c r="CK74" s="8" t="str">
        <f t="shared" si="106"/>
        <v/>
      </c>
      <c r="CL74" s="8" t="str">
        <f t="shared" si="107"/>
        <v/>
      </c>
      <c r="CM74" s="8" t="str">
        <f t="shared" si="108"/>
        <v/>
      </c>
      <c r="CN74" s="8"/>
    </row>
    <row r="75" spans="1:92">
      <c r="A75" s="1">
        <f t="shared" si="109"/>
        <v>73</v>
      </c>
      <c r="B75" s="19"/>
      <c r="C75" s="1">
        <v>10</v>
      </c>
      <c r="D75" s="4">
        <f t="shared" si="83"/>
        <v>1016</v>
      </c>
      <c r="E75" s="4" t="s">
        <v>135</v>
      </c>
      <c r="F75" s="4">
        <v>1</v>
      </c>
      <c r="G75" s="4" t="s">
        <v>13</v>
      </c>
      <c r="H75" s="4" t="s">
        <v>19</v>
      </c>
      <c r="I75" s="4"/>
      <c r="J75" s="66">
        <v>85.5</v>
      </c>
      <c r="K75" s="67" t="s">
        <v>192</v>
      </c>
      <c r="L75" s="49">
        <v>4.9560000000000004</v>
      </c>
      <c r="M75" s="132" t="s">
        <v>130</v>
      </c>
      <c r="N75" s="10" t="s">
        <v>128</v>
      </c>
      <c r="O75" s="39"/>
      <c r="P75" s="39"/>
      <c r="Q75" s="3"/>
      <c r="R75" s="23">
        <v>4.984</v>
      </c>
      <c r="S75" s="23">
        <v>4.82</v>
      </c>
      <c r="T75" s="23">
        <v>5.4980000000000002</v>
      </c>
      <c r="U75" s="47"/>
      <c r="V75" s="44">
        <v>5.2160000000000002</v>
      </c>
      <c r="W75" s="23">
        <v>5.0359999999999996</v>
      </c>
      <c r="X75" s="23">
        <v>4.9859999999999998</v>
      </c>
      <c r="Y75" s="23">
        <v>5.0279999999999996</v>
      </c>
      <c r="Z75" s="23">
        <v>4.9139999999999997</v>
      </c>
      <c r="AA75" s="45"/>
      <c r="AB75" s="23">
        <v>4.8620000000000001</v>
      </c>
      <c r="AC75" s="23">
        <v>4.9610000000000003</v>
      </c>
      <c r="AD75" s="23">
        <v>4.915</v>
      </c>
      <c r="AE75" s="23">
        <v>4.6459999999999999</v>
      </c>
      <c r="AF75" s="23">
        <v>4.6959999999999997</v>
      </c>
      <c r="AG75" s="23">
        <v>4.6529999999999996</v>
      </c>
      <c r="AH75" s="23">
        <f t="shared" si="110"/>
        <v>4.6745000000000001</v>
      </c>
      <c r="AI75" s="9"/>
      <c r="AJ75" s="9"/>
      <c r="AK75" s="9"/>
      <c r="AL75" s="9"/>
      <c r="AM75" s="9"/>
      <c r="AN75" s="9"/>
      <c r="AO75" s="9"/>
      <c r="AP75" s="3"/>
      <c r="AQ75" s="23">
        <f t="shared" si="84"/>
        <v>2.7999999999999581E-2</v>
      </c>
      <c r="AR75" s="23">
        <f t="shared" si="78"/>
        <v>-0.13600000000000012</v>
      </c>
      <c r="AS75" s="23">
        <f t="shared" si="79"/>
        <v>0.54199999999999982</v>
      </c>
      <c r="AT75" s="23" t="str">
        <f t="shared" si="57"/>
        <v/>
      </c>
      <c r="AU75" s="23">
        <f t="shared" si="58"/>
        <v>0.25999999999999979</v>
      </c>
      <c r="AV75" s="23">
        <f t="shared" si="59"/>
        <v>7.9999999999999183E-2</v>
      </c>
      <c r="AW75" s="23">
        <f t="shared" si="60"/>
        <v>2.9999999999999361E-2</v>
      </c>
      <c r="AX75" s="23">
        <f t="shared" si="61"/>
        <v>7.1999999999999176E-2</v>
      </c>
      <c r="AY75" s="23">
        <f t="shared" si="62"/>
        <v>-4.2000000000000703E-2</v>
      </c>
      <c r="AZ75" s="23" t="str">
        <f t="shared" si="63"/>
        <v/>
      </c>
      <c r="BA75" s="23">
        <f t="shared" si="64"/>
        <v>-9.4000000000000306E-2</v>
      </c>
      <c r="BB75" s="23">
        <f t="shared" si="65"/>
        <v>4.9999999999998934E-3</v>
      </c>
      <c r="BC75" s="23">
        <f t="shared" si="66"/>
        <v>-4.1000000000000369E-2</v>
      </c>
      <c r="BD75" s="23">
        <f t="shared" si="67"/>
        <v>-0.3100000000000005</v>
      </c>
      <c r="BE75" s="23">
        <f t="shared" si="68"/>
        <v>-0.26000000000000068</v>
      </c>
      <c r="BF75" s="23">
        <f t="shared" si="69"/>
        <v>-0.30300000000000082</v>
      </c>
      <c r="BG75" s="23">
        <f t="shared" si="70"/>
        <v>-0.28150000000000031</v>
      </c>
      <c r="BH75" s="23" t="str">
        <f t="shared" si="71"/>
        <v/>
      </c>
      <c r="BI75" s="23" t="str">
        <f t="shared" si="72"/>
        <v/>
      </c>
      <c r="BJ75" s="23" t="str">
        <f t="shared" si="73"/>
        <v/>
      </c>
      <c r="BK75" s="23" t="str">
        <f t="shared" si="74"/>
        <v/>
      </c>
      <c r="BL75" s="23" t="str">
        <f t="shared" si="75"/>
        <v/>
      </c>
      <c r="BM75" s="23" t="str">
        <f t="shared" si="76"/>
        <v/>
      </c>
      <c r="BN75" s="23" t="str">
        <f t="shared" si="77"/>
        <v/>
      </c>
      <c r="BP75" s="8">
        <f t="shared" si="85"/>
        <v>2.7999999999999581E-2</v>
      </c>
      <c r="BQ75" s="8">
        <f t="shared" si="86"/>
        <v>0.13600000000000012</v>
      </c>
      <c r="BR75" s="8">
        <f t="shared" si="87"/>
        <v>0.54199999999999982</v>
      </c>
      <c r="BS75" s="8" t="str">
        <f t="shared" si="88"/>
        <v/>
      </c>
      <c r="BT75" s="8">
        <f t="shared" si="89"/>
        <v>0.25999999999999979</v>
      </c>
      <c r="BU75" s="8">
        <f t="shared" si="90"/>
        <v>7.9999999999999183E-2</v>
      </c>
      <c r="BV75" s="8">
        <f t="shared" si="91"/>
        <v>2.9999999999999361E-2</v>
      </c>
      <c r="BW75" s="8">
        <f t="shared" si="92"/>
        <v>7.1999999999999176E-2</v>
      </c>
      <c r="BX75" s="8">
        <f t="shared" si="93"/>
        <v>4.2000000000000703E-2</v>
      </c>
      <c r="BY75" s="8" t="str">
        <f t="shared" si="94"/>
        <v/>
      </c>
      <c r="BZ75" s="8">
        <f t="shared" si="95"/>
        <v>9.4000000000000306E-2</v>
      </c>
      <c r="CA75" s="8">
        <f t="shared" si="96"/>
        <v>4.9999999999998934E-3</v>
      </c>
      <c r="CB75" s="8">
        <f t="shared" si="97"/>
        <v>4.1000000000000369E-2</v>
      </c>
      <c r="CC75" s="8">
        <f t="shared" si="98"/>
        <v>0.3100000000000005</v>
      </c>
      <c r="CD75" s="8">
        <f t="shared" si="99"/>
        <v>0.26000000000000068</v>
      </c>
      <c r="CE75" s="8">
        <f t="shared" si="100"/>
        <v>0.30300000000000082</v>
      </c>
      <c r="CF75" s="8">
        <f t="shared" si="101"/>
        <v>0.28150000000000031</v>
      </c>
      <c r="CG75" s="8" t="str">
        <f t="shared" si="102"/>
        <v/>
      </c>
      <c r="CH75" s="8" t="str">
        <f t="shared" si="103"/>
        <v/>
      </c>
      <c r="CI75" s="8" t="str">
        <f t="shared" si="104"/>
        <v/>
      </c>
      <c r="CJ75" s="8" t="str">
        <f t="shared" si="105"/>
        <v/>
      </c>
      <c r="CK75" s="8" t="str">
        <f t="shared" si="106"/>
        <v/>
      </c>
      <c r="CL75" s="8" t="str">
        <f t="shared" si="107"/>
        <v/>
      </c>
      <c r="CM75" s="8" t="str">
        <f t="shared" si="108"/>
        <v/>
      </c>
      <c r="CN75" s="8"/>
    </row>
    <row r="76" spans="1:92">
      <c r="A76" s="1">
        <f t="shared" si="109"/>
        <v>74</v>
      </c>
      <c r="B76" s="19"/>
      <c r="C76" s="1">
        <v>10</v>
      </c>
      <c r="D76" s="4">
        <f t="shared" si="83"/>
        <v>1016</v>
      </c>
      <c r="E76" s="4" t="s">
        <v>148</v>
      </c>
      <c r="F76" s="4">
        <v>1</v>
      </c>
      <c r="G76" s="4" t="s">
        <v>16</v>
      </c>
      <c r="H76" s="4" t="s">
        <v>192</v>
      </c>
      <c r="I76" s="4"/>
      <c r="J76" s="79">
        <v>91.3</v>
      </c>
      <c r="K76" s="67" t="s">
        <v>192</v>
      </c>
      <c r="L76" s="41">
        <v>5.3020000000000005</v>
      </c>
      <c r="M76" s="132" t="s">
        <v>130</v>
      </c>
      <c r="N76" s="1" t="s">
        <v>15</v>
      </c>
      <c r="O76" s="39"/>
      <c r="P76" s="39"/>
      <c r="Q76" s="3"/>
      <c r="R76" s="23">
        <v>5.2839999999999998</v>
      </c>
      <c r="S76" s="23">
        <v>5.1749999999999998</v>
      </c>
      <c r="T76" s="23">
        <v>5.6680000000000001</v>
      </c>
      <c r="U76" s="47"/>
      <c r="V76" s="46">
        <v>5.3120000000000003</v>
      </c>
      <c r="W76" s="23">
        <v>5.3170000000000002</v>
      </c>
      <c r="X76" s="23">
        <v>5.327</v>
      </c>
      <c r="Y76" s="23">
        <v>5.3079999999999998</v>
      </c>
      <c r="Z76" s="23">
        <v>5.2850000000000001</v>
      </c>
      <c r="AA76" s="45"/>
      <c r="AB76" s="23">
        <v>5.3739999999999997</v>
      </c>
      <c r="AC76" s="23">
        <v>5.3339999999999996</v>
      </c>
      <c r="AD76" s="23">
        <v>5.2809999999999997</v>
      </c>
      <c r="AE76" s="23">
        <v>5.25</v>
      </c>
      <c r="AF76" s="23">
        <v>5.202</v>
      </c>
      <c r="AG76" s="23">
        <v>5.1079999999999997</v>
      </c>
      <c r="AH76" s="23">
        <f t="shared" si="110"/>
        <v>5.1549999999999994</v>
      </c>
      <c r="AI76" s="9"/>
      <c r="AJ76" s="9"/>
      <c r="AK76" s="9"/>
      <c r="AL76" s="9"/>
      <c r="AM76" s="9"/>
      <c r="AN76" s="9"/>
      <c r="AO76" s="9"/>
      <c r="AP76" s="3"/>
      <c r="AQ76" s="23">
        <f t="shared" si="84"/>
        <v>-1.8000000000000682E-2</v>
      </c>
      <c r="AR76" s="23">
        <f t="shared" si="78"/>
        <v>-0.12700000000000067</v>
      </c>
      <c r="AS76" s="23">
        <f t="shared" si="79"/>
        <v>0.36599999999999966</v>
      </c>
      <c r="AT76" s="23" t="str">
        <f t="shared" si="57"/>
        <v/>
      </c>
      <c r="AU76" s="23">
        <f t="shared" si="58"/>
        <v>9.9999999999997868E-3</v>
      </c>
      <c r="AV76" s="23">
        <f t="shared" si="59"/>
        <v>1.499999999999968E-2</v>
      </c>
      <c r="AW76" s="23">
        <f t="shared" si="60"/>
        <v>2.4999999999999467E-2</v>
      </c>
      <c r="AX76" s="23">
        <f t="shared" si="61"/>
        <v>5.9999999999993392E-3</v>
      </c>
      <c r="AY76" s="23">
        <f t="shared" si="62"/>
        <v>-1.7000000000000348E-2</v>
      </c>
      <c r="AZ76" s="23" t="str">
        <f t="shared" si="63"/>
        <v/>
      </c>
      <c r="BA76" s="23">
        <f t="shared" si="64"/>
        <v>7.1999999999999176E-2</v>
      </c>
      <c r="BB76" s="23">
        <f t="shared" si="65"/>
        <v>3.199999999999914E-2</v>
      </c>
      <c r="BC76" s="23">
        <f t="shared" si="66"/>
        <v>-2.1000000000000796E-2</v>
      </c>
      <c r="BD76" s="23">
        <f t="shared" si="67"/>
        <v>-5.200000000000049E-2</v>
      </c>
      <c r="BE76" s="23">
        <f t="shared" si="68"/>
        <v>-0.10000000000000053</v>
      </c>
      <c r="BF76" s="23">
        <f t="shared" si="69"/>
        <v>-0.19400000000000084</v>
      </c>
      <c r="BG76" s="23">
        <f t="shared" si="70"/>
        <v>-0.14700000000000113</v>
      </c>
      <c r="BH76" s="23" t="str">
        <f t="shared" si="71"/>
        <v/>
      </c>
      <c r="BI76" s="23" t="str">
        <f t="shared" si="72"/>
        <v/>
      </c>
      <c r="BJ76" s="23" t="str">
        <f t="shared" si="73"/>
        <v/>
      </c>
      <c r="BK76" s="23" t="str">
        <f t="shared" si="74"/>
        <v/>
      </c>
      <c r="BL76" s="23" t="str">
        <f t="shared" si="75"/>
        <v/>
      </c>
      <c r="BM76" s="23" t="str">
        <f t="shared" si="76"/>
        <v/>
      </c>
      <c r="BN76" s="23" t="str">
        <f t="shared" si="77"/>
        <v/>
      </c>
      <c r="BP76" s="8">
        <f t="shared" si="85"/>
        <v>1.8000000000000682E-2</v>
      </c>
      <c r="BQ76" s="8">
        <f t="shared" si="86"/>
        <v>0.12700000000000067</v>
      </c>
      <c r="BR76" s="8">
        <f t="shared" si="87"/>
        <v>0.36599999999999966</v>
      </c>
      <c r="BS76" s="8" t="str">
        <f t="shared" si="88"/>
        <v/>
      </c>
      <c r="BT76" s="8">
        <f t="shared" si="89"/>
        <v>9.9999999999997868E-3</v>
      </c>
      <c r="BU76" s="8">
        <f t="shared" si="90"/>
        <v>1.499999999999968E-2</v>
      </c>
      <c r="BV76" s="8">
        <f t="shared" si="91"/>
        <v>2.4999999999999467E-2</v>
      </c>
      <c r="BW76" s="8">
        <f t="shared" si="92"/>
        <v>5.9999999999993392E-3</v>
      </c>
      <c r="BX76" s="8">
        <f t="shared" si="93"/>
        <v>1.7000000000000348E-2</v>
      </c>
      <c r="BY76" s="8" t="str">
        <f t="shared" si="94"/>
        <v/>
      </c>
      <c r="BZ76" s="8">
        <f t="shared" si="95"/>
        <v>7.1999999999999176E-2</v>
      </c>
      <c r="CA76" s="8">
        <f t="shared" si="96"/>
        <v>3.199999999999914E-2</v>
      </c>
      <c r="CB76" s="8">
        <f t="shared" si="97"/>
        <v>2.1000000000000796E-2</v>
      </c>
      <c r="CC76" s="8">
        <f t="shared" si="98"/>
        <v>5.200000000000049E-2</v>
      </c>
      <c r="CD76" s="8">
        <f t="shared" si="99"/>
        <v>0.10000000000000053</v>
      </c>
      <c r="CE76" s="8">
        <f t="shared" si="100"/>
        <v>0.19400000000000084</v>
      </c>
      <c r="CF76" s="8">
        <f t="shared" si="101"/>
        <v>0.14700000000000113</v>
      </c>
      <c r="CG76" s="8" t="str">
        <f t="shared" si="102"/>
        <v/>
      </c>
      <c r="CH76" s="8" t="str">
        <f t="shared" si="103"/>
        <v/>
      </c>
      <c r="CI76" s="8" t="str">
        <f t="shared" si="104"/>
        <v/>
      </c>
      <c r="CJ76" s="8" t="str">
        <f t="shared" si="105"/>
        <v/>
      </c>
      <c r="CK76" s="8" t="str">
        <f t="shared" si="106"/>
        <v/>
      </c>
      <c r="CL76" s="8" t="str">
        <f t="shared" si="107"/>
        <v/>
      </c>
      <c r="CM76" s="8" t="str">
        <f t="shared" si="108"/>
        <v/>
      </c>
      <c r="CN76" s="8"/>
    </row>
    <row r="77" spans="1:92">
      <c r="A77" s="1">
        <f t="shared" si="109"/>
        <v>75</v>
      </c>
      <c r="B77" s="19"/>
      <c r="C77" s="1">
        <v>10</v>
      </c>
      <c r="D77" s="4">
        <f t="shared" si="83"/>
        <v>1016</v>
      </c>
      <c r="E77" s="4" t="s">
        <v>162</v>
      </c>
      <c r="F77" s="4">
        <v>3</v>
      </c>
      <c r="G77" s="4" t="s">
        <v>13</v>
      </c>
      <c r="H77" s="4" t="s">
        <v>19</v>
      </c>
      <c r="I77" s="4"/>
      <c r="J77" s="5">
        <v>96.1</v>
      </c>
      <c r="K77" s="72"/>
      <c r="L77" s="49">
        <v>2.1760000000000002</v>
      </c>
      <c r="M77" s="132" t="s">
        <v>180</v>
      </c>
      <c r="N77" s="10" t="s">
        <v>128</v>
      </c>
      <c r="O77" s="39"/>
      <c r="P77" s="39"/>
      <c r="Q77" s="3"/>
      <c r="R77" s="46">
        <v>2.3769999999999998</v>
      </c>
      <c r="S77" s="46">
        <v>2.2919999999999998</v>
      </c>
      <c r="T77" s="46">
        <v>2.714</v>
      </c>
      <c r="U77" s="47"/>
      <c r="V77" s="44">
        <v>2.1989999999999998</v>
      </c>
      <c r="W77" s="45"/>
      <c r="X77" s="45"/>
      <c r="Y77" s="45"/>
      <c r="Z77" s="45"/>
      <c r="AA77" s="45"/>
      <c r="AB77" s="46">
        <v>2.331</v>
      </c>
      <c r="AC77" s="46">
        <v>2.379</v>
      </c>
      <c r="AD77" s="46">
        <v>2.351</v>
      </c>
      <c r="AE77" s="46">
        <v>2.1389999999999998</v>
      </c>
      <c r="AF77" s="44">
        <v>2.2269999999999999</v>
      </c>
      <c r="AG77" s="46">
        <v>1.8420000000000001</v>
      </c>
      <c r="AH77" s="46">
        <f t="shared" si="110"/>
        <v>2.0345</v>
      </c>
      <c r="AI77" s="9"/>
      <c r="AJ77" s="9"/>
      <c r="AK77" s="9"/>
      <c r="AL77" s="9"/>
      <c r="AM77" s="9"/>
      <c r="AN77" s="9"/>
      <c r="AO77" s="9"/>
      <c r="AP77" s="3"/>
      <c r="AQ77" s="23">
        <f t="shared" si="84"/>
        <v>0.20099999999999962</v>
      </c>
      <c r="AR77" s="23">
        <f t="shared" si="78"/>
        <v>0.11599999999999966</v>
      </c>
      <c r="AS77" s="23">
        <f t="shared" si="79"/>
        <v>0.53799999999999981</v>
      </c>
      <c r="AT77" s="23" t="str">
        <f t="shared" si="57"/>
        <v/>
      </c>
      <c r="AU77" s="23">
        <f t="shared" si="58"/>
        <v>2.2999999999999687E-2</v>
      </c>
      <c r="AV77" s="23" t="str">
        <f t="shared" si="59"/>
        <v/>
      </c>
      <c r="AW77" s="23" t="str">
        <f t="shared" si="60"/>
        <v/>
      </c>
      <c r="AX77" s="23" t="str">
        <f t="shared" si="61"/>
        <v/>
      </c>
      <c r="AY77" s="23" t="str">
        <f t="shared" si="62"/>
        <v/>
      </c>
      <c r="AZ77" s="23" t="str">
        <f t="shared" si="63"/>
        <v/>
      </c>
      <c r="BA77" s="23">
        <f t="shared" si="64"/>
        <v>0.1549999999999998</v>
      </c>
      <c r="BB77" s="23">
        <f t="shared" si="65"/>
        <v>0.20299999999999985</v>
      </c>
      <c r="BC77" s="23">
        <f t="shared" si="66"/>
        <v>0.17499999999999982</v>
      </c>
      <c r="BD77" s="23">
        <f t="shared" si="67"/>
        <v>-3.7000000000000366E-2</v>
      </c>
      <c r="BE77" s="23">
        <f t="shared" si="68"/>
        <v>5.0999999999999712E-2</v>
      </c>
      <c r="BF77" s="23">
        <f t="shared" si="69"/>
        <v>-0.33400000000000007</v>
      </c>
      <c r="BG77" s="23">
        <f t="shared" si="70"/>
        <v>-0.14150000000000018</v>
      </c>
      <c r="BH77" s="23" t="str">
        <f t="shared" si="71"/>
        <v/>
      </c>
      <c r="BI77" s="23" t="str">
        <f t="shared" si="72"/>
        <v/>
      </c>
      <c r="BJ77" s="23" t="str">
        <f t="shared" si="73"/>
        <v/>
      </c>
      <c r="BK77" s="23" t="str">
        <f t="shared" si="74"/>
        <v/>
      </c>
      <c r="BL77" s="23" t="str">
        <f t="shared" si="75"/>
        <v/>
      </c>
      <c r="BM77" s="23" t="str">
        <f t="shared" si="76"/>
        <v/>
      </c>
      <c r="BN77" s="23" t="str">
        <f t="shared" si="77"/>
        <v/>
      </c>
      <c r="BP77" s="8">
        <f t="shared" si="85"/>
        <v>0.20099999999999962</v>
      </c>
      <c r="BQ77" s="8">
        <f t="shared" si="86"/>
        <v>0.11599999999999966</v>
      </c>
      <c r="BR77" s="8">
        <f t="shared" si="87"/>
        <v>0.53799999999999981</v>
      </c>
      <c r="BS77" s="8" t="str">
        <f t="shared" si="88"/>
        <v/>
      </c>
      <c r="BT77" s="8">
        <f t="shared" si="89"/>
        <v>2.2999999999999687E-2</v>
      </c>
      <c r="BU77" s="8" t="str">
        <f t="shared" si="90"/>
        <v/>
      </c>
      <c r="BV77" s="8" t="str">
        <f t="shared" si="91"/>
        <v/>
      </c>
      <c r="BW77" s="8" t="str">
        <f t="shared" si="92"/>
        <v/>
      </c>
      <c r="BX77" s="8" t="str">
        <f t="shared" si="93"/>
        <v/>
      </c>
      <c r="BY77" s="8" t="str">
        <f t="shared" si="94"/>
        <v/>
      </c>
      <c r="BZ77" s="8">
        <f t="shared" si="95"/>
        <v>0.1549999999999998</v>
      </c>
      <c r="CA77" s="8">
        <f t="shared" si="96"/>
        <v>0.20299999999999985</v>
      </c>
      <c r="CB77" s="8">
        <f t="shared" si="97"/>
        <v>0.17499999999999982</v>
      </c>
      <c r="CC77" s="8">
        <f t="shared" si="98"/>
        <v>3.7000000000000366E-2</v>
      </c>
      <c r="CD77" s="8">
        <f t="shared" si="99"/>
        <v>5.0999999999999712E-2</v>
      </c>
      <c r="CE77" s="8">
        <f t="shared" si="100"/>
        <v>0.33400000000000007</v>
      </c>
      <c r="CF77" s="8">
        <f t="shared" si="101"/>
        <v>0.14150000000000018</v>
      </c>
      <c r="CG77" s="8" t="str">
        <f t="shared" si="102"/>
        <v/>
      </c>
      <c r="CH77" s="8" t="str">
        <f t="shared" si="103"/>
        <v/>
      </c>
      <c r="CI77" s="8" t="str">
        <f t="shared" si="104"/>
        <v/>
      </c>
      <c r="CJ77" s="8" t="str">
        <f t="shared" si="105"/>
        <v/>
      </c>
      <c r="CK77" s="8" t="str">
        <f t="shared" si="106"/>
        <v/>
      </c>
      <c r="CL77" s="8" t="str">
        <f t="shared" si="107"/>
        <v/>
      </c>
      <c r="CM77" s="8" t="str">
        <f t="shared" si="108"/>
        <v/>
      </c>
      <c r="CN77" s="8"/>
    </row>
    <row r="78" spans="1:92">
      <c r="A78" s="1">
        <f t="shared" si="109"/>
        <v>76</v>
      </c>
      <c r="B78" s="19"/>
      <c r="C78" s="1">
        <v>10</v>
      </c>
      <c r="D78" s="4">
        <f t="shared" si="83"/>
        <v>1016</v>
      </c>
      <c r="E78" s="4" t="s">
        <v>163</v>
      </c>
      <c r="F78" s="4">
        <v>3</v>
      </c>
      <c r="G78" s="4" t="s">
        <v>13</v>
      </c>
      <c r="H78" s="4" t="s">
        <v>19</v>
      </c>
      <c r="I78" s="4"/>
      <c r="J78" s="5">
        <v>97.4</v>
      </c>
      <c r="K78" s="72"/>
      <c r="L78" s="49">
        <v>2.4649999999999999</v>
      </c>
      <c r="M78" s="132" t="s">
        <v>180</v>
      </c>
      <c r="N78" s="10" t="s">
        <v>128</v>
      </c>
      <c r="O78" s="39"/>
      <c r="P78" s="39"/>
      <c r="Q78" s="3"/>
      <c r="R78" s="46">
        <v>2.859</v>
      </c>
      <c r="S78" s="46">
        <v>2.6720000000000002</v>
      </c>
      <c r="T78" s="46">
        <v>4.3490000000000002</v>
      </c>
      <c r="U78" s="47"/>
      <c r="V78" s="44">
        <v>2.2829999999999999</v>
      </c>
      <c r="W78" s="47"/>
      <c r="X78" s="47"/>
      <c r="Y78" s="47"/>
      <c r="Z78" s="45"/>
      <c r="AA78" s="45"/>
      <c r="AB78" s="46">
        <v>2.6219999999999999</v>
      </c>
      <c r="AC78" s="46">
        <v>2.6349999999999998</v>
      </c>
      <c r="AD78" s="46">
        <v>2.6469999999999998</v>
      </c>
      <c r="AE78" s="46">
        <v>2.4649999999999999</v>
      </c>
      <c r="AF78" s="44">
        <v>2.6459999999999999</v>
      </c>
      <c r="AG78" s="46">
        <v>2.169</v>
      </c>
      <c r="AH78" s="46">
        <f t="shared" si="110"/>
        <v>2.4074999999999998</v>
      </c>
      <c r="AI78" s="9"/>
      <c r="AJ78" s="9"/>
      <c r="AK78" s="9"/>
      <c r="AL78" s="9"/>
      <c r="AM78" s="9"/>
      <c r="AN78" s="9"/>
      <c r="AO78" s="9"/>
      <c r="AP78" s="3"/>
      <c r="AQ78" s="23">
        <f t="shared" si="84"/>
        <v>0.39400000000000013</v>
      </c>
      <c r="AR78" s="23">
        <f t="shared" si="78"/>
        <v>0.20700000000000029</v>
      </c>
      <c r="AS78" s="23">
        <f t="shared" si="79"/>
        <v>1.8840000000000003</v>
      </c>
      <c r="AT78" s="23" t="str">
        <f t="shared" ref="AT78:AT141" si="111">IF((U78&lt;&gt;"")*AND($L78&lt;&gt;"")*AND($H78&lt;&gt;"dou"),U78-$L78,"")</f>
        <v/>
      </c>
      <c r="AU78" s="23">
        <f t="shared" ref="AU78:AU141" si="112">IF((V78&lt;&gt;"")*AND($L78&lt;&gt;"")*AND($H78&lt;&gt;"dou"),V78-$L78,"")</f>
        <v>-0.18199999999999994</v>
      </c>
      <c r="AV78" s="23" t="str">
        <f t="shared" ref="AV78:AV141" si="113">IF((W78&lt;&gt;"")*AND($L78&lt;&gt;"")*AND($H78&lt;&gt;"dou"),W78-$L78,"")</f>
        <v/>
      </c>
      <c r="AW78" s="23" t="str">
        <f t="shared" ref="AW78:AW141" si="114">IF((X78&lt;&gt;"")*AND($L78&lt;&gt;"")*AND($H78&lt;&gt;"dou"),X78-$L78,"")</f>
        <v/>
      </c>
      <c r="AX78" s="23" t="str">
        <f t="shared" ref="AX78:AX141" si="115">IF((Y78&lt;&gt;"")*AND($L78&lt;&gt;"")*AND($H78&lt;&gt;"dou"),Y78-$L78,"")</f>
        <v/>
      </c>
      <c r="AY78" s="23" t="str">
        <f t="shared" ref="AY78:AY141" si="116">IF((Z78&lt;&gt;"")*AND($L78&lt;&gt;"")*AND($H78&lt;&gt;"dou"),Z78-$L78,"")</f>
        <v/>
      </c>
      <c r="AZ78" s="23" t="str">
        <f t="shared" ref="AZ78:AZ141" si="117">IF((AA78&lt;&gt;"")*AND($L78&lt;&gt;"")*AND($H78&lt;&gt;"dou"),AA78-$L78,"")</f>
        <v/>
      </c>
      <c r="BA78" s="23">
        <f t="shared" ref="BA78:BA141" si="118">IF((AB78&lt;&gt;"")*AND($L78&lt;&gt;"")*AND($H78&lt;&gt;"dou"),AB78-$L78,"")</f>
        <v>0.15700000000000003</v>
      </c>
      <c r="BB78" s="23">
        <f t="shared" ref="BB78:BB141" si="119">IF((AC78&lt;&gt;"")*AND($L78&lt;&gt;"")*AND($H78&lt;&gt;"dou"),AC78-$L78,"")</f>
        <v>0.16999999999999993</v>
      </c>
      <c r="BC78" s="23">
        <f t="shared" ref="BC78:BC141" si="120">IF((AD78&lt;&gt;"")*AND($L78&lt;&gt;"")*AND($H78&lt;&gt;"dou"),AD78-$L78,"")</f>
        <v>0.18199999999999994</v>
      </c>
      <c r="BD78" s="23">
        <f t="shared" ref="BD78:BD141" si="121">IF((AE78&lt;&gt;"")*AND($L78&lt;&gt;"")*AND($H78&lt;&gt;"dou"),AE78-$L78,"")</f>
        <v>0</v>
      </c>
      <c r="BE78" s="23">
        <f t="shared" ref="BE78:BE141" si="122">IF((AF78&lt;&gt;"")*AND($L78&lt;&gt;"")*AND($H78&lt;&gt;"dou"),AF78-$L78,"")</f>
        <v>0.18100000000000005</v>
      </c>
      <c r="BF78" s="23">
        <f t="shared" ref="BF78:BF141" si="123">IF((AG78&lt;&gt;"")*AND($L78&lt;&gt;"")*AND($H78&lt;&gt;"dou"),AG78-$L78,"")</f>
        <v>-0.29599999999999982</v>
      </c>
      <c r="BG78" s="23">
        <f t="shared" ref="BG78:BG141" si="124">IF((AH78&lt;&gt;"")*AND($L78&lt;&gt;"")*AND($H78&lt;&gt;"dou"),AH78-$L78,"")</f>
        <v>-5.7500000000000107E-2</v>
      </c>
      <c r="BH78" s="23" t="str">
        <f t="shared" ref="BH78:BH141" si="125">IF((AI78&lt;&gt;"")*AND($L78&lt;&gt;"")*AND($H78&lt;&gt;"dou"),AI78-$L78,"")</f>
        <v/>
      </c>
      <c r="BI78" s="23" t="str">
        <f t="shared" ref="BI78:BI141" si="126">IF((AJ78&lt;&gt;"")*AND($L78&lt;&gt;"")*AND($H78&lt;&gt;"dou"),AJ78-$L78,"")</f>
        <v/>
      </c>
      <c r="BJ78" s="23" t="str">
        <f t="shared" ref="BJ78:BJ141" si="127">IF((AK78&lt;&gt;"")*AND($L78&lt;&gt;"")*AND($H78&lt;&gt;"dou"),AK78-$L78,"")</f>
        <v/>
      </c>
      <c r="BK78" s="23" t="str">
        <f t="shared" ref="BK78:BK141" si="128">IF((AL78&lt;&gt;"")*AND($L78&lt;&gt;"")*AND($H78&lt;&gt;"dou"),AL78-$L78,"")</f>
        <v/>
      </c>
      <c r="BL78" s="23" t="str">
        <f t="shared" ref="BL78:BL141" si="129">IF((AM78&lt;&gt;"")*AND($L78&lt;&gt;"")*AND($H78&lt;&gt;"dou"),AM78-$L78,"")</f>
        <v/>
      </c>
      <c r="BM78" s="23" t="str">
        <f t="shared" ref="BM78:BM141" si="130">IF((AN78&lt;&gt;"")*AND($L78&lt;&gt;"")*AND($H78&lt;&gt;"dou"),AN78-$L78,"")</f>
        <v/>
      </c>
      <c r="BN78" s="23" t="str">
        <f t="shared" ref="BN78:BN141" si="131">IF((AO78&lt;&gt;"")*AND($L78&lt;&gt;"")*AND($H78&lt;&gt;"dou"),AO78-$L78,"")</f>
        <v/>
      </c>
      <c r="BP78" s="8">
        <f t="shared" si="85"/>
        <v>0.39400000000000013</v>
      </c>
      <c r="BQ78" s="8">
        <f t="shared" si="86"/>
        <v>0.20700000000000029</v>
      </c>
      <c r="BR78" s="8">
        <f t="shared" si="87"/>
        <v>1.8840000000000003</v>
      </c>
      <c r="BS78" s="8" t="str">
        <f t="shared" si="88"/>
        <v/>
      </c>
      <c r="BT78" s="8">
        <f t="shared" si="89"/>
        <v>0.18199999999999994</v>
      </c>
      <c r="BU78" s="8" t="str">
        <f t="shared" si="90"/>
        <v/>
      </c>
      <c r="BV78" s="8" t="str">
        <f t="shared" si="91"/>
        <v/>
      </c>
      <c r="BW78" s="8" t="str">
        <f t="shared" si="92"/>
        <v/>
      </c>
      <c r="BX78" s="8" t="str">
        <f t="shared" si="93"/>
        <v/>
      </c>
      <c r="BY78" s="8" t="str">
        <f t="shared" si="94"/>
        <v/>
      </c>
      <c r="BZ78" s="8">
        <f t="shared" si="95"/>
        <v>0.15700000000000003</v>
      </c>
      <c r="CA78" s="8">
        <f t="shared" si="96"/>
        <v>0.16999999999999993</v>
      </c>
      <c r="CB78" s="8">
        <f t="shared" si="97"/>
        <v>0.18199999999999994</v>
      </c>
      <c r="CC78" s="8">
        <f t="shared" si="98"/>
        <v>0</v>
      </c>
      <c r="CD78" s="8">
        <f t="shared" si="99"/>
        <v>0.18100000000000005</v>
      </c>
      <c r="CE78" s="8">
        <f t="shared" si="100"/>
        <v>0.29599999999999982</v>
      </c>
      <c r="CF78" s="8">
        <f t="shared" si="101"/>
        <v>5.7500000000000107E-2</v>
      </c>
      <c r="CG78" s="8" t="str">
        <f t="shared" si="102"/>
        <v/>
      </c>
      <c r="CH78" s="8" t="str">
        <f t="shared" si="103"/>
        <v/>
      </c>
      <c r="CI78" s="8" t="str">
        <f t="shared" si="104"/>
        <v/>
      </c>
      <c r="CJ78" s="8" t="str">
        <f t="shared" si="105"/>
        <v/>
      </c>
      <c r="CK78" s="8" t="str">
        <f t="shared" si="106"/>
        <v/>
      </c>
      <c r="CL78" s="8" t="str">
        <f t="shared" si="107"/>
        <v/>
      </c>
      <c r="CM78" s="8" t="str">
        <f t="shared" si="108"/>
        <v/>
      </c>
      <c r="CN78" s="8"/>
    </row>
    <row r="79" spans="1:92">
      <c r="A79" s="1">
        <f t="shared" si="109"/>
        <v>77</v>
      </c>
      <c r="B79" s="19"/>
      <c r="C79" s="1">
        <v>10</v>
      </c>
      <c r="D79" s="4">
        <f t="shared" si="83"/>
        <v>1016</v>
      </c>
      <c r="E79" s="4" t="s">
        <v>163</v>
      </c>
      <c r="F79" s="4">
        <v>3</v>
      </c>
      <c r="G79" s="4" t="s">
        <v>13</v>
      </c>
      <c r="H79" s="4" t="s">
        <v>19</v>
      </c>
      <c r="I79" s="4"/>
      <c r="J79" s="79">
        <v>96.2</v>
      </c>
      <c r="K79" s="72"/>
      <c r="L79" s="49">
        <v>2.8820000000000001</v>
      </c>
      <c r="M79" s="132" t="s">
        <v>180</v>
      </c>
      <c r="N79" s="10" t="s">
        <v>128</v>
      </c>
      <c r="O79" s="39"/>
      <c r="P79" s="39"/>
      <c r="Q79" s="3"/>
      <c r="R79" s="46">
        <v>3.109</v>
      </c>
      <c r="S79" s="46">
        <v>3.0569999999999999</v>
      </c>
      <c r="T79" s="46">
        <v>5.4980000000000002</v>
      </c>
      <c r="U79" s="47"/>
      <c r="V79" s="44">
        <v>2.9239999999999999</v>
      </c>
      <c r="W79" s="45"/>
      <c r="X79" s="45"/>
      <c r="Y79" s="45"/>
      <c r="Z79" s="45"/>
      <c r="AA79" s="45"/>
      <c r="AB79" s="46">
        <v>2.9910000000000001</v>
      </c>
      <c r="AC79" s="46">
        <v>3.012</v>
      </c>
      <c r="AD79" s="46">
        <v>3.028</v>
      </c>
      <c r="AE79" s="46">
        <v>2.806</v>
      </c>
      <c r="AF79" s="44">
        <v>3.024</v>
      </c>
      <c r="AG79" s="46">
        <v>2.5459999999999998</v>
      </c>
      <c r="AH79" s="46">
        <f t="shared" si="110"/>
        <v>2.7850000000000001</v>
      </c>
      <c r="AI79" s="9"/>
      <c r="AJ79" s="9"/>
      <c r="AK79" s="9"/>
      <c r="AL79" s="9"/>
      <c r="AM79" s="9"/>
      <c r="AN79" s="9"/>
      <c r="AO79" s="9"/>
      <c r="AP79" s="3"/>
      <c r="AQ79" s="23">
        <f t="shared" si="84"/>
        <v>0.22699999999999987</v>
      </c>
      <c r="AR79" s="23">
        <f t="shared" ref="AR79:AR142" si="132">IF((S79&lt;&gt;"")*AND($L79&lt;&gt;"")*AND($H79&lt;&gt;"dou"),S79-$L79,"")</f>
        <v>0.17499999999999982</v>
      </c>
      <c r="AS79" s="23">
        <f t="shared" ref="AS79:AS142" si="133">IF((T79&lt;&gt;"")*AND($L79&lt;&gt;"")*AND($H79&lt;&gt;"dou"),T79-$L79,"")</f>
        <v>2.6160000000000001</v>
      </c>
      <c r="AT79" s="23" t="str">
        <f t="shared" si="111"/>
        <v/>
      </c>
      <c r="AU79" s="23">
        <f t="shared" si="112"/>
        <v>4.1999999999999815E-2</v>
      </c>
      <c r="AV79" s="23" t="str">
        <f t="shared" si="113"/>
        <v/>
      </c>
      <c r="AW79" s="23" t="str">
        <f t="shared" si="114"/>
        <v/>
      </c>
      <c r="AX79" s="23" t="str">
        <f t="shared" si="115"/>
        <v/>
      </c>
      <c r="AY79" s="23" t="str">
        <f t="shared" si="116"/>
        <v/>
      </c>
      <c r="AZ79" s="23" t="str">
        <f t="shared" si="117"/>
        <v/>
      </c>
      <c r="BA79" s="23">
        <f t="shared" si="118"/>
        <v>0.10899999999999999</v>
      </c>
      <c r="BB79" s="23">
        <f t="shared" si="119"/>
        <v>0.12999999999999989</v>
      </c>
      <c r="BC79" s="23">
        <f t="shared" si="120"/>
        <v>0.14599999999999991</v>
      </c>
      <c r="BD79" s="23">
        <f t="shared" si="121"/>
        <v>-7.6000000000000068E-2</v>
      </c>
      <c r="BE79" s="23">
        <f t="shared" si="122"/>
        <v>0.1419999999999999</v>
      </c>
      <c r="BF79" s="23">
        <f t="shared" si="123"/>
        <v>-0.3360000000000003</v>
      </c>
      <c r="BG79" s="23">
        <f t="shared" si="124"/>
        <v>-9.6999999999999975E-2</v>
      </c>
      <c r="BH79" s="23" t="str">
        <f t="shared" si="125"/>
        <v/>
      </c>
      <c r="BI79" s="23" t="str">
        <f t="shared" si="126"/>
        <v/>
      </c>
      <c r="BJ79" s="23" t="str">
        <f t="shared" si="127"/>
        <v/>
      </c>
      <c r="BK79" s="23" t="str">
        <f t="shared" si="128"/>
        <v/>
      </c>
      <c r="BL79" s="23" t="str">
        <f t="shared" si="129"/>
        <v/>
      </c>
      <c r="BM79" s="23" t="str">
        <f t="shared" si="130"/>
        <v/>
      </c>
      <c r="BN79" s="23" t="str">
        <f t="shared" si="131"/>
        <v/>
      </c>
      <c r="BP79" s="8">
        <f t="shared" si="85"/>
        <v>0.22699999999999987</v>
      </c>
      <c r="BQ79" s="8">
        <f t="shared" si="86"/>
        <v>0.17499999999999982</v>
      </c>
      <c r="BR79" s="8">
        <f t="shared" si="87"/>
        <v>2.6160000000000001</v>
      </c>
      <c r="BS79" s="8" t="str">
        <f t="shared" si="88"/>
        <v/>
      </c>
      <c r="BT79" s="8">
        <f t="shared" si="89"/>
        <v>4.1999999999999815E-2</v>
      </c>
      <c r="BU79" s="8" t="str">
        <f t="shared" si="90"/>
        <v/>
      </c>
      <c r="BV79" s="8" t="str">
        <f t="shared" si="91"/>
        <v/>
      </c>
      <c r="BW79" s="8" t="str">
        <f t="shared" si="92"/>
        <v/>
      </c>
      <c r="BX79" s="8" t="str">
        <f t="shared" si="93"/>
        <v/>
      </c>
      <c r="BY79" s="8" t="str">
        <f t="shared" si="94"/>
        <v/>
      </c>
      <c r="BZ79" s="8">
        <f t="shared" si="95"/>
        <v>0.10899999999999999</v>
      </c>
      <c r="CA79" s="8">
        <f t="shared" si="96"/>
        <v>0.12999999999999989</v>
      </c>
      <c r="CB79" s="8">
        <f t="shared" si="97"/>
        <v>0.14599999999999991</v>
      </c>
      <c r="CC79" s="8">
        <f t="shared" si="98"/>
        <v>7.6000000000000068E-2</v>
      </c>
      <c r="CD79" s="8">
        <f t="shared" si="99"/>
        <v>0.1419999999999999</v>
      </c>
      <c r="CE79" s="8">
        <f t="shared" si="100"/>
        <v>0.3360000000000003</v>
      </c>
      <c r="CF79" s="8">
        <f t="shared" si="101"/>
        <v>9.6999999999999975E-2</v>
      </c>
      <c r="CG79" s="8" t="str">
        <f t="shared" si="102"/>
        <v/>
      </c>
      <c r="CH79" s="8" t="str">
        <f t="shared" si="103"/>
        <v/>
      </c>
      <c r="CI79" s="8" t="str">
        <f t="shared" si="104"/>
        <v/>
      </c>
      <c r="CJ79" s="8" t="str">
        <f t="shared" si="105"/>
        <v/>
      </c>
      <c r="CK79" s="8" t="str">
        <f t="shared" si="106"/>
        <v/>
      </c>
      <c r="CL79" s="8" t="str">
        <f t="shared" si="107"/>
        <v/>
      </c>
      <c r="CM79" s="8" t="str">
        <f t="shared" si="108"/>
        <v/>
      </c>
      <c r="CN79" s="8"/>
    </row>
    <row r="80" spans="1:92">
      <c r="A80" s="1">
        <f t="shared" si="109"/>
        <v>78</v>
      </c>
      <c r="B80" s="19"/>
      <c r="C80" s="1">
        <v>10</v>
      </c>
      <c r="D80" s="4">
        <f t="shared" si="83"/>
        <v>1016</v>
      </c>
      <c r="E80" s="4" t="s">
        <v>162</v>
      </c>
      <c r="F80" s="4">
        <v>3</v>
      </c>
      <c r="G80" s="4" t="s">
        <v>13</v>
      </c>
      <c r="H80" s="4" t="s">
        <v>19</v>
      </c>
      <c r="I80" s="4"/>
      <c r="J80" s="79">
        <v>95.9</v>
      </c>
      <c r="K80" s="72"/>
      <c r="L80" s="49">
        <v>4.133</v>
      </c>
      <c r="M80" s="132" t="s">
        <v>180</v>
      </c>
      <c r="N80" s="10" t="s">
        <v>128</v>
      </c>
      <c r="O80" s="39"/>
      <c r="P80" s="39"/>
      <c r="Q80" s="3"/>
      <c r="R80" s="46">
        <v>4.4240000000000004</v>
      </c>
      <c r="S80" s="46">
        <v>4.3470000000000004</v>
      </c>
      <c r="T80" s="46">
        <v>5.2039999999999997</v>
      </c>
      <c r="U80" s="47"/>
      <c r="V80" s="46">
        <v>4.18</v>
      </c>
      <c r="W80" s="47"/>
      <c r="X80" s="47"/>
      <c r="Y80" s="47"/>
      <c r="Z80" s="47"/>
      <c r="AA80" s="47"/>
      <c r="AB80" s="46">
        <v>4.2489999999999997</v>
      </c>
      <c r="AC80" s="46">
        <v>4.29</v>
      </c>
      <c r="AD80" s="46">
        <v>4.3090000000000002</v>
      </c>
      <c r="AE80" s="46">
        <v>4.069</v>
      </c>
      <c r="AF80" s="46">
        <v>4.2990000000000004</v>
      </c>
      <c r="AG80" s="46">
        <v>3.758</v>
      </c>
      <c r="AH80" s="46">
        <f t="shared" si="110"/>
        <v>4.0285000000000002</v>
      </c>
      <c r="AI80" s="9"/>
      <c r="AJ80" s="9"/>
      <c r="AK80" s="9"/>
      <c r="AL80" s="9"/>
      <c r="AM80" s="9"/>
      <c r="AN80" s="9"/>
      <c r="AO80" s="9"/>
      <c r="AP80" s="3"/>
      <c r="AQ80" s="23">
        <f t="shared" si="84"/>
        <v>0.29100000000000037</v>
      </c>
      <c r="AR80" s="23">
        <f t="shared" si="132"/>
        <v>0.21400000000000041</v>
      </c>
      <c r="AS80" s="23">
        <f t="shared" si="133"/>
        <v>1.0709999999999997</v>
      </c>
      <c r="AT80" s="23" t="str">
        <f t="shared" si="111"/>
        <v/>
      </c>
      <c r="AU80" s="23">
        <f t="shared" si="112"/>
        <v>4.6999999999999709E-2</v>
      </c>
      <c r="AV80" s="23" t="str">
        <f t="shared" si="113"/>
        <v/>
      </c>
      <c r="AW80" s="23" t="str">
        <f t="shared" si="114"/>
        <v/>
      </c>
      <c r="AX80" s="23" t="str">
        <f t="shared" si="115"/>
        <v/>
      </c>
      <c r="AY80" s="23" t="str">
        <f t="shared" si="116"/>
        <v/>
      </c>
      <c r="AZ80" s="23" t="str">
        <f t="shared" si="117"/>
        <v/>
      </c>
      <c r="BA80" s="23">
        <f t="shared" si="118"/>
        <v>0.11599999999999966</v>
      </c>
      <c r="BB80" s="23">
        <f t="shared" si="119"/>
        <v>0.15700000000000003</v>
      </c>
      <c r="BC80" s="23">
        <f t="shared" si="120"/>
        <v>0.17600000000000016</v>
      </c>
      <c r="BD80" s="23">
        <f t="shared" si="121"/>
        <v>-6.4000000000000057E-2</v>
      </c>
      <c r="BE80" s="23">
        <f t="shared" si="122"/>
        <v>0.16600000000000037</v>
      </c>
      <c r="BF80" s="23">
        <f t="shared" si="123"/>
        <v>-0.375</v>
      </c>
      <c r="BG80" s="23">
        <f t="shared" si="124"/>
        <v>-0.10449999999999982</v>
      </c>
      <c r="BH80" s="23" t="str">
        <f t="shared" si="125"/>
        <v/>
      </c>
      <c r="BI80" s="23" t="str">
        <f t="shared" si="126"/>
        <v/>
      </c>
      <c r="BJ80" s="23" t="str">
        <f t="shared" si="127"/>
        <v/>
      </c>
      <c r="BK80" s="23" t="str">
        <f t="shared" si="128"/>
        <v/>
      </c>
      <c r="BL80" s="23" t="str">
        <f t="shared" si="129"/>
        <v/>
      </c>
      <c r="BM80" s="23" t="str">
        <f t="shared" si="130"/>
        <v/>
      </c>
      <c r="BN80" s="23" t="str">
        <f t="shared" si="131"/>
        <v/>
      </c>
      <c r="BP80" s="8">
        <f t="shared" si="85"/>
        <v>0.29100000000000037</v>
      </c>
      <c r="BQ80" s="8">
        <f t="shared" si="86"/>
        <v>0.21400000000000041</v>
      </c>
      <c r="BR80" s="8">
        <f t="shared" si="87"/>
        <v>1.0709999999999997</v>
      </c>
      <c r="BS80" s="8" t="str">
        <f t="shared" si="88"/>
        <v/>
      </c>
      <c r="BT80" s="8">
        <f t="shared" si="89"/>
        <v>4.6999999999999709E-2</v>
      </c>
      <c r="BU80" s="8" t="str">
        <f t="shared" si="90"/>
        <v/>
      </c>
      <c r="BV80" s="8" t="str">
        <f t="shared" si="91"/>
        <v/>
      </c>
      <c r="BW80" s="8" t="str">
        <f t="shared" si="92"/>
        <v/>
      </c>
      <c r="BX80" s="8" t="str">
        <f t="shared" si="93"/>
        <v/>
      </c>
      <c r="BY80" s="8" t="str">
        <f t="shared" si="94"/>
        <v/>
      </c>
      <c r="BZ80" s="8">
        <f t="shared" si="95"/>
        <v>0.11599999999999966</v>
      </c>
      <c r="CA80" s="8">
        <f t="shared" si="96"/>
        <v>0.15700000000000003</v>
      </c>
      <c r="CB80" s="8">
        <f t="shared" si="97"/>
        <v>0.17600000000000016</v>
      </c>
      <c r="CC80" s="8">
        <f t="shared" si="98"/>
        <v>6.4000000000000057E-2</v>
      </c>
      <c r="CD80" s="8">
        <f t="shared" si="99"/>
        <v>0.16600000000000037</v>
      </c>
      <c r="CE80" s="8">
        <f t="shared" si="100"/>
        <v>0.375</v>
      </c>
      <c r="CF80" s="8">
        <f t="shared" si="101"/>
        <v>0.10449999999999982</v>
      </c>
      <c r="CG80" s="8" t="str">
        <f t="shared" si="102"/>
        <v/>
      </c>
      <c r="CH80" s="8" t="str">
        <f t="shared" si="103"/>
        <v/>
      </c>
      <c r="CI80" s="8" t="str">
        <f t="shared" si="104"/>
        <v/>
      </c>
      <c r="CJ80" s="8" t="str">
        <f t="shared" si="105"/>
        <v/>
      </c>
      <c r="CK80" s="8" t="str">
        <f t="shared" si="106"/>
        <v/>
      </c>
      <c r="CL80" s="8" t="str">
        <f t="shared" si="107"/>
        <v/>
      </c>
      <c r="CM80" s="8" t="str">
        <f t="shared" si="108"/>
        <v/>
      </c>
      <c r="CN80" s="8"/>
    </row>
    <row r="81" spans="1:92">
      <c r="A81" s="1">
        <f t="shared" si="109"/>
        <v>79</v>
      </c>
      <c r="B81" s="2" t="s">
        <v>21</v>
      </c>
      <c r="C81" s="1">
        <v>6</v>
      </c>
      <c r="D81" s="4">
        <f t="shared" si="83"/>
        <v>69</v>
      </c>
      <c r="E81" s="4" t="s">
        <v>183</v>
      </c>
      <c r="F81" s="4">
        <v>1</v>
      </c>
      <c r="G81" s="4" t="s">
        <v>13</v>
      </c>
      <c r="H81" s="4" t="s">
        <v>19</v>
      </c>
      <c r="I81" s="4"/>
      <c r="J81" s="5">
        <v>86.3</v>
      </c>
      <c r="K81" s="72"/>
      <c r="L81" s="41">
        <v>5.0449999999999999</v>
      </c>
      <c r="M81" s="132" t="s">
        <v>234</v>
      </c>
      <c r="N81" s="1" t="s">
        <v>15</v>
      </c>
      <c r="O81" s="23">
        <v>5.0439999999999987</v>
      </c>
      <c r="P81" s="1" t="s">
        <v>9</v>
      </c>
      <c r="Q81" s="3" t="s">
        <v>227</v>
      </c>
      <c r="R81" s="23">
        <v>5.3170000000000002</v>
      </c>
      <c r="S81" s="23">
        <v>5.26</v>
      </c>
      <c r="T81" s="23">
        <v>5.4329999999999998</v>
      </c>
      <c r="U81" s="23">
        <v>4.82</v>
      </c>
      <c r="V81" s="23">
        <v>5.2030000000000003</v>
      </c>
      <c r="W81" s="23">
        <v>5.1340000000000003</v>
      </c>
      <c r="X81" s="23">
        <v>5.1390000000000002</v>
      </c>
      <c r="Y81" s="23">
        <v>5.1109999999999998</v>
      </c>
      <c r="Z81" s="23">
        <v>5.0860000000000003</v>
      </c>
      <c r="AA81" s="23">
        <v>5.0620000000000003</v>
      </c>
      <c r="AB81" s="23">
        <v>5.0309999999999997</v>
      </c>
      <c r="AC81" s="23">
        <v>5.0179999999999998</v>
      </c>
      <c r="AD81" s="23">
        <v>5.0990000000000002</v>
      </c>
      <c r="AE81" s="23">
        <v>4.8129999999999997</v>
      </c>
      <c r="AF81" s="23">
        <v>5.2690000000000001</v>
      </c>
      <c r="AG81" s="23">
        <v>5.0069999999999997</v>
      </c>
      <c r="AH81" s="6">
        <f t="shared" ref="AH81:AH93" si="134">IF((AF81&lt;&gt;0)*AND(AG81&lt;&gt;0),AVERAGE(AF81:AG81),"")</f>
        <v>5.1379999999999999</v>
      </c>
      <c r="AI81" s="7">
        <v>4.9800000000000004</v>
      </c>
      <c r="AJ81" s="7">
        <v>5.14</v>
      </c>
      <c r="AK81" s="7">
        <v>4.66</v>
      </c>
      <c r="AL81" s="7">
        <v>5.09</v>
      </c>
      <c r="AM81" s="7">
        <v>5.01</v>
      </c>
      <c r="AN81" s="7">
        <v>5.35</v>
      </c>
      <c r="AO81" s="7">
        <v>5.32</v>
      </c>
      <c r="AP81" s="3"/>
      <c r="AQ81" s="23">
        <f t="shared" si="84"/>
        <v>0.27200000000000024</v>
      </c>
      <c r="AR81" s="23">
        <f t="shared" si="132"/>
        <v>0.21499999999999986</v>
      </c>
      <c r="AS81" s="23">
        <f t="shared" si="133"/>
        <v>0.3879999999999999</v>
      </c>
      <c r="AT81" s="23">
        <f t="shared" si="111"/>
        <v>-0.22499999999999964</v>
      </c>
      <c r="AU81" s="23">
        <f t="shared" si="112"/>
        <v>0.15800000000000036</v>
      </c>
      <c r="AV81" s="23">
        <f t="shared" si="113"/>
        <v>8.9000000000000412E-2</v>
      </c>
      <c r="AW81" s="23">
        <f t="shared" si="114"/>
        <v>9.4000000000000306E-2</v>
      </c>
      <c r="AX81" s="23">
        <f t="shared" si="115"/>
        <v>6.5999999999999837E-2</v>
      </c>
      <c r="AY81" s="23">
        <f t="shared" si="116"/>
        <v>4.1000000000000369E-2</v>
      </c>
      <c r="AZ81" s="23">
        <f t="shared" si="117"/>
        <v>1.7000000000000348E-2</v>
      </c>
      <c r="BA81" s="23">
        <f t="shared" si="118"/>
        <v>-1.4000000000000234E-2</v>
      </c>
      <c r="BB81" s="23">
        <f t="shared" si="119"/>
        <v>-2.7000000000000135E-2</v>
      </c>
      <c r="BC81" s="23">
        <f t="shared" si="120"/>
        <v>5.400000000000027E-2</v>
      </c>
      <c r="BD81" s="23">
        <f t="shared" si="121"/>
        <v>-0.23200000000000021</v>
      </c>
      <c r="BE81" s="23">
        <f t="shared" si="122"/>
        <v>0.2240000000000002</v>
      </c>
      <c r="BF81" s="23">
        <f t="shared" si="123"/>
        <v>-3.8000000000000256E-2</v>
      </c>
      <c r="BG81" s="23">
        <f t="shared" si="124"/>
        <v>9.2999999999999972E-2</v>
      </c>
      <c r="BH81" s="23">
        <f t="shared" si="125"/>
        <v>-6.4999999999999503E-2</v>
      </c>
      <c r="BI81" s="23">
        <f t="shared" si="126"/>
        <v>9.4999999999999751E-2</v>
      </c>
      <c r="BJ81" s="23">
        <f t="shared" si="127"/>
        <v>-0.38499999999999979</v>
      </c>
      <c r="BK81" s="23">
        <f t="shared" si="128"/>
        <v>4.4999999999999929E-2</v>
      </c>
      <c r="BL81" s="23">
        <f t="shared" si="129"/>
        <v>-3.5000000000000142E-2</v>
      </c>
      <c r="BM81" s="23">
        <f t="shared" si="130"/>
        <v>0.30499999999999972</v>
      </c>
      <c r="BN81" s="23">
        <f t="shared" si="131"/>
        <v>0.27500000000000036</v>
      </c>
      <c r="BP81" s="8">
        <f t="shared" si="85"/>
        <v>0.27200000000000024</v>
      </c>
      <c r="BQ81" s="8">
        <f t="shared" si="86"/>
        <v>0.21499999999999986</v>
      </c>
      <c r="BR81" s="8">
        <f t="shared" si="87"/>
        <v>0.3879999999999999</v>
      </c>
      <c r="BS81" s="8">
        <f t="shared" si="88"/>
        <v>0.22499999999999964</v>
      </c>
      <c r="BT81" s="8">
        <f t="shared" si="89"/>
        <v>0.15800000000000036</v>
      </c>
      <c r="BU81" s="8">
        <f t="shared" si="90"/>
        <v>8.9000000000000412E-2</v>
      </c>
      <c r="BV81" s="8">
        <f t="shared" si="91"/>
        <v>9.4000000000000306E-2</v>
      </c>
      <c r="BW81" s="8">
        <f t="shared" si="92"/>
        <v>6.5999999999999837E-2</v>
      </c>
      <c r="BX81" s="8">
        <f t="shared" si="93"/>
        <v>4.1000000000000369E-2</v>
      </c>
      <c r="BY81" s="8">
        <f t="shared" si="94"/>
        <v>1.7000000000000348E-2</v>
      </c>
      <c r="BZ81" s="8">
        <f t="shared" si="95"/>
        <v>1.4000000000000234E-2</v>
      </c>
      <c r="CA81" s="8">
        <f t="shared" si="96"/>
        <v>2.7000000000000135E-2</v>
      </c>
      <c r="CB81" s="8">
        <f t="shared" si="97"/>
        <v>5.400000000000027E-2</v>
      </c>
      <c r="CC81" s="8">
        <f t="shared" si="98"/>
        <v>0.23200000000000021</v>
      </c>
      <c r="CD81" s="8">
        <f t="shared" si="99"/>
        <v>0.2240000000000002</v>
      </c>
      <c r="CE81" s="8">
        <f t="shared" si="100"/>
        <v>3.8000000000000256E-2</v>
      </c>
      <c r="CF81" s="8">
        <f t="shared" si="101"/>
        <v>9.2999999999999972E-2</v>
      </c>
      <c r="CG81" s="8">
        <f t="shared" si="102"/>
        <v>6.4999999999999503E-2</v>
      </c>
      <c r="CH81" s="8">
        <f t="shared" si="103"/>
        <v>9.4999999999999751E-2</v>
      </c>
      <c r="CI81" s="8">
        <f t="shared" si="104"/>
        <v>0.38499999999999979</v>
      </c>
      <c r="CJ81" s="8">
        <f t="shared" si="105"/>
        <v>4.4999999999999929E-2</v>
      </c>
      <c r="CK81" s="8">
        <f t="shared" si="106"/>
        <v>3.5000000000000142E-2</v>
      </c>
      <c r="CL81" s="8">
        <f t="shared" si="107"/>
        <v>0.30499999999999972</v>
      </c>
      <c r="CM81" s="8">
        <f t="shared" si="108"/>
        <v>0.27500000000000036</v>
      </c>
      <c r="CN81" s="8"/>
    </row>
    <row r="82" spans="1:92">
      <c r="A82" s="1">
        <f t="shared" si="109"/>
        <v>80</v>
      </c>
      <c r="B82" s="19"/>
      <c r="C82" s="1">
        <v>6</v>
      </c>
      <c r="D82" s="4">
        <f t="shared" si="83"/>
        <v>69</v>
      </c>
      <c r="E82" s="4" t="s">
        <v>184</v>
      </c>
      <c r="F82" s="4">
        <v>1</v>
      </c>
      <c r="G82" s="4" t="s">
        <v>13</v>
      </c>
      <c r="H82" s="4" t="s">
        <v>19</v>
      </c>
      <c r="I82" s="4"/>
      <c r="J82" s="5">
        <v>92.9</v>
      </c>
      <c r="K82" s="72"/>
      <c r="L82" s="41">
        <v>6.4329999999999989</v>
      </c>
      <c r="M82" s="132" t="s">
        <v>234</v>
      </c>
      <c r="N82" s="1" t="s">
        <v>15</v>
      </c>
      <c r="O82" s="23">
        <v>6.4239999999999995</v>
      </c>
      <c r="P82" s="1" t="s">
        <v>9</v>
      </c>
      <c r="Q82" s="3" t="s">
        <v>227</v>
      </c>
      <c r="R82" s="23">
        <v>6.6050000000000004</v>
      </c>
      <c r="S82" s="23">
        <v>6.48</v>
      </c>
      <c r="T82" s="23">
        <v>6.64</v>
      </c>
      <c r="U82" s="23">
        <v>6.4240000000000004</v>
      </c>
      <c r="V82" s="23">
        <v>6.4989999999999997</v>
      </c>
      <c r="W82" s="23">
        <v>6.468</v>
      </c>
      <c r="X82" s="23">
        <v>6.4660000000000002</v>
      </c>
      <c r="Y82" s="23">
        <v>6.4470000000000001</v>
      </c>
      <c r="Z82" s="23">
        <v>6.4420000000000002</v>
      </c>
      <c r="AA82" s="23">
        <v>6.4470000000000001</v>
      </c>
      <c r="AB82" s="23">
        <v>6.3179999999999996</v>
      </c>
      <c r="AC82" s="23">
        <v>6.3460000000000001</v>
      </c>
      <c r="AD82" s="23">
        <v>6.391</v>
      </c>
      <c r="AE82" s="23">
        <v>6.1559999999999997</v>
      </c>
      <c r="AF82" s="23">
        <v>6.4539999999999997</v>
      </c>
      <c r="AG82" s="23">
        <v>6.242</v>
      </c>
      <c r="AH82" s="6">
        <f t="shared" si="134"/>
        <v>6.3479999999999999</v>
      </c>
      <c r="AI82" s="7">
        <v>7.27</v>
      </c>
      <c r="AJ82" s="7">
        <v>6.65</v>
      </c>
      <c r="AK82" s="7">
        <v>6.23</v>
      </c>
      <c r="AL82" s="7">
        <v>6.67</v>
      </c>
      <c r="AM82" s="7">
        <v>6.58</v>
      </c>
      <c r="AN82" s="7">
        <v>6.48</v>
      </c>
      <c r="AO82" s="7">
        <v>6.43</v>
      </c>
      <c r="AP82" s="3"/>
      <c r="AQ82" s="23">
        <f t="shared" si="84"/>
        <v>0.17200000000000149</v>
      </c>
      <c r="AR82" s="23">
        <f t="shared" si="132"/>
        <v>4.7000000000001485E-2</v>
      </c>
      <c r="AS82" s="23">
        <f t="shared" si="133"/>
        <v>0.20700000000000074</v>
      </c>
      <c r="AT82" s="23">
        <f t="shared" si="111"/>
        <v>-8.9999999999985647E-3</v>
      </c>
      <c r="AU82" s="23">
        <f t="shared" si="112"/>
        <v>6.6000000000000725E-2</v>
      </c>
      <c r="AV82" s="23">
        <f t="shared" si="113"/>
        <v>3.500000000000103E-2</v>
      </c>
      <c r="AW82" s="23">
        <f t="shared" si="114"/>
        <v>3.3000000000001251E-2</v>
      </c>
      <c r="AX82" s="23">
        <f t="shared" si="115"/>
        <v>1.4000000000001123E-2</v>
      </c>
      <c r="AY82" s="23">
        <f t="shared" si="116"/>
        <v>9.0000000000012292E-3</v>
      </c>
      <c r="AZ82" s="23">
        <f t="shared" si="117"/>
        <v>1.4000000000001123E-2</v>
      </c>
      <c r="BA82" s="23">
        <f t="shared" si="118"/>
        <v>-0.11499999999999932</v>
      </c>
      <c r="BB82" s="23">
        <f t="shared" si="119"/>
        <v>-8.6999999999998856E-2</v>
      </c>
      <c r="BC82" s="23">
        <f t="shared" si="120"/>
        <v>-4.1999999999998927E-2</v>
      </c>
      <c r="BD82" s="23">
        <f t="shared" si="121"/>
        <v>-0.27699999999999925</v>
      </c>
      <c r="BE82" s="23">
        <f t="shared" si="122"/>
        <v>2.1000000000000796E-2</v>
      </c>
      <c r="BF82" s="23">
        <f t="shared" si="123"/>
        <v>-0.19099999999999895</v>
      </c>
      <c r="BG82" s="23">
        <f t="shared" si="124"/>
        <v>-8.4999999999999076E-2</v>
      </c>
      <c r="BH82" s="23">
        <f t="shared" si="125"/>
        <v>0.83700000000000063</v>
      </c>
      <c r="BI82" s="23">
        <f t="shared" si="126"/>
        <v>0.21700000000000141</v>
      </c>
      <c r="BJ82" s="23">
        <f t="shared" si="127"/>
        <v>-0.20299999999999851</v>
      </c>
      <c r="BK82" s="23">
        <f t="shared" si="128"/>
        <v>0.23700000000000099</v>
      </c>
      <c r="BL82" s="23">
        <f t="shared" si="129"/>
        <v>0.14700000000000113</v>
      </c>
      <c r="BM82" s="23">
        <f t="shared" si="130"/>
        <v>4.7000000000001485E-2</v>
      </c>
      <c r="BN82" s="23">
        <f t="shared" si="131"/>
        <v>-2.9999999999992255E-3</v>
      </c>
      <c r="BP82" s="8">
        <f t="shared" si="85"/>
        <v>0.17200000000000149</v>
      </c>
      <c r="BQ82" s="8">
        <f t="shared" si="86"/>
        <v>4.7000000000001485E-2</v>
      </c>
      <c r="BR82" s="8">
        <f t="shared" si="87"/>
        <v>0.20700000000000074</v>
      </c>
      <c r="BS82" s="8">
        <f t="shared" si="88"/>
        <v>8.9999999999985647E-3</v>
      </c>
      <c r="BT82" s="8">
        <f t="shared" si="89"/>
        <v>6.6000000000000725E-2</v>
      </c>
      <c r="BU82" s="8">
        <f t="shared" si="90"/>
        <v>3.500000000000103E-2</v>
      </c>
      <c r="BV82" s="8">
        <f t="shared" si="91"/>
        <v>3.3000000000001251E-2</v>
      </c>
      <c r="BW82" s="8">
        <f t="shared" si="92"/>
        <v>1.4000000000001123E-2</v>
      </c>
      <c r="BX82" s="8">
        <f t="shared" si="93"/>
        <v>9.0000000000012292E-3</v>
      </c>
      <c r="BY82" s="8">
        <f t="shared" si="94"/>
        <v>1.4000000000001123E-2</v>
      </c>
      <c r="BZ82" s="8">
        <f t="shared" si="95"/>
        <v>0.11499999999999932</v>
      </c>
      <c r="CA82" s="8">
        <f t="shared" si="96"/>
        <v>8.6999999999998856E-2</v>
      </c>
      <c r="CB82" s="8">
        <f t="shared" si="97"/>
        <v>4.1999999999998927E-2</v>
      </c>
      <c r="CC82" s="8">
        <f t="shared" si="98"/>
        <v>0.27699999999999925</v>
      </c>
      <c r="CD82" s="8">
        <f t="shared" si="99"/>
        <v>2.1000000000000796E-2</v>
      </c>
      <c r="CE82" s="8">
        <f t="shared" si="100"/>
        <v>0.19099999999999895</v>
      </c>
      <c r="CF82" s="8">
        <f t="shared" si="101"/>
        <v>8.4999999999999076E-2</v>
      </c>
      <c r="CG82" s="8">
        <f t="shared" si="102"/>
        <v>0.83700000000000063</v>
      </c>
      <c r="CH82" s="8">
        <f t="shared" si="103"/>
        <v>0.21700000000000141</v>
      </c>
      <c r="CI82" s="8">
        <f t="shared" si="104"/>
        <v>0.20299999999999851</v>
      </c>
      <c r="CJ82" s="8">
        <f t="shared" si="105"/>
        <v>0.23700000000000099</v>
      </c>
      <c r="CK82" s="8">
        <f t="shared" si="106"/>
        <v>0.14700000000000113</v>
      </c>
      <c r="CL82" s="8">
        <f t="shared" si="107"/>
        <v>4.7000000000001485E-2</v>
      </c>
      <c r="CM82" s="8">
        <f t="shared" si="108"/>
        <v>2.9999999999992255E-3</v>
      </c>
      <c r="CN82" s="8"/>
    </row>
    <row r="83" spans="1:92">
      <c r="A83" s="1">
        <f t="shared" si="109"/>
        <v>81</v>
      </c>
      <c r="B83" s="19"/>
      <c r="C83" s="1">
        <v>6</v>
      </c>
      <c r="D83" s="4">
        <f t="shared" si="83"/>
        <v>69</v>
      </c>
      <c r="E83" s="4" t="s">
        <v>256</v>
      </c>
      <c r="F83" s="4">
        <v>1</v>
      </c>
      <c r="G83" s="4" t="s">
        <v>16</v>
      </c>
      <c r="H83" s="4" t="s">
        <v>24</v>
      </c>
      <c r="I83" s="4"/>
      <c r="J83" s="5">
        <v>92.8</v>
      </c>
      <c r="K83" s="72"/>
      <c r="L83" s="41">
        <v>6.516</v>
      </c>
      <c r="M83" s="132" t="s">
        <v>234</v>
      </c>
      <c r="N83" s="1" t="s">
        <v>15</v>
      </c>
      <c r="O83" s="23">
        <v>6.5380000000000003</v>
      </c>
      <c r="P83" s="1" t="s">
        <v>9</v>
      </c>
      <c r="Q83" s="3" t="s">
        <v>227</v>
      </c>
      <c r="R83" s="23">
        <v>6.5650000000000004</v>
      </c>
      <c r="S83" s="23">
        <v>6.47</v>
      </c>
      <c r="T83" s="23">
        <v>6.7919999999999998</v>
      </c>
      <c r="U83" s="23">
        <v>6.665</v>
      </c>
      <c r="V83" s="23">
        <v>6.577</v>
      </c>
      <c r="W83" s="23">
        <v>6.5369999999999999</v>
      </c>
      <c r="X83" s="23">
        <v>6.5430000000000001</v>
      </c>
      <c r="Y83" s="23">
        <v>6.5380000000000003</v>
      </c>
      <c r="Z83" s="23">
        <v>6.52</v>
      </c>
      <c r="AA83" s="23">
        <v>6.524</v>
      </c>
      <c r="AB83" s="23">
        <v>6.6260000000000003</v>
      </c>
      <c r="AC83" s="23">
        <v>6.57</v>
      </c>
      <c r="AD83" s="23">
        <v>6.5369999999999999</v>
      </c>
      <c r="AE83" s="23">
        <v>6.5090000000000003</v>
      </c>
      <c r="AF83" s="23">
        <v>6.524</v>
      </c>
      <c r="AG83" s="23">
        <v>6.38</v>
      </c>
      <c r="AH83" s="6">
        <f t="shared" si="134"/>
        <v>6.452</v>
      </c>
      <c r="AI83" s="7">
        <v>5.9</v>
      </c>
      <c r="AJ83" s="7">
        <v>6.7</v>
      </c>
      <c r="AK83" s="7">
        <v>6.57</v>
      </c>
      <c r="AL83" s="7">
        <v>6.56</v>
      </c>
      <c r="AM83" s="7">
        <v>6.51</v>
      </c>
      <c r="AN83" s="7">
        <v>6.76</v>
      </c>
      <c r="AO83" s="7">
        <v>6.75</v>
      </c>
      <c r="AP83" s="3"/>
      <c r="AQ83" s="23">
        <f t="shared" si="84"/>
        <v>4.9000000000000377E-2</v>
      </c>
      <c r="AR83" s="23">
        <f t="shared" si="132"/>
        <v>-4.6000000000000263E-2</v>
      </c>
      <c r="AS83" s="23">
        <f t="shared" si="133"/>
        <v>0.2759999999999998</v>
      </c>
      <c r="AT83" s="23">
        <f t="shared" si="111"/>
        <v>0.14900000000000002</v>
      </c>
      <c r="AU83" s="23">
        <f t="shared" si="112"/>
        <v>6.0999999999999943E-2</v>
      </c>
      <c r="AV83" s="23">
        <f t="shared" si="113"/>
        <v>2.0999999999999908E-2</v>
      </c>
      <c r="AW83" s="23">
        <f t="shared" si="114"/>
        <v>2.7000000000000135E-2</v>
      </c>
      <c r="AX83" s="23">
        <f t="shared" si="115"/>
        <v>2.2000000000000242E-2</v>
      </c>
      <c r="AY83" s="23">
        <f t="shared" si="116"/>
        <v>3.9999999999995595E-3</v>
      </c>
      <c r="AZ83" s="23">
        <f t="shared" si="117"/>
        <v>8.0000000000000071E-3</v>
      </c>
      <c r="BA83" s="23">
        <f t="shared" si="118"/>
        <v>0.11000000000000032</v>
      </c>
      <c r="BB83" s="23">
        <f t="shared" si="119"/>
        <v>5.400000000000027E-2</v>
      </c>
      <c r="BC83" s="23">
        <f t="shared" si="120"/>
        <v>2.0999999999999908E-2</v>
      </c>
      <c r="BD83" s="23">
        <f t="shared" si="121"/>
        <v>-6.9999999999996732E-3</v>
      </c>
      <c r="BE83" s="23">
        <f t="shared" si="122"/>
        <v>8.0000000000000071E-3</v>
      </c>
      <c r="BF83" s="23">
        <f t="shared" si="123"/>
        <v>-0.13600000000000012</v>
      </c>
      <c r="BG83" s="23">
        <f t="shared" si="124"/>
        <v>-6.4000000000000057E-2</v>
      </c>
      <c r="BH83" s="23">
        <f t="shared" si="125"/>
        <v>-0.61599999999999966</v>
      </c>
      <c r="BI83" s="23">
        <f t="shared" si="126"/>
        <v>0.18400000000000016</v>
      </c>
      <c r="BJ83" s="23">
        <f t="shared" si="127"/>
        <v>5.400000000000027E-2</v>
      </c>
      <c r="BK83" s="23">
        <f t="shared" si="128"/>
        <v>4.3999999999999595E-2</v>
      </c>
      <c r="BL83" s="23">
        <f t="shared" si="129"/>
        <v>-6.0000000000002274E-3</v>
      </c>
      <c r="BM83" s="23">
        <f t="shared" si="130"/>
        <v>0.24399999999999977</v>
      </c>
      <c r="BN83" s="23">
        <f t="shared" si="131"/>
        <v>0.23399999999999999</v>
      </c>
      <c r="BP83" s="8">
        <f t="shared" si="85"/>
        <v>4.9000000000000377E-2</v>
      </c>
      <c r="BQ83" s="8">
        <f t="shared" si="86"/>
        <v>4.6000000000000263E-2</v>
      </c>
      <c r="BR83" s="8">
        <f t="shared" si="87"/>
        <v>0.2759999999999998</v>
      </c>
      <c r="BS83" s="8">
        <f t="shared" si="88"/>
        <v>0.14900000000000002</v>
      </c>
      <c r="BT83" s="8">
        <f t="shared" si="89"/>
        <v>6.0999999999999943E-2</v>
      </c>
      <c r="BU83" s="8">
        <f t="shared" si="90"/>
        <v>2.0999999999999908E-2</v>
      </c>
      <c r="BV83" s="8">
        <f t="shared" si="91"/>
        <v>2.7000000000000135E-2</v>
      </c>
      <c r="BW83" s="8">
        <f t="shared" si="92"/>
        <v>2.2000000000000242E-2</v>
      </c>
      <c r="BX83" s="8">
        <f t="shared" si="93"/>
        <v>3.9999999999995595E-3</v>
      </c>
      <c r="BY83" s="8">
        <f t="shared" si="94"/>
        <v>8.0000000000000071E-3</v>
      </c>
      <c r="BZ83" s="8">
        <f t="shared" si="95"/>
        <v>0.11000000000000032</v>
      </c>
      <c r="CA83" s="8">
        <f t="shared" si="96"/>
        <v>5.400000000000027E-2</v>
      </c>
      <c r="CB83" s="8">
        <f t="shared" si="97"/>
        <v>2.0999999999999908E-2</v>
      </c>
      <c r="CC83" s="8">
        <f t="shared" si="98"/>
        <v>6.9999999999996732E-3</v>
      </c>
      <c r="CD83" s="8">
        <f t="shared" si="99"/>
        <v>8.0000000000000071E-3</v>
      </c>
      <c r="CE83" s="8">
        <f t="shared" si="100"/>
        <v>0.13600000000000012</v>
      </c>
      <c r="CF83" s="8">
        <f t="shared" si="101"/>
        <v>6.4000000000000057E-2</v>
      </c>
      <c r="CG83" s="8">
        <f t="shared" si="102"/>
        <v>0.61599999999999966</v>
      </c>
      <c r="CH83" s="8">
        <f t="shared" si="103"/>
        <v>0.18400000000000016</v>
      </c>
      <c r="CI83" s="8">
        <f t="shared" si="104"/>
        <v>5.400000000000027E-2</v>
      </c>
      <c r="CJ83" s="8">
        <f t="shared" si="105"/>
        <v>4.3999999999999595E-2</v>
      </c>
      <c r="CK83" s="8">
        <f t="shared" si="106"/>
        <v>6.0000000000002274E-3</v>
      </c>
      <c r="CL83" s="8">
        <f t="shared" si="107"/>
        <v>0.24399999999999977</v>
      </c>
      <c r="CM83" s="8">
        <f t="shared" si="108"/>
        <v>0.23399999999999999</v>
      </c>
      <c r="CN83" s="8"/>
    </row>
    <row r="84" spans="1:92">
      <c r="A84" s="1">
        <f t="shared" si="109"/>
        <v>82</v>
      </c>
      <c r="B84" s="19"/>
      <c r="C84" s="1">
        <v>6</v>
      </c>
      <c r="D84" s="4">
        <f t="shared" si="83"/>
        <v>69</v>
      </c>
      <c r="E84" s="4" t="s">
        <v>257</v>
      </c>
      <c r="F84" s="4">
        <v>1</v>
      </c>
      <c r="G84" s="4" t="s">
        <v>16</v>
      </c>
      <c r="H84" s="4" t="s">
        <v>25</v>
      </c>
      <c r="I84" s="4"/>
      <c r="J84" s="5">
        <v>93.4</v>
      </c>
      <c r="K84" s="67">
        <v>6.6000000000000003E-2</v>
      </c>
      <c r="L84" s="41">
        <v>7.0789999999999997</v>
      </c>
      <c r="M84" s="132" t="s">
        <v>234</v>
      </c>
      <c r="N84" s="1" t="s">
        <v>15</v>
      </c>
      <c r="O84" s="23">
        <v>7.0949999999999998</v>
      </c>
      <c r="P84" s="1" t="s">
        <v>9</v>
      </c>
      <c r="Q84" s="3" t="s">
        <v>227</v>
      </c>
      <c r="R84" s="23">
        <v>7.085</v>
      </c>
      <c r="S84" s="23">
        <v>7.0019999999999998</v>
      </c>
      <c r="T84" s="23">
        <v>7.3319999999999999</v>
      </c>
      <c r="U84" s="23">
        <v>7.1769999999999996</v>
      </c>
      <c r="V84" s="23">
        <v>7.1180000000000003</v>
      </c>
      <c r="W84" s="23">
        <v>7.093</v>
      </c>
      <c r="X84" s="23">
        <v>7.1</v>
      </c>
      <c r="Y84" s="23">
        <v>7.0880000000000001</v>
      </c>
      <c r="Z84" s="23">
        <v>7.0789999999999997</v>
      </c>
      <c r="AA84" s="23">
        <v>7.0839999999999996</v>
      </c>
      <c r="AB84" s="23">
        <v>7.1550000000000002</v>
      </c>
      <c r="AC84" s="23">
        <v>7.0979999999999999</v>
      </c>
      <c r="AD84" s="23">
        <v>7.0659999999999998</v>
      </c>
      <c r="AE84" s="23">
        <v>7.0460000000000003</v>
      </c>
      <c r="AF84" s="23">
        <v>7.056</v>
      </c>
      <c r="AG84" s="23">
        <v>6.9169999999999998</v>
      </c>
      <c r="AH84" s="6">
        <f t="shared" si="134"/>
        <v>6.9864999999999995</v>
      </c>
      <c r="AI84" s="7">
        <v>6.14</v>
      </c>
      <c r="AJ84" s="7">
        <v>7.21</v>
      </c>
      <c r="AK84" s="7">
        <v>7.07</v>
      </c>
      <c r="AL84" s="7">
        <v>7.07</v>
      </c>
      <c r="AM84" s="7">
        <v>7.02</v>
      </c>
      <c r="AN84" s="7">
        <v>7.4</v>
      </c>
      <c r="AO84" s="7">
        <v>7.4</v>
      </c>
      <c r="AP84" s="3"/>
      <c r="AQ84" s="23">
        <f t="shared" si="84"/>
        <v>6.0000000000002274E-3</v>
      </c>
      <c r="AR84" s="23">
        <f t="shared" si="132"/>
        <v>-7.6999999999999957E-2</v>
      </c>
      <c r="AS84" s="23">
        <f t="shared" si="133"/>
        <v>0.25300000000000011</v>
      </c>
      <c r="AT84" s="23">
        <f t="shared" si="111"/>
        <v>9.7999999999999865E-2</v>
      </c>
      <c r="AU84" s="23">
        <f t="shared" si="112"/>
        <v>3.900000000000059E-2</v>
      </c>
      <c r="AV84" s="23">
        <f t="shared" si="113"/>
        <v>1.4000000000000234E-2</v>
      </c>
      <c r="AW84" s="23">
        <f t="shared" si="114"/>
        <v>2.0999999999999908E-2</v>
      </c>
      <c r="AX84" s="23">
        <f t="shared" si="115"/>
        <v>9.0000000000003411E-3</v>
      </c>
      <c r="AY84" s="23">
        <f t="shared" si="116"/>
        <v>0</v>
      </c>
      <c r="AZ84" s="23">
        <f t="shared" si="117"/>
        <v>4.9999999999998934E-3</v>
      </c>
      <c r="BA84" s="23">
        <f t="shared" si="118"/>
        <v>7.6000000000000512E-2</v>
      </c>
      <c r="BB84" s="23">
        <f t="shared" si="119"/>
        <v>1.9000000000000128E-2</v>
      </c>
      <c r="BC84" s="23">
        <f t="shared" si="120"/>
        <v>-1.2999999999999901E-2</v>
      </c>
      <c r="BD84" s="23">
        <f t="shared" si="121"/>
        <v>-3.2999999999999474E-2</v>
      </c>
      <c r="BE84" s="23">
        <f t="shared" si="122"/>
        <v>-2.2999999999999687E-2</v>
      </c>
      <c r="BF84" s="23">
        <f t="shared" si="123"/>
        <v>-0.16199999999999992</v>
      </c>
      <c r="BG84" s="23">
        <f t="shared" si="124"/>
        <v>-9.2500000000000249E-2</v>
      </c>
      <c r="BH84" s="23">
        <f t="shared" si="125"/>
        <v>-0.93900000000000006</v>
      </c>
      <c r="BI84" s="23">
        <f t="shared" si="126"/>
        <v>0.13100000000000023</v>
      </c>
      <c r="BJ84" s="23">
        <f t="shared" si="127"/>
        <v>-8.9999999999994529E-3</v>
      </c>
      <c r="BK84" s="23">
        <f t="shared" si="128"/>
        <v>-8.9999999999994529E-3</v>
      </c>
      <c r="BL84" s="23">
        <f t="shared" si="129"/>
        <v>-5.9000000000000163E-2</v>
      </c>
      <c r="BM84" s="23">
        <f t="shared" si="130"/>
        <v>0.32100000000000062</v>
      </c>
      <c r="BN84" s="23">
        <f t="shared" si="131"/>
        <v>0.32100000000000062</v>
      </c>
      <c r="BP84" s="8">
        <f t="shared" si="85"/>
        <v>6.0000000000002274E-3</v>
      </c>
      <c r="BQ84" s="8">
        <f t="shared" si="86"/>
        <v>7.6999999999999957E-2</v>
      </c>
      <c r="BR84" s="8">
        <f t="shared" si="87"/>
        <v>0.25300000000000011</v>
      </c>
      <c r="BS84" s="8">
        <f t="shared" si="88"/>
        <v>9.7999999999999865E-2</v>
      </c>
      <c r="BT84" s="8">
        <f t="shared" si="89"/>
        <v>3.900000000000059E-2</v>
      </c>
      <c r="BU84" s="8">
        <f t="shared" si="90"/>
        <v>1.4000000000000234E-2</v>
      </c>
      <c r="BV84" s="8">
        <f t="shared" si="91"/>
        <v>2.0999999999999908E-2</v>
      </c>
      <c r="BW84" s="8">
        <f t="shared" si="92"/>
        <v>9.0000000000003411E-3</v>
      </c>
      <c r="BX84" s="8">
        <f t="shared" si="93"/>
        <v>0</v>
      </c>
      <c r="BY84" s="8">
        <f t="shared" si="94"/>
        <v>4.9999999999998934E-3</v>
      </c>
      <c r="BZ84" s="8">
        <f t="shared" si="95"/>
        <v>7.6000000000000512E-2</v>
      </c>
      <c r="CA84" s="8">
        <f t="shared" si="96"/>
        <v>1.9000000000000128E-2</v>
      </c>
      <c r="CB84" s="8">
        <f t="shared" si="97"/>
        <v>1.2999999999999901E-2</v>
      </c>
      <c r="CC84" s="8">
        <f t="shared" si="98"/>
        <v>3.2999999999999474E-2</v>
      </c>
      <c r="CD84" s="8">
        <f t="shared" si="99"/>
        <v>2.2999999999999687E-2</v>
      </c>
      <c r="CE84" s="8">
        <f t="shared" si="100"/>
        <v>0.16199999999999992</v>
      </c>
      <c r="CF84" s="8">
        <f t="shared" si="101"/>
        <v>9.2500000000000249E-2</v>
      </c>
      <c r="CG84" s="8">
        <f t="shared" si="102"/>
        <v>0.93900000000000006</v>
      </c>
      <c r="CH84" s="8">
        <f t="shared" si="103"/>
        <v>0.13100000000000023</v>
      </c>
      <c r="CI84" s="8">
        <f t="shared" si="104"/>
        <v>8.9999999999994529E-3</v>
      </c>
      <c r="CJ84" s="8">
        <f t="shared" si="105"/>
        <v>8.9999999999994529E-3</v>
      </c>
      <c r="CK84" s="8">
        <f t="shared" si="106"/>
        <v>5.9000000000000163E-2</v>
      </c>
      <c r="CL84" s="8">
        <f t="shared" si="107"/>
        <v>0.32100000000000062</v>
      </c>
      <c r="CM84" s="8">
        <f t="shared" si="108"/>
        <v>0.32100000000000062</v>
      </c>
      <c r="CN84" s="8"/>
    </row>
    <row r="85" spans="1:92">
      <c r="A85" s="1">
        <f t="shared" si="109"/>
        <v>83</v>
      </c>
      <c r="B85" s="19"/>
      <c r="C85" s="1">
        <v>6</v>
      </c>
      <c r="D85" s="4">
        <f t="shared" si="83"/>
        <v>69</v>
      </c>
      <c r="E85" s="4" t="s">
        <v>258</v>
      </c>
      <c r="F85" s="4">
        <v>1</v>
      </c>
      <c r="G85" s="4" t="s">
        <v>16</v>
      </c>
      <c r="H85" s="4" t="s">
        <v>25</v>
      </c>
      <c r="I85" s="4"/>
      <c r="J85" s="5">
        <v>92.8</v>
      </c>
      <c r="K85" s="72"/>
      <c r="L85" s="41">
        <v>7.145999999999999</v>
      </c>
      <c r="M85" s="132" t="s">
        <v>234</v>
      </c>
      <c r="N85" s="1" t="s">
        <v>15</v>
      </c>
      <c r="O85" s="23">
        <v>7.161999999999999</v>
      </c>
      <c r="P85" s="1" t="s">
        <v>9</v>
      </c>
      <c r="Q85" s="3" t="s">
        <v>227</v>
      </c>
      <c r="R85" s="23">
        <v>7.1440000000000001</v>
      </c>
      <c r="S85" s="23">
        <v>7.0640000000000001</v>
      </c>
      <c r="T85" s="23">
        <v>7.4169999999999998</v>
      </c>
      <c r="U85" s="23">
        <v>7.2679999999999998</v>
      </c>
      <c r="V85" s="23">
        <v>7.1970000000000001</v>
      </c>
      <c r="W85" s="23">
        <v>7.1639999999999997</v>
      </c>
      <c r="X85" s="23">
        <v>7.1710000000000003</v>
      </c>
      <c r="Y85" s="23">
        <v>7.1639999999999997</v>
      </c>
      <c r="Z85" s="23">
        <v>7.1470000000000002</v>
      </c>
      <c r="AA85" s="23">
        <v>7.1509999999999998</v>
      </c>
      <c r="AB85" s="23">
        <v>7.2329999999999997</v>
      </c>
      <c r="AC85" s="23">
        <v>7.1749999999999998</v>
      </c>
      <c r="AD85" s="23">
        <v>7.1379999999999999</v>
      </c>
      <c r="AE85" s="23">
        <v>7.1180000000000003</v>
      </c>
      <c r="AF85" s="23">
        <v>7.1189999999999998</v>
      </c>
      <c r="AG85" s="23">
        <v>7.0010000000000003</v>
      </c>
      <c r="AH85" s="6">
        <f t="shared" si="134"/>
        <v>7.0600000000000005</v>
      </c>
      <c r="AI85" s="7">
        <v>6.21</v>
      </c>
      <c r="AJ85" s="7">
        <v>7.26</v>
      </c>
      <c r="AK85" s="7">
        <v>7.12</v>
      </c>
      <c r="AL85" s="7">
        <v>7.13</v>
      </c>
      <c r="AM85" s="7">
        <v>7.08</v>
      </c>
      <c r="AN85" s="7">
        <v>7.45</v>
      </c>
      <c r="AO85" s="7">
        <v>7.45</v>
      </c>
      <c r="AP85" s="3"/>
      <c r="AQ85" s="23">
        <f t="shared" si="84"/>
        <v>-1.9999999999988916E-3</v>
      </c>
      <c r="AR85" s="23">
        <f t="shared" si="132"/>
        <v>-8.1999999999998963E-2</v>
      </c>
      <c r="AS85" s="23">
        <f t="shared" si="133"/>
        <v>0.2710000000000008</v>
      </c>
      <c r="AT85" s="23">
        <f t="shared" si="111"/>
        <v>0.12200000000000077</v>
      </c>
      <c r="AU85" s="23">
        <f t="shared" si="112"/>
        <v>5.1000000000001044E-2</v>
      </c>
      <c r="AV85" s="23">
        <f t="shared" si="113"/>
        <v>1.8000000000000682E-2</v>
      </c>
      <c r="AW85" s="23">
        <f t="shared" si="114"/>
        <v>2.5000000000001243E-2</v>
      </c>
      <c r="AX85" s="23">
        <f t="shared" si="115"/>
        <v>1.8000000000000682E-2</v>
      </c>
      <c r="AY85" s="23">
        <f t="shared" si="116"/>
        <v>1.0000000000012221E-3</v>
      </c>
      <c r="AZ85" s="23">
        <f t="shared" si="117"/>
        <v>5.0000000000007816E-3</v>
      </c>
      <c r="BA85" s="23">
        <f t="shared" si="118"/>
        <v>8.7000000000000632E-2</v>
      </c>
      <c r="BB85" s="23">
        <f t="shared" si="119"/>
        <v>2.9000000000000803E-2</v>
      </c>
      <c r="BC85" s="23">
        <f t="shared" si="120"/>
        <v>-7.9999999999991189E-3</v>
      </c>
      <c r="BD85" s="23">
        <f t="shared" si="121"/>
        <v>-2.7999999999998693E-2</v>
      </c>
      <c r="BE85" s="23">
        <f t="shared" si="122"/>
        <v>-2.6999999999999247E-2</v>
      </c>
      <c r="BF85" s="23">
        <f t="shared" si="123"/>
        <v>-0.14499999999999869</v>
      </c>
      <c r="BG85" s="23">
        <f t="shared" si="124"/>
        <v>-8.5999999999998522E-2</v>
      </c>
      <c r="BH85" s="23">
        <f t="shared" si="125"/>
        <v>-0.93599999999999905</v>
      </c>
      <c r="BI85" s="23">
        <f t="shared" si="126"/>
        <v>0.11400000000000077</v>
      </c>
      <c r="BJ85" s="23">
        <f t="shared" si="127"/>
        <v>-2.5999999999998913E-2</v>
      </c>
      <c r="BK85" s="23">
        <f t="shared" si="128"/>
        <v>-1.5999999999999126E-2</v>
      </c>
      <c r="BL85" s="23">
        <f t="shared" si="129"/>
        <v>-6.5999999999998948E-2</v>
      </c>
      <c r="BM85" s="23">
        <f t="shared" si="130"/>
        <v>0.30400000000000116</v>
      </c>
      <c r="BN85" s="23">
        <f t="shared" si="131"/>
        <v>0.30400000000000116</v>
      </c>
      <c r="BP85" s="8">
        <f t="shared" si="85"/>
        <v>1.9999999999988916E-3</v>
      </c>
      <c r="BQ85" s="8">
        <f t="shared" si="86"/>
        <v>8.1999999999998963E-2</v>
      </c>
      <c r="BR85" s="8">
        <f t="shared" si="87"/>
        <v>0.2710000000000008</v>
      </c>
      <c r="BS85" s="8">
        <f t="shared" si="88"/>
        <v>0.12200000000000077</v>
      </c>
      <c r="BT85" s="8">
        <f t="shared" si="89"/>
        <v>5.1000000000001044E-2</v>
      </c>
      <c r="BU85" s="8">
        <f t="shared" si="90"/>
        <v>1.8000000000000682E-2</v>
      </c>
      <c r="BV85" s="8">
        <f t="shared" si="91"/>
        <v>2.5000000000001243E-2</v>
      </c>
      <c r="BW85" s="8">
        <f t="shared" si="92"/>
        <v>1.8000000000000682E-2</v>
      </c>
      <c r="BX85" s="8">
        <f t="shared" si="93"/>
        <v>1.0000000000012221E-3</v>
      </c>
      <c r="BY85" s="8">
        <f t="shared" si="94"/>
        <v>5.0000000000007816E-3</v>
      </c>
      <c r="BZ85" s="8">
        <f t="shared" si="95"/>
        <v>8.7000000000000632E-2</v>
      </c>
      <c r="CA85" s="8">
        <f t="shared" si="96"/>
        <v>2.9000000000000803E-2</v>
      </c>
      <c r="CB85" s="8">
        <f t="shared" si="97"/>
        <v>7.9999999999991189E-3</v>
      </c>
      <c r="CC85" s="8">
        <f t="shared" si="98"/>
        <v>2.7999999999998693E-2</v>
      </c>
      <c r="CD85" s="8">
        <f t="shared" si="99"/>
        <v>2.6999999999999247E-2</v>
      </c>
      <c r="CE85" s="8">
        <f t="shared" si="100"/>
        <v>0.14499999999999869</v>
      </c>
      <c r="CF85" s="8">
        <f t="shared" si="101"/>
        <v>8.5999999999998522E-2</v>
      </c>
      <c r="CG85" s="8">
        <f t="shared" si="102"/>
        <v>0.93599999999999905</v>
      </c>
      <c r="CH85" s="8">
        <f t="shared" si="103"/>
        <v>0.11400000000000077</v>
      </c>
      <c r="CI85" s="8">
        <f t="shared" si="104"/>
        <v>2.5999999999998913E-2</v>
      </c>
      <c r="CJ85" s="8">
        <f t="shared" si="105"/>
        <v>1.5999999999999126E-2</v>
      </c>
      <c r="CK85" s="8">
        <f t="shared" si="106"/>
        <v>6.5999999999998948E-2</v>
      </c>
      <c r="CL85" s="8">
        <f t="shared" si="107"/>
        <v>0.30400000000000116</v>
      </c>
      <c r="CM85" s="8">
        <f t="shared" si="108"/>
        <v>0.30400000000000116</v>
      </c>
      <c r="CN85" s="8"/>
    </row>
    <row r="86" spans="1:92">
      <c r="A86" s="1">
        <f t="shared" si="109"/>
        <v>84</v>
      </c>
      <c r="B86" s="19"/>
      <c r="C86" s="1">
        <v>6</v>
      </c>
      <c r="D86" s="4">
        <f t="shared" si="83"/>
        <v>69</v>
      </c>
      <c r="E86" s="4" t="s">
        <v>275</v>
      </c>
      <c r="F86" s="4">
        <v>1</v>
      </c>
      <c r="G86" s="4" t="s">
        <v>16</v>
      </c>
      <c r="H86" s="4" t="s">
        <v>25</v>
      </c>
      <c r="I86" s="4"/>
      <c r="J86" s="5">
        <v>92.2</v>
      </c>
      <c r="K86" s="72"/>
      <c r="L86" s="41">
        <v>7.2319999999999984</v>
      </c>
      <c r="M86" s="132" t="s">
        <v>234</v>
      </c>
      <c r="N86" s="1" t="s">
        <v>15</v>
      </c>
      <c r="O86" s="23">
        <v>7.2459999999999987</v>
      </c>
      <c r="P86" s="1" t="s">
        <v>9</v>
      </c>
      <c r="Q86" s="3"/>
      <c r="R86" s="23">
        <v>7.2220000000000004</v>
      </c>
      <c r="S86" s="23">
        <v>7.1479999999999997</v>
      </c>
      <c r="T86" s="23">
        <v>7.5209999999999999</v>
      </c>
      <c r="U86" s="23">
        <v>7.3819999999999997</v>
      </c>
      <c r="V86" s="23">
        <v>7.2969999999999997</v>
      </c>
      <c r="W86" s="23">
        <v>7.2560000000000002</v>
      </c>
      <c r="X86" s="23">
        <v>7.2629999999999999</v>
      </c>
      <c r="Y86" s="23">
        <v>7.2610000000000001</v>
      </c>
      <c r="Z86" s="23">
        <v>7.2370000000000001</v>
      </c>
      <c r="AA86" s="23">
        <v>7.2409999999999997</v>
      </c>
      <c r="AB86" s="23">
        <v>7.3280000000000003</v>
      </c>
      <c r="AC86" s="23">
        <v>7.2690000000000001</v>
      </c>
      <c r="AD86" s="23">
        <v>7.2279999999999998</v>
      </c>
      <c r="AE86" s="23">
        <v>7.2089999999999996</v>
      </c>
      <c r="AF86" s="23">
        <v>7.2039999999999997</v>
      </c>
      <c r="AG86" s="23">
        <v>7.11</v>
      </c>
      <c r="AH86" s="6">
        <f t="shared" si="134"/>
        <v>7.157</v>
      </c>
      <c r="AI86" s="9"/>
      <c r="AJ86" s="9"/>
      <c r="AK86" s="9"/>
      <c r="AL86" s="9"/>
      <c r="AM86" s="9"/>
      <c r="AN86" s="9"/>
      <c r="AO86" s="9"/>
      <c r="AP86" s="3"/>
      <c r="AQ86" s="23">
        <f t="shared" si="84"/>
        <v>-9.9999999999980105E-3</v>
      </c>
      <c r="AR86" s="23">
        <f t="shared" si="132"/>
        <v>-8.3999999999998742E-2</v>
      </c>
      <c r="AS86" s="23">
        <f t="shared" si="133"/>
        <v>0.28900000000000148</v>
      </c>
      <c r="AT86" s="23">
        <f t="shared" si="111"/>
        <v>0.15000000000000124</v>
      </c>
      <c r="AU86" s="23">
        <f t="shared" si="112"/>
        <v>6.5000000000001279E-2</v>
      </c>
      <c r="AV86" s="23">
        <f t="shared" si="113"/>
        <v>2.4000000000001798E-2</v>
      </c>
      <c r="AW86" s="23">
        <f t="shared" si="114"/>
        <v>3.1000000000001471E-2</v>
      </c>
      <c r="AX86" s="23">
        <f t="shared" si="115"/>
        <v>2.9000000000001691E-2</v>
      </c>
      <c r="AY86" s="23">
        <f t="shared" si="116"/>
        <v>5.0000000000016698E-3</v>
      </c>
      <c r="AZ86" s="23">
        <f t="shared" si="117"/>
        <v>9.0000000000012292E-3</v>
      </c>
      <c r="BA86" s="23">
        <f t="shared" si="118"/>
        <v>9.6000000000001862E-2</v>
      </c>
      <c r="BB86" s="23">
        <f t="shared" si="119"/>
        <v>3.7000000000001698E-2</v>
      </c>
      <c r="BC86" s="23">
        <f t="shared" si="120"/>
        <v>-3.9999999999986713E-3</v>
      </c>
      <c r="BD86" s="23">
        <f t="shared" si="121"/>
        <v>-2.2999999999998799E-2</v>
      </c>
      <c r="BE86" s="23">
        <f t="shared" si="122"/>
        <v>-2.7999999999998693E-2</v>
      </c>
      <c r="BF86" s="23">
        <f t="shared" si="123"/>
        <v>-0.12199999999999811</v>
      </c>
      <c r="BG86" s="23">
        <f t="shared" si="124"/>
        <v>-7.4999999999998401E-2</v>
      </c>
      <c r="BH86" s="23" t="str">
        <f t="shared" si="125"/>
        <v/>
      </c>
      <c r="BI86" s="23" t="str">
        <f t="shared" si="126"/>
        <v/>
      </c>
      <c r="BJ86" s="23" t="str">
        <f t="shared" si="127"/>
        <v/>
      </c>
      <c r="BK86" s="23" t="str">
        <f t="shared" si="128"/>
        <v/>
      </c>
      <c r="BL86" s="23" t="str">
        <f t="shared" si="129"/>
        <v/>
      </c>
      <c r="BM86" s="23" t="str">
        <f t="shared" si="130"/>
        <v/>
      </c>
      <c r="BN86" s="23" t="str">
        <f t="shared" si="131"/>
        <v/>
      </c>
      <c r="BP86" s="8">
        <f t="shared" si="85"/>
        <v>9.9999999999980105E-3</v>
      </c>
      <c r="BQ86" s="8">
        <f t="shared" si="86"/>
        <v>8.3999999999998742E-2</v>
      </c>
      <c r="BR86" s="8">
        <f t="shared" si="87"/>
        <v>0.28900000000000148</v>
      </c>
      <c r="BS86" s="8">
        <f t="shared" si="88"/>
        <v>0.15000000000000124</v>
      </c>
      <c r="BT86" s="8">
        <f t="shared" si="89"/>
        <v>6.5000000000001279E-2</v>
      </c>
      <c r="BU86" s="8">
        <f t="shared" si="90"/>
        <v>2.4000000000001798E-2</v>
      </c>
      <c r="BV86" s="8">
        <f t="shared" si="91"/>
        <v>3.1000000000001471E-2</v>
      </c>
      <c r="BW86" s="8">
        <f t="shared" si="92"/>
        <v>2.9000000000001691E-2</v>
      </c>
      <c r="BX86" s="8">
        <f t="shared" si="93"/>
        <v>5.0000000000016698E-3</v>
      </c>
      <c r="BY86" s="8">
        <f t="shared" si="94"/>
        <v>9.0000000000012292E-3</v>
      </c>
      <c r="BZ86" s="8">
        <f t="shared" si="95"/>
        <v>9.6000000000001862E-2</v>
      </c>
      <c r="CA86" s="8">
        <f t="shared" si="96"/>
        <v>3.7000000000001698E-2</v>
      </c>
      <c r="CB86" s="8">
        <f t="shared" si="97"/>
        <v>3.9999999999986713E-3</v>
      </c>
      <c r="CC86" s="8">
        <f t="shared" si="98"/>
        <v>2.2999999999998799E-2</v>
      </c>
      <c r="CD86" s="8">
        <f t="shared" si="99"/>
        <v>2.7999999999998693E-2</v>
      </c>
      <c r="CE86" s="8">
        <f t="shared" si="100"/>
        <v>0.12199999999999811</v>
      </c>
      <c r="CF86" s="8">
        <f t="shared" si="101"/>
        <v>7.4999999999998401E-2</v>
      </c>
      <c r="CG86" s="8" t="str">
        <f t="shared" si="102"/>
        <v/>
      </c>
      <c r="CH86" s="8" t="str">
        <f t="shared" si="103"/>
        <v/>
      </c>
      <c r="CI86" s="8" t="str">
        <f t="shared" si="104"/>
        <v/>
      </c>
      <c r="CJ86" s="8" t="str">
        <f t="shared" si="105"/>
        <v/>
      </c>
      <c r="CK86" s="8" t="str">
        <f t="shared" si="106"/>
        <v/>
      </c>
      <c r="CL86" s="8" t="str">
        <f t="shared" si="107"/>
        <v/>
      </c>
      <c r="CM86" s="8" t="str">
        <f t="shared" si="108"/>
        <v/>
      </c>
      <c r="CN86" s="8"/>
    </row>
    <row r="87" spans="1:92">
      <c r="A87" s="1">
        <f t="shared" si="109"/>
        <v>85</v>
      </c>
      <c r="B87" s="19"/>
      <c r="C87" s="1">
        <v>6</v>
      </c>
      <c r="D87" s="4">
        <f t="shared" si="83"/>
        <v>69</v>
      </c>
      <c r="E87" s="4" t="s">
        <v>276</v>
      </c>
      <c r="F87" s="4">
        <v>1</v>
      </c>
      <c r="G87" s="4" t="s">
        <v>13</v>
      </c>
      <c r="H87" s="4" t="s">
        <v>19</v>
      </c>
      <c r="I87" s="4"/>
      <c r="J87" s="5">
        <v>92</v>
      </c>
      <c r="K87" s="67">
        <v>1.216</v>
      </c>
      <c r="L87" s="41">
        <v>7.1689999999999996</v>
      </c>
      <c r="M87" s="132" t="s">
        <v>234</v>
      </c>
      <c r="N87" s="1" t="s">
        <v>15</v>
      </c>
      <c r="O87" s="23">
        <v>7.160000000000001</v>
      </c>
      <c r="P87" s="1" t="s">
        <v>9</v>
      </c>
      <c r="Q87" s="3"/>
      <c r="R87" s="23">
        <v>7.4969999999999999</v>
      </c>
      <c r="S87" s="23">
        <v>7.1589999999999998</v>
      </c>
      <c r="T87" s="23">
        <v>7.5060000000000002</v>
      </c>
      <c r="U87" s="64"/>
      <c r="V87" s="23">
        <v>7.3449999999999998</v>
      </c>
      <c r="W87" s="23">
        <v>7.2190000000000003</v>
      </c>
      <c r="X87" s="23">
        <v>7.19</v>
      </c>
      <c r="Y87" s="23">
        <v>7.2240000000000002</v>
      </c>
      <c r="Z87" s="23">
        <v>7.1689999999999996</v>
      </c>
      <c r="AA87" s="23">
        <v>7.1970000000000001</v>
      </c>
      <c r="AB87" s="23">
        <v>7.2939999999999996</v>
      </c>
      <c r="AC87" s="23">
        <v>7.282</v>
      </c>
      <c r="AD87" s="23">
        <v>7.242</v>
      </c>
      <c r="AE87" s="23">
        <v>7.125</v>
      </c>
      <c r="AF87" s="23">
        <v>7.1689999999999996</v>
      </c>
      <c r="AG87" s="23">
        <v>7.0780000000000003</v>
      </c>
      <c r="AH87" s="6">
        <f t="shared" si="134"/>
        <v>7.1234999999999999</v>
      </c>
      <c r="AI87" s="9"/>
      <c r="AJ87" s="9"/>
      <c r="AK87" s="9"/>
      <c r="AL87" s="9"/>
      <c r="AM87" s="9"/>
      <c r="AN87" s="9"/>
      <c r="AO87" s="9"/>
      <c r="AP87" s="3"/>
      <c r="AQ87" s="23">
        <f t="shared" si="84"/>
        <v>0.32800000000000029</v>
      </c>
      <c r="AR87" s="23">
        <f t="shared" si="132"/>
        <v>-9.9999999999997868E-3</v>
      </c>
      <c r="AS87" s="23">
        <f t="shared" si="133"/>
        <v>0.33700000000000063</v>
      </c>
      <c r="AT87" s="23" t="str">
        <f t="shared" si="111"/>
        <v/>
      </c>
      <c r="AU87" s="23">
        <f t="shared" si="112"/>
        <v>0.17600000000000016</v>
      </c>
      <c r="AV87" s="23">
        <f t="shared" si="113"/>
        <v>5.0000000000000711E-2</v>
      </c>
      <c r="AW87" s="23">
        <f t="shared" si="114"/>
        <v>2.1000000000000796E-2</v>
      </c>
      <c r="AX87" s="23">
        <f t="shared" si="115"/>
        <v>5.5000000000000604E-2</v>
      </c>
      <c r="AY87" s="23">
        <f t="shared" si="116"/>
        <v>0</v>
      </c>
      <c r="AZ87" s="23">
        <f t="shared" si="117"/>
        <v>2.8000000000000469E-2</v>
      </c>
      <c r="BA87" s="23">
        <f t="shared" si="118"/>
        <v>0.125</v>
      </c>
      <c r="BB87" s="23">
        <f t="shared" si="119"/>
        <v>0.11300000000000043</v>
      </c>
      <c r="BC87" s="23">
        <f t="shared" si="120"/>
        <v>7.3000000000000398E-2</v>
      </c>
      <c r="BD87" s="23">
        <f t="shared" si="121"/>
        <v>-4.3999999999999595E-2</v>
      </c>
      <c r="BE87" s="23">
        <f t="shared" si="122"/>
        <v>0</v>
      </c>
      <c r="BF87" s="23">
        <f t="shared" si="123"/>
        <v>-9.0999999999999304E-2</v>
      </c>
      <c r="BG87" s="23">
        <f t="shared" si="124"/>
        <v>-4.5499999999999652E-2</v>
      </c>
      <c r="BH87" s="23" t="str">
        <f t="shared" si="125"/>
        <v/>
      </c>
      <c r="BI87" s="23" t="str">
        <f t="shared" si="126"/>
        <v/>
      </c>
      <c r="BJ87" s="23" t="str">
        <f t="shared" si="127"/>
        <v/>
      </c>
      <c r="BK87" s="23" t="str">
        <f t="shared" si="128"/>
        <v/>
      </c>
      <c r="BL87" s="23" t="str">
        <f t="shared" si="129"/>
        <v/>
      </c>
      <c r="BM87" s="23" t="str">
        <f t="shared" si="130"/>
        <v/>
      </c>
      <c r="BN87" s="23" t="str">
        <f t="shared" si="131"/>
        <v/>
      </c>
      <c r="BP87" s="8">
        <f t="shared" si="85"/>
        <v>0.32800000000000029</v>
      </c>
      <c r="BQ87" s="8">
        <f t="shared" si="86"/>
        <v>9.9999999999997868E-3</v>
      </c>
      <c r="BR87" s="8">
        <f t="shared" si="87"/>
        <v>0.33700000000000063</v>
      </c>
      <c r="BS87" s="8" t="str">
        <f t="shared" si="88"/>
        <v/>
      </c>
      <c r="BT87" s="8">
        <f t="shared" si="89"/>
        <v>0.17600000000000016</v>
      </c>
      <c r="BU87" s="8">
        <f t="shared" si="90"/>
        <v>5.0000000000000711E-2</v>
      </c>
      <c r="BV87" s="8">
        <f t="shared" si="91"/>
        <v>2.1000000000000796E-2</v>
      </c>
      <c r="BW87" s="8">
        <f t="shared" si="92"/>
        <v>5.5000000000000604E-2</v>
      </c>
      <c r="BX87" s="8">
        <f t="shared" si="93"/>
        <v>0</v>
      </c>
      <c r="BY87" s="8">
        <f t="shared" si="94"/>
        <v>2.8000000000000469E-2</v>
      </c>
      <c r="BZ87" s="8">
        <f t="shared" si="95"/>
        <v>0.125</v>
      </c>
      <c r="CA87" s="8">
        <f t="shared" si="96"/>
        <v>0.11300000000000043</v>
      </c>
      <c r="CB87" s="8">
        <f t="shared" si="97"/>
        <v>7.3000000000000398E-2</v>
      </c>
      <c r="CC87" s="8">
        <f t="shared" si="98"/>
        <v>4.3999999999999595E-2</v>
      </c>
      <c r="CD87" s="8">
        <f t="shared" si="99"/>
        <v>0</v>
      </c>
      <c r="CE87" s="8">
        <f t="shared" si="100"/>
        <v>9.0999999999999304E-2</v>
      </c>
      <c r="CF87" s="8">
        <f t="shared" si="101"/>
        <v>4.5499999999999652E-2</v>
      </c>
      <c r="CG87" s="8" t="str">
        <f t="shared" si="102"/>
        <v/>
      </c>
      <c r="CH87" s="8" t="str">
        <f t="shared" si="103"/>
        <v/>
      </c>
      <c r="CI87" s="8" t="str">
        <f t="shared" si="104"/>
        <v/>
      </c>
      <c r="CJ87" s="8" t="str">
        <f t="shared" si="105"/>
        <v/>
      </c>
      <c r="CK87" s="8" t="str">
        <f t="shared" si="106"/>
        <v/>
      </c>
      <c r="CL87" s="8" t="str">
        <f t="shared" si="107"/>
        <v/>
      </c>
      <c r="CM87" s="8" t="str">
        <f t="shared" si="108"/>
        <v/>
      </c>
      <c r="CN87" s="8"/>
    </row>
    <row r="88" spans="1:92">
      <c r="A88" s="1">
        <f t="shared" si="109"/>
        <v>86</v>
      </c>
      <c r="B88" s="19"/>
      <c r="C88" s="1">
        <v>6</v>
      </c>
      <c r="D88" s="4">
        <f t="shared" si="83"/>
        <v>69</v>
      </c>
      <c r="E88" s="4" t="s">
        <v>259</v>
      </c>
      <c r="F88" s="4">
        <v>1</v>
      </c>
      <c r="G88" s="4" t="s">
        <v>13</v>
      </c>
      <c r="H88" s="4" t="s">
        <v>19</v>
      </c>
      <c r="I88" s="4" t="s">
        <v>345</v>
      </c>
      <c r="J88" s="5">
        <v>73</v>
      </c>
      <c r="K88" s="72"/>
      <c r="L88" s="49">
        <v>8.19</v>
      </c>
      <c r="M88" s="132" t="s">
        <v>225</v>
      </c>
      <c r="N88" s="10" t="s">
        <v>128</v>
      </c>
      <c r="O88" s="64"/>
      <c r="P88" s="9"/>
      <c r="Q88" s="3" t="s">
        <v>227</v>
      </c>
      <c r="R88" s="64"/>
      <c r="S88" s="64"/>
      <c r="T88" s="64"/>
      <c r="U88" s="64"/>
      <c r="V88" s="23">
        <v>9.2089999999999996</v>
      </c>
      <c r="W88" s="23">
        <v>8.7629999999999999</v>
      </c>
      <c r="X88" s="23">
        <v>8.7279999999999998</v>
      </c>
      <c r="Y88" s="23">
        <v>8.5169999999999995</v>
      </c>
      <c r="Z88" s="23">
        <v>8.3810000000000002</v>
      </c>
      <c r="AA88" s="23">
        <v>8.359</v>
      </c>
      <c r="AB88" s="64"/>
      <c r="AC88" s="64"/>
      <c r="AD88" s="64"/>
      <c r="AE88" s="64"/>
      <c r="AF88" s="64"/>
      <c r="AG88" s="23">
        <v>8.6389999999999993</v>
      </c>
      <c r="AH88" s="64"/>
      <c r="AI88" s="37">
        <v>8.1029999999999998</v>
      </c>
      <c r="AJ88" s="37">
        <v>8.3140000000000001</v>
      </c>
      <c r="AK88" s="37">
        <v>7.8159999999999998</v>
      </c>
      <c r="AL88" s="6">
        <v>8.2629999999999999</v>
      </c>
      <c r="AM88" s="6">
        <v>8.1620000000000008</v>
      </c>
      <c r="AN88" s="37">
        <v>8.5549999999999997</v>
      </c>
      <c r="AO88" s="37">
        <v>8.5120000000000005</v>
      </c>
      <c r="AP88" s="3"/>
      <c r="AQ88" s="23" t="str">
        <f t="shared" si="84"/>
        <v/>
      </c>
      <c r="AR88" s="23" t="str">
        <f t="shared" si="132"/>
        <v/>
      </c>
      <c r="AS88" s="23" t="str">
        <f t="shared" si="133"/>
        <v/>
      </c>
      <c r="AT88" s="23" t="str">
        <f t="shared" si="111"/>
        <v/>
      </c>
      <c r="AU88" s="23">
        <f t="shared" si="112"/>
        <v>1.0190000000000001</v>
      </c>
      <c r="AV88" s="23">
        <f t="shared" si="113"/>
        <v>0.5730000000000004</v>
      </c>
      <c r="AW88" s="23">
        <f t="shared" si="114"/>
        <v>0.53800000000000026</v>
      </c>
      <c r="AX88" s="23">
        <f t="shared" si="115"/>
        <v>0.32699999999999996</v>
      </c>
      <c r="AY88" s="23">
        <f t="shared" si="116"/>
        <v>0.19100000000000072</v>
      </c>
      <c r="AZ88" s="23">
        <f t="shared" si="117"/>
        <v>0.16900000000000048</v>
      </c>
      <c r="BA88" s="23" t="str">
        <f t="shared" si="118"/>
        <v/>
      </c>
      <c r="BB88" s="23" t="str">
        <f t="shared" si="119"/>
        <v/>
      </c>
      <c r="BC88" s="23" t="str">
        <f t="shared" si="120"/>
        <v/>
      </c>
      <c r="BD88" s="23" t="str">
        <f t="shared" si="121"/>
        <v/>
      </c>
      <c r="BE88" s="23" t="str">
        <f t="shared" si="122"/>
        <v/>
      </c>
      <c r="BF88" s="23">
        <f t="shared" si="123"/>
        <v>0.44899999999999984</v>
      </c>
      <c r="BG88" s="23" t="str">
        <f t="shared" si="124"/>
        <v/>
      </c>
      <c r="BH88" s="23">
        <f t="shared" si="125"/>
        <v>-8.6999999999999744E-2</v>
      </c>
      <c r="BI88" s="23">
        <f t="shared" si="126"/>
        <v>0.12400000000000055</v>
      </c>
      <c r="BJ88" s="23">
        <f t="shared" si="127"/>
        <v>-0.37399999999999967</v>
      </c>
      <c r="BK88" s="23">
        <f t="shared" si="128"/>
        <v>7.3000000000000398E-2</v>
      </c>
      <c r="BL88" s="23">
        <f t="shared" si="129"/>
        <v>-2.7999999999998693E-2</v>
      </c>
      <c r="BM88" s="23">
        <f t="shared" si="130"/>
        <v>0.36500000000000021</v>
      </c>
      <c r="BN88" s="23">
        <f t="shared" si="131"/>
        <v>0.32200000000000095</v>
      </c>
      <c r="BP88" s="8" t="str">
        <f t="shared" si="85"/>
        <v/>
      </c>
      <c r="BQ88" s="8" t="str">
        <f t="shared" si="86"/>
        <v/>
      </c>
      <c r="BR88" s="8" t="str">
        <f t="shared" si="87"/>
        <v/>
      </c>
      <c r="BS88" s="8" t="str">
        <f t="shared" si="88"/>
        <v/>
      </c>
      <c r="BT88" s="8">
        <f t="shared" si="89"/>
        <v>1.0190000000000001</v>
      </c>
      <c r="BU88" s="8">
        <f t="shared" si="90"/>
        <v>0.5730000000000004</v>
      </c>
      <c r="BV88" s="8">
        <f t="shared" si="91"/>
        <v>0.53800000000000026</v>
      </c>
      <c r="BW88" s="8">
        <f t="shared" si="92"/>
        <v>0.32699999999999996</v>
      </c>
      <c r="BX88" s="8">
        <f t="shared" si="93"/>
        <v>0.19100000000000072</v>
      </c>
      <c r="BY88" s="8">
        <f t="shared" si="94"/>
        <v>0.16900000000000048</v>
      </c>
      <c r="BZ88" s="8" t="str">
        <f t="shared" si="95"/>
        <v/>
      </c>
      <c r="CA88" s="8" t="str">
        <f t="shared" si="96"/>
        <v/>
      </c>
      <c r="CB88" s="8" t="str">
        <f t="shared" si="97"/>
        <v/>
      </c>
      <c r="CC88" s="8" t="str">
        <f t="shared" si="98"/>
        <v/>
      </c>
      <c r="CD88" s="8" t="str">
        <f t="shared" si="99"/>
        <v/>
      </c>
      <c r="CE88" s="8">
        <f t="shared" si="100"/>
        <v>0.44899999999999984</v>
      </c>
      <c r="CF88" s="8" t="str">
        <f t="shared" si="101"/>
        <v/>
      </c>
      <c r="CG88" s="8">
        <f t="shared" si="102"/>
        <v>8.6999999999999744E-2</v>
      </c>
      <c r="CH88" s="8">
        <f t="shared" si="103"/>
        <v>0.12400000000000055</v>
      </c>
      <c r="CI88" s="8">
        <f t="shared" si="104"/>
        <v>0.37399999999999967</v>
      </c>
      <c r="CJ88" s="8">
        <f t="shared" si="105"/>
        <v>7.3000000000000398E-2</v>
      </c>
      <c r="CK88" s="8">
        <f t="shared" si="106"/>
        <v>2.7999999999998693E-2</v>
      </c>
      <c r="CL88" s="8">
        <f t="shared" si="107"/>
        <v>0.36500000000000021</v>
      </c>
      <c r="CM88" s="8">
        <f t="shared" si="108"/>
        <v>0.32200000000000095</v>
      </c>
      <c r="CN88" s="8"/>
    </row>
    <row r="89" spans="1:92">
      <c r="A89" s="1">
        <f t="shared" si="109"/>
        <v>87</v>
      </c>
      <c r="B89" s="19"/>
      <c r="C89" s="1">
        <v>6</v>
      </c>
      <c r="D89" s="4">
        <f t="shared" si="83"/>
        <v>69</v>
      </c>
      <c r="E89" s="4" t="s">
        <v>260</v>
      </c>
      <c r="F89" s="4">
        <v>1</v>
      </c>
      <c r="G89" s="4" t="s">
        <v>13</v>
      </c>
      <c r="H89" s="4" t="s">
        <v>138</v>
      </c>
      <c r="I89" s="4" t="s">
        <v>346</v>
      </c>
      <c r="J89" s="66"/>
      <c r="K89" s="72"/>
      <c r="L89" s="49">
        <v>10.315</v>
      </c>
      <c r="M89" s="132" t="s">
        <v>452</v>
      </c>
      <c r="N89" s="10" t="s">
        <v>128</v>
      </c>
      <c r="O89" s="64"/>
      <c r="P89" s="9"/>
      <c r="Q89" s="3" t="s">
        <v>227</v>
      </c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24">
        <v>11.44</v>
      </c>
      <c r="AJ89" s="24">
        <v>10.236000000000001</v>
      </c>
      <c r="AK89" s="24">
        <v>9.3260000000000005</v>
      </c>
      <c r="AL89" s="24">
        <v>10.315</v>
      </c>
      <c r="AM89" s="24">
        <v>10.468</v>
      </c>
      <c r="AN89" s="24">
        <v>10.381</v>
      </c>
      <c r="AO89" s="24">
        <v>9.9949999999999992</v>
      </c>
      <c r="AP89" s="3"/>
      <c r="AQ89" s="23" t="str">
        <f t="shared" si="84"/>
        <v/>
      </c>
      <c r="AR89" s="23" t="str">
        <f t="shared" si="132"/>
        <v/>
      </c>
      <c r="AS89" s="23" t="str">
        <f t="shared" si="133"/>
        <v/>
      </c>
      <c r="AT89" s="23" t="str">
        <f t="shared" si="111"/>
        <v/>
      </c>
      <c r="AU89" s="23" t="str">
        <f t="shared" si="112"/>
        <v/>
      </c>
      <c r="AV89" s="23" t="str">
        <f t="shared" si="113"/>
        <v/>
      </c>
      <c r="AW89" s="23" t="str">
        <f t="shared" si="114"/>
        <v/>
      </c>
      <c r="AX89" s="23" t="str">
        <f t="shared" si="115"/>
        <v/>
      </c>
      <c r="AY89" s="23" t="str">
        <f t="shared" si="116"/>
        <v/>
      </c>
      <c r="AZ89" s="23" t="str">
        <f t="shared" si="117"/>
        <v/>
      </c>
      <c r="BA89" s="23" t="str">
        <f t="shared" si="118"/>
        <v/>
      </c>
      <c r="BB89" s="23" t="str">
        <f t="shared" si="119"/>
        <v/>
      </c>
      <c r="BC89" s="23" t="str">
        <f t="shared" si="120"/>
        <v/>
      </c>
      <c r="BD89" s="23" t="str">
        <f t="shared" si="121"/>
        <v/>
      </c>
      <c r="BE89" s="23" t="str">
        <f t="shared" si="122"/>
        <v/>
      </c>
      <c r="BF89" s="23" t="str">
        <f t="shared" si="123"/>
        <v/>
      </c>
      <c r="BG89" s="23" t="str">
        <f t="shared" si="124"/>
        <v/>
      </c>
      <c r="BH89" s="23" t="str">
        <f t="shared" si="125"/>
        <v/>
      </c>
      <c r="BI89" s="23" t="str">
        <f t="shared" si="126"/>
        <v/>
      </c>
      <c r="BJ89" s="23" t="str">
        <f t="shared" si="127"/>
        <v/>
      </c>
      <c r="BK89" s="23" t="str">
        <f t="shared" si="128"/>
        <v/>
      </c>
      <c r="BL89" s="23" t="str">
        <f t="shared" si="129"/>
        <v/>
      </c>
      <c r="BM89" s="23" t="str">
        <f t="shared" si="130"/>
        <v/>
      </c>
      <c r="BN89" s="23" t="str">
        <f t="shared" si="131"/>
        <v/>
      </c>
      <c r="BP89" s="8" t="str">
        <f t="shared" si="85"/>
        <v/>
      </c>
      <c r="BQ89" s="8" t="str">
        <f t="shared" si="86"/>
        <v/>
      </c>
      <c r="BR89" s="8" t="str">
        <f t="shared" si="87"/>
        <v/>
      </c>
      <c r="BS89" s="8" t="str">
        <f t="shared" si="88"/>
        <v/>
      </c>
      <c r="BT89" s="8" t="str">
        <f t="shared" si="89"/>
        <v/>
      </c>
      <c r="BU89" s="8" t="str">
        <f t="shared" si="90"/>
        <v/>
      </c>
      <c r="BV89" s="8" t="str">
        <f t="shared" si="91"/>
        <v/>
      </c>
      <c r="BW89" s="8" t="str">
        <f t="shared" si="92"/>
        <v/>
      </c>
      <c r="BX89" s="8" t="str">
        <f t="shared" si="93"/>
        <v/>
      </c>
      <c r="BY89" s="8" t="str">
        <f t="shared" si="94"/>
        <v/>
      </c>
      <c r="BZ89" s="8" t="str">
        <f t="shared" si="95"/>
        <v/>
      </c>
      <c r="CA89" s="8" t="str">
        <f t="shared" si="96"/>
        <v/>
      </c>
      <c r="CB89" s="8" t="str">
        <f t="shared" si="97"/>
        <v/>
      </c>
      <c r="CC89" s="8" t="str">
        <f t="shared" si="98"/>
        <v/>
      </c>
      <c r="CD89" s="8" t="str">
        <f t="shared" si="99"/>
        <v/>
      </c>
      <c r="CE89" s="8" t="str">
        <f t="shared" si="100"/>
        <v/>
      </c>
      <c r="CF89" s="8" t="str">
        <f t="shared" si="101"/>
        <v/>
      </c>
      <c r="CG89" s="8" t="str">
        <f t="shared" si="102"/>
        <v/>
      </c>
      <c r="CH89" s="8" t="str">
        <f t="shared" si="103"/>
        <v/>
      </c>
      <c r="CI89" s="8" t="str">
        <f t="shared" si="104"/>
        <v/>
      </c>
      <c r="CJ89" s="8" t="str">
        <f t="shared" si="105"/>
        <v/>
      </c>
      <c r="CK89" s="8" t="str">
        <f t="shared" si="106"/>
        <v/>
      </c>
      <c r="CL89" s="8" t="str">
        <f t="shared" si="107"/>
        <v/>
      </c>
      <c r="CM89" s="8" t="str">
        <f t="shared" si="108"/>
        <v/>
      </c>
      <c r="CN89" s="8"/>
    </row>
    <row r="90" spans="1:92">
      <c r="A90" s="1">
        <f t="shared" si="109"/>
        <v>88</v>
      </c>
      <c r="B90" s="19"/>
      <c r="C90" s="1">
        <v>6</v>
      </c>
      <c r="D90" s="4">
        <f t="shared" si="83"/>
        <v>69</v>
      </c>
      <c r="E90" s="4" t="s">
        <v>188</v>
      </c>
      <c r="F90" s="4">
        <v>3</v>
      </c>
      <c r="G90" s="4" t="s">
        <v>13</v>
      </c>
      <c r="H90" s="4" t="s">
        <v>19</v>
      </c>
      <c r="I90" s="4"/>
      <c r="J90" s="5">
        <v>98.6</v>
      </c>
      <c r="K90" s="72"/>
      <c r="L90" s="41">
        <v>4.1590000000000007</v>
      </c>
      <c r="M90" s="132" t="s">
        <v>127</v>
      </c>
      <c r="N90" s="1" t="s">
        <v>15</v>
      </c>
      <c r="O90" s="23">
        <v>4.1660000000000013</v>
      </c>
      <c r="P90" s="1" t="s">
        <v>9</v>
      </c>
      <c r="Q90" s="3" t="s">
        <v>227</v>
      </c>
      <c r="R90" s="23">
        <v>4.4720000000000004</v>
      </c>
      <c r="S90" s="23">
        <v>4.3710000000000004</v>
      </c>
      <c r="T90" s="23">
        <v>4.3499999999999996</v>
      </c>
      <c r="U90" s="23">
        <v>3.7429999999999999</v>
      </c>
      <c r="V90" s="23">
        <v>4.0039999999999996</v>
      </c>
      <c r="W90" s="64"/>
      <c r="X90" s="64"/>
      <c r="Y90" s="64"/>
      <c r="Z90" s="23">
        <v>4.1849999999999996</v>
      </c>
      <c r="AA90" s="64"/>
      <c r="AB90" s="23">
        <v>4.3259999999999996</v>
      </c>
      <c r="AC90" s="23">
        <v>4.32</v>
      </c>
      <c r="AD90" s="23">
        <v>4.3369999999999997</v>
      </c>
      <c r="AE90" s="23">
        <v>4.2140000000000004</v>
      </c>
      <c r="AF90" s="23">
        <v>4.3719999999999999</v>
      </c>
      <c r="AG90" s="23">
        <v>3.9460000000000002</v>
      </c>
      <c r="AH90" s="6">
        <f t="shared" si="134"/>
        <v>4.1589999999999998</v>
      </c>
      <c r="AI90" s="7">
        <v>3.85</v>
      </c>
      <c r="AJ90" s="7">
        <v>4.22</v>
      </c>
      <c r="AK90" s="7">
        <v>3.92</v>
      </c>
      <c r="AL90" s="7">
        <v>4.1399999999999997</v>
      </c>
      <c r="AM90" s="7">
        <v>4.08</v>
      </c>
      <c r="AN90" s="7">
        <v>4.33</v>
      </c>
      <c r="AO90" s="7">
        <v>4.32</v>
      </c>
      <c r="AP90" s="3"/>
      <c r="AQ90" s="23">
        <f t="shared" si="84"/>
        <v>0.31299999999999972</v>
      </c>
      <c r="AR90" s="23">
        <f t="shared" si="132"/>
        <v>0.21199999999999974</v>
      </c>
      <c r="AS90" s="23">
        <f t="shared" si="133"/>
        <v>0.19099999999999895</v>
      </c>
      <c r="AT90" s="23">
        <f t="shared" si="111"/>
        <v>-0.41600000000000081</v>
      </c>
      <c r="AU90" s="23">
        <f t="shared" si="112"/>
        <v>-0.15500000000000114</v>
      </c>
      <c r="AV90" s="23" t="str">
        <f t="shared" si="113"/>
        <v/>
      </c>
      <c r="AW90" s="23" t="str">
        <f t="shared" si="114"/>
        <v/>
      </c>
      <c r="AX90" s="23" t="str">
        <f t="shared" si="115"/>
        <v/>
      </c>
      <c r="AY90" s="23">
        <f t="shared" si="116"/>
        <v>2.5999999999998913E-2</v>
      </c>
      <c r="AZ90" s="23" t="str">
        <f t="shared" si="117"/>
        <v/>
      </c>
      <c r="BA90" s="23">
        <f t="shared" si="118"/>
        <v>0.16699999999999893</v>
      </c>
      <c r="BB90" s="23">
        <f t="shared" si="119"/>
        <v>0.16099999999999959</v>
      </c>
      <c r="BC90" s="23">
        <f t="shared" si="120"/>
        <v>0.17799999999999905</v>
      </c>
      <c r="BD90" s="23">
        <f t="shared" si="121"/>
        <v>5.4999999999999716E-2</v>
      </c>
      <c r="BE90" s="23">
        <f t="shared" si="122"/>
        <v>0.21299999999999919</v>
      </c>
      <c r="BF90" s="23">
        <f t="shared" si="123"/>
        <v>-0.21300000000000052</v>
      </c>
      <c r="BG90" s="23">
        <f t="shared" si="124"/>
        <v>-8.8817841970012523E-16</v>
      </c>
      <c r="BH90" s="23">
        <f t="shared" si="125"/>
        <v>-0.30900000000000061</v>
      </c>
      <c r="BI90" s="23">
        <f t="shared" si="126"/>
        <v>6.0999999999999055E-2</v>
      </c>
      <c r="BJ90" s="23">
        <f t="shared" si="127"/>
        <v>-0.23900000000000077</v>
      </c>
      <c r="BK90" s="23">
        <f t="shared" si="128"/>
        <v>-1.9000000000001016E-2</v>
      </c>
      <c r="BL90" s="23">
        <f t="shared" si="129"/>
        <v>-7.9000000000000625E-2</v>
      </c>
      <c r="BM90" s="23">
        <f t="shared" si="130"/>
        <v>0.17099999999999937</v>
      </c>
      <c r="BN90" s="23">
        <f t="shared" si="131"/>
        <v>0.16099999999999959</v>
      </c>
      <c r="BP90" s="8">
        <f t="shared" si="85"/>
        <v>0.31299999999999972</v>
      </c>
      <c r="BQ90" s="8">
        <f t="shared" si="86"/>
        <v>0.21199999999999974</v>
      </c>
      <c r="BR90" s="8">
        <f t="shared" si="87"/>
        <v>0.19099999999999895</v>
      </c>
      <c r="BS90" s="8">
        <f t="shared" si="88"/>
        <v>0.41600000000000081</v>
      </c>
      <c r="BT90" s="8">
        <f t="shared" si="89"/>
        <v>0.15500000000000114</v>
      </c>
      <c r="BU90" s="8" t="str">
        <f t="shared" si="90"/>
        <v/>
      </c>
      <c r="BV90" s="8" t="str">
        <f t="shared" si="91"/>
        <v/>
      </c>
      <c r="BW90" s="8" t="str">
        <f t="shared" si="92"/>
        <v/>
      </c>
      <c r="BX90" s="8">
        <f t="shared" si="93"/>
        <v>2.5999999999998913E-2</v>
      </c>
      <c r="BY90" s="8" t="str">
        <f t="shared" si="94"/>
        <v/>
      </c>
      <c r="BZ90" s="8">
        <f t="shared" si="95"/>
        <v>0.16699999999999893</v>
      </c>
      <c r="CA90" s="8">
        <f t="shared" si="96"/>
        <v>0.16099999999999959</v>
      </c>
      <c r="CB90" s="8">
        <f t="shared" si="97"/>
        <v>0.17799999999999905</v>
      </c>
      <c r="CC90" s="8">
        <f t="shared" si="98"/>
        <v>5.4999999999999716E-2</v>
      </c>
      <c r="CD90" s="8">
        <f t="shared" si="99"/>
        <v>0.21299999999999919</v>
      </c>
      <c r="CE90" s="8">
        <f t="shared" si="100"/>
        <v>0.21300000000000052</v>
      </c>
      <c r="CF90" s="8">
        <f t="shared" si="101"/>
        <v>8.8817841970012523E-16</v>
      </c>
      <c r="CG90" s="8">
        <f t="shared" si="102"/>
        <v>0.30900000000000061</v>
      </c>
      <c r="CH90" s="8">
        <f t="shared" si="103"/>
        <v>6.0999999999999055E-2</v>
      </c>
      <c r="CI90" s="8">
        <f t="shared" si="104"/>
        <v>0.23900000000000077</v>
      </c>
      <c r="CJ90" s="8">
        <f t="shared" si="105"/>
        <v>1.9000000000001016E-2</v>
      </c>
      <c r="CK90" s="8">
        <f t="shared" si="106"/>
        <v>7.9000000000000625E-2</v>
      </c>
      <c r="CL90" s="8">
        <f t="shared" si="107"/>
        <v>0.17099999999999937</v>
      </c>
      <c r="CM90" s="8">
        <f t="shared" si="108"/>
        <v>0.16099999999999959</v>
      </c>
      <c r="CN90" s="8"/>
    </row>
    <row r="91" spans="1:92">
      <c r="A91" s="1">
        <f t="shared" si="109"/>
        <v>89</v>
      </c>
      <c r="B91" s="19"/>
      <c r="C91" s="1">
        <v>6</v>
      </c>
      <c r="D91" s="4">
        <f t="shared" si="83"/>
        <v>69</v>
      </c>
      <c r="E91" s="4" t="s">
        <v>261</v>
      </c>
      <c r="F91" s="4">
        <v>3</v>
      </c>
      <c r="G91" s="4" t="s">
        <v>13</v>
      </c>
      <c r="H91" s="4" t="s">
        <v>19</v>
      </c>
      <c r="I91" s="4"/>
      <c r="J91" s="5">
        <v>97.1</v>
      </c>
      <c r="K91" s="72"/>
      <c r="L91" s="41">
        <v>4.8520000000000003</v>
      </c>
      <c r="M91" s="132" t="s">
        <v>127</v>
      </c>
      <c r="N91" s="1" t="s">
        <v>15</v>
      </c>
      <c r="O91" s="23">
        <v>4.8540000000000001</v>
      </c>
      <c r="P91" s="1" t="s">
        <v>9</v>
      </c>
      <c r="Q91" s="3" t="s">
        <v>227</v>
      </c>
      <c r="R91" s="23">
        <v>5.1219999999999999</v>
      </c>
      <c r="S91" s="23">
        <v>5.0810000000000004</v>
      </c>
      <c r="T91" s="23">
        <v>5.14</v>
      </c>
      <c r="U91" s="23">
        <v>4.8259999999999996</v>
      </c>
      <c r="V91" s="23">
        <v>4.9249999999999998</v>
      </c>
      <c r="W91" s="64"/>
      <c r="X91" s="64"/>
      <c r="Y91" s="64"/>
      <c r="Z91" s="23">
        <v>4.8630000000000004</v>
      </c>
      <c r="AA91" s="64"/>
      <c r="AB91" s="23">
        <v>4.992</v>
      </c>
      <c r="AC91" s="23">
        <v>4.9980000000000002</v>
      </c>
      <c r="AD91" s="23">
        <v>5.0259999999999998</v>
      </c>
      <c r="AE91" s="23">
        <v>4.8310000000000004</v>
      </c>
      <c r="AF91" s="23">
        <v>5.0730000000000004</v>
      </c>
      <c r="AG91" s="23">
        <v>4.5970000000000004</v>
      </c>
      <c r="AH91" s="6">
        <f t="shared" si="134"/>
        <v>4.8350000000000009</v>
      </c>
      <c r="AI91" s="7">
        <v>4.8499999999999996</v>
      </c>
      <c r="AJ91" s="7">
        <v>4.8899999999999997</v>
      </c>
      <c r="AK91" s="7">
        <v>4.51</v>
      </c>
      <c r="AL91" s="7">
        <v>4.87</v>
      </c>
      <c r="AM91" s="7">
        <v>4.8</v>
      </c>
      <c r="AN91" s="7">
        <v>4.9400000000000004</v>
      </c>
      <c r="AO91" s="7">
        <v>4.92</v>
      </c>
      <c r="AP91" s="3"/>
      <c r="AQ91" s="23">
        <f t="shared" si="84"/>
        <v>0.26999999999999957</v>
      </c>
      <c r="AR91" s="23">
        <f t="shared" si="132"/>
        <v>0.22900000000000009</v>
      </c>
      <c r="AS91" s="23">
        <f t="shared" si="133"/>
        <v>0.28799999999999937</v>
      </c>
      <c r="AT91" s="23">
        <f t="shared" si="111"/>
        <v>-2.6000000000000689E-2</v>
      </c>
      <c r="AU91" s="23">
        <f t="shared" si="112"/>
        <v>7.299999999999951E-2</v>
      </c>
      <c r="AV91" s="23" t="str">
        <f t="shared" si="113"/>
        <v/>
      </c>
      <c r="AW91" s="23" t="str">
        <f t="shared" si="114"/>
        <v/>
      </c>
      <c r="AX91" s="23" t="str">
        <f t="shared" si="115"/>
        <v/>
      </c>
      <c r="AY91" s="23">
        <f t="shared" si="116"/>
        <v>1.1000000000000121E-2</v>
      </c>
      <c r="AZ91" s="23" t="str">
        <f t="shared" si="117"/>
        <v/>
      </c>
      <c r="BA91" s="23">
        <f t="shared" si="118"/>
        <v>0.13999999999999968</v>
      </c>
      <c r="BB91" s="23">
        <f t="shared" si="119"/>
        <v>0.14599999999999991</v>
      </c>
      <c r="BC91" s="23">
        <f t="shared" si="120"/>
        <v>0.17399999999999949</v>
      </c>
      <c r="BD91" s="23">
        <f t="shared" si="121"/>
        <v>-2.0999999999999908E-2</v>
      </c>
      <c r="BE91" s="23">
        <f t="shared" si="122"/>
        <v>0.22100000000000009</v>
      </c>
      <c r="BF91" s="23">
        <f t="shared" si="123"/>
        <v>-0.25499999999999989</v>
      </c>
      <c r="BG91" s="23">
        <f t="shared" si="124"/>
        <v>-1.699999999999946E-2</v>
      </c>
      <c r="BH91" s="23">
        <f t="shared" si="125"/>
        <v>-2.0000000000006679E-3</v>
      </c>
      <c r="BI91" s="23">
        <f t="shared" si="126"/>
        <v>3.7999999999999368E-2</v>
      </c>
      <c r="BJ91" s="23">
        <f t="shared" si="127"/>
        <v>-0.34200000000000053</v>
      </c>
      <c r="BK91" s="23">
        <f t="shared" si="128"/>
        <v>1.7999999999999794E-2</v>
      </c>
      <c r="BL91" s="23">
        <f t="shared" si="129"/>
        <v>-5.200000000000049E-2</v>
      </c>
      <c r="BM91" s="23">
        <f t="shared" si="130"/>
        <v>8.8000000000000078E-2</v>
      </c>
      <c r="BN91" s="23">
        <f t="shared" si="131"/>
        <v>6.7999999999999616E-2</v>
      </c>
      <c r="BP91" s="8">
        <f t="shared" si="85"/>
        <v>0.26999999999999957</v>
      </c>
      <c r="BQ91" s="8">
        <f t="shared" si="86"/>
        <v>0.22900000000000009</v>
      </c>
      <c r="BR91" s="8">
        <f t="shared" si="87"/>
        <v>0.28799999999999937</v>
      </c>
      <c r="BS91" s="8">
        <f t="shared" si="88"/>
        <v>2.6000000000000689E-2</v>
      </c>
      <c r="BT91" s="8">
        <f t="shared" si="89"/>
        <v>7.299999999999951E-2</v>
      </c>
      <c r="BU91" s="8" t="str">
        <f t="shared" si="90"/>
        <v/>
      </c>
      <c r="BV91" s="8" t="str">
        <f t="shared" si="91"/>
        <v/>
      </c>
      <c r="BW91" s="8" t="str">
        <f t="shared" si="92"/>
        <v/>
      </c>
      <c r="BX91" s="8">
        <f t="shared" si="93"/>
        <v>1.1000000000000121E-2</v>
      </c>
      <c r="BY91" s="8" t="str">
        <f t="shared" si="94"/>
        <v/>
      </c>
      <c r="BZ91" s="8">
        <f t="shared" si="95"/>
        <v>0.13999999999999968</v>
      </c>
      <c r="CA91" s="8">
        <f t="shared" si="96"/>
        <v>0.14599999999999991</v>
      </c>
      <c r="CB91" s="8">
        <f t="shared" si="97"/>
        <v>0.17399999999999949</v>
      </c>
      <c r="CC91" s="8">
        <f t="shared" si="98"/>
        <v>2.0999999999999908E-2</v>
      </c>
      <c r="CD91" s="8">
        <f t="shared" si="99"/>
        <v>0.22100000000000009</v>
      </c>
      <c r="CE91" s="8">
        <f t="shared" si="100"/>
        <v>0.25499999999999989</v>
      </c>
      <c r="CF91" s="8">
        <f t="shared" si="101"/>
        <v>1.699999999999946E-2</v>
      </c>
      <c r="CG91" s="8">
        <f t="shared" si="102"/>
        <v>2.0000000000006679E-3</v>
      </c>
      <c r="CH91" s="8">
        <f t="shared" si="103"/>
        <v>3.7999999999999368E-2</v>
      </c>
      <c r="CI91" s="8">
        <f t="shared" si="104"/>
        <v>0.34200000000000053</v>
      </c>
      <c r="CJ91" s="8">
        <f t="shared" si="105"/>
        <v>1.7999999999999794E-2</v>
      </c>
      <c r="CK91" s="8">
        <f t="shared" si="106"/>
        <v>5.200000000000049E-2</v>
      </c>
      <c r="CL91" s="8">
        <f t="shared" si="107"/>
        <v>8.8000000000000078E-2</v>
      </c>
      <c r="CM91" s="8">
        <f t="shared" si="108"/>
        <v>6.7999999999999616E-2</v>
      </c>
      <c r="CN91" s="8"/>
    </row>
    <row r="92" spans="1:92">
      <c r="A92" s="1">
        <f t="shared" si="109"/>
        <v>90</v>
      </c>
      <c r="B92" s="19"/>
      <c r="C92" s="1">
        <v>6</v>
      </c>
      <c r="D92" s="4">
        <f t="shared" si="83"/>
        <v>69</v>
      </c>
      <c r="E92" s="4" t="s">
        <v>186</v>
      </c>
      <c r="F92" s="4">
        <v>3</v>
      </c>
      <c r="G92" s="4" t="s">
        <v>13</v>
      </c>
      <c r="H92" s="4" t="s">
        <v>19</v>
      </c>
      <c r="I92" s="4"/>
      <c r="J92" s="5">
        <v>98.1</v>
      </c>
      <c r="K92" s="72"/>
      <c r="L92" s="41">
        <v>5.8070000000000004</v>
      </c>
      <c r="M92" s="132" t="s">
        <v>127</v>
      </c>
      <c r="N92" s="1" t="s">
        <v>15</v>
      </c>
      <c r="O92" s="23">
        <v>5.8029999999999999</v>
      </c>
      <c r="P92" s="1" t="s">
        <v>9</v>
      </c>
      <c r="Q92" s="3" t="s">
        <v>227</v>
      </c>
      <c r="R92" s="23">
        <v>5.95</v>
      </c>
      <c r="S92" s="23">
        <v>5.891</v>
      </c>
      <c r="T92" s="23">
        <v>5.915</v>
      </c>
      <c r="U92" s="23">
        <v>5.7439999999999998</v>
      </c>
      <c r="V92" s="23">
        <v>5.774</v>
      </c>
      <c r="W92" s="64"/>
      <c r="X92" s="64"/>
      <c r="Y92" s="64"/>
      <c r="Z92" s="23">
        <v>5.81</v>
      </c>
      <c r="AA92" s="64"/>
      <c r="AB92" s="23">
        <v>5.9589999999999996</v>
      </c>
      <c r="AC92" s="23">
        <v>5.9850000000000003</v>
      </c>
      <c r="AD92" s="23">
        <v>5.9539999999999997</v>
      </c>
      <c r="AE92" s="23">
        <v>5.8120000000000003</v>
      </c>
      <c r="AF92" s="23">
        <v>5.8680000000000003</v>
      </c>
      <c r="AG92" s="6">
        <v>5.5179999999999998</v>
      </c>
      <c r="AH92" s="6">
        <f t="shared" si="134"/>
        <v>5.6929999999999996</v>
      </c>
      <c r="AI92" s="7">
        <v>6.75</v>
      </c>
      <c r="AJ92" s="7">
        <v>5.85</v>
      </c>
      <c r="AK92" s="7">
        <v>5.4</v>
      </c>
      <c r="AL92" s="7">
        <v>5.9</v>
      </c>
      <c r="AM92" s="7">
        <v>5.81</v>
      </c>
      <c r="AN92" s="7">
        <v>5.59</v>
      </c>
      <c r="AO92" s="7">
        <v>5.51</v>
      </c>
      <c r="AP92" s="3"/>
      <c r="AQ92" s="23">
        <f t="shared" si="84"/>
        <v>0.14299999999999979</v>
      </c>
      <c r="AR92" s="23">
        <f t="shared" si="132"/>
        <v>8.3999999999999631E-2</v>
      </c>
      <c r="AS92" s="23">
        <f t="shared" si="133"/>
        <v>0.10799999999999965</v>
      </c>
      <c r="AT92" s="23">
        <f t="shared" si="111"/>
        <v>-6.3000000000000611E-2</v>
      </c>
      <c r="AU92" s="23">
        <f t="shared" si="112"/>
        <v>-3.3000000000000362E-2</v>
      </c>
      <c r="AV92" s="23" t="str">
        <f t="shared" si="113"/>
        <v/>
      </c>
      <c r="AW92" s="23" t="str">
        <f t="shared" si="114"/>
        <v/>
      </c>
      <c r="AX92" s="23" t="str">
        <f t="shared" si="115"/>
        <v/>
      </c>
      <c r="AY92" s="23">
        <f t="shared" si="116"/>
        <v>2.9999999999992255E-3</v>
      </c>
      <c r="AZ92" s="23" t="str">
        <f t="shared" si="117"/>
        <v/>
      </c>
      <c r="BA92" s="23">
        <f t="shared" si="118"/>
        <v>0.15199999999999925</v>
      </c>
      <c r="BB92" s="23">
        <f t="shared" si="119"/>
        <v>0.17799999999999994</v>
      </c>
      <c r="BC92" s="23">
        <f t="shared" si="120"/>
        <v>0.14699999999999935</v>
      </c>
      <c r="BD92" s="23">
        <f t="shared" si="121"/>
        <v>4.9999999999998934E-3</v>
      </c>
      <c r="BE92" s="23">
        <f t="shared" si="122"/>
        <v>6.0999999999999943E-2</v>
      </c>
      <c r="BF92" s="23">
        <f t="shared" si="123"/>
        <v>-0.28900000000000059</v>
      </c>
      <c r="BG92" s="23">
        <f t="shared" si="124"/>
        <v>-0.11400000000000077</v>
      </c>
      <c r="BH92" s="23">
        <f t="shared" si="125"/>
        <v>0.94299999999999962</v>
      </c>
      <c r="BI92" s="23">
        <f t="shared" si="126"/>
        <v>4.2999999999999261E-2</v>
      </c>
      <c r="BJ92" s="23">
        <f t="shared" si="127"/>
        <v>-0.40700000000000003</v>
      </c>
      <c r="BK92" s="23">
        <f t="shared" si="128"/>
        <v>9.2999999999999972E-2</v>
      </c>
      <c r="BL92" s="23">
        <f t="shared" si="129"/>
        <v>2.9999999999992255E-3</v>
      </c>
      <c r="BM92" s="23">
        <f t="shared" si="130"/>
        <v>-0.21700000000000053</v>
      </c>
      <c r="BN92" s="23">
        <f t="shared" si="131"/>
        <v>-0.2970000000000006</v>
      </c>
      <c r="BP92" s="8">
        <f t="shared" si="85"/>
        <v>0.14299999999999979</v>
      </c>
      <c r="BQ92" s="8">
        <f t="shared" si="86"/>
        <v>8.3999999999999631E-2</v>
      </c>
      <c r="BR92" s="8">
        <f t="shared" si="87"/>
        <v>0.10799999999999965</v>
      </c>
      <c r="BS92" s="8">
        <f t="shared" si="88"/>
        <v>6.3000000000000611E-2</v>
      </c>
      <c r="BT92" s="8">
        <f t="shared" si="89"/>
        <v>3.3000000000000362E-2</v>
      </c>
      <c r="BU92" s="8" t="str">
        <f t="shared" si="90"/>
        <v/>
      </c>
      <c r="BV92" s="8" t="str">
        <f t="shared" si="91"/>
        <v/>
      </c>
      <c r="BW92" s="8" t="str">
        <f t="shared" si="92"/>
        <v/>
      </c>
      <c r="BX92" s="8">
        <f t="shared" si="93"/>
        <v>2.9999999999992255E-3</v>
      </c>
      <c r="BY92" s="8" t="str">
        <f t="shared" si="94"/>
        <v/>
      </c>
      <c r="BZ92" s="8">
        <f t="shared" si="95"/>
        <v>0.15199999999999925</v>
      </c>
      <c r="CA92" s="8">
        <f t="shared" si="96"/>
        <v>0.17799999999999994</v>
      </c>
      <c r="CB92" s="8">
        <f t="shared" si="97"/>
        <v>0.14699999999999935</v>
      </c>
      <c r="CC92" s="8">
        <f t="shared" si="98"/>
        <v>4.9999999999998934E-3</v>
      </c>
      <c r="CD92" s="8">
        <f t="shared" si="99"/>
        <v>6.0999999999999943E-2</v>
      </c>
      <c r="CE92" s="8">
        <f t="shared" si="100"/>
        <v>0.28900000000000059</v>
      </c>
      <c r="CF92" s="8">
        <f t="shared" si="101"/>
        <v>0.11400000000000077</v>
      </c>
      <c r="CG92" s="8">
        <f t="shared" si="102"/>
        <v>0.94299999999999962</v>
      </c>
      <c r="CH92" s="8">
        <f t="shared" si="103"/>
        <v>4.2999999999999261E-2</v>
      </c>
      <c r="CI92" s="8">
        <f t="shared" si="104"/>
        <v>0.40700000000000003</v>
      </c>
      <c r="CJ92" s="8">
        <f t="shared" si="105"/>
        <v>9.2999999999999972E-2</v>
      </c>
      <c r="CK92" s="8">
        <f t="shared" si="106"/>
        <v>2.9999999999992255E-3</v>
      </c>
      <c r="CL92" s="8">
        <f t="shared" si="107"/>
        <v>0.21700000000000053</v>
      </c>
      <c r="CM92" s="8">
        <f t="shared" si="108"/>
        <v>0.2970000000000006</v>
      </c>
      <c r="CN92" s="8"/>
    </row>
    <row r="93" spans="1:92">
      <c r="A93" s="1">
        <f t="shared" si="109"/>
        <v>91</v>
      </c>
      <c r="B93" s="19"/>
      <c r="C93" s="1">
        <v>6</v>
      </c>
      <c r="D93" s="4">
        <f t="shared" si="83"/>
        <v>69</v>
      </c>
      <c r="E93" s="4" t="s">
        <v>277</v>
      </c>
      <c r="F93" s="4">
        <v>3</v>
      </c>
      <c r="G93" s="4" t="s">
        <v>16</v>
      </c>
      <c r="H93" s="4" t="s">
        <v>24</v>
      </c>
      <c r="I93" s="4"/>
      <c r="J93" s="5">
        <v>97.6</v>
      </c>
      <c r="K93" s="72"/>
      <c r="L93" s="41">
        <v>6.4740000000000002</v>
      </c>
      <c r="M93" s="132" t="s">
        <v>127</v>
      </c>
      <c r="N93" s="1" t="s">
        <v>15</v>
      </c>
      <c r="O93" s="23">
        <v>6.4969999999999999</v>
      </c>
      <c r="P93" s="1" t="s">
        <v>9</v>
      </c>
      <c r="Q93" s="3"/>
      <c r="R93" s="23">
        <v>6.5410000000000004</v>
      </c>
      <c r="S93" s="23">
        <v>6.4320000000000004</v>
      </c>
      <c r="T93" s="23">
        <v>6.7329999999999997</v>
      </c>
      <c r="U93" s="23">
        <v>6.61</v>
      </c>
      <c r="V93" s="23">
        <v>6.5220000000000002</v>
      </c>
      <c r="W93" s="64"/>
      <c r="X93" s="64"/>
      <c r="Y93" s="64"/>
      <c r="Z93" s="23">
        <v>6.4740000000000002</v>
      </c>
      <c r="AA93" s="64"/>
      <c r="AB93" s="23">
        <v>6.601</v>
      </c>
      <c r="AC93" s="23">
        <v>6.5460000000000003</v>
      </c>
      <c r="AD93" s="23">
        <v>6.508</v>
      </c>
      <c r="AE93" s="23">
        <v>6.4880000000000004</v>
      </c>
      <c r="AF93" s="23">
        <v>6.484</v>
      </c>
      <c r="AG93" s="23">
        <v>6.3280000000000003</v>
      </c>
      <c r="AH93" s="6">
        <f t="shared" si="134"/>
        <v>6.4060000000000006</v>
      </c>
      <c r="AI93" s="9"/>
      <c r="AJ93" s="9"/>
      <c r="AK93" s="9"/>
      <c r="AL93" s="9"/>
      <c r="AM93" s="9"/>
      <c r="AN93" s="9"/>
      <c r="AO93" s="9"/>
      <c r="AP93" s="3"/>
      <c r="AQ93" s="23">
        <f t="shared" si="84"/>
        <v>6.7000000000000171E-2</v>
      </c>
      <c r="AR93" s="23">
        <f t="shared" si="132"/>
        <v>-4.1999999999999815E-2</v>
      </c>
      <c r="AS93" s="23">
        <f t="shared" si="133"/>
        <v>0.25899999999999945</v>
      </c>
      <c r="AT93" s="23">
        <f t="shared" si="111"/>
        <v>0.13600000000000012</v>
      </c>
      <c r="AU93" s="23">
        <f t="shared" si="112"/>
        <v>4.8000000000000043E-2</v>
      </c>
      <c r="AV93" s="23" t="str">
        <f t="shared" si="113"/>
        <v/>
      </c>
      <c r="AW93" s="23" t="str">
        <f t="shared" si="114"/>
        <v/>
      </c>
      <c r="AX93" s="23" t="str">
        <f t="shared" si="115"/>
        <v/>
      </c>
      <c r="AY93" s="23">
        <f t="shared" si="116"/>
        <v>0</v>
      </c>
      <c r="AZ93" s="23" t="str">
        <f t="shared" si="117"/>
        <v/>
      </c>
      <c r="BA93" s="23">
        <f t="shared" si="118"/>
        <v>0.12699999999999978</v>
      </c>
      <c r="BB93" s="23">
        <f t="shared" si="119"/>
        <v>7.2000000000000064E-2</v>
      </c>
      <c r="BC93" s="23">
        <f t="shared" si="120"/>
        <v>3.3999999999999808E-2</v>
      </c>
      <c r="BD93" s="23">
        <f t="shared" si="121"/>
        <v>1.4000000000000234E-2</v>
      </c>
      <c r="BE93" s="23">
        <f t="shared" si="122"/>
        <v>9.9999999999997868E-3</v>
      </c>
      <c r="BF93" s="23">
        <f t="shared" si="123"/>
        <v>-0.14599999999999991</v>
      </c>
      <c r="BG93" s="23">
        <f t="shared" si="124"/>
        <v>-6.7999999999999616E-2</v>
      </c>
      <c r="BH93" s="23" t="str">
        <f t="shared" si="125"/>
        <v/>
      </c>
      <c r="BI93" s="23" t="str">
        <f t="shared" si="126"/>
        <v/>
      </c>
      <c r="BJ93" s="23" t="str">
        <f t="shared" si="127"/>
        <v/>
      </c>
      <c r="BK93" s="23" t="str">
        <f t="shared" si="128"/>
        <v/>
      </c>
      <c r="BL93" s="23" t="str">
        <f t="shared" si="129"/>
        <v/>
      </c>
      <c r="BM93" s="23" t="str">
        <f t="shared" si="130"/>
        <v/>
      </c>
      <c r="BN93" s="23" t="str">
        <f t="shared" si="131"/>
        <v/>
      </c>
      <c r="BP93" s="8">
        <f t="shared" si="85"/>
        <v>6.7000000000000171E-2</v>
      </c>
      <c r="BQ93" s="8">
        <f t="shared" si="86"/>
        <v>4.1999999999999815E-2</v>
      </c>
      <c r="BR93" s="8">
        <f t="shared" si="87"/>
        <v>0.25899999999999945</v>
      </c>
      <c r="BS93" s="8">
        <f t="shared" si="88"/>
        <v>0.13600000000000012</v>
      </c>
      <c r="BT93" s="8">
        <f t="shared" si="89"/>
        <v>4.8000000000000043E-2</v>
      </c>
      <c r="BU93" s="8" t="str">
        <f t="shared" si="90"/>
        <v/>
      </c>
      <c r="BV93" s="8" t="str">
        <f t="shared" si="91"/>
        <v/>
      </c>
      <c r="BW93" s="8" t="str">
        <f t="shared" si="92"/>
        <v/>
      </c>
      <c r="BX93" s="8">
        <f t="shared" si="93"/>
        <v>0</v>
      </c>
      <c r="BY93" s="8" t="str">
        <f t="shared" si="94"/>
        <v/>
      </c>
      <c r="BZ93" s="8">
        <f t="shared" si="95"/>
        <v>0.12699999999999978</v>
      </c>
      <c r="CA93" s="8">
        <f t="shared" si="96"/>
        <v>7.2000000000000064E-2</v>
      </c>
      <c r="CB93" s="8">
        <f t="shared" si="97"/>
        <v>3.3999999999999808E-2</v>
      </c>
      <c r="CC93" s="8">
        <f t="shared" si="98"/>
        <v>1.4000000000000234E-2</v>
      </c>
      <c r="CD93" s="8">
        <f t="shared" si="99"/>
        <v>9.9999999999997868E-3</v>
      </c>
      <c r="CE93" s="8">
        <f t="shared" si="100"/>
        <v>0.14599999999999991</v>
      </c>
      <c r="CF93" s="8">
        <f t="shared" si="101"/>
        <v>6.7999999999999616E-2</v>
      </c>
      <c r="CG93" s="8" t="str">
        <f t="shared" si="102"/>
        <v/>
      </c>
      <c r="CH93" s="8" t="str">
        <f t="shared" si="103"/>
        <v/>
      </c>
      <c r="CI93" s="8" t="str">
        <f t="shared" si="104"/>
        <v/>
      </c>
      <c r="CJ93" s="8" t="str">
        <f t="shared" si="105"/>
        <v/>
      </c>
      <c r="CK93" s="8" t="str">
        <f t="shared" si="106"/>
        <v/>
      </c>
      <c r="CL93" s="8" t="str">
        <f t="shared" si="107"/>
        <v/>
      </c>
      <c r="CM93" s="8" t="str">
        <f t="shared" si="108"/>
        <v/>
      </c>
      <c r="CN93" s="8"/>
    </row>
    <row r="94" spans="1:92">
      <c r="A94" s="1">
        <f t="shared" si="109"/>
        <v>92</v>
      </c>
      <c r="B94" s="2" t="s">
        <v>233</v>
      </c>
      <c r="C94" s="1">
        <v>8</v>
      </c>
      <c r="D94" s="4">
        <f t="shared" si="83"/>
        <v>69</v>
      </c>
      <c r="E94" s="4" t="s">
        <v>157</v>
      </c>
      <c r="F94" s="4">
        <v>1</v>
      </c>
      <c r="G94" s="4" t="s">
        <v>13</v>
      </c>
      <c r="H94" s="4" t="s">
        <v>19</v>
      </c>
      <c r="I94" s="4"/>
      <c r="J94" s="12">
        <v>85.8</v>
      </c>
      <c r="K94" s="46">
        <v>3.0000000000000001E-3</v>
      </c>
      <c r="L94" s="41">
        <v>4.863999999999999</v>
      </c>
      <c r="M94" s="132" t="s">
        <v>127</v>
      </c>
      <c r="N94" s="1" t="s">
        <v>15</v>
      </c>
      <c r="O94" s="39"/>
      <c r="P94" s="39"/>
      <c r="Q94" s="3"/>
      <c r="R94" s="23">
        <v>5.1139999999999999</v>
      </c>
      <c r="S94" s="23">
        <v>5.0679999999999996</v>
      </c>
      <c r="T94" s="23">
        <v>5.3170000000000002</v>
      </c>
      <c r="U94" s="23">
        <v>4.7060000000000004</v>
      </c>
      <c r="V94" s="44">
        <v>5.0359999999999996</v>
      </c>
      <c r="W94" s="23">
        <v>4.9539999999999997</v>
      </c>
      <c r="X94" s="23">
        <v>4.9589999999999996</v>
      </c>
      <c r="Y94" s="23">
        <v>4.923</v>
      </c>
      <c r="Z94" s="46">
        <v>4.8879999999999999</v>
      </c>
      <c r="AA94" s="45"/>
      <c r="AB94" s="46">
        <v>4.87</v>
      </c>
      <c r="AC94" s="46">
        <v>4.8620000000000001</v>
      </c>
      <c r="AD94" s="46">
        <v>4.9320000000000004</v>
      </c>
      <c r="AE94" s="46">
        <v>4.6459999999999999</v>
      </c>
      <c r="AF94" s="44">
        <v>5.0730000000000004</v>
      </c>
      <c r="AG94" s="46">
        <v>4.7949999999999999</v>
      </c>
      <c r="AH94" s="23">
        <f t="shared" ref="AH94" si="135">SUM(AF94:AG94)/2</f>
        <v>4.9340000000000002</v>
      </c>
      <c r="AI94" s="9"/>
      <c r="AJ94" s="9"/>
      <c r="AK94" s="9"/>
      <c r="AL94" s="9"/>
      <c r="AM94" s="9"/>
      <c r="AN94" s="9"/>
      <c r="AO94" s="9"/>
      <c r="AP94" s="3"/>
      <c r="AQ94" s="23">
        <f t="shared" si="84"/>
        <v>0.25000000000000089</v>
      </c>
      <c r="AR94" s="23">
        <f t="shared" si="132"/>
        <v>0.20400000000000063</v>
      </c>
      <c r="AS94" s="23">
        <f t="shared" si="133"/>
        <v>0.45300000000000118</v>
      </c>
      <c r="AT94" s="23">
        <f t="shared" si="111"/>
        <v>-0.15799999999999859</v>
      </c>
      <c r="AU94" s="23">
        <f t="shared" si="112"/>
        <v>0.1720000000000006</v>
      </c>
      <c r="AV94" s="23">
        <f t="shared" si="113"/>
        <v>9.0000000000000746E-2</v>
      </c>
      <c r="AW94" s="23">
        <f t="shared" si="114"/>
        <v>9.5000000000000639E-2</v>
      </c>
      <c r="AX94" s="23">
        <f t="shared" si="115"/>
        <v>5.9000000000001052E-2</v>
      </c>
      <c r="AY94" s="23">
        <f t="shared" si="116"/>
        <v>2.4000000000000909E-2</v>
      </c>
      <c r="AZ94" s="23" t="str">
        <f t="shared" si="117"/>
        <v/>
      </c>
      <c r="BA94" s="23">
        <f t="shared" si="118"/>
        <v>6.0000000000011156E-3</v>
      </c>
      <c r="BB94" s="23">
        <f t="shared" si="119"/>
        <v>-1.9999999999988916E-3</v>
      </c>
      <c r="BC94" s="23">
        <f t="shared" si="120"/>
        <v>6.8000000000001393E-2</v>
      </c>
      <c r="BD94" s="23">
        <f t="shared" si="121"/>
        <v>-0.21799999999999908</v>
      </c>
      <c r="BE94" s="23">
        <f t="shared" si="122"/>
        <v>0.20900000000000141</v>
      </c>
      <c r="BF94" s="23">
        <f t="shared" si="123"/>
        <v>-6.8999999999999062E-2</v>
      </c>
      <c r="BG94" s="23">
        <f t="shared" si="124"/>
        <v>7.0000000000001172E-2</v>
      </c>
      <c r="BH94" s="23" t="str">
        <f t="shared" si="125"/>
        <v/>
      </c>
      <c r="BI94" s="23" t="str">
        <f t="shared" si="126"/>
        <v/>
      </c>
      <c r="BJ94" s="23" t="str">
        <f t="shared" si="127"/>
        <v/>
      </c>
      <c r="BK94" s="23" t="str">
        <f t="shared" si="128"/>
        <v/>
      </c>
      <c r="BL94" s="23" t="str">
        <f t="shared" si="129"/>
        <v/>
      </c>
      <c r="BM94" s="23" t="str">
        <f t="shared" si="130"/>
        <v/>
      </c>
      <c r="BN94" s="23" t="str">
        <f t="shared" si="131"/>
        <v/>
      </c>
      <c r="BP94" s="8">
        <f t="shared" si="85"/>
        <v>0.25000000000000089</v>
      </c>
      <c r="BQ94" s="8">
        <f t="shared" si="86"/>
        <v>0.20400000000000063</v>
      </c>
      <c r="BR94" s="8">
        <f t="shared" si="87"/>
        <v>0.45300000000000118</v>
      </c>
      <c r="BS94" s="8">
        <f t="shared" si="88"/>
        <v>0.15799999999999859</v>
      </c>
      <c r="BT94" s="8">
        <f t="shared" si="89"/>
        <v>0.1720000000000006</v>
      </c>
      <c r="BU94" s="8">
        <f t="shared" si="90"/>
        <v>9.0000000000000746E-2</v>
      </c>
      <c r="BV94" s="8">
        <f t="shared" si="91"/>
        <v>9.5000000000000639E-2</v>
      </c>
      <c r="BW94" s="8">
        <f t="shared" si="92"/>
        <v>5.9000000000001052E-2</v>
      </c>
      <c r="BX94" s="8">
        <f t="shared" si="93"/>
        <v>2.4000000000000909E-2</v>
      </c>
      <c r="BY94" s="8" t="str">
        <f t="shared" si="94"/>
        <v/>
      </c>
      <c r="BZ94" s="8">
        <f t="shared" si="95"/>
        <v>6.0000000000011156E-3</v>
      </c>
      <c r="CA94" s="8">
        <f t="shared" si="96"/>
        <v>1.9999999999988916E-3</v>
      </c>
      <c r="CB94" s="8">
        <f t="shared" si="97"/>
        <v>6.8000000000001393E-2</v>
      </c>
      <c r="CC94" s="8">
        <f t="shared" si="98"/>
        <v>0.21799999999999908</v>
      </c>
      <c r="CD94" s="8">
        <f t="shared" si="99"/>
        <v>0.20900000000000141</v>
      </c>
      <c r="CE94" s="8">
        <f t="shared" si="100"/>
        <v>6.8999999999999062E-2</v>
      </c>
      <c r="CF94" s="8">
        <f t="shared" si="101"/>
        <v>7.0000000000001172E-2</v>
      </c>
      <c r="CG94" s="8" t="str">
        <f t="shared" si="102"/>
        <v/>
      </c>
      <c r="CH94" s="8" t="str">
        <f t="shared" si="103"/>
        <v/>
      </c>
      <c r="CI94" s="8" t="str">
        <f t="shared" si="104"/>
        <v/>
      </c>
      <c r="CJ94" s="8" t="str">
        <f t="shared" si="105"/>
        <v/>
      </c>
      <c r="CK94" s="8" t="str">
        <f t="shared" si="106"/>
        <v/>
      </c>
      <c r="CL94" s="8" t="str">
        <f t="shared" si="107"/>
        <v/>
      </c>
      <c r="CM94" s="8" t="str">
        <f t="shared" si="108"/>
        <v/>
      </c>
      <c r="CN94" s="8"/>
    </row>
    <row r="95" spans="1:92">
      <c r="A95" s="1">
        <f t="shared" si="109"/>
        <v>93</v>
      </c>
      <c r="B95" s="19"/>
      <c r="C95" s="1">
        <v>8</v>
      </c>
      <c r="D95" s="4">
        <f t="shared" si="83"/>
        <v>69</v>
      </c>
      <c r="E95" s="4" t="s">
        <v>135</v>
      </c>
      <c r="F95" s="4">
        <v>1</v>
      </c>
      <c r="G95" s="4" t="s">
        <v>13</v>
      </c>
      <c r="H95" s="4" t="s">
        <v>19</v>
      </c>
      <c r="I95" s="4"/>
      <c r="J95" s="12">
        <v>91.9</v>
      </c>
      <c r="K95" s="46">
        <v>0.214</v>
      </c>
      <c r="L95" s="41">
        <v>6.0259999999999998</v>
      </c>
      <c r="M95" s="132" t="s">
        <v>127</v>
      </c>
      <c r="N95" s="1" t="s">
        <v>15</v>
      </c>
      <c r="O95" s="39"/>
      <c r="P95" s="39"/>
      <c r="Q95" s="3"/>
      <c r="R95" s="23">
        <v>6.2560000000000002</v>
      </c>
      <c r="S95" s="23">
        <v>6.0590000000000002</v>
      </c>
      <c r="T95" s="23">
        <v>6.3239999999999998</v>
      </c>
      <c r="U95" s="23">
        <v>6.0369999999999999</v>
      </c>
      <c r="V95" s="44">
        <v>6.1150000000000002</v>
      </c>
      <c r="W95" s="23">
        <v>6.0549999999999997</v>
      </c>
      <c r="X95" s="23">
        <v>6.0490000000000004</v>
      </c>
      <c r="Y95" s="23">
        <v>6.0330000000000004</v>
      </c>
      <c r="Z95" s="46">
        <v>6.0110000000000001</v>
      </c>
      <c r="AA95" s="45"/>
      <c r="AB95" s="46">
        <v>5.9740000000000002</v>
      </c>
      <c r="AC95" s="46">
        <v>6.0129999999999999</v>
      </c>
      <c r="AD95" s="46">
        <v>6.032</v>
      </c>
      <c r="AE95" s="46">
        <v>5.7939999999999996</v>
      </c>
      <c r="AF95" s="44">
        <v>6.016</v>
      </c>
      <c r="AG95" s="46">
        <v>5.7610000000000001</v>
      </c>
      <c r="AH95" s="23">
        <f t="shared" ref="AH95" si="136">SUM(AF95:AG95)/2</f>
        <v>5.8885000000000005</v>
      </c>
      <c r="AI95" s="9"/>
      <c r="AJ95" s="9"/>
      <c r="AK95" s="9"/>
      <c r="AL95" s="9"/>
      <c r="AM95" s="9"/>
      <c r="AN95" s="9"/>
      <c r="AO95" s="9"/>
      <c r="AP95" s="3"/>
      <c r="AQ95" s="23">
        <f t="shared" si="84"/>
        <v>0.23000000000000043</v>
      </c>
      <c r="AR95" s="23">
        <f t="shared" si="132"/>
        <v>3.3000000000000362E-2</v>
      </c>
      <c r="AS95" s="23">
        <f t="shared" si="133"/>
        <v>0.29800000000000004</v>
      </c>
      <c r="AT95" s="23">
        <f t="shared" si="111"/>
        <v>1.1000000000000121E-2</v>
      </c>
      <c r="AU95" s="23">
        <f t="shared" si="112"/>
        <v>8.9000000000000412E-2</v>
      </c>
      <c r="AV95" s="23">
        <f t="shared" si="113"/>
        <v>2.8999999999999915E-2</v>
      </c>
      <c r="AW95" s="23">
        <f t="shared" si="114"/>
        <v>2.3000000000000576E-2</v>
      </c>
      <c r="AX95" s="23">
        <f t="shared" si="115"/>
        <v>7.0000000000005613E-3</v>
      </c>
      <c r="AY95" s="23">
        <f t="shared" si="116"/>
        <v>-1.499999999999968E-2</v>
      </c>
      <c r="AZ95" s="23" t="str">
        <f t="shared" si="117"/>
        <v/>
      </c>
      <c r="BA95" s="23">
        <f t="shared" si="118"/>
        <v>-5.1999999999999602E-2</v>
      </c>
      <c r="BB95" s="23">
        <f t="shared" si="119"/>
        <v>-1.2999999999999901E-2</v>
      </c>
      <c r="BC95" s="23">
        <f t="shared" si="120"/>
        <v>6.0000000000002274E-3</v>
      </c>
      <c r="BD95" s="23">
        <f t="shared" si="121"/>
        <v>-0.23200000000000021</v>
      </c>
      <c r="BE95" s="23">
        <f t="shared" si="122"/>
        <v>-9.9999999999997868E-3</v>
      </c>
      <c r="BF95" s="23">
        <f t="shared" si="123"/>
        <v>-0.26499999999999968</v>
      </c>
      <c r="BG95" s="23">
        <f t="shared" si="124"/>
        <v>-0.13749999999999929</v>
      </c>
      <c r="BH95" s="23" t="str">
        <f t="shared" si="125"/>
        <v/>
      </c>
      <c r="BI95" s="23" t="str">
        <f t="shared" si="126"/>
        <v/>
      </c>
      <c r="BJ95" s="23" t="str">
        <f t="shared" si="127"/>
        <v/>
      </c>
      <c r="BK95" s="23" t="str">
        <f t="shared" si="128"/>
        <v/>
      </c>
      <c r="BL95" s="23" t="str">
        <f t="shared" si="129"/>
        <v/>
      </c>
      <c r="BM95" s="23" t="str">
        <f t="shared" si="130"/>
        <v/>
      </c>
      <c r="BN95" s="23" t="str">
        <f t="shared" si="131"/>
        <v/>
      </c>
      <c r="BP95" s="8">
        <f t="shared" si="85"/>
        <v>0.23000000000000043</v>
      </c>
      <c r="BQ95" s="8">
        <f t="shared" si="86"/>
        <v>3.3000000000000362E-2</v>
      </c>
      <c r="BR95" s="8">
        <f t="shared" si="87"/>
        <v>0.29800000000000004</v>
      </c>
      <c r="BS95" s="8">
        <f t="shared" si="88"/>
        <v>1.1000000000000121E-2</v>
      </c>
      <c r="BT95" s="8">
        <f t="shared" si="89"/>
        <v>8.9000000000000412E-2</v>
      </c>
      <c r="BU95" s="8">
        <f t="shared" si="90"/>
        <v>2.8999999999999915E-2</v>
      </c>
      <c r="BV95" s="8">
        <f t="shared" si="91"/>
        <v>2.3000000000000576E-2</v>
      </c>
      <c r="BW95" s="8">
        <f t="shared" si="92"/>
        <v>7.0000000000005613E-3</v>
      </c>
      <c r="BX95" s="8">
        <f t="shared" si="93"/>
        <v>1.499999999999968E-2</v>
      </c>
      <c r="BY95" s="8" t="str">
        <f t="shared" si="94"/>
        <v/>
      </c>
      <c r="BZ95" s="8">
        <f t="shared" si="95"/>
        <v>5.1999999999999602E-2</v>
      </c>
      <c r="CA95" s="8">
        <f t="shared" si="96"/>
        <v>1.2999999999999901E-2</v>
      </c>
      <c r="CB95" s="8">
        <f t="shared" si="97"/>
        <v>6.0000000000002274E-3</v>
      </c>
      <c r="CC95" s="8">
        <f t="shared" si="98"/>
        <v>0.23200000000000021</v>
      </c>
      <c r="CD95" s="8">
        <f t="shared" si="99"/>
        <v>9.9999999999997868E-3</v>
      </c>
      <c r="CE95" s="8">
        <f t="shared" si="100"/>
        <v>0.26499999999999968</v>
      </c>
      <c r="CF95" s="8">
        <f t="shared" si="101"/>
        <v>0.13749999999999929</v>
      </c>
      <c r="CG95" s="8" t="str">
        <f t="shared" si="102"/>
        <v/>
      </c>
      <c r="CH95" s="8" t="str">
        <f t="shared" si="103"/>
        <v/>
      </c>
      <c r="CI95" s="8" t="str">
        <f t="shared" si="104"/>
        <v/>
      </c>
      <c r="CJ95" s="8" t="str">
        <f t="shared" si="105"/>
        <v/>
      </c>
      <c r="CK95" s="8" t="str">
        <f t="shared" si="106"/>
        <v/>
      </c>
      <c r="CL95" s="8" t="str">
        <f t="shared" si="107"/>
        <v/>
      </c>
      <c r="CM95" s="8" t="str">
        <f t="shared" si="108"/>
        <v/>
      </c>
      <c r="CN95" s="8"/>
    </row>
    <row r="96" spans="1:92">
      <c r="A96" s="1">
        <f t="shared" si="109"/>
        <v>94</v>
      </c>
      <c r="B96" s="19"/>
      <c r="C96" s="1">
        <v>8</v>
      </c>
      <c r="D96" s="4">
        <f t="shared" si="83"/>
        <v>69</v>
      </c>
      <c r="E96" s="4" t="s">
        <v>148</v>
      </c>
      <c r="F96" s="4">
        <v>1</v>
      </c>
      <c r="G96" s="4" t="s">
        <v>16</v>
      </c>
      <c r="H96" s="4" t="s">
        <v>192</v>
      </c>
      <c r="I96" s="4"/>
      <c r="J96" s="12">
        <v>92.5</v>
      </c>
      <c r="K96" s="46">
        <v>6.0000000000000001E-3</v>
      </c>
      <c r="L96" s="41">
        <v>6.8330000000000002</v>
      </c>
      <c r="M96" s="132" t="s">
        <v>127</v>
      </c>
      <c r="N96" s="1" t="s">
        <v>15</v>
      </c>
      <c r="O96" s="39"/>
      <c r="P96" s="39"/>
      <c r="Q96" s="3"/>
      <c r="R96" s="23">
        <v>6.9429999999999996</v>
      </c>
      <c r="S96" s="23">
        <v>6.8179999999999996</v>
      </c>
      <c r="T96" s="23">
        <v>7.2130000000000001</v>
      </c>
      <c r="U96" s="23">
        <v>6.8810000000000002</v>
      </c>
      <c r="V96" s="44">
        <v>6.9130000000000003</v>
      </c>
      <c r="W96" s="23">
        <v>6.8490000000000002</v>
      </c>
      <c r="X96" s="23">
        <v>6.8570000000000002</v>
      </c>
      <c r="Y96" s="23">
        <v>6.8550000000000004</v>
      </c>
      <c r="Z96" s="46">
        <v>6.8170000000000002</v>
      </c>
      <c r="AA96" s="45"/>
      <c r="AB96" s="46">
        <v>7.0449999999999999</v>
      </c>
      <c r="AC96" s="46">
        <v>6.9640000000000004</v>
      </c>
      <c r="AD96" s="46">
        <v>6.9160000000000004</v>
      </c>
      <c r="AE96" s="46">
        <v>6.92</v>
      </c>
      <c r="AF96" s="44">
        <v>6.8920000000000003</v>
      </c>
      <c r="AG96" s="46">
        <v>6.649</v>
      </c>
      <c r="AH96" s="23">
        <f t="shared" ref="AH96:AH104" si="137">SUM(AF96:AG96)/2</f>
        <v>6.7705000000000002</v>
      </c>
      <c r="AI96" s="9"/>
      <c r="AJ96" s="9"/>
      <c r="AK96" s="9"/>
      <c r="AL96" s="9"/>
      <c r="AM96" s="9"/>
      <c r="AN96" s="9"/>
      <c r="AO96" s="9"/>
      <c r="AP96" s="3"/>
      <c r="AQ96" s="23">
        <f t="shared" si="84"/>
        <v>0.10999999999999943</v>
      </c>
      <c r="AR96" s="23">
        <f t="shared" si="132"/>
        <v>-1.5000000000000568E-2</v>
      </c>
      <c r="AS96" s="23">
        <f t="shared" si="133"/>
        <v>0.37999999999999989</v>
      </c>
      <c r="AT96" s="23">
        <f t="shared" si="111"/>
        <v>4.8000000000000043E-2</v>
      </c>
      <c r="AU96" s="23">
        <f t="shared" si="112"/>
        <v>8.0000000000000071E-2</v>
      </c>
      <c r="AV96" s="23">
        <f t="shared" si="113"/>
        <v>1.6000000000000014E-2</v>
      </c>
      <c r="AW96" s="23">
        <f t="shared" si="114"/>
        <v>2.4000000000000021E-2</v>
      </c>
      <c r="AX96" s="23">
        <f t="shared" si="115"/>
        <v>2.2000000000000242E-2</v>
      </c>
      <c r="AY96" s="23">
        <f t="shared" si="116"/>
        <v>-1.6000000000000014E-2</v>
      </c>
      <c r="AZ96" s="23" t="str">
        <f t="shared" si="117"/>
        <v/>
      </c>
      <c r="BA96" s="23">
        <f t="shared" si="118"/>
        <v>0.21199999999999974</v>
      </c>
      <c r="BB96" s="23">
        <f t="shared" si="119"/>
        <v>0.13100000000000023</v>
      </c>
      <c r="BC96" s="23">
        <f t="shared" si="120"/>
        <v>8.3000000000000185E-2</v>
      </c>
      <c r="BD96" s="23">
        <f t="shared" si="121"/>
        <v>8.6999999999999744E-2</v>
      </c>
      <c r="BE96" s="23">
        <f t="shared" si="122"/>
        <v>5.9000000000000163E-2</v>
      </c>
      <c r="BF96" s="23">
        <f t="shared" si="123"/>
        <v>-0.18400000000000016</v>
      </c>
      <c r="BG96" s="23">
        <f t="shared" si="124"/>
        <v>-6.25E-2</v>
      </c>
      <c r="BH96" s="23" t="str">
        <f t="shared" si="125"/>
        <v/>
      </c>
      <c r="BI96" s="23" t="str">
        <f t="shared" si="126"/>
        <v/>
      </c>
      <c r="BJ96" s="23" t="str">
        <f t="shared" si="127"/>
        <v/>
      </c>
      <c r="BK96" s="23" t="str">
        <f t="shared" si="128"/>
        <v/>
      </c>
      <c r="BL96" s="23" t="str">
        <f t="shared" si="129"/>
        <v/>
      </c>
      <c r="BM96" s="23" t="str">
        <f t="shared" si="130"/>
        <v/>
      </c>
      <c r="BN96" s="23" t="str">
        <f t="shared" si="131"/>
        <v/>
      </c>
      <c r="BP96" s="8">
        <f t="shared" si="85"/>
        <v>0.10999999999999943</v>
      </c>
      <c r="BQ96" s="8">
        <f t="shared" si="86"/>
        <v>1.5000000000000568E-2</v>
      </c>
      <c r="BR96" s="8">
        <f t="shared" si="87"/>
        <v>0.37999999999999989</v>
      </c>
      <c r="BS96" s="8">
        <f t="shared" si="88"/>
        <v>4.8000000000000043E-2</v>
      </c>
      <c r="BT96" s="8">
        <f t="shared" si="89"/>
        <v>8.0000000000000071E-2</v>
      </c>
      <c r="BU96" s="8">
        <f t="shared" si="90"/>
        <v>1.6000000000000014E-2</v>
      </c>
      <c r="BV96" s="8">
        <f t="shared" si="91"/>
        <v>2.4000000000000021E-2</v>
      </c>
      <c r="BW96" s="8">
        <f t="shared" si="92"/>
        <v>2.2000000000000242E-2</v>
      </c>
      <c r="BX96" s="8">
        <f t="shared" si="93"/>
        <v>1.6000000000000014E-2</v>
      </c>
      <c r="BY96" s="8" t="str">
        <f t="shared" si="94"/>
        <v/>
      </c>
      <c r="BZ96" s="8">
        <f t="shared" si="95"/>
        <v>0.21199999999999974</v>
      </c>
      <c r="CA96" s="8">
        <f t="shared" si="96"/>
        <v>0.13100000000000023</v>
      </c>
      <c r="CB96" s="8">
        <f t="shared" si="97"/>
        <v>8.3000000000000185E-2</v>
      </c>
      <c r="CC96" s="8">
        <f t="shared" si="98"/>
        <v>8.6999999999999744E-2</v>
      </c>
      <c r="CD96" s="8">
        <f t="shared" si="99"/>
        <v>5.9000000000000163E-2</v>
      </c>
      <c r="CE96" s="8">
        <f t="shared" si="100"/>
        <v>0.18400000000000016</v>
      </c>
      <c r="CF96" s="8">
        <f t="shared" si="101"/>
        <v>6.25E-2</v>
      </c>
      <c r="CG96" s="8" t="str">
        <f t="shared" si="102"/>
        <v/>
      </c>
      <c r="CH96" s="8" t="str">
        <f t="shared" si="103"/>
        <v/>
      </c>
      <c r="CI96" s="8" t="str">
        <f t="shared" si="104"/>
        <v/>
      </c>
      <c r="CJ96" s="8" t="str">
        <f t="shared" si="105"/>
        <v/>
      </c>
      <c r="CK96" s="8" t="str">
        <f t="shared" si="106"/>
        <v/>
      </c>
      <c r="CL96" s="8" t="str">
        <f t="shared" si="107"/>
        <v/>
      </c>
      <c r="CM96" s="8" t="str">
        <f t="shared" si="108"/>
        <v/>
      </c>
      <c r="CN96" s="8"/>
    </row>
    <row r="97" spans="1:92">
      <c r="A97" s="1">
        <f t="shared" si="109"/>
        <v>95</v>
      </c>
      <c r="B97" s="19"/>
      <c r="C97" s="1">
        <v>8</v>
      </c>
      <c r="D97" s="4">
        <f t="shared" si="83"/>
        <v>69</v>
      </c>
      <c r="E97" s="4" t="s">
        <v>157</v>
      </c>
      <c r="F97" s="4">
        <v>1</v>
      </c>
      <c r="G97" s="4" t="s">
        <v>13</v>
      </c>
      <c r="H97" s="4" t="s">
        <v>19</v>
      </c>
      <c r="I97" s="4"/>
      <c r="J97" s="12">
        <v>90.8</v>
      </c>
      <c r="K97" s="46">
        <v>0.42599999999999999</v>
      </c>
      <c r="L97" s="49">
        <v>6.9019999999999992</v>
      </c>
      <c r="M97" s="132" t="s">
        <v>127</v>
      </c>
      <c r="N97" s="10" t="s">
        <v>128</v>
      </c>
      <c r="O97" s="39"/>
      <c r="P97" s="39"/>
      <c r="Q97" s="3"/>
      <c r="R97" s="23">
        <v>7.0209999999999999</v>
      </c>
      <c r="S97" s="23">
        <v>6.8860000000000001</v>
      </c>
      <c r="T97" s="23">
        <v>7.3170000000000002</v>
      </c>
      <c r="U97" s="64"/>
      <c r="V97" s="44">
        <v>7.1180000000000003</v>
      </c>
      <c r="W97" s="23">
        <v>6.9340000000000002</v>
      </c>
      <c r="X97" s="23">
        <v>6.9009999999999998</v>
      </c>
      <c r="Y97" s="23">
        <v>6.9429999999999996</v>
      </c>
      <c r="Z97" s="46">
        <v>6.8639999999999999</v>
      </c>
      <c r="AA97" s="45"/>
      <c r="AB97" s="46">
        <v>7.0670000000000002</v>
      </c>
      <c r="AC97" s="46">
        <v>7.069</v>
      </c>
      <c r="AD97" s="46">
        <v>7.01</v>
      </c>
      <c r="AE97" s="46">
        <v>6.8810000000000002</v>
      </c>
      <c r="AF97" s="44">
        <v>6.8840000000000003</v>
      </c>
      <c r="AG97" s="46">
        <v>6.7690000000000001</v>
      </c>
      <c r="AH97" s="23">
        <f t="shared" si="137"/>
        <v>6.8265000000000002</v>
      </c>
      <c r="AI97" s="9"/>
      <c r="AJ97" s="9"/>
      <c r="AK97" s="9"/>
      <c r="AL97" s="9"/>
      <c r="AM97" s="9"/>
      <c r="AN97" s="9"/>
      <c r="AO97" s="9"/>
      <c r="AP97" s="3"/>
      <c r="AQ97" s="23">
        <f t="shared" si="84"/>
        <v>0.11900000000000066</v>
      </c>
      <c r="AR97" s="23">
        <f t="shared" si="132"/>
        <v>-1.5999999999999126E-2</v>
      </c>
      <c r="AS97" s="23">
        <f t="shared" si="133"/>
        <v>0.41500000000000092</v>
      </c>
      <c r="AT97" s="23" t="str">
        <f t="shared" si="111"/>
        <v/>
      </c>
      <c r="AU97" s="23">
        <f t="shared" si="112"/>
        <v>0.21600000000000108</v>
      </c>
      <c r="AV97" s="23">
        <f t="shared" si="113"/>
        <v>3.2000000000000917E-2</v>
      </c>
      <c r="AW97" s="23">
        <f t="shared" si="114"/>
        <v>-9.9999999999944578E-4</v>
      </c>
      <c r="AX97" s="23">
        <f t="shared" si="115"/>
        <v>4.1000000000000369E-2</v>
      </c>
      <c r="AY97" s="23">
        <f t="shared" si="116"/>
        <v>-3.7999999999999368E-2</v>
      </c>
      <c r="AZ97" s="23" t="str">
        <f t="shared" si="117"/>
        <v/>
      </c>
      <c r="BA97" s="23">
        <f t="shared" si="118"/>
        <v>0.16500000000000092</v>
      </c>
      <c r="BB97" s="23">
        <f t="shared" si="119"/>
        <v>0.1670000000000007</v>
      </c>
      <c r="BC97" s="23">
        <f t="shared" si="120"/>
        <v>0.10800000000000054</v>
      </c>
      <c r="BD97" s="23">
        <f t="shared" si="121"/>
        <v>-2.0999999999999019E-2</v>
      </c>
      <c r="BE97" s="23">
        <f t="shared" si="122"/>
        <v>-1.7999999999998906E-2</v>
      </c>
      <c r="BF97" s="23">
        <f t="shared" si="123"/>
        <v>-0.13299999999999912</v>
      </c>
      <c r="BG97" s="23">
        <f t="shared" si="124"/>
        <v>-7.5499999999999012E-2</v>
      </c>
      <c r="BH97" s="23" t="str">
        <f t="shared" si="125"/>
        <v/>
      </c>
      <c r="BI97" s="23" t="str">
        <f t="shared" si="126"/>
        <v/>
      </c>
      <c r="BJ97" s="23" t="str">
        <f t="shared" si="127"/>
        <v/>
      </c>
      <c r="BK97" s="23" t="str">
        <f t="shared" si="128"/>
        <v/>
      </c>
      <c r="BL97" s="23" t="str">
        <f t="shared" si="129"/>
        <v/>
      </c>
      <c r="BM97" s="23" t="str">
        <f t="shared" si="130"/>
        <v/>
      </c>
      <c r="BN97" s="23" t="str">
        <f t="shared" si="131"/>
        <v/>
      </c>
      <c r="BP97" s="8">
        <f t="shared" si="85"/>
        <v>0.11900000000000066</v>
      </c>
      <c r="BQ97" s="8">
        <f t="shared" si="86"/>
        <v>1.5999999999999126E-2</v>
      </c>
      <c r="BR97" s="8">
        <f t="shared" si="87"/>
        <v>0.41500000000000092</v>
      </c>
      <c r="BS97" s="8" t="str">
        <f t="shared" si="88"/>
        <v/>
      </c>
      <c r="BT97" s="8">
        <f t="shared" si="89"/>
        <v>0.21600000000000108</v>
      </c>
      <c r="BU97" s="8">
        <f t="shared" si="90"/>
        <v>3.2000000000000917E-2</v>
      </c>
      <c r="BV97" s="8">
        <f t="shared" si="91"/>
        <v>9.9999999999944578E-4</v>
      </c>
      <c r="BW97" s="8">
        <f t="shared" si="92"/>
        <v>4.1000000000000369E-2</v>
      </c>
      <c r="BX97" s="8">
        <f t="shared" si="93"/>
        <v>3.7999999999999368E-2</v>
      </c>
      <c r="BY97" s="8" t="str">
        <f t="shared" si="94"/>
        <v/>
      </c>
      <c r="BZ97" s="8">
        <f t="shared" si="95"/>
        <v>0.16500000000000092</v>
      </c>
      <c r="CA97" s="8">
        <f t="shared" si="96"/>
        <v>0.1670000000000007</v>
      </c>
      <c r="CB97" s="8">
        <f t="shared" si="97"/>
        <v>0.10800000000000054</v>
      </c>
      <c r="CC97" s="8">
        <f t="shared" si="98"/>
        <v>2.0999999999999019E-2</v>
      </c>
      <c r="CD97" s="8">
        <f t="shared" si="99"/>
        <v>1.7999999999998906E-2</v>
      </c>
      <c r="CE97" s="8">
        <f t="shared" si="100"/>
        <v>0.13299999999999912</v>
      </c>
      <c r="CF97" s="8">
        <f t="shared" si="101"/>
        <v>7.5499999999999012E-2</v>
      </c>
      <c r="CG97" s="8" t="str">
        <f t="shared" si="102"/>
        <v/>
      </c>
      <c r="CH97" s="8" t="str">
        <f t="shared" si="103"/>
        <v/>
      </c>
      <c r="CI97" s="8" t="str">
        <f t="shared" si="104"/>
        <v/>
      </c>
      <c r="CJ97" s="8" t="str">
        <f t="shared" si="105"/>
        <v/>
      </c>
      <c r="CK97" s="8" t="str">
        <f t="shared" si="106"/>
        <v/>
      </c>
      <c r="CL97" s="8" t="str">
        <f t="shared" si="107"/>
        <v/>
      </c>
      <c r="CM97" s="8" t="str">
        <f t="shared" si="108"/>
        <v/>
      </c>
      <c r="CN97" s="8"/>
    </row>
    <row r="98" spans="1:92">
      <c r="A98" s="1">
        <f t="shared" si="109"/>
        <v>96</v>
      </c>
      <c r="B98" s="19"/>
      <c r="C98" s="1">
        <v>8</v>
      </c>
      <c r="D98" s="4">
        <f t="shared" si="83"/>
        <v>69</v>
      </c>
      <c r="E98" s="4" t="s">
        <v>151</v>
      </c>
      <c r="F98" s="4">
        <v>1</v>
      </c>
      <c r="G98" s="4" t="s">
        <v>16</v>
      </c>
      <c r="H98" s="4" t="s">
        <v>192</v>
      </c>
      <c r="I98" s="4"/>
      <c r="J98" s="12">
        <v>92.6</v>
      </c>
      <c r="K98" s="72"/>
      <c r="L98" s="41">
        <v>6.9790000000000001</v>
      </c>
      <c r="M98" s="132" t="s">
        <v>127</v>
      </c>
      <c r="N98" s="1" t="s">
        <v>15</v>
      </c>
      <c r="O98" s="39"/>
      <c r="P98" s="39"/>
      <c r="Q98" s="3"/>
      <c r="R98" s="23">
        <v>7.1280000000000001</v>
      </c>
      <c r="S98" s="23">
        <v>6.9560000000000004</v>
      </c>
      <c r="T98" s="23">
        <v>7.3170000000000002</v>
      </c>
      <c r="U98" s="23">
        <v>7.0229999999999997</v>
      </c>
      <c r="V98" s="44">
        <v>7.0670000000000002</v>
      </c>
      <c r="W98" s="23">
        <v>6.9950000000000001</v>
      </c>
      <c r="X98" s="23">
        <v>7.0019999999999998</v>
      </c>
      <c r="Y98" s="23">
        <v>7</v>
      </c>
      <c r="Z98" s="46">
        <v>6.9690000000000003</v>
      </c>
      <c r="AA98" s="45"/>
      <c r="AB98" s="46">
        <v>7.1429999999999998</v>
      </c>
      <c r="AC98" s="46">
        <v>7.0640000000000001</v>
      </c>
      <c r="AD98" s="46">
        <v>7.0289999999999999</v>
      </c>
      <c r="AE98" s="46">
        <v>7.024</v>
      </c>
      <c r="AF98" s="44">
        <v>7.03</v>
      </c>
      <c r="AG98" s="46">
        <v>6.8310000000000004</v>
      </c>
      <c r="AH98" s="23">
        <f t="shared" si="137"/>
        <v>6.9305000000000003</v>
      </c>
      <c r="AI98" s="9"/>
      <c r="AJ98" s="9"/>
      <c r="AK98" s="9"/>
      <c r="AL98" s="9"/>
      <c r="AM98" s="9"/>
      <c r="AN98" s="9"/>
      <c r="AO98" s="9"/>
      <c r="AP98" s="3"/>
      <c r="AQ98" s="23">
        <f t="shared" si="84"/>
        <v>0.14900000000000002</v>
      </c>
      <c r="AR98" s="23">
        <f t="shared" si="132"/>
        <v>-2.2999999999999687E-2</v>
      </c>
      <c r="AS98" s="23">
        <f t="shared" si="133"/>
        <v>0.33800000000000008</v>
      </c>
      <c r="AT98" s="23">
        <f t="shared" si="111"/>
        <v>4.3999999999999595E-2</v>
      </c>
      <c r="AU98" s="23">
        <f t="shared" si="112"/>
        <v>8.8000000000000078E-2</v>
      </c>
      <c r="AV98" s="23">
        <f t="shared" si="113"/>
        <v>1.6000000000000014E-2</v>
      </c>
      <c r="AW98" s="23">
        <f t="shared" si="114"/>
        <v>2.2999999999999687E-2</v>
      </c>
      <c r="AX98" s="23">
        <f t="shared" si="115"/>
        <v>2.0999999999999908E-2</v>
      </c>
      <c r="AY98" s="23">
        <f t="shared" si="116"/>
        <v>-9.9999999999997868E-3</v>
      </c>
      <c r="AZ98" s="23" t="str">
        <f t="shared" si="117"/>
        <v/>
      </c>
      <c r="BA98" s="23">
        <f t="shared" si="118"/>
        <v>0.1639999999999997</v>
      </c>
      <c r="BB98" s="23">
        <f t="shared" si="119"/>
        <v>8.4999999999999964E-2</v>
      </c>
      <c r="BC98" s="23">
        <f t="shared" si="120"/>
        <v>4.9999999999999822E-2</v>
      </c>
      <c r="BD98" s="23">
        <f t="shared" si="121"/>
        <v>4.4999999999999929E-2</v>
      </c>
      <c r="BE98" s="23">
        <f t="shared" si="122"/>
        <v>5.1000000000000156E-2</v>
      </c>
      <c r="BF98" s="23">
        <f t="shared" si="123"/>
        <v>-0.14799999999999969</v>
      </c>
      <c r="BG98" s="23">
        <f t="shared" si="124"/>
        <v>-4.8499999999999766E-2</v>
      </c>
      <c r="BH98" s="23" t="str">
        <f t="shared" si="125"/>
        <v/>
      </c>
      <c r="BI98" s="23" t="str">
        <f t="shared" si="126"/>
        <v/>
      </c>
      <c r="BJ98" s="23" t="str">
        <f t="shared" si="127"/>
        <v/>
      </c>
      <c r="BK98" s="23" t="str">
        <f t="shared" si="128"/>
        <v/>
      </c>
      <c r="BL98" s="23" t="str">
        <f t="shared" si="129"/>
        <v/>
      </c>
      <c r="BM98" s="23" t="str">
        <f t="shared" si="130"/>
        <v/>
      </c>
      <c r="BN98" s="23" t="str">
        <f t="shared" si="131"/>
        <v/>
      </c>
      <c r="BP98" s="8">
        <f t="shared" si="85"/>
        <v>0.14900000000000002</v>
      </c>
      <c r="BQ98" s="8">
        <f t="shared" si="86"/>
        <v>2.2999999999999687E-2</v>
      </c>
      <c r="BR98" s="8">
        <f t="shared" si="87"/>
        <v>0.33800000000000008</v>
      </c>
      <c r="BS98" s="8">
        <f t="shared" si="88"/>
        <v>4.3999999999999595E-2</v>
      </c>
      <c r="BT98" s="8">
        <f t="shared" si="89"/>
        <v>8.8000000000000078E-2</v>
      </c>
      <c r="BU98" s="8">
        <f t="shared" si="90"/>
        <v>1.6000000000000014E-2</v>
      </c>
      <c r="BV98" s="8">
        <f t="shared" si="91"/>
        <v>2.2999999999999687E-2</v>
      </c>
      <c r="BW98" s="8">
        <f t="shared" si="92"/>
        <v>2.0999999999999908E-2</v>
      </c>
      <c r="BX98" s="8">
        <f t="shared" si="93"/>
        <v>9.9999999999997868E-3</v>
      </c>
      <c r="BY98" s="8" t="str">
        <f t="shared" si="94"/>
        <v/>
      </c>
      <c r="BZ98" s="8">
        <f t="shared" si="95"/>
        <v>0.1639999999999997</v>
      </c>
      <c r="CA98" s="8">
        <f t="shared" si="96"/>
        <v>8.4999999999999964E-2</v>
      </c>
      <c r="CB98" s="8">
        <f t="shared" si="97"/>
        <v>4.9999999999999822E-2</v>
      </c>
      <c r="CC98" s="8">
        <f t="shared" si="98"/>
        <v>4.4999999999999929E-2</v>
      </c>
      <c r="CD98" s="8">
        <f t="shared" si="99"/>
        <v>5.1000000000000156E-2</v>
      </c>
      <c r="CE98" s="8">
        <f t="shared" si="100"/>
        <v>0.14799999999999969</v>
      </c>
      <c r="CF98" s="8">
        <f t="shared" si="101"/>
        <v>4.8499999999999766E-2</v>
      </c>
      <c r="CG98" s="8" t="str">
        <f t="shared" si="102"/>
        <v/>
      </c>
      <c r="CH98" s="8" t="str">
        <f t="shared" si="103"/>
        <v/>
      </c>
      <c r="CI98" s="8" t="str">
        <f t="shared" si="104"/>
        <v/>
      </c>
      <c r="CJ98" s="8" t="str">
        <f t="shared" si="105"/>
        <v/>
      </c>
      <c r="CK98" s="8" t="str">
        <f t="shared" si="106"/>
        <v/>
      </c>
      <c r="CL98" s="8" t="str">
        <f t="shared" si="107"/>
        <v/>
      </c>
      <c r="CM98" s="8" t="str">
        <f t="shared" si="108"/>
        <v/>
      </c>
      <c r="CN98" s="8"/>
    </row>
    <row r="99" spans="1:92">
      <c r="A99" s="1">
        <f t="shared" si="109"/>
        <v>97</v>
      </c>
      <c r="B99" s="19"/>
      <c r="C99" s="1">
        <v>8</v>
      </c>
      <c r="D99" s="4">
        <f t="shared" si="83"/>
        <v>69</v>
      </c>
      <c r="E99" s="4" t="s">
        <v>135</v>
      </c>
      <c r="F99" s="4">
        <v>1</v>
      </c>
      <c r="G99" s="4" t="s">
        <v>13</v>
      </c>
      <c r="H99" s="4" t="s">
        <v>19</v>
      </c>
      <c r="I99" s="4"/>
      <c r="J99" s="12">
        <v>91.2</v>
      </c>
      <c r="K99" s="46">
        <v>0.60399999999999998</v>
      </c>
      <c r="L99" s="41">
        <v>6.979000000000001</v>
      </c>
      <c r="M99" s="132" t="s">
        <v>127</v>
      </c>
      <c r="N99" s="1" t="s">
        <v>15</v>
      </c>
      <c r="O99" s="39"/>
      <c r="P99" s="39"/>
      <c r="Q99" s="3"/>
      <c r="R99" s="23">
        <v>7.5949999999999998</v>
      </c>
      <c r="S99" s="23">
        <v>6.9960000000000004</v>
      </c>
      <c r="T99" s="23">
        <v>7.3319999999999999</v>
      </c>
      <c r="U99" s="64"/>
      <c r="V99" s="44">
        <v>7.1559999999999997</v>
      </c>
      <c r="W99" s="23">
        <v>7.008</v>
      </c>
      <c r="X99" s="23">
        <v>6.9870000000000001</v>
      </c>
      <c r="Y99" s="23">
        <v>7.0140000000000002</v>
      </c>
      <c r="Z99" s="46">
        <v>6.9560000000000004</v>
      </c>
      <c r="AA99" s="45"/>
      <c r="AB99" s="46">
        <v>7.0750000000000002</v>
      </c>
      <c r="AC99" s="46">
        <v>7.0910000000000002</v>
      </c>
      <c r="AD99" s="46">
        <v>7.0579999999999998</v>
      </c>
      <c r="AE99" s="46">
        <v>6.8940000000000001</v>
      </c>
      <c r="AF99" s="44">
        <v>6.9809999999999999</v>
      </c>
      <c r="AG99" s="46">
        <v>6.7930000000000001</v>
      </c>
      <c r="AH99" s="23">
        <f t="shared" si="137"/>
        <v>6.8870000000000005</v>
      </c>
      <c r="AI99" s="9"/>
      <c r="AJ99" s="9"/>
      <c r="AK99" s="9"/>
      <c r="AL99" s="9"/>
      <c r="AM99" s="9"/>
      <c r="AN99" s="9"/>
      <c r="AO99" s="9"/>
      <c r="AP99" s="3"/>
      <c r="AQ99" s="23">
        <f t="shared" si="84"/>
        <v>0.61599999999999877</v>
      </c>
      <c r="AR99" s="23">
        <f t="shared" si="132"/>
        <v>1.699999999999946E-2</v>
      </c>
      <c r="AS99" s="23">
        <f t="shared" si="133"/>
        <v>0.35299999999999887</v>
      </c>
      <c r="AT99" s="23" t="str">
        <f t="shared" si="111"/>
        <v/>
      </c>
      <c r="AU99" s="23">
        <f t="shared" si="112"/>
        <v>0.17699999999999871</v>
      </c>
      <c r="AV99" s="23">
        <f t="shared" si="113"/>
        <v>2.8999999999999027E-2</v>
      </c>
      <c r="AW99" s="23">
        <f t="shared" si="114"/>
        <v>7.9999999999991189E-3</v>
      </c>
      <c r="AX99" s="23">
        <f t="shared" si="115"/>
        <v>3.4999999999999254E-2</v>
      </c>
      <c r="AY99" s="23">
        <f t="shared" si="116"/>
        <v>-2.3000000000000576E-2</v>
      </c>
      <c r="AZ99" s="23" t="str">
        <f t="shared" si="117"/>
        <v/>
      </c>
      <c r="BA99" s="23">
        <f t="shared" si="118"/>
        <v>9.5999999999999197E-2</v>
      </c>
      <c r="BB99" s="23">
        <f t="shared" si="119"/>
        <v>0.11199999999999921</v>
      </c>
      <c r="BC99" s="23">
        <f t="shared" si="120"/>
        <v>7.8999999999998849E-2</v>
      </c>
      <c r="BD99" s="23">
        <f t="shared" si="121"/>
        <v>-8.5000000000000853E-2</v>
      </c>
      <c r="BE99" s="23">
        <f t="shared" si="122"/>
        <v>1.9999999999988916E-3</v>
      </c>
      <c r="BF99" s="23">
        <f t="shared" si="123"/>
        <v>-0.18600000000000083</v>
      </c>
      <c r="BG99" s="23">
        <f t="shared" si="124"/>
        <v>-9.2000000000000526E-2</v>
      </c>
      <c r="BH99" s="23" t="str">
        <f t="shared" si="125"/>
        <v/>
      </c>
      <c r="BI99" s="23" t="str">
        <f t="shared" si="126"/>
        <v/>
      </c>
      <c r="BJ99" s="23" t="str">
        <f t="shared" si="127"/>
        <v/>
      </c>
      <c r="BK99" s="23" t="str">
        <f t="shared" si="128"/>
        <v/>
      </c>
      <c r="BL99" s="23" t="str">
        <f t="shared" si="129"/>
        <v/>
      </c>
      <c r="BM99" s="23" t="str">
        <f t="shared" si="130"/>
        <v/>
      </c>
      <c r="BN99" s="23" t="str">
        <f t="shared" si="131"/>
        <v/>
      </c>
      <c r="BP99" s="8">
        <f t="shared" si="85"/>
        <v>0.61599999999999877</v>
      </c>
      <c r="BQ99" s="8">
        <f t="shared" si="86"/>
        <v>1.699999999999946E-2</v>
      </c>
      <c r="BR99" s="8">
        <f t="shared" si="87"/>
        <v>0.35299999999999887</v>
      </c>
      <c r="BS99" s="8" t="str">
        <f t="shared" si="88"/>
        <v/>
      </c>
      <c r="BT99" s="8">
        <f t="shared" si="89"/>
        <v>0.17699999999999871</v>
      </c>
      <c r="BU99" s="8">
        <f t="shared" si="90"/>
        <v>2.8999999999999027E-2</v>
      </c>
      <c r="BV99" s="8">
        <f t="shared" si="91"/>
        <v>7.9999999999991189E-3</v>
      </c>
      <c r="BW99" s="8">
        <f t="shared" si="92"/>
        <v>3.4999999999999254E-2</v>
      </c>
      <c r="BX99" s="8">
        <f t="shared" si="93"/>
        <v>2.3000000000000576E-2</v>
      </c>
      <c r="BY99" s="8" t="str">
        <f t="shared" si="94"/>
        <v/>
      </c>
      <c r="BZ99" s="8">
        <f t="shared" si="95"/>
        <v>9.5999999999999197E-2</v>
      </c>
      <c r="CA99" s="8">
        <f t="shared" si="96"/>
        <v>0.11199999999999921</v>
      </c>
      <c r="CB99" s="8">
        <f t="shared" si="97"/>
        <v>7.8999999999998849E-2</v>
      </c>
      <c r="CC99" s="8">
        <f t="shared" si="98"/>
        <v>8.5000000000000853E-2</v>
      </c>
      <c r="CD99" s="8">
        <f t="shared" si="99"/>
        <v>1.9999999999988916E-3</v>
      </c>
      <c r="CE99" s="8">
        <f t="shared" si="100"/>
        <v>0.18600000000000083</v>
      </c>
      <c r="CF99" s="8">
        <f t="shared" si="101"/>
        <v>9.2000000000000526E-2</v>
      </c>
      <c r="CG99" s="8" t="str">
        <f t="shared" si="102"/>
        <v/>
      </c>
      <c r="CH99" s="8" t="str">
        <f t="shared" si="103"/>
        <v/>
      </c>
      <c r="CI99" s="8" t="str">
        <f t="shared" si="104"/>
        <v/>
      </c>
      <c r="CJ99" s="8" t="str">
        <f t="shared" si="105"/>
        <v/>
      </c>
      <c r="CK99" s="8" t="str">
        <f t="shared" si="106"/>
        <v/>
      </c>
      <c r="CL99" s="8" t="str">
        <f t="shared" si="107"/>
        <v/>
      </c>
      <c r="CM99" s="8" t="str">
        <f t="shared" si="108"/>
        <v/>
      </c>
      <c r="CN99" s="8"/>
    </row>
    <row r="100" spans="1:92">
      <c r="A100" s="1">
        <f t="shared" si="109"/>
        <v>98</v>
      </c>
      <c r="B100" s="19"/>
      <c r="C100" s="1">
        <v>8</v>
      </c>
      <c r="D100" s="4">
        <f t="shared" si="83"/>
        <v>69</v>
      </c>
      <c r="E100" s="4" t="s">
        <v>151</v>
      </c>
      <c r="F100" s="4">
        <v>1</v>
      </c>
      <c r="G100" s="4" t="s">
        <v>13</v>
      </c>
      <c r="H100" s="4" t="s">
        <v>19</v>
      </c>
      <c r="I100" s="4" t="s">
        <v>230</v>
      </c>
      <c r="J100" s="12">
        <v>90.5</v>
      </c>
      <c r="K100" s="72"/>
      <c r="L100" s="41">
        <v>7.0519999999999996</v>
      </c>
      <c r="M100" s="132" t="s">
        <v>127</v>
      </c>
      <c r="N100" s="1" t="s">
        <v>15</v>
      </c>
      <c r="O100" s="39"/>
      <c r="P100" s="39"/>
      <c r="Q100" s="3"/>
      <c r="R100" s="23">
        <v>7.7889999999999997</v>
      </c>
      <c r="S100" s="23">
        <v>7.2549999999999999</v>
      </c>
      <c r="T100" s="23">
        <v>7.4809999999999999</v>
      </c>
      <c r="U100" s="44">
        <v>7.1429999999999998</v>
      </c>
      <c r="V100" s="44">
        <v>7.2789999999999999</v>
      </c>
      <c r="W100" s="23">
        <v>7.117</v>
      </c>
      <c r="X100" s="23">
        <v>7.1120000000000001</v>
      </c>
      <c r="Y100" s="23">
        <v>7.0949999999999998</v>
      </c>
      <c r="Z100" s="46">
        <v>7.0309999999999997</v>
      </c>
      <c r="AA100" s="45"/>
      <c r="AB100" s="46">
        <v>7.5060000000000002</v>
      </c>
      <c r="AC100" s="46">
        <v>7.55</v>
      </c>
      <c r="AD100" s="46">
        <v>7.4569999999999999</v>
      </c>
      <c r="AE100" s="46">
        <v>7.3220000000000001</v>
      </c>
      <c r="AF100" s="44">
        <v>7.2270000000000003</v>
      </c>
      <c r="AG100" s="46">
        <v>6.734</v>
      </c>
      <c r="AH100" s="23">
        <f t="shared" si="137"/>
        <v>6.9805000000000001</v>
      </c>
      <c r="AI100" s="9"/>
      <c r="AJ100" s="9"/>
      <c r="AK100" s="9"/>
      <c r="AL100" s="9"/>
      <c r="AM100" s="9"/>
      <c r="AN100" s="9"/>
      <c r="AO100" s="9"/>
      <c r="AP100" s="3"/>
      <c r="AQ100" s="23">
        <f t="shared" si="84"/>
        <v>0.7370000000000001</v>
      </c>
      <c r="AR100" s="23">
        <f t="shared" si="132"/>
        <v>0.20300000000000029</v>
      </c>
      <c r="AS100" s="23">
        <f t="shared" si="133"/>
        <v>0.42900000000000027</v>
      </c>
      <c r="AT100" s="23">
        <f t="shared" si="111"/>
        <v>9.1000000000000192E-2</v>
      </c>
      <c r="AU100" s="23">
        <f t="shared" si="112"/>
        <v>0.22700000000000031</v>
      </c>
      <c r="AV100" s="23">
        <f t="shared" si="113"/>
        <v>6.5000000000000391E-2</v>
      </c>
      <c r="AW100" s="23">
        <f t="shared" si="114"/>
        <v>6.0000000000000497E-2</v>
      </c>
      <c r="AX100" s="23">
        <f t="shared" si="115"/>
        <v>4.3000000000000149E-2</v>
      </c>
      <c r="AY100" s="23">
        <f t="shared" si="116"/>
        <v>-2.0999999999999908E-2</v>
      </c>
      <c r="AZ100" s="23" t="str">
        <f t="shared" si="117"/>
        <v/>
      </c>
      <c r="BA100" s="23">
        <f t="shared" si="118"/>
        <v>0.45400000000000063</v>
      </c>
      <c r="BB100" s="23">
        <f t="shared" si="119"/>
        <v>0.49800000000000022</v>
      </c>
      <c r="BC100" s="23">
        <f t="shared" si="120"/>
        <v>0.40500000000000025</v>
      </c>
      <c r="BD100" s="23">
        <f t="shared" si="121"/>
        <v>0.27000000000000046</v>
      </c>
      <c r="BE100" s="23">
        <f t="shared" si="122"/>
        <v>0.17500000000000071</v>
      </c>
      <c r="BF100" s="23">
        <f t="shared" si="123"/>
        <v>-0.31799999999999962</v>
      </c>
      <c r="BG100" s="23">
        <f t="shared" si="124"/>
        <v>-7.1499999999999453E-2</v>
      </c>
      <c r="BH100" s="23" t="str">
        <f t="shared" si="125"/>
        <v/>
      </c>
      <c r="BI100" s="23" t="str">
        <f t="shared" si="126"/>
        <v/>
      </c>
      <c r="BJ100" s="23" t="str">
        <f t="shared" si="127"/>
        <v/>
      </c>
      <c r="BK100" s="23" t="str">
        <f t="shared" si="128"/>
        <v/>
      </c>
      <c r="BL100" s="23" t="str">
        <f t="shared" si="129"/>
        <v/>
      </c>
      <c r="BM100" s="23" t="str">
        <f t="shared" si="130"/>
        <v/>
      </c>
      <c r="BN100" s="23" t="str">
        <f t="shared" si="131"/>
        <v/>
      </c>
      <c r="BP100" s="8">
        <f t="shared" si="85"/>
        <v>0.7370000000000001</v>
      </c>
      <c r="BQ100" s="8">
        <f t="shared" si="86"/>
        <v>0.20300000000000029</v>
      </c>
      <c r="BR100" s="8">
        <f t="shared" si="87"/>
        <v>0.42900000000000027</v>
      </c>
      <c r="BS100" s="8">
        <f t="shared" si="88"/>
        <v>9.1000000000000192E-2</v>
      </c>
      <c r="BT100" s="8">
        <f t="shared" si="89"/>
        <v>0.22700000000000031</v>
      </c>
      <c r="BU100" s="8">
        <f t="shared" si="90"/>
        <v>6.5000000000000391E-2</v>
      </c>
      <c r="BV100" s="8">
        <f t="shared" si="91"/>
        <v>6.0000000000000497E-2</v>
      </c>
      <c r="BW100" s="8">
        <f t="shared" si="92"/>
        <v>4.3000000000000149E-2</v>
      </c>
      <c r="BX100" s="8">
        <f t="shared" si="93"/>
        <v>2.0999999999999908E-2</v>
      </c>
      <c r="BY100" s="8" t="str">
        <f t="shared" si="94"/>
        <v/>
      </c>
      <c r="BZ100" s="8">
        <f t="shared" si="95"/>
        <v>0.45400000000000063</v>
      </c>
      <c r="CA100" s="8">
        <f t="shared" si="96"/>
        <v>0.49800000000000022</v>
      </c>
      <c r="CB100" s="8">
        <f t="shared" si="97"/>
        <v>0.40500000000000025</v>
      </c>
      <c r="CC100" s="8">
        <f t="shared" si="98"/>
        <v>0.27000000000000046</v>
      </c>
      <c r="CD100" s="8">
        <f t="shared" si="99"/>
        <v>0.17500000000000071</v>
      </c>
      <c r="CE100" s="8">
        <f t="shared" si="100"/>
        <v>0.31799999999999962</v>
      </c>
      <c r="CF100" s="8">
        <f t="shared" si="101"/>
        <v>7.1499999999999453E-2</v>
      </c>
      <c r="CG100" s="8" t="str">
        <f t="shared" si="102"/>
        <v/>
      </c>
      <c r="CH100" s="8" t="str">
        <f t="shared" si="103"/>
        <v/>
      </c>
      <c r="CI100" s="8" t="str">
        <f t="shared" si="104"/>
        <v/>
      </c>
      <c r="CJ100" s="8" t="str">
        <f t="shared" si="105"/>
        <v/>
      </c>
      <c r="CK100" s="8" t="str">
        <f t="shared" si="106"/>
        <v/>
      </c>
      <c r="CL100" s="8" t="str">
        <f t="shared" si="107"/>
        <v/>
      </c>
      <c r="CM100" s="8" t="str">
        <f t="shared" si="108"/>
        <v/>
      </c>
      <c r="CN100" s="8"/>
    </row>
    <row r="101" spans="1:92">
      <c r="A101" s="1">
        <f t="shared" si="109"/>
        <v>99</v>
      </c>
      <c r="B101" s="19"/>
      <c r="C101" s="1">
        <v>8</v>
      </c>
      <c r="D101" s="4">
        <f t="shared" si="83"/>
        <v>69</v>
      </c>
      <c r="E101" s="4" t="s">
        <v>135</v>
      </c>
      <c r="F101" s="4">
        <v>3</v>
      </c>
      <c r="G101" s="4" t="s">
        <v>13</v>
      </c>
      <c r="H101" s="4" t="s">
        <v>19</v>
      </c>
      <c r="I101" s="4"/>
      <c r="J101" s="12">
        <v>98.2</v>
      </c>
      <c r="K101" s="72"/>
      <c r="L101" s="41">
        <v>3.8879999999999999</v>
      </c>
      <c r="M101" s="132" t="s">
        <v>130</v>
      </c>
      <c r="N101" s="1" t="s">
        <v>15</v>
      </c>
      <c r="O101" s="39"/>
      <c r="P101" s="39"/>
      <c r="Q101" s="3"/>
      <c r="R101" s="46">
        <v>4.2549999999999999</v>
      </c>
      <c r="S101" s="46">
        <v>4.1159999999999997</v>
      </c>
      <c r="T101" s="46">
        <v>4.1630000000000003</v>
      </c>
      <c r="U101" s="46">
        <v>3.4950000000000001</v>
      </c>
      <c r="V101" s="44">
        <v>3.7610000000000001</v>
      </c>
      <c r="W101" s="45"/>
      <c r="X101" s="45"/>
      <c r="Y101" s="45"/>
      <c r="Z101" s="23">
        <v>3.907</v>
      </c>
      <c r="AA101" s="45"/>
      <c r="AB101" s="46">
        <v>4.0860000000000003</v>
      </c>
      <c r="AC101" s="46">
        <v>4.0869999999999997</v>
      </c>
      <c r="AD101" s="46">
        <v>4.0970000000000004</v>
      </c>
      <c r="AE101" s="46">
        <v>3.956</v>
      </c>
      <c r="AF101" s="44">
        <v>4.1100000000000003</v>
      </c>
      <c r="AG101" s="46">
        <v>3.6309999999999998</v>
      </c>
      <c r="AH101" s="23">
        <f t="shared" si="137"/>
        <v>3.8704999999999998</v>
      </c>
      <c r="AI101" s="9"/>
      <c r="AJ101" s="9"/>
      <c r="AK101" s="9"/>
      <c r="AL101" s="9"/>
      <c r="AM101" s="9"/>
      <c r="AN101" s="9"/>
      <c r="AO101" s="9"/>
      <c r="AP101" s="3"/>
      <c r="AQ101" s="23">
        <f t="shared" si="84"/>
        <v>0.36699999999999999</v>
      </c>
      <c r="AR101" s="23">
        <f t="shared" si="132"/>
        <v>0.22799999999999976</v>
      </c>
      <c r="AS101" s="23">
        <f t="shared" si="133"/>
        <v>0.27500000000000036</v>
      </c>
      <c r="AT101" s="23">
        <f t="shared" si="111"/>
        <v>-0.39299999999999979</v>
      </c>
      <c r="AU101" s="23">
        <f t="shared" si="112"/>
        <v>-0.12699999999999978</v>
      </c>
      <c r="AV101" s="23" t="str">
        <f t="shared" si="113"/>
        <v/>
      </c>
      <c r="AW101" s="23" t="str">
        <f t="shared" si="114"/>
        <v/>
      </c>
      <c r="AX101" s="23" t="str">
        <f t="shared" si="115"/>
        <v/>
      </c>
      <c r="AY101" s="23">
        <f t="shared" si="116"/>
        <v>1.9000000000000128E-2</v>
      </c>
      <c r="AZ101" s="23" t="str">
        <f t="shared" si="117"/>
        <v/>
      </c>
      <c r="BA101" s="23">
        <f t="shared" si="118"/>
        <v>0.1980000000000004</v>
      </c>
      <c r="BB101" s="23">
        <f t="shared" si="119"/>
        <v>0.19899999999999984</v>
      </c>
      <c r="BC101" s="23">
        <f t="shared" si="120"/>
        <v>0.20900000000000052</v>
      </c>
      <c r="BD101" s="23">
        <f t="shared" si="121"/>
        <v>6.800000000000006E-2</v>
      </c>
      <c r="BE101" s="23">
        <f t="shared" si="122"/>
        <v>0.22200000000000042</v>
      </c>
      <c r="BF101" s="23">
        <f t="shared" si="123"/>
        <v>-0.25700000000000012</v>
      </c>
      <c r="BG101" s="23">
        <f t="shared" si="124"/>
        <v>-1.7500000000000071E-2</v>
      </c>
      <c r="BH101" s="23" t="str">
        <f t="shared" si="125"/>
        <v/>
      </c>
      <c r="BI101" s="23" t="str">
        <f t="shared" si="126"/>
        <v/>
      </c>
      <c r="BJ101" s="23" t="str">
        <f t="shared" si="127"/>
        <v/>
      </c>
      <c r="BK101" s="23" t="str">
        <f t="shared" si="128"/>
        <v/>
      </c>
      <c r="BL101" s="23" t="str">
        <f t="shared" si="129"/>
        <v/>
      </c>
      <c r="BM101" s="23" t="str">
        <f t="shared" si="130"/>
        <v/>
      </c>
      <c r="BN101" s="23" t="str">
        <f t="shared" si="131"/>
        <v/>
      </c>
      <c r="BP101" s="8">
        <f t="shared" si="85"/>
        <v>0.36699999999999999</v>
      </c>
      <c r="BQ101" s="8">
        <f t="shared" si="86"/>
        <v>0.22799999999999976</v>
      </c>
      <c r="BR101" s="8">
        <f t="shared" si="87"/>
        <v>0.27500000000000036</v>
      </c>
      <c r="BS101" s="8">
        <f t="shared" si="88"/>
        <v>0.39299999999999979</v>
      </c>
      <c r="BT101" s="8">
        <f t="shared" si="89"/>
        <v>0.12699999999999978</v>
      </c>
      <c r="BU101" s="8" t="str">
        <f t="shared" si="90"/>
        <v/>
      </c>
      <c r="BV101" s="8" t="str">
        <f t="shared" si="91"/>
        <v/>
      </c>
      <c r="BW101" s="8" t="str">
        <f t="shared" si="92"/>
        <v/>
      </c>
      <c r="BX101" s="8">
        <f t="shared" si="93"/>
        <v>1.9000000000000128E-2</v>
      </c>
      <c r="BY101" s="8" t="str">
        <f t="shared" si="94"/>
        <v/>
      </c>
      <c r="BZ101" s="8">
        <f t="shared" si="95"/>
        <v>0.1980000000000004</v>
      </c>
      <c r="CA101" s="8">
        <f t="shared" si="96"/>
        <v>0.19899999999999984</v>
      </c>
      <c r="CB101" s="8">
        <f t="shared" si="97"/>
        <v>0.20900000000000052</v>
      </c>
      <c r="CC101" s="8">
        <f t="shared" si="98"/>
        <v>6.800000000000006E-2</v>
      </c>
      <c r="CD101" s="8">
        <f t="shared" si="99"/>
        <v>0.22200000000000042</v>
      </c>
      <c r="CE101" s="8">
        <f t="shared" si="100"/>
        <v>0.25700000000000012</v>
      </c>
      <c r="CF101" s="8">
        <f t="shared" si="101"/>
        <v>1.7500000000000071E-2</v>
      </c>
      <c r="CG101" s="8" t="str">
        <f t="shared" si="102"/>
        <v/>
      </c>
      <c r="CH101" s="8" t="str">
        <f t="shared" si="103"/>
        <v/>
      </c>
      <c r="CI101" s="8" t="str">
        <f t="shared" si="104"/>
        <v/>
      </c>
      <c r="CJ101" s="8" t="str">
        <f t="shared" si="105"/>
        <v/>
      </c>
      <c r="CK101" s="8" t="str">
        <f t="shared" si="106"/>
        <v/>
      </c>
      <c r="CL101" s="8" t="str">
        <f t="shared" si="107"/>
        <v/>
      </c>
      <c r="CM101" s="8" t="str">
        <f t="shared" si="108"/>
        <v/>
      </c>
      <c r="CN101" s="8"/>
    </row>
    <row r="102" spans="1:92">
      <c r="A102" s="1">
        <f t="shared" si="109"/>
        <v>100</v>
      </c>
      <c r="B102" s="19"/>
      <c r="C102" s="1">
        <v>8</v>
      </c>
      <c r="D102" s="4">
        <f t="shared" si="83"/>
        <v>69</v>
      </c>
      <c r="E102" s="4" t="s">
        <v>157</v>
      </c>
      <c r="F102" s="4">
        <v>3</v>
      </c>
      <c r="G102" s="4" t="s">
        <v>13</v>
      </c>
      <c r="H102" s="4" t="s">
        <v>19</v>
      </c>
      <c r="I102" s="4"/>
      <c r="J102" s="12">
        <v>96.9</v>
      </c>
      <c r="K102" s="72"/>
      <c r="L102" s="41">
        <v>4.6539999999999999</v>
      </c>
      <c r="M102" s="132" t="s">
        <v>130</v>
      </c>
      <c r="N102" s="1" t="s">
        <v>15</v>
      </c>
      <c r="O102" s="39"/>
      <c r="P102" s="39"/>
      <c r="Q102" s="3"/>
      <c r="R102" s="46">
        <v>4.9420000000000002</v>
      </c>
      <c r="S102" s="46">
        <v>4.8689999999999998</v>
      </c>
      <c r="T102" s="46">
        <v>4.9859999999999998</v>
      </c>
      <c r="U102" s="46">
        <v>4.5970000000000004</v>
      </c>
      <c r="V102" s="44">
        <v>4.7290000000000001</v>
      </c>
      <c r="W102" s="47"/>
      <c r="X102" s="47"/>
      <c r="Y102" s="47"/>
      <c r="Z102" s="46">
        <v>4.6609999999999996</v>
      </c>
      <c r="AA102" s="45"/>
      <c r="AB102" s="46">
        <v>4.806</v>
      </c>
      <c r="AC102" s="46">
        <v>4.8209999999999997</v>
      </c>
      <c r="AD102" s="46">
        <v>4.8380000000000001</v>
      </c>
      <c r="AE102" s="46">
        <v>4.6379999999999999</v>
      </c>
      <c r="AF102" s="44">
        <v>4.8520000000000003</v>
      </c>
      <c r="AG102" s="46">
        <v>4.383</v>
      </c>
      <c r="AH102" s="23">
        <f t="shared" si="137"/>
        <v>4.6174999999999997</v>
      </c>
      <c r="AI102" s="9"/>
      <c r="AJ102" s="9"/>
      <c r="AK102" s="9"/>
      <c r="AL102" s="9"/>
      <c r="AM102" s="9"/>
      <c r="AN102" s="9"/>
      <c r="AO102" s="9"/>
      <c r="AP102" s="3"/>
      <c r="AQ102" s="23">
        <f t="shared" si="84"/>
        <v>0.28800000000000026</v>
      </c>
      <c r="AR102" s="23">
        <f t="shared" si="132"/>
        <v>0.21499999999999986</v>
      </c>
      <c r="AS102" s="23">
        <f t="shared" si="133"/>
        <v>0.33199999999999985</v>
      </c>
      <c r="AT102" s="23">
        <f t="shared" si="111"/>
        <v>-5.6999999999999496E-2</v>
      </c>
      <c r="AU102" s="23">
        <f t="shared" si="112"/>
        <v>7.5000000000000178E-2</v>
      </c>
      <c r="AV102" s="23" t="str">
        <f t="shared" si="113"/>
        <v/>
      </c>
      <c r="AW102" s="23" t="str">
        <f t="shared" si="114"/>
        <v/>
      </c>
      <c r="AX102" s="23" t="str">
        <f t="shared" si="115"/>
        <v/>
      </c>
      <c r="AY102" s="23">
        <f t="shared" si="116"/>
        <v>6.9999999999996732E-3</v>
      </c>
      <c r="AZ102" s="23" t="str">
        <f t="shared" si="117"/>
        <v/>
      </c>
      <c r="BA102" s="23">
        <f t="shared" si="118"/>
        <v>0.15200000000000014</v>
      </c>
      <c r="BB102" s="23">
        <f t="shared" si="119"/>
        <v>0.16699999999999982</v>
      </c>
      <c r="BC102" s="23">
        <f t="shared" si="120"/>
        <v>0.18400000000000016</v>
      </c>
      <c r="BD102" s="23">
        <f t="shared" si="121"/>
        <v>-1.6000000000000014E-2</v>
      </c>
      <c r="BE102" s="23">
        <f t="shared" si="122"/>
        <v>0.1980000000000004</v>
      </c>
      <c r="BF102" s="23">
        <f t="shared" si="123"/>
        <v>-0.27099999999999991</v>
      </c>
      <c r="BG102" s="23">
        <f t="shared" si="124"/>
        <v>-3.6500000000000199E-2</v>
      </c>
      <c r="BH102" s="23" t="str">
        <f t="shared" si="125"/>
        <v/>
      </c>
      <c r="BI102" s="23" t="str">
        <f t="shared" si="126"/>
        <v/>
      </c>
      <c r="BJ102" s="23" t="str">
        <f t="shared" si="127"/>
        <v/>
      </c>
      <c r="BK102" s="23" t="str">
        <f t="shared" si="128"/>
        <v/>
      </c>
      <c r="BL102" s="23" t="str">
        <f t="shared" si="129"/>
        <v/>
      </c>
      <c r="BM102" s="23" t="str">
        <f t="shared" si="130"/>
        <v/>
      </c>
      <c r="BN102" s="23" t="str">
        <f t="shared" si="131"/>
        <v/>
      </c>
      <c r="BP102" s="8">
        <f t="shared" si="85"/>
        <v>0.28800000000000026</v>
      </c>
      <c r="BQ102" s="8">
        <f t="shared" si="86"/>
        <v>0.21499999999999986</v>
      </c>
      <c r="BR102" s="8">
        <f t="shared" si="87"/>
        <v>0.33199999999999985</v>
      </c>
      <c r="BS102" s="8">
        <f t="shared" si="88"/>
        <v>5.6999999999999496E-2</v>
      </c>
      <c r="BT102" s="8">
        <f t="shared" si="89"/>
        <v>7.5000000000000178E-2</v>
      </c>
      <c r="BU102" s="8" t="str">
        <f t="shared" si="90"/>
        <v/>
      </c>
      <c r="BV102" s="8" t="str">
        <f t="shared" si="91"/>
        <v/>
      </c>
      <c r="BW102" s="8" t="str">
        <f t="shared" si="92"/>
        <v/>
      </c>
      <c r="BX102" s="8">
        <f t="shared" si="93"/>
        <v>6.9999999999996732E-3</v>
      </c>
      <c r="BY102" s="8" t="str">
        <f t="shared" si="94"/>
        <v/>
      </c>
      <c r="BZ102" s="8">
        <f t="shared" si="95"/>
        <v>0.15200000000000014</v>
      </c>
      <c r="CA102" s="8">
        <f t="shared" si="96"/>
        <v>0.16699999999999982</v>
      </c>
      <c r="CB102" s="8">
        <f t="shared" si="97"/>
        <v>0.18400000000000016</v>
      </c>
      <c r="CC102" s="8">
        <f t="shared" si="98"/>
        <v>1.6000000000000014E-2</v>
      </c>
      <c r="CD102" s="8">
        <f t="shared" si="99"/>
        <v>0.1980000000000004</v>
      </c>
      <c r="CE102" s="8">
        <f t="shared" si="100"/>
        <v>0.27099999999999991</v>
      </c>
      <c r="CF102" s="8">
        <f t="shared" si="101"/>
        <v>3.6500000000000199E-2</v>
      </c>
      <c r="CG102" s="8" t="str">
        <f t="shared" si="102"/>
        <v/>
      </c>
      <c r="CH102" s="8" t="str">
        <f t="shared" si="103"/>
        <v/>
      </c>
      <c r="CI102" s="8" t="str">
        <f t="shared" si="104"/>
        <v/>
      </c>
      <c r="CJ102" s="8" t="str">
        <f t="shared" si="105"/>
        <v/>
      </c>
      <c r="CK102" s="8" t="str">
        <f t="shared" si="106"/>
        <v/>
      </c>
      <c r="CL102" s="8" t="str">
        <f t="shared" si="107"/>
        <v/>
      </c>
      <c r="CM102" s="8" t="str">
        <f t="shared" si="108"/>
        <v/>
      </c>
      <c r="CN102" s="8"/>
    </row>
    <row r="103" spans="1:92">
      <c r="A103" s="1">
        <f t="shared" si="109"/>
        <v>101</v>
      </c>
      <c r="B103" s="19"/>
      <c r="C103" s="1">
        <v>8</v>
      </c>
      <c r="D103" s="4">
        <f t="shared" si="83"/>
        <v>69</v>
      </c>
      <c r="E103" s="4" t="s">
        <v>135</v>
      </c>
      <c r="F103" s="4">
        <v>3</v>
      </c>
      <c r="G103" s="4" t="s">
        <v>13</v>
      </c>
      <c r="H103" s="4" t="s">
        <v>19</v>
      </c>
      <c r="I103" s="4"/>
      <c r="J103" s="12">
        <v>97.1</v>
      </c>
      <c r="K103" s="72"/>
      <c r="L103" s="41">
        <v>4.7020000000000008</v>
      </c>
      <c r="M103" s="132" t="s">
        <v>130</v>
      </c>
      <c r="N103" s="1" t="s">
        <v>15</v>
      </c>
      <c r="O103" s="39"/>
      <c r="P103" s="39"/>
      <c r="Q103" s="3"/>
      <c r="R103" s="46">
        <v>5.0739999999999998</v>
      </c>
      <c r="S103" s="46">
        <v>4.9329999999999998</v>
      </c>
      <c r="T103" s="46">
        <v>5.0220000000000002</v>
      </c>
      <c r="U103" s="46">
        <v>4.6459999999999999</v>
      </c>
      <c r="V103" s="44">
        <v>4.76</v>
      </c>
      <c r="W103" s="45"/>
      <c r="X103" s="45"/>
      <c r="Y103" s="45"/>
      <c r="Z103" s="23">
        <v>4.7110000000000003</v>
      </c>
      <c r="AA103" s="45"/>
      <c r="AB103" s="46">
        <v>4.8600000000000003</v>
      </c>
      <c r="AC103" s="46">
        <v>4.8689999999999998</v>
      </c>
      <c r="AD103" s="46">
        <v>4.891</v>
      </c>
      <c r="AE103" s="46">
        <v>4.702</v>
      </c>
      <c r="AF103" s="44">
        <v>4.9219999999999997</v>
      </c>
      <c r="AG103" s="46">
        <v>4.4359999999999999</v>
      </c>
      <c r="AH103" s="23">
        <f t="shared" si="137"/>
        <v>4.6790000000000003</v>
      </c>
      <c r="AI103" s="9"/>
      <c r="AJ103" s="9"/>
      <c r="AK103" s="9"/>
      <c r="AL103" s="9"/>
      <c r="AM103" s="9"/>
      <c r="AN103" s="9"/>
      <c r="AO103" s="9"/>
      <c r="AP103" s="3"/>
      <c r="AQ103" s="23">
        <f t="shared" si="84"/>
        <v>0.371999999999999</v>
      </c>
      <c r="AR103" s="23">
        <f t="shared" si="132"/>
        <v>0.23099999999999898</v>
      </c>
      <c r="AS103" s="23">
        <f t="shared" si="133"/>
        <v>0.3199999999999994</v>
      </c>
      <c r="AT103" s="23">
        <f t="shared" si="111"/>
        <v>-5.6000000000000938E-2</v>
      </c>
      <c r="AU103" s="23">
        <f t="shared" si="112"/>
        <v>5.7999999999998941E-2</v>
      </c>
      <c r="AV103" s="23" t="str">
        <f t="shared" si="113"/>
        <v/>
      </c>
      <c r="AW103" s="23" t="str">
        <f t="shared" si="114"/>
        <v/>
      </c>
      <c r="AX103" s="23" t="str">
        <f t="shared" si="115"/>
        <v/>
      </c>
      <c r="AY103" s="23">
        <f t="shared" si="116"/>
        <v>8.9999999999994529E-3</v>
      </c>
      <c r="AZ103" s="23" t="str">
        <f t="shared" si="117"/>
        <v/>
      </c>
      <c r="BA103" s="23">
        <f t="shared" si="118"/>
        <v>0.15799999999999947</v>
      </c>
      <c r="BB103" s="23">
        <f t="shared" si="119"/>
        <v>0.16699999999999893</v>
      </c>
      <c r="BC103" s="23">
        <f t="shared" si="120"/>
        <v>0.18899999999999917</v>
      </c>
      <c r="BD103" s="23">
        <f t="shared" si="121"/>
        <v>-8.8817841970012523E-16</v>
      </c>
      <c r="BE103" s="23">
        <f t="shared" si="122"/>
        <v>0.21999999999999886</v>
      </c>
      <c r="BF103" s="23">
        <f t="shared" si="123"/>
        <v>-0.2660000000000009</v>
      </c>
      <c r="BG103" s="23">
        <f t="shared" si="124"/>
        <v>-2.3000000000000576E-2</v>
      </c>
      <c r="BH103" s="23" t="str">
        <f t="shared" si="125"/>
        <v/>
      </c>
      <c r="BI103" s="23" t="str">
        <f t="shared" si="126"/>
        <v/>
      </c>
      <c r="BJ103" s="23" t="str">
        <f t="shared" si="127"/>
        <v/>
      </c>
      <c r="BK103" s="23" t="str">
        <f t="shared" si="128"/>
        <v/>
      </c>
      <c r="BL103" s="23" t="str">
        <f t="shared" si="129"/>
        <v/>
      </c>
      <c r="BM103" s="23" t="str">
        <f t="shared" si="130"/>
        <v/>
      </c>
      <c r="BN103" s="23" t="str">
        <f t="shared" si="131"/>
        <v/>
      </c>
      <c r="BP103" s="8">
        <f t="shared" si="85"/>
        <v>0.371999999999999</v>
      </c>
      <c r="BQ103" s="8">
        <f t="shared" si="86"/>
        <v>0.23099999999999898</v>
      </c>
      <c r="BR103" s="8">
        <f t="shared" si="87"/>
        <v>0.3199999999999994</v>
      </c>
      <c r="BS103" s="8">
        <f t="shared" si="88"/>
        <v>5.6000000000000938E-2</v>
      </c>
      <c r="BT103" s="8">
        <f t="shared" si="89"/>
        <v>5.7999999999998941E-2</v>
      </c>
      <c r="BU103" s="8" t="str">
        <f t="shared" si="90"/>
        <v/>
      </c>
      <c r="BV103" s="8" t="str">
        <f t="shared" si="91"/>
        <v/>
      </c>
      <c r="BW103" s="8" t="str">
        <f t="shared" si="92"/>
        <v/>
      </c>
      <c r="BX103" s="8">
        <f t="shared" si="93"/>
        <v>8.9999999999994529E-3</v>
      </c>
      <c r="BY103" s="8" t="str">
        <f t="shared" si="94"/>
        <v/>
      </c>
      <c r="BZ103" s="8">
        <f t="shared" si="95"/>
        <v>0.15799999999999947</v>
      </c>
      <c r="CA103" s="8">
        <f t="shared" si="96"/>
        <v>0.16699999999999893</v>
      </c>
      <c r="CB103" s="8">
        <f t="shared" si="97"/>
        <v>0.18899999999999917</v>
      </c>
      <c r="CC103" s="8">
        <f t="shared" si="98"/>
        <v>8.8817841970012523E-16</v>
      </c>
      <c r="CD103" s="8">
        <f t="shared" si="99"/>
        <v>0.21999999999999886</v>
      </c>
      <c r="CE103" s="8">
        <f t="shared" si="100"/>
        <v>0.2660000000000009</v>
      </c>
      <c r="CF103" s="8">
        <f t="shared" si="101"/>
        <v>2.3000000000000576E-2</v>
      </c>
      <c r="CG103" s="8" t="str">
        <f t="shared" si="102"/>
        <v/>
      </c>
      <c r="CH103" s="8" t="str">
        <f t="shared" si="103"/>
        <v/>
      </c>
      <c r="CI103" s="8" t="str">
        <f t="shared" si="104"/>
        <v/>
      </c>
      <c r="CJ103" s="8" t="str">
        <f t="shared" si="105"/>
        <v/>
      </c>
      <c r="CK103" s="8" t="str">
        <f t="shared" si="106"/>
        <v/>
      </c>
      <c r="CL103" s="8" t="str">
        <f t="shared" si="107"/>
        <v/>
      </c>
      <c r="CM103" s="8" t="str">
        <f t="shared" si="108"/>
        <v/>
      </c>
      <c r="CN103" s="8"/>
    </row>
    <row r="104" spans="1:92">
      <c r="A104" s="1">
        <f t="shared" si="109"/>
        <v>102</v>
      </c>
      <c r="B104" s="19"/>
      <c r="C104" s="1">
        <v>8</v>
      </c>
      <c r="D104" s="4">
        <f t="shared" si="83"/>
        <v>69</v>
      </c>
      <c r="E104" s="4" t="s">
        <v>157</v>
      </c>
      <c r="F104" s="4">
        <v>3</v>
      </c>
      <c r="G104" s="4" t="s">
        <v>13</v>
      </c>
      <c r="H104" s="4" t="s">
        <v>19</v>
      </c>
      <c r="I104" s="4"/>
      <c r="J104" s="12">
        <v>97.8</v>
      </c>
      <c r="K104" s="72"/>
      <c r="L104" s="41">
        <v>5.6539999999999999</v>
      </c>
      <c r="M104" s="132" t="s">
        <v>130</v>
      </c>
      <c r="N104" s="1" t="s">
        <v>15</v>
      </c>
      <c r="O104" s="39"/>
      <c r="P104" s="39"/>
      <c r="Q104" s="3"/>
      <c r="R104" s="46">
        <v>5.7910000000000004</v>
      </c>
      <c r="S104" s="46">
        <v>5.742</v>
      </c>
      <c r="T104" s="46">
        <v>5.8419999999999996</v>
      </c>
      <c r="U104" s="46">
        <v>5.5979999999999999</v>
      </c>
      <c r="V104" s="46">
        <v>5.6449999999999996</v>
      </c>
      <c r="W104" s="47"/>
      <c r="X104" s="47"/>
      <c r="Y104" s="47"/>
      <c r="Z104" s="23">
        <v>5.6470000000000002</v>
      </c>
      <c r="AA104" s="45"/>
      <c r="AB104" s="46">
        <v>5.8319999999999999</v>
      </c>
      <c r="AC104" s="46">
        <v>5.8570000000000002</v>
      </c>
      <c r="AD104" s="46">
        <v>5.819</v>
      </c>
      <c r="AE104" s="46">
        <v>5.6740000000000004</v>
      </c>
      <c r="AF104" s="46">
        <v>5.72</v>
      </c>
      <c r="AG104" s="46">
        <v>5.35</v>
      </c>
      <c r="AH104" s="23">
        <f t="shared" si="137"/>
        <v>5.5350000000000001</v>
      </c>
      <c r="AI104" s="9"/>
      <c r="AJ104" s="9"/>
      <c r="AK104" s="9"/>
      <c r="AL104" s="9"/>
      <c r="AM104" s="9"/>
      <c r="AN104" s="9"/>
      <c r="AO104" s="9"/>
      <c r="AP104" s="3"/>
      <c r="AQ104" s="23">
        <f t="shared" si="84"/>
        <v>0.13700000000000045</v>
      </c>
      <c r="AR104" s="23">
        <f t="shared" si="132"/>
        <v>8.8000000000000078E-2</v>
      </c>
      <c r="AS104" s="23">
        <f t="shared" si="133"/>
        <v>0.18799999999999972</v>
      </c>
      <c r="AT104" s="23">
        <f t="shared" si="111"/>
        <v>-5.600000000000005E-2</v>
      </c>
      <c r="AU104" s="23">
        <f t="shared" si="112"/>
        <v>-9.0000000000003411E-3</v>
      </c>
      <c r="AV104" s="23" t="str">
        <f t="shared" si="113"/>
        <v/>
      </c>
      <c r="AW104" s="23" t="str">
        <f t="shared" si="114"/>
        <v/>
      </c>
      <c r="AX104" s="23" t="str">
        <f t="shared" si="115"/>
        <v/>
      </c>
      <c r="AY104" s="23">
        <f t="shared" si="116"/>
        <v>-6.9999999999996732E-3</v>
      </c>
      <c r="AZ104" s="23" t="str">
        <f t="shared" si="117"/>
        <v/>
      </c>
      <c r="BA104" s="23">
        <f t="shared" si="118"/>
        <v>0.17799999999999994</v>
      </c>
      <c r="BB104" s="23">
        <f t="shared" si="119"/>
        <v>0.20300000000000029</v>
      </c>
      <c r="BC104" s="23">
        <f t="shared" si="120"/>
        <v>0.16500000000000004</v>
      </c>
      <c r="BD104" s="23">
        <f t="shared" si="121"/>
        <v>2.0000000000000462E-2</v>
      </c>
      <c r="BE104" s="23">
        <f t="shared" si="122"/>
        <v>6.5999999999999837E-2</v>
      </c>
      <c r="BF104" s="23">
        <f t="shared" si="123"/>
        <v>-0.30400000000000027</v>
      </c>
      <c r="BG104" s="23">
        <f t="shared" si="124"/>
        <v>-0.11899999999999977</v>
      </c>
      <c r="BH104" s="23" t="str">
        <f t="shared" si="125"/>
        <v/>
      </c>
      <c r="BI104" s="23" t="str">
        <f t="shared" si="126"/>
        <v/>
      </c>
      <c r="BJ104" s="23" t="str">
        <f t="shared" si="127"/>
        <v/>
      </c>
      <c r="BK104" s="23" t="str">
        <f t="shared" si="128"/>
        <v/>
      </c>
      <c r="BL104" s="23" t="str">
        <f t="shared" si="129"/>
        <v/>
      </c>
      <c r="BM104" s="23" t="str">
        <f t="shared" si="130"/>
        <v/>
      </c>
      <c r="BN104" s="23" t="str">
        <f t="shared" si="131"/>
        <v/>
      </c>
      <c r="BP104" s="8">
        <f t="shared" si="85"/>
        <v>0.13700000000000045</v>
      </c>
      <c r="BQ104" s="8">
        <f t="shared" si="86"/>
        <v>8.8000000000000078E-2</v>
      </c>
      <c r="BR104" s="8">
        <f t="shared" si="87"/>
        <v>0.18799999999999972</v>
      </c>
      <c r="BS104" s="8">
        <f t="shared" si="88"/>
        <v>5.600000000000005E-2</v>
      </c>
      <c r="BT104" s="8">
        <f t="shared" si="89"/>
        <v>9.0000000000003411E-3</v>
      </c>
      <c r="BU104" s="8" t="str">
        <f t="shared" si="90"/>
        <v/>
      </c>
      <c r="BV104" s="8" t="str">
        <f t="shared" si="91"/>
        <v/>
      </c>
      <c r="BW104" s="8" t="str">
        <f t="shared" si="92"/>
        <v/>
      </c>
      <c r="BX104" s="8">
        <f t="shared" si="93"/>
        <v>6.9999999999996732E-3</v>
      </c>
      <c r="BY104" s="8" t="str">
        <f t="shared" si="94"/>
        <v/>
      </c>
      <c r="BZ104" s="8">
        <f t="shared" si="95"/>
        <v>0.17799999999999994</v>
      </c>
      <c r="CA104" s="8">
        <f t="shared" si="96"/>
        <v>0.20300000000000029</v>
      </c>
      <c r="CB104" s="8">
        <f t="shared" si="97"/>
        <v>0.16500000000000004</v>
      </c>
      <c r="CC104" s="8">
        <f t="shared" si="98"/>
        <v>2.0000000000000462E-2</v>
      </c>
      <c r="CD104" s="8">
        <f t="shared" si="99"/>
        <v>6.5999999999999837E-2</v>
      </c>
      <c r="CE104" s="8">
        <f t="shared" si="100"/>
        <v>0.30400000000000027</v>
      </c>
      <c r="CF104" s="8">
        <f t="shared" si="101"/>
        <v>0.11899999999999977</v>
      </c>
      <c r="CG104" s="8" t="str">
        <f t="shared" si="102"/>
        <v/>
      </c>
      <c r="CH104" s="8" t="str">
        <f t="shared" si="103"/>
        <v/>
      </c>
      <c r="CI104" s="8" t="str">
        <f t="shared" si="104"/>
        <v/>
      </c>
      <c r="CJ104" s="8" t="str">
        <f t="shared" si="105"/>
        <v/>
      </c>
      <c r="CK104" s="8" t="str">
        <f t="shared" si="106"/>
        <v/>
      </c>
      <c r="CL104" s="8" t="str">
        <f t="shared" si="107"/>
        <v/>
      </c>
      <c r="CM104" s="8" t="str">
        <f t="shared" si="108"/>
        <v/>
      </c>
      <c r="CN104" s="8"/>
    </row>
    <row r="105" spans="1:92">
      <c r="A105" s="1">
        <f t="shared" si="109"/>
        <v>103</v>
      </c>
      <c r="B105" s="2" t="s">
        <v>169</v>
      </c>
      <c r="C105" s="1">
        <v>8</v>
      </c>
      <c r="D105" s="4">
        <f t="shared" si="83"/>
        <v>69</v>
      </c>
      <c r="E105" s="4" t="s">
        <v>262</v>
      </c>
      <c r="F105" s="4">
        <v>1</v>
      </c>
      <c r="G105" s="4" t="s">
        <v>13</v>
      </c>
      <c r="H105" s="4" t="s">
        <v>14</v>
      </c>
      <c r="I105" s="4"/>
      <c r="J105" s="5">
        <v>85.3</v>
      </c>
      <c r="K105" s="72"/>
      <c r="L105" s="41">
        <v>2.7879999999999998</v>
      </c>
      <c r="M105" s="132" t="s">
        <v>365</v>
      </c>
      <c r="N105" s="1" t="s">
        <v>15</v>
      </c>
      <c r="O105" s="23">
        <v>2.7930000000000001</v>
      </c>
      <c r="P105" s="1" t="s">
        <v>9</v>
      </c>
      <c r="Q105" s="3" t="s">
        <v>227</v>
      </c>
      <c r="R105" s="23">
        <v>3.016</v>
      </c>
      <c r="S105" s="23">
        <v>2.819</v>
      </c>
      <c r="T105" s="23">
        <v>3.242</v>
      </c>
      <c r="U105" s="23">
        <v>2.8889999999999998</v>
      </c>
      <c r="V105" s="23">
        <v>3.13</v>
      </c>
      <c r="W105" s="23">
        <v>2.9569999999999999</v>
      </c>
      <c r="X105" s="23">
        <v>2.9430000000000001</v>
      </c>
      <c r="Y105" s="23">
        <v>2.891</v>
      </c>
      <c r="Z105" s="6">
        <v>2.7919999999999998</v>
      </c>
      <c r="AA105" s="45"/>
      <c r="AB105" s="23">
        <v>3.1909999999999998</v>
      </c>
      <c r="AC105" s="23">
        <v>3.3</v>
      </c>
      <c r="AD105" s="23">
        <v>3.1480000000000001</v>
      </c>
      <c r="AE105" s="23">
        <v>2.9470000000000001</v>
      </c>
      <c r="AF105" s="23">
        <v>2.7189999999999999</v>
      </c>
      <c r="AG105" s="23">
        <v>2.9119999999999999</v>
      </c>
      <c r="AH105" s="23">
        <f t="shared" ref="AH105:AH123" si="138">SUM(AF105:AG105)/2</f>
        <v>2.8155000000000001</v>
      </c>
      <c r="AI105" s="45"/>
      <c r="AJ105" s="45"/>
      <c r="AK105" s="45"/>
      <c r="AL105" s="45"/>
      <c r="AM105" s="45"/>
      <c r="AN105" s="45"/>
      <c r="AO105" s="45"/>
      <c r="AP105" s="3"/>
      <c r="AQ105" s="23">
        <f t="shared" si="84"/>
        <v>0.2280000000000002</v>
      </c>
      <c r="AR105" s="23">
        <f t="shared" si="132"/>
        <v>3.1000000000000139E-2</v>
      </c>
      <c r="AS105" s="23">
        <f t="shared" si="133"/>
        <v>0.45400000000000018</v>
      </c>
      <c r="AT105" s="23">
        <f t="shared" si="111"/>
        <v>0.10099999999999998</v>
      </c>
      <c r="AU105" s="23">
        <f t="shared" si="112"/>
        <v>0.34200000000000008</v>
      </c>
      <c r="AV105" s="23">
        <f t="shared" si="113"/>
        <v>0.16900000000000004</v>
      </c>
      <c r="AW105" s="23">
        <f t="shared" si="114"/>
        <v>0.15500000000000025</v>
      </c>
      <c r="AX105" s="23">
        <f t="shared" si="115"/>
        <v>0.1030000000000002</v>
      </c>
      <c r="AY105" s="23">
        <f t="shared" si="116"/>
        <v>4.0000000000000036E-3</v>
      </c>
      <c r="AZ105" s="23" t="str">
        <f t="shared" si="117"/>
        <v/>
      </c>
      <c r="BA105" s="23">
        <f t="shared" si="118"/>
        <v>0.40300000000000002</v>
      </c>
      <c r="BB105" s="23">
        <f t="shared" si="119"/>
        <v>0.51200000000000001</v>
      </c>
      <c r="BC105" s="23">
        <f t="shared" si="120"/>
        <v>0.36000000000000032</v>
      </c>
      <c r="BD105" s="23">
        <f t="shared" si="121"/>
        <v>0.15900000000000025</v>
      </c>
      <c r="BE105" s="23">
        <f t="shared" si="122"/>
        <v>-6.899999999999995E-2</v>
      </c>
      <c r="BF105" s="23">
        <f t="shared" si="123"/>
        <v>0.12400000000000011</v>
      </c>
      <c r="BG105" s="23">
        <f t="shared" si="124"/>
        <v>2.7500000000000302E-2</v>
      </c>
      <c r="BH105" s="23" t="str">
        <f t="shared" si="125"/>
        <v/>
      </c>
      <c r="BI105" s="23" t="str">
        <f t="shared" si="126"/>
        <v/>
      </c>
      <c r="BJ105" s="23" t="str">
        <f t="shared" si="127"/>
        <v/>
      </c>
      <c r="BK105" s="23" t="str">
        <f t="shared" si="128"/>
        <v/>
      </c>
      <c r="BL105" s="23" t="str">
        <f t="shared" si="129"/>
        <v/>
      </c>
      <c r="BM105" s="23" t="str">
        <f t="shared" si="130"/>
        <v/>
      </c>
      <c r="BN105" s="23" t="str">
        <f t="shared" si="131"/>
        <v/>
      </c>
      <c r="BP105" s="8">
        <f t="shared" si="85"/>
        <v>0.2280000000000002</v>
      </c>
      <c r="BQ105" s="8">
        <f t="shared" si="86"/>
        <v>3.1000000000000139E-2</v>
      </c>
      <c r="BR105" s="8">
        <f t="shared" si="87"/>
        <v>0.45400000000000018</v>
      </c>
      <c r="BS105" s="8">
        <f t="shared" si="88"/>
        <v>0.10099999999999998</v>
      </c>
      <c r="BT105" s="8">
        <f t="shared" si="89"/>
        <v>0.34200000000000008</v>
      </c>
      <c r="BU105" s="8">
        <f t="shared" si="90"/>
        <v>0.16900000000000004</v>
      </c>
      <c r="BV105" s="8">
        <f t="shared" si="91"/>
        <v>0.15500000000000025</v>
      </c>
      <c r="BW105" s="8">
        <f t="shared" si="92"/>
        <v>0.1030000000000002</v>
      </c>
      <c r="BX105" s="8">
        <f t="shared" si="93"/>
        <v>4.0000000000000036E-3</v>
      </c>
      <c r="BY105" s="8" t="str">
        <f t="shared" si="94"/>
        <v/>
      </c>
      <c r="BZ105" s="8">
        <f t="shared" si="95"/>
        <v>0.40300000000000002</v>
      </c>
      <c r="CA105" s="8">
        <f t="shared" si="96"/>
        <v>0.51200000000000001</v>
      </c>
      <c r="CB105" s="8">
        <f t="shared" si="97"/>
        <v>0.36000000000000032</v>
      </c>
      <c r="CC105" s="8">
        <f t="shared" si="98"/>
        <v>0.15900000000000025</v>
      </c>
      <c r="CD105" s="8">
        <f t="shared" si="99"/>
        <v>6.899999999999995E-2</v>
      </c>
      <c r="CE105" s="8">
        <f t="shared" si="100"/>
        <v>0.12400000000000011</v>
      </c>
      <c r="CF105" s="8">
        <f t="shared" si="101"/>
        <v>2.7500000000000302E-2</v>
      </c>
      <c r="CG105" s="8" t="str">
        <f t="shared" si="102"/>
        <v/>
      </c>
      <c r="CH105" s="8" t="str">
        <f t="shared" si="103"/>
        <v/>
      </c>
      <c r="CI105" s="8" t="str">
        <f t="shared" si="104"/>
        <v/>
      </c>
      <c r="CJ105" s="8" t="str">
        <f t="shared" si="105"/>
        <v/>
      </c>
      <c r="CK105" s="8" t="str">
        <f t="shared" si="106"/>
        <v/>
      </c>
      <c r="CL105" s="8" t="str">
        <f t="shared" si="107"/>
        <v/>
      </c>
      <c r="CM105" s="8" t="str">
        <f t="shared" si="108"/>
        <v/>
      </c>
      <c r="CN105" s="8"/>
    </row>
    <row r="106" spans="1:92">
      <c r="A106" s="1">
        <f t="shared" si="109"/>
        <v>104</v>
      </c>
      <c r="B106" s="19"/>
      <c r="C106" s="1">
        <v>8</v>
      </c>
      <c r="D106" s="4">
        <f t="shared" si="83"/>
        <v>69</v>
      </c>
      <c r="E106" s="4" t="s">
        <v>171</v>
      </c>
      <c r="F106" s="4">
        <v>1</v>
      </c>
      <c r="G106" s="4" t="s">
        <v>13</v>
      </c>
      <c r="H106" s="4" t="s">
        <v>14</v>
      </c>
      <c r="I106" s="4"/>
      <c r="J106" s="5">
        <v>84.1</v>
      </c>
      <c r="K106" s="72"/>
      <c r="L106" s="41">
        <v>2.93</v>
      </c>
      <c r="M106" s="132" t="s">
        <v>365</v>
      </c>
      <c r="N106" s="1" t="s">
        <v>15</v>
      </c>
      <c r="O106" s="23">
        <v>2.94</v>
      </c>
      <c r="P106" s="1" t="s">
        <v>9</v>
      </c>
      <c r="Q106" s="3" t="s">
        <v>227</v>
      </c>
      <c r="R106" s="23">
        <v>3.181</v>
      </c>
      <c r="S106" s="23">
        <v>2.9769999999999999</v>
      </c>
      <c r="T106" s="23">
        <v>3.3959999999999999</v>
      </c>
      <c r="U106" s="23">
        <v>3.0459999999999998</v>
      </c>
      <c r="V106" s="23">
        <v>3.2989999999999999</v>
      </c>
      <c r="W106" s="23">
        <v>3.121</v>
      </c>
      <c r="X106" s="23">
        <v>3.105</v>
      </c>
      <c r="Y106" s="23">
        <v>3.044</v>
      </c>
      <c r="Z106" s="6">
        <v>2.9380000000000002</v>
      </c>
      <c r="AA106" s="45"/>
      <c r="AB106" s="23">
        <v>3.3090000000000002</v>
      </c>
      <c r="AC106" s="23">
        <v>3.4460000000000002</v>
      </c>
      <c r="AD106" s="23">
        <v>3.3</v>
      </c>
      <c r="AE106" s="23">
        <v>3.0590000000000002</v>
      </c>
      <c r="AF106" s="23">
        <v>2.8420000000000001</v>
      </c>
      <c r="AG106" s="23">
        <v>3.1179999999999999</v>
      </c>
      <c r="AH106" s="23">
        <f t="shared" si="138"/>
        <v>2.98</v>
      </c>
      <c r="AI106" s="45"/>
      <c r="AJ106" s="45"/>
      <c r="AK106" s="45"/>
      <c r="AL106" s="45"/>
      <c r="AM106" s="45"/>
      <c r="AN106" s="45"/>
      <c r="AO106" s="45"/>
      <c r="AP106" s="3"/>
      <c r="AQ106" s="23">
        <f t="shared" si="84"/>
        <v>0.25099999999999989</v>
      </c>
      <c r="AR106" s="23">
        <f t="shared" si="132"/>
        <v>4.6999999999999709E-2</v>
      </c>
      <c r="AS106" s="23">
        <f t="shared" si="133"/>
        <v>0.46599999999999975</v>
      </c>
      <c r="AT106" s="23">
        <f t="shared" si="111"/>
        <v>0.11599999999999966</v>
      </c>
      <c r="AU106" s="23">
        <f t="shared" si="112"/>
        <v>0.36899999999999977</v>
      </c>
      <c r="AV106" s="23">
        <f t="shared" si="113"/>
        <v>0.19099999999999984</v>
      </c>
      <c r="AW106" s="23">
        <f t="shared" si="114"/>
        <v>0.17499999999999982</v>
      </c>
      <c r="AX106" s="23">
        <f t="shared" si="115"/>
        <v>0.11399999999999988</v>
      </c>
      <c r="AY106" s="23">
        <f t="shared" si="116"/>
        <v>8.0000000000000071E-3</v>
      </c>
      <c r="AZ106" s="23" t="str">
        <f t="shared" si="117"/>
        <v/>
      </c>
      <c r="BA106" s="23">
        <f t="shared" si="118"/>
        <v>0.379</v>
      </c>
      <c r="BB106" s="23">
        <f t="shared" si="119"/>
        <v>0.51600000000000001</v>
      </c>
      <c r="BC106" s="23">
        <f t="shared" si="120"/>
        <v>0.36999999999999966</v>
      </c>
      <c r="BD106" s="23">
        <f t="shared" si="121"/>
        <v>0.129</v>
      </c>
      <c r="BE106" s="23">
        <f t="shared" si="122"/>
        <v>-8.8000000000000078E-2</v>
      </c>
      <c r="BF106" s="23">
        <f t="shared" si="123"/>
        <v>0.18799999999999972</v>
      </c>
      <c r="BG106" s="23">
        <f t="shared" si="124"/>
        <v>4.9999999999999822E-2</v>
      </c>
      <c r="BH106" s="23" t="str">
        <f t="shared" si="125"/>
        <v/>
      </c>
      <c r="BI106" s="23" t="str">
        <f t="shared" si="126"/>
        <v/>
      </c>
      <c r="BJ106" s="23" t="str">
        <f t="shared" si="127"/>
        <v/>
      </c>
      <c r="BK106" s="23" t="str">
        <f t="shared" si="128"/>
        <v/>
      </c>
      <c r="BL106" s="23" t="str">
        <f t="shared" si="129"/>
        <v/>
      </c>
      <c r="BM106" s="23" t="str">
        <f t="shared" si="130"/>
        <v/>
      </c>
      <c r="BN106" s="23" t="str">
        <f t="shared" si="131"/>
        <v/>
      </c>
      <c r="BP106" s="8">
        <f t="shared" si="85"/>
        <v>0.25099999999999989</v>
      </c>
      <c r="BQ106" s="8">
        <f t="shared" si="86"/>
        <v>4.6999999999999709E-2</v>
      </c>
      <c r="BR106" s="8">
        <f t="shared" si="87"/>
        <v>0.46599999999999975</v>
      </c>
      <c r="BS106" s="8">
        <f t="shared" si="88"/>
        <v>0.11599999999999966</v>
      </c>
      <c r="BT106" s="8">
        <f t="shared" si="89"/>
        <v>0.36899999999999977</v>
      </c>
      <c r="BU106" s="8">
        <f t="shared" si="90"/>
        <v>0.19099999999999984</v>
      </c>
      <c r="BV106" s="8">
        <f t="shared" si="91"/>
        <v>0.17499999999999982</v>
      </c>
      <c r="BW106" s="8">
        <f t="shared" si="92"/>
        <v>0.11399999999999988</v>
      </c>
      <c r="BX106" s="8">
        <f t="shared" si="93"/>
        <v>8.0000000000000071E-3</v>
      </c>
      <c r="BY106" s="8" t="str">
        <f t="shared" si="94"/>
        <v/>
      </c>
      <c r="BZ106" s="8">
        <f t="shared" si="95"/>
        <v>0.379</v>
      </c>
      <c r="CA106" s="8">
        <f t="shared" si="96"/>
        <v>0.51600000000000001</v>
      </c>
      <c r="CB106" s="8">
        <f t="shared" si="97"/>
        <v>0.36999999999999966</v>
      </c>
      <c r="CC106" s="8">
        <f t="shared" si="98"/>
        <v>0.129</v>
      </c>
      <c r="CD106" s="8">
        <f t="shared" si="99"/>
        <v>8.8000000000000078E-2</v>
      </c>
      <c r="CE106" s="8">
        <f t="shared" si="100"/>
        <v>0.18799999999999972</v>
      </c>
      <c r="CF106" s="8">
        <f t="shared" si="101"/>
        <v>4.9999999999999822E-2</v>
      </c>
      <c r="CG106" s="8" t="str">
        <f t="shared" si="102"/>
        <v/>
      </c>
      <c r="CH106" s="8" t="str">
        <f t="shared" si="103"/>
        <v/>
      </c>
      <c r="CI106" s="8" t="str">
        <f t="shared" si="104"/>
        <v/>
      </c>
      <c r="CJ106" s="8" t="str">
        <f t="shared" si="105"/>
        <v/>
      </c>
      <c r="CK106" s="8" t="str">
        <f t="shared" si="106"/>
        <v/>
      </c>
      <c r="CL106" s="8" t="str">
        <f t="shared" si="107"/>
        <v/>
      </c>
      <c r="CM106" s="8" t="str">
        <f t="shared" si="108"/>
        <v/>
      </c>
      <c r="CN106" s="8"/>
    </row>
    <row r="107" spans="1:92" ht="15">
      <c r="A107" s="1">
        <f t="shared" si="109"/>
        <v>105</v>
      </c>
      <c r="B107" s="19"/>
      <c r="C107" s="1">
        <v>8</v>
      </c>
      <c r="D107" s="4">
        <f t="shared" si="83"/>
        <v>69</v>
      </c>
      <c r="E107" s="4" t="s">
        <v>137</v>
      </c>
      <c r="F107" s="4">
        <v>1</v>
      </c>
      <c r="G107" s="4" t="s">
        <v>13</v>
      </c>
      <c r="H107" s="4" t="s">
        <v>138</v>
      </c>
      <c r="I107" s="4" t="s">
        <v>346</v>
      </c>
      <c r="J107" s="5">
        <v>0.04</v>
      </c>
      <c r="K107" s="72"/>
      <c r="L107" s="99">
        <v>4.5659999999999998</v>
      </c>
      <c r="M107" s="132" t="s">
        <v>368</v>
      </c>
      <c r="N107" s="10" t="s">
        <v>128</v>
      </c>
      <c r="O107" s="39"/>
      <c r="P107" s="39"/>
      <c r="Q107" s="3" t="s">
        <v>227</v>
      </c>
      <c r="R107" s="45"/>
      <c r="S107" s="45"/>
      <c r="T107" s="45"/>
      <c r="U107" s="45"/>
      <c r="V107" s="45"/>
      <c r="W107" s="45"/>
      <c r="X107" s="45"/>
      <c r="Y107" s="23">
        <v>6.8490000000000002</v>
      </c>
      <c r="Z107" s="6">
        <v>6.0170000000000003</v>
      </c>
      <c r="AA107" s="45"/>
      <c r="AB107" s="45"/>
      <c r="AC107" s="45"/>
      <c r="AD107" s="45"/>
      <c r="AE107" s="45"/>
      <c r="AF107" s="45"/>
      <c r="AG107" s="23">
        <v>5.5730000000000004</v>
      </c>
      <c r="AH107" s="45"/>
      <c r="AI107" s="94">
        <v>4.9450000000000003</v>
      </c>
      <c r="AJ107" s="100">
        <v>4.4720000000000004</v>
      </c>
      <c r="AK107" s="100">
        <v>4.3010000000000002</v>
      </c>
      <c r="AL107" s="100">
        <v>4.6719999999999997</v>
      </c>
      <c r="AM107" s="100">
        <v>4.6959999999999997</v>
      </c>
      <c r="AN107" s="100">
        <v>4.5650000000000004</v>
      </c>
      <c r="AO107" s="100">
        <v>4.5659999999999998</v>
      </c>
      <c r="AP107" s="3"/>
      <c r="AQ107" s="23" t="str">
        <f t="shared" si="84"/>
        <v/>
      </c>
      <c r="AR107" s="23" t="str">
        <f t="shared" si="132"/>
        <v/>
      </c>
      <c r="AS107" s="23" t="str">
        <f t="shared" si="133"/>
        <v/>
      </c>
      <c r="AT107" s="23" t="str">
        <f t="shared" si="111"/>
        <v/>
      </c>
      <c r="AU107" s="23" t="str">
        <f t="shared" si="112"/>
        <v/>
      </c>
      <c r="AV107" s="23" t="str">
        <f t="shared" si="113"/>
        <v/>
      </c>
      <c r="AW107" s="23" t="str">
        <f t="shared" si="114"/>
        <v/>
      </c>
      <c r="AX107" s="23" t="str">
        <f t="shared" si="115"/>
        <v/>
      </c>
      <c r="AY107" s="23" t="str">
        <f t="shared" si="116"/>
        <v/>
      </c>
      <c r="AZ107" s="23" t="str">
        <f t="shared" si="117"/>
        <v/>
      </c>
      <c r="BA107" s="23" t="str">
        <f t="shared" si="118"/>
        <v/>
      </c>
      <c r="BB107" s="23" t="str">
        <f t="shared" si="119"/>
        <v/>
      </c>
      <c r="BC107" s="23" t="str">
        <f t="shared" si="120"/>
        <v/>
      </c>
      <c r="BD107" s="23" t="str">
        <f t="shared" si="121"/>
        <v/>
      </c>
      <c r="BE107" s="23" t="str">
        <f t="shared" si="122"/>
        <v/>
      </c>
      <c r="BF107" s="23" t="str">
        <f t="shared" si="123"/>
        <v/>
      </c>
      <c r="BG107" s="23" t="str">
        <f t="shared" si="124"/>
        <v/>
      </c>
      <c r="BH107" s="23" t="str">
        <f t="shared" si="125"/>
        <v/>
      </c>
      <c r="BI107" s="23" t="str">
        <f t="shared" si="126"/>
        <v/>
      </c>
      <c r="BJ107" s="23" t="str">
        <f t="shared" si="127"/>
        <v/>
      </c>
      <c r="BK107" s="23" t="str">
        <f t="shared" si="128"/>
        <v/>
      </c>
      <c r="BL107" s="23" t="str">
        <f t="shared" si="129"/>
        <v/>
      </c>
      <c r="BM107" s="23" t="str">
        <f t="shared" si="130"/>
        <v/>
      </c>
      <c r="BN107" s="23" t="str">
        <f t="shared" si="131"/>
        <v/>
      </c>
      <c r="BP107" s="8" t="str">
        <f t="shared" si="85"/>
        <v/>
      </c>
      <c r="BQ107" s="8" t="str">
        <f t="shared" si="86"/>
        <v/>
      </c>
      <c r="BR107" s="8" t="str">
        <f t="shared" si="87"/>
        <v/>
      </c>
      <c r="BS107" s="8" t="str">
        <f t="shared" si="88"/>
        <v/>
      </c>
      <c r="BT107" s="8" t="str">
        <f t="shared" si="89"/>
        <v/>
      </c>
      <c r="BU107" s="8" t="str">
        <f t="shared" si="90"/>
        <v/>
      </c>
      <c r="BV107" s="8" t="str">
        <f t="shared" si="91"/>
        <v/>
      </c>
      <c r="BW107" s="8" t="str">
        <f t="shared" si="92"/>
        <v/>
      </c>
      <c r="BX107" s="8" t="str">
        <f t="shared" si="93"/>
        <v/>
      </c>
      <c r="BY107" s="8" t="str">
        <f t="shared" si="94"/>
        <v/>
      </c>
      <c r="BZ107" s="8" t="str">
        <f t="shared" si="95"/>
        <v/>
      </c>
      <c r="CA107" s="8" t="str">
        <f t="shared" si="96"/>
        <v/>
      </c>
      <c r="CB107" s="8" t="str">
        <f t="shared" si="97"/>
        <v/>
      </c>
      <c r="CC107" s="8" t="str">
        <f t="shared" si="98"/>
        <v/>
      </c>
      <c r="CD107" s="8" t="str">
        <f t="shared" si="99"/>
        <v/>
      </c>
      <c r="CE107" s="8" t="str">
        <f t="shared" si="100"/>
        <v/>
      </c>
      <c r="CF107" s="8" t="str">
        <f t="shared" si="101"/>
        <v/>
      </c>
      <c r="CG107" s="8" t="str">
        <f t="shared" si="102"/>
        <v/>
      </c>
      <c r="CH107" s="8" t="str">
        <f t="shared" si="103"/>
        <v/>
      </c>
      <c r="CI107" s="8" t="str">
        <f t="shared" si="104"/>
        <v/>
      </c>
      <c r="CJ107" s="8" t="str">
        <f t="shared" si="105"/>
        <v/>
      </c>
      <c r="CK107" s="8" t="str">
        <f t="shared" si="106"/>
        <v/>
      </c>
      <c r="CL107" s="8" t="str">
        <f t="shared" si="107"/>
        <v/>
      </c>
      <c r="CM107" s="8" t="str">
        <f t="shared" si="108"/>
        <v/>
      </c>
      <c r="CN107" s="8"/>
    </row>
    <row r="108" spans="1:92">
      <c r="A108" s="1">
        <f t="shared" si="109"/>
        <v>106</v>
      </c>
      <c r="B108" s="19"/>
      <c r="C108" s="1">
        <v>8</v>
      </c>
      <c r="D108" s="4">
        <f t="shared" si="83"/>
        <v>69</v>
      </c>
      <c r="E108" s="4" t="s">
        <v>182</v>
      </c>
      <c r="F108" s="4">
        <v>1</v>
      </c>
      <c r="G108" s="4" t="s">
        <v>13</v>
      </c>
      <c r="H108" s="4" t="s">
        <v>19</v>
      </c>
      <c r="I108" s="4"/>
      <c r="J108" s="5">
        <v>88.6</v>
      </c>
      <c r="K108" s="72"/>
      <c r="L108" s="41">
        <v>4.5149999999999997</v>
      </c>
      <c r="M108" s="132" t="s">
        <v>365</v>
      </c>
      <c r="N108" s="1" t="s">
        <v>15</v>
      </c>
      <c r="O108" s="39"/>
      <c r="P108" s="39"/>
      <c r="Q108" s="3" t="s">
        <v>227</v>
      </c>
      <c r="R108" s="23">
        <v>4.8869999999999996</v>
      </c>
      <c r="S108" s="23">
        <v>4.633</v>
      </c>
      <c r="T108" s="23">
        <v>5.08</v>
      </c>
      <c r="U108" s="23">
        <v>4.5759999999999996</v>
      </c>
      <c r="V108" s="23">
        <v>4.8680000000000003</v>
      </c>
      <c r="W108" s="23">
        <v>4.6520000000000001</v>
      </c>
      <c r="X108" s="23">
        <v>4.6440000000000001</v>
      </c>
      <c r="Y108" s="23">
        <v>4.6210000000000004</v>
      </c>
      <c r="Z108" s="6">
        <v>4.5339999999999998</v>
      </c>
      <c r="AA108" s="45"/>
      <c r="AB108" s="23">
        <v>5.0789999999999997</v>
      </c>
      <c r="AC108" s="23">
        <v>5.0279999999999996</v>
      </c>
      <c r="AD108" s="23">
        <v>4.8979999999999997</v>
      </c>
      <c r="AE108" s="23">
        <v>4.875</v>
      </c>
      <c r="AF108" s="23">
        <v>4.7270000000000003</v>
      </c>
      <c r="AG108" s="23">
        <v>4.2930000000000001</v>
      </c>
      <c r="AH108" s="23">
        <f t="shared" si="138"/>
        <v>4.51</v>
      </c>
      <c r="AI108" s="45"/>
      <c r="AJ108" s="45"/>
      <c r="AK108" s="45"/>
      <c r="AL108" s="45"/>
      <c r="AM108" s="45"/>
      <c r="AN108" s="45"/>
      <c r="AO108" s="45"/>
      <c r="AP108" s="3"/>
      <c r="AQ108" s="23">
        <f t="shared" si="84"/>
        <v>0.37199999999999989</v>
      </c>
      <c r="AR108" s="23">
        <f t="shared" si="132"/>
        <v>0.11800000000000033</v>
      </c>
      <c r="AS108" s="23">
        <f t="shared" si="133"/>
        <v>0.56500000000000039</v>
      </c>
      <c r="AT108" s="23">
        <f t="shared" si="111"/>
        <v>6.0999999999999943E-2</v>
      </c>
      <c r="AU108" s="23">
        <f t="shared" si="112"/>
        <v>0.35300000000000065</v>
      </c>
      <c r="AV108" s="23">
        <f t="shared" si="113"/>
        <v>0.13700000000000045</v>
      </c>
      <c r="AW108" s="23">
        <f t="shared" si="114"/>
        <v>0.12900000000000045</v>
      </c>
      <c r="AX108" s="23">
        <f t="shared" si="115"/>
        <v>0.10600000000000076</v>
      </c>
      <c r="AY108" s="23">
        <f t="shared" si="116"/>
        <v>1.9000000000000128E-2</v>
      </c>
      <c r="AZ108" s="23" t="str">
        <f t="shared" si="117"/>
        <v/>
      </c>
      <c r="BA108" s="23">
        <f t="shared" si="118"/>
        <v>0.56400000000000006</v>
      </c>
      <c r="BB108" s="23">
        <f t="shared" si="119"/>
        <v>0.5129999999999999</v>
      </c>
      <c r="BC108" s="23">
        <f t="shared" si="120"/>
        <v>0.38300000000000001</v>
      </c>
      <c r="BD108" s="23">
        <f t="shared" si="121"/>
        <v>0.36000000000000032</v>
      </c>
      <c r="BE108" s="23">
        <f t="shared" si="122"/>
        <v>0.21200000000000063</v>
      </c>
      <c r="BF108" s="23">
        <f t="shared" si="123"/>
        <v>-0.22199999999999953</v>
      </c>
      <c r="BG108" s="23">
        <f t="shared" si="124"/>
        <v>-4.9999999999998934E-3</v>
      </c>
      <c r="BH108" s="23" t="str">
        <f t="shared" si="125"/>
        <v/>
      </c>
      <c r="BI108" s="23" t="str">
        <f t="shared" si="126"/>
        <v/>
      </c>
      <c r="BJ108" s="23" t="str">
        <f t="shared" si="127"/>
        <v/>
      </c>
      <c r="BK108" s="23" t="str">
        <f t="shared" si="128"/>
        <v/>
      </c>
      <c r="BL108" s="23" t="str">
        <f t="shared" si="129"/>
        <v/>
      </c>
      <c r="BM108" s="23" t="str">
        <f t="shared" si="130"/>
        <v/>
      </c>
      <c r="BN108" s="23" t="str">
        <f t="shared" si="131"/>
        <v/>
      </c>
      <c r="BP108" s="8">
        <f t="shared" si="85"/>
        <v>0.37199999999999989</v>
      </c>
      <c r="BQ108" s="8">
        <f t="shared" si="86"/>
        <v>0.11800000000000033</v>
      </c>
      <c r="BR108" s="8">
        <f t="shared" si="87"/>
        <v>0.56500000000000039</v>
      </c>
      <c r="BS108" s="8">
        <f t="shared" si="88"/>
        <v>6.0999999999999943E-2</v>
      </c>
      <c r="BT108" s="8">
        <f t="shared" si="89"/>
        <v>0.35300000000000065</v>
      </c>
      <c r="BU108" s="8">
        <f t="shared" si="90"/>
        <v>0.13700000000000045</v>
      </c>
      <c r="BV108" s="8">
        <f t="shared" si="91"/>
        <v>0.12900000000000045</v>
      </c>
      <c r="BW108" s="8">
        <f t="shared" si="92"/>
        <v>0.10600000000000076</v>
      </c>
      <c r="BX108" s="8">
        <f t="shared" si="93"/>
        <v>1.9000000000000128E-2</v>
      </c>
      <c r="BY108" s="8" t="str">
        <f t="shared" si="94"/>
        <v/>
      </c>
      <c r="BZ108" s="8">
        <f t="shared" si="95"/>
        <v>0.56400000000000006</v>
      </c>
      <c r="CA108" s="8">
        <f t="shared" si="96"/>
        <v>0.5129999999999999</v>
      </c>
      <c r="CB108" s="8">
        <f t="shared" si="97"/>
        <v>0.38300000000000001</v>
      </c>
      <c r="CC108" s="8">
        <f t="shared" si="98"/>
        <v>0.36000000000000032</v>
      </c>
      <c r="CD108" s="8">
        <f t="shared" si="99"/>
        <v>0.21200000000000063</v>
      </c>
      <c r="CE108" s="8">
        <f t="shared" si="100"/>
        <v>0.22199999999999953</v>
      </c>
      <c r="CF108" s="8">
        <f t="shared" si="101"/>
        <v>4.9999999999998934E-3</v>
      </c>
      <c r="CG108" s="8" t="str">
        <f t="shared" si="102"/>
        <v/>
      </c>
      <c r="CH108" s="8" t="str">
        <f t="shared" si="103"/>
        <v/>
      </c>
      <c r="CI108" s="8" t="str">
        <f t="shared" si="104"/>
        <v/>
      </c>
      <c r="CJ108" s="8" t="str">
        <f t="shared" si="105"/>
        <v/>
      </c>
      <c r="CK108" s="8" t="str">
        <f t="shared" si="106"/>
        <v/>
      </c>
      <c r="CL108" s="8" t="str">
        <f t="shared" si="107"/>
        <v/>
      </c>
      <c r="CM108" s="8" t="str">
        <f t="shared" si="108"/>
        <v/>
      </c>
      <c r="CN108" s="8"/>
    </row>
    <row r="109" spans="1:92" ht="15">
      <c r="A109" s="1">
        <f t="shared" si="109"/>
        <v>107</v>
      </c>
      <c r="B109" s="19"/>
      <c r="C109" s="1">
        <v>8</v>
      </c>
      <c r="D109" s="4">
        <f t="shared" si="83"/>
        <v>69</v>
      </c>
      <c r="E109" s="4" t="s">
        <v>137</v>
      </c>
      <c r="F109" s="4">
        <v>1</v>
      </c>
      <c r="G109" s="4" t="s">
        <v>13</v>
      </c>
      <c r="H109" s="4" t="s">
        <v>19</v>
      </c>
      <c r="I109" s="4" t="s">
        <v>345</v>
      </c>
      <c r="J109" s="5">
        <v>63.1</v>
      </c>
      <c r="K109" s="72"/>
      <c r="L109" s="99">
        <v>6.351</v>
      </c>
      <c r="M109" s="132" t="s">
        <v>365</v>
      </c>
      <c r="N109" s="10" t="s">
        <v>128</v>
      </c>
      <c r="O109" s="39"/>
      <c r="P109" s="39"/>
      <c r="Q109" s="3"/>
      <c r="R109" s="45"/>
      <c r="S109" s="45"/>
      <c r="T109" s="45"/>
      <c r="U109" s="45"/>
      <c r="V109" s="45"/>
      <c r="W109" s="45"/>
      <c r="X109" s="45"/>
      <c r="Y109" s="23">
        <v>6.9489999999999998</v>
      </c>
      <c r="Z109" s="6">
        <v>6.6710000000000003</v>
      </c>
      <c r="AA109" s="45"/>
      <c r="AB109" s="45"/>
      <c r="AC109" s="45"/>
      <c r="AD109" s="45"/>
      <c r="AE109" s="45"/>
      <c r="AF109" s="45"/>
      <c r="AG109" s="23">
        <v>5.2969999999999997</v>
      </c>
      <c r="AH109" s="45"/>
      <c r="AI109" s="94">
        <v>6.5259999999999998</v>
      </c>
      <c r="AJ109" s="94">
        <v>6.2869999999999999</v>
      </c>
      <c r="AK109" s="94">
        <v>5.8490000000000002</v>
      </c>
      <c r="AL109" s="94">
        <v>6.343</v>
      </c>
      <c r="AM109" s="94">
        <v>6.3029999999999999</v>
      </c>
      <c r="AN109" s="94">
        <v>6.431</v>
      </c>
      <c r="AO109" s="94">
        <v>6.39</v>
      </c>
      <c r="AP109" s="3"/>
      <c r="AQ109" s="23" t="str">
        <f t="shared" si="84"/>
        <v/>
      </c>
      <c r="AR109" s="23" t="str">
        <f t="shared" si="132"/>
        <v/>
      </c>
      <c r="AS109" s="23" t="str">
        <f t="shared" si="133"/>
        <v/>
      </c>
      <c r="AT109" s="23" t="str">
        <f t="shared" si="111"/>
        <v/>
      </c>
      <c r="AU109" s="23" t="str">
        <f t="shared" si="112"/>
        <v/>
      </c>
      <c r="AV109" s="23" t="str">
        <f t="shared" si="113"/>
        <v/>
      </c>
      <c r="AW109" s="23" t="str">
        <f t="shared" si="114"/>
        <v/>
      </c>
      <c r="AX109" s="23">
        <f t="shared" si="115"/>
        <v>0.59799999999999986</v>
      </c>
      <c r="AY109" s="23">
        <f t="shared" si="116"/>
        <v>0.32000000000000028</v>
      </c>
      <c r="AZ109" s="23" t="str">
        <f t="shared" si="117"/>
        <v/>
      </c>
      <c r="BA109" s="23" t="str">
        <f t="shared" si="118"/>
        <v/>
      </c>
      <c r="BB109" s="23" t="str">
        <f t="shared" si="119"/>
        <v/>
      </c>
      <c r="BC109" s="23" t="str">
        <f t="shared" si="120"/>
        <v/>
      </c>
      <c r="BD109" s="23" t="str">
        <f t="shared" si="121"/>
        <v/>
      </c>
      <c r="BE109" s="23" t="str">
        <f t="shared" si="122"/>
        <v/>
      </c>
      <c r="BF109" s="23">
        <f t="shared" si="123"/>
        <v>-1.0540000000000003</v>
      </c>
      <c r="BG109" s="23" t="str">
        <f t="shared" si="124"/>
        <v/>
      </c>
      <c r="BH109" s="23">
        <f t="shared" si="125"/>
        <v>0.17499999999999982</v>
      </c>
      <c r="BI109" s="23">
        <f t="shared" si="126"/>
        <v>-6.4000000000000057E-2</v>
      </c>
      <c r="BJ109" s="23">
        <f t="shared" si="127"/>
        <v>-0.50199999999999978</v>
      </c>
      <c r="BK109" s="23">
        <f t="shared" si="128"/>
        <v>-8.0000000000000071E-3</v>
      </c>
      <c r="BL109" s="23">
        <f t="shared" si="129"/>
        <v>-4.8000000000000043E-2</v>
      </c>
      <c r="BM109" s="23">
        <f t="shared" si="130"/>
        <v>8.0000000000000071E-2</v>
      </c>
      <c r="BN109" s="23">
        <f t="shared" si="131"/>
        <v>3.8999999999999702E-2</v>
      </c>
      <c r="BP109" s="8" t="str">
        <f t="shared" si="85"/>
        <v/>
      </c>
      <c r="BQ109" s="8" t="str">
        <f t="shared" si="86"/>
        <v/>
      </c>
      <c r="BR109" s="8" t="str">
        <f t="shared" si="87"/>
        <v/>
      </c>
      <c r="BS109" s="8" t="str">
        <f t="shared" si="88"/>
        <v/>
      </c>
      <c r="BT109" s="8" t="str">
        <f t="shared" si="89"/>
        <v/>
      </c>
      <c r="BU109" s="8" t="str">
        <f t="shared" si="90"/>
        <v/>
      </c>
      <c r="BV109" s="8" t="str">
        <f t="shared" si="91"/>
        <v/>
      </c>
      <c r="BW109" s="8">
        <f t="shared" si="92"/>
        <v>0.59799999999999986</v>
      </c>
      <c r="BX109" s="8">
        <f t="shared" si="93"/>
        <v>0.32000000000000028</v>
      </c>
      <c r="BY109" s="8" t="str">
        <f t="shared" si="94"/>
        <v/>
      </c>
      <c r="BZ109" s="8" t="str">
        <f t="shared" si="95"/>
        <v/>
      </c>
      <c r="CA109" s="8" t="str">
        <f t="shared" si="96"/>
        <v/>
      </c>
      <c r="CB109" s="8" t="str">
        <f t="shared" si="97"/>
        <v/>
      </c>
      <c r="CC109" s="8" t="str">
        <f t="shared" si="98"/>
        <v/>
      </c>
      <c r="CD109" s="8" t="str">
        <f t="shared" si="99"/>
        <v/>
      </c>
      <c r="CE109" s="8">
        <f t="shared" si="100"/>
        <v>1.0540000000000003</v>
      </c>
      <c r="CF109" s="8" t="str">
        <f t="shared" si="101"/>
        <v/>
      </c>
      <c r="CG109" s="8">
        <f t="shared" si="102"/>
        <v>0.17499999999999982</v>
      </c>
      <c r="CH109" s="8">
        <f t="shared" si="103"/>
        <v>6.4000000000000057E-2</v>
      </c>
      <c r="CI109" s="8">
        <f t="shared" si="104"/>
        <v>0.50199999999999978</v>
      </c>
      <c r="CJ109" s="8">
        <f t="shared" si="105"/>
        <v>8.0000000000000071E-3</v>
      </c>
      <c r="CK109" s="8">
        <f t="shared" si="106"/>
        <v>4.8000000000000043E-2</v>
      </c>
      <c r="CL109" s="8">
        <f t="shared" si="107"/>
        <v>8.0000000000000071E-2</v>
      </c>
      <c r="CM109" s="8">
        <f t="shared" si="108"/>
        <v>3.8999999999999702E-2</v>
      </c>
      <c r="CN109" s="8"/>
    </row>
    <row r="110" spans="1:92">
      <c r="A110" s="1">
        <f t="shared" si="109"/>
        <v>108</v>
      </c>
      <c r="B110" s="19"/>
      <c r="C110" s="1">
        <v>8</v>
      </c>
      <c r="D110" s="4">
        <f t="shared" si="83"/>
        <v>69</v>
      </c>
      <c r="E110" s="4" t="s">
        <v>184</v>
      </c>
      <c r="F110" s="4">
        <v>1</v>
      </c>
      <c r="G110" s="4" t="s">
        <v>13</v>
      </c>
      <c r="H110" s="4" t="s">
        <v>19</v>
      </c>
      <c r="I110" s="4"/>
      <c r="J110" s="5">
        <v>88.4</v>
      </c>
      <c r="K110" s="67">
        <v>0.47099999999999997</v>
      </c>
      <c r="L110" s="41">
        <v>5.5709999999999997</v>
      </c>
      <c r="M110" s="132" t="s">
        <v>365</v>
      </c>
      <c r="N110" s="1" t="s">
        <v>15</v>
      </c>
      <c r="O110" s="39"/>
      <c r="P110" s="39"/>
      <c r="Q110" s="3" t="s">
        <v>227</v>
      </c>
      <c r="R110" s="23">
        <v>5.5910000000000002</v>
      </c>
      <c r="S110" s="23">
        <v>5.5650000000000004</v>
      </c>
      <c r="T110" s="23">
        <v>5.9550000000000001</v>
      </c>
      <c r="U110" s="23">
        <v>5.6180000000000003</v>
      </c>
      <c r="V110" s="23">
        <v>5.8689999999999998</v>
      </c>
      <c r="W110" s="23">
        <v>5.6369999999999996</v>
      </c>
      <c r="X110" s="23">
        <v>5.6210000000000004</v>
      </c>
      <c r="Y110" s="23">
        <v>5.6539999999999999</v>
      </c>
      <c r="Z110" s="6">
        <v>5.5759999999999996</v>
      </c>
      <c r="AA110" s="45"/>
      <c r="AB110" s="23">
        <v>5.82</v>
      </c>
      <c r="AC110" s="23">
        <v>5.9569999999999999</v>
      </c>
      <c r="AD110" s="23">
        <v>5.8280000000000003</v>
      </c>
      <c r="AE110" s="23">
        <v>5.5880000000000001</v>
      </c>
      <c r="AF110" s="23">
        <v>5.42</v>
      </c>
      <c r="AG110" s="23">
        <v>5.452</v>
      </c>
      <c r="AH110" s="23">
        <f t="shared" si="138"/>
        <v>5.4359999999999999</v>
      </c>
      <c r="AI110" s="45"/>
      <c r="AJ110" s="45"/>
      <c r="AK110" s="45"/>
      <c r="AL110" s="45"/>
      <c r="AM110" s="45"/>
      <c r="AN110" s="45"/>
      <c r="AO110" s="45"/>
      <c r="AP110" s="3"/>
      <c r="AQ110" s="23">
        <f t="shared" si="84"/>
        <v>2.0000000000000462E-2</v>
      </c>
      <c r="AR110" s="23">
        <f t="shared" si="132"/>
        <v>-5.9999999999993392E-3</v>
      </c>
      <c r="AS110" s="23">
        <f t="shared" si="133"/>
        <v>0.38400000000000034</v>
      </c>
      <c r="AT110" s="23">
        <f t="shared" si="111"/>
        <v>4.7000000000000597E-2</v>
      </c>
      <c r="AU110" s="23">
        <f t="shared" si="112"/>
        <v>0.29800000000000004</v>
      </c>
      <c r="AV110" s="23">
        <f t="shared" si="113"/>
        <v>6.5999999999999837E-2</v>
      </c>
      <c r="AW110" s="23">
        <f t="shared" si="114"/>
        <v>5.0000000000000711E-2</v>
      </c>
      <c r="AX110" s="23">
        <f t="shared" si="115"/>
        <v>8.3000000000000185E-2</v>
      </c>
      <c r="AY110" s="23">
        <f t="shared" si="116"/>
        <v>4.9999999999998934E-3</v>
      </c>
      <c r="AZ110" s="23" t="str">
        <f t="shared" si="117"/>
        <v/>
      </c>
      <c r="BA110" s="23">
        <f t="shared" si="118"/>
        <v>0.24900000000000055</v>
      </c>
      <c r="BB110" s="23">
        <f t="shared" si="119"/>
        <v>0.38600000000000012</v>
      </c>
      <c r="BC110" s="23">
        <f t="shared" si="120"/>
        <v>0.25700000000000056</v>
      </c>
      <c r="BD110" s="23">
        <f t="shared" si="121"/>
        <v>1.7000000000000348E-2</v>
      </c>
      <c r="BE110" s="23">
        <f t="shared" si="122"/>
        <v>-0.1509999999999998</v>
      </c>
      <c r="BF110" s="23">
        <f t="shared" si="123"/>
        <v>-0.11899999999999977</v>
      </c>
      <c r="BG110" s="23">
        <f t="shared" si="124"/>
        <v>-0.13499999999999979</v>
      </c>
      <c r="BH110" s="23" t="str">
        <f t="shared" si="125"/>
        <v/>
      </c>
      <c r="BI110" s="23" t="str">
        <f t="shared" si="126"/>
        <v/>
      </c>
      <c r="BJ110" s="23" t="str">
        <f t="shared" si="127"/>
        <v/>
      </c>
      <c r="BK110" s="23" t="str">
        <f t="shared" si="128"/>
        <v/>
      </c>
      <c r="BL110" s="23" t="str">
        <f t="shared" si="129"/>
        <v/>
      </c>
      <c r="BM110" s="23" t="str">
        <f t="shared" si="130"/>
        <v/>
      </c>
      <c r="BN110" s="23" t="str">
        <f t="shared" si="131"/>
        <v/>
      </c>
      <c r="BP110" s="8">
        <f t="shared" si="85"/>
        <v>2.0000000000000462E-2</v>
      </c>
      <c r="BQ110" s="8">
        <f t="shared" si="86"/>
        <v>5.9999999999993392E-3</v>
      </c>
      <c r="BR110" s="8">
        <f t="shared" si="87"/>
        <v>0.38400000000000034</v>
      </c>
      <c r="BS110" s="8">
        <f t="shared" si="88"/>
        <v>4.7000000000000597E-2</v>
      </c>
      <c r="BT110" s="8">
        <f t="shared" si="89"/>
        <v>0.29800000000000004</v>
      </c>
      <c r="BU110" s="8">
        <f t="shared" si="90"/>
        <v>6.5999999999999837E-2</v>
      </c>
      <c r="BV110" s="8">
        <f t="shared" si="91"/>
        <v>5.0000000000000711E-2</v>
      </c>
      <c r="BW110" s="8">
        <f t="shared" si="92"/>
        <v>8.3000000000000185E-2</v>
      </c>
      <c r="BX110" s="8">
        <f t="shared" si="93"/>
        <v>4.9999999999998934E-3</v>
      </c>
      <c r="BY110" s="8" t="str">
        <f t="shared" si="94"/>
        <v/>
      </c>
      <c r="BZ110" s="8">
        <f t="shared" si="95"/>
        <v>0.24900000000000055</v>
      </c>
      <c r="CA110" s="8">
        <f t="shared" si="96"/>
        <v>0.38600000000000012</v>
      </c>
      <c r="CB110" s="8">
        <f t="shared" si="97"/>
        <v>0.25700000000000056</v>
      </c>
      <c r="CC110" s="8">
        <f t="shared" si="98"/>
        <v>1.7000000000000348E-2</v>
      </c>
      <c r="CD110" s="8">
        <f t="shared" si="99"/>
        <v>0.1509999999999998</v>
      </c>
      <c r="CE110" s="8">
        <f t="shared" si="100"/>
        <v>0.11899999999999977</v>
      </c>
      <c r="CF110" s="8">
        <f t="shared" si="101"/>
        <v>0.13499999999999979</v>
      </c>
      <c r="CG110" s="8" t="str">
        <f t="shared" si="102"/>
        <v/>
      </c>
      <c r="CH110" s="8" t="str">
        <f t="shared" si="103"/>
        <v/>
      </c>
      <c r="CI110" s="8" t="str">
        <f t="shared" si="104"/>
        <v/>
      </c>
      <c r="CJ110" s="8" t="str">
        <f t="shared" si="105"/>
        <v/>
      </c>
      <c r="CK110" s="8" t="str">
        <f t="shared" si="106"/>
        <v/>
      </c>
      <c r="CL110" s="8" t="str">
        <f t="shared" si="107"/>
        <v/>
      </c>
      <c r="CM110" s="8" t="str">
        <f t="shared" si="108"/>
        <v/>
      </c>
      <c r="CN110" s="8"/>
    </row>
    <row r="111" spans="1:92" ht="15">
      <c r="A111" s="1">
        <f t="shared" si="109"/>
        <v>109</v>
      </c>
      <c r="B111" s="19"/>
      <c r="C111" s="1">
        <v>8</v>
      </c>
      <c r="D111" s="4">
        <f t="shared" si="83"/>
        <v>69</v>
      </c>
      <c r="E111" s="4" t="s">
        <v>185</v>
      </c>
      <c r="F111" s="4">
        <v>1</v>
      </c>
      <c r="G111" s="4" t="s">
        <v>13</v>
      </c>
      <c r="H111" s="4" t="s">
        <v>14</v>
      </c>
      <c r="I111" s="4" t="s">
        <v>345</v>
      </c>
      <c r="J111" s="5">
        <v>79.8</v>
      </c>
      <c r="K111" s="67">
        <v>1E-3</v>
      </c>
      <c r="L111" s="41">
        <v>5.6559999999999997</v>
      </c>
      <c r="M111" s="132" t="s">
        <v>365</v>
      </c>
      <c r="N111" s="1" t="s">
        <v>15</v>
      </c>
      <c r="O111" s="39"/>
      <c r="P111" s="39"/>
      <c r="Q111" s="3" t="s">
        <v>227</v>
      </c>
      <c r="R111" s="23">
        <v>6.8019999999999996</v>
      </c>
      <c r="S111" s="23">
        <v>5.6029999999999998</v>
      </c>
      <c r="T111" s="23">
        <v>6.444</v>
      </c>
      <c r="U111" s="23">
        <v>6.0979999999999999</v>
      </c>
      <c r="V111" s="23">
        <v>6.44</v>
      </c>
      <c r="W111" s="23">
        <v>6.0190000000000001</v>
      </c>
      <c r="X111" s="23">
        <v>6.0030000000000001</v>
      </c>
      <c r="Y111" s="23">
        <v>5.9649999999999999</v>
      </c>
      <c r="Z111" s="6">
        <v>5.7549999999999999</v>
      </c>
      <c r="AA111" s="45"/>
      <c r="AB111" s="23">
        <v>6.4420000000000002</v>
      </c>
      <c r="AC111" s="23">
        <v>6.4960000000000004</v>
      </c>
      <c r="AD111" s="23">
        <v>6.2030000000000003</v>
      </c>
      <c r="AE111" s="23">
        <v>6.173</v>
      </c>
      <c r="AF111" s="23">
        <v>5.5679999999999996</v>
      </c>
      <c r="AG111" s="23">
        <v>5.577</v>
      </c>
      <c r="AH111" s="23">
        <f t="shared" si="138"/>
        <v>5.5724999999999998</v>
      </c>
      <c r="AI111" s="94">
        <v>6.5430000000000001</v>
      </c>
      <c r="AJ111" s="23">
        <v>5.774</v>
      </c>
      <c r="AK111" s="23">
        <v>5.0019999999999998</v>
      </c>
      <c r="AL111" s="23">
        <v>6.0629999999999997</v>
      </c>
      <c r="AM111" s="23">
        <v>5.9539999999999997</v>
      </c>
      <c r="AN111" s="23">
        <v>6.02</v>
      </c>
      <c r="AO111" s="23">
        <v>5.944</v>
      </c>
      <c r="AP111" s="3"/>
      <c r="AQ111" s="23">
        <f t="shared" si="84"/>
        <v>1.1459999999999999</v>
      </c>
      <c r="AR111" s="23">
        <f t="shared" si="132"/>
        <v>-5.2999999999999936E-2</v>
      </c>
      <c r="AS111" s="23">
        <f t="shared" si="133"/>
        <v>0.78800000000000026</v>
      </c>
      <c r="AT111" s="23">
        <f t="shared" si="111"/>
        <v>0.44200000000000017</v>
      </c>
      <c r="AU111" s="23">
        <f t="shared" si="112"/>
        <v>0.7840000000000007</v>
      </c>
      <c r="AV111" s="23">
        <f t="shared" si="113"/>
        <v>0.36300000000000043</v>
      </c>
      <c r="AW111" s="23">
        <f t="shared" si="114"/>
        <v>0.34700000000000042</v>
      </c>
      <c r="AX111" s="23">
        <f t="shared" si="115"/>
        <v>0.30900000000000016</v>
      </c>
      <c r="AY111" s="23">
        <f t="shared" si="116"/>
        <v>9.9000000000000199E-2</v>
      </c>
      <c r="AZ111" s="23" t="str">
        <f t="shared" si="117"/>
        <v/>
      </c>
      <c r="BA111" s="23">
        <f t="shared" si="118"/>
        <v>0.78600000000000048</v>
      </c>
      <c r="BB111" s="23">
        <f t="shared" si="119"/>
        <v>0.84000000000000075</v>
      </c>
      <c r="BC111" s="23">
        <f t="shared" si="120"/>
        <v>0.5470000000000006</v>
      </c>
      <c r="BD111" s="23">
        <f t="shared" si="121"/>
        <v>0.51700000000000035</v>
      </c>
      <c r="BE111" s="23">
        <f t="shared" si="122"/>
        <v>-8.8000000000000078E-2</v>
      </c>
      <c r="BF111" s="23">
        <f t="shared" si="123"/>
        <v>-7.8999999999999737E-2</v>
      </c>
      <c r="BG111" s="23">
        <f t="shared" si="124"/>
        <v>-8.3499999999999908E-2</v>
      </c>
      <c r="BH111" s="23">
        <f t="shared" si="125"/>
        <v>0.88700000000000045</v>
      </c>
      <c r="BI111" s="23">
        <f t="shared" si="126"/>
        <v>0.11800000000000033</v>
      </c>
      <c r="BJ111" s="23">
        <f t="shared" si="127"/>
        <v>-0.65399999999999991</v>
      </c>
      <c r="BK111" s="23">
        <f t="shared" si="128"/>
        <v>0.40700000000000003</v>
      </c>
      <c r="BL111" s="23">
        <f t="shared" si="129"/>
        <v>0.29800000000000004</v>
      </c>
      <c r="BM111" s="23">
        <f t="shared" si="130"/>
        <v>0.36399999999999988</v>
      </c>
      <c r="BN111" s="23">
        <f t="shared" si="131"/>
        <v>0.28800000000000026</v>
      </c>
      <c r="BP111" s="8">
        <f t="shared" si="85"/>
        <v>1.1459999999999999</v>
      </c>
      <c r="BQ111" s="8">
        <f t="shared" si="86"/>
        <v>5.2999999999999936E-2</v>
      </c>
      <c r="BR111" s="8">
        <f t="shared" si="87"/>
        <v>0.78800000000000026</v>
      </c>
      <c r="BS111" s="8">
        <f t="shared" si="88"/>
        <v>0.44200000000000017</v>
      </c>
      <c r="BT111" s="8">
        <f t="shared" si="89"/>
        <v>0.7840000000000007</v>
      </c>
      <c r="BU111" s="8">
        <f t="shared" si="90"/>
        <v>0.36300000000000043</v>
      </c>
      <c r="BV111" s="8">
        <f t="shared" si="91"/>
        <v>0.34700000000000042</v>
      </c>
      <c r="BW111" s="8">
        <f t="shared" si="92"/>
        <v>0.30900000000000016</v>
      </c>
      <c r="BX111" s="8">
        <f t="shared" si="93"/>
        <v>9.9000000000000199E-2</v>
      </c>
      <c r="BY111" s="8" t="str">
        <f t="shared" si="94"/>
        <v/>
      </c>
      <c r="BZ111" s="8">
        <f t="shared" si="95"/>
        <v>0.78600000000000048</v>
      </c>
      <c r="CA111" s="8">
        <f t="shared" si="96"/>
        <v>0.84000000000000075</v>
      </c>
      <c r="CB111" s="8">
        <f t="shared" si="97"/>
        <v>0.5470000000000006</v>
      </c>
      <c r="CC111" s="8">
        <f t="shared" si="98"/>
        <v>0.51700000000000035</v>
      </c>
      <c r="CD111" s="8">
        <f t="shared" si="99"/>
        <v>8.8000000000000078E-2</v>
      </c>
      <c r="CE111" s="8">
        <f t="shared" si="100"/>
        <v>7.8999999999999737E-2</v>
      </c>
      <c r="CF111" s="8">
        <f t="shared" si="101"/>
        <v>8.3499999999999908E-2</v>
      </c>
      <c r="CG111" s="8">
        <f t="shared" si="102"/>
        <v>0.88700000000000045</v>
      </c>
      <c r="CH111" s="8">
        <f t="shared" si="103"/>
        <v>0.11800000000000033</v>
      </c>
      <c r="CI111" s="8">
        <f t="shared" si="104"/>
        <v>0.65399999999999991</v>
      </c>
      <c r="CJ111" s="8">
        <f t="shared" si="105"/>
        <v>0.40700000000000003</v>
      </c>
      <c r="CK111" s="8">
        <f t="shared" si="106"/>
        <v>0.29800000000000004</v>
      </c>
      <c r="CL111" s="8">
        <f t="shared" si="107"/>
        <v>0.36399999999999988</v>
      </c>
      <c r="CM111" s="8">
        <f t="shared" si="108"/>
        <v>0.28800000000000026</v>
      </c>
      <c r="CN111" s="8"/>
    </row>
    <row r="112" spans="1:92" ht="15">
      <c r="A112" s="1">
        <f t="shared" si="109"/>
        <v>110</v>
      </c>
      <c r="B112" s="19"/>
      <c r="C112" s="1">
        <v>8</v>
      </c>
      <c r="D112" s="4">
        <f t="shared" si="83"/>
        <v>69</v>
      </c>
      <c r="E112" s="4" t="s">
        <v>254</v>
      </c>
      <c r="F112" s="4">
        <v>1</v>
      </c>
      <c r="G112" s="4" t="s">
        <v>13</v>
      </c>
      <c r="H112" s="4" t="s">
        <v>14</v>
      </c>
      <c r="I112" s="4" t="s">
        <v>345</v>
      </c>
      <c r="J112" s="5">
        <v>76.2</v>
      </c>
      <c r="K112" s="72"/>
      <c r="L112" s="41">
        <v>5.7640000000000002</v>
      </c>
      <c r="M112" s="132" t="s">
        <v>365</v>
      </c>
      <c r="N112" s="1" t="s">
        <v>15</v>
      </c>
      <c r="O112" s="39"/>
      <c r="P112" s="39"/>
      <c r="Q112" s="3" t="s">
        <v>227</v>
      </c>
      <c r="R112" s="23">
        <v>6.5529999999999999</v>
      </c>
      <c r="S112" s="23">
        <v>5.7629999999999999</v>
      </c>
      <c r="T112" s="23">
        <v>6.7460000000000004</v>
      </c>
      <c r="U112" s="45"/>
      <c r="V112" s="23">
        <v>6.7460000000000004</v>
      </c>
      <c r="W112" s="23">
        <v>6.26</v>
      </c>
      <c r="X112" s="23">
        <v>6.2450000000000001</v>
      </c>
      <c r="Y112" s="23">
        <v>6.1769999999999996</v>
      </c>
      <c r="Z112" s="6">
        <v>5.9349999999999996</v>
      </c>
      <c r="AA112" s="45"/>
      <c r="AB112" s="23">
        <v>6.6369999999999996</v>
      </c>
      <c r="AC112" s="23">
        <v>6.7210000000000001</v>
      </c>
      <c r="AD112" s="23">
        <v>6.4059999999999997</v>
      </c>
      <c r="AE112" s="23">
        <v>6.351</v>
      </c>
      <c r="AF112" s="23">
        <v>5.7060000000000004</v>
      </c>
      <c r="AG112" s="23">
        <v>5.5330000000000004</v>
      </c>
      <c r="AH112" s="23">
        <f t="shared" si="138"/>
        <v>5.6195000000000004</v>
      </c>
      <c r="AI112" s="94">
        <v>6.5389999999999997</v>
      </c>
      <c r="AJ112" s="23">
        <v>5.7610000000000001</v>
      </c>
      <c r="AK112" s="23">
        <v>5.0049999999999999</v>
      </c>
      <c r="AL112" s="23">
        <v>6.0279999999999996</v>
      </c>
      <c r="AM112" s="23">
        <v>5.95</v>
      </c>
      <c r="AN112" s="23">
        <v>6.0039999999999996</v>
      </c>
      <c r="AO112" s="23">
        <v>5.9320000000000004</v>
      </c>
      <c r="AP112" s="3"/>
      <c r="AQ112" s="23">
        <f t="shared" si="84"/>
        <v>0.7889999999999997</v>
      </c>
      <c r="AR112" s="23">
        <f t="shared" si="132"/>
        <v>-1.000000000000334E-3</v>
      </c>
      <c r="AS112" s="23">
        <f t="shared" si="133"/>
        <v>0.98200000000000021</v>
      </c>
      <c r="AT112" s="23" t="str">
        <f t="shared" si="111"/>
        <v/>
      </c>
      <c r="AU112" s="23">
        <f t="shared" si="112"/>
        <v>0.98200000000000021</v>
      </c>
      <c r="AV112" s="23">
        <f t="shared" si="113"/>
        <v>0.49599999999999955</v>
      </c>
      <c r="AW112" s="23">
        <f t="shared" si="114"/>
        <v>0.48099999999999987</v>
      </c>
      <c r="AX112" s="23">
        <f t="shared" si="115"/>
        <v>0.41299999999999937</v>
      </c>
      <c r="AY112" s="23">
        <f t="shared" si="116"/>
        <v>0.17099999999999937</v>
      </c>
      <c r="AZ112" s="23" t="str">
        <f t="shared" si="117"/>
        <v/>
      </c>
      <c r="BA112" s="23">
        <f t="shared" si="118"/>
        <v>0.87299999999999933</v>
      </c>
      <c r="BB112" s="23">
        <f t="shared" si="119"/>
        <v>0.95699999999999985</v>
      </c>
      <c r="BC112" s="23">
        <f t="shared" si="120"/>
        <v>0.64199999999999946</v>
      </c>
      <c r="BD112" s="23">
        <f t="shared" si="121"/>
        <v>0.58699999999999974</v>
      </c>
      <c r="BE112" s="23">
        <f t="shared" si="122"/>
        <v>-5.7999999999999829E-2</v>
      </c>
      <c r="BF112" s="23">
        <f t="shared" si="123"/>
        <v>-0.23099999999999987</v>
      </c>
      <c r="BG112" s="23">
        <f t="shared" si="124"/>
        <v>-0.14449999999999985</v>
      </c>
      <c r="BH112" s="23">
        <f t="shared" si="125"/>
        <v>0.77499999999999947</v>
      </c>
      <c r="BI112" s="23">
        <f t="shared" si="126"/>
        <v>-3.0000000000001137E-3</v>
      </c>
      <c r="BJ112" s="23">
        <f t="shared" si="127"/>
        <v>-0.75900000000000034</v>
      </c>
      <c r="BK112" s="23">
        <f t="shared" si="128"/>
        <v>0.26399999999999935</v>
      </c>
      <c r="BL112" s="23">
        <f t="shared" si="129"/>
        <v>0.18599999999999994</v>
      </c>
      <c r="BM112" s="23">
        <f t="shared" si="130"/>
        <v>0.23999999999999932</v>
      </c>
      <c r="BN112" s="23">
        <f t="shared" si="131"/>
        <v>0.16800000000000015</v>
      </c>
      <c r="BP112" s="8">
        <f t="shared" si="85"/>
        <v>0.7889999999999997</v>
      </c>
      <c r="BQ112" s="8">
        <f t="shared" si="86"/>
        <v>1.000000000000334E-3</v>
      </c>
      <c r="BR112" s="8">
        <f t="shared" si="87"/>
        <v>0.98200000000000021</v>
      </c>
      <c r="BS112" s="8" t="str">
        <f t="shared" si="88"/>
        <v/>
      </c>
      <c r="BT112" s="8">
        <f t="shared" si="89"/>
        <v>0.98200000000000021</v>
      </c>
      <c r="BU112" s="8">
        <f t="shared" si="90"/>
        <v>0.49599999999999955</v>
      </c>
      <c r="BV112" s="8">
        <f t="shared" si="91"/>
        <v>0.48099999999999987</v>
      </c>
      <c r="BW112" s="8">
        <f t="shared" si="92"/>
        <v>0.41299999999999937</v>
      </c>
      <c r="BX112" s="8">
        <f t="shared" si="93"/>
        <v>0.17099999999999937</v>
      </c>
      <c r="BY112" s="8" t="str">
        <f t="shared" si="94"/>
        <v/>
      </c>
      <c r="BZ112" s="8">
        <f t="shared" si="95"/>
        <v>0.87299999999999933</v>
      </c>
      <c r="CA112" s="8">
        <f t="shared" si="96"/>
        <v>0.95699999999999985</v>
      </c>
      <c r="CB112" s="8">
        <f t="shared" si="97"/>
        <v>0.64199999999999946</v>
      </c>
      <c r="CC112" s="8">
        <f t="shared" si="98"/>
        <v>0.58699999999999974</v>
      </c>
      <c r="CD112" s="8">
        <f t="shared" si="99"/>
        <v>5.7999999999999829E-2</v>
      </c>
      <c r="CE112" s="8">
        <f t="shared" si="100"/>
        <v>0.23099999999999987</v>
      </c>
      <c r="CF112" s="8">
        <f t="shared" si="101"/>
        <v>0.14449999999999985</v>
      </c>
      <c r="CG112" s="8">
        <f t="shared" si="102"/>
        <v>0.77499999999999947</v>
      </c>
      <c r="CH112" s="8">
        <f t="shared" si="103"/>
        <v>3.0000000000001137E-3</v>
      </c>
      <c r="CI112" s="8">
        <f t="shared" si="104"/>
        <v>0.75900000000000034</v>
      </c>
      <c r="CJ112" s="8">
        <f t="shared" si="105"/>
        <v>0.26399999999999935</v>
      </c>
      <c r="CK112" s="8">
        <f t="shared" si="106"/>
        <v>0.18599999999999994</v>
      </c>
      <c r="CL112" s="8">
        <f t="shared" si="107"/>
        <v>0.23999999999999932</v>
      </c>
      <c r="CM112" s="8">
        <f t="shared" si="108"/>
        <v>0.16800000000000015</v>
      </c>
      <c r="CN112" s="8"/>
    </row>
    <row r="113" spans="1:92" ht="15">
      <c r="A113" s="1">
        <f t="shared" si="109"/>
        <v>111</v>
      </c>
      <c r="B113" s="19"/>
      <c r="C113" s="1">
        <v>8</v>
      </c>
      <c r="D113" s="4">
        <f t="shared" si="83"/>
        <v>69</v>
      </c>
      <c r="E113" s="4" t="s">
        <v>171</v>
      </c>
      <c r="F113" s="4">
        <v>1</v>
      </c>
      <c r="G113" s="4" t="s">
        <v>13</v>
      </c>
      <c r="H113" s="4" t="s">
        <v>14</v>
      </c>
      <c r="I113" s="4" t="s">
        <v>345</v>
      </c>
      <c r="J113" s="5">
        <v>74.8</v>
      </c>
      <c r="K113" s="72"/>
      <c r="L113" s="41">
        <v>6.0830000000000002</v>
      </c>
      <c r="M113" s="132" t="s">
        <v>365</v>
      </c>
      <c r="N113" s="1" t="s">
        <v>15</v>
      </c>
      <c r="O113" s="39"/>
      <c r="P113" s="39"/>
      <c r="Q113" s="3" t="s">
        <v>227</v>
      </c>
      <c r="R113" s="23">
        <v>6.7750000000000004</v>
      </c>
      <c r="S113" s="23">
        <v>6.3150000000000004</v>
      </c>
      <c r="T113" s="23">
        <v>7.2729999999999997</v>
      </c>
      <c r="U113" s="45"/>
      <c r="V113" s="23">
        <v>7.1669999999999998</v>
      </c>
      <c r="W113" s="23">
        <v>6.6760000000000002</v>
      </c>
      <c r="X113" s="23">
        <v>6.6459999999999999</v>
      </c>
      <c r="Y113" s="23">
        <v>6.548</v>
      </c>
      <c r="Z113" s="6">
        <v>6.2690000000000001</v>
      </c>
      <c r="AA113" s="45"/>
      <c r="AB113" s="23">
        <v>7.0839999999999996</v>
      </c>
      <c r="AC113" s="23">
        <v>7.1379999999999999</v>
      </c>
      <c r="AD113" s="23">
        <v>6.8570000000000002</v>
      </c>
      <c r="AE113" s="23">
        <v>6.8</v>
      </c>
      <c r="AF113" s="23">
        <v>6.2729999999999997</v>
      </c>
      <c r="AG113" s="23">
        <v>6.0629999999999997</v>
      </c>
      <c r="AH113" s="23">
        <f t="shared" si="138"/>
        <v>6.1679999999999993</v>
      </c>
      <c r="AI113" s="94">
        <v>6.6840000000000002</v>
      </c>
      <c r="AJ113" s="23">
        <v>6.21</v>
      </c>
      <c r="AK113" s="23">
        <v>5.5469999999999997</v>
      </c>
      <c r="AL113" s="23">
        <v>6.4219999999999997</v>
      </c>
      <c r="AM113" s="23">
        <v>6.3520000000000003</v>
      </c>
      <c r="AN113" s="23">
        <v>6.548</v>
      </c>
      <c r="AO113" s="23">
        <v>6.5019999999999998</v>
      </c>
      <c r="AP113" s="3"/>
      <c r="AQ113" s="23">
        <f t="shared" si="84"/>
        <v>0.69200000000000017</v>
      </c>
      <c r="AR113" s="23">
        <f t="shared" si="132"/>
        <v>0.23200000000000021</v>
      </c>
      <c r="AS113" s="23">
        <f t="shared" si="133"/>
        <v>1.1899999999999995</v>
      </c>
      <c r="AT113" s="23" t="str">
        <f t="shared" si="111"/>
        <v/>
      </c>
      <c r="AU113" s="23">
        <f t="shared" si="112"/>
        <v>1.0839999999999996</v>
      </c>
      <c r="AV113" s="23">
        <f t="shared" si="113"/>
        <v>0.59299999999999997</v>
      </c>
      <c r="AW113" s="23">
        <f t="shared" si="114"/>
        <v>0.56299999999999972</v>
      </c>
      <c r="AX113" s="23">
        <f t="shared" si="115"/>
        <v>0.46499999999999986</v>
      </c>
      <c r="AY113" s="23">
        <f t="shared" si="116"/>
        <v>0.18599999999999994</v>
      </c>
      <c r="AZ113" s="23" t="str">
        <f t="shared" si="117"/>
        <v/>
      </c>
      <c r="BA113" s="23">
        <f t="shared" si="118"/>
        <v>1.0009999999999994</v>
      </c>
      <c r="BB113" s="23">
        <f t="shared" si="119"/>
        <v>1.0549999999999997</v>
      </c>
      <c r="BC113" s="23">
        <f t="shared" si="120"/>
        <v>0.77400000000000002</v>
      </c>
      <c r="BD113" s="23">
        <f t="shared" si="121"/>
        <v>0.71699999999999964</v>
      </c>
      <c r="BE113" s="23">
        <f t="shared" si="122"/>
        <v>0.1899999999999995</v>
      </c>
      <c r="BF113" s="23">
        <f t="shared" si="123"/>
        <v>-2.0000000000000462E-2</v>
      </c>
      <c r="BG113" s="23">
        <f t="shared" si="124"/>
        <v>8.4999999999999076E-2</v>
      </c>
      <c r="BH113" s="23">
        <f t="shared" si="125"/>
        <v>0.60099999999999998</v>
      </c>
      <c r="BI113" s="23">
        <f t="shared" si="126"/>
        <v>0.12699999999999978</v>
      </c>
      <c r="BJ113" s="23">
        <f t="shared" si="127"/>
        <v>-0.53600000000000048</v>
      </c>
      <c r="BK113" s="23">
        <f t="shared" si="128"/>
        <v>0.33899999999999952</v>
      </c>
      <c r="BL113" s="23">
        <f t="shared" si="129"/>
        <v>0.26900000000000013</v>
      </c>
      <c r="BM113" s="23">
        <f t="shared" si="130"/>
        <v>0.46499999999999986</v>
      </c>
      <c r="BN113" s="23">
        <f t="shared" si="131"/>
        <v>0.41899999999999959</v>
      </c>
      <c r="BP113" s="8">
        <f t="shared" si="85"/>
        <v>0.69200000000000017</v>
      </c>
      <c r="BQ113" s="8">
        <f t="shared" si="86"/>
        <v>0.23200000000000021</v>
      </c>
      <c r="BR113" s="8">
        <f t="shared" si="87"/>
        <v>1.1899999999999995</v>
      </c>
      <c r="BS113" s="8" t="str">
        <f t="shared" si="88"/>
        <v/>
      </c>
      <c r="BT113" s="8">
        <f t="shared" si="89"/>
        <v>1.0839999999999996</v>
      </c>
      <c r="BU113" s="8">
        <f t="shared" si="90"/>
        <v>0.59299999999999997</v>
      </c>
      <c r="BV113" s="8">
        <f t="shared" si="91"/>
        <v>0.56299999999999972</v>
      </c>
      <c r="BW113" s="8">
        <f t="shared" si="92"/>
        <v>0.46499999999999986</v>
      </c>
      <c r="BX113" s="8">
        <f t="shared" si="93"/>
        <v>0.18599999999999994</v>
      </c>
      <c r="BY113" s="8" t="str">
        <f t="shared" si="94"/>
        <v/>
      </c>
      <c r="BZ113" s="8">
        <f t="shared" si="95"/>
        <v>1.0009999999999994</v>
      </c>
      <c r="CA113" s="8">
        <f t="shared" si="96"/>
        <v>1.0549999999999997</v>
      </c>
      <c r="CB113" s="8">
        <f t="shared" si="97"/>
        <v>0.77400000000000002</v>
      </c>
      <c r="CC113" s="8">
        <f t="shared" si="98"/>
        <v>0.71699999999999964</v>
      </c>
      <c r="CD113" s="8">
        <f t="shared" si="99"/>
        <v>0.1899999999999995</v>
      </c>
      <c r="CE113" s="8">
        <f t="shared" si="100"/>
        <v>2.0000000000000462E-2</v>
      </c>
      <c r="CF113" s="8">
        <f t="shared" si="101"/>
        <v>8.4999999999999076E-2</v>
      </c>
      <c r="CG113" s="8">
        <f t="shared" si="102"/>
        <v>0.60099999999999998</v>
      </c>
      <c r="CH113" s="8">
        <f t="shared" si="103"/>
        <v>0.12699999999999978</v>
      </c>
      <c r="CI113" s="8">
        <f t="shared" si="104"/>
        <v>0.53600000000000048</v>
      </c>
      <c r="CJ113" s="8">
        <f t="shared" si="105"/>
        <v>0.33899999999999952</v>
      </c>
      <c r="CK113" s="8">
        <f t="shared" si="106"/>
        <v>0.26900000000000013</v>
      </c>
      <c r="CL113" s="8">
        <f t="shared" si="107"/>
        <v>0.46499999999999986</v>
      </c>
      <c r="CM113" s="8">
        <f t="shared" si="108"/>
        <v>0.41899999999999959</v>
      </c>
      <c r="CN113" s="8"/>
    </row>
    <row r="114" spans="1:92">
      <c r="A114" s="1">
        <f t="shared" si="109"/>
        <v>112</v>
      </c>
      <c r="B114" s="19"/>
      <c r="C114" s="1">
        <v>8</v>
      </c>
      <c r="D114" s="4">
        <f t="shared" si="83"/>
        <v>69</v>
      </c>
      <c r="E114" s="4" t="s">
        <v>262</v>
      </c>
      <c r="F114" s="4">
        <v>1</v>
      </c>
      <c r="G114" s="4" t="s">
        <v>13</v>
      </c>
      <c r="H114" s="4" t="s">
        <v>14</v>
      </c>
      <c r="I114" s="4"/>
      <c r="J114" s="5">
        <v>83.5</v>
      </c>
      <c r="K114" s="72"/>
      <c r="L114" s="41">
        <v>6.2229999999999999</v>
      </c>
      <c r="M114" s="132" t="s">
        <v>365</v>
      </c>
      <c r="N114" s="1" t="s">
        <v>15</v>
      </c>
      <c r="O114" s="39"/>
      <c r="P114" s="39"/>
      <c r="Q114" s="3" t="s">
        <v>227</v>
      </c>
      <c r="R114" s="23">
        <v>6.7389999999999999</v>
      </c>
      <c r="S114" s="23">
        <v>6.3659999999999997</v>
      </c>
      <c r="T114" s="23">
        <v>6.8330000000000002</v>
      </c>
      <c r="U114" s="23">
        <v>6.5119999999999996</v>
      </c>
      <c r="V114" s="23">
        <v>6.7329999999999997</v>
      </c>
      <c r="W114" s="23">
        <v>6.4989999999999997</v>
      </c>
      <c r="X114" s="23">
        <v>6.5</v>
      </c>
      <c r="Y114" s="23">
        <v>6.4779999999999998</v>
      </c>
      <c r="Z114" s="6">
        <v>6.3360000000000003</v>
      </c>
      <c r="AA114" s="45"/>
      <c r="AB114" s="23">
        <v>6.915</v>
      </c>
      <c r="AC114" s="23">
        <v>6.9589999999999996</v>
      </c>
      <c r="AD114" s="23">
        <v>6.7690000000000001</v>
      </c>
      <c r="AE114" s="23">
        <v>6.6660000000000004</v>
      </c>
      <c r="AF114" s="23">
        <v>6.29</v>
      </c>
      <c r="AG114" s="23">
        <v>6.2210000000000001</v>
      </c>
      <c r="AH114" s="23">
        <f t="shared" si="138"/>
        <v>6.2554999999999996</v>
      </c>
      <c r="AI114" s="45"/>
      <c r="AJ114" s="45"/>
      <c r="AK114" s="45"/>
      <c r="AL114" s="45"/>
      <c r="AM114" s="45"/>
      <c r="AN114" s="45"/>
      <c r="AO114" s="45"/>
      <c r="AP114" s="3"/>
      <c r="AQ114" s="23">
        <f t="shared" si="84"/>
        <v>0.51600000000000001</v>
      </c>
      <c r="AR114" s="23">
        <f t="shared" si="132"/>
        <v>0.14299999999999979</v>
      </c>
      <c r="AS114" s="23">
        <f t="shared" si="133"/>
        <v>0.61000000000000032</v>
      </c>
      <c r="AT114" s="23">
        <f t="shared" si="111"/>
        <v>0.2889999999999997</v>
      </c>
      <c r="AU114" s="23">
        <f t="shared" si="112"/>
        <v>0.50999999999999979</v>
      </c>
      <c r="AV114" s="23">
        <f t="shared" si="113"/>
        <v>0.2759999999999998</v>
      </c>
      <c r="AW114" s="23">
        <f t="shared" si="114"/>
        <v>0.27700000000000014</v>
      </c>
      <c r="AX114" s="23">
        <f t="shared" si="115"/>
        <v>0.25499999999999989</v>
      </c>
      <c r="AY114" s="23">
        <f t="shared" si="116"/>
        <v>0.11300000000000043</v>
      </c>
      <c r="AZ114" s="23" t="str">
        <f t="shared" si="117"/>
        <v/>
      </c>
      <c r="BA114" s="23">
        <f t="shared" si="118"/>
        <v>0.69200000000000017</v>
      </c>
      <c r="BB114" s="23">
        <f t="shared" si="119"/>
        <v>0.73599999999999977</v>
      </c>
      <c r="BC114" s="23">
        <f t="shared" si="120"/>
        <v>0.54600000000000026</v>
      </c>
      <c r="BD114" s="23">
        <f t="shared" si="121"/>
        <v>0.4430000000000005</v>
      </c>
      <c r="BE114" s="23">
        <f t="shared" si="122"/>
        <v>6.7000000000000171E-2</v>
      </c>
      <c r="BF114" s="23">
        <f t="shared" si="123"/>
        <v>-1.9999999999997797E-3</v>
      </c>
      <c r="BG114" s="23">
        <f t="shared" si="124"/>
        <v>3.2499999999999751E-2</v>
      </c>
      <c r="BH114" s="23" t="str">
        <f t="shared" si="125"/>
        <v/>
      </c>
      <c r="BI114" s="23" t="str">
        <f t="shared" si="126"/>
        <v/>
      </c>
      <c r="BJ114" s="23" t="str">
        <f t="shared" si="127"/>
        <v/>
      </c>
      <c r="BK114" s="23" t="str">
        <f t="shared" si="128"/>
        <v/>
      </c>
      <c r="BL114" s="23" t="str">
        <f t="shared" si="129"/>
        <v/>
      </c>
      <c r="BM114" s="23" t="str">
        <f t="shared" si="130"/>
        <v/>
      </c>
      <c r="BN114" s="23" t="str">
        <f t="shared" si="131"/>
        <v/>
      </c>
      <c r="BP114" s="8">
        <f t="shared" si="85"/>
        <v>0.51600000000000001</v>
      </c>
      <c r="BQ114" s="8">
        <f t="shared" si="86"/>
        <v>0.14299999999999979</v>
      </c>
      <c r="BR114" s="8">
        <f t="shared" si="87"/>
        <v>0.61000000000000032</v>
      </c>
      <c r="BS114" s="8">
        <f t="shared" si="88"/>
        <v>0.2889999999999997</v>
      </c>
      <c r="BT114" s="8">
        <f t="shared" si="89"/>
        <v>0.50999999999999979</v>
      </c>
      <c r="BU114" s="8">
        <f t="shared" si="90"/>
        <v>0.2759999999999998</v>
      </c>
      <c r="BV114" s="8">
        <f t="shared" si="91"/>
        <v>0.27700000000000014</v>
      </c>
      <c r="BW114" s="8">
        <f t="shared" si="92"/>
        <v>0.25499999999999989</v>
      </c>
      <c r="BX114" s="8">
        <f t="shared" si="93"/>
        <v>0.11300000000000043</v>
      </c>
      <c r="BY114" s="8" t="str">
        <f t="shared" si="94"/>
        <v/>
      </c>
      <c r="BZ114" s="8">
        <f t="shared" si="95"/>
        <v>0.69200000000000017</v>
      </c>
      <c r="CA114" s="8">
        <f t="shared" si="96"/>
        <v>0.73599999999999977</v>
      </c>
      <c r="CB114" s="8">
        <f t="shared" si="97"/>
        <v>0.54600000000000026</v>
      </c>
      <c r="CC114" s="8">
        <f t="shared" si="98"/>
        <v>0.4430000000000005</v>
      </c>
      <c r="CD114" s="8">
        <f t="shared" si="99"/>
        <v>6.7000000000000171E-2</v>
      </c>
      <c r="CE114" s="8">
        <f t="shared" si="100"/>
        <v>1.9999999999997797E-3</v>
      </c>
      <c r="CF114" s="8">
        <f t="shared" si="101"/>
        <v>3.2499999999999751E-2</v>
      </c>
      <c r="CG114" s="8" t="str">
        <f t="shared" si="102"/>
        <v/>
      </c>
      <c r="CH114" s="8" t="str">
        <f t="shared" si="103"/>
        <v/>
      </c>
      <c r="CI114" s="8" t="str">
        <f t="shared" si="104"/>
        <v/>
      </c>
      <c r="CJ114" s="8" t="str">
        <f t="shared" si="105"/>
        <v/>
      </c>
      <c r="CK114" s="8" t="str">
        <f t="shared" si="106"/>
        <v/>
      </c>
      <c r="CL114" s="8" t="str">
        <f t="shared" si="107"/>
        <v/>
      </c>
      <c r="CM114" s="8" t="str">
        <f t="shared" si="108"/>
        <v/>
      </c>
      <c r="CN114" s="8"/>
    </row>
    <row r="115" spans="1:92" ht="15">
      <c r="A115" s="1">
        <f t="shared" si="109"/>
        <v>113</v>
      </c>
      <c r="B115" s="19"/>
      <c r="C115" s="1">
        <v>8</v>
      </c>
      <c r="D115" s="4">
        <f t="shared" si="83"/>
        <v>69</v>
      </c>
      <c r="E115" s="4" t="s">
        <v>262</v>
      </c>
      <c r="F115" s="4">
        <v>1</v>
      </c>
      <c r="G115" s="4" t="s">
        <v>13</v>
      </c>
      <c r="H115" s="4" t="s">
        <v>14</v>
      </c>
      <c r="I115" s="4" t="s">
        <v>345</v>
      </c>
      <c r="J115" s="5">
        <v>70.400000000000006</v>
      </c>
      <c r="K115" s="72"/>
      <c r="L115" s="105">
        <v>6.4690000000000003</v>
      </c>
      <c r="M115" s="132" t="s">
        <v>365</v>
      </c>
      <c r="N115" s="10" t="s">
        <v>128</v>
      </c>
      <c r="O115" s="39"/>
      <c r="P115" s="39"/>
      <c r="Q115" s="3"/>
      <c r="R115" s="45"/>
      <c r="S115" s="23">
        <v>6.992</v>
      </c>
      <c r="T115" s="23">
        <v>7.9050000000000002</v>
      </c>
      <c r="U115" s="45"/>
      <c r="V115" s="23">
        <v>7.8019999999999996</v>
      </c>
      <c r="W115" s="23">
        <v>7.2510000000000003</v>
      </c>
      <c r="X115" s="23">
        <v>7.1749999999999998</v>
      </c>
      <c r="Y115" s="6">
        <v>6.9749999999999996</v>
      </c>
      <c r="Z115" s="6">
        <v>6.681</v>
      </c>
      <c r="AA115" s="45"/>
      <c r="AB115" s="23">
        <v>7.7549999999999999</v>
      </c>
      <c r="AC115" s="23">
        <v>6.9589999999999996</v>
      </c>
      <c r="AD115" s="23">
        <v>7.5</v>
      </c>
      <c r="AE115" s="23">
        <v>7.484</v>
      </c>
      <c r="AF115" s="23">
        <v>7.0350000000000001</v>
      </c>
      <c r="AG115" s="23">
        <v>6.4950000000000001</v>
      </c>
      <c r="AH115" s="23">
        <f t="shared" si="138"/>
        <v>6.7650000000000006</v>
      </c>
      <c r="AI115" s="94">
        <v>6.6970000000000001</v>
      </c>
      <c r="AJ115" s="23">
        <v>6.234</v>
      </c>
      <c r="AK115" s="23">
        <v>5.4790000000000001</v>
      </c>
      <c r="AL115" s="23">
        <v>6.4509999999999996</v>
      </c>
      <c r="AM115" s="23">
        <v>6.492</v>
      </c>
      <c r="AN115" s="23">
        <v>6.5739999999999998</v>
      </c>
      <c r="AO115" s="23">
        <v>6.53</v>
      </c>
      <c r="AP115" s="3"/>
      <c r="AQ115" s="23" t="str">
        <f t="shared" si="84"/>
        <v/>
      </c>
      <c r="AR115" s="23">
        <f t="shared" si="132"/>
        <v>0.52299999999999969</v>
      </c>
      <c r="AS115" s="23">
        <f t="shared" si="133"/>
        <v>1.4359999999999999</v>
      </c>
      <c r="AT115" s="23" t="str">
        <f t="shared" si="111"/>
        <v/>
      </c>
      <c r="AU115" s="23">
        <f t="shared" si="112"/>
        <v>1.3329999999999993</v>
      </c>
      <c r="AV115" s="23">
        <f t="shared" si="113"/>
        <v>0.78200000000000003</v>
      </c>
      <c r="AW115" s="23">
        <f t="shared" si="114"/>
        <v>0.70599999999999952</v>
      </c>
      <c r="AX115" s="23">
        <f t="shared" si="115"/>
        <v>0.50599999999999934</v>
      </c>
      <c r="AY115" s="23">
        <f t="shared" si="116"/>
        <v>0.21199999999999974</v>
      </c>
      <c r="AZ115" s="23" t="str">
        <f t="shared" si="117"/>
        <v/>
      </c>
      <c r="BA115" s="23">
        <f t="shared" si="118"/>
        <v>1.2859999999999996</v>
      </c>
      <c r="BB115" s="23">
        <f t="shared" si="119"/>
        <v>0.48999999999999932</v>
      </c>
      <c r="BC115" s="23">
        <f t="shared" si="120"/>
        <v>1.0309999999999997</v>
      </c>
      <c r="BD115" s="23">
        <f t="shared" si="121"/>
        <v>1.0149999999999997</v>
      </c>
      <c r="BE115" s="23">
        <f t="shared" si="122"/>
        <v>0.56599999999999984</v>
      </c>
      <c r="BF115" s="23">
        <f t="shared" si="123"/>
        <v>2.5999999999999801E-2</v>
      </c>
      <c r="BG115" s="23">
        <f t="shared" si="124"/>
        <v>0.29600000000000026</v>
      </c>
      <c r="BH115" s="23">
        <f t="shared" si="125"/>
        <v>0.22799999999999976</v>
      </c>
      <c r="BI115" s="23">
        <f t="shared" si="126"/>
        <v>-0.23500000000000032</v>
      </c>
      <c r="BJ115" s="23">
        <f t="shared" si="127"/>
        <v>-0.99000000000000021</v>
      </c>
      <c r="BK115" s="23">
        <f t="shared" si="128"/>
        <v>-1.8000000000000682E-2</v>
      </c>
      <c r="BL115" s="23">
        <f t="shared" si="129"/>
        <v>2.2999999999999687E-2</v>
      </c>
      <c r="BM115" s="23">
        <f t="shared" si="130"/>
        <v>0.10499999999999954</v>
      </c>
      <c r="BN115" s="23">
        <f t="shared" si="131"/>
        <v>6.0999999999999943E-2</v>
      </c>
      <c r="BP115" s="8" t="str">
        <f t="shared" si="85"/>
        <v/>
      </c>
      <c r="BQ115" s="8">
        <f t="shared" si="86"/>
        <v>0.52299999999999969</v>
      </c>
      <c r="BR115" s="8">
        <f t="shared" si="87"/>
        <v>1.4359999999999999</v>
      </c>
      <c r="BS115" s="8" t="str">
        <f t="shared" si="88"/>
        <v/>
      </c>
      <c r="BT115" s="8">
        <f t="shared" si="89"/>
        <v>1.3329999999999993</v>
      </c>
      <c r="BU115" s="8">
        <f t="shared" si="90"/>
        <v>0.78200000000000003</v>
      </c>
      <c r="BV115" s="8">
        <f t="shared" si="91"/>
        <v>0.70599999999999952</v>
      </c>
      <c r="BW115" s="8">
        <f t="shared" si="92"/>
        <v>0.50599999999999934</v>
      </c>
      <c r="BX115" s="8">
        <f t="shared" si="93"/>
        <v>0.21199999999999974</v>
      </c>
      <c r="BY115" s="8" t="str">
        <f t="shared" si="94"/>
        <v/>
      </c>
      <c r="BZ115" s="8">
        <f t="shared" si="95"/>
        <v>1.2859999999999996</v>
      </c>
      <c r="CA115" s="8">
        <f t="shared" si="96"/>
        <v>0.48999999999999932</v>
      </c>
      <c r="CB115" s="8">
        <f t="shared" si="97"/>
        <v>1.0309999999999997</v>
      </c>
      <c r="CC115" s="8">
        <f t="shared" si="98"/>
        <v>1.0149999999999997</v>
      </c>
      <c r="CD115" s="8">
        <f t="shared" si="99"/>
        <v>0.56599999999999984</v>
      </c>
      <c r="CE115" s="8">
        <f t="shared" si="100"/>
        <v>2.5999999999999801E-2</v>
      </c>
      <c r="CF115" s="8">
        <f t="shared" si="101"/>
        <v>0.29600000000000026</v>
      </c>
      <c r="CG115" s="8">
        <f t="shared" si="102"/>
        <v>0.22799999999999976</v>
      </c>
      <c r="CH115" s="8">
        <f t="shared" si="103"/>
        <v>0.23500000000000032</v>
      </c>
      <c r="CI115" s="8">
        <f t="shared" si="104"/>
        <v>0.99000000000000021</v>
      </c>
      <c r="CJ115" s="8">
        <f t="shared" si="105"/>
        <v>1.8000000000000682E-2</v>
      </c>
      <c r="CK115" s="8">
        <f t="shared" si="106"/>
        <v>2.2999999999999687E-2</v>
      </c>
      <c r="CL115" s="8">
        <f t="shared" si="107"/>
        <v>0.10499999999999954</v>
      </c>
      <c r="CM115" s="8">
        <f t="shared" si="108"/>
        <v>6.0999999999999943E-2</v>
      </c>
      <c r="CN115" s="8"/>
    </row>
    <row r="116" spans="1:92">
      <c r="A116" s="1">
        <f t="shared" si="109"/>
        <v>114</v>
      </c>
      <c r="B116" s="19"/>
      <c r="C116" s="1">
        <v>8</v>
      </c>
      <c r="D116" s="4">
        <f t="shared" si="83"/>
        <v>69</v>
      </c>
      <c r="E116" s="4" t="s">
        <v>182</v>
      </c>
      <c r="F116" s="4">
        <v>1</v>
      </c>
      <c r="G116" s="4" t="s">
        <v>16</v>
      </c>
      <c r="H116" s="4" t="s">
        <v>17</v>
      </c>
      <c r="I116" s="4"/>
      <c r="J116" s="5">
        <v>87.8</v>
      </c>
      <c r="K116" s="72"/>
      <c r="L116" s="41">
        <v>7.0830000000000002</v>
      </c>
      <c r="M116" s="132" t="s">
        <v>365</v>
      </c>
      <c r="N116" s="1" t="s">
        <v>15</v>
      </c>
      <c r="O116" s="39"/>
      <c r="P116" s="39"/>
      <c r="Q116" s="3"/>
      <c r="R116" s="23">
        <v>6.6120000000000001</v>
      </c>
      <c r="S116" s="23">
        <v>6.5270000000000001</v>
      </c>
      <c r="T116" s="23">
        <v>7.4809999999999999</v>
      </c>
      <c r="U116" s="23">
        <v>7.4109999999999996</v>
      </c>
      <c r="V116" s="23">
        <v>7.3630000000000004</v>
      </c>
      <c r="W116" s="23">
        <v>7.17</v>
      </c>
      <c r="X116" s="23">
        <v>7.157</v>
      </c>
      <c r="Y116" s="23">
        <v>7.18</v>
      </c>
      <c r="Z116" s="6">
        <v>7.0389999999999997</v>
      </c>
      <c r="AA116" s="45"/>
      <c r="AB116" s="23">
        <v>7.3239999999999998</v>
      </c>
      <c r="AC116" s="23">
        <v>7.3090000000000002</v>
      </c>
      <c r="AD116" s="23">
        <v>7.0519999999999996</v>
      </c>
      <c r="AE116" s="23">
        <v>7.1180000000000003</v>
      </c>
      <c r="AF116" s="23">
        <v>6.5670000000000002</v>
      </c>
      <c r="AG116" s="23">
        <v>7.6319999999999997</v>
      </c>
      <c r="AH116" s="23">
        <f t="shared" si="138"/>
        <v>7.0994999999999999</v>
      </c>
      <c r="AI116" s="9"/>
      <c r="AJ116" s="9"/>
      <c r="AK116" s="9"/>
      <c r="AL116" s="9"/>
      <c r="AM116" s="9"/>
      <c r="AN116" s="9"/>
      <c r="AO116" s="9"/>
      <c r="AP116" s="3"/>
      <c r="AQ116" s="23">
        <f t="shared" si="84"/>
        <v>-0.47100000000000009</v>
      </c>
      <c r="AR116" s="23">
        <f t="shared" si="132"/>
        <v>-0.55600000000000005</v>
      </c>
      <c r="AS116" s="23">
        <f t="shared" si="133"/>
        <v>0.39799999999999969</v>
      </c>
      <c r="AT116" s="23">
        <f t="shared" si="111"/>
        <v>0.3279999999999994</v>
      </c>
      <c r="AU116" s="23">
        <f t="shared" si="112"/>
        <v>0.28000000000000025</v>
      </c>
      <c r="AV116" s="23">
        <f t="shared" si="113"/>
        <v>8.6999999999999744E-2</v>
      </c>
      <c r="AW116" s="23">
        <f t="shared" si="114"/>
        <v>7.3999999999999844E-2</v>
      </c>
      <c r="AX116" s="23">
        <f t="shared" si="115"/>
        <v>9.6999999999999531E-2</v>
      </c>
      <c r="AY116" s="23">
        <f t="shared" si="116"/>
        <v>-4.4000000000000483E-2</v>
      </c>
      <c r="AZ116" s="23" t="str">
        <f t="shared" si="117"/>
        <v/>
      </c>
      <c r="BA116" s="23">
        <f t="shared" si="118"/>
        <v>0.24099999999999966</v>
      </c>
      <c r="BB116" s="23">
        <f t="shared" si="119"/>
        <v>0.22599999999999998</v>
      </c>
      <c r="BC116" s="23">
        <f t="shared" si="120"/>
        <v>-3.1000000000000583E-2</v>
      </c>
      <c r="BD116" s="23">
        <f t="shared" si="121"/>
        <v>3.5000000000000142E-2</v>
      </c>
      <c r="BE116" s="23">
        <f t="shared" si="122"/>
        <v>-0.51600000000000001</v>
      </c>
      <c r="BF116" s="23">
        <f t="shared" si="123"/>
        <v>0.54899999999999949</v>
      </c>
      <c r="BG116" s="23">
        <f t="shared" si="124"/>
        <v>1.6499999999999737E-2</v>
      </c>
      <c r="BH116" s="23" t="str">
        <f t="shared" si="125"/>
        <v/>
      </c>
      <c r="BI116" s="23" t="str">
        <f t="shared" si="126"/>
        <v/>
      </c>
      <c r="BJ116" s="23" t="str">
        <f t="shared" si="127"/>
        <v/>
      </c>
      <c r="BK116" s="23" t="str">
        <f t="shared" si="128"/>
        <v/>
      </c>
      <c r="BL116" s="23" t="str">
        <f t="shared" si="129"/>
        <v/>
      </c>
      <c r="BM116" s="23" t="str">
        <f t="shared" si="130"/>
        <v/>
      </c>
      <c r="BN116" s="23" t="str">
        <f t="shared" si="131"/>
        <v/>
      </c>
      <c r="BP116" s="8">
        <f t="shared" si="85"/>
        <v>0.47100000000000009</v>
      </c>
      <c r="BQ116" s="8">
        <f t="shared" si="86"/>
        <v>0.55600000000000005</v>
      </c>
      <c r="BR116" s="8">
        <f t="shared" si="87"/>
        <v>0.39799999999999969</v>
      </c>
      <c r="BS116" s="8">
        <f t="shared" si="88"/>
        <v>0.3279999999999994</v>
      </c>
      <c r="BT116" s="8">
        <f t="shared" si="89"/>
        <v>0.28000000000000025</v>
      </c>
      <c r="BU116" s="8">
        <f t="shared" si="90"/>
        <v>8.6999999999999744E-2</v>
      </c>
      <c r="BV116" s="8">
        <f t="shared" si="91"/>
        <v>7.3999999999999844E-2</v>
      </c>
      <c r="BW116" s="8">
        <f t="shared" si="92"/>
        <v>9.6999999999999531E-2</v>
      </c>
      <c r="BX116" s="8">
        <f t="shared" si="93"/>
        <v>4.4000000000000483E-2</v>
      </c>
      <c r="BY116" s="8" t="str">
        <f t="shared" si="94"/>
        <v/>
      </c>
      <c r="BZ116" s="8">
        <f t="shared" si="95"/>
        <v>0.24099999999999966</v>
      </c>
      <c r="CA116" s="8">
        <f t="shared" si="96"/>
        <v>0.22599999999999998</v>
      </c>
      <c r="CB116" s="8">
        <f t="shared" si="97"/>
        <v>3.1000000000000583E-2</v>
      </c>
      <c r="CC116" s="8">
        <f t="shared" si="98"/>
        <v>3.5000000000000142E-2</v>
      </c>
      <c r="CD116" s="8">
        <f t="shared" si="99"/>
        <v>0.51600000000000001</v>
      </c>
      <c r="CE116" s="8">
        <f t="shared" si="100"/>
        <v>0.54899999999999949</v>
      </c>
      <c r="CF116" s="8">
        <f t="shared" si="101"/>
        <v>1.6499999999999737E-2</v>
      </c>
      <c r="CG116" s="8" t="str">
        <f t="shared" si="102"/>
        <v/>
      </c>
      <c r="CH116" s="8" t="str">
        <f t="shared" si="103"/>
        <v/>
      </c>
      <c r="CI116" s="8" t="str">
        <f t="shared" si="104"/>
        <v/>
      </c>
      <c r="CJ116" s="8" t="str">
        <f t="shared" si="105"/>
        <v/>
      </c>
      <c r="CK116" s="8" t="str">
        <f t="shared" si="106"/>
        <v/>
      </c>
      <c r="CL116" s="8" t="str">
        <f t="shared" si="107"/>
        <v/>
      </c>
      <c r="CM116" s="8" t="str">
        <f t="shared" si="108"/>
        <v/>
      </c>
      <c r="CN116" s="8"/>
    </row>
    <row r="117" spans="1:92">
      <c r="A117" s="1">
        <f t="shared" si="109"/>
        <v>115</v>
      </c>
      <c r="B117" s="19"/>
      <c r="C117" s="1">
        <v>8</v>
      </c>
      <c r="D117" s="4">
        <f t="shared" si="83"/>
        <v>69</v>
      </c>
      <c r="E117" s="4" t="s">
        <v>254</v>
      </c>
      <c r="F117" s="4">
        <v>1</v>
      </c>
      <c r="G117" s="4" t="s">
        <v>13</v>
      </c>
      <c r="H117" s="4" t="s">
        <v>14</v>
      </c>
      <c r="I117" s="4"/>
      <c r="J117" s="5">
        <v>86.6</v>
      </c>
      <c r="K117" s="72"/>
      <c r="L117" s="41">
        <v>7.22</v>
      </c>
      <c r="M117" s="132" t="s">
        <v>365</v>
      </c>
      <c r="N117" s="1" t="s">
        <v>15</v>
      </c>
      <c r="O117" s="39"/>
      <c r="P117" s="39"/>
      <c r="Q117" s="3" t="s">
        <v>227</v>
      </c>
      <c r="R117" s="23">
        <v>7.2249999999999996</v>
      </c>
      <c r="S117" s="23">
        <v>7.2409999999999997</v>
      </c>
      <c r="T117" s="23">
        <v>7.7149999999999999</v>
      </c>
      <c r="U117" s="23">
        <v>7.282</v>
      </c>
      <c r="V117" s="23">
        <v>7.59</v>
      </c>
      <c r="W117" s="23">
        <v>7.3470000000000004</v>
      </c>
      <c r="X117" s="23">
        <v>7.3250000000000002</v>
      </c>
      <c r="Y117" s="23">
        <v>7.306</v>
      </c>
      <c r="Z117" s="6">
        <v>7.1980000000000004</v>
      </c>
      <c r="AA117" s="45"/>
      <c r="AB117" s="23">
        <v>7.7370000000000001</v>
      </c>
      <c r="AC117" s="23">
        <v>7.8109999999999999</v>
      </c>
      <c r="AD117" s="23">
        <v>7.6239999999999997</v>
      </c>
      <c r="AE117" s="23">
        <v>7.492</v>
      </c>
      <c r="AF117" s="23">
        <v>7.1909999999999998</v>
      </c>
      <c r="AG117" s="23">
        <v>7.1230000000000002</v>
      </c>
      <c r="AH117" s="23">
        <f t="shared" si="138"/>
        <v>7.157</v>
      </c>
      <c r="AI117" s="9"/>
      <c r="AJ117" s="9"/>
      <c r="AK117" s="9"/>
      <c r="AL117" s="9"/>
      <c r="AM117" s="9"/>
      <c r="AN117" s="9"/>
      <c r="AO117" s="9"/>
      <c r="AP117" s="3"/>
      <c r="AQ117" s="23">
        <f t="shared" si="84"/>
        <v>4.9999999999998934E-3</v>
      </c>
      <c r="AR117" s="23">
        <f t="shared" si="132"/>
        <v>2.0999999999999908E-2</v>
      </c>
      <c r="AS117" s="23">
        <f t="shared" si="133"/>
        <v>0.49500000000000011</v>
      </c>
      <c r="AT117" s="23">
        <f t="shared" si="111"/>
        <v>6.2000000000000277E-2</v>
      </c>
      <c r="AU117" s="23">
        <f t="shared" si="112"/>
        <v>0.37000000000000011</v>
      </c>
      <c r="AV117" s="23">
        <f t="shared" si="113"/>
        <v>0.12700000000000067</v>
      </c>
      <c r="AW117" s="23">
        <f t="shared" si="114"/>
        <v>0.10500000000000043</v>
      </c>
      <c r="AX117" s="23">
        <f t="shared" si="115"/>
        <v>8.6000000000000298E-2</v>
      </c>
      <c r="AY117" s="23">
        <f t="shared" si="116"/>
        <v>-2.1999999999999353E-2</v>
      </c>
      <c r="AZ117" s="23" t="str">
        <f t="shared" si="117"/>
        <v/>
      </c>
      <c r="BA117" s="23">
        <f t="shared" si="118"/>
        <v>0.51700000000000035</v>
      </c>
      <c r="BB117" s="23">
        <f t="shared" si="119"/>
        <v>0.59100000000000019</v>
      </c>
      <c r="BC117" s="23">
        <f t="shared" si="120"/>
        <v>0.40399999999999991</v>
      </c>
      <c r="BD117" s="23">
        <f t="shared" si="121"/>
        <v>0.27200000000000024</v>
      </c>
      <c r="BE117" s="23">
        <f t="shared" si="122"/>
        <v>-2.8999999999999915E-2</v>
      </c>
      <c r="BF117" s="23">
        <f t="shared" si="123"/>
        <v>-9.6999999999999531E-2</v>
      </c>
      <c r="BG117" s="23">
        <f t="shared" si="124"/>
        <v>-6.2999999999999723E-2</v>
      </c>
      <c r="BH117" s="23" t="str">
        <f t="shared" si="125"/>
        <v/>
      </c>
      <c r="BI117" s="23" t="str">
        <f t="shared" si="126"/>
        <v/>
      </c>
      <c r="BJ117" s="23" t="str">
        <f t="shared" si="127"/>
        <v/>
      </c>
      <c r="BK117" s="23" t="str">
        <f t="shared" si="128"/>
        <v/>
      </c>
      <c r="BL117" s="23" t="str">
        <f t="shared" si="129"/>
        <v/>
      </c>
      <c r="BM117" s="23" t="str">
        <f t="shared" si="130"/>
        <v/>
      </c>
      <c r="BN117" s="23" t="str">
        <f t="shared" si="131"/>
        <v/>
      </c>
      <c r="BP117" s="8">
        <f t="shared" si="85"/>
        <v>4.9999999999998934E-3</v>
      </c>
      <c r="BQ117" s="8">
        <f t="shared" si="86"/>
        <v>2.0999999999999908E-2</v>
      </c>
      <c r="BR117" s="8">
        <f t="shared" si="87"/>
        <v>0.49500000000000011</v>
      </c>
      <c r="BS117" s="8">
        <f t="shared" si="88"/>
        <v>6.2000000000000277E-2</v>
      </c>
      <c r="BT117" s="8">
        <f t="shared" si="89"/>
        <v>0.37000000000000011</v>
      </c>
      <c r="BU117" s="8">
        <f t="shared" si="90"/>
        <v>0.12700000000000067</v>
      </c>
      <c r="BV117" s="8">
        <f t="shared" si="91"/>
        <v>0.10500000000000043</v>
      </c>
      <c r="BW117" s="8">
        <f t="shared" si="92"/>
        <v>8.6000000000000298E-2</v>
      </c>
      <c r="BX117" s="8">
        <f t="shared" si="93"/>
        <v>2.1999999999999353E-2</v>
      </c>
      <c r="BY117" s="8" t="str">
        <f t="shared" si="94"/>
        <v/>
      </c>
      <c r="BZ117" s="8">
        <f t="shared" si="95"/>
        <v>0.51700000000000035</v>
      </c>
      <c r="CA117" s="8">
        <f t="shared" si="96"/>
        <v>0.59100000000000019</v>
      </c>
      <c r="CB117" s="8">
        <f t="shared" si="97"/>
        <v>0.40399999999999991</v>
      </c>
      <c r="CC117" s="8">
        <f t="shared" si="98"/>
        <v>0.27200000000000024</v>
      </c>
      <c r="CD117" s="8">
        <f t="shared" si="99"/>
        <v>2.8999999999999915E-2</v>
      </c>
      <c r="CE117" s="8">
        <f t="shared" si="100"/>
        <v>9.6999999999999531E-2</v>
      </c>
      <c r="CF117" s="8">
        <f t="shared" si="101"/>
        <v>6.2999999999999723E-2</v>
      </c>
      <c r="CG117" s="8" t="str">
        <f t="shared" si="102"/>
        <v/>
      </c>
      <c r="CH117" s="8" t="str">
        <f t="shared" si="103"/>
        <v/>
      </c>
      <c r="CI117" s="8" t="str">
        <f t="shared" si="104"/>
        <v/>
      </c>
      <c r="CJ117" s="8" t="str">
        <f t="shared" si="105"/>
        <v/>
      </c>
      <c r="CK117" s="8" t="str">
        <f t="shared" si="106"/>
        <v/>
      </c>
      <c r="CL117" s="8" t="str">
        <f t="shared" si="107"/>
        <v/>
      </c>
      <c r="CM117" s="8" t="str">
        <f t="shared" si="108"/>
        <v/>
      </c>
      <c r="CN117" s="8"/>
    </row>
    <row r="118" spans="1:92">
      <c r="A118" s="1">
        <f t="shared" si="109"/>
        <v>116</v>
      </c>
      <c r="B118" s="19"/>
      <c r="C118" s="1">
        <v>8</v>
      </c>
      <c r="D118" s="4">
        <f t="shared" si="83"/>
        <v>69</v>
      </c>
      <c r="E118" s="4" t="s">
        <v>182</v>
      </c>
      <c r="F118" s="4">
        <v>1</v>
      </c>
      <c r="G118" s="4" t="s">
        <v>13</v>
      </c>
      <c r="H118" s="4" t="s">
        <v>19</v>
      </c>
      <c r="I118" s="4"/>
      <c r="J118" s="5">
        <v>85.4</v>
      </c>
      <c r="K118" s="72"/>
      <c r="L118" s="41">
        <v>7.1980000000000004</v>
      </c>
      <c r="M118" s="132" t="s">
        <v>365</v>
      </c>
      <c r="N118" s="1" t="s">
        <v>15</v>
      </c>
      <c r="O118" s="39"/>
      <c r="P118" s="39"/>
      <c r="Q118" s="3"/>
      <c r="R118" s="23">
        <v>7.22</v>
      </c>
      <c r="S118" s="23">
        <v>7.2939999999999996</v>
      </c>
      <c r="T118" s="23">
        <v>7.6440000000000001</v>
      </c>
      <c r="U118" s="23">
        <v>7.2220000000000004</v>
      </c>
      <c r="V118" s="23">
        <v>7.5949999999999998</v>
      </c>
      <c r="W118" s="23">
        <v>7.3289999999999997</v>
      </c>
      <c r="X118" s="23">
        <v>7.3319999999999999</v>
      </c>
      <c r="Y118" s="23">
        <v>7.3369999999999997</v>
      </c>
      <c r="Z118" s="6">
        <v>7.2370000000000001</v>
      </c>
      <c r="AA118" s="45"/>
      <c r="AB118" s="23">
        <v>7.6150000000000002</v>
      </c>
      <c r="AC118" s="23">
        <v>7.6909999999999998</v>
      </c>
      <c r="AD118" s="23">
        <v>7.5570000000000004</v>
      </c>
      <c r="AE118" s="23">
        <v>7.3920000000000003</v>
      </c>
      <c r="AF118" s="23">
        <v>7.2190000000000003</v>
      </c>
      <c r="AG118" s="23">
        <v>7.0620000000000003</v>
      </c>
      <c r="AH118" s="23">
        <f t="shared" si="138"/>
        <v>7.1405000000000003</v>
      </c>
      <c r="AI118" s="9"/>
      <c r="AJ118" s="9"/>
      <c r="AK118" s="9"/>
      <c r="AL118" s="9"/>
      <c r="AM118" s="9"/>
      <c r="AN118" s="9"/>
      <c r="AO118" s="9"/>
      <c r="AP118" s="3"/>
      <c r="AQ118" s="23">
        <f t="shared" si="84"/>
        <v>2.1999999999999353E-2</v>
      </c>
      <c r="AR118" s="23">
        <f t="shared" si="132"/>
        <v>9.5999999999999197E-2</v>
      </c>
      <c r="AS118" s="23">
        <f t="shared" si="133"/>
        <v>0.44599999999999973</v>
      </c>
      <c r="AT118" s="23">
        <f t="shared" si="111"/>
        <v>2.4000000000000021E-2</v>
      </c>
      <c r="AU118" s="23">
        <f t="shared" si="112"/>
        <v>0.39699999999999935</v>
      </c>
      <c r="AV118" s="23">
        <f t="shared" si="113"/>
        <v>0.13099999999999934</v>
      </c>
      <c r="AW118" s="23">
        <f t="shared" si="114"/>
        <v>0.13399999999999945</v>
      </c>
      <c r="AX118" s="23">
        <f t="shared" si="115"/>
        <v>0.13899999999999935</v>
      </c>
      <c r="AY118" s="23">
        <f t="shared" si="116"/>
        <v>3.8999999999999702E-2</v>
      </c>
      <c r="AZ118" s="23" t="str">
        <f t="shared" si="117"/>
        <v/>
      </c>
      <c r="BA118" s="23">
        <f t="shared" si="118"/>
        <v>0.41699999999999982</v>
      </c>
      <c r="BB118" s="23">
        <f t="shared" si="119"/>
        <v>0.49299999999999944</v>
      </c>
      <c r="BC118" s="23">
        <f t="shared" si="120"/>
        <v>0.35899999999999999</v>
      </c>
      <c r="BD118" s="23">
        <f t="shared" si="121"/>
        <v>0.19399999999999995</v>
      </c>
      <c r="BE118" s="23">
        <f t="shared" si="122"/>
        <v>2.0999999999999908E-2</v>
      </c>
      <c r="BF118" s="23">
        <f t="shared" si="123"/>
        <v>-0.13600000000000012</v>
      </c>
      <c r="BG118" s="23">
        <f t="shared" si="124"/>
        <v>-5.7500000000000107E-2</v>
      </c>
      <c r="BH118" s="23" t="str">
        <f t="shared" si="125"/>
        <v/>
      </c>
      <c r="BI118" s="23" t="str">
        <f t="shared" si="126"/>
        <v/>
      </c>
      <c r="BJ118" s="23" t="str">
        <f t="shared" si="127"/>
        <v/>
      </c>
      <c r="BK118" s="23" t="str">
        <f t="shared" si="128"/>
        <v/>
      </c>
      <c r="BL118" s="23" t="str">
        <f t="shared" si="129"/>
        <v/>
      </c>
      <c r="BM118" s="23" t="str">
        <f t="shared" si="130"/>
        <v/>
      </c>
      <c r="BN118" s="23" t="str">
        <f t="shared" si="131"/>
        <v/>
      </c>
      <c r="BP118" s="8">
        <f t="shared" si="85"/>
        <v>2.1999999999999353E-2</v>
      </c>
      <c r="BQ118" s="8">
        <f t="shared" si="86"/>
        <v>9.5999999999999197E-2</v>
      </c>
      <c r="BR118" s="8">
        <f t="shared" si="87"/>
        <v>0.44599999999999973</v>
      </c>
      <c r="BS118" s="8">
        <f t="shared" si="88"/>
        <v>2.4000000000000021E-2</v>
      </c>
      <c r="BT118" s="8">
        <f t="shared" si="89"/>
        <v>0.39699999999999935</v>
      </c>
      <c r="BU118" s="8">
        <f t="shared" si="90"/>
        <v>0.13099999999999934</v>
      </c>
      <c r="BV118" s="8">
        <f t="shared" si="91"/>
        <v>0.13399999999999945</v>
      </c>
      <c r="BW118" s="8">
        <f t="shared" si="92"/>
        <v>0.13899999999999935</v>
      </c>
      <c r="BX118" s="8">
        <f t="shared" si="93"/>
        <v>3.8999999999999702E-2</v>
      </c>
      <c r="BY118" s="8" t="str">
        <f t="shared" si="94"/>
        <v/>
      </c>
      <c r="BZ118" s="8">
        <f t="shared" si="95"/>
        <v>0.41699999999999982</v>
      </c>
      <c r="CA118" s="8">
        <f t="shared" si="96"/>
        <v>0.49299999999999944</v>
      </c>
      <c r="CB118" s="8">
        <f t="shared" si="97"/>
        <v>0.35899999999999999</v>
      </c>
      <c r="CC118" s="8">
        <f t="shared" si="98"/>
        <v>0.19399999999999995</v>
      </c>
      <c r="CD118" s="8">
        <f t="shared" si="99"/>
        <v>2.0999999999999908E-2</v>
      </c>
      <c r="CE118" s="8">
        <f t="shared" si="100"/>
        <v>0.13600000000000012</v>
      </c>
      <c r="CF118" s="8">
        <f t="shared" si="101"/>
        <v>5.7500000000000107E-2</v>
      </c>
      <c r="CG118" s="8" t="str">
        <f t="shared" si="102"/>
        <v/>
      </c>
      <c r="CH118" s="8" t="str">
        <f t="shared" si="103"/>
        <v/>
      </c>
      <c r="CI118" s="8" t="str">
        <f t="shared" si="104"/>
        <v/>
      </c>
      <c r="CJ118" s="8" t="str">
        <f t="shared" si="105"/>
        <v/>
      </c>
      <c r="CK118" s="8" t="str">
        <f t="shared" si="106"/>
        <v/>
      </c>
      <c r="CL118" s="8" t="str">
        <f t="shared" si="107"/>
        <v/>
      </c>
      <c r="CM118" s="8" t="str">
        <f t="shared" si="108"/>
        <v/>
      </c>
      <c r="CN118" s="8"/>
    </row>
    <row r="119" spans="1:92">
      <c r="A119" s="1">
        <f t="shared" si="109"/>
        <v>117</v>
      </c>
      <c r="B119" s="19"/>
      <c r="C119" s="1">
        <v>8</v>
      </c>
      <c r="D119" s="4">
        <f t="shared" si="83"/>
        <v>69</v>
      </c>
      <c r="E119" s="4" t="s">
        <v>183</v>
      </c>
      <c r="F119" s="4">
        <v>1</v>
      </c>
      <c r="G119" s="4" t="s">
        <v>16</v>
      </c>
      <c r="H119" s="4" t="s">
        <v>17</v>
      </c>
      <c r="I119" s="4"/>
      <c r="J119" s="5">
        <v>87</v>
      </c>
      <c r="K119" s="67">
        <v>1.7000000000000001E-2</v>
      </c>
      <c r="L119" s="41">
        <v>7.2960000000000003</v>
      </c>
      <c r="M119" s="132" t="s">
        <v>365</v>
      </c>
      <c r="N119" s="1" t="s">
        <v>15</v>
      </c>
      <c r="O119" s="39"/>
      <c r="P119" s="39"/>
      <c r="Q119" s="3"/>
      <c r="R119" s="23">
        <v>6.7750000000000004</v>
      </c>
      <c r="S119" s="23">
        <v>6.6879999999999997</v>
      </c>
      <c r="T119" s="23">
        <v>7.6779999999999999</v>
      </c>
      <c r="U119" s="23">
        <v>7.5730000000000004</v>
      </c>
      <c r="V119" s="23">
        <v>7.5640000000000001</v>
      </c>
      <c r="W119" s="23">
        <v>7.3849999999999998</v>
      </c>
      <c r="X119" s="23">
        <v>7.3780000000000001</v>
      </c>
      <c r="Y119" s="23">
        <v>7.4050000000000002</v>
      </c>
      <c r="Z119" s="6">
        <v>7.2539999999999996</v>
      </c>
      <c r="AA119" s="45"/>
      <c r="AB119" s="23">
        <v>7.4470000000000001</v>
      </c>
      <c r="AC119" s="23">
        <v>7.4530000000000003</v>
      </c>
      <c r="AD119" s="23">
        <v>7.2030000000000003</v>
      </c>
      <c r="AE119" s="23">
        <v>7.2359999999999998</v>
      </c>
      <c r="AF119" s="23">
        <v>6.7030000000000003</v>
      </c>
      <c r="AG119" s="23">
        <v>7.9210000000000003</v>
      </c>
      <c r="AH119" s="23">
        <f t="shared" si="138"/>
        <v>7.3120000000000003</v>
      </c>
      <c r="AI119" s="9"/>
      <c r="AJ119" s="9"/>
      <c r="AK119" s="9"/>
      <c r="AL119" s="9"/>
      <c r="AM119" s="9"/>
      <c r="AN119" s="9"/>
      <c r="AO119" s="9"/>
      <c r="AP119" s="3"/>
      <c r="AQ119" s="23">
        <f t="shared" si="84"/>
        <v>-0.52099999999999991</v>
      </c>
      <c r="AR119" s="23">
        <f t="shared" si="132"/>
        <v>-0.60800000000000054</v>
      </c>
      <c r="AS119" s="23">
        <f t="shared" si="133"/>
        <v>0.38199999999999967</v>
      </c>
      <c r="AT119" s="23">
        <f t="shared" si="111"/>
        <v>0.27700000000000014</v>
      </c>
      <c r="AU119" s="23">
        <f t="shared" si="112"/>
        <v>0.26799999999999979</v>
      </c>
      <c r="AV119" s="23">
        <f t="shared" si="113"/>
        <v>8.8999999999999524E-2</v>
      </c>
      <c r="AW119" s="23">
        <f t="shared" si="114"/>
        <v>8.1999999999999851E-2</v>
      </c>
      <c r="AX119" s="23">
        <f t="shared" si="115"/>
        <v>0.10899999999999999</v>
      </c>
      <c r="AY119" s="23">
        <f t="shared" si="116"/>
        <v>-4.2000000000000703E-2</v>
      </c>
      <c r="AZ119" s="23" t="str">
        <f t="shared" si="117"/>
        <v/>
      </c>
      <c r="BA119" s="23">
        <f t="shared" si="118"/>
        <v>0.1509999999999998</v>
      </c>
      <c r="BB119" s="23">
        <f t="shared" si="119"/>
        <v>0.15700000000000003</v>
      </c>
      <c r="BC119" s="23">
        <f t="shared" si="120"/>
        <v>-9.2999999999999972E-2</v>
      </c>
      <c r="BD119" s="23">
        <f t="shared" si="121"/>
        <v>-6.0000000000000497E-2</v>
      </c>
      <c r="BE119" s="23">
        <f t="shared" si="122"/>
        <v>-0.59299999999999997</v>
      </c>
      <c r="BF119" s="23">
        <f t="shared" si="123"/>
        <v>0.625</v>
      </c>
      <c r="BG119" s="23">
        <f t="shared" si="124"/>
        <v>1.6000000000000014E-2</v>
      </c>
      <c r="BH119" s="23" t="str">
        <f t="shared" si="125"/>
        <v/>
      </c>
      <c r="BI119" s="23" t="str">
        <f t="shared" si="126"/>
        <v/>
      </c>
      <c r="BJ119" s="23" t="str">
        <f t="shared" si="127"/>
        <v/>
      </c>
      <c r="BK119" s="23" t="str">
        <f t="shared" si="128"/>
        <v/>
      </c>
      <c r="BL119" s="23" t="str">
        <f t="shared" si="129"/>
        <v/>
      </c>
      <c r="BM119" s="23" t="str">
        <f t="shared" si="130"/>
        <v/>
      </c>
      <c r="BN119" s="23" t="str">
        <f t="shared" si="131"/>
        <v/>
      </c>
      <c r="BP119" s="8">
        <f t="shared" si="85"/>
        <v>0.52099999999999991</v>
      </c>
      <c r="BQ119" s="8">
        <f t="shared" si="86"/>
        <v>0.60800000000000054</v>
      </c>
      <c r="BR119" s="8">
        <f t="shared" si="87"/>
        <v>0.38199999999999967</v>
      </c>
      <c r="BS119" s="8">
        <f t="shared" si="88"/>
        <v>0.27700000000000014</v>
      </c>
      <c r="BT119" s="8">
        <f t="shared" si="89"/>
        <v>0.26799999999999979</v>
      </c>
      <c r="BU119" s="8">
        <f t="shared" si="90"/>
        <v>8.8999999999999524E-2</v>
      </c>
      <c r="BV119" s="8">
        <f t="shared" si="91"/>
        <v>8.1999999999999851E-2</v>
      </c>
      <c r="BW119" s="8">
        <f t="shared" si="92"/>
        <v>0.10899999999999999</v>
      </c>
      <c r="BX119" s="8">
        <f t="shared" si="93"/>
        <v>4.2000000000000703E-2</v>
      </c>
      <c r="BY119" s="8" t="str">
        <f t="shared" si="94"/>
        <v/>
      </c>
      <c r="BZ119" s="8">
        <f t="shared" si="95"/>
        <v>0.1509999999999998</v>
      </c>
      <c r="CA119" s="8">
        <f t="shared" si="96"/>
        <v>0.15700000000000003</v>
      </c>
      <c r="CB119" s="8">
        <f t="shared" si="97"/>
        <v>9.2999999999999972E-2</v>
      </c>
      <c r="CC119" s="8">
        <f t="shared" si="98"/>
        <v>6.0000000000000497E-2</v>
      </c>
      <c r="CD119" s="8">
        <f t="shared" si="99"/>
        <v>0.59299999999999997</v>
      </c>
      <c r="CE119" s="8">
        <f t="shared" si="100"/>
        <v>0.625</v>
      </c>
      <c r="CF119" s="8">
        <f t="shared" si="101"/>
        <v>1.6000000000000014E-2</v>
      </c>
      <c r="CG119" s="8" t="str">
        <f t="shared" si="102"/>
        <v/>
      </c>
      <c r="CH119" s="8" t="str">
        <f t="shared" si="103"/>
        <v/>
      </c>
      <c r="CI119" s="8" t="str">
        <f t="shared" si="104"/>
        <v/>
      </c>
      <c r="CJ119" s="8" t="str">
        <f t="shared" si="105"/>
        <v/>
      </c>
      <c r="CK119" s="8" t="str">
        <f t="shared" si="106"/>
        <v/>
      </c>
      <c r="CL119" s="8" t="str">
        <f t="shared" si="107"/>
        <v/>
      </c>
      <c r="CM119" s="8" t="str">
        <f t="shared" si="108"/>
        <v/>
      </c>
      <c r="CN119" s="8"/>
    </row>
    <row r="120" spans="1:92">
      <c r="A120" s="1">
        <f t="shared" si="109"/>
        <v>118</v>
      </c>
      <c r="B120" s="19"/>
      <c r="C120" s="1">
        <v>8</v>
      </c>
      <c r="D120" s="4">
        <f t="shared" si="83"/>
        <v>69</v>
      </c>
      <c r="E120" s="4" t="s">
        <v>263</v>
      </c>
      <c r="F120" s="4">
        <v>3</v>
      </c>
      <c r="G120" s="4" t="s">
        <v>13</v>
      </c>
      <c r="H120" s="4" t="s">
        <v>14</v>
      </c>
      <c r="I120" s="4"/>
      <c r="J120" s="5">
        <v>96</v>
      </c>
      <c r="K120" s="72"/>
      <c r="L120" s="41">
        <v>2.5770000000000004</v>
      </c>
      <c r="M120" s="132" t="s">
        <v>130</v>
      </c>
      <c r="N120" s="1" t="s">
        <v>15</v>
      </c>
      <c r="O120" s="64"/>
      <c r="P120" s="9"/>
      <c r="Q120" s="3" t="s">
        <v>227</v>
      </c>
      <c r="R120" s="23">
        <v>2.7349999999999999</v>
      </c>
      <c r="S120" s="23">
        <v>2.5099999999999998</v>
      </c>
      <c r="T120" s="23">
        <v>2.8959999999999999</v>
      </c>
      <c r="U120" s="23">
        <v>2.5619999999999998</v>
      </c>
      <c r="V120" s="23">
        <v>2.7778</v>
      </c>
      <c r="W120" s="45"/>
      <c r="X120" s="45"/>
      <c r="Y120" s="45"/>
      <c r="Z120" s="6">
        <v>2.5550000000000002</v>
      </c>
      <c r="AA120" s="45"/>
      <c r="AB120" s="23">
        <v>2.9329999999999998</v>
      </c>
      <c r="AC120" s="23">
        <v>3.032</v>
      </c>
      <c r="AD120" s="23">
        <v>2.8639999999999999</v>
      </c>
      <c r="AE120" s="23">
        <v>2.7069999999999999</v>
      </c>
      <c r="AF120" s="23">
        <v>2.4159999999999999</v>
      </c>
      <c r="AG120" s="23">
        <v>2.633</v>
      </c>
      <c r="AH120" s="23">
        <f t="shared" si="138"/>
        <v>2.5244999999999997</v>
      </c>
      <c r="AI120" s="9"/>
      <c r="AJ120" s="9"/>
      <c r="AK120" s="9"/>
      <c r="AL120" s="9"/>
      <c r="AM120" s="9"/>
      <c r="AN120" s="9"/>
      <c r="AO120" s="9"/>
      <c r="AP120" s="3"/>
      <c r="AQ120" s="23">
        <f t="shared" si="84"/>
        <v>0.15799999999999947</v>
      </c>
      <c r="AR120" s="23">
        <f t="shared" si="132"/>
        <v>-6.7000000000000615E-2</v>
      </c>
      <c r="AS120" s="23">
        <f t="shared" si="133"/>
        <v>0.31899999999999951</v>
      </c>
      <c r="AT120" s="23">
        <f t="shared" si="111"/>
        <v>-1.5000000000000568E-2</v>
      </c>
      <c r="AU120" s="23">
        <f t="shared" si="112"/>
        <v>0.20079999999999965</v>
      </c>
      <c r="AV120" s="23" t="str">
        <f t="shared" si="113"/>
        <v/>
      </c>
      <c r="AW120" s="23" t="str">
        <f t="shared" si="114"/>
        <v/>
      </c>
      <c r="AX120" s="23" t="str">
        <f t="shared" si="115"/>
        <v/>
      </c>
      <c r="AY120" s="23">
        <f t="shared" si="116"/>
        <v>-2.2000000000000242E-2</v>
      </c>
      <c r="AZ120" s="23" t="str">
        <f t="shared" si="117"/>
        <v/>
      </c>
      <c r="BA120" s="23">
        <f t="shared" si="118"/>
        <v>0.35599999999999943</v>
      </c>
      <c r="BB120" s="23">
        <f t="shared" si="119"/>
        <v>0.45499999999999963</v>
      </c>
      <c r="BC120" s="23">
        <f t="shared" si="120"/>
        <v>0.28699999999999948</v>
      </c>
      <c r="BD120" s="23">
        <f t="shared" si="121"/>
        <v>0.12999999999999945</v>
      </c>
      <c r="BE120" s="23">
        <f t="shared" si="122"/>
        <v>-0.16100000000000048</v>
      </c>
      <c r="BF120" s="23">
        <f t="shared" si="123"/>
        <v>5.5999999999999606E-2</v>
      </c>
      <c r="BG120" s="23">
        <f t="shared" si="124"/>
        <v>-5.2500000000000657E-2</v>
      </c>
      <c r="BH120" s="23" t="str">
        <f t="shared" si="125"/>
        <v/>
      </c>
      <c r="BI120" s="23" t="str">
        <f t="shared" si="126"/>
        <v/>
      </c>
      <c r="BJ120" s="23" t="str">
        <f t="shared" si="127"/>
        <v/>
      </c>
      <c r="BK120" s="23" t="str">
        <f t="shared" si="128"/>
        <v/>
      </c>
      <c r="BL120" s="23" t="str">
        <f t="shared" si="129"/>
        <v/>
      </c>
      <c r="BM120" s="23" t="str">
        <f t="shared" si="130"/>
        <v/>
      </c>
      <c r="BN120" s="23" t="str">
        <f t="shared" si="131"/>
        <v/>
      </c>
      <c r="BP120" s="8">
        <f t="shared" si="85"/>
        <v>0.15799999999999947</v>
      </c>
      <c r="BQ120" s="8">
        <f t="shared" si="86"/>
        <v>6.7000000000000615E-2</v>
      </c>
      <c r="BR120" s="8">
        <f t="shared" si="87"/>
        <v>0.31899999999999951</v>
      </c>
      <c r="BS120" s="8">
        <f t="shared" si="88"/>
        <v>1.5000000000000568E-2</v>
      </c>
      <c r="BT120" s="8">
        <f t="shared" si="89"/>
        <v>0.20079999999999965</v>
      </c>
      <c r="BU120" s="8" t="str">
        <f t="shared" si="90"/>
        <v/>
      </c>
      <c r="BV120" s="8" t="str">
        <f t="shared" si="91"/>
        <v/>
      </c>
      <c r="BW120" s="8" t="str">
        <f t="shared" si="92"/>
        <v/>
      </c>
      <c r="BX120" s="8">
        <f t="shared" si="93"/>
        <v>2.2000000000000242E-2</v>
      </c>
      <c r="BY120" s="8" t="str">
        <f t="shared" si="94"/>
        <v/>
      </c>
      <c r="BZ120" s="8">
        <f t="shared" si="95"/>
        <v>0.35599999999999943</v>
      </c>
      <c r="CA120" s="8">
        <f t="shared" si="96"/>
        <v>0.45499999999999963</v>
      </c>
      <c r="CB120" s="8">
        <f t="shared" si="97"/>
        <v>0.28699999999999948</v>
      </c>
      <c r="CC120" s="8">
        <f t="shared" si="98"/>
        <v>0.12999999999999945</v>
      </c>
      <c r="CD120" s="8">
        <f t="shared" si="99"/>
        <v>0.16100000000000048</v>
      </c>
      <c r="CE120" s="8">
        <f t="shared" si="100"/>
        <v>5.5999999999999606E-2</v>
      </c>
      <c r="CF120" s="8">
        <f t="shared" si="101"/>
        <v>5.2500000000000657E-2</v>
      </c>
      <c r="CG120" s="8" t="str">
        <f t="shared" si="102"/>
        <v/>
      </c>
      <c r="CH120" s="8" t="str">
        <f t="shared" si="103"/>
        <v/>
      </c>
      <c r="CI120" s="8" t="str">
        <f t="shared" si="104"/>
        <v/>
      </c>
      <c r="CJ120" s="8" t="str">
        <f t="shared" si="105"/>
        <v/>
      </c>
      <c r="CK120" s="8" t="str">
        <f t="shared" si="106"/>
        <v/>
      </c>
      <c r="CL120" s="8" t="str">
        <f t="shared" si="107"/>
        <v/>
      </c>
      <c r="CM120" s="8" t="str">
        <f t="shared" si="108"/>
        <v/>
      </c>
      <c r="CN120" s="8"/>
    </row>
    <row r="121" spans="1:92">
      <c r="A121" s="1">
        <f t="shared" si="109"/>
        <v>119</v>
      </c>
      <c r="B121" s="19"/>
      <c r="C121" s="1">
        <v>8</v>
      </c>
      <c r="D121" s="4">
        <f t="shared" si="83"/>
        <v>69</v>
      </c>
      <c r="E121" s="4" t="s">
        <v>170</v>
      </c>
      <c r="F121" s="4">
        <v>3</v>
      </c>
      <c r="G121" s="4" t="s">
        <v>13</v>
      </c>
      <c r="H121" s="4" t="s">
        <v>14</v>
      </c>
      <c r="I121" s="4"/>
      <c r="J121" s="5">
        <v>95.6</v>
      </c>
      <c r="K121" s="72"/>
      <c r="L121" s="41">
        <v>2.7269999999999994</v>
      </c>
      <c r="M121" s="132" t="s">
        <v>130</v>
      </c>
      <c r="N121" s="1" t="s">
        <v>15</v>
      </c>
      <c r="O121" s="23">
        <v>2.7409999999999997</v>
      </c>
      <c r="P121" s="1" t="s">
        <v>9</v>
      </c>
      <c r="Q121" s="3" t="s">
        <v>227</v>
      </c>
      <c r="R121" s="23">
        <v>2.9049999999999998</v>
      </c>
      <c r="S121" s="23">
        <v>2.6749999999999998</v>
      </c>
      <c r="T121" s="23">
        <v>3.0529999999999999</v>
      </c>
      <c r="U121" s="23">
        <v>2.7189999999999999</v>
      </c>
      <c r="V121" s="23">
        <v>2.9449999999999998</v>
      </c>
      <c r="W121" s="47"/>
      <c r="X121" s="47"/>
      <c r="Y121" s="47"/>
      <c r="Z121" s="6">
        <v>2.71</v>
      </c>
      <c r="AA121" s="45"/>
      <c r="AB121" s="23">
        <v>3.0640000000000001</v>
      </c>
      <c r="AC121" s="23">
        <v>3.1869999999999998</v>
      </c>
      <c r="AD121" s="23">
        <v>3.0230000000000001</v>
      </c>
      <c r="AE121" s="23">
        <v>2.8330000000000002</v>
      </c>
      <c r="AF121" s="23">
        <v>2.552</v>
      </c>
      <c r="AG121" s="23">
        <v>2.8460000000000001</v>
      </c>
      <c r="AH121" s="23">
        <f t="shared" si="138"/>
        <v>2.6989999999999998</v>
      </c>
      <c r="AI121" s="9"/>
      <c r="AJ121" s="9"/>
      <c r="AK121" s="9"/>
      <c r="AL121" s="9"/>
      <c r="AM121" s="9"/>
      <c r="AN121" s="9"/>
      <c r="AO121" s="9"/>
      <c r="AP121" s="3"/>
      <c r="AQ121" s="23">
        <f t="shared" si="84"/>
        <v>0.17800000000000038</v>
      </c>
      <c r="AR121" s="23">
        <f t="shared" si="132"/>
        <v>-5.1999999999999602E-2</v>
      </c>
      <c r="AS121" s="23">
        <f t="shared" si="133"/>
        <v>0.32600000000000051</v>
      </c>
      <c r="AT121" s="23">
        <f t="shared" si="111"/>
        <v>-7.999999999999563E-3</v>
      </c>
      <c r="AU121" s="23">
        <f t="shared" si="112"/>
        <v>0.21800000000000042</v>
      </c>
      <c r="AV121" s="23" t="str">
        <f t="shared" si="113"/>
        <v/>
      </c>
      <c r="AW121" s="23" t="str">
        <f t="shared" si="114"/>
        <v/>
      </c>
      <c r="AX121" s="23" t="str">
        <f t="shared" si="115"/>
        <v/>
      </c>
      <c r="AY121" s="23">
        <f t="shared" si="116"/>
        <v>-1.699999999999946E-2</v>
      </c>
      <c r="AZ121" s="23" t="str">
        <f t="shared" si="117"/>
        <v/>
      </c>
      <c r="BA121" s="23">
        <f t="shared" si="118"/>
        <v>0.33700000000000063</v>
      </c>
      <c r="BB121" s="23">
        <f t="shared" si="119"/>
        <v>0.46000000000000041</v>
      </c>
      <c r="BC121" s="23">
        <f t="shared" si="120"/>
        <v>0.29600000000000071</v>
      </c>
      <c r="BD121" s="23">
        <f t="shared" si="121"/>
        <v>0.10600000000000076</v>
      </c>
      <c r="BE121" s="23">
        <f t="shared" si="122"/>
        <v>-0.17499999999999938</v>
      </c>
      <c r="BF121" s="23">
        <f t="shared" si="123"/>
        <v>0.11900000000000066</v>
      </c>
      <c r="BG121" s="23">
        <f t="shared" si="124"/>
        <v>-2.7999999999999581E-2</v>
      </c>
      <c r="BH121" s="23" t="str">
        <f t="shared" si="125"/>
        <v/>
      </c>
      <c r="BI121" s="23" t="str">
        <f t="shared" si="126"/>
        <v/>
      </c>
      <c r="BJ121" s="23" t="str">
        <f t="shared" si="127"/>
        <v/>
      </c>
      <c r="BK121" s="23" t="str">
        <f t="shared" si="128"/>
        <v/>
      </c>
      <c r="BL121" s="23" t="str">
        <f t="shared" si="129"/>
        <v/>
      </c>
      <c r="BM121" s="23" t="str">
        <f t="shared" si="130"/>
        <v/>
      </c>
      <c r="BN121" s="23" t="str">
        <f t="shared" si="131"/>
        <v/>
      </c>
      <c r="BP121" s="8">
        <f t="shared" si="85"/>
        <v>0.17800000000000038</v>
      </c>
      <c r="BQ121" s="8">
        <f t="shared" si="86"/>
        <v>5.1999999999999602E-2</v>
      </c>
      <c r="BR121" s="8">
        <f t="shared" si="87"/>
        <v>0.32600000000000051</v>
      </c>
      <c r="BS121" s="8">
        <f t="shared" si="88"/>
        <v>7.999999999999563E-3</v>
      </c>
      <c r="BT121" s="8">
        <f t="shared" si="89"/>
        <v>0.21800000000000042</v>
      </c>
      <c r="BU121" s="8" t="str">
        <f t="shared" si="90"/>
        <v/>
      </c>
      <c r="BV121" s="8" t="str">
        <f t="shared" si="91"/>
        <v/>
      </c>
      <c r="BW121" s="8" t="str">
        <f t="shared" si="92"/>
        <v/>
      </c>
      <c r="BX121" s="8">
        <f t="shared" si="93"/>
        <v>1.699999999999946E-2</v>
      </c>
      <c r="BY121" s="8" t="str">
        <f t="shared" si="94"/>
        <v/>
      </c>
      <c r="BZ121" s="8">
        <f t="shared" si="95"/>
        <v>0.33700000000000063</v>
      </c>
      <c r="CA121" s="8">
        <f t="shared" si="96"/>
        <v>0.46000000000000041</v>
      </c>
      <c r="CB121" s="8">
        <f t="shared" si="97"/>
        <v>0.29600000000000071</v>
      </c>
      <c r="CC121" s="8">
        <f t="shared" si="98"/>
        <v>0.10600000000000076</v>
      </c>
      <c r="CD121" s="8">
        <f t="shared" si="99"/>
        <v>0.17499999999999938</v>
      </c>
      <c r="CE121" s="8">
        <f t="shared" si="100"/>
        <v>0.11900000000000066</v>
      </c>
      <c r="CF121" s="8">
        <f t="shared" si="101"/>
        <v>2.7999999999999581E-2</v>
      </c>
      <c r="CG121" s="8" t="str">
        <f t="shared" si="102"/>
        <v/>
      </c>
      <c r="CH121" s="8" t="str">
        <f t="shared" si="103"/>
        <v/>
      </c>
      <c r="CI121" s="8" t="str">
        <f t="shared" si="104"/>
        <v/>
      </c>
      <c r="CJ121" s="8" t="str">
        <f t="shared" si="105"/>
        <v/>
      </c>
      <c r="CK121" s="8" t="str">
        <f t="shared" si="106"/>
        <v/>
      </c>
      <c r="CL121" s="8" t="str">
        <f t="shared" si="107"/>
        <v/>
      </c>
      <c r="CM121" s="8" t="str">
        <f t="shared" si="108"/>
        <v/>
      </c>
      <c r="CN121" s="8"/>
    </row>
    <row r="122" spans="1:92">
      <c r="A122" s="1">
        <f t="shared" si="109"/>
        <v>120</v>
      </c>
      <c r="B122" s="19"/>
      <c r="C122" s="1">
        <v>8</v>
      </c>
      <c r="D122" s="4">
        <f t="shared" si="83"/>
        <v>69</v>
      </c>
      <c r="E122" s="4" t="s">
        <v>188</v>
      </c>
      <c r="F122" s="4">
        <v>3</v>
      </c>
      <c r="G122" s="4" t="s">
        <v>13</v>
      </c>
      <c r="H122" s="4" t="s">
        <v>19</v>
      </c>
      <c r="I122" s="4"/>
      <c r="J122" s="5">
        <v>97.7</v>
      </c>
      <c r="K122" s="72"/>
      <c r="L122" s="41">
        <v>3.1259999999999994</v>
      </c>
      <c r="M122" s="132" t="s">
        <v>130</v>
      </c>
      <c r="N122" s="1" t="s">
        <v>15</v>
      </c>
      <c r="O122" s="23">
        <v>3.1339999999999995</v>
      </c>
      <c r="P122" s="1" t="s">
        <v>9</v>
      </c>
      <c r="Q122" s="3" t="s">
        <v>227</v>
      </c>
      <c r="R122" s="23">
        <v>3.4660000000000002</v>
      </c>
      <c r="S122" s="23">
        <v>3.2959999999999998</v>
      </c>
      <c r="T122" s="23">
        <v>3.3940000000000001</v>
      </c>
      <c r="U122" s="23">
        <v>2.82</v>
      </c>
      <c r="V122" s="23">
        <v>3.093</v>
      </c>
      <c r="W122" s="45"/>
      <c r="X122" s="45"/>
      <c r="Y122" s="45"/>
      <c r="Z122" s="6">
        <v>3.1429999999999998</v>
      </c>
      <c r="AA122" s="45"/>
      <c r="AB122" s="23">
        <v>3.37</v>
      </c>
      <c r="AC122" s="23">
        <v>3.391</v>
      </c>
      <c r="AD122" s="23">
        <v>3.363</v>
      </c>
      <c r="AE122" s="23">
        <v>3.2189999999999999</v>
      </c>
      <c r="AF122" s="23">
        <v>3.2639999999999998</v>
      </c>
      <c r="AG122" s="23">
        <v>2.8450000000000002</v>
      </c>
      <c r="AH122" s="23">
        <f t="shared" si="138"/>
        <v>3.0545</v>
      </c>
      <c r="AI122" s="9"/>
      <c r="AJ122" s="9"/>
      <c r="AK122" s="9"/>
      <c r="AL122" s="9"/>
      <c r="AM122" s="9"/>
      <c r="AN122" s="9"/>
      <c r="AO122" s="9"/>
      <c r="AP122" s="3"/>
      <c r="AQ122" s="23">
        <f t="shared" si="84"/>
        <v>0.34000000000000075</v>
      </c>
      <c r="AR122" s="23">
        <f t="shared" si="132"/>
        <v>0.17000000000000037</v>
      </c>
      <c r="AS122" s="23">
        <f t="shared" si="133"/>
        <v>0.26800000000000068</v>
      </c>
      <c r="AT122" s="23">
        <f t="shared" si="111"/>
        <v>-0.30599999999999961</v>
      </c>
      <c r="AU122" s="23">
        <f t="shared" si="112"/>
        <v>-3.2999999999999474E-2</v>
      </c>
      <c r="AV122" s="23" t="str">
        <f t="shared" si="113"/>
        <v/>
      </c>
      <c r="AW122" s="23" t="str">
        <f t="shared" si="114"/>
        <v/>
      </c>
      <c r="AX122" s="23" t="str">
        <f t="shared" si="115"/>
        <v/>
      </c>
      <c r="AY122" s="23">
        <f t="shared" si="116"/>
        <v>1.7000000000000348E-2</v>
      </c>
      <c r="AZ122" s="23" t="str">
        <f t="shared" si="117"/>
        <v/>
      </c>
      <c r="BA122" s="23">
        <f t="shared" si="118"/>
        <v>0.24400000000000066</v>
      </c>
      <c r="BB122" s="23">
        <f t="shared" si="119"/>
        <v>0.26500000000000057</v>
      </c>
      <c r="BC122" s="23">
        <f t="shared" si="120"/>
        <v>0.23700000000000054</v>
      </c>
      <c r="BD122" s="23">
        <f t="shared" si="121"/>
        <v>9.3000000000000416E-2</v>
      </c>
      <c r="BE122" s="23">
        <f t="shared" si="122"/>
        <v>0.13800000000000034</v>
      </c>
      <c r="BF122" s="23">
        <f t="shared" si="123"/>
        <v>-0.28099999999999925</v>
      </c>
      <c r="BG122" s="23">
        <f t="shared" si="124"/>
        <v>-7.1499999999999453E-2</v>
      </c>
      <c r="BH122" s="23" t="str">
        <f t="shared" si="125"/>
        <v/>
      </c>
      <c r="BI122" s="23" t="str">
        <f t="shared" si="126"/>
        <v/>
      </c>
      <c r="BJ122" s="23" t="str">
        <f t="shared" si="127"/>
        <v/>
      </c>
      <c r="BK122" s="23" t="str">
        <f t="shared" si="128"/>
        <v/>
      </c>
      <c r="BL122" s="23" t="str">
        <f t="shared" si="129"/>
        <v/>
      </c>
      <c r="BM122" s="23" t="str">
        <f t="shared" si="130"/>
        <v/>
      </c>
      <c r="BN122" s="23" t="str">
        <f t="shared" si="131"/>
        <v/>
      </c>
      <c r="BP122" s="8">
        <f t="shared" si="85"/>
        <v>0.34000000000000075</v>
      </c>
      <c r="BQ122" s="8">
        <f t="shared" si="86"/>
        <v>0.17000000000000037</v>
      </c>
      <c r="BR122" s="8">
        <f t="shared" si="87"/>
        <v>0.26800000000000068</v>
      </c>
      <c r="BS122" s="8">
        <f t="shared" si="88"/>
        <v>0.30599999999999961</v>
      </c>
      <c r="BT122" s="8">
        <f t="shared" si="89"/>
        <v>3.2999999999999474E-2</v>
      </c>
      <c r="BU122" s="8" t="str">
        <f t="shared" si="90"/>
        <v/>
      </c>
      <c r="BV122" s="8" t="str">
        <f t="shared" si="91"/>
        <v/>
      </c>
      <c r="BW122" s="8" t="str">
        <f t="shared" si="92"/>
        <v/>
      </c>
      <c r="BX122" s="8">
        <f t="shared" si="93"/>
        <v>1.7000000000000348E-2</v>
      </c>
      <c r="BY122" s="8" t="str">
        <f t="shared" si="94"/>
        <v/>
      </c>
      <c r="BZ122" s="8">
        <f t="shared" si="95"/>
        <v>0.24400000000000066</v>
      </c>
      <c r="CA122" s="8">
        <f t="shared" si="96"/>
        <v>0.26500000000000057</v>
      </c>
      <c r="CB122" s="8">
        <f t="shared" si="97"/>
        <v>0.23700000000000054</v>
      </c>
      <c r="CC122" s="8">
        <f t="shared" si="98"/>
        <v>9.3000000000000416E-2</v>
      </c>
      <c r="CD122" s="8">
        <f t="shared" si="99"/>
        <v>0.13800000000000034</v>
      </c>
      <c r="CE122" s="8">
        <f t="shared" si="100"/>
        <v>0.28099999999999925</v>
      </c>
      <c r="CF122" s="8">
        <f t="shared" si="101"/>
        <v>7.1499999999999453E-2</v>
      </c>
      <c r="CG122" s="8" t="str">
        <f t="shared" si="102"/>
        <v/>
      </c>
      <c r="CH122" s="8" t="str">
        <f t="shared" si="103"/>
        <v/>
      </c>
      <c r="CI122" s="8" t="str">
        <f t="shared" si="104"/>
        <v/>
      </c>
      <c r="CJ122" s="8" t="str">
        <f t="shared" si="105"/>
        <v/>
      </c>
      <c r="CK122" s="8" t="str">
        <f t="shared" si="106"/>
        <v/>
      </c>
      <c r="CL122" s="8" t="str">
        <f t="shared" si="107"/>
        <v/>
      </c>
      <c r="CM122" s="8" t="str">
        <f t="shared" si="108"/>
        <v/>
      </c>
      <c r="CN122" s="8"/>
    </row>
    <row r="123" spans="1:92">
      <c r="A123" s="1">
        <f t="shared" si="109"/>
        <v>121</v>
      </c>
      <c r="B123" s="19"/>
      <c r="C123" s="1">
        <v>8</v>
      </c>
      <c r="D123" s="4">
        <f t="shared" si="83"/>
        <v>69</v>
      </c>
      <c r="E123" s="4" t="s">
        <v>255</v>
      </c>
      <c r="F123" s="4">
        <v>3</v>
      </c>
      <c r="G123" s="4" t="s">
        <v>13</v>
      </c>
      <c r="H123" s="4" t="s">
        <v>19</v>
      </c>
      <c r="I123" s="4"/>
      <c r="J123" s="5">
        <v>97.9</v>
      </c>
      <c r="K123" s="72"/>
      <c r="L123" s="41">
        <v>3.4619999999999997</v>
      </c>
      <c r="M123" s="132" t="s">
        <v>130</v>
      </c>
      <c r="N123" s="1" t="s">
        <v>15</v>
      </c>
      <c r="O123" s="23">
        <v>3.4579999999999997</v>
      </c>
      <c r="P123" s="1" t="s">
        <v>9</v>
      </c>
      <c r="Q123" s="3" t="s">
        <v>227</v>
      </c>
      <c r="R123" s="23">
        <v>3.7240000000000002</v>
      </c>
      <c r="S123" s="23">
        <v>3.5449999999999999</v>
      </c>
      <c r="T123" s="23">
        <v>3.661</v>
      </c>
      <c r="U123" s="23">
        <v>3.234</v>
      </c>
      <c r="V123" s="23">
        <v>3.46</v>
      </c>
      <c r="W123" s="47"/>
      <c r="X123" s="47"/>
      <c r="Y123" s="47"/>
      <c r="Z123" s="6">
        <v>3.44</v>
      </c>
      <c r="AA123" s="45"/>
      <c r="AB123" s="23">
        <v>3.7429999999999999</v>
      </c>
      <c r="AC123" s="23">
        <v>3.734</v>
      </c>
      <c r="AD123" s="23">
        <v>3.6749999999999998</v>
      </c>
      <c r="AE123" s="23">
        <v>3.605</v>
      </c>
      <c r="AF123" s="23">
        <v>3.5659999999999998</v>
      </c>
      <c r="AG123" s="23">
        <v>3.1160000000000001</v>
      </c>
      <c r="AH123" s="23">
        <f t="shared" si="138"/>
        <v>3.3410000000000002</v>
      </c>
      <c r="AI123" s="9"/>
      <c r="AJ123" s="9"/>
      <c r="AK123" s="9"/>
      <c r="AL123" s="9"/>
      <c r="AM123" s="9"/>
      <c r="AN123" s="9"/>
      <c r="AO123" s="9"/>
      <c r="AP123" s="3"/>
      <c r="AQ123" s="23">
        <f t="shared" si="84"/>
        <v>0.26200000000000045</v>
      </c>
      <c r="AR123" s="23">
        <f t="shared" si="132"/>
        <v>8.3000000000000185E-2</v>
      </c>
      <c r="AS123" s="23">
        <f t="shared" si="133"/>
        <v>0.19900000000000029</v>
      </c>
      <c r="AT123" s="23">
        <f t="shared" si="111"/>
        <v>-0.22799999999999976</v>
      </c>
      <c r="AU123" s="23">
        <f t="shared" si="112"/>
        <v>-1.9999999999997797E-3</v>
      </c>
      <c r="AV123" s="23" t="str">
        <f t="shared" si="113"/>
        <v/>
      </c>
      <c r="AW123" s="23" t="str">
        <f t="shared" si="114"/>
        <v/>
      </c>
      <c r="AX123" s="23" t="str">
        <f t="shared" si="115"/>
        <v/>
      </c>
      <c r="AY123" s="23">
        <f t="shared" si="116"/>
        <v>-2.1999999999999797E-2</v>
      </c>
      <c r="AZ123" s="23" t="str">
        <f t="shared" si="117"/>
        <v/>
      </c>
      <c r="BA123" s="23">
        <f t="shared" si="118"/>
        <v>0.28100000000000014</v>
      </c>
      <c r="BB123" s="23">
        <f t="shared" si="119"/>
        <v>0.27200000000000024</v>
      </c>
      <c r="BC123" s="23">
        <f t="shared" si="120"/>
        <v>0.21300000000000008</v>
      </c>
      <c r="BD123" s="23">
        <f t="shared" si="121"/>
        <v>0.14300000000000024</v>
      </c>
      <c r="BE123" s="23">
        <f t="shared" si="122"/>
        <v>0.10400000000000009</v>
      </c>
      <c r="BF123" s="23">
        <f t="shared" si="123"/>
        <v>-0.34599999999999964</v>
      </c>
      <c r="BG123" s="23">
        <f t="shared" si="124"/>
        <v>-0.12099999999999955</v>
      </c>
      <c r="BH123" s="23" t="str">
        <f t="shared" si="125"/>
        <v/>
      </c>
      <c r="BI123" s="23" t="str">
        <f t="shared" si="126"/>
        <v/>
      </c>
      <c r="BJ123" s="23" t="str">
        <f t="shared" si="127"/>
        <v/>
      </c>
      <c r="BK123" s="23" t="str">
        <f t="shared" si="128"/>
        <v/>
      </c>
      <c r="BL123" s="23" t="str">
        <f t="shared" si="129"/>
        <v/>
      </c>
      <c r="BM123" s="23" t="str">
        <f t="shared" si="130"/>
        <v/>
      </c>
      <c r="BN123" s="23" t="str">
        <f t="shared" si="131"/>
        <v/>
      </c>
      <c r="BP123" s="8">
        <f t="shared" si="85"/>
        <v>0.26200000000000045</v>
      </c>
      <c r="BQ123" s="8">
        <f t="shared" si="86"/>
        <v>8.3000000000000185E-2</v>
      </c>
      <c r="BR123" s="8">
        <f t="shared" si="87"/>
        <v>0.19900000000000029</v>
      </c>
      <c r="BS123" s="8">
        <f t="shared" si="88"/>
        <v>0.22799999999999976</v>
      </c>
      <c r="BT123" s="8">
        <f t="shared" si="89"/>
        <v>1.9999999999997797E-3</v>
      </c>
      <c r="BU123" s="8" t="str">
        <f t="shared" si="90"/>
        <v/>
      </c>
      <c r="BV123" s="8" t="str">
        <f t="shared" si="91"/>
        <v/>
      </c>
      <c r="BW123" s="8" t="str">
        <f t="shared" si="92"/>
        <v/>
      </c>
      <c r="BX123" s="8">
        <f t="shared" si="93"/>
        <v>2.1999999999999797E-2</v>
      </c>
      <c r="BY123" s="8" t="str">
        <f t="shared" si="94"/>
        <v/>
      </c>
      <c r="BZ123" s="8">
        <f t="shared" si="95"/>
        <v>0.28100000000000014</v>
      </c>
      <c r="CA123" s="8">
        <f t="shared" si="96"/>
        <v>0.27200000000000024</v>
      </c>
      <c r="CB123" s="8">
        <f t="shared" si="97"/>
        <v>0.21300000000000008</v>
      </c>
      <c r="CC123" s="8">
        <f t="shared" si="98"/>
        <v>0.14300000000000024</v>
      </c>
      <c r="CD123" s="8">
        <f t="shared" si="99"/>
        <v>0.10400000000000009</v>
      </c>
      <c r="CE123" s="8">
        <f t="shared" si="100"/>
        <v>0.34599999999999964</v>
      </c>
      <c r="CF123" s="8">
        <f t="shared" si="101"/>
        <v>0.12099999999999955</v>
      </c>
      <c r="CG123" s="8" t="str">
        <f t="shared" si="102"/>
        <v/>
      </c>
      <c r="CH123" s="8" t="str">
        <f t="shared" si="103"/>
        <v/>
      </c>
      <c r="CI123" s="8" t="str">
        <f t="shared" si="104"/>
        <v/>
      </c>
      <c r="CJ123" s="8" t="str">
        <f t="shared" si="105"/>
        <v/>
      </c>
      <c r="CK123" s="8" t="str">
        <f t="shared" si="106"/>
        <v/>
      </c>
      <c r="CL123" s="8" t="str">
        <f t="shared" si="107"/>
        <v/>
      </c>
      <c r="CM123" s="8" t="str">
        <f t="shared" si="108"/>
        <v/>
      </c>
      <c r="CN123" s="8"/>
    </row>
    <row r="124" spans="1:92">
      <c r="A124" s="1">
        <f t="shared" si="109"/>
        <v>122</v>
      </c>
      <c r="B124" s="2" t="s">
        <v>283</v>
      </c>
      <c r="C124" s="1">
        <v>9</v>
      </c>
      <c r="D124" s="4">
        <f t="shared" si="83"/>
        <v>69</v>
      </c>
      <c r="E124" s="4" t="s">
        <v>157</v>
      </c>
      <c r="F124" s="4">
        <v>1</v>
      </c>
      <c r="G124" s="4" t="s">
        <v>13</v>
      </c>
      <c r="H124" s="4" t="s">
        <v>19</v>
      </c>
      <c r="I124" s="4" t="s">
        <v>230</v>
      </c>
      <c r="J124" s="5">
        <v>86.1</v>
      </c>
      <c r="K124" s="67">
        <v>4.1000000000000002E-2</v>
      </c>
      <c r="L124" s="41">
        <v>4.2910000000000004</v>
      </c>
      <c r="M124" s="132" t="s">
        <v>127</v>
      </c>
      <c r="N124" s="1" t="s">
        <v>15</v>
      </c>
      <c r="O124" s="64"/>
      <c r="P124" s="9"/>
      <c r="Q124" s="3"/>
      <c r="R124" s="46">
        <v>4.6630000000000003</v>
      </c>
      <c r="S124" s="46">
        <v>4.3929999999999998</v>
      </c>
      <c r="T124" s="46">
        <v>4.984</v>
      </c>
      <c r="U124" s="46">
        <v>4.4020000000000001</v>
      </c>
      <c r="V124" s="44">
        <v>4.5590000000000002</v>
      </c>
      <c r="W124" s="46">
        <v>4.3810000000000002</v>
      </c>
      <c r="X124" s="46">
        <v>4.37</v>
      </c>
      <c r="Y124" s="46">
        <v>4.3230000000000004</v>
      </c>
      <c r="Z124" s="23">
        <v>4.2290000000000001</v>
      </c>
      <c r="AA124" s="45"/>
      <c r="AB124" s="46">
        <v>4.5039999999999996</v>
      </c>
      <c r="AC124" s="46">
        <v>4.5199999999999996</v>
      </c>
      <c r="AD124" s="46">
        <v>4.4790000000000001</v>
      </c>
      <c r="AE124" s="46">
        <v>4.2850000000000001</v>
      </c>
      <c r="AF124" s="65">
        <v>4.3899999999999997</v>
      </c>
      <c r="AG124" s="46">
        <v>3.9740000000000002</v>
      </c>
      <c r="AH124" s="23">
        <f t="shared" ref="AH124:AH129" si="139">SUM(AF124:AG124)/2</f>
        <v>4.1820000000000004</v>
      </c>
      <c r="AI124" s="9"/>
      <c r="AJ124" s="9"/>
      <c r="AK124" s="9"/>
      <c r="AL124" s="9"/>
      <c r="AM124" s="9"/>
      <c r="AN124" s="9"/>
      <c r="AO124" s="9"/>
      <c r="AP124" s="3"/>
      <c r="AQ124" s="23">
        <f t="shared" si="84"/>
        <v>0.37199999999999989</v>
      </c>
      <c r="AR124" s="23">
        <f t="shared" si="132"/>
        <v>0.10199999999999942</v>
      </c>
      <c r="AS124" s="23">
        <f t="shared" si="133"/>
        <v>0.69299999999999962</v>
      </c>
      <c r="AT124" s="23">
        <f t="shared" si="111"/>
        <v>0.11099999999999977</v>
      </c>
      <c r="AU124" s="23">
        <f t="shared" si="112"/>
        <v>0.26799999999999979</v>
      </c>
      <c r="AV124" s="23">
        <f t="shared" si="113"/>
        <v>8.9999999999999858E-2</v>
      </c>
      <c r="AW124" s="23">
        <f t="shared" si="114"/>
        <v>7.8999999999999737E-2</v>
      </c>
      <c r="AX124" s="23">
        <f t="shared" si="115"/>
        <v>3.2000000000000028E-2</v>
      </c>
      <c r="AY124" s="23">
        <f t="shared" si="116"/>
        <v>-6.2000000000000277E-2</v>
      </c>
      <c r="AZ124" s="23" t="str">
        <f t="shared" si="117"/>
        <v/>
      </c>
      <c r="BA124" s="23">
        <f t="shared" si="118"/>
        <v>0.21299999999999919</v>
      </c>
      <c r="BB124" s="23">
        <f t="shared" si="119"/>
        <v>0.2289999999999992</v>
      </c>
      <c r="BC124" s="23">
        <f t="shared" si="120"/>
        <v>0.18799999999999972</v>
      </c>
      <c r="BD124" s="23">
        <f t="shared" si="121"/>
        <v>-6.0000000000002274E-3</v>
      </c>
      <c r="BE124" s="23">
        <f t="shared" si="122"/>
        <v>9.8999999999999311E-2</v>
      </c>
      <c r="BF124" s="23">
        <f t="shared" si="123"/>
        <v>-0.31700000000000017</v>
      </c>
      <c r="BG124" s="23">
        <f t="shared" si="124"/>
        <v>-0.10899999999999999</v>
      </c>
      <c r="BH124" s="23" t="str">
        <f t="shared" si="125"/>
        <v/>
      </c>
      <c r="BI124" s="23" t="str">
        <f t="shared" si="126"/>
        <v/>
      </c>
      <c r="BJ124" s="23" t="str">
        <f t="shared" si="127"/>
        <v/>
      </c>
      <c r="BK124" s="23" t="str">
        <f t="shared" si="128"/>
        <v/>
      </c>
      <c r="BL124" s="23" t="str">
        <f t="shared" si="129"/>
        <v/>
      </c>
      <c r="BM124" s="23" t="str">
        <f t="shared" si="130"/>
        <v/>
      </c>
      <c r="BN124" s="23" t="str">
        <f t="shared" si="131"/>
        <v/>
      </c>
      <c r="BP124" s="8">
        <f t="shared" si="85"/>
        <v>0.37199999999999989</v>
      </c>
      <c r="BQ124" s="8">
        <f t="shared" si="86"/>
        <v>0.10199999999999942</v>
      </c>
      <c r="BR124" s="8">
        <f t="shared" si="87"/>
        <v>0.69299999999999962</v>
      </c>
      <c r="BS124" s="8">
        <f t="shared" si="88"/>
        <v>0.11099999999999977</v>
      </c>
      <c r="BT124" s="8">
        <f t="shared" si="89"/>
        <v>0.26799999999999979</v>
      </c>
      <c r="BU124" s="8">
        <f t="shared" si="90"/>
        <v>8.9999999999999858E-2</v>
      </c>
      <c r="BV124" s="8">
        <f t="shared" si="91"/>
        <v>7.8999999999999737E-2</v>
      </c>
      <c r="BW124" s="8">
        <f t="shared" si="92"/>
        <v>3.2000000000000028E-2</v>
      </c>
      <c r="BX124" s="8">
        <f t="shared" si="93"/>
        <v>6.2000000000000277E-2</v>
      </c>
      <c r="BY124" s="8" t="str">
        <f t="shared" si="94"/>
        <v/>
      </c>
      <c r="BZ124" s="8">
        <f t="shared" si="95"/>
        <v>0.21299999999999919</v>
      </c>
      <c r="CA124" s="8">
        <f t="shared" si="96"/>
        <v>0.2289999999999992</v>
      </c>
      <c r="CB124" s="8">
        <f t="shared" si="97"/>
        <v>0.18799999999999972</v>
      </c>
      <c r="CC124" s="8">
        <f t="shared" si="98"/>
        <v>6.0000000000002274E-3</v>
      </c>
      <c r="CD124" s="8">
        <f t="shared" si="99"/>
        <v>9.8999999999999311E-2</v>
      </c>
      <c r="CE124" s="8">
        <f t="shared" si="100"/>
        <v>0.31700000000000017</v>
      </c>
      <c r="CF124" s="8">
        <f t="shared" si="101"/>
        <v>0.10899999999999999</v>
      </c>
      <c r="CG124" s="8" t="str">
        <f t="shared" si="102"/>
        <v/>
      </c>
      <c r="CH124" s="8" t="str">
        <f t="shared" si="103"/>
        <v/>
      </c>
      <c r="CI124" s="8" t="str">
        <f t="shared" si="104"/>
        <v/>
      </c>
      <c r="CJ124" s="8" t="str">
        <f t="shared" si="105"/>
        <v/>
      </c>
      <c r="CK124" s="8" t="str">
        <f t="shared" si="106"/>
        <v/>
      </c>
      <c r="CL124" s="8" t="str">
        <f t="shared" si="107"/>
        <v/>
      </c>
      <c r="CM124" s="8" t="str">
        <f t="shared" si="108"/>
        <v/>
      </c>
      <c r="CN124" s="8"/>
    </row>
    <row r="125" spans="1:92">
      <c r="A125" s="1">
        <f t="shared" si="109"/>
        <v>123</v>
      </c>
      <c r="B125" s="19"/>
      <c r="C125" s="1">
        <v>9</v>
      </c>
      <c r="D125" s="4">
        <f t="shared" si="83"/>
        <v>69</v>
      </c>
      <c r="E125" s="4" t="s">
        <v>135</v>
      </c>
      <c r="F125" s="4">
        <v>1</v>
      </c>
      <c r="G125" s="4" t="s">
        <v>13</v>
      </c>
      <c r="H125" s="4" t="s">
        <v>19</v>
      </c>
      <c r="I125" s="4"/>
      <c r="J125" s="5">
        <v>86.5</v>
      </c>
      <c r="K125" s="67">
        <v>0.17799999999999999</v>
      </c>
      <c r="L125" s="41">
        <v>4.3709999999999996</v>
      </c>
      <c r="M125" s="132" t="s">
        <v>127</v>
      </c>
      <c r="N125" s="1" t="s">
        <v>15</v>
      </c>
      <c r="O125" s="64"/>
      <c r="P125" s="9"/>
      <c r="Q125" s="3"/>
      <c r="R125" s="46">
        <v>4.617</v>
      </c>
      <c r="S125" s="46">
        <v>4.5140000000000002</v>
      </c>
      <c r="T125" s="46">
        <v>4.9969999999999999</v>
      </c>
      <c r="U125" s="45"/>
      <c r="V125" s="44">
        <v>4.54</v>
      </c>
      <c r="W125" s="46">
        <v>4.47</v>
      </c>
      <c r="X125" s="46">
        <v>4.4669999999999996</v>
      </c>
      <c r="Y125" s="46">
        <v>4.4109999999999996</v>
      </c>
      <c r="Z125" s="23">
        <v>4.359</v>
      </c>
      <c r="AA125" s="47"/>
      <c r="AB125" s="46">
        <v>4.4539999999999997</v>
      </c>
      <c r="AC125" s="46">
        <v>4.4420000000000002</v>
      </c>
      <c r="AD125" s="46">
        <v>4.4649999999999999</v>
      </c>
      <c r="AE125" s="46">
        <v>4.2229999999999999</v>
      </c>
      <c r="AF125" s="65">
        <v>4.5129999999999999</v>
      </c>
      <c r="AG125" s="46">
        <v>4.141</v>
      </c>
      <c r="AH125" s="23">
        <f t="shared" si="139"/>
        <v>4.327</v>
      </c>
      <c r="AI125" s="9"/>
      <c r="AJ125" s="9"/>
      <c r="AK125" s="9"/>
      <c r="AL125" s="9"/>
      <c r="AM125" s="9"/>
      <c r="AN125" s="9"/>
      <c r="AO125" s="9"/>
      <c r="AP125" s="3"/>
      <c r="AQ125" s="23">
        <f t="shared" si="84"/>
        <v>0.24600000000000044</v>
      </c>
      <c r="AR125" s="23">
        <f t="shared" si="132"/>
        <v>0.14300000000000068</v>
      </c>
      <c r="AS125" s="23">
        <f t="shared" si="133"/>
        <v>0.62600000000000033</v>
      </c>
      <c r="AT125" s="23" t="str">
        <f t="shared" si="111"/>
        <v/>
      </c>
      <c r="AU125" s="23">
        <f t="shared" si="112"/>
        <v>0.16900000000000048</v>
      </c>
      <c r="AV125" s="23">
        <f t="shared" si="113"/>
        <v>9.9000000000000199E-2</v>
      </c>
      <c r="AW125" s="23">
        <f t="shared" si="114"/>
        <v>9.6000000000000085E-2</v>
      </c>
      <c r="AX125" s="23">
        <f t="shared" si="115"/>
        <v>4.0000000000000036E-2</v>
      </c>
      <c r="AY125" s="23">
        <f t="shared" si="116"/>
        <v>-1.1999999999999567E-2</v>
      </c>
      <c r="AZ125" s="23" t="str">
        <f t="shared" si="117"/>
        <v/>
      </c>
      <c r="BA125" s="23">
        <f t="shared" si="118"/>
        <v>8.3000000000000185E-2</v>
      </c>
      <c r="BB125" s="23">
        <f t="shared" si="119"/>
        <v>7.1000000000000618E-2</v>
      </c>
      <c r="BC125" s="23">
        <f t="shared" si="120"/>
        <v>9.4000000000000306E-2</v>
      </c>
      <c r="BD125" s="23">
        <f t="shared" si="121"/>
        <v>-0.14799999999999969</v>
      </c>
      <c r="BE125" s="23">
        <f t="shared" si="122"/>
        <v>0.14200000000000035</v>
      </c>
      <c r="BF125" s="23">
        <f t="shared" si="123"/>
        <v>-0.22999999999999954</v>
      </c>
      <c r="BG125" s="23">
        <f t="shared" si="124"/>
        <v>-4.3999999999999595E-2</v>
      </c>
      <c r="BH125" s="23" t="str">
        <f t="shared" si="125"/>
        <v/>
      </c>
      <c r="BI125" s="23" t="str">
        <f t="shared" si="126"/>
        <v/>
      </c>
      <c r="BJ125" s="23" t="str">
        <f t="shared" si="127"/>
        <v/>
      </c>
      <c r="BK125" s="23" t="str">
        <f t="shared" si="128"/>
        <v/>
      </c>
      <c r="BL125" s="23" t="str">
        <f t="shared" si="129"/>
        <v/>
      </c>
      <c r="BM125" s="23" t="str">
        <f t="shared" si="130"/>
        <v/>
      </c>
      <c r="BN125" s="23" t="str">
        <f t="shared" si="131"/>
        <v/>
      </c>
      <c r="BP125" s="8">
        <f t="shared" si="85"/>
        <v>0.24600000000000044</v>
      </c>
      <c r="BQ125" s="8">
        <f t="shared" si="86"/>
        <v>0.14300000000000068</v>
      </c>
      <c r="BR125" s="8">
        <f t="shared" si="87"/>
        <v>0.62600000000000033</v>
      </c>
      <c r="BS125" s="8" t="str">
        <f t="shared" si="88"/>
        <v/>
      </c>
      <c r="BT125" s="8">
        <f t="shared" si="89"/>
        <v>0.16900000000000048</v>
      </c>
      <c r="BU125" s="8">
        <f t="shared" si="90"/>
        <v>9.9000000000000199E-2</v>
      </c>
      <c r="BV125" s="8">
        <f t="shared" si="91"/>
        <v>9.6000000000000085E-2</v>
      </c>
      <c r="BW125" s="8">
        <f t="shared" si="92"/>
        <v>4.0000000000000036E-2</v>
      </c>
      <c r="BX125" s="8">
        <f t="shared" si="93"/>
        <v>1.1999999999999567E-2</v>
      </c>
      <c r="BY125" s="8" t="str">
        <f t="shared" si="94"/>
        <v/>
      </c>
      <c r="BZ125" s="8">
        <f t="shared" si="95"/>
        <v>8.3000000000000185E-2</v>
      </c>
      <c r="CA125" s="8">
        <f t="shared" si="96"/>
        <v>7.1000000000000618E-2</v>
      </c>
      <c r="CB125" s="8">
        <f t="shared" si="97"/>
        <v>9.4000000000000306E-2</v>
      </c>
      <c r="CC125" s="8">
        <f t="shared" si="98"/>
        <v>0.14799999999999969</v>
      </c>
      <c r="CD125" s="8">
        <f t="shared" si="99"/>
        <v>0.14200000000000035</v>
      </c>
      <c r="CE125" s="8">
        <f t="shared" si="100"/>
        <v>0.22999999999999954</v>
      </c>
      <c r="CF125" s="8">
        <f t="shared" si="101"/>
        <v>4.3999999999999595E-2</v>
      </c>
      <c r="CG125" s="8" t="str">
        <f t="shared" si="102"/>
        <v/>
      </c>
      <c r="CH125" s="8" t="str">
        <f t="shared" si="103"/>
        <v/>
      </c>
      <c r="CI125" s="8" t="str">
        <f t="shared" si="104"/>
        <v/>
      </c>
      <c r="CJ125" s="8" t="str">
        <f t="shared" si="105"/>
        <v/>
      </c>
      <c r="CK125" s="8" t="str">
        <f t="shared" si="106"/>
        <v/>
      </c>
      <c r="CL125" s="8" t="str">
        <f t="shared" si="107"/>
        <v/>
      </c>
      <c r="CM125" s="8" t="str">
        <f t="shared" si="108"/>
        <v/>
      </c>
      <c r="CN125" s="8"/>
    </row>
    <row r="126" spans="1:92">
      <c r="A126" s="1">
        <f t="shared" si="109"/>
        <v>124</v>
      </c>
      <c r="B126" s="19"/>
      <c r="C126" s="1">
        <v>9</v>
      </c>
      <c r="D126" s="4">
        <f t="shared" si="83"/>
        <v>69</v>
      </c>
      <c r="E126" s="4" t="s">
        <v>151</v>
      </c>
      <c r="F126" s="4">
        <v>1</v>
      </c>
      <c r="G126" s="4" t="s">
        <v>13</v>
      </c>
      <c r="H126" s="4" t="s">
        <v>14</v>
      </c>
      <c r="I126" s="4"/>
      <c r="J126" s="5">
        <v>87.7</v>
      </c>
      <c r="K126" s="72"/>
      <c r="L126" s="41">
        <v>4.806</v>
      </c>
      <c r="M126" s="132" t="s">
        <v>127</v>
      </c>
      <c r="N126" s="1" t="s">
        <v>15</v>
      </c>
      <c r="O126" s="64"/>
      <c r="P126" s="9"/>
      <c r="Q126" s="3"/>
      <c r="R126" s="46">
        <v>5.1509999999999998</v>
      </c>
      <c r="S126" s="46">
        <v>4.72</v>
      </c>
      <c r="T126" s="46">
        <v>6.13</v>
      </c>
      <c r="U126" s="46">
        <v>4.681</v>
      </c>
      <c r="V126" s="44">
        <v>5.0190000000000001</v>
      </c>
      <c r="W126" s="46">
        <v>4.9219999999999997</v>
      </c>
      <c r="X126" s="46">
        <v>4.9249999999999998</v>
      </c>
      <c r="Y126" s="46">
        <v>4.8680000000000003</v>
      </c>
      <c r="Z126" s="23">
        <v>4.7949999999999999</v>
      </c>
      <c r="AA126" s="45"/>
      <c r="AB126" s="46">
        <v>5.0949999999999998</v>
      </c>
      <c r="AC126" s="46">
        <v>5.0709999999999997</v>
      </c>
      <c r="AD126" s="46">
        <v>4.9580000000000002</v>
      </c>
      <c r="AE126" s="46">
        <v>4.851</v>
      </c>
      <c r="AF126" s="65">
        <v>4.7329999999999997</v>
      </c>
      <c r="AG126" s="46">
        <v>4.7699999999999996</v>
      </c>
      <c r="AH126" s="23">
        <f t="shared" si="139"/>
        <v>4.7515000000000001</v>
      </c>
      <c r="AI126" s="9"/>
      <c r="AJ126" s="9"/>
      <c r="AK126" s="9"/>
      <c r="AL126" s="9"/>
      <c r="AM126" s="9"/>
      <c r="AN126" s="9"/>
      <c r="AO126" s="9"/>
      <c r="AP126" s="3"/>
      <c r="AQ126" s="23">
        <f t="shared" si="84"/>
        <v>0.34499999999999975</v>
      </c>
      <c r="AR126" s="23">
        <f t="shared" si="132"/>
        <v>-8.6000000000000298E-2</v>
      </c>
      <c r="AS126" s="23">
        <f t="shared" si="133"/>
        <v>1.3239999999999998</v>
      </c>
      <c r="AT126" s="23">
        <f t="shared" si="111"/>
        <v>-0.125</v>
      </c>
      <c r="AU126" s="23">
        <f t="shared" si="112"/>
        <v>0.21300000000000008</v>
      </c>
      <c r="AV126" s="23">
        <f t="shared" si="113"/>
        <v>0.11599999999999966</v>
      </c>
      <c r="AW126" s="23">
        <f t="shared" si="114"/>
        <v>0.11899999999999977</v>
      </c>
      <c r="AX126" s="23">
        <f t="shared" si="115"/>
        <v>6.2000000000000277E-2</v>
      </c>
      <c r="AY126" s="23">
        <f t="shared" si="116"/>
        <v>-1.1000000000000121E-2</v>
      </c>
      <c r="AZ126" s="23" t="str">
        <f t="shared" si="117"/>
        <v/>
      </c>
      <c r="BA126" s="23">
        <f t="shared" si="118"/>
        <v>0.2889999999999997</v>
      </c>
      <c r="BB126" s="23">
        <f t="shared" si="119"/>
        <v>0.26499999999999968</v>
      </c>
      <c r="BC126" s="23">
        <f t="shared" si="120"/>
        <v>0.15200000000000014</v>
      </c>
      <c r="BD126" s="23">
        <f t="shared" si="121"/>
        <v>4.4999999999999929E-2</v>
      </c>
      <c r="BE126" s="23">
        <f t="shared" si="122"/>
        <v>-7.3000000000000398E-2</v>
      </c>
      <c r="BF126" s="23">
        <f t="shared" si="123"/>
        <v>-3.6000000000000476E-2</v>
      </c>
      <c r="BG126" s="23">
        <f t="shared" si="124"/>
        <v>-5.4499999999999993E-2</v>
      </c>
      <c r="BH126" s="23" t="str">
        <f t="shared" si="125"/>
        <v/>
      </c>
      <c r="BI126" s="23" t="str">
        <f t="shared" si="126"/>
        <v/>
      </c>
      <c r="BJ126" s="23" t="str">
        <f t="shared" si="127"/>
        <v/>
      </c>
      <c r="BK126" s="23" t="str">
        <f t="shared" si="128"/>
        <v/>
      </c>
      <c r="BL126" s="23" t="str">
        <f t="shared" si="129"/>
        <v/>
      </c>
      <c r="BM126" s="23" t="str">
        <f t="shared" si="130"/>
        <v/>
      </c>
      <c r="BN126" s="23" t="str">
        <f t="shared" si="131"/>
        <v/>
      </c>
      <c r="BP126" s="8">
        <f t="shared" si="85"/>
        <v>0.34499999999999975</v>
      </c>
      <c r="BQ126" s="8">
        <f t="shared" si="86"/>
        <v>8.6000000000000298E-2</v>
      </c>
      <c r="BR126" s="8">
        <f t="shared" si="87"/>
        <v>1.3239999999999998</v>
      </c>
      <c r="BS126" s="8">
        <f t="shared" si="88"/>
        <v>0.125</v>
      </c>
      <c r="BT126" s="8">
        <f t="shared" si="89"/>
        <v>0.21300000000000008</v>
      </c>
      <c r="BU126" s="8">
        <f t="shared" si="90"/>
        <v>0.11599999999999966</v>
      </c>
      <c r="BV126" s="8">
        <f t="shared" si="91"/>
        <v>0.11899999999999977</v>
      </c>
      <c r="BW126" s="8">
        <f t="shared" si="92"/>
        <v>6.2000000000000277E-2</v>
      </c>
      <c r="BX126" s="8">
        <f t="shared" si="93"/>
        <v>1.1000000000000121E-2</v>
      </c>
      <c r="BY126" s="8" t="str">
        <f t="shared" si="94"/>
        <v/>
      </c>
      <c r="BZ126" s="8">
        <f t="shared" si="95"/>
        <v>0.2889999999999997</v>
      </c>
      <c r="CA126" s="8">
        <f t="shared" si="96"/>
        <v>0.26499999999999968</v>
      </c>
      <c r="CB126" s="8">
        <f t="shared" si="97"/>
        <v>0.15200000000000014</v>
      </c>
      <c r="CC126" s="8">
        <f t="shared" si="98"/>
        <v>4.4999999999999929E-2</v>
      </c>
      <c r="CD126" s="8">
        <f t="shared" si="99"/>
        <v>7.3000000000000398E-2</v>
      </c>
      <c r="CE126" s="8">
        <f t="shared" si="100"/>
        <v>3.6000000000000476E-2</v>
      </c>
      <c r="CF126" s="8">
        <f t="shared" si="101"/>
        <v>5.4499999999999993E-2</v>
      </c>
      <c r="CG126" s="8" t="str">
        <f t="shared" si="102"/>
        <v/>
      </c>
      <c r="CH126" s="8" t="str">
        <f t="shared" si="103"/>
        <v/>
      </c>
      <c r="CI126" s="8" t="str">
        <f t="shared" si="104"/>
        <v/>
      </c>
      <c r="CJ126" s="8" t="str">
        <f t="shared" si="105"/>
        <v/>
      </c>
      <c r="CK126" s="8" t="str">
        <f t="shared" si="106"/>
        <v/>
      </c>
      <c r="CL126" s="8" t="str">
        <f t="shared" si="107"/>
        <v/>
      </c>
      <c r="CM126" s="8" t="str">
        <f t="shared" si="108"/>
        <v/>
      </c>
      <c r="CN126" s="8"/>
    </row>
    <row r="127" spans="1:92">
      <c r="A127" s="1">
        <f t="shared" si="109"/>
        <v>125</v>
      </c>
      <c r="B127" s="19"/>
      <c r="C127" s="1">
        <v>9</v>
      </c>
      <c r="D127" s="4">
        <f t="shared" si="83"/>
        <v>69</v>
      </c>
      <c r="E127" s="4" t="s">
        <v>148</v>
      </c>
      <c r="F127" s="4">
        <v>1</v>
      </c>
      <c r="G127" s="4" t="s">
        <v>13</v>
      </c>
      <c r="H127" s="4" t="s">
        <v>14</v>
      </c>
      <c r="I127" s="4"/>
      <c r="J127" s="5">
        <v>86.1</v>
      </c>
      <c r="K127" s="67">
        <v>0</v>
      </c>
      <c r="L127" s="41">
        <v>5.4220000000000006</v>
      </c>
      <c r="M127" s="132" t="s">
        <v>127</v>
      </c>
      <c r="N127" s="1" t="s">
        <v>15</v>
      </c>
      <c r="O127" s="64"/>
      <c r="P127" s="9"/>
      <c r="Q127" s="3"/>
      <c r="R127" s="46">
        <v>5.7370000000000001</v>
      </c>
      <c r="S127" s="46">
        <v>5.399</v>
      </c>
      <c r="T127" s="46">
        <v>5.4909999999999997</v>
      </c>
      <c r="U127" s="45"/>
      <c r="V127" s="44">
        <v>5.694</v>
      </c>
      <c r="W127" s="46">
        <v>5.5510000000000002</v>
      </c>
      <c r="X127" s="46">
        <v>5.5529999999999999</v>
      </c>
      <c r="Y127" s="46">
        <v>5.5030000000000001</v>
      </c>
      <c r="Z127" s="23">
        <v>5.4169999999999998</v>
      </c>
      <c r="AA127" s="47"/>
      <c r="AB127" s="46">
        <v>5.7960000000000003</v>
      </c>
      <c r="AC127" s="46">
        <v>5.7560000000000002</v>
      </c>
      <c r="AD127" s="46">
        <v>5.6420000000000003</v>
      </c>
      <c r="AE127" s="46">
        <v>5.5519999999999996</v>
      </c>
      <c r="AF127" s="65">
        <v>5.4349999999999996</v>
      </c>
      <c r="AG127" s="46">
        <v>5.343</v>
      </c>
      <c r="AH127" s="23">
        <f t="shared" si="139"/>
        <v>5.3889999999999993</v>
      </c>
      <c r="AI127" s="9"/>
      <c r="AJ127" s="9"/>
      <c r="AK127" s="9"/>
      <c r="AL127" s="9"/>
      <c r="AM127" s="9"/>
      <c r="AN127" s="9"/>
      <c r="AO127" s="9"/>
      <c r="AP127" s="3"/>
      <c r="AQ127" s="23">
        <f t="shared" si="84"/>
        <v>0.3149999999999995</v>
      </c>
      <c r="AR127" s="23">
        <f t="shared" si="132"/>
        <v>-2.3000000000000576E-2</v>
      </c>
      <c r="AS127" s="23">
        <f t="shared" si="133"/>
        <v>6.8999999999999062E-2</v>
      </c>
      <c r="AT127" s="23" t="str">
        <f t="shared" si="111"/>
        <v/>
      </c>
      <c r="AU127" s="23">
        <f t="shared" si="112"/>
        <v>0.27199999999999935</v>
      </c>
      <c r="AV127" s="23">
        <f t="shared" si="113"/>
        <v>0.12899999999999956</v>
      </c>
      <c r="AW127" s="23">
        <f t="shared" si="114"/>
        <v>0.13099999999999934</v>
      </c>
      <c r="AX127" s="23">
        <f t="shared" si="115"/>
        <v>8.0999999999999517E-2</v>
      </c>
      <c r="AY127" s="23">
        <f t="shared" si="116"/>
        <v>-5.0000000000007816E-3</v>
      </c>
      <c r="AZ127" s="23" t="str">
        <f t="shared" si="117"/>
        <v/>
      </c>
      <c r="BA127" s="23">
        <f t="shared" si="118"/>
        <v>0.37399999999999967</v>
      </c>
      <c r="BB127" s="23">
        <f t="shared" si="119"/>
        <v>0.33399999999999963</v>
      </c>
      <c r="BC127" s="23">
        <f t="shared" si="120"/>
        <v>0.21999999999999975</v>
      </c>
      <c r="BD127" s="23">
        <f t="shared" si="121"/>
        <v>0.12999999999999901</v>
      </c>
      <c r="BE127" s="23">
        <f t="shared" si="122"/>
        <v>1.2999999999999012E-2</v>
      </c>
      <c r="BF127" s="23">
        <f t="shared" si="123"/>
        <v>-7.9000000000000625E-2</v>
      </c>
      <c r="BG127" s="23">
        <f t="shared" si="124"/>
        <v>-3.3000000000001251E-2</v>
      </c>
      <c r="BH127" s="23" t="str">
        <f t="shared" si="125"/>
        <v/>
      </c>
      <c r="BI127" s="23" t="str">
        <f t="shared" si="126"/>
        <v/>
      </c>
      <c r="BJ127" s="23" t="str">
        <f t="shared" si="127"/>
        <v/>
      </c>
      <c r="BK127" s="23" t="str">
        <f t="shared" si="128"/>
        <v/>
      </c>
      <c r="BL127" s="23" t="str">
        <f t="shared" si="129"/>
        <v/>
      </c>
      <c r="BM127" s="23" t="str">
        <f t="shared" si="130"/>
        <v/>
      </c>
      <c r="BN127" s="23" t="str">
        <f t="shared" si="131"/>
        <v/>
      </c>
      <c r="BP127" s="8">
        <f t="shared" si="85"/>
        <v>0.3149999999999995</v>
      </c>
      <c r="BQ127" s="8">
        <f t="shared" si="86"/>
        <v>2.3000000000000576E-2</v>
      </c>
      <c r="BR127" s="8">
        <f t="shared" si="87"/>
        <v>6.8999999999999062E-2</v>
      </c>
      <c r="BS127" s="8" t="str">
        <f t="shared" si="88"/>
        <v/>
      </c>
      <c r="BT127" s="8">
        <f t="shared" si="89"/>
        <v>0.27199999999999935</v>
      </c>
      <c r="BU127" s="8">
        <f t="shared" si="90"/>
        <v>0.12899999999999956</v>
      </c>
      <c r="BV127" s="8">
        <f t="shared" si="91"/>
        <v>0.13099999999999934</v>
      </c>
      <c r="BW127" s="8">
        <f t="shared" si="92"/>
        <v>8.0999999999999517E-2</v>
      </c>
      <c r="BX127" s="8">
        <f t="shared" si="93"/>
        <v>5.0000000000007816E-3</v>
      </c>
      <c r="BY127" s="8" t="str">
        <f t="shared" si="94"/>
        <v/>
      </c>
      <c r="BZ127" s="8">
        <f t="shared" si="95"/>
        <v>0.37399999999999967</v>
      </c>
      <c r="CA127" s="8">
        <f t="shared" si="96"/>
        <v>0.33399999999999963</v>
      </c>
      <c r="CB127" s="8">
        <f t="shared" si="97"/>
        <v>0.21999999999999975</v>
      </c>
      <c r="CC127" s="8">
        <f t="shared" si="98"/>
        <v>0.12999999999999901</v>
      </c>
      <c r="CD127" s="8">
        <f t="shared" si="99"/>
        <v>1.2999999999999012E-2</v>
      </c>
      <c r="CE127" s="8">
        <f t="shared" si="100"/>
        <v>7.9000000000000625E-2</v>
      </c>
      <c r="CF127" s="8">
        <f t="shared" si="101"/>
        <v>3.3000000000001251E-2</v>
      </c>
      <c r="CG127" s="8" t="str">
        <f t="shared" si="102"/>
        <v/>
      </c>
      <c r="CH127" s="8" t="str">
        <f t="shared" si="103"/>
        <v/>
      </c>
      <c r="CI127" s="8" t="str">
        <f t="shared" si="104"/>
        <v/>
      </c>
      <c r="CJ127" s="8" t="str">
        <f t="shared" si="105"/>
        <v/>
      </c>
      <c r="CK127" s="8" t="str">
        <f t="shared" si="106"/>
        <v/>
      </c>
      <c r="CL127" s="8" t="str">
        <f t="shared" si="107"/>
        <v/>
      </c>
      <c r="CM127" s="8" t="str">
        <f t="shared" si="108"/>
        <v/>
      </c>
      <c r="CN127" s="8"/>
    </row>
    <row r="128" spans="1:92">
      <c r="A128" s="1">
        <f t="shared" si="109"/>
        <v>126</v>
      </c>
      <c r="B128" s="19"/>
      <c r="C128" s="1">
        <v>9</v>
      </c>
      <c r="D128" s="4">
        <f t="shared" si="83"/>
        <v>69</v>
      </c>
      <c r="E128" s="4" t="s">
        <v>162</v>
      </c>
      <c r="F128" s="4">
        <v>3</v>
      </c>
      <c r="G128" s="4" t="s">
        <v>13</v>
      </c>
      <c r="H128" s="4" t="s">
        <v>19</v>
      </c>
      <c r="I128" s="4"/>
      <c r="J128" s="5">
        <v>97.3</v>
      </c>
      <c r="K128" s="72"/>
      <c r="L128" s="41">
        <v>2.794</v>
      </c>
      <c r="M128" s="132" t="s">
        <v>130</v>
      </c>
      <c r="N128" s="1" t="s">
        <v>15</v>
      </c>
      <c r="O128" s="64"/>
      <c r="P128" s="9"/>
      <c r="Q128" s="3"/>
      <c r="R128" s="46">
        <v>3.262</v>
      </c>
      <c r="S128" s="46">
        <v>3.0550000000000002</v>
      </c>
      <c r="T128" s="46">
        <v>3.2610000000000001</v>
      </c>
      <c r="U128" s="46">
        <v>2.484</v>
      </c>
      <c r="V128" s="44">
        <v>2.7389999999999999</v>
      </c>
      <c r="W128" s="45"/>
      <c r="X128" s="45"/>
      <c r="Y128" s="45"/>
      <c r="Z128" s="23">
        <v>2.82</v>
      </c>
      <c r="AA128" s="45"/>
      <c r="AB128" s="46">
        <v>3.0049999999999999</v>
      </c>
      <c r="AC128" s="46">
        <v>3.016</v>
      </c>
      <c r="AD128" s="46">
        <v>3.03</v>
      </c>
      <c r="AE128" s="46">
        <v>2.8420000000000001</v>
      </c>
      <c r="AF128" s="65">
        <v>3.0310000000000001</v>
      </c>
      <c r="AG128" s="46">
        <v>2.4220000000000002</v>
      </c>
      <c r="AH128" s="23">
        <f t="shared" si="139"/>
        <v>2.7265000000000001</v>
      </c>
      <c r="AI128" s="9"/>
      <c r="AJ128" s="9"/>
      <c r="AK128" s="9"/>
      <c r="AL128" s="9"/>
      <c r="AM128" s="9"/>
      <c r="AN128" s="9"/>
      <c r="AO128" s="9"/>
      <c r="AP128" s="3"/>
      <c r="AQ128" s="23">
        <f t="shared" si="84"/>
        <v>0.46799999999999997</v>
      </c>
      <c r="AR128" s="23">
        <f t="shared" si="132"/>
        <v>0.26100000000000012</v>
      </c>
      <c r="AS128" s="23">
        <f t="shared" si="133"/>
        <v>0.46700000000000008</v>
      </c>
      <c r="AT128" s="23">
        <f t="shared" si="111"/>
        <v>-0.31000000000000005</v>
      </c>
      <c r="AU128" s="23">
        <f t="shared" si="112"/>
        <v>-5.500000000000016E-2</v>
      </c>
      <c r="AV128" s="23" t="str">
        <f t="shared" si="113"/>
        <v/>
      </c>
      <c r="AW128" s="23" t="str">
        <f t="shared" si="114"/>
        <v/>
      </c>
      <c r="AX128" s="23" t="str">
        <f t="shared" si="115"/>
        <v/>
      </c>
      <c r="AY128" s="23">
        <f t="shared" si="116"/>
        <v>2.5999999999999801E-2</v>
      </c>
      <c r="AZ128" s="23" t="str">
        <f t="shared" si="117"/>
        <v/>
      </c>
      <c r="BA128" s="23">
        <f t="shared" si="118"/>
        <v>0.21099999999999985</v>
      </c>
      <c r="BB128" s="23">
        <f t="shared" si="119"/>
        <v>0.22199999999999998</v>
      </c>
      <c r="BC128" s="23">
        <f t="shared" si="120"/>
        <v>0.23599999999999977</v>
      </c>
      <c r="BD128" s="23">
        <f t="shared" si="121"/>
        <v>4.8000000000000043E-2</v>
      </c>
      <c r="BE128" s="23">
        <f t="shared" si="122"/>
        <v>0.2370000000000001</v>
      </c>
      <c r="BF128" s="23">
        <f t="shared" si="123"/>
        <v>-0.37199999999999989</v>
      </c>
      <c r="BG128" s="23">
        <f t="shared" si="124"/>
        <v>-6.7499999999999893E-2</v>
      </c>
      <c r="BH128" s="23" t="str">
        <f t="shared" si="125"/>
        <v/>
      </c>
      <c r="BI128" s="23" t="str">
        <f t="shared" si="126"/>
        <v/>
      </c>
      <c r="BJ128" s="23" t="str">
        <f t="shared" si="127"/>
        <v/>
      </c>
      <c r="BK128" s="23" t="str">
        <f t="shared" si="128"/>
        <v/>
      </c>
      <c r="BL128" s="23" t="str">
        <f t="shared" si="129"/>
        <v/>
      </c>
      <c r="BM128" s="23" t="str">
        <f t="shared" si="130"/>
        <v/>
      </c>
      <c r="BN128" s="23" t="str">
        <f t="shared" si="131"/>
        <v/>
      </c>
      <c r="BP128" s="8">
        <f t="shared" si="85"/>
        <v>0.46799999999999997</v>
      </c>
      <c r="BQ128" s="8">
        <f t="shared" si="86"/>
        <v>0.26100000000000012</v>
      </c>
      <c r="BR128" s="8">
        <f t="shared" si="87"/>
        <v>0.46700000000000008</v>
      </c>
      <c r="BS128" s="8">
        <f t="shared" si="88"/>
        <v>0.31000000000000005</v>
      </c>
      <c r="BT128" s="8">
        <f t="shared" si="89"/>
        <v>5.500000000000016E-2</v>
      </c>
      <c r="BU128" s="8" t="str">
        <f t="shared" si="90"/>
        <v/>
      </c>
      <c r="BV128" s="8" t="str">
        <f t="shared" si="91"/>
        <v/>
      </c>
      <c r="BW128" s="8" t="str">
        <f t="shared" si="92"/>
        <v/>
      </c>
      <c r="BX128" s="8">
        <f t="shared" si="93"/>
        <v>2.5999999999999801E-2</v>
      </c>
      <c r="BY128" s="8" t="str">
        <f t="shared" si="94"/>
        <v/>
      </c>
      <c r="BZ128" s="8">
        <f t="shared" si="95"/>
        <v>0.21099999999999985</v>
      </c>
      <c r="CA128" s="8">
        <f t="shared" si="96"/>
        <v>0.22199999999999998</v>
      </c>
      <c r="CB128" s="8">
        <f t="shared" si="97"/>
        <v>0.23599999999999977</v>
      </c>
      <c r="CC128" s="8">
        <f t="shared" si="98"/>
        <v>4.8000000000000043E-2</v>
      </c>
      <c r="CD128" s="8">
        <f t="shared" si="99"/>
        <v>0.2370000000000001</v>
      </c>
      <c r="CE128" s="8">
        <f t="shared" si="100"/>
        <v>0.37199999999999989</v>
      </c>
      <c r="CF128" s="8">
        <f t="shared" si="101"/>
        <v>6.7499999999999893E-2</v>
      </c>
      <c r="CG128" s="8" t="str">
        <f t="shared" si="102"/>
        <v/>
      </c>
      <c r="CH128" s="8" t="str">
        <f t="shared" si="103"/>
        <v/>
      </c>
      <c r="CI128" s="8" t="str">
        <f t="shared" si="104"/>
        <v/>
      </c>
      <c r="CJ128" s="8" t="str">
        <f t="shared" si="105"/>
        <v/>
      </c>
      <c r="CK128" s="8" t="str">
        <f t="shared" si="106"/>
        <v/>
      </c>
      <c r="CL128" s="8" t="str">
        <f t="shared" si="107"/>
        <v/>
      </c>
      <c r="CM128" s="8" t="str">
        <f t="shared" si="108"/>
        <v/>
      </c>
      <c r="CN128" s="8"/>
    </row>
    <row r="129" spans="1:92">
      <c r="A129" s="1">
        <f t="shared" si="109"/>
        <v>127</v>
      </c>
      <c r="B129" s="19"/>
      <c r="C129" s="1">
        <v>9</v>
      </c>
      <c r="D129" s="4">
        <f t="shared" si="83"/>
        <v>69</v>
      </c>
      <c r="E129" s="4" t="s">
        <v>163</v>
      </c>
      <c r="F129" s="4">
        <v>3</v>
      </c>
      <c r="G129" s="4" t="s">
        <v>13</v>
      </c>
      <c r="H129" s="4" t="s">
        <v>19</v>
      </c>
      <c r="I129" s="4"/>
      <c r="J129" s="5">
        <v>97.3</v>
      </c>
      <c r="K129" s="72"/>
      <c r="L129" s="41">
        <v>3.4860000000000002</v>
      </c>
      <c r="M129" s="132" t="s">
        <v>130</v>
      </c>
      <c r="N129" s="1" t="s">
        <v>15</v>
      </c>
      <c r="O129" s="64"/>
      <c r="P129" s="9"/>
      <c r="Q129" s="3"/>
      <c r="R129" s="46">
        <v>3.7789999999999999</v>
      </c>
      <c r="S129" s="46">
        <v>3.6890000000000001</v>
      </c>
      <c r="T129" s="46">
        <v>3.9009999999999998</v>
      </c>
      <c r="U129" s="46">
        <v>3.2709999999999999</v>
      </c>
      <c r="V129" s="46">
        <v>3.4710000000000001</v>
      </c>
      <c r="W129" s="47"/>
      <c r="X129" s="47"/>
      <c r="Y129" s="47"/>
      <c r="Z129" s="23">
        <v>3.4849999999999999</v>
      </c>
      <c r="AA129" s="47"/>
      <c r="AB129" s="46">
        <v>3.6150000000000002</v>
      </c>
      <c r="AC129" s="46">
        <v>3.637</v>
      </c>
      <c r="AD129" s="46">
        <v>3.6549999999999998</v>
      </c>
      <c r="AE129" s="46">
        <v>3.44</v>
      </c>
      <c r="AF129" s="65">
        <v>3.645</v>
      </c>
      <c r="AG129" s="46">
        <v>3.1059999999999999</v>
      </c>
      <c r="AH129" s="23">
        <f t="shared" si="139"/>
        <v>3.3754999999999997</v>
      </c>
      <c r="AI129" s="9"/>
      <c r="AJ129" s="9"/>
      <c r="AK129" s="9"/>
      <c r="AL129" s="9"/>
      <c r="AM129" s="9"/>
      <c r="AN129" s="9"/>
      <c r="AO129" s="9"/>
      <c r="AP129" s="3"/>
      <c r="AQ129" s="23">
        <f t="shared" si="84"/>
        <v>0.29299999999999971</v>
      </c>
      <c r="AR129" s="23">
        <f t="shared" si="132"/>
        <v>0.20299999999999985</v>
      </c>
      <c r="AS129" s="23">
        <f t="shared" si="133"/>
        <v>0.41499999999999959</v>
      </c>
      <c r="AT129" s="23">
        <f t="shared" si="111"/>
        <v>-0.2150000000000003</v>
      </c>
      <c r="AU129" s="23">
        <f t="shared" si="112"/>
        <v>-1.5000000000000124E-2</v>
      </c>
      <c r="AV129" s="23" t="str">
        <f t="shared" si="113"/>
        <v/>
      </c>
      <c r="AW129" s="23" t="str">
        <f t="shared" si="114"/>
        <v/>
      </c>
      <c r="AX129" s="23" t="str">
        <f t="shared" si="115"/>
        <v/>
      </c>
      <c r="AY129" s="23">
        <f t="shared" si="116"/>
        <v>-1.000000000000334E-3</v>
      </c>
      <c r="AZ129" s="23" t="str">
        <f t="shared" si="117"/>
        <v/>
      </c>
      <c r="BA129" s="23">
        <f t="shared" si="118"/>
        <v>0.129</v>
      </c>
      <c r="BB129" s="23">
        <f t="shared" si="119"/>
        <v>0.1509999999999998</v>
      </c>
      <c r="BC129" s="23">
        <f t="shared" si="120"/>
        <v>0.16899999999999959</v>
      </c>
      <c r="BD129" s="23">
        <f t="shared" si="121"/>
        <v>-4.6000000000000263E-2</v>
      </c>
      <c r="BE129" s="23">
        <f t="shared" si="122"/>
        <v>0.15899999999999981</v>
      </c>
      <c r="BF129" s="23">
        <f t="shared" si="123"/>
        <v>-0.38000000000000034</v>
      </c>
      <c r="BG129" s="23">
        <f t="shared" si="124"/>
        <v>-0.11050000000000049</v>
      </c>
      <c r="BH129" s="23" t="str">
        <f t="shared" si="125"/>
        <v/>
      </c>
      <c r="BI129" s="23" t="str">
        <f t="shared" si="126"/>
        <v/>
      </c>
      <c r="BJ129" s="23" t="str">
        <f t="shared" si="127"/>
        <v/>
      </c>
      <c r="BK129" s="23" t="str">
        <f t="shared" si="128"/>
        <v/>
      </c>
      <c r="BL129" s="23" t="str">
        <f t="shared" si="129"/>
        <v/>
      </c>
      <c r="BM129" s="23" t="str">
        <f t="shared" si="130"/>
        <v/>
      </c>
      <c r="BN129" s="23" t="str">
        <f t="shared" si="131"/>
        <v/>
      </c>
      <c r="BP129" s="8">
        <f t="shared" si="85"/>
        <v>0.29299999999999971</v>
      </c>
      <c r="BQ129" s="8">
        <f t="shared" si="86"/>
        <v>0.20299999999999985</v>
      </c>
      <c r="BR129" s="8">
        <f t="shared" si="87"/>
        <v>0.41499999999999959</v>
      </c>
      <c r="BS129" s="8">
        <f t="shared" si="88"/>
        <v>0.2150000000000003</v>
      </c>
      <c r="BT129" s="8">
        <f t="shared" si="89"/>
        <v>1.5000000000000124E-2</v>
      </c>
      <c r="BU129" s="8" t="str">
        <f t="shared" si="90"/>
        <v/>
      </c>
      <c r="BV129" s="8" t="str">
        <f t="shared" si="91"/>
        <v/>
      </c>
      <c r="BW129" s="8" t="str">
        <f t="shared" si="92"/>
        <v/>
      </c>
      <c r="BX129" s="8">
        <f t="shared" si="93"/>
        <v>1.000000000000334E-3</v>
      </c>
      <c r="BY129" s="8" t="str">
        <f t="shared" si="94"/>
        <v/>
      </c>
      <c r="BZ129" s="8">
        <f t="shared" si="95"/>
        <v>0.129</v>
      </c>
      <c r="CA129" s="8">
        <f t="shared" si="96"/>
        <v>0.1509999999999998</v>
      </c>
      <c r="CB129" s="8">
        <f t="shared" si="97"/>
        <v>0.16899999999999959</v>
      </c>
      <c r="CC129" s="8">
        <f t="shared" si="98"/>
        <v>4.6000000000000263E-2</v>
      </c>
      <c r="CD129" s="8">
        <f t="shared" si="99"/>
        <v>0.15899999999999981</v>
      </c>
      <c r="CE129" s="8">
        <f t="shared" si="100"/>
        <v>0.38000000000000034</v>
      </c>
      <c r="CF129" s="8">
        <f t="shared" si="101"/>
        <v>0.11050000000000049</v>
      </c>
      <c r="CG129" s="8" t="str">
        <f t="shared" si="102"/>
        <v/>
      </c>
      <c r="CH129" s="8" t="str">
        <f t="shared" si="103"/>
        <v/>
      </c>
      <c r="CI129" s="8" t="str">
        <f t="shared" si="104"/>
        <v/>
      </c>
      <c r="CJ129" s="8" t="str">
        <f t="shared" si="105"/>
        <v/>
      </c>
      <c r="CK129" s="8" t="str">
        <f t="shared" si="106"/>
        <v/>
      </c>
      <c r="CL129" s="8" t="str">
        <f t="shared" si="107"/>
        <v/>
      </c>
      <c r="CM129" s="8" t="str">
        <f t="shared" si="108"/>
        <v/>
      </c>
      <c r="CN129" s="8"/>
    </row>
    <row r="130" spans="1:92">
      <c r="A130" s="1">
        <f t="shared" si="109"/>
        <v>128</v>
      </c>
      <c r="B130" s="2" t="s">
        <v>284</v>
      </c>
      <c r="C130" s="1">
        <v>9</v>
      </c>
      <c r="D130" s="4">
        <f t="shared" si="83"/>
        <v>69</v>
      </c>
      <c r="E130" s="4" t="s">
        <v>157</v>
      </c>
      <c r="F130" s="4">
        <v>1</v>
      </c>
      <c r="G130" s="4" t="s">
        <v>13</v>
      </c>
      <c r="H130" s="4" t="s">
        <v>19</v>
      </c>
      <c r="I130" s="4"/>
      <c r="J130" s="5">
        <v>88.6</v>
      </c>
      <c r="K130" s="67">
        <v>7.3999999999999996E-2</v>
      </c>
      <c r="L130" s="41">
        <v>4.6059999999999999</v>
      </c>
      <c r="M130" s="132" t="s">
        <v>127</v>
      </c>
      <c r="N130" s="1" t="s">
        <v>15</v>
      </c>
      <c r="O130" s="64"/>
      <c r="P130" s="9"/>
      <c r="Q130" s="3"/>
      <c r="R130" s="23">
        <v>4.9059999999999997</v>
      </c>
      <c r="S130" s="23">
        <v>4.6870000000000003</v>
      </c>
      <c r="T130" s="23">
        <v>5.2089999999999996</v>
      </c>
      <c r="U130" s="45"/>
      <c r="V130" s="23">
        <v>4.8369999999999997</v>
      </c>
      <c r="W130" s="46">
        <v>4.6689999999999996</v>
      </c>
      <c r="X130" s="23">
        <v>4.6459999999999999</v>
      </c>
      <c r="Y130" s="23">
        <v>4.6070000000000002</v>
      </c>
      <c r="Z130" s="23">
        <v>4.5199999999999996</v>
      </c>
      <c r="AA130" s="45"/>
      <c r="AB130" s="23">
        <v>4.7949999999999999</v>
      </c>
      <c r="AC130" s="23">
        <v>4.8239999999999998</v>
      </c>
      <c r="AD130" s="23">
        <v>4.7779999999999996</v>
      </c>
      <c r="AE130" s="23">
        <v>4.5780000000000003</v>
      </c>
      <c r="AF130" s="23">
        <v>4.6429999999999998</v>
      </c>
      <c r="AG130" s="23">
        <v>4.2679999999999998</v>
      </c>
      <c r="AH130" s="23">
        <f t="shared" ref="AH130:AH135" si="140">SUM(AF130:AG130)/2</f>
        <v>4.4554999999999998</v>
      </c>
      <c r="AI130" s="9"/>
      <c r="AJ130" s="9"/>
      <c r="AK130" s="9"/>
      <c r="AL130" s="9"/>
      <c r="AM130" s="9"/>
      <c r="AN130" s="9"/>
      <c r="AO130" s="9"/>
      <c r="AP130" s="3"/>
      <c r="AQ130" s="23">
        <f t="shared" si="84"/>
        <v>0.29999999999999982</v>
      </c>
      <c r="AR130" s="23">
        <f t="shared" si="132"/>
        <v>8.1000000000000405E-2</v>
      </c>
      <c r="AS130" s="23">
        <f t="shared" si="133"/>
        <v>0.60299999999999976</v>
      </c>
      <c r="AT130" s="23" t="str">
        <f t="shared" si="111"/>
        <v/>
      </c>
      <c r="AU130" s="23">
        <f t="shared" si="112"/>
        <v>0.23099999999999987</v>
      </c>
      <c r="AV130" s="23">
        <f t="shared" si="113"/>
        <v>6.2999999999999723E-2</v>
      </c>
      <c r="AW130" s="23">
        <f t="shared" si="114"/>
        <v>4.0000000000000036E-2</v>
      </c>
      <c r="AX130" s="23">
        <f t="shared" si="115"/>
        <v>1.000000000000334E-3</v>
      </c>
      <c r="AY130" s="23">
        <f t="shared" si="116"/>
        <v>-8.6000000000000298E-2</v>
      </c>
      <c r="AZ130" s="23" t="str">
        <f t="shared" si="117"/>
        <v/>
      </c>
      <c r="BA130" s="23">
        <f t="shared" si="118"/>
        <v>0.18900000000000006</v>
      </c>
      <c r="BB130" s="23">
        <f t="shared" si="119"/>
        <v>0.21799999999999997</v>
      </c>
      <c r="BC130" s="23">
        <f t="shared" si="120"/>
        <v>0.17199999999999971</v>
      </c>
      <c r="BD130" s="23">
        <f t="shared" si="121"/>
        <v>-2.7999999999999581E-2</v>
      </c>
      <c r="BE130" s="23">
        <f t="shared" si="122"/>
        <v>3.6999999999999922E-2</v>
      </c>
      <c r="BF130" s="23">
        <f t="shared" si="123"/>
        <v>-0.33800000000000008</v>
      </c>
      <c r="BG130" s="23">
        <f t="shared" si="124"/>
        <v>-0.15050000000000008</v>
      </c>
      <c r="BH130" s="23" t="str">
        <f t="shared" si="125"/>
        <v/>
      </c>
      <c r="BI130" s="23" t="str">
        <f t="shared" si="126"/>
        <v/>
      </c>
      <c r="BJ130" s="23" t="str">
        <f t="shared" si="127"/>
        <v/>
      </c>
      <c r="BK130" s="23" t="str">
        <f t="shared" si="128"/>
        <v/>
      </c>
      <c r="BL130" s="23" t="str">
        <f t="shared" si="129"/>
        <v/>
      </c>
      <c r="BM130" s="23" t="str">
        <f t="shared" si="130"/>
        <v/>
      </c>
      <c r="BN130" s="23" t="str">
        <f t="shared" si="131"/>
        <v/>
      </c>
      <c r="BP130" s="8">
        <f t="shared" si="85"/>
        <v>0.29999999999999982</v>
      </c>
      <c r="BQ130" s="8">
        <f t="shared" si="86"/>
        <v>8.1000000000000405E-2</v>
      </c>
      <c r="BR130" s="8">
        <f t="shared" si="87"/>
        <v>0.60299999999999976</v>
      </c>
      <c r="BS130" s="8" t="str">
        <f t="shared" si="88"/>
        <v/>
      </c>
      <c r="BT130" s="8">
        <f t="shared" si="89"/>
        <v>0.23099999999999987</v>
      </c>
      <c r="BU130" s="8">
        <f t="shared" si="90"/>
        <v>6.2999999999999723E-2</v>
      </c>
      <c r="BV130" s="8">
        <f t="shared" si="91"/>
        <v>4.0000000000000036E-2</v>
      </c>
      <c r="BW130" s="8">
        <f t="shared" si="92"/>
        <v>1.000000000000334E-3</v>
      </c>
      <c r="BX130" s="8">
        <f t="shared" si="93"/>
        <v>8.6000000000000298E-2</v>
      </c>
      <c r="BY130" s="8" t="str">
        <f t="shared" si="94"/>
        <v/>
      </c>
      <c r="BZ130" s="8">
        <f t="shared" si="95"/>
        <v>0.18900000000000006</v>
      </c>
      <c r="CA130" s="8">
        <f t="shared" si="96"/>
        <v>0.21799999999999997</v>
      </c>
      <c r="CB130" s="8">
        <f t="shared" si="97"/>
        <v>0.17199999999999971</v>
      </c>
      <c r="CC130" s="8">
        <f t="shared" si="98"/>
        <v>2.7999999999999581E-2</v>
      </c>
      <c r="CD130" s="8">
        <f t="shared" si="99"/>
        <v>3.6999999999999922E-2</v>
      </c>
      <c r="CE130" s="8">
        <f t="shared" si="100"/>
        <v>0.33800000000000008</v>
      </c>
      <c r="CF130" s="8">
        <f t="shared" si="101"/>
        <v>0.15050000000000008</v>
      </c>
      <c r="CG130" s="8" t="str">
        <f t="shared" si="102"/>
        <v/>
      </c>
      <c r="CH130" s="8" t="str">
        <f t="shared" si="103"/>
        <v/>
      </c>
      <c r="CI130" s="8" t="str">
        <f t="shared" si="104"/>
        <v/>
      </c>
      <c r="CJ130" s="8" t="str">
        <f t="shared" si="105"/>
        <v/>
      </c>
      <c r="CK130" s="8" t="str">
        <f t="shared" si="106"/>
        <v/>
      </c>
      <c r="CL130" s="8" t="str">
        <f t="shared" si="107"/>
        <v/>
      </c>
      <c r="CM130" s="8" t="str">
        <f t="shared" si="108"/>
        <v/>
      </c>
      <c r="CN130" s="8"/>
    </row>
    <row r="131" spans="1:92">
      <c r="A131" s="1">
        <f t="shared" si="109"/>
        <v>129</v>
      </c>
      <c r="B131" s="19"/>
      <c r="C131" s="1">
        <v>9</v>
      </c>
      <c r="D131" s="4">
        <f t="shared" si="83"/>
        <v>69</v>
      </c>
      <c r="E131" s="4" t="s">
        <v>135</v>
      </c>
      <c r="F131" s="4">
        <v>1</v>
      </c>
      <c r="G131" s="4" t="s">
        <v>13</v>
      </c>
      <c r="H131" s="4" t="s">
        <v>19</v>
      </c>
      <c r="I131" s="4"/>
      <c r="J131" s="5">
        <v>83.5</v>
      </c>
      <c r="K131" s="67">
        <v>6.2E-2</v>
      </c>
      <c r="L131" s="49">
        <v>4.9109999999999996</v>
      </c>
      <c r="M131" s="132" t="s">
        <v>127</v>
      </c>
      <c r="N131" s="10" t="s">
        <v>128</v>
      </c>
      <c r="O131" s="64"/>
      <c r="P131" s="9"/>
      <c r="Q131" s="3"/>
      <c r="R131" s="23">
        <v>4.99</v>
      </c>
      <c r="S131" s="23">
        <v>5.0140000000000002</v>
      </c>
      <c r="T131" s="23">
        <v>5.665</v>
      </c>
      <c r="U131" s="45"/>
      <c r="V131" s="23">
        <v>5.2210000000000001</v>
      </c>
      <c r="W131" s="46">
        <v>5.0780000000000003</v>
      </c>
      <c r="X131" s="23">
        <v>5.07</v>
      </c>
      <c r="Y131" s="23">
        <v>4.9989999999999997</v>
      </c>
      <c r="Z131" s="23">
        <v>4.9059999999999997</v>
      </c>
      <c r="AA131" s="47"/>
      <c r="AB131" s="23">
        <v>5.0659999999999998</v>
      </c>
      <c r="AC131" s="23">
        <v>5.0919999999999996</v>
      </c>
      <c r="AD131" s="23">
        <v>5.0609999999999999</v>
      </c>
      <c r="AE131" s="23">
        <v>4.7990000000000004</v>
      </c>
      <c r="AF131" s="23">
        <v>4.9189999999999996</v>
      </c>
      <c r="AG131" s="23">
        <v>4.3280000000000003</v>
      </c>
      <c r="AH131" s="23">
        <f t="shared" si="140"/>
        <v>4.6234999999999999</v>
      </c>
      <c r="AI131" s="9"/>
      <c r="AJ131" s="9"/>
      <c r="AK131" s="9"/>
      <c r="AL131" s="9"/>
      <c r="AM131" s="9"/>
      <c r="AN131" s="9"/>
      <c r="AO131" s="9"/>
      <c r="AP131" s="3"/>
      <c r="AQ131" s="23">
        <f t="shared" si="84"/>
        <v>7.9000000000000625E-2</v>
      </c>
      <c r="AR131" s="23">
        <f t="shared" si="132"/>
        <v>0.10300000000000065</v>
      </c>
      <c r="AS131" s="23">
        <f t="shared" si="133"/>
        <v>0.75400000000000045</v>
      </c>
      <c r="AT131" s="23" t="str">
        <f t="shared" si="111"/>
        <v/>
      </c>
      <c r="AU131" s="23">
        <f t="shared" si="112"/>
        <v>0.3100000000000005</v>
      </c>
      <c r="AV131" s="23">
        <f t="shared" si="113"/>
        <v>0.1670000000000007</v>
      </c>
      <c r="AW131" s="23">
        <f t="shared" si="114"/>
        <v>0.1590000000000007</v>
      </c>
      <c r="AX131" s="23">
        <f t="shared" si="115"/>
        <v>8.8000000000000078E-2</v>
      </c>
      <c r="AY131" s="23">
        <f t="shared" si="116"/>
        <v>-4.9999999999998934E-3</v>
      </c>
      <c r="AZ131" s="23" t="str">
        <f t="shared" si="117"/>
        <v/>
      </c>
      <c r="BA131" s="23">
        <f t="shared" si="118"/>
        <v>0.15500000000000025</v>
      </c>
      <c r="BB131" s="23">
        <f t="shared" si="119"/>
        <v>0.18100000000000005</v>
      </c>
      <c r="BC131" s="23">
        <f t="shared" si="120"/>
        <v>0.15000000000000036</v>
      </c>
      <c r="BD131" s="23">
        <f t="shared" si="121"/>
        <v>-0.11199999999999921</v>
      </c>
      <c r="BE131" s="23">
        <f t="shared" si="122"/>
        <v>8.0000000000000071E-3</v>
      </c>
      <c r="BF131" s="23">
        <f t="shared" si="123"/>
        <v>-0.5829999999999993</v>
      </c>
      <c r="BG131" s="23">
        <f t="shared" si="124"/>
        <v>-0.28749999999999964</v>
      </c>
      <c r="BH131" s="23" t="str">
        <f t="shared" si="125"/>
        <v/>
      </c>
      <c r="BI131" s="23" t="str">
        <f t="shared" si="126"/>
        <v/>
      </c>
      <c r="BJ131" s="23" t="str">
        <f t="shared" si="127"/>
        <v/>
      </c>
      <c r="BK131" s="23" t="str">
        <f t="shared" si="128"/>
        <v/>
      </c>
      <c r="BL131" s="23" t="str">
        <f t="shared" si="129"/>
        <v/>
      </c>
      <c r="BM131" s="23" t="str">
        <f t="shared" si="130"/>
        <v/>
      </c>
      <c r="BN131" s="23" t="str">
        <f t="shared" si="131"/>
        <v/>
      </c>
      <c r="BP131" s="8">
        <f t="shared" si="85"/>
        <v>7.9000000000000625E-2</v>
      </c>
      <c r="BQ131" s="8">
        <f t="shared" si="86"/>
        <v>0.10300000000000065</v>
      </c>
      <c r="BR131" s="8">
        <f t="shared" si="87"/>
        <v>0.75400000000000045</v>
      </c>
      <c r="BS131" s="8" t="str">
        <f t="shared" si="88"/>
        <v/>
      </c>
      <c r="BT131" s="8">
        <f t="shared" si="89"/>
        <v>0.3100000000000005</v>
      </c>
      <c r="BU131" s="8">
        <f t="shared" si="90"/>
        <v>0.1670000000000007</v>
      </c>
      <c r="BV131" s="8">
        <f t="shared" si="91"/>
        <v>0.1590000000000007</v>
      </c>
      <c r="BW131" s="8">
        <f t="shared" si="92"/>
        <v>8.8000000000000078E-2</v>
      </c>
      <c r="BX131" s="8">
        <f t="shared" si="93"/>
        <v>4.9999999999998934E-3</v>
      </c>
      <c r="BY131" s="8" t="str">
        <f t="shared" si="94"/>
        <v/>
      </c>
      <c r="BZ131" s="8">
        <f t="shared" si="95"/>
        <v>0.15500000000000025</v>
      </c>
      <c r="CA131" s="8">
        <f t="shared" si="96"/>
        <v>0.18100000000000005</v>
      </c>
      <c r="CB131" s="8">
        <f t="shared" si="97"/>
        <v>0.15000000000000036</v>
      </c>
      <c r="CC131" s="8">
        <f t="shared" si="98"/>
        <v>0.11199999999999921</v>
      </c>
      <c r="CD131" s="8">
        <f t="shared" si="99"/>
        <v>8.0000000000000071E-3</v>
      </c>
      <c r="CE131" s="8">
        <f t="shared" si="100"/>
        <v>0.5829999999999993</v>
      </c>
      <c r="CF131" s="8">
        <f t="shared" si="101"/>
        <v>0.28749999999999964</v>
      </c>
      <c r="CG131" s="8" t="str">
        <f t="shared" si="102"/>
        <v/>
      </c>
      <c r="CH131" s="8" t="str">
        <f t="shared" si="103"/>
        <v/>
      </c>
      <c r="CI131" s="8" t="str">
        <f t="shared" si="104"/>
        <v/>
      </c>
      <c r="CJ131" s="8" t="str">
        <f t="shared" si="105"/>
        <v/>
      </c>
      <c r="CK131" s="8" t="str">
        <f t="shared" si="106"/>
        <v/>
      </c>
      <c r="CL131" s="8" t="str">
        <f t="shared" si="107"/>
        <v/>
      </c>
      <c r="CM131" s="8" t="str">
        <f t="shared" si="108"/>
        <v/>
      </c>
      <c r="CN131" s="8"/>
    </row>
    <row r="132" spans="1:92">
      <c r="A132" s="1">
        <f t="shared" si="109"/>
        <v>130</v>
      </c>
      <c r="B132" s="19"/>
      <c r="C132" s="1">
        <v>9</v>
      </c>
      <c r="D132" s="4">
        <f t="shared" ref="D132:D195" si="141">_xlfn.SWITCH(C132,1,12,2,12,3,35,4,35,5,35,6,69,7,69,8,69,9,69,1016)</f>
        <v>69</v>
      </c>
      <c r="E132" s="4" t="s">
        <v>151</v>
      </c>
      <c r="F132" s="4">
        <v>1</v>
      </c>
      <c r="G132" s="4" t="s">
        <v>13</v>
      </c>
      <c r="H132" s="4" t="s">
        <v>19</v>
      </c>
      <c r="I132" s="4"/>
      <c r="J132" s="5">
        <v>86.9</v>
      </c>
      <c r="K132" s="72"/>
      <c r="L132" s="41">
        <v>5.3120000000000003</v>
      </c>
      <c r="M132" s="132" t="s">
        <v>127</v>
      </c>
      <c r="N132" s="1" t="s">
        <v>15</v>
      </c>
      <c r="O132" s="64"/>
      <c r="P132" s="9"/>
      <c r="Q132" s="3"/>
      <c r="R132" s="23">
        <v>5.7549999999999999</v>
      </c>
      <c r="S132" s="23">
        <v>5.2640000000000002</v>
      </c>
      <c r="T132" s="23">
        <v>6.03</v>
      </c>
      <c r="U132" s="23">
        <v>5.2119999999999997</v>
      </c>
      <c r="V132" s="23">
        <v>5.5759999999999996</v>
      </c>
      <c r="W132" s="46">
        <v>5.4429999999999996</v>
      </c>
      <c r="X132" s="23">
        <v>5.4420000000000002</v>
      </c>
      <c r="Y132" s="23">
        <v>5.38</v>
      </c>
      <c r="Z132" s="23">
        <v>5.2839999999999998</v>
      </c>
      <c r="AA132" s="45"/>
      <c r="AB132" s="23">
        <v>5.7190000000000003</v>
      </c>
      <c r="AC132" s="23">
        <v>5.7279999999999998</v>
      </c>
      <c r="AD132" s="23">
        <v>5.58</v>
      </c>
      <c r="AE132" s="23">
        <v>5.4630000000000001</v>
      </c>
      <c r="AF132" s="23">
        <v>5.22</v>
      </c>
      <c r="AG132" s="23">
        <v>5.1580000000000004</v>
      </c>
      <c r="AH132" s="23">
        <f t="shared" si="140"/>
        <v>5.1890000000000001</v>
      </c>
      <c r="AI132" s="9"/>
      <c r="AJ132" s="9"/>
      <c r="AK132" s="9"/>
      <c r="AL132" s="9"/>
      <c r="AM132" s="9"/>
      <c r="AN132" s="9"/>
      <c r="AO132" s="9"/>
      <c r="AP132" s="3"/>
      <c r="AQ132" s="23">
        <f t="shared" ref="AQ132:AQ195" si="142">IF((R132&lt;&gt;"")*AND($L132&lt;&gt;"")*AND($H132&lt;&gt;"dou"),R132-$L132,"")</f>
        <v>0.44299999999999962</v>
      </c>
      <c r="AR132" s="23">
        <f t="shared" si="132"/>
        <v>-4.8000000000000043E-2</v>
      </c>
      <c r="AS132" s="23">
        <f t="shared" si="133"/>
        <v>0.71799999999999997</v>
      </c>
      <c r="AT132" s="23">
        <f t="shared" si="111"/>
        <v>-0.10000000000000053</v>
      </c>
      <c r="AU132" s="23">
        <f t="shared" si="112"/>
        <v>0.26399999999999935</v>
      </c>
      <c r="AV132" s="23">
        <f t="shared" si="113"/>
        <v>0.13099999999999934</v>
      </c>
      <c r="AW132" s="23">
        <f t="shared" si="114"/>
        <v>0.12999999999999989</v>
      </c>
      <c r="AX132" s="23">
        <f t="shared" si="115"/>
        <v>6.7999999999999616E-2</v>
      </c>
      <c r="AY132" s="23">
        <f t="shared" si="116"/>
        <v>-2.8000000000000469E-2</v>
      </c>
      <c r="AZ132" s="23" t="str">
        <f t="shared" si="117"/>
        <v/>
      </c>
      <c r="BA132" s="23">
        <f t="shared" si="118"/>
        <v>0.40700000000000003</v>
      </c>
      <c r="BB132" s="23">
        <f t="shared" si="119"/>
        <v>0.41599999999999948</v>
      </c>
      <c r="BC132" s="23">
        <f t="shared" si="120"/>
        <v>0.26799999999999979</v>
      </c>
      <c r="BD132" s="23">
        <f t="shared" si="121"/>
        <v>0.1509999999999998</v>
      </c>
      <c r="BE132" s="23">
        <f t="shared" si="122"/>
        <v>-9.2000000000000526E-2</v>
      </c>
      <c r="BF132" s="23">
        <f t="shared" si="123"/>
        <v>-0.15399999999999991</v>
      </c>
      <c r="BG132" s="23">
        <f t="shared" si="124"/>
        <v>-0.12300000000000022</v>
      </c>
      <c r="BH132" s="23" t="str">
        <f t="shared" si="125"/>
        <v/>
      </c>
      <c r="BI132" s="23" t="str">
        <f t="shared" si="126"/>
        <v/>
      </c>
      <c r="BJ132" s="23" t="str">
        <f t="shared" si="127"/>
        <v/>
      </c>
      <c r="BK132" s="23" t="str">
        <f t="shared" si="128"/>
        <v/>
      </c>
      <c r="BL132" s="23" t="str">
        <f t="shared" si="129"/>
        <v/>
      </c>
      <c r="BM132" s="23" t="str">
        <f t="shared" si="130"/>
        <v/>
      </c>
      <c r="BN132" s="23" t="str">
        <f t="shared" si="131"/>
        <v/>
      </c>
      <c r="BP132" s="8">
        <f t="shared" ref="BP132:BP195" si="143">IF(AQ132&lt;&gt;"",ABS(AQ132),"")</f>
        <v>0.44299999999999962</v>
      </c>
      <c r="BQ132" s="8">
        <f t="shared" ref="BQ132:BQ195" si="144">IF(AR132&lt;&gt;"",ABS(AR132),"")</f>
        <v>4.8000000000000043E-2</v>
      </c>
      <c r="BR132" s="8">
        <f t="shared" ref="BR132:BR195" si="145">IF(AS132&lt;&gt;"",ABS(AS132),"")</f>
        <v>0.71799999999999997</v>
      </c>
      <c r="BS132" s="8">
        <f t="shared" ref="BS132:BS195" si="146">IF(AT132&lt;&gt;"",ABS(AT132),"")</f>
        <v>0.10000000000000053</v>
      </c>
      <c r="BT132" s="8">
        <f t="shared" ref="BT132:BT195" si="147">IF(AU132&lt;&gt;"",ABS(AU132),"")</f>
        <v>0.26399999999999935</v>
      </c>
      <c r="BU132" s="8">
        <f t="shared" ref="BU132:BU195" si="148">IF(AV132&lt;&gt;"",ABS(AV132),"")</f>
        <v>0.13099999999999934</v>
      </c>
      <c r="BV132" s="8">
        <f t="shared" ref="BV132:BV195" si="149">IF(AW132&lt;&gt;"",ABS(AW132),"")</f>
        <v>0.12999999999999989</v>
      </c>
      <c r="BW132" s="8">
        <f t="shared" ref="BW132:BW195" si="150">IF(AX132&lt;&gt;"",ABS(AX132),"")</f>
        <v>6.7999999999999616E-2</v>
      </c>
      <c r="BX132" s="8">
        <f t="shared" ref="BX132:BX195" si="151">IF(AY132&lt;&gt;"",ABS(AY132),"")</f>
        <v>2.8000000000000469E-2</v>
      </c>
      <c r="BY132" s="8" t="str">
        <f t="shared" ref="BY132:BY195" si="152">IF(AZ132&lt;&gt;"",ABS(AZ132),"")</f>
        <v/>
      </c>
      <c r="BZ132" s="8">
        <f t="shared" ref="BZ132:BZ195" si="153">IF(BA132&lt;&gt;"",ABS(BA132),"")</f>
        <v>0.40700000000000003</v>
      </c>
      <c r="CA132" s="8">
        <f t="shared" ref="CA132:CA195" si="154">IF(BB132&lt;&gt;"",ABS(BB132),"")</f>
        <v>0.41599999999999948</v>
      </c>
      <c r="CB132" s="8">
        <f t="shared" ref="CB132:CB195" si="155">IF(BC132&lt;&gt;"",ABS(BC132),"")</f>
        <v>0.26799999999999979</v>
      </c>
      <c r="CC132" s="8">
        <f t="shared" ref="CC132:CC195" si="156">IF(BD132&lt;&gt;"",ABS(BD132),"")</f>
        <v>0.1509999999999998</v>
      </c>
      <c r="CD132" s="8">
        <f t="shared" ref="CD132:CD195" si="157">IF(BE132&lt;&gt;"",ABS(BE132),"")</f>
        <v>9.2000000000000526E-2</v>
      </c>
      <c r="CE132" s="8">
        <f t="shared" ref="CE132:CE195" si="158">IF(BF132&lt;&gt;"",ABS(BF132),"")</f>
        <v>0.15399999999999991</v>
      </c>
      <c r="CF132" s="8">
        <f t="shared" ref="CF132:CF195" si="159">IF(BG132&lt;&gt;"",ABS(BG132),"")</f>
        <v>0.12300000000000022</v>
      </c>
      <c r="CG132" s="8" t="str">
        <f t="shared" ref="CG132:CG195" si="160">IF(BH132&lt;&gt;"",ABS(BH132),"")</f>
        <v/>
      </c>
      <c r="CH132" s="8" t="str">
        <f t="shared" ref="CH132:CH195" si="161">IF(BI132&lt;&gt;"",ABS(BI132),"")</f>
        <v/>
      </c>
      <c r="CI132" s="8" t="str">
        <f t="shared" ref="CI132:CI195" si="162">IF(BJ132&lt;&gt;"",ABS(BJ132),"")</f>
        <v/>
      </c>
      <c r="CJ132" s="8" t="str">
        <f t="shared" ref="CJ132:CJ195" si="163">IF(BK132&lt;&gt;"",ABS(BK132),"")</f>
        <v/>
      </c>
      <c r="CK132" s="8" t="str">
        <f t="shared" ref="CK132:CK195" si="164">IF(BL132&lt;&gt;"",ABS(BL132),"")</f>
        <v/>
      </c>
      <c r="CL132" s="8" t="str">
        <f t="shared" ref="CL132:CL195" si="165">IF(BM132&lt;&gt;"",ABS(BM132),"")</f>
        <v/>
      </c>
      <c r="CM132" s="8" t="str">
        <f t="shared" ref="CM132:CM195" si="166">IF(BN132&lt;&gt;"",ABS(BN132),"")</f>
        <v/>
      </c>
      <c r="CN132" s="8"/>
    </row>
    <row r="133" spans="1:92">
      <c r="A133" s="1">
        <f t="shared" ref="A133:A200" si="167">A132+1</f>
        <v>131</v>
      </c>
      <c r="B133" s="19"/>
      <c r="C133" s="1">
        <v>9</v>
      </c>
      <c r="D133" s="4">
        <f t="shared" si="141"/>
        <v>69</v>
      </c>
      <c r="E133" s="4" t="s">
        <v>148</v>
      </c>
      <c r="F133" s="4">
        <v>1</v>
      </c>
      <c r="G133" s="4" t="s">
        <v>13</v>
      </c>
      <c r="H133" s="4" t="s">
        <v>19</v>
      </c>
      <c r="I133" s="4"/>
      <c r="J133" s="5">
        <v>85.6</v>
      </c>
      <c r="K133" s="67">
        <v>4.0000000000000001E-3</v>
      </c>
      <c r="L133" s="41">
        <v>5.84</v>
      </c>
      <c r="M133" s="132" t="s">
        <v>127</v>
      </c>
      <c r="N133" s="1" t="s">
        <v>15</v>
      </c>
      <c r="O133" s="64"/>
      <c r="P133" s="9"/>
      <c r="Q133" s="3"/>
      <c r="R133" s="23">
        <v>6.3250000000000002</v>
      </c>
      <c r="S133" s="23">
        <v>5.91</v>
      </c>
      <c r="T133" s="23">
        <v>6.5810000000000004</v>
      </c>
      <c r="U133" s="45"/>
      <c r="V133" s="23">
        <v>6.1479999999999997</v>
      </c>
      <c r="W133" s="46">
        <v>5.9960000000000004</v>
      </c>
      <c r="X133" s="23">
        <v>5.9960000000000004</v>
      </c>
      <c r="Y133" s="23">
        <v>5.93</v>
      </c>
      <c r="Z133" s="23">
        <v>5.8330000000000002</v>
      </c>
      <c r="AA133" s="47"/>
      <c r="AB133" s="23">
        <v>6.3120000000000003</v>
      </c>
      <c r="AC133" s="23">
        <v>6.3029999999999999</v>
      </c>
      <c r="AD133" s="23">
        <v>6.1779999999999999</v>
      </c>
      <c r="AE133" s="23">
        <v>6.0570000000000004</v>
      </c>
      <c r="AF133" s="23">
        <v>5.883</v>
      </c>
      <c r="AG133" s="23">
        <v>5.6029999999999998</v>
      </c>
      <c r="AH133" s="23">
        <f t="shared" si="140"/>
        <v>5.7430000000000003</v>
      </c>
      <c r="AI133" s="9"/>
      <c r="AJ133" s="9"/>
      <c r="AK133" s="9"/>
      <c r="AL133" s="9"/>
      <c r="AM133" s="9"/>
      <c r="AN133" s="9"/>
      <c r="AO133" s="9"/>
      <c r="AP133" s="3"/>
      <c r="AQ133" s="23">
        <f t="shared" si="142"/>
        <v>0.48500000000000032</v>
      </c>
      <c r="AR133" s="23">
        <f t="shared" si="132"/>
        <v>7.0000000000000284E-2</v>
      </c>
      <c r="AS133" s="23">
        <f t="shared" si="133"/>
        <v>0.74100000000000055</v>
      </c>
      <c r="AT133" s="23" t="str">
        <f t="shared" si="111"/>
        <v/>
      </c>
      <c r="AU133" s="23">
        <f t="shared" si="112"/>
        <v>0.30799999999999983</v>
      </c>
      <c r="AV133" s="23">
        <f t="shared" si="113"/>
        <v>0.15600000000000058</v>
      </c>
      <c r="AW133" s="23">
        <f t="shared" si="114"/>
        <v>0.15600000000000058</v>
      </c>
      <c r="AX133" s="23">
        <f t="shared" si="115"/>
        <v>8.9999999999999858E-2</v>
      </c>
      <c r="AY133" s="23">
        <f t="shared" si="116"/>
        <v>-6.9999999999996732E-3</v>
      </c>
      <c r="AZ133" s="23" t="str">
        <f t="shared" si="117"/>
        <v/>
      </c>
      <c r="BA133" s="23">
        <f t="shared" si="118"/>
        <v>0.47200000000000042</v>
      </c>
      <c r="BB133" s="23">
        <f t="shared" si="119"/>
        <v>0.46300000000000008</v>
      </c>
      <c r="BC133" s="23">
        <f t="shared" si="120"/>
        <v>0.33800000000000008</v>
      </c>
      <c r="BD133" s="23">
        <f t="shared" si="121"/>
        <v>0.21700000000000053</v>
      </c>
      <c r="BE133" s="23">
        <f t="shared" si="122"/>
        <v>4.3000000000000149E-2</v>
      </c>
      <c r="BF133" s="23">
        <f t="shared" si="123"/>
        <v>-0.2370000000000001</v>
      </c>
      <c r="BG133" s="23">
        <f t="shared" si="124"/>
        <v>-9.6999999999999531E-2</v>
      </c>
      <c r="BH133" s="23" t="str">
        <f t="shared" si="125"/>
        <v/>
      </c>
      <c r="BI133" s="23" t="str">
        <f t="shared" si="126"/>
        <v/>
      </c>
      <c r="BJ133" s="23" t="str">
        <f t="shared" si="127"/>
        <v/>
      </c>
      <c r="BK133" s="23" t="str">
        <f t="shared" si="128"/>
        <v/>
      </c>
      <c r="BL133" s="23" t="str">
        <f t="shared" si="129"/>
        <v/>
      </c>
      <c r="BM133" s="23" t="str">
        <f t="shared" si="130"/>
        <v/>
      </c>
      <c r="BN133" s="23" t="str">
        <f t="shared" si="131"/>
        <v/>
      </c>
      <c r="BP133" s="8">
        <f t="shared" si="143"/>
        <v>0.48500000000000032</v>
      </c>
      <c r="BQ133" s="8">
        <f t="shared" si="144"/>
        <v>7.0000000000000284E-2</v>
      </c>
      <c r="BR133" s="8">
        <f t="shared" si="145"/>
        <v>0.74100000000000055</v>
      </c>
      <c r="BS133" s="8" t="str">
        <f t="shared" si="146"/>
        <v/>
      </c>
      <c r="BT133" s="8">
        <f t="shared" si="147"/>
        <v>0.30799999999999983</v>
      </c>
      <c r="BU133" s="8">
        <f t="shared" si="148"/>
        <v>0.15600000000000058</v>
      </c>
      <c r="BV133" s="8">
        <f t="shared" si="149"/>
        <v>0.15600000000000058</v>
      </c>
      <c r="BW133" s="8">
        <f t="shared" si="150"/>
        <v>8.9999999999999858E-2</v>
      </c>
      <c r="BX133" s="8">
        <f t="shared" si="151"/>
        <v>6.9999999999996732E-3</v>
      </c>
      <c r="BY133" s="8" t="str">
        <f t="shared" si="152"/>
        <v/>
      </c>
      <c r="BZ133" s="8">
        <f t="shared" si="153"/>
        <v>0.47200000000000042</v>
      </c>
      <c r="CA133" s="8">
        <f t="shared" si="154"/>
        <v>0.46300000000000008</v>
      </c>
      <c r="CB133" s="8">
        <f t="shared" si="155"/>
        <v>0.33800000000000008</v>
      </c>
      <c r="CC133" s="8">
        <f t="shared" si="156"/>
        <v>0.21700000000000053</v>
      </c>
      <c r="CD133" s="8">
        <f t="shared" si="157"/>
        <v>4.3000000000000149E-2</v>
      </c>
      <c r="CE133" s="8">
        <f t="shared" si="158"/>
        <v>0.2370000000000001</v>
      </c>
      <c r="CF133" s="8">
        <f t="shared" si="159"/>
        <v>9.6999999999999531E-2</v>
      </c>
      <c r="CG133" s="8" t="str">
        <f t="shared" si="160"/>
        <v/>
      </c>
      <c r="CH133" s="8" t="str">
        <f t="shared" si="161"/>
        <v/>
      </c>
      <c r="CI133" s="8" t="str">
        <f t="shared" si="162"/>
        <v/>
      </c>
      <c r="CJ133" s="8" t="str">
        <f t="shared" si="163"/>
        <v/>
      </c>
      <c r="CK133" s="8" t="str">
        <f t="shared" si="164"/>
        <v/>
      </c>
      <c r="CL133" s="8" t="str">
        <f t="shared" si="165"/>
        <v/>
      </c>
      <c r="CM133" s="8" t="str">
        <f t="shared" si="166"/>
        <v/>
      </c>
      <c r="CN133" s="8"/>
    </row>
    <row r="134" spans="1:92">
      <c r="A134" s="1">
        <f t="shared" si="167"/>
        <v>132</v>
      </c>
      <c r="B134" s="19"/>
      <c r="C134" s="1">
        <v>9</v>
      </c>
      <c r="D134" s="4">
        <f t="shared" si="141"/>
        <v>69</v>
      </c>
      <c r="E134" s="4" t="s">
        <v>162</v>
      </c>
      <c r="F134" s="4">
        <v>3</v>
      </c>
      <c r="G134" s="4" t="s">
        <v>13</v>
      </c>
      <c r="H134" s="4" t="s">
        <v>19</v>
      </c>
      <c r="I134" s="4"/>
      <c r="J134" s="5">
        <v>97.5</v>
      </c>
      <c r="K134" s="72"/>
      <c r="L134" s="41">
        <v>2.714</v>
      </c>
      <c r="M134" s="132" t="s">
        <v>130</v>
      </c>
      <c r="N134" s="1" t="s">
        <v>15</v>
      </c>
      <c r="O134" s="64"/>
      <c r="P134" s="9"/>
      <c r="Q134" s="3"/>
      <c r="R134" s="23">
        <v>3.1930000000000001</v>
      </c>
      <c r="S134" s="23">
        <v>3.008</v>
      </c>
      <c r="T134" s="23">
        <v>3.1419999999999999</v>
      </c>
      <c r="U134" s="23">
        <v>2.3650000000000002</v>
      </c>
      <c r="V134" s="23">
        <v>2.6349999999999998</v>
      </c>
      <c r="W134" s="45"/>
      <c r="X134" s="45"/>
      <c r="Y134" s="45"/>
      <c r="Z134" s="23">
        <v>2.7389999999999999</v>
      </c>
      <c r="AA134" s="45"/>
      <c r="AB134" s="23">
        <v>2.944</v>
      </c>
      <c r="AC134" s="23">
        <v>2.9729999999999999</v>
      </c>
      <c r="AD134" s="23">
        <v>2.984</v>
      </c>
      <c r="AE134" s="23">
        <v>2.7839999999999998</v>
      </c>
      <c r="AF134" s="23">
        <v>2.9489999999999998</v>
      </c>
      <c r="AG134" s="23">
        <v>2.2909999999999999</v>
      </c>
      <c r="AH134" s="23">
        <f t="shared" si="140"/>
        <v>2.62</v>
      </c>
      <c r="AI134" s="9"/>
      <c r="AJ134" s="9"/>
      <c r="AK134" s="9"/>
      <c r="AL134" s="9"/>
      <c r="AM134" s="9"/>
      <c r="AN134" s="9"/>
      <c r="AO134" s="9"/>
      <c r="AP134" s="3"/>
      <c r="AQ134" s="23">
        <f t="shared" si="142"/>
        <v>0.47900000000000009</v>
      </c>
      <c r="AR134" s="23">
        <f t="shared" si="132"/>
        <v>0.29400000000000004</v>
      </c>
      <c r="AS134" s="23">
        <f t="shared" si="133"/>
        <v>0.42799999999999994</v>
      </c>
      <c r="AT134" s="23">
        <f t="shared" si="111"/>
        <v>-0.34899999999999975</v>
      </c>
      <c r="AU134" s="23">
        <f t="shared" si="112"/>
        <v>-7.9000000000000181E-2</v>
      </c>
      <c r="AV134" s="23" t="str">
        <f t="shared" si="113"/>
        <v/>
      </c>
      <c r="AW134" s="23" t="str">
        <f t="shared" si="114"/>
        <v/>
      </c>
      <c r="AX134" s="23" t="str">
        <f t="shared" si="115"/>
        <v/>
      </c>
      <c r="AY134" s="23">
        <f t="shared" si="116"/>
        <v>2.4999999999999911E-2</v>
      </c>
      <c r="AZ134" s="23" t="str">
        <f t="shared" si="117"/>
        <v/>
      </c>
      <c r="BA134" s="23">
        <f t="shared" si="118"/>
        <v>0.22999999999999998</v>
      </c>
      <c r="BB134" s="23">
        <f t="shared" si="119"/>
        <v>0.2589999999999999</v>
      </c>
      <c r="BC134" s="23">
        <f t="shared" si="120"/>
        <v>0.27</v>
      </c>
      <c r="BD134" s="23">
        <f t="shared" si="121"/>
        <v>6.999999999999984E-2</v>
      </c>
      <c r="BE134" s="23">
        <f t="shared" si="122"/>
        <v>0.23499999999999988</v>
      </c>
      <c r="BF134" s="23">
        <f t="shared" si="123"/>
        <v>-0.42300000000000004</v>
      </c>
      <c r="BG134" s="23">
        <f t="shared" si="124"/>
        <v>-9.3999999999999861E-2</v>
      </c>
      <c r="BH134" s="23" t="str">
        <f t="shared" si="125"/>
        <v/>
      </c>
      <c r="BI134" s="23" t="str">
        <f t="shared" si="126"/>
        <v/>
      </c>
      <c r="BJ134" s="23" t="str">
        <f t="shared" si="127"/>
        <v/>
      </c>
      <c r="BK134" s="23" t="str">
        <f t="shared" si="128"/>
        <v/>
      </c>
      <c r="BL134" s="23" t="str">
        <f t="shared" si="129"/>
        <v/>
      </c>
      <c r="BM134" s="23" t="str">
        <f t="shared" si="130"/>
        <v/>
      </c>
      <c r="BN134" s="23" t="str">
        <f t="shared" si="131"/>
        <v/>
      </c>
      <c r="BP134" s="8">
        <f t="shared" si="143"/>
        <v>0.47900000000000009</v>
      </c>
      <c r="BQ134" s="8">
        <f t="shared" si="144"/>
        <v>0.29400000000000004</v>
      </c>
      <c r="BR134" s="8">
        <f t="shared" si="145"/>
        <v>0.42799999999999994</v>
      </c>
      <c r="BS134" s="8">
        <f t="shared" si="146"/>
        <v>0.34899999999999975</v>
      </c>
      <c r="BT134" s="8">
        <f t="shared" si="147"/>
        <v>7.9000000000000181E-2</v>
      </c>
      <c r="BU134" s="8" t="str">
        <f t="shared" si="148"/>
        <v/>
      </c>
      <c r="BV134" s="8" t="str">
        <f t="shared" si="149"/>
        <v/>
      </c>
      <c r="BW134" s="8" t="str">
        <f t="shared" si="150"/>
        <v/>
      </c>
      <c r="BX134" s="8">
        <f t="shared" si="151"/>
        <v>2.4999999999999911E-2</v>
      </c>
      <c r="BY134" s="8" t="str">
        <f t="shared" si="152"/>
        <v/>
      </c>
      <c r="BZ134" s="8">
        <f t="shared" si="153"/>
        <v>0.22999999999999998</v>
      </c>
      <c r="CA134" s="8">
        <f t="shared" si="154"/>
        <v>0.2589999999999999</v>
      </c>
      <c r="CB134" s="8">
        <f t="shared" si="155"/>
        <v>0.27</v>
      </c>
      <c r="CC134" s="8">
        <f t="shared" si="156"/>
        <v>6.999999999999984E-2</v>
      </c>
      <c r="CD134" s="8">
        <f t="shared" si="157"/>
        <v>0.23499999999999988</v>
      </c>
      <c r="CE134" s="8">
        <f t="shared" si="158"/>
        <v>0.42300000000000004</v>
      </c>
      <c r="CF134" s="8">
        <f t="shared" si="159"/>
        <v>9.3999999999999861E-2</v>
      </c>
      <c r="CG134" s="8" t="str">
        <f t="shared" si="160"/>
        <v/>
      </c>
      <c r="CH134" s="8" t="str">
        <f t="shared" si="161"/>
        <v/>
      </c>
      <c r="CI134" s="8" t="str">
        <f t="shared" si="162"/>
        <v/>
      </c>
      <c r="CJ134" s="8" t="str">
        <f t="shared" si="163"/>
        <v/>
      </c>
      <c r="CK134" s="8" t="str">
        <f t="shared" si="164"/>
        <v/>
      </c>
      <c r="CL134" s="8" t="str">
        <f t="shared" si="165"/>
        <v/>
      </c>
      <c r="CM134" s="8" t="str">
        <f t="shared" si="166"/>
        <v/>
      </c>
      <c r="CN134" s="8"/>
    </row>
    <row r="135" spans="1:92">
      <c r="A135" s="1">
        <f t="shared" si="167"/>
        <v>133</v>
      </c>
      <c r="B135" s="19"/>
      <c r="C135" s="1">
        <v>9</v>
      </c>
      <c r="D135" s="4">
        <f t="shared" si="141"/>
        <v>69</v>
      </c>
      <c r="E135" s="4" t="s">
        <v>163</v>
      </c>
      <c r="F135" s="4">
        <v>3</v>
      </c>
      <c r="G135" s="4" t="s">
        <v>13</v>
      </c>
      <c r="H135" s="4" t="s">
        <v>19</v>
      </c>
      <c r="I135" s="4"/>
      <c r="J135" s="5">
        <v>97.2</v>
      </c>
      <c r="K135" s="72"/>
      <c r="L135" s="41">
        <v>4.0709999999999997</v>
      </c>
      <c r="M135" s="132" t="s">
        <v>130</v>
      </c>
      <c r="N135" s="1" t="s">
        <v>15</v>
      </c>
      <c r="O135" s="64"/>
      <c r="P135" s="9"/>
      <c r="Q135" s="3"/>
      <c r="R135" s="23">
        <v>4.3959999999999999</v>
      </c>
      <c r="S135" s="23">
        <v>4.3</v>
      </c>
      <c r="T135" s="23">
        <v>4.4619999999999997</v>
      </c>
      <c r="U135" s="23">
        <v>3.87</v>
      </c>
      <c r="V135" s="23">
        <v>4.0720000000000001</v>
      </c>
      <c r="W135" s="47"/>
      <c r="X135" s="47"/>
      <c r="Y135" s="47"/>
      <c r="Z135" s="23">
        <v>4.0839999999999996</v>
      </c>
      <c r="AA135" s="47"/>
      <c r="AB135" s="23">
        <v>4.1420000000000003</v>
      </c>
      <c r="AC135" s="23">
        <v>4.218</v>
      </c>
      <c r="AD135" s="23">
        <v>4.2480000000000002</v>
      </c>
      <c r="AE135" s="23">
        <v>3.9569999999999999</v>
      </c>
      <c r="AF135" s="23">
        <v>4.1289999999999996</v>
      </c>
      <c r="AG135" s="23">
        <v>3.6960000000000002</v>
      </c>
      <c r="AH135" s="23">
        <f t="shared" si="140"/>
        <v>3.9124999999999996</v>
      </c>
      <c r="AI135" s="9"/>
      <c r="AJ135" s="9"/>
      <c r="AK135" s="9"/>
      <c r="AL135" s="9"/>
      <c r="AM135" s="9"/>
      <c r="AN135" s="9"/>
      <c r="AO135" s="9"/>
      <c r="AP135" s="3"/>
      <c r="AQ135" s="23">
        <f t="shared" si="142"/>
        <v>0.32500000000000018</v>
      </c>
      <c r="AR135" s="23">
        <f t="shared" si="132"/>
        <v>0.22900000000000009</v>
      </c>
      <c r="AS135" s="23">
        <f t="shared" si="133"/>
        <v>0.39100000000000001</v>
      </c>
      <c r="AT135" s="23">
        <f t="shared" si="111"/>
        <v>-0.20099999999999962</v>
      </c>
      <c r="AU135" s="23">
        <f t="shared" si="112"/>
        <v>1.000000000000334E-3</v>
      </c>
      <c r="AV135" s="23" t="str">
        <f t="shared" si="113"/>
        <v/>
      </c>
      <c r="AW135" s="23" t="str">
        <f t="shared" si="114"/>
        <v/>
      </c>
      <c r="AX135" s="23" t="str">
        <f t="shared" si="115"/>
        <v/>
      </c>
      <c r="AY135" s="23">
        <f t="shared" si="116"/>
        <v>1.2999999999999901E-2</v>
      </c>
      <c r="AZ135" s="23" t="str">
        <f t="shared" si="117"/>
        <v/>
      </c>
      <c r="BA135" s="23">
        <f t="shared" si="118"/>
        <v>7.1000000000000618E-2</v>
      </c>
      <c r="BB135" s="23">
        <f t="shared" si="119"/>
        <v>0.14700000000000024</v>
      </c>
      <c r="BC135" s="23">
        <f t="shared" si="120"/>
        <v>0.17700000000000049</v>
      </c>
      <c r="BD135" s="23">
        <f t="shared" si="121"/>
        <v>-0.11399999999999988</v>
      </c>
      <c r="BE135" s="23">
        <f t="shared" si="122"/>
        <v>5.7999999999999829E-2</v>
      </c>
      <c r="BF135" s="23">
        <f t="shared" si="123"/>
        <v>-0.37499999999999956</v>
      </c>
      <c r="BG135" s="23">
        <f t="shared" si="124"/>
        <v>-0.15850000000000009</v>
      </c>
      <c r="BH135" s="23" t="str">
        <f t="shared" si="125"/>
        <v/>
      </c>
      <c r="BI135" s="23" t="str">
        <f t="shared" si="126"/>
        <v/>
      </c>
      <c r="BJ135" s="23" t="str">
        <f t="shared" si="127"/>
        <v/>
      </c>
      <c r="BK135" s="23" t="str">
        <f t="shared" si="128"/>
        <v/>
      </c>
      <c r="BL135" s="23" t="str">
        <f t="shared" si="129"/>
        <v/>
      </c>
      <c r="BM135" s="23" t="str">
        <f t="shared" si="130"/>
        <v/>
      </c>
      <c r="BN135" s="23" t="str">
        <f t="shared" si="131"/>
        <v/>
      </c>
      <c r="BP135" s="8">
        <f t="shared" si="143"/>
        <v>0.32500000000000018</v>
      </c>
      <c r="BQ135" s="8">
        <f t="shared" si="144"/>
        <v>0.22900000000000009</v>
      </c>
      <c r="BR135" s="8">
        <f t="shared" si="145"/>
        <v>0.39100000000000001</v>
      </c>
      <c r="BS135" s="8">
        <f t="shared" si="146"/>
        <v>0.20099999999999962</v>
      </c>
      <c r="BT135" s="8">
        <f t="shared" si="147"/>
        <v>1.000000000000334E-3</v>
      </c>
      <c r="BU135" s="8" t="str">
        <f t="shared" si="148"/>
        <v/>
      </c>
      <c r="BV135" s="8" t="str">
        <f t="shared" si="149"/>
        <v/>
      </c>
      <c r="BW135" s="8" t="str">
        <f t="shared" si="150"/>
        <v/>
      </c>
      <c r="BX135" s="8">
        <f t="shared" si="151"/>
        <v>1.2999999999999901E-2</v>
      </c>
      <c r="BY135" s="8" t="str">
        <f t="shared" si="152"/>
        <v/>
      </c>
      <c r="BZ135" s="8">
        <f t="shared" si="153"/>
        <v>7.1000000000000618E-2</v>
      </c>
      <c r="CA135" s="8">
        <f t="shared" si="154"/>
        <v>0.14700000000000024</v>
      </c>
      <c r="CB135" s="8">
        <f t="shared" si="155"/>
        <v>0.17700000000000049</v>
      </c>
      <c r="CC135" s="8">
        <f t="shared" si="156"/>
        <v>0.11399999999999988</v>
      </c>
      <c r="CD135" s="8">
        <f t="shared" si="157"/>
        <v>5.7999999999999829E-2</v>
      </c>
      <c r="CE135" s="8">
        <f t="shared" si="158"/>
        <v>0.37499999999999956</v>
      </c>
      <c r="CF135" s="8">
        <f t="shared" si="159"/>
        <v>0.15850000000000009</v>
      </c>
      <c r="CG135" s="8" t="str">
        <f t="shared" si="160"/>
        <v/>
      </c>
      <c r="CH135" s="8" t="str">
        <f t="shared" si="161"/>
        <v/>
      </c>
      <c r="CI135" s="8" t="str">
        <f t="shared" si="162"/>
        <v/>
      </c>
      <c r="CJ135" s="8" t="str">
        <f t="shared" si="163"/>
        <v/>
      </c>
      <c r="CK135" s="8" t="str">
        <f t="shared" si="164"/>
        <v/>
      </c>
      <c r="CL135" s="8" t="str">
        <f t="shared" si="165"/>
        <v/>
      </c>
      <c r="CM135" s="8" t="str">
        <f t="shared" si="166"/>
        <v/>
      </c>
      <c r="CN135" s="8"/>
    </row>
    <row r="136" spans="1:92">
      <c r="A136" s="1">
        <f t="shared" si="167"/>
        <v>134</v>
      </c>
      <c r="B136" s="34" t="s">
        <v>203</v>
      </c>
      <c r="C136" s="1">
        <v>1</v>
      </c>
      <c r="D136" s="4">
        <f t="shared" si="141"/>
        <v>12</v>
      </c>
      <c r="E136" s="4" t="s">
        <v>204</v>
      </c>
      <c r="F136" s="4">
        <v>1</v>
      </c>
      <c r="G136" s="4" t="s">
        <v>16</v>
      </c>
      <c r="H136" s="4" t="s">
        <v>138</v>
      </c>
      <c r="I136" s="4" t="s">
        <v>346</v>
      </c>
      <c r="J136" s="5">
        <v>31.4</v>
      </c>
      <c r="K136" s="72"/>
      <c r="L136" s="41">
        <v>7.1509999999999998</v>
      </c>
      <c r="M136" s="132" t="s">
        <v>211</v>
      </c>
      <c r="N136" s="1" t="s">
        <v>15</v>
      </c>
      <c r="O136" s="23">
        <v>7.1059999999999999</v>
      </c>
      <c r="P136" s="1" t="s">
        <v>347</v>
      </c>
      <c r="Q136" s="3" t="s">
        <v>227</v>
      </c>
      <c r="R136" s="45"/>
      <c r="S136" s="45"/>
      <c r="T136" s="45"/>
      <c r="U136" s="45"/>
      <c r="V136" s="45"/>
      <c r="W136" s="45"/>
      <c r="X136" s="45"/>
      <c r="Y136" s="23">
        <v>7.157</v>
      </c>
      <c r="Z136" s="23">
        <v>7.1580000000000004</v>
      </c>
      <c r="AA136" s="23">
        <v>7.1520000000000001</v>
      </c>
      <c r="AB136" s="45"/>
      <c r="AC136" s="45"/>
      <c r="AD136" s="45"/>
      <c r="AE136" s="45"/>
      <c r="AF136" s="45"/>
      <c r="AG136" s="23">
        <v>6.1180000000000003</v>
      </c>
      <c r="AH136" s="45"/>
      <c r="AI136" s="45"/>
      <c r="AJ136" s="16">
        <v>7.12</v>
      </c>
      <c r="AK136" s="45"/>
      <c r="AL136" s="45"/>
      <c r="AM136" s="45"/>
      <c r="AN136" s="45"/>
      <c r="AO136" s="16">
        <v>7.11</v>
      </c>
      <c r="AP136" s="3"/>
      <c r="AQ136" s="23" t="str">
        <f t="shared" si="142"/>
        <v/>
      </c>
      <c r="AR136" s="23" t="str">
        <f t="shared" si="132"/>
        <v/>
      </c>
      <c r="AS136" s="23" t="str">
        <f t="shared" si="133"/>
        <v/>
      </c>
      <c r="AT136" s="23" t="str">
        <f t="shared" si="111"/>
        <v/>
      </c>
      <c r="AU136" s="23" t="str">
        <f t="shared" si="112"/>
        <v/>
      </c>
      <c r="AV136" s="23" t="str">
        <f t="shared" si="113"/>
        <v/>
      </c>
      <c r="AW136" s="23" t="str">
        <f t="shared" si="114"/>
        <v/>
      </c>
      <c r="AX136" s="23" t="str">
        <f t="shared" si="115"/>
        <v/>
      </c>
      <c r="AY136" s="23" t="str">
        <f t="shared" si="116"/>
        <v/>
      </c>
      <c r="AZ136" s="23" t="str">
        <f t="shared" si="117"/>
        <v/>
      </c>
      <c r="BA136" s="23" t="str">
        <f t="shared" si="118"/>
        <v/>
      </c>
      <c r="BB136" s="23" t="str">
        <f t="shared" si="119"/>
        <v/>
      </c>
      <c r="BC136" s="23" t="str">
        <f t="shared" si="120"/>
        <v/>
      </c>
      <c r="BD136" s="23" t="str">
        <f t="shared" si="121"/>
        <v/>
      </c>
      <c r="BE136" s="23" t="str">
        <f t="shared" si="122"/>
        <v/>
      </c>
      <c r="BF136" s="23" t="str">
        <f t="shared" si="123"/>
        <v/>
      </c>
      <c r="BG136" s="23" t="str">
        <f t="shared" si="124"/>
        <v/>
      </c>
      <c r="BH136" s="23" t="str">
        <f t="shared" si="125"/>
        <v/>
      </c>
      <c r="BI136" s="23" t="str">
        <f t="shared" si="126"/>
        <v/>
      </c>
      <c r="BJ136" s="23" t="str">
        <f t="shared" si="127"/>
        <v/>
      </c>
      <c r="BK136" s="23" t="str">
        <f t="shared" si="128"/>
        <v/>
      </c>
      <c r="BL136" s="23" t="str">
        <f t="shared" si="129"/>
        <v/>
      </c>
      <c r="BM136" s="23" t="str">
        <f t="shared" si="130"/>
        <v/>
      </c>
      <c r="BN136" s="23" t="str">
        <f t="shared" si="131"/>
        <v/>
      </c>
      <c r="BP136" s="8" t="str">
        <f t="shared" si="143"/>
        <v/>
      </c>
      <c r="BQ136" s="8" t="str">
        <f t="shared" si="144"/>
        <v/>
      </c>
      <c r="BR136" s="8" t="str">
        <f t="shared" si="145"/>
        <v/>
      </c>
      <c r="BS136" s="8" t="str">
        <f t="shared" si="146"/>
        <v/>
      </c>
      <c r="BT136" s="8" t="str">
        <f t="shared" si="147"/>
        <v/>
      </c>
      <c r="BU136" s="8" t="str">
        <f t="shared" si="148"/>
        <v/>
      </c>
      <c r="BV136" s="8" t="str">
        <f t="shared" si="149"/>
        <v/>
      </c>
      <c r="BW136" s="8" t="str">
        <f t="shared" si="150"/>
        <v/>
      </c>
      <c r="BX136" s="8" t="str">
        <f t="shared" si="151"/>
        <v/>
      </c>
      <c r="BY136" s="8" t="str">
        <f t="shared" si="152"/>
        <v/>
      </c>
      <c r="BZ136" s="8" t="str">
        <f t="shared" si="153"/>
        <v/>
      </c>
      <c r="CA136" s="8" t="str">
        <f t="shared" si="154"/>
        <v/>
      </c>
      <c r="CB136" s="8" t="str">
        <f t="shared" si="155"/>
        <v/>
      </c>
      <c r="CC136" s="8" t="str">
        <f t="shared" si="156"/>
        <v/>
      </c>
      <c r="CD136" s="8" t="str">
        <f t="shared" si="157"/>
        <v/>
      </c>
      <c r="CE136" s="8" t="str">
        <f t="shared" si="158"/>
        <v/>
      </c>
      <c r="CF136" s="8" t="str">
        <f t="shared" si="159"/>
        <v/>
      </c>
      <c r="CG136" s="8" t="str">
        <f t="shared" si="160"/>
        <v/>
      </c>
      <c r="CH136" s="8" t="str">
        <f t="shared" si="161"/>
        <v/>
      </c>
      <c r="CI136" s="8" t="str">
        <f t="shared" si="162"/>
        <v/>
      </c>
      <c r="CJ136" s="8" t="str">
        <f t="shared" si="163"/>
        <v/>
      </c>
      <c r="CK136" s="8" t="str">
        <f t="shared" si="164"/>
        <v/>
      </c>
      <c r="CL136" s="8" t="str">
        <f t="shared" si="165"/>
        <v/>
      </c>
      <c r="CM136" s="8" t="str">
        <f t="shared" si="166"/>
        <v/>
      </c>
      <c r="CN136" s="8"/>
    </row>
    <row r="137" spans="1:92">
      <c r="A137" s="1">
        <f t="shared" si="167"/>
        <v>135</v>
      </c>
      <c r="B137" s="2" t="s">
        <v>209</v>
      </c>
      <c r="C137" s="1">
        <v>2</v>
      </c>
      <c r="D137" s="4">
        <f t="shared" si="141"/>
        <v>12</v>
      </c>
      <c r="E137" s="4" t="s">
        <v>264</v>
      </c>
      <c r="F137" s="4">
        <v>1</v>
      </c>
      <c r="G137" s="4" t="s">
        <v>13</v>
      </c>
      <c r="H137" s="4" t="s">
        <v>14</v>
      </c>
      <c r="I137" s="4"/>
      <c r="J137" s="5">
        <v>94</v>
      </c>
      <c r="K137" s="67">
        <v>0.47</v>
      </c>
      <c r="L137" s="41">
        <v>6.4189999999999996</v>
      </c>
      <c r="M137" s="132" t="s">
        <v>120</v>
      </c>
      <c r="N137" s="1" t="s">
        <v>15</v>
      </c>
      <c r="O137" s="23">
        <v>6.4059999999999997</v>
      </c>
      <c r="P137" s="1" t="s">
        <v>206</v>
      </c>
      <c r="Q137" s="3" t="s">
        <v>227</v>
      </c>
      <c r="R137" s="23">
        <v>6.4640000000000004</v>
      </c>
      <c r="S137" s="23">
        <v>6.4450000000000003</v>
      </c>
      <c r="T137" s="23">
        <v>6.17</v>
      </c>
      <c r="U137" s="23">
        <v>6.508</v>
      </c>
      <c r="V137" s="23">
        <v>6.4640000000000004</v>
      </c>
      <c r="W137" s="23">
        <v>6.4189999999999996</v>
      </c>
      <c r="X137" s="23">
        <v>6.4169999999999998</v>
      </c>
      <c r="Y137" s="23">
        <v>6.423</v>
      </c>
      <c r="Z137" s="23">
        <v>6.41</v>
      </c>
      <c r="AA137" s="23">
        <v>6.423</v>
      </c>
      <c r="AB137" s="23">
        <v>6.4640000000000004</v>
      </c>
      <c r="AC137" s="23">
        <v>6.4550000000000001</v>
      </c>
      <c r="AD137" s="23">
        <v>6.452</v>
      </c>
      <c r="AE137" s="23">
        <v>6.3710000000000004</v>
      </c>
      <c r="AF137" s="23">
        <v>6.4470000000000001</v>
      </c>
      <c r="AG137" s="23">
        <v>6.16</v>
      </c>
      <c r="AH137" s="67">
        <f t="shared" ref="AH137" si="168">IF((AF137&lt;&gt;0)*AND(AG137&lt;&gt;0),AVERAGE(AF137:AG137),"")</f>
        <v>6.3034999999999997</v>
      </c>
      <c r="AI137" s="9"/>
      <c r="AJ137" s="9"/>
      <c r="AK137" s="9"/>
      <c r="AL137" s="9"/>
      <c r="AM137" s="9"/>
      <c r="AN137" s="9"/>
      <c r="AO137" s="9"/>
      <c r="AP137" s="3"/>
      <c r="AQ137" s="23">
        <f t="shared" si="142"/>
        <v>4.5000000000000817E-2</v>
      </c>
      <c r="AR137" s="23">
        <f t="shared" si="132"/>
        <v>2.6000000000000689E-2</v>
      </c>
      <c r="AS137" s="23">
        <f t="shared" si="133"/>
        <v>-0.24899999999999967</v>
      </c>
      <c r="AT137" s="23">
        <f t="shared" si="111"/>
        <v>8.9000000000000412E-2</v>
      </c>
      <c r="AU137" s="23">
        <f t="shared" si="112"/>
        <v>4.5000000000000817E-2</v>
      </c>
      <c r="AV137" s="23">
        <f t="shared" si="113"/>
        <v>0</v>
      </c>
      <c r="AW137" s="23">
        <f t="shared" si="114"/>
        <v>-1.9999999999997797E-3</v>
      </c>
      <c r="AX137" s="23">
        <f t="shared" si="115"/>
        <v>4.0000000000004476E-3</v>
      </c>
      <c r="AY137" s="23">
        <f t="shared" si="116"/>
        <v>-8.9999999999994529E-3</v>
      </c>
      <c r="AZ137" s="23">
        <f t="shared" si="117"/>
        <v>4.0000000000004476E-3</v>
      </c>
      <c r="BA137" s="23">
        <f t="shared" si="118"/>
        <v>4.5000000000000817E-2</v>
      </c>
      <c r="BB137" s="23">
        <f t="shared" si="119"/>
        <v>3.6000000000000476E-2</v>
      </c>
      <c r="BC137" s="23">
        <f t="shared" si="120"/>
        <v>3.3000000000000362E-2</v>
      </c>
      <c r="BD137" s="23">
        <f t="shared" si="121"/>
        <v>-4.7999999999999154E-2</v>
      </c>
      <c r="BE137" s="23">
        <f t="shared" si="122"/>
        <v>2.8000000000000469E-2</v>
      </c>
      <c r="BF137" s="23">
        <f t="shared" si="123"/>
        <v>-0.25899999999999945</v>
      </c>
      <c r="BG137" s="23">
        <f t="shared" si="124"/>
        <v>-0.11549999999999994</v>
      </c>
      <c r="BH137" s="23" t="str">
        <f t="shared" si="125"/>
        <v/>
      </c>
      <c r="BI137" s="23" t="str">
        <f t="shared" si="126"/>
        <v/>
      </c>
      <c r="BJ137" s="23" t="str">
        <f t="shared" si="127"/>
        <v/>
      </c>
      <c r="BK137" s="23" t="str">
        <f t="shared" si="128"/>
        <v/>
      </c>
      <c r="BL137" s="23" t="str">
        <f t="shared" si="129"/>
        <v/>
      </c>
      <c r="BM137" s="23" t="str">
        <f t="shared" si="130"/>
        <v/>
      </c>
      <c r="BN137" s="23" t="str">
        <f t="shared" si="131"/>
        <v/>
      </c>
      <c r="BP137" s="8">
        <f t="shared" si="143"/>
        <v>4.5000000000000817E-2</v>
      </c>
      <c r="BQ137" s="8">
        <f t="shared" si="144"/>
        <v>2.6000000000000689E-2</v>
      </c>
      <c r="BR137" s="8">
        <f t="shared" si="145"/>
        <v>0.24899999999999967</v>
      </c>
      <c r="BS137" s="8">
        <f t="shared" si="146"/>
        <v>8.9000000000000412E-2</v>
      </c>
      <c r="BT137" s="8">
        <f t="shared" si="147"/>
        <v>4.5000000000000817E-2</v>
      </c>
      <c r="BU137" s="8">
        <f t="shared" si="148"/>
        <v>0</v>
      </c>
      <c r="BV137" s="8">
        <f t="shared" si="149"/>
        <v>1.9999999999997797E-3</v>
      </c>
      <c r="BW137" s="8">
        <f t="shared" si="150"/>
        <v>4.0000000000004476E-3</v>
      </c>
      <c r="BX137" s="8">
        <f t="shared" si="151"/>
        <v>8.9999999999994529E-3</v>
      </c>
      <c r="BY137" s="8">
        <f t="shared" si="152"/>
        <v>4.0000000000004476E-3</v>
      </c>
      <c r="BZ137" s="8">
        <f t="shared" si="153"/>
        <v>4.5000000000000817E-2</v>
      </c>
      <c r="CA137" s="8">
        <f t="shared" si="154"/>
        <v>3.6000000000000476E-2</v>
      </c>
      <c r="CB137" s="8">
        <f t="shared" si="155"/>
        <v>3.3000000000000362E-2</v>
      </c>
      <c r="CC137" s="8">
        <f t="shared" si="156"/>
        <v>4.7999999999999154E-2</v>
      </c>
      <c r="CD137" s="8">
        <f t="shared" si="157"/>
        <v>2.8000000000000469E-2</v>
      </c>
      <c r="CE137" s="8">
        <f t="shared" si="158"/>
        <v>0.25899999999999945</v>
      </c>
      <c r="CF137" s="8">
        <f t="shared" si="159"/>
        <v>0.11549999999999994</v>
      </c>
      <c r="CG137" s="8" t="str">
        <f t="shared" si="160"/>
        <v/>
      </c>
      <c r="CH137" s="8" t="str">
        <f t="shared" si="161"/>
        <v/>
      </c>
      <c r="CI137" s="8" t="str">
        <f t="shared" si="162"/>
        <v/>
      </c>
      <c r="CJ137" s="8" t="str">
        <f t="shared" si="163"/>
        <v/>
      </c>
      <c r="CK137" s="8" t="str">
        <f t="shared" si="164"/>
        <v/>
      </c>
      <c r="CL137" s="8" t="str">
        <f t="shared" si="165"/>
        <v/>
      </c>
      <c r="CM137" s="8" t="str">
        <f t="shared" si="166"/>
        <v/>
      </c>
      <c r="CN137" s="8"/>
    </row>
    <row r="138" spans="1:92">
      <c r="A138" s="1">
        <f t="shared" si="167"/>
        <v>136</v>
      </c>
      <c r="B138" s="2" t="s">
        <v>210</v>
      </c>
      <c r="C138" s="1">
        <v>1</v>
      </c>
      <c r="D138" s="4">
        <f t="shared" si="141"/>
        <v>12</v>
      </c>
      <c r="E138" s="4" t="s">
        <v>264</v>
      </c>
      <c r="F138" s="4">
        <v>1</v>
      </c>
      <c r="G138" s="4" t="s">
        <v>13</v>
      </c>
      <c r="H138" s="4" t="s">
        <v>192</v>
      </c>
      <c r="I138" s="4"/>
      <c r="J138" s="5">
        <v>95</v>
      </c>
      <c r="K138" s="67">
        <v>4.8000000000000001E-2</v>
      </c>
      <c r="L138" s="41">
        <v>2.9009999999999998</v>
      </c>
      <c r="M138" s="132" t="s">
        <v>211</v>
      </c>
      <c r="N138" s="1" t="s">
        <v>15</v>
      </c>
      <c r="O138" s="23">
        <v>2.891</v>
      </c>
      <c r="P138" s="1" t="s">
        <v>206</v>
      </c>
      <c r="Q138" s="3" t="s">
        <v>227</v>
      </c>
      <c r="R138" s="68">
        <v>2.8239999999999998</v>
      </c>
      <c r="S138" s="68">
        <v>2.831</v>
      </c>
      <c r="T138" s="68">
        <v>2.4260000000000002</v>
      </c>
      <c r="U138" s="46">
        <v>2.9277000000000002</v>
      </c>
      <c r="V138" s="46">
        <v>2.9277000000000002</v>
      </c>
      <c r="W138" s="46">
        <v>2.89</v>
      </c>
      <c r="X138" s="46">
        <v>2.91</v>
      </c>
      <c r="Y138" s="68">
        <v>2.9129999999999998</v>
      </c>
      <c r="Z138" s="46">
        <v>2.91</v>
      </c>
      <c r="AA138" s="46">
        <v>2.9001000000000001</v>
      </c>
      <c r="AB138" s="68">
        <v>2.915</v>
      </c>
      <c r="AC138" s="68">
        <v>2.9239999999999999</v>
      </c>
      <c r="AD138" s="46">
        <v>2.8929999999999998</v>
      </c>
      <c r="AE138" s="46">
        <v>2.8420000000000001</v>
      </c>
      <c r="AF138" s="46">
        <v>2.8210000000000002</v>
      </c>
      <c r="AG138" s="46">
        <v>2.64</v>
      </c>
      <c r="AH138" s="67">
        <f t="shared" ref="AH138:AH247" si="169">IF((AF138&lt;&gt;0)*AND(AG138&lt;&gt;0),AVERAGE(AF138:AG138),"")</f>
        <v>2.7305000000000001</v>
      </c>
      <c r="AI138" s="9"/>
      <c r="AJ138" s="9"/>
      <c r="AK138" s="9"/>
      <c r="AL138" s="9"/>
      <c r="AM138" s="9"/>
      <c r="AN138" s="9"/>
      <c r="AO138" s="9"/>
      <c r="AP138" s="3"/>
      <c r="AQ138" s="23">
        <f t="shared" si="142"/>
        <v>-7.6999999999999957E-2</v>
      </c>
      <c r="AR138" s="23">
        <f t="shared" si="132"/>
        <v>-6.999999999999984E-2</v>
      </c>
      <c r="AS138" s="23">
        <f t="shared" si="133"/>
        <v>-0.47499999999999964</v>
      </c>
      <c r="AT138" s="23">
        <f t="shared" si="111"/>
        <v>2.670000000000039E-2</v>
      </c>
      <c r="AU138" s="23">
        <f t="shared" si="112"/>
        <v>2.670000000000039E-2</v>
      </c>
      <c r="AV138" s="23">
        <f t="shared" si="113"/>
        <v>-1.0999999999999677E-2</v>
      </c>
      <c r="AW138" s="23">
        <f t="shared" si="114"/>
        <v>9.0000000000003411E-3</v>
      </c>
      <c r="AX138" s="23">
        <f t="shared" si="115"/>
        <v>1.2000000000000011E-2</v>
      </c>
      <c r="AY138" s="23">
        <f t="shared" si="116"/>
        <v>9.0000000000003411E-3</v>
      </c>
      <c r="AZ138" s="23">
        <f t="shared" si="117"/>
        <v>-8.9999999999967883E-4</v>
      </c>
      <c r="BA138" s="23">
        <f t="shared" si="118"/>
        <v>1.4000000000000234E-2</v>
      </c>
      <c r="BB138" s="23">
        <f t="shared" si="119"/>
        <v>2.3000000000000131E-2</v>
      </c>
      <c r="BC138" s="23">
        <f t="shared" si="120"/>
        <v>-8.0000000000000071E-3</v>
      </c>
      <c r="BD138" s="23">
        <f t="shared" si="121"/>
        <v>-5.8999999999999719E-2</v>
      </c>
      <c r="BE138" s="23">
        <f t="shared" si="122"/>
        <v>-7.9999999999999627E-2</v>
      </c>
      <c r="BF138" s="23">
        <f t="shared" si="123"/>
        <v>-0.26099999999999968</v>
      </c>
      <c r="BG138" s="23">
        <f t="shared" si="124"/>
        <v>-0.17049999999999965</v>
      </c>
      <c r="BH138" s="23" t="str">
        <f t="shared" si="125"/>
        <v/>
      </c>
      <c r="BI138" s="23" t="str">
        <f t="shared" si="126"/>
        <v/>
      </c>
      <c r="BJ138" s="23" t="str">
        <f t="shared" si="127"/>
        <v/>
      </c>
      <c r="BK138" s="23" t="str">
        <f t="shared" si="128"/>
        <v/>
      </c>
      <c r="BL138" s="23" t="str">
        <f t="shared" si="129"/>
        <v/>
      </c>
      <c r="BM138" s="23" t="str">
        <f t="shared" si="130"/>
        <v/>
      </c>
      <c r="BN138" s="23" t="str">
        <f t="shared" si="131"/>
        <v/>
      </c>
      <c r="BP138" s="8">
        <f t="shared" si="143"/>
        <v>7.6999999999999957E-2</v>
      </c>
      <c r="BQ138" s="8">
        <f t="shared" si="144"/>
        <v>6.999999999999984E-2</v>
      </c>
      <c r="BR138" s="8">
        <f t="shared" si="145"/>
        <v>0.47499999999999964</v>
      </c>
      <c r="BS138" s="8">
        <f t="shared" si="146"/>
        <v>2.670000000000039E-2</v>
      </c>
      <c r="BT138" s="8">
        <f t="shared" si="147"/>
        <v>2.670000000000039E-2</v>
      </c>
      <c r="BU138" s="8">
        <f t="shared" si="148"/>
        <v>1.0999999999999677E-2</v>
      </c>
      <c r="BV138" s="8">
        <f t="shared" si="149"/>
        <v>9.0000000000003411E-3</v>
      </c>
      <c r="BW138" s="8">
        <f t="shared" si="150"/>
        <v>1.2000000000000011E-2</v>
      </c>
      <c r="BX138" s="8">
        <f t="shared" si="151"/>
        <v>9.0000000000003411E-3</v>
      </c>
      <c r="BY138" s="8">
        <f t="shared" si="152"/>
        <v>8.9999999999967883E-4</v>
      </c>
      <c r="BZ138" s="8">
        <f t="shared" si="153"/>
        <v>1.4000000000000234E-2</v>
      </c>
      <c r="CA138" s="8">
        <f t="shared" si="154"/>
        <v>2.3000000000000131E-2</v>
      </c>
      <c r="CB138" s="8">
        <f t="shared" si="155"/>
        <v>8.0000000000000071E-3</v>
      </c>
      <c r="CC138" s="8">
        <f t="shared" si="156"/>
        <v>5.8999999999999719E-2</v>
      </c>
      <c r="CD138" s="8">
        <f t="shared" si="157"/>
        <v>7.9999999999999627E-2</v>
      </c>
      <c r="CE138" s="8">
        <f t="shared" si="158"/>
        <v>0.26099999999999968</v>
      </c>
      <c r="CF138" s="8">
        <f t="shared" si="159"/>
        <v>0.17049999999999965</v>
      </c>
      <c r="CG138" s="8" t="str">
        <f t="shared" si="160"/>
        <v/>
      </c>
      <c r="CH138" s="8" t="str">
        <f t="shared" si="161"/>
        <v/>
      </c>
      <c r="CI138" s="8" t="str">
        <f t="shared" si="162"/>
        <v/>
      </c>
      <c r="CJ138" s="8" t="str">
        <f t="shared" si="163"/>
        <v/>
      </c>
      <c r="CK138" s="8" t="str">
        <f t="shared" si="164"/>
        <v/>
      </c>
      <c r="CL138" s="8" t="str">
        <f t="shared" si="165"/>
        <v/>
      </c>
      <c r="CM138" s="8" t="str">
        <f t="shared" si="166"/>
        <v/>
      </c>
      <c r="CN138" s="8"/>
    </row>
    <row r="139" spans="1:92">
      <c r="A139" s="1">
        <f t="shared" si="167"/>
        <v>137</v>
      </c>
      <c r="B139" s="2"/>
      <c r="C139" s="1">
        <v>1</v>
      </c>
      <c r="D139" s="4">
        <f t="shared" si="141"/>
        <v>12</v>
      </c>
      <c r="E139" s="4" t="s">
        <v>291</v>
      </c>
      <c r="F139" s="4">
        <v>1</v>
      </c>
      <c r="G139" s="4" t="s">
        <v>13</v>
      </c>
      <c r="H139" s="4" t="s">
        <v>192</v>
      </c>
      <c r="I139" s="4" t="s">
        <v>273</v>
      </c>
      <c r="J139" s="5">
        <v>95.1</v>
      </c>
      <c r="K139" s="67">
        <v>0.05</v>
      </c>
      <c r="L139" s="41">
        <v>2.8980000000000001</v>
      </c>
      <c r="M139" s="132" t="s">
        <v>211</v>
      </c>
      <c r="N139" s="1" t="s">
        <v>15</v>
      </c>
      <c r="O139" s="23">
        <v>2.8879999999999999</v>
      </c>
      <c r="P139" s="1" t="s">
        <v>206</v>
      </c>
      <c r="Q139" s="3" t="s">
        <v>227</v>
      </c>
      <c r="R139" s="68">
        <v>2.8170000000000002</v>
      </c>
      <c r="S139" s="68">
        <v>2.8239999999999998</v>
      </c>
      <c r="T139" s="68">
        <v>2.423</v>
      </c>
      <c r="U139" s="46">
        <v>2.9089999999999998</v>
      </c>
      <c r="V139" s="46">
        <v>2.9239999999999999</v>
      </c>
      <c r="W139" s="46">
        <v>2.8959999999999999</v>
      </c>
      <c r="X139" s="46">
        <v>2.895</v>
      </c>
      <c r="Y139" s="68">
        <v>2.9089999999999998</v>
      </c>
      <c r="Z139" s="44">
        <v>2.9060000000000001</v>
      </c>
      <c r="AA139" s="44">
        <v>2.8969999999999998</v>
      </c>
      <c r="AB139" s="68">
        <v>2.9089999999999998</v>
      </c>
      <c r="AC139" s="68">
        <v>2.9180000000000001</v>
      </c>
      <c r="AD139" s="46">
        <v>2.887</v>
      </c>
      <c r="AE139" s="46">
        <v>2.8370000000000002</v>
      </c>
      <c r="AF139" s="46">
        <v>2.8149999999999999</v>
      </c>
      <c r="AG139" s="46">
        <v>2.637</v>
      </c>
      <c r="AH139" s="67">
        <f t="shared" si="169"/>
        <v>2.726</v>
      </c>
      <c r="AI139" s="9"/>
      <c r="AJ139" s="9"/>
      <c r="AK139" s="9"/>
      <c r="AL139" s="9"/>
      <c r="AM139" s="9"/>
      <c r="AN139" s="9"/>
      <c r="AO139" s="9"/>
      <c r="AP139" s="3"/>
      <c r="AQ139" s="23">
        <f t="shared" si="142"/>
        <v>-8.0999999999999961E-2</v>
      </c>
      <c r="AR139" s="23">
        <f t="shared" si="132"/>
        <v>-7.4000000000000288E-2</v>
      </c>
      <c r="AS139" s="23">
        <f t="shared" si="133"/>
        <v>-0.47500000000000009</v>
      </c>
      <c r="AT139" s="23">
        <f t="shared" si="111"/>
        <v>1.0999999999999677E-2</v>
      </c>
      <c r="AU139" s="23">
        <f t="shared" si="112"/>
        <v>2.5999999999999801E-2</v>
      </c>
      <c r="AV139" s="23">
        <f t="shared" si="113"/>
        <v>-2.0000000000002238E-3</v>
      </c>
      <c r="AW139" s="23">
        <f t="shared" si="114"/>
        <v>-3.0000000000001137E-3</v>
      </c>
      <c r="AX139" s="23">
        <f t="shared" si="115"/>
        <v>1.0999999999999677E-2</v>
      </c>
      <c r="AY139" s="23">
        <f t="shared" si="116"/>
        <v>8.0000000000000071E-3</v>
      </c>
      <c r="AZ139" s="23">
        <f t="shared" si="117"/>
        <v>-1.000000000000334E-3</v>
      </c>
      <c r="BA139" s="23">
        <f t="shared" si="118"/>
        <v>1.0999999999999677E-2</v>
      </c>
      <c r="BB139" s="23">
        <f t="shared" si="119"/>
        <v>2.0000000000000018E-2</v>
      </c>
      <c r="BC139" s="23">
        <f t="shared" si="120"/>
        <v>-1.1000000000000121E-2</v>
      </c>
      <c r="BD139" s="23">
        <f t="shared" si="121"/>
        <v>-6.0999999999999943E-2</v>
      </c>
      <c r="BE139" s="23">
        <f t="shared" si="122"/>
        <v>-8.3000000000000185E-2</v>
      </c>
      <c r="BF139" s="23">
        <f t="shared" si="123"/>
        <v>-0.26100000000000012</v>
      </c>
      <c r="BG139" s="23">
        <f t="shared" si="124"/>
        <v>-0.17200000000000015</v>
      </c>
      <c r="BH139" s="23" t="str">
        <f t="shared" si="125"/>
        <v/>
      </c>
      <c r="BI139" s="23" t="str">
        <f t="shared" si="126"/>
        <v/>
      </c>
      <c r="BJ139" s="23" t="str">
        <f t="shared" si="127"/>
        <v/>
      </c>
      <c r="BK139" s="23" t="str">
        <f t="shared" si="128"/>
        <v/>
      </c>
      <c r="BL139" s="23" t="str">
        <f t="shared" si="129"/>
        <v/>
      </c>
      <c r="BM139" s="23" t="str">
        <f t="shared" si="130"/>
        <v/>
      </c>
      <c r="BN139" s="23" t="str">
        <f t="shared" si="131"/>
        <v/>
      </c>
      <c r="BP139" s="8">
        <f t="shared" si="143"/>
        <v>8.0999999999999961E-2</v>
      </c>
      <c r="BQ139" s="8">
        <f t="shared" si="144"/>
        <v>7.4000000000000288E-2</v>
      </c>
      <c r="BR139" s="8">
        <f t="shared" si="145"/>
        <v>0.47500000000000009</v>
      </c>
      <c r="BS139" s="8">
        <f t="shared" si="146"/>
        <v>1.0999999999999677E-2</v>
      </c>
      <c r="BT139" s="8">
        <f t="shared" si="147"/>
        <v>2.5999999999999801E-2</v>
      </c>
      <c r="BU139" s="8">
        <f t="shared" si="148"/>
        <v>2.0000000000002238E-3</v>
      </c>
      <c r="BV139" s="8">
        <f t="shared" si="149"/>
        <v>3.0000000000001137E-3</v>
      </c>
      <c r="BW139" s="8">
        <f t="shared" si="150"/>
        <v>1.0999999999999677E-2</v>
      </c>
      <c r="BX139" s="8">
        <f t="shared" si="151"/>
        <v>8.0000000000000071E-3</v>
      </c>
      <c r="BY139" s="8">
        <f t="shared" si="152"/>
        <v>1.000000000000334E-3</v>
      </c>
      <c r="BZ139" s="8">
        <f t="shared" si="153"/>
        <v>1.0999999999999677E-2</v>
      </c>
      <c r="CA139" s="8">
        <f t="shared" si="154"/>
        <v>2.0000000000000018E-2</v>
      </c>
      <c r="CB139" s="8">
        <f t="shared" si="155"/>
        <v>1.1000000000000121E-2</v>
      </c>
      <c r="CC139" s="8">
        <f t="shared" si="156"/>
        <v>6.0999999999999943E-2</v>
      </c>
      <c r="CD139" s="8">
        <f t="shared" si="157"/>
        <v>8.3000000000000185E-2</v>
      </c>
      <c r="CE139" s="8">
        <f t="shared" si="158"/>
        <v>0.26100000000000012</v>
      </c>
      <c r="CF139" s="8">
        <f t="shared" si="159"/>
        <v>0.17200000000000015</v>
      </c>
      <c r="CG139" s="8" t="str">
        <f t="shared" si="160"/>
        <v/>
      </c>
      <c r="CH139" s="8" t="str">
        <f t="shared" si="161"/>
        <v/>
      </c>
      <c r="CI139" s="8" t="str">
        <f t="shared" si="162"/>
        <v/>
      </c>
      <c r="CJ139" s="8" t="str">
        <f t="shared" si="163"/>
        <v/>
      </c>
      <c r="CK139" s="8" t="str">
        <f t="shared" si="164"/>
        <v/>
      </c>
      <c r="CL139" s="8" t="str">
        <f t="shared" si="165"/>
        <v/>
      </c>
      <c r="CM139" s="8" t="str">
        <f t="shared" si="166"/>
        <v/>
      </c>
      <c r="CN139" s="8"/>
    </row>
    <row r="140" spans="1:92">
      <c r="A140" s="1">
        <f t="shared" si="167"/>
        <v>138</v>
      </c>
      <c r="B140" s="2" t="s">
        <v>274</v>
      </c>
      <c r="C140" s="1">
        <v>5</v>
      </c>
      <c r="D140" s="4">
        <f t="shared" si="141"/>
        <v>35</v>
      </c>
      <c r="E140" s="4" t="s">
        <v>157</v>
      </c>
      <c r="F140" s="4">
        <v>1</v>
      </c>
      <c r="G140" s="4" t="s">
        <v>13</v>
      </c>
      <c r="H140" s="4" t="s">
        <v>19</v>
      </c>
      <c r="I140" s="4"/>
      <c r="J140" s="12">
        <v>93.3</v>
      </c>
      <c r="K140" s="46">
        <v>3.0000000000000001E-3</v>
      </c>
      <c r="L140" s="41">
        <v>2.7730000000000001</v>
      </c>
      <c r="M140" s="132" t="s">
        <v>355</v>
      </c>
      <c r="N140" s="1" t="s">
        <v>15</v>
      </c>
      <c r="O140" s="23">
        <v>2.7759999999999998</v>
      </c>
      <c r="P140" s="1" t="s">
        <v>9</v>
      </c>
      <c r="Q140" s="3"/>
      <c r="R140" s="23">
        <v>2.8119999999999998</v>
      </c>
      <c r="S140" s="23">
        <v>2.7349999999999999</v>
      </c>
      <c r="T140" s="23">
        <v>2.8410000000000002</v>
      </c>
      <c r="U140" s="23">
        <v>2.6619999999999999</v>
      </c>
      <c r="V140" s="23">
        <v>2.8929999999999998</v>
      </c>
      <c r="W140" s="23">
        <v>2.758</v>
      </c>
      <c r="X140" s="23">
        <v>2.7570000000000001</v>
      </c>
      <c r="Y140" s="37">
        <v>2.7869999999999999</v>
      </c>
      <c r="Z140" s="23">
        <v>2.762</v>
      </c>
      <c r="AA140" s="23">
        <v>2.7810000000000001</v>
      </c>
      <c r="AB140" s="23">
        <v>3.012</v>
      </c>
      <c r="AC140" s="23">
        <v>3.0310000000000001</v>
      </c>
      <c r="AD140" s="23">
        <v>2.9319999999999999</v>
      </c>
      <c r="AE140" s="23">
        <v>2.8620000000000001</v>
      </c>
      <c r="AF140" s="23">
        <v>2.7280000000000002</v>
      </c>
      <c r="AG140" s="23">
        <v>2.5939999999999999</v>
      </c>
      <c r="AH140" s="23">
        <f t="shared" ref="AH140:AH146" si="170">0.5*(AF140+AG140)</f>
        <v>2.661</v>
      </c>
      <c r="AI140" s="64"/>
      <c r="AJ140" s="64"/>
      <c r="AK140" s="64"/>
      <c r="AL140" s="64"/>
      <c r="AM140" s="64"/>
      <c r="AN140" s="64"/>
      <c r="AO140" s="64"/>
      <c r="AP140" s="3"/>
      <c r="AQ140" s="23">
        <f t="shared" si="142"/>
        <v>3.8999999999999702E-2</v>
      </c>
      <c r="AR140" s="23">
        <f t="shared" si="132"/>
        <v>-3.8000000000000256E-2</v>
      </c>
      <c r="AS140" s="23">
        <f t="shared" si="133"/>
        <v>6.800000000000006E-2</v>
      </c>
      <c r="AT140" s="23">
        <f t="shared" si="111"/>
        <v>-0.11100000000000021</v>
      </c>
      <c r="AU140" s="23">
        <f t="shared" si="112"/>
        <v>0.11999999999999966</v>
      </c>
      <c r="AV140" s="23">
        <f t="shared" si="113"/>
        <v>-1.5000000000000124E-2</v>
      </c>
      <c r="AW140" s="23">
        <f t="shared" si="114"/>
        <v>-1.6000000000000014E-2</v>
      </c>
      <c r="AX140" s="23">
        <f t="shared" si="115"/>
        <v>1.399999999999979E-2</v>
      </c>
      <c r="AY140" s="23">
        <f t="shared" si="116"/>
        <v>-1.1000000000000121E-2</v>
      </c>
      <c r="AZ140" s="23">
        <f t="shared" si="117"/>
        <v>8.0000000000000071E-3</v>
      </c>
      <c r="BA140" s="23">
        <f t="shared" si="118"/>
        <v>0.23899999999999988</v>
      </c>
      <c r="BB140" s="23">
        <f t="shared" si="119"/>
        <v>0.25800000000000001</v>
      </c>
      <c r="BC140" s="23">
        <f t="shared" si="120"/>
        <v>0.15899999999999981</v>
      </c>
      <c r="BD140" s="23">
        <f t="shared" si="121"/>
        <v>8.8999999999999968E-2</v>
      </c>
      <c r="BE140" s="23">
        <f t="shared" si="122"/>
        <v>-4.4999999999999929E-2</v>
      </c>
      <c r="BF140" s="23">
        <f t="shared" si="123"/>
        <v>-0.17900000000000027</v>
      </c>
      <c r="BG140" s="23">
        <f t="shared" si="124"/>
        <v>-0.1120000000000001</v>
      </c>
      <c r="BH140" s="23" t="str">
        <f t="shared" si="125"/>
        <v/>
      </c>
      <c r="BI140" s="23" t="str">
        <f t="shared" si="126"/>
        <v/>
      </c>
      <c r="BJ140" s="23" t="str">
        <f t="shared" si="127"/>
        <v/>
      </c>
      <c r="BK140" s="23" t="str">
        <f t="shared" si="128"/>
        <v/>
      </c>
      <c r="BL140" s="23" t="str">
        <f t="shared" si="129"/>
        <v/>
      </c>
      <c r="BM140" s="23" t="str">
        <f t="shared" si="130"/>
        <v/>
      </c>
      <c r="BN140" s="23" t="str">
        <f t="shared" si="131"/>
        <v/>
      </c>
      <c r="BP140" s="8">
        <f t="shared" si="143"/>
        <v>3.8999999999999702E-2</v>
      </c>
      <c r="BQ140" s="8">
        <f t="shared" si="144"/>
        <v>3.8000000000000256E-2</v>
      </c>
      <c r="BR140" s="8">
        <f t="shared" si="145"/>
        <v>6.800000000000006E-2</v>
      </c>
      <c r="BS140" s="8">
        <f t="shared" si="146"/>
        <v>0.11100000000000021</v>
      </c>
      <c r="BT140" s="8">
        <f t="shared" si="147"/>
        <v>0.11999999999999966</v>
      </c>
      <c r="BU140" s="8">
        <f t="shared" si="148"/>
        <v>1.5000000000000124E-2</v>
      </c>
      <c r="BV140" s="8">
        <f t="shared" si="149"/>
        <v>1.6000000000000014E-2</v>
      </c>
      <c r="BW140" s="8">
        <f t="shared" si="150"/>
        <v>1.399999999999979E-2</v>
      </c>
      <c r="BX140" s="8">
        <f t="shared" si="151"/>
        <v>1.1000000000000121E-2</v>
      </c>
      <c r="BY140" s="8">
        <f t="shared" si="152"/>
        <v>8.0000000000000071E-3</v>
      </c>
      <c r="BZ140" s="8">
        <f t="shared" si="153"/>
        <v>0.23899999999999988</v>
      </c>
      <c r="CA140" s="8">
        <f t="shared" si="154"/>
        <v>0.25800000000000001</v>
      </c>
      <c r="CB140" s="8">
        <f t="shared" si="155"/>
        <v>0.15899999999999981</v>
      </c>
      <c r="CC140" s="8">
        <f t="shared" si="156"/>
        <v>8.8999999999999968E-2</v>
      </c>
      <c r="CD140" s="8">
        <f t="shared" si="157"/>
        <v>4.4999999999999929E-2</v>
      </c>
      <c r="CE140" s="8">
        <f t="shared" si="158"/>
        <v>0.17900000000000027</v>
      </c>
      <c r="CF140" s="8">
        <f t="shared" si="159"/>
        <v>0.1120000000000001</v>
      </c>
      <c r="CG140" s="8" t="str">
        <f t="shared" si="160"/>
        <v/>
      </c>
      <c r="CH140" s="8" t="str">
        <f t="shared" si="161"/>
        <v/>
      </c>
      <c r="CI140" s="8" t="str">
        <f t="shared" si="162"/>
        <v/>
      </c>
      <c r="CJ140" s="8" t="str">
        <f t="shared" si="163"/>
        <v/>
      </c>
      <c r="CK140" s="8" t="str">
        <f t="shared" si="164"/>
        <v/>
      </c>
      <c r="CL140" s="8" t="str">
        <f t="shared" si="165"/>
        <v/>
      </c>
      <c r="CM140" s="8" t="str">
        <f t="shared" si="166"/>
        <v/>
      </c>
      <c r="CN140" s="8"/>
    </row>
    <row r="141" spans="1:92">
      <c r="A141" s="1">
        <f t="shared" si="167"/>
        <v>139</v>
      </c>
      <c r="B141" s="2"/>
      <c r="C141" s="1">
        <v>5</v>
      </c>
      <c r="D141" s="4">
        <f t="shared" si="141"/>
        <v>35</v>
      </c>
      <c r="E141" s="4" t="s">
        <v>151</v>
      </c>
      <c r="F141" s="4">
        <v>1</v>
      </c>
      <c r="G141" s="4" t="s">
        <v>13</v>
      </c>
      <c r="H141" s="4" t="s">
        <v>160</v>
      </c>
      <c r="I141" s="4"/>
      <c r="J141" s="12">
        <v>90.6</v>
      </c>
      <c r="K141" s="72"/>
      <c r="L141" s="41">
        <v>4.5449999999999999</v>
      </c>
      <c r="M141" s="132" t="s">
        <v>355</v>
      </c>
      <c r="N141" s="1" t="s">
        <v>15</v>
      </c>
      <c r="O141" s="23">
        <v>4.5570000000000004</v>
      </c>
      <c r="P141" s="1" t="s">
        <v>9</v>
      </c>
      <c r="Q141" s="3"/>
      <c r="R141" s="23">
        <v>4.6970000000000001</v>
      </c>
      <c r="S141" s="23">
        <v>4.625</v>
      </c>
      <c r="T141" s="23">
        <v>4.6369999999999996</v>
      </c>
      <c r="U141" s="23">
        <v>4.4930000000000003</v>
      </c>
      <c r="V141" s="23">
        <v>4.7050000000000001</v>
      </c>
      <c r="W141" s="23">
        <v>4.5759999999999996</v>
      </c>
      <c r="X141" s="23">
        <v>4.5750000000000002</v>
      </c>
      <c r="Y141" s="37">
        <v>4.5990000000000002</v>
      </c>
      <c r="Z141" s="23">
        <v>4.5609999999999999</v>
      </c>
      <c r="AA141" s="23">
        <v>4.5519999999999996</v>
      </c>
      <c r="AB141" s="23">
        <v>5.391</v>
      </c>
      <c r="AC141" s="23">
        <v>4.9539999999999997</v>
      </c>
      <c r="AD141" s="23">
        <v>4.8470000000000004</v>
      </c>
      <c r="AE141" s="23">
        <v>4.8209999999999997</v>
      </c>
      <c r="AF141" s="23">
        <v>4.6589999999999998</v>
      </c>
      <c r="AG141" s="23">
        <v>4.532</v>
      </c>
      <c r="AH141" s="23">
        <f t="shared" si="170"/>
        <v>4.5954999999999995</v>
      </c>
      <c r="AI141" s="64"/>
      <c r="AJ141" s="64"/>
      <c r="AK141" s="64"/>
      <c r="AL141" s="64"/>
      <c r="AM141" s="64"/>
      <c r="AN141" s="64"/>
      <c r="AO141" s="64"/>
      <c r="AP141" s="3"/>
      <c r="AQ141" s="23">
        <f t="shared" si="142"/>
        <v>0.15200000000000014</v>
      </c>
      <c r="AR141" s="23">
        <f t="shared" si="132"/>
        <v>8.0000000000000071E-2</v>
      </c>
      <c r="AS141" s="23">
        <f t="shared" si="133"/>
        <v>9.1999999999999638E-2</v>
      </c>
      <c r="AT141" s="23">
        <f t="shared" si="111"/>
        <v>-5.1999999999999602E-2</v>
      </c>
      <c r="AU141" s="23">
        <f t="shared" si="112"/>
        <v>0.16000000000000014</v>
      </c>
      <c r="AV141" s="23">
        <f t="shared" si="113"/>
        <v>3.0999999999999694E-2</v>
      </c>
      <c r="AW141" s="23">
        <f t="shared" si="114"/>
        <v>3.0000000000000249E-2</v>
      </c>
      <c r="AX141" s="23">
        <f t="shared" si="115"/>
        <v>5.400000000000027E-2</v>
      </c>
      <c r="AY141" s="23">
        <f t="shared" si="116"/>
        <v>1.6000000000000014E-2</v>
      </c>
      <c r="AZ141" s="23">
        <f t="shared" si="117"/>
        <v>6.9999999999996732E-3</v>
      </c>
      <c r="BA141" s="23">
        <f t="shared" si="118"/>
        <v>0.84600000000000009</v>
      </c>
      <c r="BB141" s="23">
        <f t="shared" si="119"/>
        <v>0.40899999999999981</v>
      </c>
      <c r="BC141" s="23">
        <f t="shared" si="120"/>
        <v>0.30200000000000049</v>
      </c>
      <c r="BD141" s="23">
        <f t="shared" si="121"/>
        <v>0.2759999999999998</v>
      </c>
      <c r="BE141" s="23">
        <f t="shared" si="122"/>
        <v>0.11399999999999988</v>
      </c>
      <c r="BF141" s="23">
        <f t="shared" si="123"/>
        <v>-1.2999999999999901E-2</v>
      </c>
      <c r="BG141" s="23">
        <f t="shared" si="124"/>
        <v>5.0499999999999545E-2</v>
      </c>
      <c r="BH141" s="23" t="str">
        <f t="shared" si="125"/>
        <v/>
      </c>
      <c r="BI141" s="23" t="str">
        <f t="shared" si="126"/>
        <v/>
      </c>
      <c r="BJ141" s="23" t="str">
        <f t="shared" si="127"/>
        <v/>
      </c>
      <c r="BK141" s="23" t="str">
        <f t="shared" si="128"/>
        <v/>
      </c>
      <c r="BL141" s="23" t="str">
        <f t="shared" si="129"/>
        <v/>
      </c>
      <c r="BM141" s="23" t="str">
        <f t="shared" si="130"/>
        <v/>
      </c>
      <c r="BN141" s="23" t="str">
        <f t="shared" si="131"/>
        <v/>
      </c>
      <c r="BP141" s="8">
        <f t="shared" si="143"/>
        <v>0.15200000000000014</v>
      </c>
      <c r="BQ141" s="8">
        <f t="shared" si="144"/>
        <v>8.0000000000000071E-2</v>
      </c>
      <c r="BR141" s="8">
        <f t="shared" si="145"/>
        <v>9.1999999999999638E-2</v>
      </c>
      <c r="BS141" s="8">
        <f t="shared" si="146"/>
        <v>5.1999999999999602E-2</v>
      </c>
      <c r="BT141" s="8">
        <f t="shared" si="147"/>
        <v>0.16000000000000014</v>
      </c>
      <c r="BU141" s="8">
        <f t="shared" si="148"/>
        <v>3.0999999999999694E-2</v>
      </c>
      <c r="BV141" s="8">
        <f t="shared" si="149"/>
        <v>3.0000000000000249E-2</v>
      </c>
      <c r="BW141" s="8">
        <f t="shared" si="150"/>
        <v>5.400000000000027E-2</v>
      </c>
      <c r="BX141" s="8">
        <f t="shared" si="151"/>
        <v>1.6000000000000014E-2</v>
      </c>
      <c r="BY141" s="8">
        <f t="shared" si="152"/>
        <v>6.9999999999996732E-3</v>
      </c>
      <c r="BZ141" s="8">
        <f t="shared" si="153"/>
        <v>0.84600000000000009</v>
      </c>
      <c r="CA141" s="8">
        <f t="shared" si="154"/>
        <v>0.40899999999999981</v>
      </c>
      <c r="CB141" s="8">
        <f t="shared" si="155"/>
        <v>0.30200000000000049</v>
      </c>
      <c r="CC141" s="8">
        <f t="shared" si="156"/>
        <v>0.2759999999999998</v>
      </c>
      <c r="CD141" s="8">
        <f t="shared" si="157"/>
        <v>0.11399999999999988</v>
      </c>
      <c r="CE141" s="8">
        <f t="shared" si="158"/>
        <v>1.2999999999999901E-2</v>
      </c>
      <c r="CF141" s="8">
        <f t="shared" si="159"/>
        <v>5.0499999999999545E-2</v>
      </c>
      <c r="CG141" s="8" t="str">
        <f t="shared" si="160"/>
        <v/>
      </c>
      <c r="CH141" s="8" t="str">
        <f t="shared" si="161"/>
        <v/>
      </c>
      <c r="CI141" s="8" t="str">
        <f t="shared" si="162"/>
        <v/>
      </c>
      <c r="CJ141" s="8" t="str">
        <f t="shared" si="163"/>
        <v/>
      </c>
      <c r="CK141" s="8" t="str">
        <f t="shared" si="164"/>
        <v/>
      </c>
      <c r="CL141" s="8" t="str">
        <f t="shared" si="165"/>
        <v/>
      </c>
      <c r="CM141" s="8" t="str">
        <f t="shared" si="166"/>
        <v/>
      </c>
      <c r="CN141" s="8"/>
    </row>
    <row r="142" spans="1:92">
      <c r="A142" s="1">
        <f t="shared" si="167"/>
        <v>140</v>
      </c>
      <c r="B142" s="2"/>
      <c r="C142" s="1">
        <v>5</v>
      </c>
      <c r="D142" s="4">
        <f t="shared" si="141"/>
        <v>35</v>
      </c>
      <c r="E142" s="4" t="s">
        <v>148</v>
      </c>
      <c r="F142" s="4">
        <v>1</v>
      </c>
      <c r="G142" s="4" t="s">
        <v>13</v>
      </c>
      <c r="H142" s="4" t="s">
        <v>160</v>
      </c>
      <c r="I142" s="4"/>
      <c r="J142" s="12">
        <v>91.4</v>
      </c>
      <c r="K142" s="46">
        <v>1E-3</v>
      </c>
      <c r="L142" s="41">
        <v>4</v>
      </c>
      <c r="M142" s="132" t="s">
        <v>355</v>
      </c>
      <c r="N142" s="1" t="s">
        <v>15</v>
      </c>
      <c r="O142" s="23">
        <v>4.867</v>
      </c>
      <c r="P142" s="1" t="s">
        <v>9</v>
      </c>
      <c r="Q142" s="3"/>
      <c r="R142" s="23">
        <v>5.0679999999999996</v>
      </c>
      <c r="S142" s="23">
        <v>4.9749999999999996</v>
      </c>
      <c r="T142" s="23">
        <v>4.9169999999999998</v>
      </c>
      <c r="U142" s="23">
        <v>4.8099999999999996</v>
      </c>
      <c r="V142" s="23">
        <v>5.0250000000000004</v>
      </c>
      <c r="W142" s="23">
        <v>4.9000000000000004</v>
      </c>
      <c r="X142" s="23">
        <v>4.8970000000000002</v>
      </c>
      <c r="Y142" s="37">
        <v>4.92</v>
      </c>
      <c r="Z142" s="23">
        <v>4.8819999999999997</v>
      </c>
      <c r="AA142" s="23">
        <v>4.8739999999999997</v>
      </c>
      <c r="AB142" s="23">
        <v>4.984</v>
      </c>
      <c r="AC142" s="23">
        <v>5.36</v>
      </c>
      <c r="AD142" s="23">
        <v>5.2359999999999998</v>
      </c>
      <c r="AE142" s="23">
        <v>5.242</v>
      </c>
      <c r="AF142" s="23">
        <v>5.0149999999999997</v>
      </c>
      <c r="AG142" s="23">
        <v>4.835</v>
      </c>
      <c r="AH142" s="23">
        <f t="shared" si="170"/>
        <v>4.9249999999999998</v>
      </c>
      <c r="AI142" s="64"/>
      <c r="AJ142" s="64"/>
      <c r="AK142" s="64"/>
      <c r="AL142" s="64"/>
      <c r="AM142" s="64"/>
      <c r="AN142" s="64"/>
      <c r="AO142" s="64"/>
      <c r="AP142" s="3"/>
      <c r="AQ142" s="23">
        <f t="shared" si="142"/>
        <v>1.0679999999999996</v>
      </c>
      <c r="AR142" s="23">
        <f t="shared" si="132"/>
        <v>0.97499999999999964</v>
      </c>
      <c r="AS142" s="23">
        <f t="shared" si="133"/>
        <v>0.91699999999999982</v>
      </c>
      <c r="AT142" s="23">
        <f t="shared" ref="AT142:AT205" si="171">IF((U142&lt;&gt;"")*AND($L142&lt;&gt;"")*AND($H142&lt;&gt;"dou"),U142-$L142,"")</f>
        <v>0.80999999999999961</v>
      </c>
      <c r="AU142" s="23">
        <f t="shared" ref="AU142:AU205" si="172">IF((V142&lt;&gt;"")*AND($L142&lt;&gt;"")*AND($H142&lt;&gt;"dou"),V142-$L142,"")</f>
        <v>1.0250000000000004</v>
      </c>
      <c r="AV142" s="23">
        <f t="shared" ref="AV142:AV205" si="173">IF((W142&lt;&gt;"")*AND($L142&lt;&gt;"")*AND($H142&lt;&gt;"dou"),W142-$L142,"")</f>
        <v>0.90000000000000036</v>
      </c>
      <c r="AW142" s="23">
        <f t="shared" ref="AW142:AW205" si="174">IF((X142&lt;&gt;"")*AND($L142&lt;&gt;"")*AND($H142&lt;&gt;"dou"),X142-$L142,"")</f>
        <v>0.89700000000000024</v>
      </c>
      <c r="AX142" s="23">
        <f t="shared" ref="AX142:AX205" si="175">IF((Y142&lt;&gt;"")*AND($L142&lt;&gt;"")*AND($H142&lt;&gt;"dou"),Y142-$L142,"")</f>
        <v>0.91999999999999993</v>
      </c>
      <c r="AY142" s="23">
        <f t="shared" ref="AY142:AY205" si="176">IF((Z142&lt;&gt;"")*AND($L142&lt;&gt;"")*AND($H142&lt;&gt;"dou"),Z142-$L142,"")</f>
        <v>0.88199999999999967</v>
      </c>
      <c r="AZ142" s="23">
        <f t="shared" ref="AZ142:AZ205" si="177">IF((AA142&lt;&gt;"")*AND($L142&lt;&gt;"")*AND($H142&lt;&gt;"dou"),AA142-$L142,"")</f>
        <v>0.87399999999999967</v>
      </c>
      <c r="BA142" s="23">
        <f t="shared" ref="BA142:BA205" si="178">IF((AB142&lt;&gt;"")*AND($L142&lt;&gt;"")*AND($H142&lt;&gt;"dou"),AB142-$L142,"")</f>
        <v>0.98399999999999999</v>
      </c>
      <c r="BB142" s="23">
        <f t="shared" ref="BB142:BB205" si="179">IF((AC142&lt;&gt;"")*AND($L142&lt;&gt;"")*AND($H142&lt;&gt;"dou"),AC142-$L142,"")</f>
        <v>1.3600000000000003</v>
      </c>
      <c r="BC142" s="23">
        <f t="shared" ref="BC142:BC205" si="180">IF((AD142&lt;&gt;"")*AND($L142&lt;&gt;"")*AND($H142&lt;&gt;"dou"),AD142-$L142,"")</f>
        <v>1.2359999999999998</v>
      </c>
      <c r="BD142" s="23">
        <f t="shared" ref="BD142:BD205" si="181">IF((AE142&lt;&gt;"")*AND($L142&lt;&gt;"")*AND($H142&lt;&gt;"dou"),AE142-$L142,"")</f>
        <v>1.242</v>
      </c>
      <c r="BE142" s="23">
        <f t="shared" ref="BE142:BE205" si="182">IF((AF142&lt;&gt;"")*AND($L142&lt;&gt;"")*AND($H142&lt;&gt;"dou"),AF142-$L142,"")</f>
        <v>1.0149999999999997</v>
      </c>
      <c r="BF142" s="23">
        <f t="shared" ref="BF142:BF205" si="183">IF((AG142&lt;&gt;"")*AND($L142&lt;&gt;"")*AND($H142&lt;&gt;"dou"),AG142-$L142,"")</f>
        <v>0.83499999999999996</v>
      </c>
      <c r="BG142" s="23">
        <f t="shared" ref="BG142:BG205" si="184">IF((AH142&lt;&gt;"")*AND($L142&lt;&gt;"")*AND($H142&lt;&gt;"dou"),AH142-$L142,"")</f>
        <v>0.92499999999999982</v>
      </c>
      <c r="BH142" s="23" t="str">
        <f t="shared" ref="BH142:BH205" si="185">IF((AI142&lt;&gt;"")*AND($L142&lt;&gt;"")*AND($H142&lt;&gt;"dou"),AI142-$L142,"")</f>
        <v/>
      </c>
      <c r="BI142" s="23" t="str">
        <f t="shared" ref="BI142:BI205" si="186">IF((AJ142&lt;&gt;"")*AND($L142&lt;&gt;"")*AND($H142&lt;&gt;"dou"),AJ142-$L142,"")</f>
        <v/>
      </c>
      <c r="BJ142" s="23" t="str">
        <f t="shared" ref="BJ142:BJ205" si="187">IF((AK142&lt;&gt;"")*AND($L142&lt;&gt;"")*AND($H142&lt;&gt;"dou"),AK142-$L142,"")</f>
        <v/>
      </c>
      <c r="BK142" s="23" t="str">
        <f t="shared" ref="BK142:BK205" si="188">IF((AL142&lt;&gt;"")*AND($L142&lt;&gt;"")*AND($H142&lt;&gt;"dou"),AL142-$L142,"")</f>
        <v/>
      </c>
      <c r="BL142" s="23" t="str">
        <f t="shared" ref="BL142:BL205" si="189">IF((AM142&lt;&gt;"")*AND($L142&lt;&gt;"")*AND($H142&lt;&gt;"dou"),AM142-$L142,"")</f>
        <v/>
      </c>
      <c r="BM142" s="23" t="str">
        <f t="shared" ref="BM142:BM205" si="190">IF((AN142&lt;&gt;"")*AND($L142&lt;&gt;"")*AND($H142&lt;&gt;"dou"),AN142-$L142,"")</f>
        <v/>
      </c>
      <c r="BN142" s="23" t="str">
        <f t="shared" ref="BN142:BN205" si="191">IF((AO142&lt;&gt;"")*AND($L142&lt;&gt;"")*AND($H142&lt;&gt;"dou"),AO142-$L142,"")</f>
        <v/>
      </c>
      <c r="BP142" s="8">
        <f t="shared" si="143"/>
        <v>1.0679999999999996</v>
      </c>
      <c r="BQ142" s="8">
        <f t="shared" si="144"/>
        <v>0.97499999999999964</v>
      </c>
      <c r="BR142" s="8">
        <f t="shared" si="145"/>
        <v>0.91699999999999982</v>
      </c>
      <c r="BS142" s="8">
        <f t="shared" si="146"/>
        <v>0.80999999999999961</v>
      </c>
      <c r="BT142" s="8">
        <f t="shared" si="147"/>
        <v>1.0250000000000004</v>
      </c>
      <c r="BU142" s="8">
        <f t="shared" si="148"/>
        <v>0.90000000000000036</v>
      </c>
      <c r="BV142" s="8">
        <f t="shared" si="149"/>
        <v>0.89700000000000024</v>
      </c>
      <c r="BW142" s="8">
        <f t="shared" si="150"/>
        <v>0.91999999999999993</v>
      </c>
      <c r="BX142" s="8">
        <f t="shared" si="151"/>
        <v>0.88199999999999967</v>
      </c>
      <c r="BY142" s="8">
        <f t="shared" si="152"/>
        <v>0.87399999999999967</v>
      </c>
      <c r="BZ142" s="8">
        <f t="shared" si="153"/>
        <v>0.98399999999999999</v>
      </c>
      <c r="CA142" s="8">
        <f t="shared" si="154"/>
        <v>1.3600000000000003</v>
      </c>
      <c r="CB142" s="8">
        <f t="shared" si="155"/>
        <v>1.2359999999999998</v>
      </c>
      <c r="CC142" s="8">
        <f t="shared" si="156"/>
        <v>1.242</v>
      </c>
      <c r="CD142" s="8">
        <f t="shared" si="157"/>
        <v>1.0149999999999997</v>
      </c>
      <c r="CE142" s="8">
        <f t="shared" si="158"/>
        <v>0.83499999999999996</v>
      </c>
      <c r="CF142" s="8">
        <f t="shared" si="159"/>
        <v>0.92499999999999982</v>
      </c>
      <c r="CG142" s="8" t="str">
        <f t="shared" si="160"/>
        <v/>
      </c>
      <c r="CH142" s="8" t="str">
        <f t="shared" si="161"/>
        <v/>
      </c>
      <c r="CI142" s="8" t="str">
        <f t="shared" si="162"/>
        <v/>
      </c>
      <c r="CJ142" s="8" t="str">
        <f t="shared" si="163"/>
        <v/>
      </c>
      <c r="CK142" s="8" t="str">
        <f t="shared" si="164"/>
        <v/>
      </c>
      <c r="CL142" s="8" t="str">
        <f t="shared" si="165"/>
        <v/>
      </c>
      <c r="CM142" s="8" t="str">
        <f t="shared" si="166"/>
        <v/>
      </c>
      <c r="CN142" s="8"/>
    </row>
    <row r="143" spans="1:92" ht="15">
      <c r="A143" s="1">
        <f t="shared" si="167"/>
        <v>141</v>
      </c>
      <c r="B143" s="2"/>
      <c r="C143" s="1">
        <v>5</v>
      </c>
      <c r="D143" s="4">
        <f t="shared" si="141"/>
        <v>35</v>
      </c>
      <c r="E143" s="4" t="s">
        <v>135</v>
      </c>
      <c r="F143" s="4">
        <v>1</v>
      </c>
      <c r="G143" s="4" t="s">
        <v>13</v>
      </c>
      <c r="H143" s="4" t="s">
        <v>138</v>
      </c>
      <c r="I143" s="4" t="s">
        <v>346</v>
      </c>
      <c r="J143" s="12">
        <v>19.899999999999999</v>
      </c>
      <c r="K143" s="67">
        <v>1.0999999999999999E-2</v>
      </c>
      <c r="L143" s="49">
        <v>4.7080000000000002</v>
      </c>
      <c r="M143" s="132" t="s">
        <v>425</v>
      </c>
      <c r="N143" s="10" t="s">
        <v>128</v>
      </c>
      <c r="O143" s="64"/>
      <c r="P143" s="9"/>
      <c r="Q143" s="3"/>
      <c r="R143" s="64"/>
      <c r="S143" s="64"/>
      <c r="T143" s="64"/>
      <c r="U143" s="64"/>
      <c r="V143" s="64"/>
      <c r="W143" s="64"/>
      <c r="X143" s="64"/>
      <c r="Y143" s="23">
        <v>5.7729999999999997</v>
      </c>
      <c r="Z143" s="23">
        <v>5.5170000000000003</v>
      </c>
      <c r="AA143" s="23">
        <v>5.2110000000000003</v>
      </c>
      <c r="AB143" s="64"/>
      <c r="AC143" s="64"/>
      <c r="AD143" s="64"/>
      <c r="AE143" s="64"/>
      <c r="AF143" s="64"/>
      <c r="AG143" s="23">
        <v>3.5129999999999999</v>
      </c>
      <c r="AH143" s="64"/>
      <c r="AI143" s="95">
        <v>5.0129999999999999</v>
      </c>
      <c r="AJ143" s="95">
        <v>4.798</v>
      </c>
      <c r="AK143" s="95">
        <v>4.58</v>
      </c>
      <c r="AL143" s="95">
        <v>4.7910000000000004</v>
      </c>
      <c r="AM143" s="95">
        <v>4.7530000000000001</v>
      </c>
      <c r="AN143" s="95">
        <v>4.7850000000000001</v>
      </c>
      <c r="AO143" s="95">
        <v>4.76</v>
      </c>
      <c r="AP143" s="3"/>
      <c r="AQ143" s="23" t="str">
        <f t="shared" si="142"/>
        <v/>
      </c>
      <c r="AR143" s="23" t="str">
        <f t="shared" ref="AR143:AR206" si="192">IF((S143&lt;&gt;"")*AND($L143&lt;&gt;"")*AND($H143&lt;&gt;"dou"),S143-$L143,"")</f>
        <v/>
      </c>
      <c r="AS143" s="23" t="str">
        <f t="shared" ref="AS143:AS206" si="193">IF((T143&lt;&gt;"")*AND($L143&lt;&gt;"")*AND($H143&lt;&gt;"dou"),T143-$L143,"")</f>
        <v/>
      </c>
      <c r="AT143" s="23" t="str">
        <f t="shared" si="171"/>
        <v/>
      </c>
      <c r="AU143" s="23" t="str">
        <f t="shared" si="172"/>
        <v/>
      </c>
      <c r="AV143" s="23" t="str">
        <f t="shared" si="173"/>
        <v/>
      </c>
      <c r="AW143" s="23" t="str">
        <f t="shared" si="174"/>
        <v/>
      </c>
      <c r="AX143" s="23" t="str">
        <f t="shared" si="175"/>
        <v/>
      </c>
      <c r="AY143" s="23" t="str">
        <f t="shared" si="176"/>
        <v/>
      </c>
      <c r="AZ143" s="23" t="str">
        <f t="shared" si="177"/>
        <v/>
      </c>
      <c r="BA143" s="23" t="str">
        <f t="shared" si="178"/>
        <v/>
      </c>
      <c r="BB143" s="23" t="str">
        <f t="shared" si="179"/>
        <v/>
      </c>
      <c r="BC143" s="23" t="str">
        <f t="shared" si="180"/>
        <v/>
      </c>
      <c r="BD143" s="23" t="str">
        <f t="shared" si="181"/>
        <v/>
      </c>
      <c r="BE143" s="23" t="str">
        <f t="shared" si="182"/>
        <v/>
      </c>
      <c r="BF143" s="23" t="str">
        <f t="shared" si="183"/>
        <v/>
      </c>
      <c r="BG143" s="23" t="str">
        <f t="shared" si="184"/>
        <v/>
      </c>
      <c r="BH143" s="23" t="str">
        <f t="shared" si="185"/>
        <v/>
      </c>
      <c r="BI143" s="23" t="str">
        <f t="shared" si="186"/>
        <v/>
      </c>
      <c r="BJ143" s="23" t="str">
        <f t="shared" si="187"/>
        <v/>
      </c>
      <c r="BK143" s="23" t="str">
        <f t="shared" si="188"/>
        <v/>
      </c>
      <c r="BL143" s="23" t="str">
        <f t="shared" si="189"/>
        <v/>
      </c>
      <c r="BM143" s="23" t="str">
        <f t="shared" si="190"/>
        <v/>
      </c>
      <c r="BN143" s="23" t="str">
        <f t="shared" si="191"/>
        <v/>
      </c>
      <c r="BP143" s="8" t="str">
        <f t="shared" si="143"/>
        <v/>
      </c>
      <c r="BQ143" s="8" t="str">
        <f t="shared" si="144"/>
        <v/>
      </c>
      <c r="BR143" s="8" t="str">
        <f t="shared" si="145"/>
        <v/>
      </c>
      <c r="BS143" s="8" t="str">
        <f t="shared" si="146"/>
        <v/>
      </c>
      <c r="BT143" s="8" t="str">
        <f t="shared" si="147"/>
        <v/>
      </c>
      <c r="BU143" s="8" t="str">
        <f t="shared" si="148"/>
        <v/>
      </c>
      <c r="BV143" s="8" t="str">
        <f t="shared" si="149"/>
        <v/>
      </c>
      <c r="BW143" s="8" t="str">
        <f t="shared" si="150"/>
        <v/>
      </c>
      <c r="BX143" s="8" t="str">
        <f t="shared" si="151"/>
        <v/>
      </c>
      <c r="BY143" s="8" t="str">
        <f t="shared" si="152"/>
        <v/>
      </c>
      <c r="BZ143" s="8" t="str">
        <f t="shared" si="153"/>
        <v/>
      </c>
      <c r="CA143" s="8" t="str">
        <f t="shared" si="154"/>
        <v/>
      </c>
      <c r="CB143" s="8" t="str">
        <f t="shared" si="155"/>
        <v/>
      </c>
      <c r="CC143" s="8" t="str">
        <f t="shared" si="156"/>
        <v/>
      </c>
      <c r="CD143" s="8" t="str">
        <f t="shared" si="157"/>
        <v/>
      </c>
      <c r="CE143" s="8" t="str">
        <f t="shared" si="158"/>
        <v/>
      </c>
      <c r="CF143" s="8" t="str">
        <f t="shared" si="159"/>
        <v/>
      </c>
      <c r="CG143" s="8" t="str">
        <f t="shared" si="160"/>
        <v/>
      </c>
      <c r="CH143" s="8" t="str">
        <f t="shared" si="161"/>
        <v/>
      </c>
      <c r="CI143" s="8" t="str">
        <f t="shared" si="162"/>
        <v/>
      </c>
      <c r="CJ143" s="8" t="str">
        <f t="shared" si="163"/>
        <v/>
      </c>
      <c r="CK143" s="8" t="str">
        <f t="shared" si="164"/>
        <v/>
      </c>
      <c r="CL143" s="8" t="str">
        <f t="shared" si="165"/>
        <v/>
      </c>
      <c r="CM143" s="8" t="str">
        <f t="shared" si="166"/>
        <v/>
      </c>
      <c r="CN143" s="8"/>
    </row>
    <row r="144" spans="1:92">
      <c r="A144" s="1">
        <f t="shared" si="167"/>
        <v>142</v>
      </c>
      <c r="B144" s="2"/>
      <c r="C144" s="1">
        <v>5</v>
      </c>
      <c r="D144" s="4">
        <f t="shared" si="141"/>
        <v>35</v>
      </c>
      <c r="E144" s="4" t="s">
        <v>151</v>
      </c>
      <c r="F144" s="4">
        <v>1</v>
      </c>
      <c r="G144" s="4" t="s">
        <v>16</v>
      </c>
      <c r="H144" s="4" t="s">
        <v>24</v>
      </c>
      <c r="I144" s="4"/>
      <c r="J144" s="12">
        <v>94.4</v>
      </c>
      <c r="K144" s="72"/>
      <c r="L144" s="41">
        <v>6.1349999999999998</v>
      </c>
      <c r="M144" s="132" t="s">
        <v>355</v>
      </c>
      <c r="N144" s="1" t="s">
        <v>15</v>
      </c>
      <c r="O144" s="23">
        <v>6.1559999999999997</v>
      </c>
      <c r="P144" s="1" t="s">
        <v>9</v>
      </c>
      <c r="Q144" s="3"/>
      <c r="R144" s="23">
        <v>6.0570000000000004</v>
      </c>
      <c r="S144" s="23">
        <v>5.9939999999999998</v>
      </c>
      <c r="T144" s="23">
        <v>6.218</v>
      </c>
      <c r="U144" s="23">
        <v>6.1479999999999997</v>
      </c>
      <c r="V144" s="23">
        <v>6.1539999999999999</v>
      </c>
      <c r="W144" s="23">
        <v>6.1070000000000002</v>
      </c>
      <c r="X144" s="23">
        <v>6.11</v>
      </c>
      <c r="Y144" s="37">
        <v>6.117</v>
      </c>
      <c r="Z144" s="23">
        <v>6.1139999999999999</v>
      </c>
      <c r="AA144" s="23">
        <v>6.1189999999999998</v>
      </c>
      <c r="AB144" s="23">
        <v>6.6509999999999998</v>
      </c>
      <c r="AC144" s="23">
        <v>6.2190000000000003</v>
      </c>
      <c r="AD144" s="23">
        <v>6.1440000000000001</v>
      </c>
      <c r="AE144" s="23">
        <v>6.1470000000000002</v>
      </c>
      <c r="AF144" s="23">
        <v>6.0259999999999998</v>
      </c>
      <c r="AG144" s="23">
        <v>5.9349999999999996</v>
      </c>
      <c r="AH144" s="23">
        <f t="shared" si="170"/>
        <v>5.9804999999999993</v>
      </c>
      <c r="AI144" s="64"/>
      <c r="AJ144" s="64"/>
      <c r="AK144" s="64"/>
      <c r="AL144" s="64"/>
      <c r="AM144" s="64"/>
      <c r="AN144" s="64"/>
      <c r="AO144" s="64"/>
      <c r="AP144" s="3"/>
      <c r="AQ144" s="23">
        <f t="shared" si="142"/>
        <v>-7.7999999999999403E-2</v>
      </c>
      <c r="AR144" s="23">
        <f t="shared" si="192"/>
        <v>-0.14100000000000001</v>
      </c>
      <c r="AS144" s="23">
        <f t="shared" si="193"/>
        <v>8.3000000000000185E-2</v>
      </c>
      <c r="AT144" s="23">
        <f t="shared" si="171"/>
        <v>1.2999999999999901E-2</v>
      </c>
      <c r="AU144" s="23">
        <f t="shared" si="172"/>
        <v>1.9000000000000128E-2</v>
      </c>
      <c r="AV144" s="23">
        <f t="shared" si="173"/>
        <v>-2.7999999999999581E-2</v>
      </c>
      <c r="AW144" s="23">
        <f t="shared" si="174"/>
        <v>-2.4999999999999467E-2</v>
      </c>
      <c r="AX144" s="23">
        <f t="shared" si="175"/>
        <v>-1.7999999999999794E-2</v>
      </c>
      <c r="AY144" s="23">
        <f t="shared" si="176"/>
        <v>-2.0999999999999908E-2</v>
      </c>
      <c r="AZ144" s="23">
        <f t="shared" si="177"/>
        <v>-1.6000000000000014E-2</v>
      </c>
      <c r="BA144" s="23">
        <f t="shared" si="178"/>
        <v>0.51600000000000001</v>
      </c>
      <c r="BB144" s="23">
        <f t="shared" si="179"/>
        <v>8.4000000000000519E-2</v>
      </c>
      <c r="BC144" s="23">
        <f t="shared" si="180"/>
        <v>9.0000000000003411E-3</v>
      </c>
      <c r="BD144" s="23">
        <f t="shared" si="181"/>
        <v>1.2000000000000455E-2</v>
      </c>
      <c r="BE144" s="23">
        <f t="shared" si="182"/>
        <v>-0.10899999999999999</v>
      </c>
      <c r="BF144" s="23">
        <f t="shared" si="183"/>
        <v>-0.20000000000000018</v>
      </c>
      <c r="BG144" s="23">
        <f t="shared" si="184"/>
        <v>-0.15450000000000053</v>
      </c>
      <c r="BH144" s="23" t="str">
        <f t="shared" si="185"/>
        <v/>
      </c>
      <c r="BI144" s="23" t="str">
        <f t="shared" si="186"/>
        <v/>
      </c>
      <c r="BJ144" s="23" t="str">
        <f t="shared" si="187"/>
        <v/>
      </c>
      <c r="BK144" s="23" t="str">
        <f t="shared" si="188"/>
        <v/>
      </c>
      <c r="BL144" s="23" t="str">
        <f t="shared" si="189"/>
        <v/>
      </c>
      <c r="BM144" s="23" t="str">
        <f t="shared" si="190"/>
        <v/>
      </c>
      <c r="BN144" s="23" t="str">
        <f t="shared" si="191"/>
        <v/>
      </c>
      <c r="BP144" s="8">
        <f t="shared" si="143"/>
        <v>7.7999999999999403E-2</v>
      </c>
      <c r="BQ144" s="8">
        <f t="shared" si="144"/>
        <v>0.14100000000000001</v>
      </c>
      <c r="BR144" s="8">
        <f t="shared" si="145"/>
        <v>8.3000000000000185E-2</v>
      </c>
      <c r="BS144" s="8">
        <f t="shared" si="146"/>
        <v>1.2999999999999901E-2</v>
      </c>
      <c r="BT144" s="8">
        <f t="shared" si="147"/>
        <v>1.9000000000000128E-2</v>
      </c>
      <c r="BU144" s="8">
        <f t="shared" si="148"/>
        <v>2.7999999999999581E-2</v>
      </c>
      <c r="BV144" s="8">
        <f t="shared" si="149"/>
        <v>2.4999999999999467E-2</v>
      </c>
      <c r="BW144" s="8">
        <f t="shared" si="150"/>
        <v>1.7999999999999794E-2</v>
      </c>
      <c r="BX144" s="8">
        <f t="shared" si="151"/>
        <v>2.0999999999999908E-2</v>
      </c>
      <c r="BY144" s="8">
        <f t="shared" si="152"/>
        <v>1.6000000000000014E-2</v>
      </c>
      <c r="BZ144" s="8">
        <f t="shared" si="153"/>
        <v>0.51600000000000001</v>
      </c>
      <c r="CA144" s="8">
        <f t="shared" si="154"/>
        <v>8.4000000000000519E-2</v>
      </c>
      <c r="CB144" s="8">
        <f t="shared" si="155"/>
        <v>9.0000000000003411E-3</v>
      </c>
      <c r="CC144" s="8">
        <f t="shared" si="156"/>
        <v>1.2000000000000455E-2</v>
      </c>
      <c r="CD144" s="8">
        <f t="shared" si="157"/>
        <v>0.10899999999999999</v>
      </c>
      <c r="CE144" s="8">
        <f t="shared" si="158"/>
        <v>0.20000000000000018</v>
      </c>
      <c r="CF144" s="8">
        <f t="shared" si="159"/>
        <v>0.15450000000000053</v>
      </c>
      <c r="CG144" s="8" t="str">
        <f t="shared" si="160"/>
        <v/>
      </c>
      <c r="CH144" s="8" t="str">
        <f t="shared" si="161"/>
        <v/>
      </c>
      <c r="CI144" s="8" t="str">
        <f t="shared" si="162"/>
        <v/>
      </c>
      <c r="CJ144" s="8" t="str">
        <f t="shared" si="163"/>
        <v/>
      </c>
      <c r="CK144" s="8" t="str">
        <f t="shared" si="164"/>
        <v/>
      </c>
      <c r="CL144" s="8" t="str">
        <f t="shared" si="165"/>
        <v/>
      </c>
      <c r="CM144" s="8" t="str">
        <f t="shared" si="166"/>
        <v/>
      </c>
      <c r="CN144" s="8"/>
    </row>
    <row r="145" spans="1:92">
      <c r="A145" s="1">
        <f t="shared" si="167"/>
        <v>143</v>
      </c>
      <c r="B145" s="2"/>
      <c r="C145" s="1">
        <v>5</v>
      </c>
      <c r="D145" s="4">
        <f t="shared" si="141"/>
        <v>35</v>
      </c>
      <c r="E145" s="4" t="s">
        <v>148</v>
      </c>
      <c r="F145" s="4">
        <v>1</v>
      </c>
      <c r="G145" s="4" t="s">
        <v>13</v>
      </c>
      <c r="H145" s="4" t="s">
        <v>160</v>
      </c>
      <c r="I145" s="4"/>
      <c r="J145" s="12">
        <v>91</v>
      </c>
      <c r="K145" s="46">
        <v>0</v>
      </c>
      <c r="L145" s="41">
        <v>6.1230000000000002</v>
      </c>
      <c r="M145" s="132" t="s">
        <v>355</v>
      </c>
      <c r="N145" s="1" t="s">
        <v>15</v>
      </c>
      <c r="O145" s="23">
        <v>6.1310000000000002</v>
      </c>
      <c r="P145" s="1" t="s">
        <v>9</v>
      </c>
      <c r="Q145" s="3"/>
      <c r="R145" s="23">
        <v>6.3949999999999996</v>
      </c>
      <c r="S145" s="23">
        <v>6.1479999999999997</v>
      </c>
      <c r="T145" s="23">
        <v>6.29</v>
      </c>
      <c r="U145" s="23">
        <v>6.1310000000000002</v>
      </c>
      <c r="V145" s="23">
        <v>6.3209999999999997</v>
      </c>
      <c r="W145" s="23">
        <v>6.1459999999999999</v>
      </c>
      <c r="X145" s="23">
        <v>6.1479999999999997</v>
      </c>
      <c r="Y145" s="37">
        <v>6.1769999999999996</v>
      </c>
      <c r="Z145" s="23">
        <v>6.1219999999999999</v>
      </c>
      <c r="AA145" s="23">
        <v>6.1280000000000001</v>
      </c>
      <c r="AB145" s="23">
        <v>6.2480000000000002</v>
      </c>
      <c r="AC145" s="23">
        <v>6.5880000000000001</v>
      </c>
      <c r="AD145" s="23">
        <v>6.4429999999999996</v>
      </c>
      <c r="AE145" s="23">
        <v>6.4749999999999996</v>
      </c>
      <c r="AF145" s="23">
        <v>6.2110000000000003</v>
      </c>
      <c r="AG145" s="23">
        <v>6.1289999999999996</v>
      </c>
      <c r="AH145" s="23">
        <f t="shared" si="170"/>
        <v>6.17</v>
      </c>
      <c r="AI145" s="64"/>
      <c r="AJ145" s="64"/>
      <c r="AK145" s="64"/>
      <c r="AL145" s="64"/>
      <c r="AM145" s="64"/>
      <c r="AN145" s="64"/>
      <c r="AO145" s="64"/>
      <c r="AP145" s="3"/>
      <c r="AQ145" s="23">
        <f t="shared" si="142"/>
        <v>0.27199999999999935</v>
      </c>
      <c r="AR145" s="23">
        <f t="shared" si="192"/>
        <v>2.4999999999999467E-2</v>
      </c>
      <c r="AS145" s="23">
        <f t="shared" si="193"/>
        <v>0.16699999999999982</v>
      </c>
      <c r="AT145" s="23">
        <f t="shared" si="171"/>
        <v>8.0000000000000071E-3</v>
      </c>
      <c r="AU145" s="23">
        <f t="shared" si="172"/>
        <v>0.19799999999999951</v>
      </c>
      <c r="AV145" s="23">
        <f t="shared" si="173"/>
        <v>2.2999999999999687E-2</v>
      </c>
      <c r="AW145" s="23">
        <f t="shared" si="174"/>
        <v>2.4999999999999467E-2</v>
      </c>
      <c r="AX145" s="23">
        <f t="shared" si="175"/>
        <v>5.3999999999999382E-2</v>
      </c>
      <c r="AY145" s="23">
        <f t="shared" si="176"/>
        <v>-1.000000000000334E-3</v>
      </c>
      <c r="AZ145" s="23">
        <f t="shared" si="177"/>
        <v>4.9999999999998934E-3</v>
      </c>
      <c r="BA145" s="23">
        <f t="shared" si="178"/>
        <v>0.125</v>
      </c>
      <c r="BB145" s="23">
        <f t="shared" si="179"/>
        <v>0.46499999999999986</v>
      </c>
      <c r="BC145" s="23">
        <f t="shared" si="180"/>
        <v>0.3199999999999994</v>
      </c>
      <c r="BD145" s="23">
        <f t="shared" si="181"/>
        <v>0.35199999999999942</v>
      </c>
      <c r="BE145" s="23">
        <f t="shared" si="182"/>
        <v>8.8000000000000078E-2</v>
      </c>
      <c r="BF145" s="23">
        <f t="shared" si="183"/>
        <v>5.9999999999993392E-3</v>
      </c>
      <c r="BG145" s="23">
        <f t="shared" si="184"/>
        <v>4.6999999999999709E-2</v>
      </c>
      <c r="BH145" s="23" t="str">
        <f t="shared" si="185"/>
        <v/>
      </c>
      <c r="BI145" s="23" t="str">
        <f t="shared" si="186"/>
        <v/>
      </c>
      <c r="BJ145" s="23" t="str">
        <f t="shared" si="187"/>
        <v/>
      </c>
      <c r="BK145" s="23" t="str">
        <f t="shared" si="188"/>
        <v/>
      </c>
      <c r="BL145" s="23" t="str">
        <f t="shared" si="189"/>
        <v/>
      </c>
      <c r="BM145" s="23" t="str">
        <f t="shared" si="190"/>
        <v/>
      </c>
      <c r="BN145" s="23" t="str">
        <f t="shared" si="191"/>
        <v/>
      </c>
      <c r="BP145" s="8">
        <f t="shared" si="143"/>
        <v>0.27199999999999935</v>
      </c>
      <c r="BQ145" s="8">
        <f t="shared" si="144"/>
        <v>2.4999999999999467E-2</v>
      </c>
      <c r="BR145" s="8">
        <f t="shared" si="145"/>
        <v>0.16699999999999982</v>
      </c>
      <c r="BS145" s="8">
        <f t="shared" si="146"/>
        <v>8.0000000000000071E-3</v>
      </c>
      <c r="BT145" s="8">
        <f t="shared" si="147"/>
        <v>0.19799999999999951</v>
      </c>
      <c r="BU145" s="8">
        <f t="shared" si="148"/>
        <v>2.2999999999999687E-2</v>
      </c>
      <c r="BV145" s="8">
        <f t="shared" si="149"/>
        <v>2.4999999999999467E-2</v>
      </c>
      <c r="BW145" s="8">
        <f t="shared" si="150"/>
        <v>5.3999999999999382E-2</v>
      </c>
      <c r="BX145" s="8">
        <f t="shared" si="151"/>
        <v>1.000000000000334E-3</v>
      </c>
      <c r="BY145" s="8">
        <f t="shared" si="152"/>
        <v>4.9999999999998934E-3</v>
      </c>
      <c r="BZ145" s="8">
        <f t="shared" si="153"/>
        <v>0.125</v>
      </c>
      <c r="CA145" s="8">
        <f t="shared" si="154"/>
        <v>0.46499999999999986</v>
      </c>
      <c r="CB145" s="8">
        <f t="shared" si="155"/>
        <v>0.3199999999999994</v>
      </c>
      <c r="CC145" s="8">
        <f t="shared" si="156"/>
        <v>0.35199999999999942</v>
      </c>
      <c r="CD145" s="8">
        <f t="shared" si="157"/>
        <v>8.8000000000000078E-2</v>
      </c>
      <c r="CE145" s="8">
        <f t="shared" si="158"/>
        <v>5.9999999999993392E-3</v>
      </c>
      <c r="CF145" s="8">
        <f t="shared" si="159"/>
        <v>4.6999999999999709E-2</v>
      </c>
      <c r="CG145" s="8" t="str">
        <f t="shared" si="160"/>
        <v/>
      </c>
      <c r="CH145" s="8" t="str">
        <f t="shared" si="161"/>
        <v/>
      </c>
      <c r="CI145" s="8" t="str">
        <f t="shared" si="162"/>
        <v/>
      </c>
      <c r="CJ145" s="8" t="str">
        <f t="shared" si="163"/>
        <v/>
      </c>
      <c r="CK145" s="8" t="str">
        <f t="shared" si="164"/>
        <v/>
      </c>
      <c r="CL145" s="8" t="str">
        <f t="shared" si="165"/>
        <v/>
      </c>
      <c r="CM145" s="8" t="str">
        <f t="shared" si="166"/>
        <v/>
      </c>
      <c r="CN145" s="8"/>
    </row>
    <row r="146" spans="1:92" ht="15">
      <c r="A146" s="1">
        <f t="shared" si="167"/>
        <v>144</v>
      </c>
      <c r="B146" s="2"/>
      <c r="C146" s="1">
        <v>5</v>
      </c>
      <c r="D146" s="4">
        <f t="shared" si="141"/>
        <v>35</v>
      </c>
      <c r="E146" s="4" t="s">
        <v>135</v>
      </c>
      <c r="F146" s="4">
        <v>1</v>
      </c>
      <c r="G146" s="4" t="s">
        <v>13</v>
      </c>
      <c r="H146" s="4" t="s">
        <v>19</v>
      </c>
      <c r="I146" s="4" t="s">
        <v>345</v>
      </c>
      <c r="J146" s="12">
        <v>80.7</v>
      </c>
      <c r="K146" s="67">
        <v>5.6000000000000001E-2</v>
      </c>
      <c r="L146" s="41">
        <v>6.484</v>
      </c>
      <c r="M146" s="132" t="s">
        <v>355</v>
      </c>
      <c r="N146" s="1" t="s">
        <v>15</v>
      </c>
      <c r="O146" s="23">
        <v>6.4829999999999997</v>
      </c>
      <c r="P146" s="1" t="s">
        <v>9</v>
      </c>
      <c r="Q146" s="3"/>
      <c r="R146" s="23">
        <v>6.56</v>
      </c>
      <c r="S146" s="23">
        <v>6.4729999999999999</v>
      </c>
      <c r="T146" s="23">
        <v>6.577</v>
      </c>
      <c r="U146" s="23">
        <v>6.4880000000000004</v>
      </c>
      <c r="V146" s="23">
        <v>6.609</v>
      </c>
      <c r="W146" s="23">
        <v>6.3</v>
      </c>
      <c r="X146" s="23">
        <v>6.2809999999999997</v>
      </c>
      <c r="Y146" s="23">
        <v>6.6890000000000001</v>
      </c>
      <c r="Z146" s="23">
        <v>6.5709999999999997</v>
      </c>
      <c r="AA146" s="23">
        <v>6.5410000000000004</v>
      </c>
      <c r="AB146" s="23">
        <v>6.8460000000000001</v>
      </c>
      <c r="AC146" s="23">
        <v>6.8559999999999999</v>
      </c>
      <c r="AD146" s="23">
        <v>6.7279999999999998</v>
      </c>
      <c r="AE146" s="23">
        <v>6.6719999999999997</v>
      </c>
      <c r="AF146" s="23">
        <v>6.4749999999999996</v>
      </c>
      <c r="AG146" s="23">
        <v>6.4660000000000002</v>
      </c>
      <c r="AH146" s="23">
        <f t="shared" si="170"/>
        <v>6.4704999999999995</v>
      </c>
      <c r="AI146" s="94">
        <v>7.8140000000000001</v>
      </c>
      <c r="AJ146" s="94">
        <v>6.65</v>
      </c>
      <c r="AK146" s="94">
        <v>5.9790000000000001</v>
      </c>
      <c r="AL146" s="94">
        <v>6.76</v>
      </c>
      <c r="AM146" s="94">
        <v>6.6219999999999999</v>
      </c>
      <c r="AN146" s="94">
        <v>6.484</v>
      </c>
      <c r="AO146" s="94">
        <v>6.6379999999999999</v>
      </c>
      <c r="AP146" s="3"/>
      <c r="AQ146" s="23">
        <f t="shared" si="142"/>
        <v>7.5999999999999623E-2</v>
      </c>
      <c r="AR146" s="23">
        <f t="shared" si="192"/>
        <v>-1.1000000000000121E-2</v>
      </c>
      <c r="AS146" s="23">
        <f t="shared" si="193"/>
        <v>9.2999999999999972E-2</v>
      </c>
      <c r="AT146" s="23">
        <f t="shared" si="171"/>
        <v>4.0000000000004476E-3</v>
      </c>
      <c r="AU146" s="23">
        <f t="shared" si="172"/>
        <v>0.125</v>
      </c>
      <c r="AV146" s="23">
        <f t="shared" si="173"/>
        <v>-0.18400000000000016</v>
      </c>
      <c r="AW146" s="23">
        <f t="shared" si="174"/>
        <v>-0.20300000000000029</v>
      </c>
      <c r="AX146" s="23">
        <f t="shared" si="175"/>
        <v>0.20500000000000007</v>
      </c>
      <c r="AY146" s="23">
        <f t="shared" si="176"/>
        <v>8.6999999999999744E-2</v>
      </c>
      <c r="AZ146" s="23">
        <f t="shared" si="177"/>
        <v>5.7000000000000384E-2</v>
      </c>
      <c r="BA146" s="23">
        <f t="shared" si="178"/>
        <v>0.3620000000000001</v>
      </c>
      <c r="BB146" s="23">
        <f t="shared" si="179"/>
        <v>0.37199999999999989</v>
      </c>
      <c r="BC146" s="23">
        <f t="shared" si="180"/>
        <v>0.24399999999999977</v>
      </c>
      <c r="BD146" s="23">
        <f t="shared" si="181"/>
        <v>0.18799999999999972</v>
      </c>
      <c r="BE146" s="23">
        <f t="shared" si="182"/>
        <v>-9.0000000000003411E-3</v>
      </c>
      <c r="BF146" s="23">
        <f t="shared" si="183"/>
        <v>-1.7999999999999794E-2</v>
      </c>
      <c r="BG146" s="23">
        <f t="shared" si="184"/>
        <v>-1.3500000000000512E-2</v>
      </c>
      <c r="BH146" s="23">
        <f t="shared" si="185"/>
        <v>1.33</v>
      </c>
      <c r="BI146" s="23">
        <f t="shared" si="186"/>
        <v>0.16600000000000037</v>
      </c>
      <c r="BJ146" s="23">
        <f t="shared" si="187"/>
        <v>-0.50499999999999989</v>
      </c>
      <c r="BK146" s="23">
        <f t="shared" si="188"/>
        <v>0.2759999999999998</v>
      </c>
      <c r="BL146" s="23">
        <f t="shared" si="189"/>
        <v>0.1379999999999999</v>
      </c>
      <c r="BM146" s="23">
        <f t="shared" si="190"/>
        <v>0</v>
      </c>
      <c r="BN146" s="23">
        <f t="shared" si="191"/>
        <v>0.15399999999999991</v>
      </c>
      <c r="BP146" s="8">
        <f t="shared" si="143"/>
        <v>7.5999999999999623E-2</v>
      </c>
      <c r="BQ146" s="8">
        <f t="shared" si="144"/>
        <v>1.1000000000000121E-2</v>
      </c>
      <c r="BR146" s="8">
        <f t="shared" si="145"/>
        <v>9.2999999999999972E-2</v>
      </c>
      <c r="BS146" s="8">
        <f t="shared" si="146"/>
        <v>4.0000000000004476E-3</v>
      </c>
      <c r="BT146" s="8">
        <f t="shared" si="147"/>
        <v>0.125</v>
      </c>
      <c r="BU146" s="8">
        <f t="shared" si="148"/>
        <v>0.18400000000000016</v>
      </c>
      <c r="BV146" s="8">
        <f t="shared" si="149"/>
        <v>0.20300000000000029</v>
      </c>
      <c r="BW146" s="8">
        <f t="shared" si="150"/>
        <v>0.20500000000000007</v>
      </c>
      <c r="BX146" s="8">
        <f t="shared" si="151"/>
        <v>8.6999999999999744E-2</v>
      </c>
      <c r="BY146" s="8">
        <f t="shared" si="152"/>
        <v>5.7000000000000384E-2</v>
      </c>
      <c r="BZ146" s="8">
        <f t="shared" si="153"/>
        <v>0.3620000000000001</v>
      </c>
      <c r="CA146" s="8">
        <f t="shared" si="154"/>
        <v>0.37199999999999989</v>
      </c>
      <c r="CB146" s="8">
        <f t="shared" si="155"/>
        <v>0.24399999999999977</v>
      </c>
      <c r="CC146" s="8">
        <f t="shared" si="156"/>
        <v>0.18799999999999972</v>
      </c>
      <c r="CD146" s="8">
        <f t="shared" si="157"/>
        <v>9.0000000000003411E-3</v>
      </c>
      <c r="CE146" s="8">
        <f t="shared" si="158"/>
        <v>1.7999999999999794E-2</v>
      </c>
      <c r="CF146" s="8">
        <f t="shared" si="159"/>
        <v>1.3500000000000512E-2</v>
      </c>
      <c r="CG146" s="8">
        <f t="shared" si="160"/>
        <v>1.33</v>
      </c>
      <c r="CH146" s="8">
        <f t="shared" si="161"/>
        <v>0.16600000000000037</v>
      </c>
      <c r="CI146" s="8">
        <f t="shared" si="162"/>
        <v>0.50499999999999989</v>
      </c>
      <c r="CJ146" s="8">
        <f t="shared" si="163"/>
        <v>0.2759999999999998</v>
      </c>
      <c r="CK146" s="8">
        <f t="shared" si="164"/>
        <v>0.1379999999999999</v>
      </c>
      <c r="CL146" s="8">
        <f t="shared" si="165"/>
        <v>0</v>
      </c>
      <c r="CM146" s="8">
        <f t="shared" si="166"/>
        <v>0.15399999999999991</v>
      </c>
      <c r="CN146" s="8"/>
    </row>
    <row r="147" spans="1:92">
      <c r="A147" s="1">
        <f t="shared" si="167"/>
        <v>145</v>
      </c>
      <c r="B147" s="2"/>
      <c r="C147" s="1">
        <v>5</v>
      </c>
      <c r="D147" s="4">
        <f t="shared" si="141"/>
        <v>35</v>
      </c>
      <c r="E147" s="4" t="s">
        <v>162</v>
      </c>
      <c r="F147" s="4">
        <v>3</v>
      </c>
      <c r="G147" s="4" t="s">
        <v>13</v>
      </c>
      <c r="H147" s="4" t="s">
        <v>19</v>
      </c>
      <c r="I147" s="4"/>
      <c r="J147" s="12">
        <v>98.3</v>
      </c>
      <c r="K147" s="72"/>
      <c r="L147" s="41">
        <v>1.6639999999999999</v>
      </c>
      <c r="M147" s="132" t="s">
        <v>127</v>
      </c>
      <c r="N147" s="1" t="s">
        <v>15</v>
      </c>
      <c r="O147" s="23">
        <v>1.6729999999999998</v>
      </c>
      <c r="P147" s="1" t="s">
        <v>9</v>
      </c>
      <c r="Q147" s="3"/>
      <c r="R147" s="23">
        <v>1.831</v>
      </c>
      <c r="S147" s="23">
        <v>1.702</v>
      </c>
      <c r="T147" s="23">
        <v>1.7</v>
      </c>
      <c r="U147" s="23">
        <v>1.5620000000000001</v>
      </c>
      <c r="V147" s="23">
        <v>1.659</v>
      </c>
      <c r="W147" s="64"/>
      <c r="X147" s="64"/>
      <c r="Y147" s="64"/>
      <c r="Z147" s="23">
        <v>1.68</v>
      </c>
      <c r="AA147" s="64"/>
      <c r="AB147" s="23">
        <v>1.9259999999999999</v>
      </c>
      <c r="AC147" s="23">
        <v>1.9379999999999999</v>
      </c>
      <c r="AD147" s="23">
        <v>1.86</v>
      </c>
      <c r="AE147" s="23">
        <v>1.81</v>
      </c>
      <c r="AF147" s="23">
        <v>1.696</v>
      </c>
      <c r="AG147" s="23">
        <v>1.4370000000000001</v>
      </c>
      <c r="AH147" s="23">
        <f t="shared" ref="AH147:AH150" si="194">0.5*(AF147+AG147)</f>
        <v>1.5665</v>
      </c>
      <c r="AI147" s="9"/>
      <c r="AJ147" s="9"/>
      <c r="AK147" s="9"/>
      <c r="AL147" s="9"/>
      <c r="AM147" s="9"/>
      <c r="AN147" s="9"/>
      <c r="AO147" s="9"/>
      <c r="AP147" s="3"/>
      <c r="AQ147" s="23">
        <f t="shared" si="142"/>
        <v>0.16700000000000004</v>
      </c>
      <c r="AR147" s="23">
        <f t="shared" si="192"/>
        <v>3.8000000000000034E-2</v>
      </c>
      <c r="AS147" s="23">
        <f t="shared" si="193"/>
        <v>3.6000000000000032E-2</v>
      </c>
      <c r="AT147" s="23">
        <f t="shared" si="171"/>
        <v>-0.10199999999999987</v>
      </c>
      <c r="AU147" s="23">
        <f t="shared" si="172"/>
        <v>-4.9999999999998934E-3</v>
      </c>
      <c r="AV147" s="23" t="str">
        <f t="shared" si="173"/>
        <v/>
      </c>
      <c r="AW147" s="23" t="str">
        <f t="shared" si="174"/>
        <v/>
      </c>
      <c r="AX147" s="23" t="str">
        <f t="shared" si="175"/>
        <v/>
      </c>
      <c r="AY147" s="23">
        <f t="shared" si="176"/>
        <v>1.6000000000000014E-2</v>
      </c>
      <c r="AZ147" s="23" t="str">
        <f t="shared" si="177"/>
        <v/>
      </c>
      <c r="BA147" s="23">
        <f t="shared" si="178"/>
        <v>0.26200000000000001</v>
      </c>
      <c r="BB147" s="23">
        <f t="shared" si="179"/>
        <v>0.27400000000000002</v>
      </c>
      <c r="BC147" s="23">
        <f t="shared" si="180"/>
        <v>0.19600000000000017</v>
      </c>
      <c r="BD147" s="23">
        <f t="shared" si="181"/>
        <v>0.14600000000000013</v>
      </c>
      <c r="BE147" s="23">
        <f t="shared" si="182"/>
        <v>3.2000000000000028E-2</v>
      </c>
      <c r="BF147" s="23">
        <f t="shared" si="183"/>
        <v>-0.22699999999999987</v>
      </c>
      <c r="BG147" s="23">
        <f t="shared" si="184"/>
        <v>-9.749999999999992E-2</v>
      </c>
      <c r="BH147" s="23" t="str">
        <f t="shared" si="185"/>
        <v/>
      </c>
      <c r="BI147" s="23" t="str">
        <f t="shared" si="186"/>
        <v/>
      </c>
      <c r="BJ147" s="23" t="str">
        <f t="shared" si="187"/>
        <v/>
      </c>
      <c r="BK147" s="23" t="str">
        <f t="shared" si="188"/>
        <v/>
      </c>
      <c r="BL147" s="23" t="str">
        <f t="shared" si="189"/>
        <v/>
      </c>
      <c r="BM147" s="23" t="str">
        <f t="shared" si="190"/>
        <v/>
      </c>
      <c r="BN147" s="23" t="str">
        <f t="shared" si="191"/>
        <v/>
      </c>
      <c r="BP147" s="8">
        <f t="shared" si="143"/>
        <v>0.16700000000000004</v>
      </c>
      <c r="BQ147" s="8">
        <f t="shared" si="144"/>
        <v>3.8000000000000034E-2</v>
      </c>
      <c r="BR147" s="8">
        <f t="shared" si="145"/>
        <v>3.6000000000000032E-2</v>
      </c>
      <c r="BS147" s="8">
        <f t="shared" si="146"/>
        <v>0.10199999999999987</v>
      </c>
      <c r="BT147" s="8">
        <f t="shared" si="147"/>
        <v>4.9999999999998934E-3</v>
      </c>
      <c r="BU147" s="8" t="str">
        <f t="shared" si="148"/>
        <v/>
      </c>
      <c r="BV147" s="8" t="str">
        <f t="shared" si="149"/>
        <v/>
      </c>
      <c r="BW147" s="8" t="str">
        <f t="shared" si="150"/>
        <v/>
      </c>
      <c r="BX147" s="8">
        <f t="shared" si="151"/>
        <v>1.6000000000000014E-2</v>
      </c>
      <c r="BY147" s="8" t="str">
        <f t="shared" si="152"/>
        <v/>
      </c>
      <c r="BZ147" s="8">
        <f t="shared" si="153"/>
        <v>0.26200000000000001</v>
      </c>
      <c r="CA147" s="8">
        <f t="shared" si="154"/>
        <v>0.27400000000000002</v>
      </c>
      <c r="CB147" s="8">
        <f t="shared" si="155"/>
        <v>0.19600000000000017</v>
      </c>
      <c r="CC147" s="8">
        <f t="shared" si="156"/>
        <v>0.14600000000000013</v>
      </c>
      <c r="CD147" s="8">
        <f t="shared" si="157"/>
        <v>3.2000000000000028E-2</v>
      </c>
      <c r="CE147" s="8">
        <f t="shared" si="158"/>
        <v>0.22699999999999987</v>
      </c>
      <c r="CF147" s="8">
        <f t="shared" si="159"/>
        <v>9.749999999999992E-2</v>
      </c>
      <c r="CG147" s="8" t="str">
        <f t="shared" si="160"/>
        <v/>
      </c>
      <c r="CH147" s="8" t="str">
        <f t="shared" si="161"/>
        <v/>
      </c>
      <c r="CI147" s="8" t="str">
        <f t="shared" si="162"/>
        <v/>
      </c>
      <c r="CJ147" s="8" t="str">
        <f t="shared" si="163"/>
        <v/>
      </c>
      <c r="CK147" s="8" t="str">
        <f t="shared" si="164"/>
        <v/>
      </c>
      <c r="CL147" s="8" t="str">
        <f t="shared" si="165"/>
        <v/>
      </c>
      <c r="CM147" s="8" t="str">
        <f t="shared" si="166"/>
        <v/>
      </c>
      <c r="CN147" s="8"/>
    </row>
    <row r="148" spans="1:92">
      <c r="A148" s="1">
        <f t="shared" si="167"/>
        <v>146</v>
      </c>
      <c r="B148" s="2"/>
      <c r="C148" s="1">
        <v>5</v>
      </c>
      <c r="D148" s="4">
        <f t="shared" si="141"/>
        <v>35</v>
      </c>
      <c r="E148" s="4" t="s">
        <v>163</v>
      </c>
      <c r="F148" s="4">
        <v>3</v>
      </c>
      <c r="G148" s="4" t="s">
        <v>13</v>
      </c>
      <c r="H148" s="4" t="s">
        <v>19</v>
      </c>
      <c r="I148" s="4"/>
      <c r="J148" s="12">
        <v>98.6</v>
      </c>
      <c r="K148" s="72"/>
      <c r="L148" s="41">
        <v>4.3560000000000008</v>
      </c>
      <c r="M148" s="132" t="s">
        <v>127</v>
      </c>
      <c r="N148" s="1" t="s">
        <v>15</v>
      </c>
      <c r="O148" s="23">
        <v>4.3640000000000008</v>
      </c>
      <c r="P148" s="1" t="s">
        <v>9</v>
      </c>
      <c r="Q148" s="3"/>
      <c r="R148" s="23">
        <v>4.5350000000000001</v>
      </c>
      <c r="S148" s="23">
        <v>4.4370000000000003</v>
      </c>
      <c r="T148" s="23">
        <v>4.3440000000000003</v>
      </c>
      <c r="U148" s="23">
        <v>4.12</v>
      </c>
      <c r="V148" s="23">
        <v>4.3019999999999996</v>
      </c>
      <c r="W148" s="64"/>
      <c r="X148" s="64"/>
      <c r="Y148" s="64"/>
      <c r="Z148" s="23">
        <v>4.34</v>
      </c>
      <c r="AA148" s="64"/>
      <c r="AB148" s="23">
        <v>4.3789999999999996</v>
      </c>
      <c r="AC148" s="23">
        <v>4.375</v>
      </c>
      <c r="AD148" s="23">
        <v>4.399</v>
      </c>
      <c r="AE148" s="23">
        <v>4.2859999999999996</v>
      </c>
      <c r="AF148" s="23">
        <v>4.4329999999999998</v>
      </c>
      <c r="AG148" s="23">
        <v>4.08</v>
      </c>
      <c r="AH148" s="23">
        <f t="shared" si="194"/>
        <v>4.2565</v>
      </c>
      <c r="AI148" s="9"/>
      <c r="AJ148" s="9"/>
      <c r="AK148" s="9"/>
      <c r="AL148" s="9"/>
      <c r="AM148" s="9"/>
      <c r="AN148" s="9"/>
      <c r="AO148" s="9"/>
      <c r="AP148" s="3"/>
      <c r="AQ148" s="23">
        <f t="shared" si="142"/>
        <v>0.17899999999999938</v>
      </c>
      <c r="AR148" s="23">
        <f t="shared" si="192"/>
        <v>8.0999999999999517E-2</v>
      </c>
      <c r="AS148" s="23">
        <f t="shared" si="193"/>
        <v>-1.2000000000000455E-2</v>
      </c>
      <c r="AT148" s="23">
        <f t="shared" si="171"/>
        <v>-0.23600000000000065</v>
      </c>
      <c r="AU148" s="23">
        <f t="shared" si="172"/>
        <v>-5.4000000000001158E-2</v>
      </c>
      <c r="AV148" s="23" t="str">
        <f t="shared" si="173"/>
        <v/>
      </c>
      <c r="AW148" s="23" t="str">
        <f t="shared" si="174"/>
        <v/>
      </c>
      <c r="AX148" s="23" t="str">
        <f t="shared" si="175"/>
        <v/>
      </c>
      <c r="AY148" s="23">
        <f t="shared" si="176"/>
        <v>-1.6000000000000902E-2</v>
      </c>
      <c r="AZ148" s="23" t="str">
        <f t="shared" si="177"/>
        <v/>
      </c>
      <c r="BA148" s="23">
        <f t="shared" si="178"/>
        <v>2.2999999999998799E-2</v>
      </c>
      <c r="BB148" s="23">
        <f t="shared" si="179"/>
        <v>1.899999999999924E-2</v>
      </c>
      <c r="BC148" s="23">
        <f t="shared" si="180"/>
        <v>4.2999999999999261E-2</v>
      </c>
      <c r="BD148" s="23">
        <f t="shared" si="181"/>
        <v>-7.0000000000001172E-2</v>
      </c>
      <c r="BE148" s="23">
        <f t="shared" si="182"/>
        <v>7.6999999999999069E-2</v>
      </c>
      <c r="BF148" s="23">
        <f t="shared" si="183"/>
        <v>-0.27600000000000069</v>
      </c>
      <c r="BG148" s="23">
        <f t="shared" si="184"/>
        <v>-9.950000000000081E-2</v>
      </c>
      <c r="BH148" s="23" t="str">
        <f t="shared" si="185"/>
        <v/>
      </c>
      <c r="BI148" s="23" t="str">
        <f t="shared" si="186"/>
        <v/>
      </c>
      <c r="BJ148" s="23" t="str">
        <f t="shared" si="187"/>
        <v/>
      </c>
      <c r="BK148" s="23" t="str">
        <f t="shared" si="188"/>
        <v/>
      </c>
      <c r="BL148" s="23" t="str">
        <f t="shared" si="189"/>
        <v/>
      </c>
      <c r="BM148" s="23" t="str">
        <f t="shared" si="190"/>
        <v/>
      </c>
      <c r="BN148" s="23" t="str">
        <f t="shared" si="191"/>
        <v/>
      </c>
      <c r="BP148" s="8">
        <f t="shared" si="143"/>
        <v>0.17899999999999938</v>
      </c>
      <c r="BQ148" s="8">
        <f t="shared" si="144"/>
        <v>8.0999999999999517E-2</v>
      </c>
      <c r="BR148" s="8">
        <f t="shared" si="145"/>
        <v>1.2000000000000455E-2</v>
      </c>
      <c r="BS148" s="8">
        <f t="shared" si="146"/>
        <v>0.23600000000000065</v>
      </c>
      <c r="BT148" s="8">
        <f t="shared" si="147"/>
        <v>5.4000000000001158E-2</v>
      </c>
      <c r="BU148" s="8" t="str">
        <f t="shared" si="148"/>
        <v/>
      </c>
      <c r="BV148" s="8" t="str">
        <f t="shared" si="149"/>
        <v/>
      </c>
      <c r="BW148" s="8" t="str">
        <f t="shared" si="150"/>
        <v/>
      </c>
      <c r="BX148" s="8">
        <f t="shared" si="151"/>
        <v>1.6000000000000902E-2</v>
      </c>
      <c r="BY148" s="8" t="str">
        <f t="shared" si="152"/>
        <v/>
      </c>
      <c r="BZ148" s="8">
        <f t="shared" si="153"/>
        <v>2.2999999999998799E-2</v>
      </c>
      <c r="CA148" s="8">
        <f t="shared" si="154"/>
        <v>1.899999999999924E-2</v>
      </c>
      <c r="CB148" s="8">
        <f t="shared" si="155"/>
        <v>4.2999999999999261E-2</v>
      </c>
      <c r="CC148" s="8">
        <f t="shared" si="156"/>
        <v>7.0000000000001172E-2</v>
      </c>
      <c r="CD148" s="8">
        <f t="shared" si="157"/>
        <v>7.6999999999999069E-2</v>
      </c>
      <c r="CE148" s="8">
        <f t="shared" si="158"/>
        <v>0.27600000000000069</v>
      </c>
      <c r="CF148" s="8">
        <f t="shared" si="159"/>
        <v>9.950000000000081E-2</v>
      </c>
      <c r="CG148" s="8" t="str">
        <f t="shared" si="160"/>
        <v/>
      </c>
      <c r="CH148" s="8" t="str">
        <f t="shared" si="161"/>
        <v/>
      </c>
      <c r="CI148" s="8" t="str">
        <f t="shared" si="162"/>
        <v/>
      </c>
      <c r="CJ148" s="8" t="str">
        <f t="shared" si="163"/>
        <v/>
      </c>
      <c r="CK148" s="8" t="str">
        <f t="shared" si="164"/>
        <v/>
      </c>
      <c r="CL148" s="8" t="str">
        <f t="shared" si="165"/>
        <v/>
      </c>
      <c r="CM148" s="8" t="str">
        <f t="shared" si="166"/>
        <v/>
      </c>
      <c r="CN148" s="8"/>
    </row>
    <row r="149" spans="1:92">
      <c r="A149" s="1">
        <f t="shared" si="167"/>
        <v>147</v>
      </c>
      <c r="B149" s="2"/>
      <c r="C149" s="1">
        <v>5</v>
      </c>
      <c r="D149" s="4">
        <f t="shared" si="141"/>
        <v>35</v>
      </c>
      <c r="E149" s="4" t="s">
        <v>150</v>
      </c>
      <c r="F149" s="4">
        <v>3</v>
      </c>
      <c r="G149" s="4" t="s">
        <v>13</v>
      </c>
      <c r="H149" s="4" t="s">
        <v>160</v>
      </c>
      <c r="I149" s="4"/>
      <c r="J149" s="12">
        <v>97.5</v>
      </c>
      <c r="K149" s="72"/>
      <c r="L149" s="41">
        <v>4.1619999999999999</v>
      </c>
      <c r="M149" s="132" t="s">
        <v>127</v>
      </c>
      <c r="N149" s="1" t="s">
        <v>15</v>
      </c>
      <c r="O149" s="23">
        <v>4.1790000000000003</v>
      </c>
      <c r="P149" s="1" t="s">
        <v>9</v>
      </c>
      <c r="Q149" s="3"/>
      <c r="R149" s="23">
        <v>4.3730000000000002</v>
      </c>
      <c r="S149" s="23">
        <v>4.2549999999999999</v>
      </c>
      <c r="T149" s="23">
        <v>4.2469999999999999</v>
      </c>
      <c r="U149" s="23">
        <v>4.1669999999999998</v>
      </c>
      <c r="V149" s="23">
        <v>4.32</v>
      </c>
      <c r="W149" s="64"/>
      <c r="X149" s="64"/>
      <c r="Y149" s="64"/>
      <c r="Z149" s="23">
        <v>4.2309999999999999</v>
      </c>
      <c r="AA149" s="64"/>
      <c r="AB149" s="23">
        <v>4.6669999999999998</v>
      </c>
      <c r="AC149" s="23">
        <v>4.6429999999999998</v>
      </c>
      <c r="AD149" s="23">
        <v>4.5149999999999997</v>
      </c>
      <c r="AE149" s="23">
        <v>4.5250000000000004</v>
      </c>
      <c r="AF149" s="23">
        <v>4.282</v>
      </c>
      <c r="AG149" s="23">
        <v>4.1820000000000004</v>
      </c>
      <c r="AH149" s="23">
        <f t="shared" si="194"/>
        <v>4.2320000000000002</v>
      </c>
      <c r="AI149" s="9"/>
      <c r="AJ149" s="9"/>
      <c r="AK149" s="9"/>
      <c r="AL149" s="9"/>
      <c r="AM149" s="9"/>
      <c r="AN149" s="9"/>
      <c r="AO149" s="9"/>
      <c r="AP149" s="3"/>
      <c r="AQ149" s="23">
        <f t="shared" si="142"/>
        <v>0.2110000000000003</v>
      </c>
      <c r="AR149" s="23">
        <f t="shared" si="192"/>
        <v>9.2999999999999972E-2</v>
      </c>
      <c r="AS149" s="23">
        <f t="shared" si="193"/>
        <v>8.4999999999999964E-2</v>
      </c>
      <c r="AT149" s="23">
        <f t="shared" si="171"/>
        <v>4.9999999999998934E-3</v>
      </c>
      <c r="AU149" s="23">
        <f t="shared" si="172"/>
        <v>0.15800000000000036</v>
      </c>
      <c r="AV149" s="23" t="str">
        <f t="shared" si="173"/>
        <v/>
      </c>
      <c r="AW149" s="23" t="str">
        <f t="shared" si="174"/>
        <v/>
      </c>
      <c r="AX149" s="23" t="str">
        <f t="shared" si="175"/>
        <v/>
      </c>
      <c r="AY149" s="23">
        <f t="shared" si="176"/>
        <v>6.899999999999995E-2</v>
      </c>
      <c r="AZ149" s="23" t="str">
        <f t="shared" si="177"/>
        <v/>
      </c>
      <c r="BA149" s="23">
        <f t="shared" si="178"/>
        <v>0.50499999999999989</v>
      </c>
      <c r="BB149" s="23">
        <f t="shared" si="179"/>
        <v>0.48099999999999987</v>
      </c>
      <c r="BC149" s="23">
        <f t="shared" si="180"/>
        <v>0.35299999999999976</v>
      </c>
      <c r="BD149" s="23">
        <f t="shared" si="181"/>
        <v>0.36300000000000043</v>
      </c>
      <c r="BE149" s="23">
        <f t="shared" si="182"/>
        <v>0.12000000000000011</v>
      </c>
      <c r="BF149" s="23">
        <f t="shared" si="183"/>
        <v>2.0000000000000462E-2</v>
      </c>
      <c r="BG149" s="23">
        <f t="shared" si="184"/>
        <v>7.0000000000000284E-2</v>
      </c>
      <c r="BH149" s="23" t="str">
        <f t="shared" si="185"/>
        <v/>
      </c>
      <c r="BI149" s="23" t="str">
        <f t="shared" si="186"/>
        <v/>
      </c>
      <c r="BJ149" s="23" t="str">
        <f t="shared" si="187"/>
        <v/>
      </c>
      <c r="BK149" s="23" t="str">
        <f t="shared" si="188"/>
        <v/>
      </c>
      <c r="BL149" s="23" t="str">
        <f t="shared" si="189"/>
        <v/>
      </c>
      <c r="BM149" s="23" t="str">
        <f t="shared" si="190"/>
        <v/>
      </c>
      <c r="BN149" s="23" t="str">
        <f t="shared" si="191"/>
        <v/>
      </c>
      <c r="BP149" s="8">
        <f t="shared" si="143"/>
        <v>0.2110000000000003</v>
      </c>
      <c r="BQ149" s="8">
        <f t="shared" si="144"/>
        <v>9.2999999999999972E-2</v>
      </c>
      <c r="BR149" s="8">
        <f t="shared" si="145"/>
        <v>8.4999999999999964E-2</v>
      </c>
      <c r="BS149" s="8">
        <f t="shared" si="146"/>
        <v>4.9999999999998934E-3</v>
      </c>
      <c r="BT149" s="8">
        <f t="shared" si="147"/>
        <v>0.15800000000000036</v>
      </c>
      <c r="BU149" s="8" t="str">
        <f t="shared" si="148"/>
        <v/>
      </c>
      <c r="BV149" s="8" t="str">
        <f t="shared" si="149"/>
        <v/>
      </c>
      <c r="BW149" s="8" t="str">
        <f t="shared" si="150"/>
        <v/>
      </c>
      <c r="BX149" s="8">
        <f t="shared" si="151"/>
        <v>6.899999999999995E-2</v>
      </c>
      <c r="BY149" s="8" t="str">
        <f t="shared" si="152"/>
        <v/>
      </c>
      <c r="BZ149" s="8">
        <f t="shared" si="153"/>
        <v>0.50499999999999989</v>
      </c>
      <c r="CA149" s="8">
        <f t="shared" si="154"/>
        <v>0.48099999999999987</v>
      </c>
      <c r="CB149" s="8">
        <f t="shared" si="155"/>
        <v>0.35299999999999976</v>
      </c>
      <c r="CC149" s="8">
        <f t="shared" si="156"/>
        <v>0.36300000000000043</v>
      </c>
      <c r="CD149" s="8">
        <f t="shared" si="157"/>
        <v>0.12000000000000011</v>
      </c>
      <c r="CE149" s="8">
        <f t="shared" si="158"/>
        <v>2.0000000000000462E-2</v>
      </c>
      <c r="CF149" s="8">
        <f t="shared" si="159"/>
        <v>7.0000000000000284E-2</v>
      </c>
      <c r="CG149" s="8" t="str">
        <f t="shared" si="160"/>
        <v/>
      </c>
      <c r="CH149" s="8" t="str">
        <f t="shared" si="161"/>
        <v/>
      </c>
      <c r="CI149" s="8" t="str">
        <f t="shared" si="162"/>
        <v/>
      </c>
      <c r="CJ149" s="8" t="str">
        <f t="shared" si="163"/>
        <v/>
      </c>
      <c r="CK149" s="8" t="str">
        <f t="shared" si="164"/>
        <v/>
      </c>
      <c r="CL149" s="8" t="str">
        <f t="shared" si="165"/>
        <v/>
      </c>
      <c r="CM149" s="8" t="str">
        <f t="shared" si="166"/>
        <v/>
      </c>
      <c r="CN149" s="8"/>
    </row>
    <row r="150" spans="1:92">
      <c r="A150" s="1">
        <f t="shared" si="167"/>
        <v>148</v>
      </c>
      <c r="B150" s="2"/>
      <c r="C150" s="1">
        <v>5</v>
      </c>
      <c r="D150" s="4">
        <f t="shared" si="141"/>
        <v>35</v>
      </c>
      <c r="E150" s="4" t="s">
        <v>149</v>
      </c>
      <c r="F150" s="4">
        <v>3</v>
      </c>
      <c r="G150" s="4" t="s">
        <v>13</v>
      </c>
      <c r="H150" s="4" t="s">
        <v>160</v>
      </c>
      <c r="I150" s="4"/>
      <c r="J150" s="12">
        <v>97.6</v>
      </c>
      <c r="K150" s="72"/>
      <c r="L150" s="41">
        <v>4.444</v>
      </c>
      <c r="M150" s="132" t="s">
        <v>127</v>
      </c>
      <c r="N150" s="1" t="s">
        <v>15</v>
      </c>
      <c r="O150" s="23">
        <v>4.4540000000000015</v>
      </c>
      <c r="P150" s="1" t="s">
        <v>9</v>
      </c>
      <c r="Q150" s="3"/>
      <c r="R150" s="23">
        <v>4.7039999999999997</v>
      </c>
      <c r="S150" s="23">
        <v>4.5620000000000003</v>
      </c>
      <c r="T150" s="23">
        <v>4.5049999999999999</v>
      </c>
      <c r="U150" s="23">
        <v>4.468</v>
      </c>
      <c r="V150" s="23">
        <v>4.6100000000000003</v>
      </c>
      <c r="W150" s="64"/>
      <c r="X150" s="64"/>
      <c r="Y150" s="64"/>
      <c r="Z150" s="23">
        <v>4.5149999999999997</v>
      </c>
      <c r="AA150" s="64"/>
      <c r="AB150" s="23">
        <v>5.0270000000000001</v>
      </c>
      <c r="AC150" s="23">
        <v>4.9989999999999997</v>
      </c>
      <c r="AD150" s="23">
        <v>4.8550000000000004</v>
      </c>
      <c r="AE150" s="23">
        <v>4.8979999999999997</v>
      </c>
      <c r="AF150" s="23">
        <v>4.5979999999999999</v>
      </c>
      <c r="AG150" s="23">
        <v>4.4589999999999996</v>
      </c>
      <c r="AH150" s="23">
        <f t="shared" si="194"/>
        <v>4.5284999999999993</v>
      </c>
      <c r="AI150" s="9"/>
      <c r="AJ150" s="9"/>
      <c r="AK150" s="9"/>
      <c r="AL150" s="9"/>
      <c r="AM150" s="9"/>
      <c r="AN150" s="9"/>
      <c r="AO150" s="9"/>
      <c r="AP150" s="3"/>
      <c r="AQ150" s="23">
        <f t="shared" si="142"/>
        <v>0.25999999999999979</v>
      </c>
      <c r="AR150" s="23">
        <f t="shared" si="192"/>
        <v>0.11800000000000033</v>
      </c>
      <c r="AS150" s="23">
        <f t="shared" si="193"/>
        <v>6.0999999999999943E-2</v>
      </c>
      <c r="AT150" s="23">
        <f t="shared" si="171"/>
        <v>2.4000000000000021E-2</v>
      </c>
      <c r="AU150" s="23">
        <f t="shared" si="172"/>
        <v>0.16600000000000037</v>
      </c>
      <c r="AV150" s="23" t="str">
        <f t="shared" si="173"/>
        <v/>
      </c>
      <c r="AW150" s="23" t="str">
        <f t="shared" si="174"/>
        <v/>
      </c>
      <c r="AX150" s="23" t="str">
        <f t="shared" si="175"/>
        <v/>
      </c>
      <c r="AY150" s="23">
        <f t="shared" si="176"/>
        <v>7.099999999999973E-2</v>
      </c>
      <c r="AZ150" s="23" t="str">
        <f t="shared" si="177"/>
        <v/>
      </c>
      <c r="BA150" s="23">
        <f t="shared" si="178"/>
        <v>0.58300000000000018</v>
      </c>
      <c r="BB150" s="23">
        <f t="shared" si="179"/>
        <v>0.55499999999999972</v>
      </c>
      <c r="BC150" s="23">
        <f t="shared" si="180"/>
        <v>0.41100000000000048</v>
      </c>
      <c r="BD150" s="23">
        <f t="shared" si="181"/>
        <v>0.45399999999999974</v>
      </c>
      <c r="BE150" s="23">
        <f t="shared" si="182"/>
        <v>0.15399999999999991</v>
      </c>
      <c r="BF150" s="23">
        <f t="shared" si="183"/>
        <v>1.499999999999968E-2</v>
      </c>
      <c r="BG150" s="23">
        <f t="shared" si="184"/>
        <v>8.4499999999999353E-2</v>
      </c>
      <c r="BH150" s="23" t="str">
        <f t="shared" si="185"/>
        <v/>
      </c>
      <c r="BI150" s="23" t="str">
        <f t="shared" si="186"/>
        <v/>
      </c>
      <c r="BJ150" s="23" t="str">
        <f t="shared" si="187"/>
        <v/>
      </c>
      <c r="BK150" s="23" t="str">
        <f t="shared" si="188"/>
        <v/>
      </c>
      <c r="BL150" s="23" t="str">
        <f t="shared" si="189"/>
        <v/>
      </c>
      <c r="BM150" s="23" t="str">
        <f t="shared" si="190"/>
        <v/>
      </c>
      <c r="BN150" s="23" t="str">
        <f t="shared" si="191"/>
        <v/>
      </c>
      <c r="BP150" s="8">
        <f t="shared" si="143"/>
        <v>0.25999999999999979</v>
      </c>
      <c r="BQ150" s="8">
        <f t="shared" si="144"/>
        <v>0.11800000000000033</v>
      </c>
      <c r="BR150" s="8">
        <f t="shared" si="145"/>
        <v>6.0999999999999943E-2</v>
      </c>
      <c r="BS150" s="8">
        <f t="shared" si="146"/>
        <v>2.4000000000000021E-2</v>
      </c>
      <c r="BT150" s="8">
        <f t="shared" si="147"/>
        <v>0.16600000000000037</v>
      </c>
      <c r="BU150" s="8" t="str">
        <f t="shared" si="148"/>
        <v/>
      </c>
      <c r="BV150" s="8" t="str">
        <f t="shared" si="149"/>
        <v/>
      </c>
      <c r="BW150" s="8" t="str">
        <f t="shared" si="150"/>
        <v/>
      </c>
      <c r="BX150" s="8">
        <f t="shared" si="151"/>
        <v>7.099999999999973E-2</v>
      </c>
      <c r="BY150" s="8" t="str">
        <f t="shared" si="152"/>
        <v/>
      </c>
      <c r="BZ150" s="8">
        <f t="shared" si="153"/>
        <v>0.58300000000000018</v>
      </c>
      <c r="CA150" s="8">
        <f t="shared" si="154"/>
        <v>0.55499999999999972</v>
      </c>
      <c r="CB150" s="8">
        <f t="shared" si="155"/>
        <v>0.41100000000000048</v>
      </c>
      <c r="CC150" s="8">
        <f t="shared" si="156"/>
        <v>0.45399999999999974</v>
      </c>
      <c r="CD150" s="8">
        <f t="shared" si="157"/>
        <v>0.15399999999999991</v>
      </c>
      <c r="CE150" s="8">
        <f t="shared" si="158"/>
        <v>1.499999999999968E-2</v>
      </c>
      <c r="CF150" s="8">
        <f t="shared" si="159"/>
        <v>8.4499999999999353E-2</v>
      </c>
      <c r="CG150" s="8" t="str">
        <f t="shared" si="160"/>
        <v/>
      </c>
      <c r="CH150" s="8" t="str">
        <f t="shared" si="161"/>
        <v/>
      </c>
      <c r="CI150" s="8" t="str">
        <f t="shared" si="162"/>
        <v/>
      </c>
      <c r="CJ150" s="8" t="str">
        <f t="shared" si="163"/>
        <v/>
      </c>
      <c r="CK150" s="8" t="str">
        <f t="shared" si="164"/>
        <v/>
      </c>
      <c r="CL150" s="8" t="str">
        <f t="shared" si="165"/>
        <v/>
      </c>
      <c r="CM150" s="8" t="str">
        <f t="shared" si="166"/>
        <v/>
      </c>
      <c r="CN150" s="8"/>
    </row>
    <row r="151" spans="1:92">
      <c r="A151" s="1">
        <f t="shared" si="167"/>
        <v>149</v>
      </c>
      <c r="B151" s="2" t="s">
        <v>28</v>
      </c>
      <c r="C151" s="1">
        <v>4</v>
      </c>
      <c r="D151" s="4">
        <f t="shared" si="141"/>
        <v>35</v>
      </c>
      <c r="E151" s="4" t="s">
        <v>245</v>
      </c>
      <c r="F151" s="4">
        <v>1</v>
      </c>
      <c r="G151" s="4" t="s">
        <v>13</v>
      </c>
      <c r="H151" s="4" t="s">
        <v>19</v>
      </c>
      <c r="I151" s="4"/>
      <c r="J151" s="5">
        <v>93.3</v>
      </c>
      <c r="K151" s="67">
        <v>0.66400000000000003</v>
      </c>
      <c r="L151" s="41">
        <v>6.2219999999999986</v>
      </c>
      <c r="M151" s="132" t="s">
        <v>355</v>
      </c>
      <c r="N151" s="1" t="s">
        <v>15</v>
      </c>
      <c r="O151" s="23">
        <v>6.2159999999999984</v>
      </c>
      <c r="P151" s="1" t="s">
        <v>9</v>
      </c>
      <c r="Q151" s="3" t="s">
        <v>227</v>
      </c>
      <c r="R151" s="23">
        <v>6.2380000000000004</v>
      </c>
      <c r="S151" s="23">
        <v>6.1559999999999997</v>
      </c>
      <c r="T151" s="23">
        <v>6.2450000000000001</v>
      </c>
      <c r="U151" s="23">
        <v>6.2359999999999998</v>
      </c>
      <c r="V151" s="23">
        <v>6.3470000000000004</v>
      </c>
      <c r="W151" s="23">
        <v>6.218</v>
      </c>
      <c r="X151" s="23">
        <v>6.2089999999999996</v>
      </c>
      <c r="Y151" s="23">
        <v>6.242</v>
      </c>
      <c r="Z151" s="23">
        <v>6.2190000000000003</v>
      </c>
      <c r="AA151" s="23">
        <v>6.2380000000000004</v>
      </c>
      <c r="AB151" s="23">
        <v>6.3019999999999996</v>
      </c>
      <c r="AC151" s="23">
        <v>6.3419999999999996</v>
      </c>
      <c r="AD151" s="23">
        <v>6.2809999999999997</v>
      </c>
      <c r="AE151" s="23">
        <v>6.1580000000000004</v>
      </c>
      <c r="AF151" s="23">
        <v>6.1180000000000003</v>
      </c>
      <c r="AG151" s="23">
        <v>6.0149999999999997</v>
      </c>
      <c r="AH151" s="6">
        <f t="shared" si="169"/>
        <v>6.0664999999999996</v>
      </c>
      <c r="AI151" s="7">
        <v>6.65</v>
      </c>
      <c r="AJ151" s="7">
        <v>6.76</v>
      </c>
      <c r="AK151" s="7">
        <v>6.52</v>
      </c>
      <c r="AL151" s="7">
        <v>6.72</v>
      </c>
      <c r="AM151" s="7">
        <v>6.65</v>
      </c>
      <c r="AN151" s="7">
        <v>6.72</v>
      </c>
      <c r="AO151" s="7">
        <v>6.68</v>
      </c>
      <c r="AP151" s="3"/>
      <c r="AQ151" s="23">
        <f t="shared" si="142"/>
        <v>1.6000000000001791E-2</v>
      </c>
      <c r="AR151" s="23">
        <f t="shared" si="192"/>
        <v>-6.5999999999998948E-2</v>
      </c>
      <c r="AS151" s="23">
        <f t="shared" si="193"/>
        <v>2.3000000000001464E-2</v>
      </c>
      <c r="AT151" s="23">
        <f t="shared" si="171"/>
        <v>1.4000000000001123E-2</v>
      </c>
      <c r="AU151" s="23">
        <f t="shared" si="172"/>
        <v>0.12500000000000178</v>
      </c>
      <c r="AV151" s="23">
        <f t="shared" si="173"/>
        <v>-3.9999999999986713E-3</v>
      </c>
      <c r="AW151" s="23">
        <f t="shared" si="174"/>
        <v>-1.2999999999999012E-2</v>
      </c>
      <c r="AX151" s="23">
        <f t="shared" si="175"/>
        <v>2.000000000000135E-2</v>
      </c>
      <c r="AY151" s="23">
        <f t="shared" si="176"/>
        <v>-2.9999999999983373E-3</v>
      </c>
      <c r="AZ151" s="23">
        <f t="shared" si="177"/>
        <v>1.6000000000001791E-2</v>
      </c>
      <c r="BA151" s="23">
        <f t="shared" si="178"/>
        <v>8.0000000000000959E-2</v>
      </c>
      <c r="BB151" s="23">
        <f t="shared" si="179"/>
        <v>0.12000000000000099</v>
      </c>
      <c r="BC151" s="23">
        <f t="shared" si="180"/>
        <v>5.9000000000001052E-2</v>
      </c>
      <c r="BD151" s="23">
        <f t="shared" si="181"/>
        <v>-6.399999999999828E-2</v>
      </c>
      <c r="BE151" s="23">
        <f t="shared" si="182"/>
        <v>-0.10399999999999832</v>
      </c>
      <c r="BF151" s="23">
        <f t="shared" si="183"/>
        <v>-0.20699999999999896</v>
      </c>
      <c r="BG151" s="23">
        <f t="shared" si="184"/>
        <v>-0.15549999999999908</v>
      </c>
      <c r="BH151" s="23">
        <f t="shared" si="185"/>
        <v>0.42800000000000171</v>
      </c>
      <c r="BI151" s="23">
        <f t="shared" si="186"/>
        <v>0.53800000000000114</v>
      </c>
      <c r="BJ151" s="23">
        <f t="shared" si="187"/>
        <v>0.29800000000000093</v>
      </c>
      <c r="BK151" s="23">
        <f t="shared" si="188"/>
        <v>0.49800000000000111</v>
      </c>
      <c r="BL151" s="23">
        <f t="shared" si="189"/>
        <v>0.42800000000000171</v>
      </c>
      <c r="BM151" s="23">
        <f t="shared" si="190"/>
        <v>0.49800000000000111</v>
      </c>
      <c r="BN151" s="23">
        <f t="shared" si="191"/>
        <v>0.45800000000000107</v>
      </c>
      <c r="BP151" s="8">
        <f t="shared" si="143"/>
        <v>1.6000000000001791E-2</v>
      </c>
      <c r="BQ151" s="8">
        <f t="shared" si="144"/>
        <v>6.5999999999998948E-2</v>
      </c>
      <c r="BR151" s="8">
        <f t="shared" si="145"/>
        <v>2.3000000000001464E-2</v>
      </c>
      <c r="BS151" s="8">
        <f t="shared" si="146"/>
        <v>1.4000000000001123E-2</v>
      </c>
      <c r="BT151" s="8">
        <f t="shared" si="147"/>
        <v>0.12500000000000178</v>
      </c>
      <c r="BU151" s="8">
        <f t="shared" si="148"/>
        <v>3.9999999999986713E-3</v>
      </c>
      <c r="BV151" s="8">
        <f t="shared" si="149"/>
        <v>1.2999999999999012E-2</v>
      </c>
      <c r="BW151" s="8">
        <f t="shared" si="150"/>
        <v>2.000000000000135E-2</v>
      </c>
      <c r="BX151" s="8">
        <f t="shared" si="151"/>
        <v>2.9999999999983373E-3</v>
      </c>
      <c r="BY151" s="8">
        <f t="shared" si="152"/>
        <v>1.6000000000001791E-2</v>
      </c>
      <c r="BZ151" s="8">
        <f t="shared" si="153"/>
        <v>8.0000000000000959E-2</v>
      </c>
      <c r="CA151" s="8">
        <f t="shared" si="154"/>
        <v>0.12000000000000099</v>
      </c>
      <c r="CB151" s="8">
        <f t="shared" si="155"/>
        <v>5.9000000000001052E-2</v>
      </c>
      <c r="CC151" s="8">
        <f t="shared" si="156"/>
        <v>6.399999999999828E-2</v>
      </c>
      <c r="CD151" s="8">
        <f t="shared" si="157"/>
        <v>0.10399999999999832</v>
      </c>
      <c r="CE151" s="8">
        <f t="shared" si="158"/>
        <v>0.20699999999999896</v>
      </c>
      <c r="CF151" s="8">
        <f t="shared" si="159"/>
        <v>0.15549999999999908</v>
      </c>
      <c r="CG151" s="8">
        <f t="shared" si="160"/>
        <v>0.42800000000000171</v>
      </c>
      <c r="CH151" s="8">
        <f t="shared" si="161"/>
        <v>0.53800000000000114</v>
      </c>
      <c r="CI151" s="8">
        <f t="shared" si="162"/>
        <v>0.29800000000000093</v>
      </c>
      <c r="CJ151" s="8">
        <f t="shared" si="163"/>
        <v>0.49800000000000111</v>
      </c>
      <c r="CK151" s="8">
        <f t="shared" si="164"/>
        <v>0.42800000000000171</v>
      </c>
      <c r="CL151" s="8">
        <f t="shared" si="165"/>
        <v>0.49800000000000111</v>
      </c>
      <c r="CM151" s="8">
        <f t="shared" si="166"/>
        <v>0.45800000000000107</v>
      </c>
      <c r="CN151" s="8"/>
    </row>
    <row r="152" spans="1:92">
      <c r="A152" s="1">
        <f t="shared" si="167"/>
        <v>150</v>
      </c>
      <c r="B152" s="19"/>
      <c r="C152" s="1">
        <v>4</v>
      </c>
      <c r="D152" s="4">
        <f t="shared" si="141"/>
        <v>35</v>
      </c>
      <c r="E152" s="4" t="s">
        <v>241</v>
      </c>
      <c r="F152" s="4">
        <v>1</v>
      </c>
      <c r="G152" s="4" t="s">
        <v>16</v>
      </c>
      <c r="H152" s="4" t="s">
        <v>24</v>
      </c>
      <c r="I152" s="4"/>
      <c r="J152" s="5">
        <v>94.1</v>
      </c>
      <c r="K152" s="72"/>
      <c r="L152" s="41">
        <v>6.3509999999999991</v>
      </c>
      <c r="M152" s="132" t="s">
        <v>355</v>
      </c>
      <c r="N152" s="1" t="s">
        <v>15</v>
      </c>
      <c r="O152" s="23">
        <v>6.3709999999999987</v>
      </c>
      <c r="P152" s="1" t="s">
        <v>9</v>
      </c>
      <c r="Q152" s="3" t="s">
        <v>227</v>
      </c>
      <c r="R152" s="23">
        <v>6.3360000000000003</v>
      </c>
      <c r="S152" s="23">
        <v>6.2560000000000002</v>
      </c>
      <c r="T152" s="23">
        <v>6.4420000000000002</v>
      </c>
      <c r="U152" s="23">
        <v>6.3810000000000002</v>
      </c>
      <c r="V152" s="23">
        <v>6.3979999999999997</v>
      </c>
      <c r="W152" s="23">
        <v>6.33</v>
      </c>
      <c r="X152" s="23">
        <v>6.3330000000000002</v>
      </c>
      <c r="Y152" s="23">
        <v>6.3419999999999996</v>
      </c>
      <c r="Z152" s="23">
        <v>6.33</v>
      </c>
      <c r="AA152" s="23">
        <v>6.3440000000000003</v>
      </c>
      <c r="AB152" s="23">
        <v>6.5350000000000001</v>
      </c>
      <c r="AC152" s="23">
        <v>6.49</v>
      </c>
      <c r="AD152" s="23">
        <v>6.4109999999999996</v>
      </c>
      <c r="AE152" s="23">
        <v>6.4390000000000001</v>
      </c>
      <c r="AF152" s="23">
        <v>6.31</v>
      </c>
      <c r="AG152" s="23">
        <v>6.1210000000000004</v>
      </c>
      <c r="AH152" s="6">
        <f t="shared" si="169"/>
        <v>6.2155000000000005</v>
      </c>
      <c r="AI152" s="7">
        <v>5.94</v>
      </c>
      <c r="AJ152" s="7">
        <v>6.49</v>
      </c>
      <c r="AK152" s="7">
        <v>6.32</v>
      </c>
      <c r="AL152" s="7">
        <v>6.43</v>
      </c>
      <c r="AM152" s="7">
        <v>6.38</v>
      </c>
      <c r="AN152" s="7">
        <v>6.48</v>
      </c>
      <c r="AO152" s="7">
        <v>6.44</v>
      </c>
      <c r="AP152" s="3"/>
      <c r="AQ152" s="23">
        <f t="shared" si="142"/>
        <v>-1.4999999999998792E-2</v>
      </c>
      <c r="AR152" s="23">
        <f t="shared" si="192"/>
        <v>-9.4999999999998863E-2</v>
      </c>
      <c r="AS152" s="23">
        <f t="shared" si="193"/>
        <v>9.100000000000108E-2</v>
      </c>
      <c r="AT152" s="23">
        <f t="shared" si="171"/>
        <v>3.0000000000001137E-2</v>
      </c>
      <c r="AU152" s="23">
        <f t="shared" si="172"/>
        <v>4.7000000000000597E-2</v>
      </c>
      <c r="AV152" s="23">
        <f t="shared" si="173"/>
        <v>-2.0999999999999019E-2</v>
      </c>
      <c r="AW152" s="23">
        <f t="shared" si="174"/>
        <v>-1.7999999999998906E-2</v>
      </c>
      <c r="AX152" s="23">
        <f t="shared" si="175"/>
        <v>-8.9999999999994529E-3</v>
      </c>
      <c r="AY152" s="23">
        <f t="shared" si="176"/>
        <v>-2.0999999999999019E-2</v>
      </c>
      <c r="AZ152" s="23">
        <f t="shared" si="177"/>
        <v>-6.999999999998785E-3</v>
      </c>
      <c r="BA152" s="23">
        <f t="shared" si="178"/>
        <v>0.18400000000000105</v>
      </c>
      <c r="BB152" s="23">
        <f t="shared" si="179"/>
        <v>0.13900000000000112</v>
      </c>
      <c r="BC152" s="23">
        <f t="shared" si="180"/>
        <v>6.0000000000000497E-2</v>
      </c>
      <c r="BD152" s="23">
        <f t="shared" si="181"/>
        <v>8.8000000000000966E-2</v>
      </c>
      <c r="BE152" s="23">
        <f t="shared" si="182"/>
        <v>-4.0999999999999481E-2</v>
      </c>
      <c r="BF152" s="23">
        <f t="shared" si="183"/>
        <v>-0.22999999999999865</v>
      </c>
      <c r="BG152" s="23">
        <f t="shared" si="184"/>
        <v>-0.13549999999999862</v>
      </c>
      <c r="BH152" s="23">
        <f t="shared" si="185"/>
        <v>-0.4109999999999987</v>
      </c>
      <c r="BI152" s="23">
        <f t="shared" si="186"/>
        <v>0.13900000000000112</v>
      </c>
      <c r="BJ152" s="23">
        <f t="shared" si="187"/>
        <v>-3.0999999999998806E-2</v>
      </c>
      <c r="BK152" s="23">
        <f t="shared" si="188"/>
        <v>7.9000000000000625E-2</v>
      </c>
      <c r="BL152" s="23">
        <f t="shared" si="189"/>
        <v>2.9000000000000803E-2</v>
      </c>
      <c r="BM152" s="23">
        <f t="shared" si="190"/>
        <v>0.12900000000000134</v>
      </c>
      <c r="BN152" s="23">
        <f t="shared" si="191"/>
        <v>8.90000000000013E-2</v>
      </c>
      <c r="BP152" s="8">
        <f t="shared" si="143"/>
        <v>1.4999999999998792E-2</v>
      </c>
      <c r="BQ152" s="8">
        <f t="shared" si="144"/>
        <v>9.4999999999998863E-2</v>
      </c>
      <c r="BR152" s="8">
        <f t="shared" si="145"/>
        <v>9.100000000000108E-2</v>
      </c>
      <c r="BS152" s="8">
        <f t="shared" si="146"/>
        <v>3.0000000000001137E-2</v>
      </c>
      <c r="BT152" s="8">
        <f t="shared" si="147"/>
        <v>4.7000000000000597E-2</v>
      </c>
      <c r="BU152" s="8">
        <f t="shared" si="148"/>
        <v>2.0999999999999019E-2</v>
      </c>
      <c r="BV152" s="8">
        <f t="shared" si="149"/>
        <v>1.7999999999998906E-2</v>
      </c>
      <c r="BW152" s="8">
        <f t="shared" si="150"/>
        <v>8.9999999999994529E-3</v>
      </c>
      <c r="BX152" s="8">
        <f t="shared" si="151"/>
        <v>2.0999999999999019E-2</v>
      </c>
      <c r="BY152" s="8">
        <f t="shared" si="152"/>
        <v>6.999999999998785E-3</v>
      </c>
      <c r="BZ152" s="8">
        <f t="shared" si="153"/>
        <v>0.18400000000000105</v>
      </c>
      <c r="CA152" s="8">
        <f t="shared" si="154"/>
        <v>0.13900000000000112</v>
      </c>
      <c r="CB152" s="8">
        <f t="shared" si="155"/>
        <v>6.0000000000000497E-2</v>
      </c>
      <c r="CC152" s="8">
        <f t="shared" si="156"/>
        <v>8.8000000000000966E-2</v>
      </c>
      <c r="CD152" s="8">
        <f t="shared" si="157"/>
        <v>4.0999999999999481E-2</v>
      </c>
      <c r="CE152" s="8">
        <f t="shared" si="158"/>
        <v>0.22999999999999865</v>
      </c>
      <c r="CF152" s="8">
        <f t="shared" si="159"/>
        <v>0.13549999999999862</v>
      </c>
      <c r="CG152" s="8">
        <f t="shared" si="160"/>
        <v>0.4109999999999987</v>
      </c>
      <c r="CH152" s="8">
        <f t="shared" si="161"/>
        <v>0.13900000000000112</v>
      </c>
      <c r="CI152" s="8">
        <f t="shared" si="162"/>
        <v>3.0999999999998806E-2</v>
      </c>
      <c r="CJ152" s="8">
        <f t="shared" si="163"/>
        <v>7.9000000000000625E-2</v>
      </c>
      <c r="CK152" s="8">
        <f t="shared" si="164"/>
        <v>2.9000000000000803E-2</v>
      </c>
      <c r="CL152" s="8">
        <f t="shared" si="165"/>
        <v>0.12900000000000134</v>
      </c>
      <c r="CM152" s="8">
        <f t="shared" si="166"/>
        <v>8.90000000000013E-2</v>
      </c>
      <c r="CN152" s="8"/>
    </row>
    <row r="153" spans="1:92">
      <c r="A153" s="1">
        <f t="shared" si="167"/>
        <v>151</v>
      </c>
      <c r="B153" s="35"/>
      <c r="C153" s="1">
        <v>4</v>
      </c>
      <c r="D153" s="4">
        <f t="shared" si="141"/>
        <v>35</v>
      </c>
      <c r="E153" s="4" t="s">
        <v>137</v>
      </c>
      <c r="F153" s="4">
        <v>1</v>
      </c>
      <c r="G153" s="4" t="s">
        <v>13</v>
      </c>
      <c r="H153" s="4" t="s">
        <v>19</v>
      </c>
      <c r="I153" s="4" t="s">
        <v>345</v>
      </c>
      <c r="J153" s="5">
        <v>75.099999999999994</v>
      </c>
      <c r="K153" s="72"/>
      <c r="L153" s="41">
        <v>6.5149999999999988</v>
      </c>
      <c r="M153" s="132" t="s">
        <v>355</v>
      </c>
      <c r="N153" s="1" t="s">
        <v>15</v>
      </c>
      <c r="O153" s="23">
        <v>6.5149999999999997</v>
      </c>
      <c r="P153" s="1" t="s">
        <v>9</v>
      </c>
      <c r="Q153" s="3" t="s">
        <v>227</v>
      </c>
      <c r="R153" s="23">
        <v>7.3520000000000003</v>
      </c>
      <c r="S153" s="23">
        <v>7.0919999999999996</v>
      </c>
      <c r="T153" s="23">
        <v>7.1379999999999999</v>
      </c>
      <c r="U153" s="23">
        <v>7.0190000000000001</v>
      </c>
      <c r="V153" s="23">
        <v>7.1230000000000002</v>
      </c>
      <c r="W153" s="23">
        <v>6.89</v>
      </c>
      <c r="X153" s="23">
        <v>6.8570000000000002</v>
      </c>
      <c r="Y153" s="23">
        <v>6.7649999999999997</v>
      </c>
      <c r="Z153" s="23">
        <v>6.6710000000000003</v>
      </c>
      <c r="AA153" s="23">
        <v>6.5979999999999999</v>
      </c>
      <c r="AB153" s="23">
        <v>7.3689999999999998</v>
      </c>
      <c r="AC153" s="23">
        <v>7.3440000000000003</v>
      </c>
      <c r="AD153" s="23">
        <v>7.26</v>
      </c>
      <c r="AE153" s="23">
        <v>7.2249999999999996</v>
      </c>
      <c r="AF153" s="23">
        <v>7.14</v>
      </c>
      <c r="AG153" s="23">
        <v>5.8559999999999999</v>
      </c>
      <c r="AH153" s="6">
        <f t="shared" si="169"/>
        <v>6.4979999999999993</v>
      </c>
      <c r="AI153" s="7">
        <v>6.99</v>
      </c>
      <c r="AJ153" s="7">
        <v>6.74</v>
      </c>
      <c r="AK153" s="7">
        <v>6.3</v>
      </c>
      <c r="AL153" s="7">
        <v>6.73</v>
      </c>
      <c r="AM153" s="7">
        <v>6.66</v>
      </c>
      <c r="AN153" s="7">
        <v>6.78</v>
      </c>
      <c r="AO153" s="7">
        <v>6.7</v>
      </c>
      <c r="AP153" s="3"/>
      <c r="AQ153" s="23">
        <f t="shared" si="142"/>
        <v>0.83700000000000152</v>
      </c>
      <c r="AR153" s="23">
        <f t="shared" si="192"/>
        <v>0.57700000000000085</v>
      </c>
      <c r="AS153" s="23">
        <f t="shared" si="193"/>
        <v>0.62300000000000111</v>
      </c>
      <c r="AT153" s="23">
        <f t="shared" si="171"/>
        <v>0.50400000000000134</v>
      </c>
      <c r="AU153" s="23">
        <f t="shared" si="172"/>
        <v>0.60800000000000143</v>
      </c>
      <c r="AV153" s="23">
        <f t="shared" si="173"/>
        <v>0.37500000000000089</v>
      </c>
      <c r="AW153" s="23">
        <f t="shared" si="174"/>
        <v>0.34200000000000141</v>
      </c>
      <c r="AX153" s="23">
        <f t="shared" si="175"/>
        <v>0.25000000000000089</v>
      </c>
      <c r="AY153" s="23">
        <f t="shared" si="176"/>
        <v>0.15600000000000147</v>
      </c>
      <c r="AZ153" s="23">
        <f t="shared" si="177"/>
        <v>8.3000000000001073E-2</v>
      </c>
      <c r="BA153" s="23">
        <f t="shared" si="178"/>
        <v>0.85400000000000098</v>
      </c>
      <c r="BB153" s="23">
        <f t="shared" si="179"/>
        <v>0.82900000000000151</v>
      </c>
      <c r="BC153" s="23">
        <f t="shared" si="180"/>
        <v>0.74500000000000099</v>
      </c>
      <c r="BD153" s="23">
        <f t="shared" si="181"/>
        <v>0.71000000000000085</v>
      </c>
      <c r="BE153" s="23">
        <f t="shared" si="182"/>
        <v>0.62500000000000089</v>
      </c>
      <c r="BF153" s="23">
        <f t="shared" si="183"/>
        <v>-0.65899999999999892</v>
      </c>
      <c r="BG153" s="23">
        <f t="shared" si="184"/>
        <v>-1.699999999999946E-2</v>
      </c>
      <c r="BH153" s="23">
        <f t="shared" si="185"/>
        <v>0.47500000000000142</v>
      </c>
      <c r="BI153" s="23">
        <f t="shared" si="186"/>
        <v>0.22500000000000142</v>
      </c>
      <c r="BJ153" s="23">
        <f t="shared" si="187"/>
        <v>-0.21499999999999897</v>
      </c>
      <c r="BK153" s="23">
        <f t="shared" si="188"/>
        <v>0.21500000000000163</v>
      </c>
      <c r="BL153" s="23">
        <f t="shared" si="189"/>
        <v>0.14500000000000135</v>
      </c>
      <c r="BM153" s="23">
        <f t="shared" si="190"/>
        <v>0.26500000000000146</v>
      </c>
      <c r="BN153" s="23">
        <f t="shared" si="191"/>
        <v>0.18500000000000139</v>
      </c>
      <c r="BP153" s="8">
        <f t="shared" si="143"/>
        <v>0.83700000000000152</v>
      </c>
      <c r="BQ153" s="8">
        <f t="shared" si="144"/>
        <v>0.57700000000000085</v>
      </c>
      <c r="BR153" s="8">
        <f t="shared" si="145"/>
        <v>0.62300000000000111</v>
      </c>
      <c r="BS153" s="8">
        <f t="shared" si="146"/>
        <v>0.50400000000000134</v>
      </c>
      <c r="BT153" s="8">
        <f t="shared" si="147"/>
        <v>0.60800000000000143</v>
      </c>
      <c r="BU153" s="8">
        <f t="shared" si="148"/>
        <v>0.37500000000000089</v>
      </c>
      <c r="BV153" s="8">
        <f t="shared" si="149"/>
        <v>0.34200000000000141</v>
      </c>
      <c r="BW153" s="8">
        <f t="shared" si="150"/>
        <v>0.25000000000000089</v>
      </c>
      <c r="BX153" s="8">
        <f t="shared" si="151"/>
        <v>0.15600000000000147</v>
      </c>
      <c r="BY153" s="8">
        <f t="shared" si="152"/>
        <v>8.3000000000001073E-2</v>
      </c>
      <c r="BZ153" s="8">
        <f t="shared" si="153"/>
        <v>0.85400000000000098</v>
      </c>
      <c r="CA153" s="8">
        <f t="shared" si="154"/>
        <v>0.82900000000000151</v>
      </c>
      <c r="CB153" s="8">
        <f t="shared" si="155"/>
        <v>0.74500000000000099</v>
      </c>
      <c r="CC153" s="8">
        <f t="shared" si="156"/>
        <v>0.71000000000000085</v>
      </c>
      <c r="CD153" s="8">
        <f t="shared" si="157"/>
        <v>0.62500000000000089</v>
      </c>
      <c r="CE153" s="8">
        <f t="shared" si="158"/>
        <v>0.65899999999999892</v>
      </c>
      <c r="CF153" s="8">
        <f t="shared" si="159"/>
        <v>1.699999999999946E-2</v>
      </c>
      <c r="CG153" s="8">
        <f t="shared" si="160"/>
        <v>0.47500000000000142</v>
      </c>
      <c r="CH153" s="8">
        <f t="shared" si="161"/>
        <v>0.22500000000000142</v>
      </c>
      <c r="CI153" s="8">
        <f t="shared" si="162"/>
        <v>0.21499999999999897</v>
      </c>
      <c r="CJ153" s="8">
        <f t="shared" si="163"/>
        <v>0.21500000000000163</v>
      </c>
      <c r="CK153" s="8">
        <f t="shared" si="164"/>
        <v>0.14500000000000135</v>
      </c>
      <c r="CL153" s="8">
        <f t="shared" si="165"/>
        <v>0.26500000000000146</v>
      </c>
      <c r="CM153" s="8">
        <f t="shared" si="166"/>
        <v>0.18500000000000139</v>
      </c>
      <c r="CN153" s="8"/>
    </row>
    <row r="154" spans="1:92">
      <c r="A154" s="1">
        <f t="shared" si="167"/>
        <v>152</v>
      </c>
      <c r="B154" s="19"/>
      <c r="C154" s="1">
        <v>4</v>
      </c>
      <c r="D154" s="4">
        <f t="shared" si="141"/>
        <v>35</v>
      </c>
      <c r="E154" s="4" t="s">
        <v>171</v>
      </c>
      <c r="F154" s="4">
        <v>1</v>
      </c>
      <c r="G154" s="4" t="s">
        <v>16</v>
      </c>
      <c r="H154" s="4" t="s">
        <v>25</v>
      </c>
      <c r="I154" s="4"/>
      <c r="J154" s="5">
        <v>94.1</v>
      </c>
      <c r="K154" s="67">
        <v>1E-3</v>
      </c>
      <c r="L154" s="41">
        <v>6.6630000000000011</v>
      </c>
      <c r="M154" s="132" t="s">
        <v>355</v>
      </c>
      <c r="N154" s="1" t="s">
        <v>15</v>
      </c>
      <c r="O154" s="23">
        <v>6.6830000000000007</v>
      </c>
      <c r="P154" s="1" t="s">
        <v>9</v>
      </c>
      <c r="Q154" s="3" t="s">
        <v>227</v>
      </c>
      <c r="R154" s="23">
        <v>6.6539999999999999</v>
      </c>
      <c r="S154" s="23">
        <v>6.5709999999999997</v>
      </c>
      <c r="T154" s="23">
        <v>6.7489999999999997</v>
      </c>
      <c r="U154" s="23">
        <v>6.7270000000000003</v>
      </c>
      <c r="V154" s="23">
        <v>6.7130000000000001</v>
      </c>
      <c r="W154" s="23">
        <v>6.6429999999999998</v>
      </c>
      <c r="X154" s="23">
        <v>6.6449999999999996</v>
      </c>
      <c r="Y154" s="23">
        <v>6.6559999999999997</v>
      </c>
      <c r="Z154" s="23">
        <v>6.6429999999999998</v>
      </c>
      <c r="AA154" s="23">
        <v>6.6580000000000004</v>
      </c>
      <c r="AB154" s="23">
        <v>6.875</v>
      </c>
      <c r="AC154" s="23">
        <v>6.8319999999999999</v>
      </c>
      <c r="AD154" s="23">
        <v>6.7439999999999998</v>
      </c>
      <c r="AE154" s="23">
        <v>6.7779999999999996</v>
      </c>
      <c r="AF154" s="23">
        <v>6.6260000000000003</v>
      </c>
      <c r="AG154" s="23">
        <v>6.4379999999999997</v>
      </c>
      <c r="AH154" s="6">
        <f t="shared" si="169"/>
        <v>6.532</v>
      </c>
      <c r="AI154" s="7">
        <v>5.95</v>
      </c>
      <c r="AJ154" s="7">
        <v>6.74</v>
      </c>
      <c r="AK154" s="7">
        <v>6.64</v>
      </c>
      <c r="AL154" s="7">
        <v>6.7</v>
      </c>
      <c r="AM154" s="7">
        <v>6.67</v>
      </c>
      <c r="AN154" s="7">
        <v>6.81</v>
      </c>
      <c r="AO154" s="7">
        <v>6.84</v>
      </c>
      <c r="AP154" s="3"/>
      <c r="AQ154" s="23">
        <f t="shared" si="142"/>
        <v>-9.0000000000012292E-3</v>
      </c>
      <c r="AR154" s="23">
        <f t="shared" si="192"/>
        <v>-9.2000000000001414E-2</v>
      </c>
      <c r="AS154" s="23">
        <f t="shared" si="193"/>
        <v>8.5999999999998522E-2</v>
      </c>
      <c r="AT154" s="23">
        <f t="shared" si="171"/>
        <v>6.3999999999999169E-2</v>
      </c>
      <c r="AU154" s="23">
        <f t="shared" si="172"/>
        <v>4.9999999999998934E-2</v>
      </c>
      <c r="AV154" s="23">
        <f t="shared" si="173"/>
        <v>-2.000000000000135E-2</v>
      </c>
      <c r="AW154" s="23">
        <f t="shared" si="174"/>
        <v>-1.800000000000157E-2</v>
      </c>
      <c r="AX154" s="23">
        <f t="shared" si="175"/>
        <v>-7.0000000000014495E-3</v>
      </c>
      <c r="AY154" s="23">
        <f t="shared" si="176"/>
        <v>-2.000000000000135E-2</v>
      </c>
      <c r="AZ154" s="23">
        <f t="shared" si="177"/>
        <v>-5.0000000000007816E-3</v>
      </c>
      <c r="BA154" s="23">
        <f t="shared" si="178"/>
        <v>0.21199999999999886</v>
      </c>
      <c r="BB154" s="23">
        <f t="shared" si="179"/>
        <v>0.16899999999999871</v>
      </c>
      <c r="BC154" s="23">
        <f t="shared" si="180"/>
        <v>8.0999999999998629E-2</v>
      </c>
      <c r="BD154" s="23">
        <f t="shared" si="181"/>
        <v>0.11499999999999844</v>
      </c>
      <c r="BE154" s="23">
        <f t="shared" si="182"/>
        <v>-3.700000000000081E-2</v>
      </c>
      <c r="BF154" s="23">
        <f t="shared" si="183"/>
        <v>-0.22500000000000142</v>
      </c>
      <c r="BG154" s="23">
        <f t="shared" si="184"/>
        <v>-0.13100000000000112</v>
      </c>
      <c r="BH154" s="23">
        <f t="shared" si="185"/>
        <v>-0.71300000000000097</v>
      </c>
      <c r="BI154" s="23">
        <f t="shared" si="186"/>
        <v>7.6999999999999069E-2</v>
      </c>
      <c r="BJ154" s="23">
        <f t="shared" si="187"/>
        <v>-2.3000000000001464E-2</v>
      </c>
      <c r="BK154" s="23">
        <f t="shared" si="188"/>
        <v>3.6999999999999034E-2</v>
      </c>
      <c r="BL154" s="23">
        <f t="shared" si="189"/>
        <v>6.999999999998785E-3</v>
      </c>
      <c r="BM154" s="23">
        <f t="shared" si="190"/>
        <v>0.14699999999999847</v>
      </c>
      <c r="BN154" s="23">
        <f t="shared" si="191"/>
        <v>0.17699999999999871</v>
      </c>
      <c r="BP154" s="8">
        <f t="shared" si="143"/>
        <v>9.0000000000012292E-3</v>
      </c>
      <c r="BQ154" s="8">
        <f t="shared" si="144"/>
        <v>9.2000000000001414E-2</v>
      </c>
      <c r="BR154" s="8">
        <f t="shared" si="145"/>
        <v>8.5999999999998522E-2</v>
      </c>
      <c r="BS154" s="8">
        <f t="shared" si="146"/>
        <v>6.3999999999999169E-2</v>
      </c>
      <c r="BT154" s="8">
        <f t="shared" si="147"/>
        <v>4.9999999999998934E-2</v>
      </c>
      <c r="BU154" s="8">
        <f t="shared" si="148"/>
        <v>2.000000000000135E-2</v>
      </c>
      <c r="BV154" s="8">
        <f t="shared" si="149"/>
        <v>1.800000000000157E-2</v>
      </c>
      <c r="BW154" s="8">
        <f t="shared" si="150"/>
        <v>7.0000000000014495E-3</v>
      </c>
      <c r="BX154" s="8">
        <f t="shared" si="151"/>
        <v>2.000000000000135E-2</v>
      </c>
      <c r="BY154" s="8">
        <f t="shared" si="152"/>
        <v>5.0000000000007816E-3</v>
      </c>
      <c r="BZ154" s="8">
        <f t="shared" si="153"/>
        <v>0.21199999999999886</v>
      </c>
      <c r="CA154" s="8">
        <f t="shared" si="154"/>
        <v>0.16899999999999871</v>
      </c>
      <c r="CB154" s="8">
        <f t="shared" si="155"/>
        <v>8.0999999999998629E-2</v>
      </c>
      <c r="CC154" s="8">
        <f t="shared" si="156"/>
        <v>0.11499999999999844</v>
      </c>
      <c r="CD154" s="8">
        <f t="shared" si="157"/>
        <v>3.700000000000081E-2</v>
      </c>
      <c r="CE154" s="8">
        <f t="shared" si="158"/>
        <v>0.22500000000000142</v>
      </c>
      <c r="CF154" s="8">
        <f t="shared" si="159"/>
        <v>0.13100000000000112</v>
      </c>
      <c r="CG154" s="8">
        <f t="shared" si="160"/>
        <v>0.71300000000000097</v>
      </c>
      <c r="CH154" s="8">
        <f t="shared" si="161"/>
        <v>7.6999999999999069E-2</v>
      </c>
      <c r="CI154" s="8">
        <f t="shared" si="162"/>
        <v>2.3000000000001464E-2</v>
      </c>
      <c r="CJ154" s="8">
        <f t="shared" si="163"/>
        <v>3.6999999999999034E-2</v>
      </c>
      <c r="CK154" s="8">
        <f t="shared" si="164"/>
        <v>6.999999999998785E-3</v>
      </c>
      <c r="CL154" s="8">
        <f t="shared" si="165"/>
        <v>0.14699999999999847</v>
      </c>
      <c r="CM154" s="8">
        <f t="shared" si="166"/>
        <v>0.17699999999999871</v>
      </c>
      <c r="CN154" s="8"/>
    </row>
    <row r="155" spans="1:92">
      <c r="A155" s="1">
        <f t="shared" si="167"/>
        <v>153</v>
      </c>
      <c r="B155" s="19"/>
      <c r="C155" s="1">
        <v>4</v>
      </c>
      <c r="D155" s="4">
        <f t="shared" si="141"/>
        <v>35</v>
      </c>
      <c r="E155" s="4" t="s">
        <v>171</v>
      </c>
      <c r="F155" s="4">
        <v>1</v>
      </c>
      <c r="G155" s="4" t="s">
        <v>16</v>
      </c>
      <c r="H155" s="4" t="s">
        <v>25</v>
      </c>
      <c r="I155" s="4"/>
      <c r="J155" s="5">
        <v>94.1</v>
      </c>
      <c r="K155" s="67">
        <v>4.9000000000000002E-2</v>
      </c>
      <c r="L155" s="41">
        <v>6.8200000000000021</v>
      </c>
      <c r="M155" s="132" t="s">
        <v>355</v>
      </c>
      <c r="N155" s="1" t="s">
        <v>15</v>
      </c>
      <c r="O155" s="23">
        <v>6.8390000000000013</v>
      </c>
      <c r="P155" s="1" t="s">
        <v>9</v>
      </c>
      <c r="Q155" s="3" t="s">
        <v>227</v>
      </c>
      <c r="R155" s="23">
        <v>6.782</v>
      </c>
      <c r="S155" s="23">
        <v>6.702</v>
      </c>
      <c r="T155" s="23">
        <v>6.9160000000000004</v>
      </c>
      <c r="U155" s="23">
        <v>6.88</v>
      </c>
      <c r="V155" s="23">
        <v>6.8739999999999997</v>
      </c>
      <c r="W155" s="23">
        <v>6.8019999999999996</v>
      </c>
      <c r="X155" s="23">
        <v>6.8049999999999997</v>
      </c>
      <c r="Y155" s="23">
        <v>6.8120000000000003</v>
      </c>
      <c r="Z155" s="23">
        <v>6.7990000000000004</v>
      </c>
      <c r="AA155" s="23">
        <v>6.8140000000000001</v>
      </c>
      <c r="AB155" s="23">
        <v>7.0170000000000003</v>
      </c>
      <c r="AC155" s="23">
        <v>6.97</v>
      </c>
      <c r="AD155" s="23">
        <v>6.88</v>
      </c>
      <c r="AE155" s="23">
        <v>6.92</v>
      </c>
      <c r="AF155" s="23">
        <v>6.76</v>
      </c>
      <c r="AG155" s="23">
        <v>6.59</v>
      </c>
      <c r="AH155" s="6">
        <f t="shared" si="169"/>
        <v>6.6749999999999998</v>
      </c>
      <c r="AI155" s="7">
        <v>6.12</v>
      </c>
      <c r="AJ155" s="7">
        <v>6.95</v>
      </c>
      <c r="AK155" s="7">
        <v>6.84</v>
      </c>
      <c r="AL155" s="7">
        <v>6.9</v>
      </c>
      <c r="AM155" s="7">
        <v>6.86</v>
      </c>
      <c r="AN155" s="7">
        <v>7</v>
      </c>
      <c r="AO155" s="7">
        <v>7.02</v>
      </c>
      <c r="AP155" s="3"/>
      <c r="AQ155" s="23">
        <f t="shared" si="142"/>
        <v>-3.8000000000002032E-2</v>
      </c>
      <c r="AR155" s="23">
        <f t="shared" si="192"/>
        <v>-0.1180000000000021</v>
      </c>
      <c r="AS155" s="23">
        <f t="shared" si="193"/>
        <v>9.5999999999998309E-2</v>
      </c>
      <c r="AT155" s="23">
        <f t="shared" si="171"/>
        <v>5.9999999999997833E-2</v>
      </c>
      <c r="AU155" s="23">
        <f t="shared" si="172"/>
        <v>5.3999999999997605E-2</v>
      </c>
      <c r="AV155" s="23">
        <f t="shared" si="173"/>
        <v>-1.8000000000002458E-2</v>
      </c>
      <c r="AW155" s="23">
        <f t="shared" si="174"/>
        <v>-1.5000000000002345E-2</v>
      </c>
      <c r="AX155" s="23">
        <f t="shared" si="175"/>
        <v>-8.0000000000017835E-3</v>
      </c>
      <c r="AY155" s="23">
        <f t="shared" si="176"/>
        <v>-2.1000000000001684E-2</v>
      </c>
      <c r="AZ155" s="23">
        <f t="shared" si="177"/>
        <v>-6.0000000000020037E-3</v>
      </c>
      <c r="BA155" s="23">
        <f t="shared" si="178"/>
        <v>0.19699999999999829</v>
      </c>
      <c r="BB155" s="23">
        <f t="shared" si="179"/>
        <v>0.14999999999999769</v>
      </c>
      <c r="BC155" s="23">
        <f t="shared" si="180"/>
        <v>5.9999999999997833E-2</v>
      </c>
      <c r="BD155" s="23">
        <f t="shared" si="181"/>
        <v>9.9999999999997868E-2</v>
      </c>
      <c r="BE155" s="23">
        <f t="shared" si="182"/>
        <v>-6.0000000000002274E-2</v>
      </c>
      <c r="BF155" s="23">
        <f t="shared" si="183"/>
        <v>-0.2300000000000022</v>
      </c>
      <c r="BG155" s="23">
        <f t="shared" si="184"/>
        <v>-0.14500000000000224</v>
      </c>
      <c r="BH155" s="23">
        <f t="shared" si="185"/>
        <v>-0.70000000000000195</v>
      </c>
      <c r="BI155" s="23">
        <f t="shared" si="186"/>
        <v>0.12999999999999812</v>
      </c>
      <c r="BJ155" s="23">
        <f t="shared" si="187"/>
        <v>1.9999999999997797E-2</v>
      </c>
      <c r="BK155" s="23">
        <f t="shared" si="188"/>
        <v>7.9999999999998295E-2</v>
      </c>
      <c r="BL155" s="23">
        <f t="shared" si="189"/>
        <v>3.9999999999998259E-2</v>
      </c>
      <c r="BM155" s="23">
        <f t="shared" si="190"/>
        <v>0.17999999999999794</v>
      </c>
      <c r="BN155" s="23">
        <f t="shared" si="191"/>
        <v>0.19999999999999751</v>
      </c>
      <c r="BP155" s="8">
        <f t="shared" si="143"/>
        <v>3.8000000000002032E-2</v>
      </c>
      <c r="BQ155" s="8">
        <f t="shared" si="144"/>
        <v>0.1180000000000021</v>
      </c>
      <c r="BR155" s="8">
        <f t="shared" si="145"/>
        <v>9.5999999999998309E-2</v>
      </c>
      <c r="BS155" s="8">
        <f t="shared" si="146"/>
        <v>5.9999999999997833E-2</v>
      </c>
      <c r="BT155" s="8">
        <f t="shared" si="147"/>
        <v>5.3999999999997605E-2</v>
      </c>
      <c r="BU155" s="8">
        <f t="shared" si="148"/>
        <v>1.8000000000002458E-2</v>
      </c>
      <c r="BV155" s="8">
        <f t="shared" si="149"/>
        <v>1.5000000000002345E-2</v>
      </c>
      <c r="BW155" s="8">
        <f t="shared" si="150"/>
        <v>8.0000000000017835E-3</v>
      </c>
      <c r="BX155" s="8">
        <f t="shared" si="151"/>
        <v>2.1000000000001684E-2</v>
      </c>
      <c r="BY155" s="8">
        <f t="shared" si="152"/>
        <v>6.0000000000020037E-3</v>
      </c>
      <c r="BZ155" s="8">
        <f t="shared" si="153"/>
        <v>0.19699999999999829</v>
      </c>
      <c r="CA155" s="8">
        <f t="shared" si="154"/>
        <v>0.14999999999999769</v>
      </c>
      <c r="CB155" s="8">
        <f t="shared" si="155"/>
        <v>5.9999999999997833E-2</v>
      </c>
      <c r="CC155" s="8">
        <f t="shared" si="156"/>
        <v>9.9999999999997868E-2</v>
      </c>
      <c r="CD155" s="8">
        <f t="shared" si="157"/>
        <v>6.0000000000002274E-2</v>
      </c>
      <c r="CE155" s="8">
        <f t="shared" si="158"/>
        <v>0.2300000000000022</v>
      </c>
      <c r="CF155" s="8">
        <f t="shared" si="159"/>
        <v>0.14500000000000224</v>
      </c>
      <c r="CG155" s="8">
        <f t="shared" si="160"/>
        <v>0.70000000000000195</v>
      </c>
      <c r="CH155" s="8">
        <f t="shared" si="161"/>
        <v>0.12999999999999812</v>
      </c>
      <c r="CI155" s="8">
        <f t="shared" si="162"/>
        <v>1.9999999999997797E-2</v>
      </c>
      <c r="CJ155" s="8">
        <f t="shared" si="163"/>
        <v>7.9999999999998295E-2</v>
      </c>
      <c r="CK155" s="8">
        <f t="shared" si="164"/>
        <v>3.9999999999998259E-2</v>
      </c>
      <c r="CL155" s="8">
        <f t="shared" si="165"/>
        <v>0.17999999999999794</v>
      </c>
      <c r="CM155" s="8">
        <f t="shared" si="166"/>
        <v>0.19999999999999751</v>
      </c>
      <c r="CN155" s="8"/>
    </row>
    <row r="156" spans="1:92">
      <c r="A156" s="1">
        <f t="shared" si="167"/>
        <v>154</v>
      </c>
      <c r="B156" s="19"/>
      <c r="C156" s="1">
        <v>4</v>
      </c>
      <c r="D156" s="4">
        <f t="shared" si="141"/>
        <v>35</v>
      </c>
      <c r="E156" s="4" t="s">
        <v>241</v>
      </c>
      <c r="F156" s="4">
        <v>1</v>
      </c>
      <c r="G156" s="4" t="s">
        <v>16</v>
      </c>
      <c r="H156" s="4" t="s">
        <v>236</v>
      </c>
      <c r="I156" s="4"/>
      <c r="J156" s="5">
        <v>94.2</v>
      </c>
      <c r="K156" s="72"/>
      <c r="L156" s="41">
        <v>7.5609999999999999</v>
      </c>
      <c r="M156" s="132" t="s">
        <v>355</v>
      </c>
      <c r="N156" s="1" t="s">
        <v>15</v>
      </c>
      <c r="O156" s="23">
        <v>7.5639999999999992</v>
      </c>
      <c r="P156" s="1" t="s">
        <v>9</v>
      </c>
      <c r="Q156" s="3"/>
      <c r="R156" s="23">
        <v>7.5149999999999997</v>
      </c>
      <c r="S156" s="23">
        <v>7.4249999999999998</v>
      </c>
      <c r="T156" s="23">
        <v>7.6479999999999997</v>
      </c>
      <c r="U156" s="23">
        <v>7.6159999999999997</v>
      </c>
      <c r="V156" s="23">
        <v>7.6029999999999998</v>
      </c>
      <c r="W156" s="23">
        <v>7.5380000000000003</v>
      </c>
      <c r="X156" s="23">
        <v>7.5410000000000004</v>
      </c>
      <c r="Y156" s="23">
        <v>7.5490000000000004</v>
      </c>
      <c r="Z156" s="23">
        <v>7.5369999999999999</v>
      </c>
      <c r="AA156" s="23">
        <v>7.5529999999999999</v>
      </c>
      <c r="AB156" s="23">
        <v>7.7380000000000004</v>
      </c>
      <c r="AC156" s="23">
        <v>7.69</v>
      </c>
      <c r="AD156" s="23">
        <v>7.601</v>
      </c>
      <c r="AE156" s="23">
        <v>7.6429999999999998</v>
      </c>
      <c r="AF156" s="23">
        <v>7.4820000000000002</v>
      </c>
      <c r="AG156" s="23">
        <v>7.3310000000000004</v>
      </c>
      <c r="AH156" s="6">
        <f t="shared" si="169"/>
        <v>7.4065000000000003</v>
      </c>
      <c r="AI156" s="9"/>
      <c r="AJ156" s="9"/>
      <c r="AK156" s="9"/>
      <c r="AL156" s="9"/>
      <c r="AM156" s="9"/>
      <c r="AN156" s="9"/>
      <c r="AO156" s="9"/>
      <c r="AP156" s="3"/>
      <c r="AQ156" s="23">
        <f t="shared" si="142"/>
        <v>-4.6000000000000263E-2</v>
      </c>
      <c r="AR156" s="23">
        <f t="shared" si="192"/>
        <v>-0.13600000000000012</v>
      </c>
      <c r="AS156" s="23">
        <f t="shared" si="193"/>
        <v>8.6999999999999744E-2</v>
      </c>
      <c r="AT156" s="23">
        <f t="shared" si="171"/>
        <v>5.4999999999999716E-2</v>
      </c>
      <c r="AU156" s="23">
        <f t="shared" si="172"/>
        <v>4.1999999999999815E-2</v>
      </c>
      <c r="AV156" s="23">
        <f t="shared" si="173"/>
        <v>-2.2999999999999687E-2</v>
      </c>
      <c r="AW156" s="23">
        <f t="shared" si="174"/>
        <v>-1.9999999999999574E-2</v>
      </c>
      <c r="AX156" s="23">
        <f t="shared" si="175"/>
        <v>-1.1999999999999567E-2</v>
      </c>
      <c r="AY156" s="23">
        <f t="shared" si="176"/>
        <v>-2.4000000000000021E-2</v>
      </c>
      <c r="AZ156" s="23">
        <f t="shared" si="177"/>
        <v>-8.0000000000000071E-3</v>
      </c>
      <c r="BA156" s="23">
        <f t="shared" si="178"/>
        <v>0.17700000000000049</v>
      </c>
      <c r="BB156" s="23">
        <f t="shared" si="179"/>
        <v>0.12900000000000045</v>
      </c>
      <c r="BC156" s="23">
        <f t="shared" si="180"/>
        <v>4.0000000000000036E-2</v>
      </c>
      <c r="BD156" s="23">
        <f t="shared" si="181"/>
        <v>8.1999999999999851E-2</v>
      </c>
      <c r="BE156" s="23">
        <f t="shared" si="182"/>
        <v>-7.8999999999999737E-2</v>
      </c>
      <c r="BF156" s="23">
        <f t="shared" si="183"/>
        <v>-0.22999999999999954</v>
      </c>
      <c r="BG156" s="23">
        <f t="shared" si="184"/>
        <v>-0.15449999999999964</v>
      </c>
      <c r="BH156" s="23" t="str">
        <f t="shared" si="185"/>
        <v/>
      </c>
      <c r="BI156" s="23" t="str">
        <f t="shared" si="186"/>
        <v/>
      </c>
      <c r="BJ156" s="23" t="str">
        <f t="shared" si="187"/>
        <v/>
      </c>
      <c r="BK156" s="23" t="str">
        <f t="shared" si="188"/>
        <v/>
      </c>
      <c r="BL156" s="23" t="str">
        <f t="shared" si="189"/>
        <v/>
      </c>
      <c r="BM156" s="23" t="str">
        <f t="shared" si="190"/>
        <v/>
      </c>
      <c r="BN156" s="23" t="str">
        <f t="shared" si="191"/>
        <v/>
      </c>
      <c r="BP156" s="8">
        <f t="shared" si="143"/>
        <v>4.6000000000000263E-2</v>
      </c>
      <c r="BQ156" s="8">
        <f t="shared" si="144"/>
        <v>0.13600000000000012</v>
      </c>
      <c r="BR156" s="8">
        <f t="shared" si="145"/>
        <v>8.6999999999999744E-2</v>
      </c>
      <c r="BS156" s="8">
        <f t="shared" si="146"/>
        <v>5.4999999999999716E-2</v>
      </c>
      <c r="BT156" s="8">
        <f t="shared" si="147"/>
        <v>4.1999999999999815E-2</v>
      </c>
      <c r="BU156" s="8">
        <f t="shared" si="148"/>
        <v>2.2999999999999687E-2</v>
      </c>
      <c r="BV156" s="8">
        <f t="shared" si="149"/>
        <v>1.9999999999999574E-2</v>
      </c>
      <c r="BW156" s="8">
        <f t="shared" si="150"/>
        <v>1.1999999999999567E-2</v>
      </c>
      <c r="BX156" s="8">
        <f t="shared" si="151"/>
        <v>2.4000000000000021E-2</v>
      </c>
      <c r="BY156" s="8">
        <f t="shared" si="152"/>
        <v>8.0000000000000071E-3</v>
      </c>
      <c r="BZ156" s="8">
        <f t="shared" si="153"/>
        <v>0.17700000000000049</v>
      </c>
      <c r="CA156" s="8">
        <f t="shared" si="154"/>
        <v>0.12900000000000045</v>
      </c>
      <c r="CB156" s="8">
        <f t="shared" si="155"/>
        <v>4.0000000000000036E-2</v>
      </c>
      <c r="CC156" s="8">
        <f t="shared" si="156"/>
        <v>8.1999999999999851E-2</v>
      </c>
      <c r="CD156" s="8">
        <f t="shared" si="157"/>
        <v>7.8999999999999737E-2</v>
      </c>
      <c r="CE156" s="8">
        <f t="shared" si="158"/>
        <v>0.22999999999999954</v>
      </c>
      <c r="CF156" s="8">
        <f t="shared" si="159"/>
        <v>0.15449999999999964</v>
      </c>
      <c r="CG156" s="8" t="str">
        <f t="shared" si="160"/>
        <v/>
      </c>
      <c r="CH156" s="8" t="str">
        <f t="shared" si="161"/>
        <v/>
      </c>
      <c r="CI156" s="8" t="str">
        <f t="shared" si="162"/>
        <v/>
      </c>
      <c r="CJ156" s="8" t="str">
        <f t="shared" si="163"/>
        <v/>
      </c>
      <c r="CK156" s="8" t="str">
        <f t="shared" si="164"/>
        <v/>
      </c>
      <c r="CL156" s="8" t="str">
        <f t="shared" si="165"/>
        <v/>
      </c>
      <c r="CM156" s="8" t="str">
        <f t="shared" si="166"/>
        <v/>
      </c>
      <c r="CN156" s="8"/>
    </row>
    <row r="157" spans="1:92">
      <c r="A157" s="1">
        <f t="shared" si="167"/>
        <v>155</v>
      </c>
      <c r="B157" s="19"/>
      <c r="C157" s="1">
        <v>4</v>
      </c>
      <c r="D157" s="4">
        <f t="shared" si="141"/>
        <v>35</v>
      </c>
      <c r="E157" s="4" t="s">
        <v>241</v>
      </c>
      <c r="F157" s="4">
        <v>1</v>
      </c>
      <c r="G157" s="4" t="s">
        <v>16</v>
      </c>
      <c r="H157" s="4" t="s">
        <v>236</v>
      </c>
      <c r="I157" s="4"/>
      <c r="J157" s="5">
        <v>94.5</v>
      </c>
      <c r="K157" s="72"/>
      <c r="L157" s="41">
        <v>7.6279999999999974</v>
      </c>
      <c r="M157" s="132" t="s">
        <v>355</v>
      </c>
      <c r="N157" s="1" t="s">
        <v>15</v>
      </c>
      <c r="O157" s="23">
        <v>7.6259999999999977</v>
      </c>
      <c r="P157" s="1" t="s">
        <v>9</v>
      </c>
      <c r="Q157" s="3"/>
      <c r="R157" s="23">
        <v>7.5449999999999999</v>
      </c>
      <c r="S157" s="23">
        <v>7.4790000000000001</v>
      </c>
      <c r="T157" s="23">
        <v>7.71</v>
      </c>
      <c r="U157" s="23">
        <v>7.6559999999999997</v>
      </c>
      <c r="V157" s="23">
        <v>7.6630000000000003</v>
      </c>
      <c r="W157" s="23">
        <v>7.6040000000000001</v>
      </c>
      <c r="X157" s="23">
        <v>7.6070000000000002</v>
      </c>
      <c r="Y157" s="23">
        <v>7.6139999999999999</v>
      </c>
      <c r="Z157" s="23">
        <v>7.6050000000000004</v>
      </c>
      <c r="AA157" s="23">
        <v>7.62</v>
      </c>
      <c r="AB157" s="23">
        <v>7.7910000000000004</v>
      </c>
      <c r="AC157" s="23">
        <v>7.7430000000000003</v>
      </c>
      <c r="AD157" s="23">
        <v>7.6539999999999999</v>
      </c>
      <c r="AE157" s="23">
        <v>7.6980000000000004</v>
      </c>
      <c r="AF157" s="23">
        <v>7.5380000000000003</v>
      </c>
      <c r="AG157" s="23">
        <v>7.3949999999999996</v>
      </c>
      <c r="AH157" s="6">
        <f t="shared" si="169"/>
        <v>7.4664999999999999</v>
      </c>
      <c r="AI157" s="9"/>
      <c r="AJ157" s="9"/>
      <c r="AK157" s="9"/>
      <c r="AL157" s="9"/>
      <c r="AM157" s="9"/>
      <c r="AN157" s="9"/>
      <c r="AO157" s="9"/>
      <c r="AP157" s="3"/>
      <c r="AQ157" s="23">
        <f t="shared" si="142"/>
        <v>-8.299999999999752E-2</v>
      </c>
      <c r="AR157" s="23">
        <f t="shared" si="192"/>
        <v>-0.14899999999999736</v>
      </c>
      <c r="AS157" s="23">
        <f t="shared" si="193"/>
        <v>8.2000000000002515E-2</v>
      </c>
      <c r="AT157" s="23">
        <f t="shared" si="171"/>
        <v>2.8000000000002245E-2</v>
      </c>
      <c r="AU157" s="23">
        <f t="shared" si="172"/>
        <v>3.5000000000002807E-2</v>
      </c>
      <c r="AV157" s="23">
        <f t="shared" si="173"/>
        <v>-2.3999999999997357E-2</v>
      </c>
      <c r="AW157" s="23">
        <f t="shared" si="174"/>
        <v>-2.0999999999997243E-2</v>
      </c>
      <c r="AX157" s="23">
        <f t="shared" si="175"/>
        <v>-1.399999999999757E-2</v>
      </c>
      <c r="AY157" s="23">
        <f t="shared" si="176"/>
        <v>-2.2999999999997023E-2</v>
      </c>
      <c r="AZ157" s="23">
        <f t="shared" si="177"/>
        <v>-7.9999999999973426E-3</v>
      </c>
      <c r="BA157" s="23">
        <f t="shared" si="178"/>
        <v>0.16300000000000292</v>
      </c>
      <c r="BB157" s="23">
        <f t="shared" si="179"/>
        <v>0.11500000000000288</v>
      </c>
      <c r="BC157" s="23">
        <f t="shared" si="180"/>
        <v>2.6000000000002466E-2</v>
      </c>
      <c r="BD157" s="23">
        <f t="shared" si="181"/>
        <v>7.0000000000002949E-2</v>
      </c>
      <c r="BE157" s="23">
        <f t="shared" si="182"/>
        <v>-8.9999999999997193E-2</v>
      </c>
      <c r="BF157" s="23">
        <f t="shared" si="183"/>
        <v>-0.23299999999999788</v>
      </c>
      <c r="BG157" s="23">
        <f t="shared" si="184"/>
        <v>-0.16149999999999753</v>
      </c>
      <c r="BH157" s="23" t="str">
        <f t="shared" si="185"/>
        <v/>
      </c>
      <c r="BI157" s="23" t="str">
        <f t="shared" si="186"/>
        <v/>
      </c>
      <c r="BJ157" s="23" t="str">
        <f t="shared" si="187"/>
        <v/>
      </c>
      <c r="BK157" s="23" t="str">
        <f t="shared" si="188"/>
        <v/>
      </c>
      <c r="BL157" s="23" t="str">
        <f t="shared" si="189"/>
        <v/>
      </c>
      <c r="BM157" s="23" t="str">
        <f t="shared" si="190"/>
        <v/>
      </c>
      <c r="BN157" s="23" t="str">
        <f t="shared" si="191"/>
        <v/>
      </c>
      <c r="BP157" s="8">
        <f t="shared" si="143"/>
        <v>8.299999999999752E-2</v>
      </c>
      <c r="BQ157" s="8">
        <f t="shared" si="144"/>
        <v>0.14899999999999736</v>
      </c>
      <c r="BR157" s="8">
        <f t="shared" si="145"/>
        <v>8.2000000000002515E-2</v>
      </c>
      <c r="BS157" s="8">
        <f t="shared" si="146"/>
        <v>2.8000000000002245E-2</v>
      </c>
      <c r="BT157" s="8">
        <f t="shared" si="147"/>
        <v>3.5000000000002807E-2</v>
      </c>
      <c r="BU157" s="8">
        <f t="shared" si="148"/>
        <v>2.3999999999997357E-2</v>
      </c>
      <c r="BV157" s="8">
        <f t="shared" si="149"/>
        <v>2.0999999999997243E-2</v>
      </c>
      <c r="BW157" s="8">
        <f t="shared" si="150"/>
        <v>1.399999999999757E-2</v>
      </c>
      <c r="BX157" s="8">
        <f t="shared" si="151"/>
        <v>2.2999999999997023E-2</v>
      </c>
      <c r="BY157" s="8">
        <f t="shared" si="152"/>
        <v>7.9999999999973426E-3</v>
      </c>
      <c r="BZ157" s="8">
        <f t="shared" si="153"/>
        <v>0.16300000000000292</v>
      </c>
      <c r="CA157" s="8">
        <f t="shared" si="154"/>
        <v>0.11500000000000288</v>
      </c>
      <c r="CB157" s="8">
        <f t="shared" si="155"/>
        <v>2.6000000000002466E-2</v>
      </c>
      <c r="CC157" s="8">
        <f t="shared" si="156"/>
        <v>7.0000000000002949E-2</v>
      </c>
      <c r="CD157" s="8">
        <f t="shared" si="157"/>
        <v>8.9999999999997193E-2</v>
      </c>
      <c r="CE157" s="8">
        <f t="shared" si="158"/>
        <v>0.23299999999999788</v>
      </c>
      <c r="CF157" s="8">
        <f t="shared" si="159"/>
        <v>0.16149999999999753</v>
      </c>
      <c r="CG157" s="8" t="str">
        <f t="shared" si="160"/>
        <v/>
      </c>
      <c r="CH157" s="8" t="str">
        <f t="shared" si="161"/>
        <v/>
      </c>
      <c r="CI157" s="8" t="str">
        <f t="shared" si="162"/>
        <v/>
      </c>
      <c r="CJ157" s="8" t="str">
        <f t="shared" si="163"/>
        <v/>
      </c>
      <c r="CK157" s="8" t="str">
        <f t="shared" si="164"/>
        <v/>
      </c>
      <c r="CL157" s="8" t="str">
        <f t="shared" si="165"/>
        <v/>
      </c>
      <c r="CM157" s="8" t="str">
        <f t="shared" si="166"/>
        <v/>
      </c>
      <c r="CN157" s="8"/>
    </row>
    <row r="158" spans="1:92">
      <c r="A158" s="1">
        <f t="shared" si="167"/>
        <v>156</v>
      </c>
      <c r="B158" s="19"/>
      <c r="C158" s="1">
        <v>4</v>
      </c>
      <c r="D158" s="4">
        <f t="shared" si="141"/>
        <v>35</v>
      </c>
      <c r="E158" s="4" t="s">
        <v>245</v>
      </c>
      <c r="F158" s="4">
        <v>1</v>
      </c>
      <c r="G158" s="4" t="s">
        <v>16</v>
      </c>
      <c r="H158" s="4" t="s">
        <v>25</v>
      </c>
      <c r="I158" s="4"/>
      <c r="J158" s="5">
        <v>93.8</v>
      </c>
      <c r="K158" s="67">
        <v>5.5E-2</v>
      </c>
      <c r="L158" s="41">
        <v>7.6890000000000001</v>
      </c>
      <c r="M158" s="132" t="s">
        <v>355</v>
      </c>
      <c r="N158" s="1" t="s">
        <v>15</v>
      </c>
      <c r="O158" s="23">
        <v>7.55</v>
      </c>
      <c r="P158" s="1" t="s">
        <v>9</v>
      </c>
      <c r="Q158" s="3" t="s">
        <v>227</v>
      </c>
      <c r="R158" s="23">
        <v>7.7110000000000003</v>
      </c>
      <c r="S158" s="23">
        <v>7.6269999999999998</v>
      </c>
      <c r="T158" s="23">
        <v>7.7869999999999999</v>
      </c>
      <c r="U158" s="23">
        <v>7.774</v>
      </c>
      <c r="V158" s="23">
        <v>7.76</v>
      </c>
      <c r="W158" s="23">
        <v>7.6760000000000002</v>
      </c>
      <c r="X158" s="23">
        <v>7.6760000000000002</v>
      </c>
      <c r="Y158" s="23">
        <v>7.69</v>
      </c>
      <c r="Z158" s="23">
        <v>7.6749999999999998</v>
      </c>
      <c r="AA158" s="23">
        <v>7.69</v>
      </c>
      <c r="AB158" s="23">
        <v>7.8390000000000004</v>
      </c>
      <c r="AC158" s="23">
        <v>7.8029999999999999</v>
      </c>
      <c r="AD158" s="23">
        <v>7.7439999999999998</v>
      </c>
      <c r="AE158" s="23">
        <v>7.7370000000000001</v>
      </c>
      <c r="AF158" s="23">
        <v>7.6660000000000004</v>
      </c>
      <c r="AG158" s="23">
        <v>7.4640000000000004</v>
      </c>
      <c r="AH158" s="6">
        <f t="shared" si="169"/>
        <v>7.5650000000000004</v>
      </c>
      <c r="AI158" s="7">
        <v>7.93</v>
      </c>
      <c r="AJ158" s="7">
        <v>7.6</v>
      </c>
      <c r="AK158" s="7">
        <v>7.3</v>
      </c>
      <c r="AL158" s="7">
        <v>7.62</v>
      </c>
      <c r="AM158" s="7">
        <v>7.54</v>
      </c>
      <c r="AN158" s="7">
        <v>7.53</v>
      </c>
      <c r="AO158" s="7">
        <v>7.45</v>
      </c>
      <c r="AP158" s="3"/>
      <c r="AQ158" s="23">
        <f t="shared" si="142"/>
        <v>2.2000000000000242E-2</v>
      </c>
      <c r="AR158" s="23">
        <f t="shared" si="192"/>
        <v>-6.2000000000000277E-2</v>
      </c>
      <c r="AS158" s="23">
        <f t="shared" si="193"/>
        <v>9.7999999999999865E-2</v>
      </c>
      <c r="AT158" s="23">
        <f t="shared" si="171"/>
        <v>8.4999999999999964E-2</v>
      </c>
      <c r="AU158" s="23">
        <f t="shared" si="172"/>
        <v>7.099999999999973E-2</v>
      </c>
      <c r="AV158" s="23">
        <f t="shared" si="173"/>
        <v>-1.2999999999999901E-2</v>
      </c>
      <c r="AW158" s="23">
        <f t="shared" si="174"/>
        <v>-1.2999999999999901E-2</v>
      </c>
      <c r="AX158" s="23">
        <f t="shared" si="175"/>
        <v>1.000000000000334E-3</v>
      </c>
      <c r="AY158" s="23">
        <f t="shared" si="176"/>
        <v>-1.4000000000000234E-2</v>
      </c>
      <c r="AZ158" s="23">
        <f t="shared" si="177"/>
        <v>1.000000000000334E-3</v>
      </c>
      <c r="BA158" s="23">
        <f t="shared" si="178"/>
        <v>0.15000000000000036</v>
      </c>
      <c r="BB158" s="23">
        <f t="shared" si="179"/>
        <v>0.11399999999999988</v>
      </c>
      <c r="BC158" s="23">
        <f t="shared" si="180"/>
        <v>5.4999999999999716E-2</v>
      </c>
      <c r="BD158" s="23">
        <f t="shared" si="181"/>
        <v>4.8000000000000043E-2</v>
      </c>
      <c r="BE158" s="23">
        <f t="shared" si="182"/>
        <v>-2.2999999999999687E-2</v>
      </c>
      <c r="BF158" s="23">
        <f t="shared" si="183"/>
        <v>-0.22499999999999964</v>
      </c>
      <c r="BG158" s="23">
        <f t="shared" si="184"/>
        <v>-0.12399999999999967</v>
      </c>
      <c r="BH158" s="23">
        <f t="shared" si="185"/>
        <v>0.24099999999999966</v>
      </c>
      <c r="BI158" s="23">
        <f t="shared" si="186"/>
        <v>-8.9000000000000412E-2</v>
      </c>
      <c r="BJ158" s="23">
        <f t="shared" si="187"/>
        <v>-0.38900000000000023</v>
      </c>
      <c r="BK158" s="23">
        <f t="shared" si="188"/>
        <v>-6.899999999999995E-2</v>
      </c>
      <c r="BL158" s="23">
        <f t="shared" si="189"/>
        <v>-0.14900000000000002</v>
      </c>
      <c r="BM158" s="23">
        <f t="shared" si="190"/>
        <v>-0.15899999999999981</v>
      </c>
      <c r="BN158" s="23">
        <f t="shared" si="191"/>
        <v>-0.23899999999999988</v>
      </c>
      <c r="BP158" s="8">
        <f t="shared" si="143"/>
        <v>2.2000000000000242E-2</v>
      </c>
      <c r="BQ158" s="8">
        <f t="shared" si="144"/>
        <v>6.2000000000000277E-2</v>
      </c>
      <c r="BR158" s="8">
        <f t="shared" si="145"/>
        <v>9.7999999999999865E-2</v>
      </c>
      <c r="BS158" s="8">
        <f t="shared" si="146"/>
        <v>8.4999999999999964E-2</v>
      </c>
      <c r="BT158" s="8">
        <f t="shared" si="147"/>
        <v>7.099999999999973E-2</v>
      </c>
      <c r="BU158" s="8">
        <f t="shared" si="148"/>
        <v>1.2999999999999901E-2</v>
      </c>
      <c r="BV158" s="8">
        <f t="shared" si="149"/>
        <v>1.2999999999999901E-2</v>
      </c>
      <c r="BW158" s="8">
        <f t="shared" si="150"/>
        <v>1.000000000000334E-3</v>
      </c>
      <c r="BX158" s="8">
        <f t="shared" si="151"/>
        <v>1.4000000000000234E-2</v>
      </c>
      <c r="BY158" s="8">
        <f t="shared" si="152"/>
        <v>1.000000000000334E-3</v>
      </c>
      <c r="BZ158" s="8">
        <f t="shared" si="153"/>
        <v>0.15000000000000036</v>
      </c>
      <c r="CA158" s="8">
        <f t="shared" si="154"/>
        <v>0.11399999999999988</v>
      </c>
      <c r="CB158" s="8">
        <f t="shared" si="155"/>
        <v>5.4999999999999716E-2</v>
      </c>
      <c r="CC158" s="8">
        <f t="shared" si="156"/>
        <v>4.8000000000000043E-2</v>
      </c>
      <c r="CD158" s="8">
        <f t="shared" si="157"/>
        <v>2.2999999999999687E-2</v>
      </c>
      <c r="CE158" s="8">
        <f t="shared" si="158"/>
        <v>0.22499999999999964</v>
      </c>
      <c r="CF158" s="8">
        <f t="shared" si="159"/>
        <v>0.12399999999999967</v>
      </c>
      <c r="CG158" s="8">
        <f t="shared" si="160"/>
        <v>0.24099999999999966</v>
      </c>
      <c r="CH158" s="8">
        <f t="shared" si="161"/>
        <v>8.9000000000000412E-2</v>
      </c>
      <c r="CI158" s="8">
        <f t="shared" si="162"/>
        <v>0.38900000000000023</v>
      </c>
      <c r="CJ158" s="8">
        <f t="shared" si="163"/>
        <v>6.899999999999995E-2</v>
      </c>
      <c r="CK158" s="8">
        <f t="shared" si="164"/>
        <v>0.14900000000000002</v>
      </c>
      <c r="CL158" s="8">
        <f t="shared" si="165"/>
        <v>0.15899999999999981</v>
      </c>
      <c r="CM158" s="8">
        <f t="shared" si="166"/>
        <v>0.23899999999999988</v>
      </c>
      <c r="CN158" s="8"/>
    </row>
    <row r="159" spans="1:92">
      <c r="A159" s="1">
        <f>A158+1</f>
        <v>157</v>
      </c>
      <c r="B159" s="19"/>
      <c r="C159" s="1">
        <v>4</v>
      </c>
      <c r="D159" s="4">
        <f t="shared" si="141"/>
        <v>35</v>
      </c>
      <c r="E159" s="4" t="s">
        <v>199</v>
      </c>
      <c r="F159" s="4">
        <v>3</v>
      </c>
      <c r="G159" s="4" t="s">
        <v>13</v>
      </c>
      <c r="H159" s="4" t="s">
        <v>19</v>
      </c>
      <c r="I159" s="4"/>
      <c r="J159" s="5">
        <v>98.4</v>
      </c>
      <c r="K159" s="72"/>
      <c r="L159" s="41">
        <v>3.3619999999999997</v>
      </c>
      <c r="M159" s="132" t="s">
        <v>127</v>
      </c>
      <c r="N159" s="1" t="s">
        <v>15</v>
      </c>
      <c r="O159" s="23">
        <v>3.3689999999999993</v>
      </c>
      <c r="P159" s="1" t="s">
        <v>9</v>
      </c>
      <c r="Q159" s="3" t="s">
        <v>227</v>
      </c>
      <c r="R159" s="23">
        <v>3.55</v>
      </c>
      <c r="S159" s="23">
        <v>3.452</v>
      </c>
      <c r="T159" s="23">
        <v>3.37</v>
      </c>
      <c r="U159" s="23">
        <v>3.1760000000000002</v>
      </c>
      <c r="V159" s="23">
        <v>3.2949999999999999</v>
      </c>
      <c r="W159" s="64"/>
      <c r="X159" s="64"/>
      <c r="Y159" s="64"/>
      <c r="Z159" s="23">
        <v>3.3610000000000002</v>
      </c>
      <c r="AA159" s="64"/>
      <c r="AB159" s="23">
        <v>3.5350000000000001</v>
      </c>
      <c r="AC159" s="23">
        <v>3.5339999999999998</v>
      </c>
      <c r="AD159" s="23">
        <v>3.5070000000000001</v>
      </c>
      <c r="AE159" s="23">
        <v>3.4319999999999999</v>
      </c>
      <c r="AF159" s="23">
        <v>3.4609999999999999</v>
      </c>
      <c r="AG159" s="23">
        <v>3.089</v>
      </c>
      <c r="AH159" s="6">
        <f t="shared" si="169"/>
        <v>3.2749999999999999</v>
      </c>
      <c r="AI159" s="7">
        <v>3.55</v>
      </c>
      <c r="AJ159" s="7">
        <v>3.4</v>
      </c>
      <c r="AK159" s="7">
        <v>3.19</v>
      </c>
      <c r="AL159" s="7">
        <v>3.4</v>
      </c>
      <c r="AM159" s="7">
        <v>3.35</v>
      </c>
      <c r="AN159" s="7">
        <v>3.43</v>
      </c>
      <c r="AO159" s="7">
        <v>3.4</v>
      </c>
      <c r="AP159" s="3"/>
      <c r="AQ159" s="23">
        <f t="shared" si="142"/>
        <v>0.18800000000000017</v>
      </c>
      <c r="AR159" s="23">
        <f t="shared" si="192"/>
        <v>9.0000000000000302E-2</v>
      </c>
      <c r="AS159" s="23">
        <f t="shared" si="193"/>
        <v>8.0000000000004512E-3</v>
      </c>
      <c r="AT159" s="23">
        <f t="shared" si="171"/>
        <v>-0.1859999999999995</v>
      </c>
      <c r="AU159" s="23">
        <f t="shared" si="172"/>
        <v>-6.6999999999999726E-2</v>
      </c>
      <c r="AV159" s="23" t="str">
        <f t="shared" si="173"/>
        <v/>
      </c>
      <c r="AW159" s="23" t="str">
        <f t="shared" si="174"/>
        <v/>
      </c>
      <c r="AX159" s="23" t="str">
        <f t="shared" si="175"/>
        <v/>
      </c>
      <c r="AY159" s="23">
        <f t="shared" si="176"/>
        <v>-9.9999999999944578E-4</v>
      </c>
      <c r="AZ159" s="23" t="str">
        <f t="shared" si="177"/>
        <v/>
      </c>
      <c r="BA159" s="23">
        <f t="shared" si="178"/>
        <v>0.17300000000000049</v>
      </c>
      <c r="BB159" s="23">
        <f t="shared" si="179"/>
        <v>0.17200000000000015</v>
      </c>
      <c r="BC159" s="23">
        <f t="shared" si="180"/>
        <v>0.14500000000000046</v>
      </c>
      <c r="BD159" s="23">
        <f t="shared" si="181"/>
        <v>7.0000000000000284E-2</v>
      </c>
      <c r="BE159" s="23">
        <f t="shared" si="182"/>
        <v>9.9000000000000199E-2</v>
      </c>
      <c r="BF159" s="23">
        <f t="shared" si="183"/>
        <v>-0.27299999999999969</v>
      </c>
      <c r="BG159" s="23">
        <f t="shared" si="184"/>
        <v>-8.6999999999999744E-2</v>
      </c>
      <c r="BH159" s="23">
        <f t="shared" si="185"/>
        <v>0.18800000000000017</v>
      </c>
      <c r="BI159" s="23">
        <f t="shared" si="186"/>
        <v>3.8000000000000256E-2</v>
      </c>
      <c r="BJ159" s="23">
        <f t="shared" si="187"/>
        <v>-0.17199999999999971</v>
      </c>
      <c r="BK159" s="23">
        <f t="shared" si="188"/>
        <v>3.8000000000000256E-2</v>
      </c>
      <c r="BL159" s="23">
        <f t="shared" si="189"/>
        <v>-1.1999999999999567E-2</v>
      </c>
      <c r="BM159" s="23">
        <f t="shared" si="190"/>
        <v>6.8000000000000504E-2</v>
      </c>
      <c r="BN159" s="23">
        <f t="shared" si="191"/>
        <v>3.8000000000000256E-2</v>
      </c>
      <c r="BP159" s="8">
        <f t="shared" si="143"/>
        <v>0.18800000000000017</v>
      </c>
      <c r="BQ159" s="8">
        <f t="shared" si="144"/>
        <v>9.0000000000000302E-2</v>
      </c>
      <c r="BR159" s="8">
        <f t="shared" si="145"/>
        <v>8.0000000000004512E-3</v>
      </c>
      <c r="BS159" s="8">
        <f t="shared" si="146"/>
        <v>0.1859999999999995</v>
      </c>
      <c r="BT159" s="8">
        <f t="shared" si="147"/>
        <v>6.6999999999999726E-2</v>
      </c>
      <c r="BU159" s="8" t="str">
        <f t="shared" si="148"/>
        <v/>
      </c>
      <c r="BV159" s="8" t="str">
        <f t="shared" si="149"/>
        <v/>
      </c>
      <c r="BW159" s="8" t="str">
        <f t="shared" si="150"/>
        <v/>
      </c>
      <c r="BX159" s="8">
        <f t="shared" si="151"/>
        <v>9.9999999999944578E-4</v>
      </c>
      <c r="BY159" s="8" t="str">
        <f t="shared" si="152"/>
        <v/>
      </c>
      <c r="BZ159" s="8">
        <f t="shared" si="153"/>
        <v>0.17300000000000049</v>
      </c>
      <c r="CA159" s="8">
        <f t="shared" si="154"/>
        <v>0.17200000000000015</v>
      </c>
      <c r="CB159" s="8">
        <f t="shared" si="155"/>
        <v>0.14500000000000046</v>
      </c>
      <c r="CC159" s="8">
        <f t="shared" si="156"/>
        <v>7.0000000000000284E-2</v>
      </c>
      <c r="CD159" s="8">
        <f t="shared" si="157"/>
        <v>9.9000000000000199E-2</v>
      </c>
      <c r="CE159" s="8">
        <f t="shared" si="158"/>
        <v>0.27299999999999969</v>
      </c>
      <c r="CF159" s="8">
        <f t="shared" si="159"/>
        <v>8.6999999999999744E-2</v>
      </c>
      <c r="CG159" s="8">
        <f t="shared" si="160"/>
        <v>0.18800000000000017</v>
      </c>
      <c r="CH159" s="8">
        <f t="shared" si="161"/>
        <v>3.8000000000000256E-2</v>
      </c>
      <c r="CI159" s="8">
        <f t="shared" si="162"/>
        <v>0.17199999999999971</v>
      </c>
      <c r="CJ159" s="8">
        <f t="shared" si="163"/>
        <v>3.8000000000000256E-2</v>
      </c>
      <c r="CK159" s="8">
        <f t="shared" si="164"/>
        <v>1.1999999999999567E-2</v>
      </c>
      <c r="CL159" s="8">
        <f t="shared" si="165"/>
        <v>6.8000000000000504E-2</v>
      </c>
      <c r="CM159" s="8">
        <f t="shared" si="166"/>
        <v>3.8000000000000256E-2</v>
      </c>
      <c r="CN159" s="8"/>
    </row>
    <row r="160" spans="1:92">
      <c r="A160" s="1">
        <f t="shared" si="167"/>
        <v>158</v>
      </c>
      <c r="B160" s="19"/>
      <c r="C160" s="1">
        <v>4</v>
      </c>
      <c r="D160" s="4">
        <f t="shared" si="141"/>
        <v>35</v>
      </c>
      <c r="E160" s="4" t="s">
        <v>191</v>
      </c>
      <c r="F160" s="4">
        <v>3</v>
      </c>
      <c r="G160" s="4" t="s">
        <v>13</v>
      </c>
      <c r="H160" s="4" t="s">
        <v>19</v>
      </c>
      <c r="I160" s="4"/>
      <c r="J160" s="5">
        <v>98.7</v>
      </c>
      <c r="K160" s="72"/>
      <c r="L160" s="41">
        <v>5.1980000000000004</v>
      </c>
      <c r="M160" s="132" t="s">
        <v>127</v>
      </c>
      <c r="N160" s="1" t="s">
        <v>15</v>
      </c>
      <c r="O160" s="23">
        <v>5.2070000000000007</v>
      </c>
      <c r="P160" s="1" t="s">
        <v>9</v>
      </c>
      <c r="Q160" s="3" t="s">
        <v>227</v>
      </c>
      <c r="R160" s="23">
        <v>5.3250000000000002</v>
      </c>
      <c r="S160" s="23">
        <v>5.2949999999999999</v>
      </c>
      <c r="T160" s="23">
        <v>5.1550000000000002</v>
      </c>
      <c r="U160" s="23">
        <v>5.0369999999999999</v>
      </c>
      <c r="V160" s="23">
        <v>5.1660000000000004</v>
      </c>
      <c r="W160" s="64"/>
      <c r="X160" s="64"/>
      <c r="Y160" s="64"/>
      <c r="Z160" s="23">
        <v>5.1989999999999998</v>
      </c>
      <c r="AA160" s="64"/>
      <c r="AB160" s="23">
        <v>5.2220000000000004</v>
      </c>
      <c r="AC160" s="23">
        <v>5.2229999999999999</v>
      </c>
      <c r="AD160" s="23">
        <v>5.2469999999999999</v>
      </c>
      <c r="AE160" s="23">
        <v>5.1310000000000002</v>
      </c>
      <c r="AF160" s="23">
        <v>5.2779999999999996</v>
      </c>
      <c r="AG160" s="23">
        <v>4.9359999999999999</v>
      </c>
      <c r="AH160" s="6">
        <f t="shared" si="169"/>
        <v>5.1069999999999993</v>
      </c>
      <c r="AI160" s="7">
        <v>5.52</v>
      </c>
      <c r="AJ160" s="7">
        <v>5.32</v>
      </c>
      <c r="AK160" s="7">
        <v>4.93</v>
      </c>
      <c r="AL160" s="7">
        <v>5.29</v>
      </c>
      <c r="AM160" s="7">
        <v>5.19</v>
      </c>
      <c r="AN160" s="7">
        <v>5.36</v>
      </c>
      <c r="AO160" s="7">
        <v>5.3</v>
      </c>
      <c r="AP160" s="3"/>
      <c r="AQ160" s="23">
        <f t="shared" si="142"/>
        <v>0.12699999999999978</v>
      </c>
      <c r="AR160" s="23">
        <f t="shared" si="192"/>
        <v>9.6999999999999531E-2</v>
      </c>
      <c r="AS160" s="23">
        <f t="shared" si="193"/>
        <v>-4.3000000000000149E-2</v>
      </c>
      <c r="AT160" s="23">
        <f t="shared" si="171"/>
        <v>-0.16100000000000048</v>
      </c>
      <c r="AU160" s="23">
        <f t="shared" si="172"/>
        <v>-3.2000000000000028E-2</v>
      </c>
      <c r="AV160" s="23" t="str">
        <f t="shared" si="173"/>
        <v/>
      </c>
      <c r="AW160" s="23" t="str">
        <f t="shared" si="174"/>
        <v/>
      </c>
      <c r="AX160" s="23" t="str">
        <f t="shared" si="175"/>
        <v/>
      </c>
      <c r="AY160" s="23">
        <f t="shared" si="176"/>
        <v>9.9999999999944578E-4</v>
      </c>
      <c r="AZ160" s="23" t="str">
        <f t="shared" si="177"/>
        <v/>
      </c>
      <c r="BA160" s="23">
        <f t="shared" si="178"/>
        <v>2.4000000000000021E-2</v>
      </c>
      <c r="BB160" s="23">
        <f t="shared" si="179"/>
        <v>2.4999999999999467E-2</v>
      </c>
      <c r="BC160" s="23">
        <f t="shared" si="180"/>
        <v>4.8999999999999488E-2</v>
      </c>
      <c r="BD160" s="23">
        <f t="shared" si="181"/>
        <v>-6.7000000000000171E-2</v>
      </c>
      <c r="BE160" s="23">
        <f t="shared" si="182"/>
        <v>7.9999999999999183E-2</v>
      </c>
      <c r="BF160" s="23">
        <f t="shared" si="183"/>
        <v>-0.26200000000000045</v>
      </c>
      <c r="BG160" s="23">
        <f t="shared" si="184"/>
        <v>-9.100000000000108E-2</v>
      </c>
      <c r="BH160" s="23">
        <f t="shared" si="185"/>
        <v>0.32199999999999918</v>
      </c>
      <c r="BI160" s="23">
        <f t="shared" si="186"/>
        <v>0.12199999999999989</v>
      </c>
      <c r="BJ160" s="23">
        <f t="shared" si="187"/>
        <v>-0.26800000000000068</v>
      </c>
      <c r="BK160" s="23">
        <f t="shared" si="188"/>
        <v>9.1999999999999638E-2</v>
      </c>
      <c r="BL160" s="23">
        <f t="shared" si="189"/>
        <v>-8.0000000000000071E-3</v>
      </c>
      <c r="BM160" s="23">
        <f t="shared" si="190"/>
        <v>0.16199999999999992</v>
      </c>
      <c r="BN160" s="23">
        <f t="shared" si="191"/>
        <v>0.10199999999999942</v>
      </c>
      <c r="BP160" s="8">
        <f t="shared" si="143"/>
        <v>0.12699999999999978</v>
      </c>
      <c r="BQ160" s="8">
        <f t="shared" si="144"/>
        <v>9.6999999999999531E-2</v>
      </c>
      <c r="BR160" s="8">
        <f t="shared" si="145"/>
        <v>4.3000000000000149E-2</v>
      </c>
      <c r="BS160" s="8">
        <f t="shared" si="146"/>
        <v>0.16100000000000048</v>
      </c>
      <c r="BT160" s="8">
        <f t="shared" si="147"/>
        <v>3.2000000000000028E-2</v>
      </c>
      <c r="BU160" s="8" t="str">
        <f t="shared" si="148"/>
        <v/>
      </c>
      <c r="BV160" s="8" t="str">
        <f t="shared" si="149"/>
        <v/>
      </c>
      <c r="BW160" s="8" t="str">
        <f t="shared" si="150"/>
        <v/>
      </c>
      <c r="BX160" s="8">
        <f t="shared" si="151"/>
        <v>9.9999999999944578E-4</v>
      </c>
      <c r="BY160" s="8" t="str">
        <f t="shared" si="152"/>
        <v/>
      </c>
      <c r="BZ160" s="8">
        <f t="shared" si="153"/>
        <v>2.4000000000000021E-2</v>
      </c>
      <c r="CA160" s="8">
        <f t="shared" si="154"/>
        <v>2.4999999999999467E-2</v>
      </c>
      <c r="CB160" s="8">
        <f t="shared" si="155"/>
        <v>4.8999999999999488E-2</v>
      </c>
      <c r="CC160" s="8">
        <f t="shared" si="156"/>
        <v>6.7000000000000171E-2</v>
      </c>
      <c r="CD160" s="8">
        <f t="shared" si="157"/>
        <v>7.9999999999999183E-2</v>
      </c>
      <c r="CE160" s="8">
        <f t="shared" si="158"/>
        <v>0.26200000000000045</v>
      </c>
      <c r="CF160" s="8">
        <f t="shared" si="159"/>
        <v>9.100000000000108E-2</v>
      </c>
      <c r="CG160" s="8">
        <f t="shared" si="160"/>
        <v>0.32199999999999918</v>
      </c>
      <c r="CH160" s="8">
        <f t="shared" si="161"/>
        <v>0.12199999999999989</v>
      </c>
      <c r="CI160" s="8">
        <f t="shared" si="162"/>
        <v>0.26800000000000068</v>
      </c>
      <c r="CJ160" s="8">
        <f t="shared" si="163"/>
        <v>9.1999999999999638E-2</v>
      </c>
      <c r="CK160" s="8">
        <f t="shared" si="164"/>
        <v>8.0000000000000071E-3</v>
      </c>
      <c r="CL160" s="8">
        <f t="shared" si="165"/>
        <v>0.16199999999999992</v>
      </c>
      <c r="CM160" s="8">
        <f t="shared" si="166"/>
        <v>0.10199999999999942</v>
      </c>
      <c r="CN160" s="8"/>
    </row>
    <row r="161" spans="1:92">
      <c r="A161" s="1">
        <f t="shared" si="167"/>
        <v>159</v>
      </c>
      <c r="B161" s="19"/>
      <c r="C161" s="1">
        <v>4</v>
      </c>
      <c r="D161" s="4">
        <f t="shared" si="141"/>
        <v>35</v>
      </c>
      <c r="E161" s="4" t="s">
        <v>243</v>
      </c>
      <c r="F161" s="4">
        <v>3</v>
      </c>
      <c r="G161" s="4" t="s">
        <v>16</v>
      </c>
      <c r="H161" s="4" t="s">
        <v>24</v>
      </c>
      <c r="I161" s="4"/>
      <c r="J161" s="5">
        <v>97.9</v>
      </c>
      <c r="K161" s="72"/>
      <c r="L161" s="48">
        <v>6.2889999999999997</v>
      </c>
      <c r="M161" s="132" t="s">
        <v>127</v>
      </c>
      <c r="N161" s="1" t="s">
        <v>15</v>
      </c>
      <c r="O161" s="23">
        <v>6.3109999999999999</v>
      </c>
      <c r="P161" s="1" t="s">
        <v>9</v>
      </c>
      <c r="Q161" s="3" t="s">
        <v>227</v>
      </c>
      <c r="R161" s="23">
        <v>6.3049999999999997</v>
      </c>
      <c r="S161" s="23">
        <v>6.2119999999999997</v>
      </c>
      <c r="T161" s="23">
        <v>6.375</v>
      </c>
      <c r="U161" s="23">
        <v>6.4180000000000001</v>
      </c>
      <c r="V161" s="23">
        <v>6.3330000000000002</v>
      </c>
      <c r="W161" s="64"/>
      <c r="X161" s="64"/>
      <c r="Y161" s="64"/>
      <c r="Z161" s="23">
        <v>6.2770000000000001</v>
      </c>
      <c r="AA161" s="64"/>
      <c r="AB161" s="23">
        <v>6.5090000000000003</v>
      </c>
      <c r="AC161" s="23">
        <v>6.4649999999999999</v>
      </c>
      <c r="AD161" s="23">
        <v>6.38</v>
      </c>
      <c r="AE161" s="23">
        <v>6.4169999999999998</v>
      </c>
      <c r="AF161" s="23">
        <v>6.2649999999999997</v>
      </c>
      <c r="AG161" s="23">
        <v>6.0650000000000004</v>
      </c>
      <c r="AH161" s="6">
        <f t="shared" si="169"/>
        <v>6.165</v>
      </c>
      <c r="AI161" s="7">
        <v>5.89</v>
      </c>
      <c r="AJ161" s="7">
        <v>6.44</v>
      </c>
      <c r="AK161" s="7">
        <v>6.27</v>
      </c>
      <c r="AL161" s="7">
        <v>6.38</v>
      </c>
      <c r="AM161" s="7">
        <v>6.33</v>
      </c>
      <c r="AN161" s="7">
        <v>6.43</v>
      </c>
      <c r="AO161" s="7">
        <v>6.38</v>
      </c>
      <c r="AP161" s="3"/>
      <c r="AQ161" s="23">
        <f t="shared" si="142"/>
        <v>1.6000000000000014E-2</v>
      </c>
      <c r="AR161" s="23">
        <f t="shared" si="192"/>
        <v>-7.6999999999999957E-2</v>
      </c>
      <c r="AS161" s="23">
        <f t="shared" si="193"/>
        <v>8.6000000000000298E-2</v>
      </c>
      <c r="AT161" s="23">
        <f t="shared" si="171"/>
        <v>0.12900000000000045</v>
      </c>
      <c r="AU161" s="23">
        <f t="shared" si="172"/>
        <v>4.4000000000000483E-2</v>
      </c>
      <c r="AV161" s="23" t="str">
        <f t="shared" si="173"/>
        <v/>
      </c>
      <c r="AW161" s="23" t="str">
        <f t="shared" si="174"/>
        <v/>
      </c>
      <c r="AX161" s="23" t="str">
        <f t="shared" si="175"/>
        <v/>
      </c>
      <c r="AY161" s="23">
        <f t="shared" si="176"/>
        <v>-1.1999999999999567E-2</v>
      </c>
      <c r="AZ161" s="23" t="str">
        <f t="shared" si="177"/>
        <v/>
      </c>
      <c r="BA161" s="23">
        <f t="shared" si="178"/>
        <v>0.22000000000000064</v>
      </c>
      <c r="BB161" s="23">
        <f t="shared" si="179"/>
        <v>0.17600000000000016</v>
      </c>
      <c r="BC161" s="23">
        <f t="shared" si="180"/>
        <v>9.1000000000000192E-2</v>
      </c>
      <c r="BD161" s="23">
        <f t="shared" si="181"/>
        <v>0.12800000000000011</v>
      </c>
      <c r="BE161" s="23">
        <f t="shared" si="182"/>
        <v>-2.4000000000000021E-2</v>
      </c>
      <c r="BF161" s="23">
        <f t="shared" si="183"/>
        <v>-0.22399999999999931</v>
      </c>
      <c r="BG161" s="23">
        <f t="shared" si="184"/>
        <v>-0.12399999999999967</v>
      </c>
      <c r="BH161" s="23">
        <f t="shared" si="185"/>
        <v>-0.39900000000000002</v>
      </c>
      <c r="BI161" s="23">
        <f t="shared" si="186"/>
        <v>0.15100000000000069</v>
      </c>
      <c r="BJ161" s="23">
        <f t="shared" si="187"/>
        <v>-1.9000000000000128E-2</v>
      </c>
      <c r="BK161" s="23">
        <f t="shared" si="188"/>
        <v>9.1000000000000192E-2</v>
      </c>
      <c r="BL161" s="23">
        <f t="shared" si="189"/>
        <v>4.1000000000000369E-2</v>
      </c>
      <c r="BM161" s="23">
        <f t="shared" si="190"/>
        <v>0.14100000000000001</v>
      </c>
      <c r="BN161" s="23">
        <f t="shared" si="191"/>
        <v>9.1000000000000192E-2</v>
      </c>
      <c r="BP161" s="8">
        <f t="shared" si="143"/>
        <v>1.6000000000000014E-2</v>
      </c>
      <c r="BQ161" s="8">
        <f t="shared" si="144"/>
        <v>7.6999999999999957E-2</v>
      </c>
      <c r="BR161" s="8">
        <f t="shared" si="145"/>
        <v>8.6000000000000298E-2</v>
      </c>
      <c r="BS161" s="8">
        <f t="shared" si="146"/>
        <v>0.12900000000000045</v>
      </c>
      <c r="BT161" s="8">
        <f t="shared" si="147"/>
        <v>4.4000000000000483E-2</v>
      </c>
      <c r="BU161" s="8" t="str">
        <f t="shared" si="148"/>
        <v/>
      </c>
      <c r="BV161" s="8" t="str">
        <f t="shared" si="149"/>
        <v/>
      </c>
      <c r="BW161" s="8" t="str">
        <f t="shared" si="150"/>
        <v/>
      </c>
      <c r="BX161" s="8">
        <f t="shared" si="151"/>
        <v>1.1999999999999567E-2</v>
      </c>
      <c r="BY161" s="8" t="str">
        <f t="shared" si="152"/>
        <v/>
      </c>
      <c r="BZ161" s="8">
        <f t="shared" si="153"/>
        <v>0.22000000000000064</v>
      </c>
      <c r="CA161" s="8">
        <f t="shared" si="154"/>
        <v>0.17600000000000016</v>
      </c>
      <c r="CB161" s="8">
        <f t="shared" si="155"/>
        <v>9.1000000000000192E-2</v>
      </c>
      <c r="CC161" s="8">
        <f t="shared" si="156"/>
        <v>0.12800000000000011</v>
      </c>
      <c r="CD161" s="8">
        <f t="shared" si="157"/>
        <v>2.4000000000000021E-2</v>
      </c>
      <c r="CE161" s="8">
        <f t="shared" si="158"/>
        <v>0.22399999999999931</v>
      </c>
      <c r="CF161" s="8">
        <f t="shared" si="159"/>
        <v>0.12399999999999967</v>
      </c>
      <c r="CG161" s="8">
        <f t="shared" si="160"/>
        <v>0.39900000000000002</v>
      </c>
      <c r="CH161" s="8">
        <f t="shared" si="161"/>
        <v>0.15100000000000069</v>
      </c>
      <c r="CI161" s="8">
        <f t="shared" si="162"/>
        <v>1.9000000000000128E-2</v>
      </c>
      <c r="CJ161" s="8">
        <f t="shared" si="163"/>
        <v>9.1000000000000192E-2</v>
      </c>
      <c r="CK161" s="8">
        <f t="shared" si="164"/>
        <v>4.1000000000000369E-2</v>
      </c>
      <c r="CL161" s="8">
        <f t="shared" si="165"/>
        <v>0.14100000000000001</v>
      </c>
      <c r="CM161" s="8">
        <f t="shared" si="166"/>
        <v>9.1000000000000192E-2</v>
      </c>
      <c r="CN161" s="8"/>
    </row>
    <row r="162" spans="1:92">
      <c r="A162" s="1">
        <f t="shared" si="167"/>
        <v>160</v>
      </c>
      <c r="B162" s="19"/>
      <c r="C162" s="1">
        <v>4</v>
      </c>
      <c r="D162" s="4">
        <f t="shared" si="141"/>
        <v>35</v>
      </c>
      <c r="E162" s="4" t="s">
        <v>170</v>
      </c>
      <c r="F162" s="4">
        <v>3</v>
      </c>
      <c r="G162" s="4" t="s">
        <v>16</v>
      </c>
      <c r="H162" s="4" t="s">
        <v>25</v>
      </c>
      <c r="I162" s="4"/>
      <c r="J162" s="5">
        <v>97.9</v>
      </c>
      <c r="K162" s="72"/>
      <c r="L162" s="41">
        <v>6.6340000000000003</v>
      </c>
      <c r="M162" s="132" t="s">
        <v>127</v>
      </c>
      <c r="N162" s="1" t="s">
        <v>15</v>
      </c>
      <c r="O162" s="23">
        <v>6.6540000000000008</v>
      </c>
      <c r="P162" s="1" t="s">
        <v>9</v>
      </c>
      <c r="Q162" s="3"/>
      <c r="R162" s="23">
        <v>6.6420000000000003</v>
      </c>
      <c r="S162" s="23">
        <v>6.5490000000000004</v>
      </c>
      <c r="T162" s="23">
        <v>6.7210000000000001</v>
      </c>
      <c r="U162" s="23">
        <v>6.7809999999999997</v>
      </c>
      <c r="V162" s="23">
        <v>6.6840000000000002</v>
      </c>
      <c r="W162" s="64"/>
      <c r="X162" s="64"/>
      <c r="Y162" s="64"/>
      <c r="Z162" s="23">
        <v>6.62</v>
      </c>
      <c r="AA162" s="64"/>
      <c r="AB162" s="23">
        <v>6.8609999999999998</v>
      </c>
      <c r="AC162" s="23">
        <v>6.8170000000000002</v>
      </c>
      <c r="AD162" s="23">
        <v>6.7270000000000003</v>
      </c>
      <c r="AE162" s="23">
        <v>6.7649999999999997</v>
      </c>
      <c r="AF162" s="23">
        <v>6.6029999999999998</v>
      </c>
      <c r="AG162" s="23">
        <v>6.4130000000000003</v>
      </c>
      <c r="AH162" s="6">
        <f t="shared" si="169"/>
        <v>6.508</v>
      </c>
      <c r="AI162" s="9"/>
      <c r="AJ162" s="9"/>
      <c r="AK162" s="9"/>
      <c r="AL162" s="9"/>
      <c r="AM162" s="9"/>
      <c r="AN162" s="9"/>
      <c r="AO162" s="9"/>
      <c r="AP162" s="3"/>
      <c r="AQ162" s="23">
        <f t="shared" si="142"/>
        <v>8.0000000000000071E-3</v>
      </c>
      <c r="AR162" s="23">
        <f t="shared" si="192"/>
        <v>-8.4999999999999964E-2</v>
      </c>
      <c r="AS162" s="23">
        <f t="shared" si="193"/>
        <v>8.6999999999999744E-2</v>
      </c>
      <c r="AT162" s="23">
        <f t="shared" si="171"/>
        <v>0.14699999999999935</v>
      </c>
      <c r="AU162" s="23">
        <f t="shared" si="172"/>
        <v>4.9999999999999822E-2</v>
      </c>
      <c r="AV162" s="23" t="str">
        <f t="shared" si="173"/>
        <v/>
      </c>
      <c r="AW162" s="23" t="str">
        <f t="shared" si="174"/>
        <v/>
      </c>
      <c r="AX162" s="23" t="str">
        <f t="shared" si="175"/>
        <v/>
      </c>
      <c r="AY162" s="23">
        <f t="shared" si="176"/>
        <v>-1.4000000000000234E-2</v>
      </c>
      <c r="AZ162" s="23" t="str">
        <f t="shared" si="177"/>
        <v/>
      </c>
      <c r="BA162" s="23">
        <f t="shared" si="178"/>
        <v>0.22699999999999942</v>
      </c>
      <c r="BB162" s="23">
        <f t="shared" si="179"/>
        <v>0.18299999999999983</v>
      </c>
      <c r="BC162" s="23">
        <f t="shared" si="180"/>
        <v>9.2999999999999972E-2</v>
      </c>
      <c r="BD162" s="23">
        <f t="shared" si="181"/>
        <v>0.13099999999999934</v>
      </c>
      <c r="BE162" s="23">
        <f t="shared" si="182"/>
        <v>-3.1000000000000583E-2</v>
      </c>
      <c r="BF162" s="23">
        <f t="shared" si="183"/>
        <v>-0.22100000000000009</v>
      </c>
      <c r="BG162" s="23">
        <f t="shared" si="184"/>
        <v>-0.12600000000000033</v>
      </c>
      <c r="BH162" s="23" t="str">
        <f t="shared" si="185"/>
        <v/>
      </c>
      <c r="BI162" s="23" t="str">
        <f t="shared" si="186"/>
        <v/>
      </c>
      <c r="BJ162" s="23" t="str">
        <f t="shared" si="187"/>
        <v/>
      </c>
      <c r="BK162" s="23" t="str">
        <f t="shared" si="188"/>
        <v/>
      </c>
      <c r="BL162" s="23" t="str">
        <f t="shared" si="189"/>
        <v/>
      </c>
      <c r="BM162" s="23" t="str">
        <f t="shared" si="190"/>
        <v/>
      </c>
      <c r="BN162" s="23" t="str">
        <f t="shared" si="191"/>
        <v/>
      </c>
      <c r="BP162" s="8">
        <f t="shared" si="143"/>
        <v>8.0000000000000071E-3</v>
      </c>
      <c r="BQ162" s="8">
        <f t="shared" si="144"/>
        <v>8.4999999999999964E-2</v>
      </c>
      <c r="BR162" s="8">
        <f t="shared" si="145"/>
        <v>8.6999999999999744E-2</v>
      </c>
      <c r="BS162" s="8">
        <f t="shared" si="146"/>
        <v>0.14699999999999935</v>
      </c>
      <c r="BT162" s="8">
        <f t="shared" si="147"/>
        <v>4.9999999999999822E-2</v>
      </c>
      <c r="BU162" s="8" t="str">
        <f t="shared" si="148"/>
        <v/>
      </c>
      <c r="BV162" s="8" t="str">
        <f t="shared" si="149"/>
        <v/>
      </c>
      <c r="BW162" s="8" t="str">
        <f t="shared" si="150"/>
        <v/>
      </c>
      <c r="BX162" s="8">
        <f t="shared" si="151"/>
        <v>1.4000000000000234E-2</v>
      </c>
      <c r="BY162" s="8" t="str">
        <f t="shared" si="152"/>
        <v/>
      </c>
      <c r="BZ162" s="8">
        <f t="shared" si="153"/>
        <v>0.22699999999999942</v>
      </c>
      <c r="CA162" s="8">
        <f t="shared" si="154"/>
        <v>0.18299999999999983</v>
      </c>
      <c r="CB162" s="8">
        <f t="shared" si="155"/>
        <v>9.2999999999999972E-2</v>
      </c>
      <c r="CC162" s="8">
        <f t="shared" si="156"/>
        <v>0.13099999999999934</v>
      </c>
      <c r="CD162" s="8">
        <f t="shared" si="157"/>
        <v>3.1000000000000583E-2</v>
      </c>
      <c r="CE162" s="8">
        <f t="shared" si="158"/>
        <v>0.22100000000000009</v>
      </c>
      <c r="CF162" s="8">
        <f t="shared" si="159"/>
        <v>0.12600000000000033</v>
      </c>
      <c r="CG162" s="8" t="str">
        <f t="shared" si="160"/>
        <v/>
      </c>
      <c r="CH162" s="8" t="str">
        <f t="shared" si="161"/>
        <v/>
      </c>
      <c r="CI162" s="8" t="str">
        <f t="shared" si="162"/>
        <v/>
      </c>
      <c r="CJ162" s="8" t="str">
        <f t="shared" si="163"/>
        <v/>
      </c>
      <c r="CK162" s="8" t="str">
        <f t="shared" si="164"/>
        <v/>
      </c>
      <c r="CL162" s="8" t="str">
        <f t="shared" si="165"/>
        <v/>
      </c>
      <c r="CM162" s="8" t="str">
        <f t="shared" si="166"/>
        <v/>
      </c>
      <c r="CN162" s="8"/>
    </row>
    <row r="163" spans="1:92">
      <c r="A163" s="1">
        <f t="shared" si="167"/>
        <v>161</v>
      </c>
      <c r="B163" s="19"/>
      <c r="C163" s="1">
        <v>4</v>
      </c>
      <c r="D163" s="4">
        <f t="shared" si="141"/>
        <v>35</v>
      </c>
      <c r="E163" s="4" t="s">
        <v>170</v>
      </c>
      <c r="F163" s="4">
        <v>3</v>
      </c>
      <c r="G163" s="4" t="s">
        <v>16</v>
      </c>
      <c r="H163" s="4" t="s">
        <v>25</v>
      </c>
      <c r="I163" s="4"/>
      <c r="J163" s="5">
        <v>97.9</v>
      </c>
      <c r="K163" s="72"/>
      <c r="L163" s="41">
        <v>6.7399999999999993</v>
      </c>
      <c r="M163" s="132" t="s">
        <v>127</v>
      </c>
      <c r="N163" s="1" t="s">
        <v>15</v>
      </c>
      <c r="O163" s="23">
        <v>6.7619999999999987</v>
      </c>
      <c r="P163" s="1" t="s">
        <v>9</v>
      </c>
      <c r="Q163" s="3"/>
      <c r="R163" s="23">
        <v>6.7190000000000003</v>
      </c>
      <c r="S163" s="23">
        <v>6.6390000000000002</v>
      </c>
      <c r="T163" s="23">
        <v>6.8330000000000002</v>
      </c>
      <c r="U163" s="23">
        <v>6.9269999999999996</v>
      </c>
      <c r="V163" s="23">
        <v>6.7910000000000004</v>
      </c>
      <c r="W163" s="64"/>
      <c r="X163" s="64"/>
      <c r="Y163" s="64"/>
      <c r="Z163" s="23">
        <v>6.7279999999999998</v>
      </c>
      <c r="AA163" s="64"/>
      <c r="AB163" s="23">
        <v>6.9669999999999996</v>
      </c>
      <c r="AC163" s="23">
        <v>6.92</v>
      </c>
      <c r="AD163" s="23">
        <v>6.8259999999999996</v>
      </c>
      <c r="AE163" s="23">
        <v>6.8739999999999997</v>
      </c>
      <c r="AF163" s="23">
        <v>6.6959999999999997</v>
      </c>
      <c r="AG163" s="23">
        <v>6.52</v>
      </c>
      <c r="AH163" s="6">
        <f t="shared" si="169"/>
        <v>6.6079999999999997</v>
      </c>
      <c r="AI163" s="9"/>
      <c r="AJ163" s="9"/>
      <c r="AK163" s="9"/>
      <c r="AL163" s="9"/>
      <c r="AM163" s="9"/>
      <c r="AN163" s="9"/>
      <c r="AO163" s="9"/>
      <c r="AP163" s="3"/>
      <c r="AQ163" s="23">
        <f t="shared" si="142"/>
        <v>-2.0999999999999019E-2</v>
      </c>
      <c r="AR163" s="23">
        <f t="shared" si="192"/>
        <v>-0.10099999999999909</v>
      </c>
      <c r="AS163" s="23">
        <f t="shared" si="193"/>
        <v>9.300000000000086E-2</v>
      </c>
      <c r="AT163" s="23">
        <f t="shared" si="171"/>
        <v>0.18700000000000028</v>
      </c>
      <c r="AU163" s="23">
        <f t="shared" si="172"/>
        <v>5.1000000000001044E-2</v>
      </c>
      <c r="AV163" s="23" t="str">
        <f t="shared" si="173"/>
        <v/>
      </c>
      <c r="AW163" s="23" t="str">
        <f t="shared" si="174"/>
        <v/>
      </c>
      <c r="AX163" s="23" t="str">
        <f t="shared" si="175"/>
        <v/>
      </c>
      <c r="AY163" s="23">
        <f t="shared" si="176"/>
        <v>-1.1999999999999567E-2</v>
      </c>
      <c r="AZ163" s="23" t="str">
        <f t="shared" si="177"/>
        <v/>
      </c>
      <c r="BA163" s="23">
        <f t="shared" si="178"/>
        <v>0.22700000000000031</v>
      </c>
      <c r="BB163" s="23">
        <f t="shared" si="179"/>
        <v>0.1800000000000006</v>
      </c>
      <c r="BC163" s="23">
        <f t="shared" si="180"/>
        <v>8.6000000000000298E-2</v>
      </c>
      <c r="BD163" s="23">
        <f t="shared" si="181"/>
        <v>0.13400000000000034</v>
      </c>
      <c r="BE163" s="23">
        <f t="shared" si="182"/>
        <v>-4.3999999999999595E-2</v>
      </c>
      <c r="BF163" s="23">
        <f t="shared" si="183"/>
        <v>-0.21999999999999975</v>
      </c>
      <c r="BG163" s="23">
        <f t="shared" si="184"/>
        <v>-0.13199999999999967</v>
      </c>
      <c r="BH163" s="23" t="str">
        <f t="shared" si="185"/>
        <v/>
      </c>
      <c r="BI163" s="23" t="str">
        <f t="shared" si="186"/>
        <v/>
      </c>
      <c r="BJ163" s="23" t="str">
        <f t="shared" si="187"/>
        <v/>
      </c>
      <c r="BK163" s="23" t="str">
        <f t="shared" si="188"/>
        <v/>
      </c>
      <c r="BL163" s="23" t="str">
        <f t="shared" si="189"/>
        <v/>
      </c>
      <c r="BM163" s="23" t="str">
        <f t="shared" si="190"/>
        <v/>
      </c>
      <c r="BN163" s="23" t="str">
        <f t="shared" si="191"/>
        <v/>
      </c>
      <c r="BP163" s="8">
        <f t="shared" si="143"/>
        <v>2.0999999999999019E-2</v>
      </c>
      <c r="BQ163" s="8">
        <f t="shared" si="144"/>
        <v>0.10099999999999909</v>
      </c>
      <c r="BR163" s="8">
        <f t="shared" si="145"/>
        <v>9.300000000000086E-2</v>
      </c>
      <c r="BS163" s="8">
        <f t="shared" si="146"/>
        <v>0.18700000000000028</v>
      </c>
      <c r="BT163" s="8">
        <f t="shared" si="147"/>
        <v>5.1000000000001044E-2</v>
      </c>
      <c r="BU163" s="8" t="str">
        <f t="shared" si="148"/>
        <v/>
      </c>
      <c r="BV163" s="8" t="str">
        <f t="shared" si="149"/>
        <v/>
      </c>
      <c r="BW163" s="8" t="str">
        <f t="shared" si="150"/>
        <v/>
      </c>
      <c r="BX163" s="8">
        <f t="shared" si="151"/>
        <v>1.1999999999999567E-2</v>
      </c>
      <c r="BY163" s="8" t="str">
        <f t="shared" si="152"/>
        <v/>
      </c>
      <c r="BZ163" s="8">
        <f t="shared" si="153"/>
        <v>0.22700000000000031</v>
      </c>
      <c r="CA163" s="8">
        <f t="shared" si="154"/>
        <v>0.1800000000000006</v>
      </c>
      <c r="CB163" s="8">
        <f t="shared" si="155"/>
        <v>8.6000000000000298E-2</v>
      </c>
      <c r="CC163" s="8">
        <f t="shared" si="156"/>
        <v>0.13400000000000034</v>
      </c>
      <c r="CD163" s="8">
        <f t="shared" si="157"/>
        <v>4.3999999999999595E-2</v>
      </c>
      <c r="CE163" s="8">
        <f t="shared" si="158"/>
        <v>0.21999999999999975</v>
      </c>
      <c r="CF163" s="8">
        <f t="shared" si="159"/>
        <v>0.13199999999999967</v>
      </c>
      <c r="CG163" s="8" t="str">
        <f t="shared" si="160"/>
        <v/>
      </c>
      <c r="CH163" s="8" t="str">
        <f t="shared" si="161"/>
        <v/>
      </c>
      <c r="CI163" s="8" t="str">
        <f t="shared" si="162"/>
        <v/>
      </c>
      <c r="CJ163" s="8" t="str">
        <f t="shared" si="163"/>
        <v/>
      </c>
      <c r="CK163" s="8" t="str">
        <f t="shared" si="164"/>
        <v/>
      </c>
      <c r="CL163" s="8" t="str">
        <f t="shared" si="165"/>
        <v/>
      </c>
      <c r="CM163" s="8" t="str">
        <f t="shared" si="166"/>
        <v/>
      </c>
      <c r="CN163" s="8"/>
    </row>
    <row r="164" spans="1:92">
      <c r="A164" s="1">
        <f t="shared" si="167"/>
        <v>162</v>
      </c>
      <c r="B164" s="2" t="s">
        <v>341</v>
      </c>
      <c r="C164" s="1">
        <v>2</v>
      </c>
      <c r="D164" s="4">
        <f t="shared" si="141"/>
        <v>12</v>
      </c>
      <c r="E164" s="4" t="s">
        <v>320</v>
      </c>
      <c r="F164" s="4">
        <v>1</v>
      </c>
      <c r="G164" s="4" t="s">
        <v>13</v>
      </c>
      <c r="H164" s="4" t="s">
        <v>356</v>
      </c>
      <c r="I164" s="4"/>
      <c r="J164" s="5">
        <v>95.8</v>
      </c>
      <c r="K164" s="67">
        <v>1.6E-2</v>
      </c>
      <c r="L164" s="41">
        <v>1.2250000000000001</v>
      </c>
      <c r="M164" s="132" t="s">
        <v>120</v>
      </c>
      <c r="N164" s="4" t="s">
        <v>15</v>
      </c>
      <c r="O164" s="45" t="s">
        <v>227</v>
      </c>
      <c r="P164" s="45" t="s">
        <v>227</v>
      </c>
      <c r="Q164" s="3" t="s">
        <v>227</v>
      </c>
      <c r="R164" s="23">
        <v>1.2529999999999999</v>
      </c>
      <c r="S164" s="23">
        <v>1.6040000000000001</v>
      </c>
      <c r="T164" s="23">
        <v>1.077</v>
      </c>
      <c r="U164" s="23">
        <v>1.248</v>
      </c>
      <c r="V164" s="23">
        <v>1.284</v>
      </c>
      <c r="W164" s="23">
        <v>1.1919999999999999</v>
      </c>
      <c r="X164" s="23">
        <v>1.1870000000000001</v>
      </c>
      <c r="Y164" s="23">
        <v>1.1679999999999999</v>
      </c>
      <c r="Z164" s="23">
        <v>1.163</v>
      </c>
      <c r="AA164" s="23">
        <v>1.2589999999999999</v>
      </c>
      <c r="AB164" s="23">
        <v>1.1579999999999999</v>
      </c>
      <c r="AC164" s="23">
        <v>1.613</v>
      </c>
      <c r="AD164" s="23">
        <v>1.61</v>
      </c>
      <c r="AE164" s="23">
        <v>1.04</v>
      </c>
      <c r="AF164" s="23">
        <v>1.161</v>
      </c>
      <c r="AG164" s="47"/>
      <c r="AH164" s="47"/>
      <c r="AI164" s="45"/>
      <c r="AJ164" s="45"/>
      <c r="AK164" s="45"/>
      <c r="AL164" s="45"/>
      <c r="AM164" s="45"/>
      <c r="AN164" s="45"/>
      <c r="AO164" s="45"/>
      <c r="AP164" s="3"/>
      <c r="AQ164" s="23">
        <f t="shared" si="142"/>
        <v>2.7999999999999803E-2</v>
      </c>
      <c r="AR164" s="23">
        <f t="shared" si="192"/>
        <v>0.379</v>
      </c>
      <c r="AS164" s="23">
        <f t="shared" si="193"/>
        <v>-0.14800000000000013</v>
      </c>
      <c r="AT164" s="23">
        <f t="shared" si="171"/>
        <v>2.2999999999999909E-2</v>
      </c>
      <c r="AU164" s="23">
        <f t="shared" si="172"/>
        <v>5.8999999999999941E-2</v>
      </c>
      <c r="AV164" s="23">
        <f t="shared" si="173"/>
        <v>-3.300000000000014E-2</v>
      </c>
      <c r="AW164" s="23">
        <f t="shared" si="174"/>
        <v>-3.8000000000000034E-2</v>
      </c>
      <c r="AX164" s="23">
        <f t="shared" si="175"/>
        <v>-5.7000000000000162E-2</v>
      </c>
      <c r="AY164" s="23">
        <f t="shared" si="176"/>
        <v>-6.2000000000000055E-2</v>
      </c>
      <c r="AZ164" s="23">
        <f t="shared" si="177"/>
        <v>3.3999999999999808E-2</v>
      </c>
      <c r="BA164" s="23">
        <f t="shared" si="178"/>
        <v>-6.7000000000000171E-2</v>
      </c>
      <c r="BB164" s="23">
        <f t="shared" si="179"/>
        <v>0.3879999999999999</v>
      </c>
      <c r="BC164" s="23">
        <f t="shared" si="180"/>
        <v>0.38500000000000001</v>
      </c>
      <c r="BD164" s="23">
        <f t="shared" si="181"/>
        <v>-0.18500000000000005</v>
      </c>
      <c r="BE164" s="23">
        <f t="shared" si="182"/>
        <v>-6.4000000000000057E-2</v>
      </c>
      <c r="BF164" s="23" t="str">
        <f t="shared" si="183"/>
        <v/>
      </c>
      <c r="BG164" s="23" t="str">
        <f t="shared" si="184"/>
        <v/>
      </c>
      <c r="BH164" s="23" t="str">
        <f t="shared" si="185"/>
        <v/>
      </c>
      <c r="BI164" s="23" t="str">
        <f t="shared" si="186"/>
        <v/>
      </c>
      <c r="BJ164" s="23" t="str">
        <f t="shared" si="187"/>
        <v/>
      </c>
      <c r="BK164" s="23" t="str">
        <f t="shared" si="188"/>
        <v/>
      </c>
      <c r="BL164" s="23" t="str">
        <f t="shared" si="189"/>
        <v/>
      </c>
      <c r="BM164" s="23" t="str">
        <f t="shared" si="190"/>
        <v/>
      </c>
      <c r="BN164" s="23" t="str">
        <f t="shared" si="191"/>
        <v/>
      </c>
      <c r="BP164" s="8">
        <f t="shared" si="143"/>
        <v>2.7999999999999803E-2</v>
      </c>
      <c r="BQ164" s="8">
        <f t="shared" si="144"/>
        <v>0.379</v>
      </c>
      <c r="BR164" s="8">
        <f t="shared" si="145"/>
        <v>0.14800000000000013</v>
      </c>
      <c r="BS164" s="8">
        <f t="shared" si="146"/>
        <v>2.2999999999999909E-2</v>
      </c>
      <c r="BT164" s="8">
        <f t="shared" si="147"/>
        <v>5.8999999999999941E-2</v>
      </c>
      <c r="BU164" s="8">
        <f t="shared" si="148"/>
        <v>3.300000000000014E-2</v>
      </c>
      <c r="BV164" s="8">
        <f t="shared" si="149"/>
        <v>3.8000000000000034E-2</v>
      </c>
      <c r="BW164" s="8">
        <f t="shared" si="150"/>
        <v>5.7000000000000162E-2</v>
      </c>
      <c r="BX164" s="8">
        <f t="shared" si="151"/>
        <v>6.2000000000000055E-2</v>
      </c>
      <c r="BY164" s="8">
        <f t="shared" si="152"/>
        <v>3.3999999999999808E-2</v>
      </c>
      <c r="BZ164" s="8">
        <f t="shared" si="153"/>
        <v>6.7000000000000171E-2</v>
      </c>
      <c r="CA164" s="8">
        <f t="shared" si="154"/>
        <v>0.3879999999999999</v>
      </c>
      <c r="CB164" s="8">
        <f t="shared" si="155"/>
        <v>0.38500000000000001</v>
      </c>
      <c r="CC164" s="8">
        <f t="shared" si="156"/>
        <v>0.18500000000000005</v>
      </c>
      <c r="CD164" s="8">
        <f t="shared" si="157"/>
        <v>6.4000000000000057E-2</v>
      </c>
      <c r="CE164" s="8" t="str">
        <f t="shared" si="158"/>
        <v/>
      </c>
      <c r="CF164" s="8" t="str">
        <f t="shared" si="159"/>
        <v/>
      </c>
      <c r="CG164" s="8" t="str">
        <f t="shared" si="160"/>
        <v/>
      </c>
      <c r="CH164" s="8" t="str">
        <f t="shared" si="161"/>
        <v/>
      </c>
      <c r="CI164" s="8" t="str">
        <f t="shared" si="162"/>
        <v/>
      </c>
      <c r="CJ164" s="8" t="str">
        <f t="shared" si="163"/>
        <v/>
      </c>
      <c r="CK164" s="8" t="str">
        <f t="shared" si="164"/>
        <v/>
      </c>
      <c r="CL164" s="8" t="str">
        <f t="shared" si="165"/>
        <v/>
      </c>
      <c r="CM164" s="8" t="str">
        <f t="shared" si="166"/>
        <v/>
      </c>
      <c r="CN164" s="8"/>
    </row>
    <row r="165" spans="1:92">
      <c r="A165" s="1">
        <f t="shared" si="167"/>
        <v>163</v>
      </c>
      <c r="B165" s="19"/>
      <c r="C165" s="1">
        <v>2</v>
      </c>
      <c r="D165" s="4">
        <f t="shared" si="141"/>
        <v>12</v>
      </c>
      <c r="E165" s="4" t="s">
        <v>205</v>
      </c>
      <c r="F165" s="4">
        <v>1</v>
      </c>
      <c r="G165" s="4" t="s">
        <v>13</v>
      </c>
      <c r="H165" s="4" t="s">
        <v>138</v>
      </c>
      <c r="I165" s="4" t="s">
        <v>346</v>
      </c>
      <c r="J165" s="5">
        <v>0</v>
      </c>
      <c r="K165" s="72"/>
      <c r="L165" s="41">
        <v>2.0910000000000002</v>
      </c>
      <c r="M165" s="132" t="s">
        <v>120</v>
      </c>
      <c r="N165" s="4" t="s">
        <v>15</v>
      </c>
      <c r="O165" s="45" t="s">
        <v>227</v>
      </c>
      <c r="P165" s="45" t="s">
        <v>227</v>
      </c>
      <c r="Q165" s="3" t="s">
        <v>227</v>
      </c>
      <c r="R165" s="45" t="s">
        <v>227</v>
      </c>
      <c r="S165" s="47"/>
      <c r="T165" s="23">
        <v>4.79</v>
      </c>
      <c r="U165" s="47"/>
      <c r="V165" s="23">
        <v>4.617</v>
      </c>
      <c r="W165" s="23">
        <v>3.02</v>
      </c>
      <c r="X165" s="23">
        <v>3.056</v>
      </c>
      <c r="Y165" s="23">
        <v>3.032</v>
      </c>
      <c r="Z165" s="23">
        <v>3.0529999999999999</v>
      </c>
      <c r="AA165" s="23">
        <v>2.5670000000000002</v>
      </c>
      <c r="AB165" s="47"/>
      <c r="AC165" s="47"/>
      <c r="AD165" s="47"/>
      <c r="AE165" s="47"/>
      <c r="AF165" s="47"/>
      <c r="AG165" s="47"/>
      <c r="AH165" s="47"/>
      <c r="AI165" s="23">
        <v>2.4870000000000001</v>
      </c>
      <c r="AJ165" s="23">
        <v>2.2709999999999999</v>
      </c>
      <c r="AK165" s="23">
        <v>2.2770000000000001</v>
      </c>
      <c r="AL165" s="23">
        <v>2.1259999999999999</v>
      </c>
      <c r="AM165" s="23">
        <v>2.0960000000000001</v>
      </c>
      <c r="AN165" s="23">
        <v>2.1440000000000001</v>
      </c>
      <c r="AO165" s="23">
        <v>2.1190000000000002</v>
      </c>
      <c r="AP165" s="3"/>
      <c r="AQ165" s="23" t="str">
        <f t="shared" si="142"/>
        <v/>
      </c>
      <c r="AR165" s="23" t="str">
        <f t="shared" si="192"/>
        <v/>
      </c>
      <c r="AS165" s="23" t="str">
        <f t="shared" si="193"/>
        <v/>
      </c>
      <c r="AT165" s="23" t="str">
        <f t="shared" si="171"/>
        <v/>
      </c>
      <c r="AU165" s="23" t="str">
        <f t="shared" si="172"/>
        <v/>
      </c>
      <c r="AV165" s="23" t="str">
        <f t="shared" si="173"/>
        <v/>
      </c>
      <c r="AW165" s="23" t="str">
        <f t="shared" si="174"/>
        <v/>
      </c>
      <c r="AX165" s="23" t="str">
        <f t="shared" si="175"/>
        <v/>
      </c>
      <c r="AY165" s="23" t="str">
        <f t="shared" si="176"/>
        <v/>
      </c>
      <c r="AZ165" s="23" t="str">
        <f t="shared" si="177"/>
        <v/>
      </c>
      <c r="BA165" s="23" t="str">
        <f t="shared" si="178"/>
        <v/>
      </c>
      <c r="BB165" s="23" t="str">
        <f t="shared" si="179"/>
        <v/>
      </c>
      <c r="BC165" s="23" t="str">
        <f t="shared" si="180"/>
        <v/>
      </c>
      <c r="BD165" s="23" t="str">
        <f t="shared" si="181"/>
        <v/>
      </c>
      <c r="BE165" s="23" t="str">
        <f t="shared" si="182"/>
        <v/>
      </c>
      <c r="BF165" s="23" t="str">
        <f t="shared" si="183"/>
        <v/>
      </c>
      <c r="BG165" s="23" t="str">
        <f t="shared" si="184"/>
        <v/>
      </c>
      <c r="BH165" s="23" t="str">
        <f t="shared" si="185"/>
        <v/>
      </c>
      <c r="BI165" s="23" t="str">
        <f t="shared" si="186"/>
        <v/>
      </c>
      <c r="BJ165" s="23" t="str">
        <f t="shared" si="187"/>
        <v/>
      </c>
      <c r="BK165" s="23" t="str">
        <f t="shared" si="188"/>
        <v/>
      </c>
      <c r="BL165" s="23" t="str">
        <f t="shared" si="189"/>
        <v/>
      </c>
      <c r="BM165" s="23" t="str">
        <f t="shared" si="190"/>
        <v/>
      </c>
      <c r="BN165" s="23" t="str">
        <f t="shared" si="191"/>
        <v/>
      </c>
      <c r="BP165" s="8" t="str">
        <f t="shared" si="143"/>
        <v/>
      </c>
      <c r="BQ165" s="8" t="str">
        <f t="shared" si="144"/>
        <v/>
      </c>
      <c r="BR165" s="8" t="str">
        <f t="shared" si="145"/>
        <v/>
      </c>
      <c r="BS165" s="8" t="str">
        <f t="shared" si="146"/>
        <v/>
      </c>
      <c r="BT165" s="8" t="str">
        <f t="shared" si="147"/>
        <v/>
      </c>
      <c r="BU165" s="8" t="str">
        <f t="shared" si="148"/>
        <v/>
      </c>
      <c r="BV165" s="8" t="str">
        <f t="shared" si="149"/>
        <v/>
      </c>
      <c r="BW165" s="8" t="str">
        <f t="shared" si="150"/>
        <v/>
      </c>
      <c r="BX165" s="8" t="str">
        <f t="shared" si="151"/>
        <v/>
      </c>
      <c r="BY165" s="8" t="str">
        <f t="shared" si="152"/>
        <v/>
      </c>
      <c r="BZ165" s="8" t="str">
        <f t="shared" si="153"/>
        <v/>
      </c>
      <c r="CA165" s="8" t="str">
        <f t="shared" si="154"/>
        <v/>
      </c>
      <c r="CB165" s="8" t="str">
        <f t="shared" si="155"/>
        <v/>
      </c>
      <c r="CC165" s="8" t="str">
        <f t="shared" si="156"/>
        <v/>
      </c>
      <c r="CD165" s="8" t="str">
        <f t="shared" si="157"/>
        <v/>
      </c>
      <c r="CE165" s="8" t="str">
        <f t="shared" si="158"/>
        <v/>
      </c>
      <c r="CF165" s="8" t="str">
        <f t="shared" si="159"/>
        <v/>
      </c>
      <c r="CG165" s="8" t="str">
        <f t="shared" si="160"/>
        <v/>
      </c>
      <c r="CH165" s="8" t="str">
        <f t="shared" si="161"/>
        <v/>
      </c>
      <c r="CI165" s="8" t="str">
        <f t="shared" si="162"/>
        <v/>
      </c>
      <c r="CJ165" s="8" t="str">
        <f t="shared" si="163"/>
        <v/>
      </c>
      <c r="CK165" s="8" t="str">
        <f t="shared" si="164"/>
        <v/>
      </c>
      <c r="CL165" s="8" t="str">
        <f t="shared" si="165"/>
        <v/>
      </c>
      <c r="CM165" s="8" t="str">
        <f t="shared" si="166"/>
        <v/>
      </c>
      <c r="CN165" s="8"/>
    </row>
    <row r="166" spans="1:92">
      <c r="A166" s="1">
        <f t="shared" si="167"/>
        <v>164</v>
      </c>
      <c r="B166" s="19"/>
      <c r="C166" s="1">
        <v>2</v>
      </c>
      <c r="D166" s="4">
        <f t="shared" si="141"/>
        <v>12</v>
      </c>
      <c r="E166" s="4" t="s">
        <v>103</v>
      </c>
      <c r="F166" s="4">
        <v>1</v>
      </c>
      <c r="G166" s="4" t="s">
        <v>13</v>
      </c>
      <c r="H166" s="4" t="s">
        <v>138</v>
      </c>
      <c r="I166" s="4" t="s">
        <v>346</v>
      </c>
      <c r="J166" s="5">
        <v>0</v>
      </c>
      <c r="K166" s="72"/>
      <c r="L166" s="41">
        <v>2.42</v>
      </c>
      <c r="M166" s="132" t="s">
        <v>120</v>
      </c>
      <c r="N166" s="4" t="s">
        <v>15</v>
      </c>
      <c r="O166" s="45" t="s">
        <v>227</v>
      </c>
      <c r="P166" s="45" t="s">
        <v>227</v>
      </c>
      <c r="Q166" s="3" t="s">
        <v>227</v>
      </c>
      <c r="R166" s="45" t="s">
        <v>227</v>
      </c>
      <c r="S166" s="47"/>
      <c r="T166" s="23">
        <v>5</v>
      </c>
      <c r="U166" s="47"/>
      <c r="V166" s="23">
        <v>4.7640000000000002</v>
      </c>
      <c r="W166" s="23">
        <v>3.238</v>
      </c>
      <c r="X166" s="23">
        <v>3.298</v>
      </c>
      <c r="Y166" s="23">
        <v>3.286</v>
      </c>
      <c r="Z166" s="23">
        <v>3.2559999999999998</v>
      </c>
      <c r="AA166" s="23">
        <v>2.8610000000000002</v>
      </c>
      <c r="AB166" s="47"/>
      <c r="AC166" s="47"/>
      <c r="AD166" s="47"/>
      <c r="AE166" s="47"/>
      <c r="AF166" s="47"/>
      <c r="AG166" s="47"/>
      <c r="AH166" s="47"/>
      <c r="AI166" s="23">
        <v>2.8420000000000001</v>
      </c>
      <c r="AJ166" s="23">
        <v>2.5579999999999998</v>
      </c>
      <c r="AK166" s="23">
        <v>2.5179999999999998</v>
      </c>
      <c r="AL166" s="23">
        <v>2.4390000000000001</v>
      </c>
      <c r="AM166" s="23">
        <v>2.3969999999999998</v>
      </c>
      <c r="AN166" s="23">
        <v>2.4780000000000002</v>
      </c>
      <c r="AO166" s="23">
        <v>2.423</v>
      </c>
      <c r="AP166" s="3"/>
      <c r="AQ166" s="23" t="str">
        <f t="shared" si="142"/>
        <v/>
      </c>
      <c r="AR166" s="23" t="str">
        <f t="shared" si="192"/>
        <v/>
      </c>
      <c r="AS166" s="23" t="str">
        <f t="shared" si="193"/>
        <v/>
      </c>
      <c r="AT166" s="23" t="str">
        <f t="shared" si="171"/>
        <v/>
      </c>
      <c r="AU166" s="23" t="str">
        <f t="shared" si="172"/>
        <v/>
      </c>
      <c r="AV166" s="23" t="str">
        <f t="shared" si="173"/>
        <v/>
      </c>
      <c r="AW166" s="23" t="str">
        <f t="shared" si="174"/>
        <v/>
      </c>
      <c r="AX166" s="23" t="str">
        <f t="shared" si="175"/>
        <v/>
      </c>
      <c r="AY166" s="23" t="str">
        <f t="shared" si="176"/>
        <v/>
      </c>
      <c r="AZ166" s="23" t="str">
        <f t="shared" si="177"/>
        <v/>
      </c>
      <c r="BA166" s="23" t="str">
        <f t="shared" si="178"/>
        <v/>
      </c>
      <c r="BB166" s="23" t="str">
        <f t="shared" si="179"/>
        <v/>
      </c>
      <c r="BC166" s="23" t="str">
        <f t="shared" si="180"/>
        <v/>
      </c>
      <c r="BD166" s="23" t="str">
        <f t="shared" si="181"/>
        <v/>
      </c>
      <c r="BE166" s="23" t="str">
        <f t="shared" si="182"/>
        <v/>
      </c>
      <c r="BF166" s="23" t="str">
        <f t="shared" si="183"/>
        <v/>
      </c>
      <c r="BG166" s="23" t="str">
        <f t="shared" si="184"/>
        <v/>
      </c>
      <c r="BH166" s="23" t="str">
        <f t="shared" si="185"/>
        <v/>
      </c>
      <c r="BI166" s="23" t="str">
        <f t="shared" si="186"/>
        <v/>
      </c>
      <c r="BJ166" s="23" t="str">
        <f t="shared" si="187"/>
        <v/>
      </c>
      <c r="BK166" s="23" t="str">
        <f t="shared" si="188"/>
        <v/>
      </c>
      <c r="BL166" s="23" t="str">
        <f t="shared" si="189"/>
        <v/>
      </c>
      <c r="BM166" s="23" t="str">
        <f t="shared" si="190"/>
        <v/>
      </c>
      <c r="BN166" s="23" t="str">
        <f t="shared" si="191"/>
        <v/>
      </c>
      <c r="BP166" s="8" t="str">
        <f t="shared" si="143"/>
        <v/>
      </c>
      <c r="BQ166" s="8" t="str">
        <f t="shared" si="144"/>
        <v/>
      </c>
      <c r="BR166" s="8" t="str">
        <f t="shared" si="145"/>
        <v/>
      </c>
      <c r="BS166" s="8" t="str">
        <f t="shared" si="146"/>
        <v/>
      </c>
      <c r="BT166" s="8" t="str">
        <f t="shared" si="147"/>
        <v/>
      </c>
      <c r="BU166" s="8" t="str">
        <f t="shared" si="148"/>
        <v/>
      </c>
      <c r="BV166" s="8" t="str">
        <f t="shared" si="149"/>
        <v/>
      </c>
      <c r="BW166" s="8" t="str">
        <f t="shared" si="150"/>
        <v/>
      </c>
      <c r="BX166" s="8" t="str">
        <f t="shared" si="151"/>
        <v/>
      </c>
      <c r="BY166" s="8" t="str">
        <f t="shared" si="152"/>
        <v/>
      </c>
      <c r="BZ166" s="8" t="str">
        <f t="shared" si="153"/>
        <v/>
      </c>
      <c r="CA166" s="8" t="str">
        <f t="shared" si="154"/>
        <v/>
      </c>
      <c r="CB166" s="8" t="str">
        <f t="shared" si="155"/>
        <v/>
      </c>
      <c r="CC166" s="8" t="str">
        <f t="shared" si="156"/>
        <v/>
      </c>
      <c r="CD166" s="8" t="str">
        <f t="shared" si="157"/>
        <v/>
      </c>
      <c r="CE166" s="8" t="str">
        <f t="shared" si="158"/>
        <v/>
      </c>
      <c r="CF166" s="8" t="str">
        <f t="shared" si="159"/>
        <v/>
      </c>
      <c r="CG166" s="8" t="str">
        <f t="shared" si="160"/>
        <v/>
      </c>
      <c r="CH166" s="8" t="str">
        <f t="shared" si="161"/>
        <v/>
      </c>
      <c r="CI166" s="8" t="str">
        <f t="shared" si="162"/>
        <v/>
      </c>
      <c r="CJ166" s="8" t="str">
        <f t="shared" si="163"/>
        <v/>
      </c>
      <c r="CK166" s="8" t="str">
        <f t="shared" si="164"/>
        <v/>
      </c>
      <c r="CL166" s="8" t="str">
        <f t="shared" si="165"/>
        <v/>
      </c>
      <c r="CM166" s="8" t="str">
        <f t="shared" si="166"/>
        <v/>
      </c>
      <c r="CN166" s="8"/>
    </row>
    <row r="167" spans="1:92">
      <c r="A167" s="1">
        <f t="shared" si="167"/>
        <v>165</v>
      </c>
      <c r="B167" s="19"/>
      <c r="C167" s="1">
        <v>2</v>
      </c>
      <c r="D167" s="4">
        <f t="shared" si="141"/>
        <v>12</v>
      </c>
      <c r="E167" s="4" t="s">
        <v>322</v>
      </c>
      <c r="F167" s="4">
        <v>3</v>
      </c>
      <c r="G167" s="4" t="s">
        <v>13</v>
      </c>
      <c r="H167" s="4" t="s">
        <v>356</v>
      </c>
      <c r="I167" s="4"/>
      <c r="J167" s="5">
        <v>99.1</v>
      </c>
      <c r="K167" s="72"/>
      <c r="L167" s="41">
        <v>0.22700000000000001</v>
      </c>
      <c r="M167" s="132" t="s">
        <v>120</v>
      </c>
      <c r="N167" s="4" t="s">
        <v>15</v>
      </c>
      <c r="O167" s="45"/>
      <c r="P167" s="45"/>
      <c r="Q167" s="3"/>
      <c r="R167" s="23">
        <v>0.27800000000000002</v>
      </c>
      <c r="S167" s="23">
        <v>0.58499999999999996</v>
      </c>
      <c r="T167" s="23">
        <v>0.14699999999999999</v>
      </c>
      <c r="U167" s="23">
        <v>0.17</v>
      </c>
      <c r="V167" s="23">
        <v>0.16700000000000001</v>
      </c>
      <c r="W167" s="47"/>
      <c r="X167" s="47"/>
      <c r="Y167" s="47"/>
      <c r="Z167" s="23">
        <v>0.191</v>
      </c>
      <c r="AA167" s="23">
        <v>0.23200000000000001</v>
      </c>
      <c r="AB167" s="23">
        <v>0.36599999999999999</v>
      </c>
      <c r="AC167" s="23">
        <v>0.75800000000000001</v>
      </c>
      <c r="AD167" s="23">
        <v>0.7</v>
      </c>
      <c r="AE167" s="23">
        <v>0.27300000000000002</v>
      </c>
      <c r="AF167" s="23">
        <v>0.20399999999999999</v>
      </c>
      <c r="AG167" s="47"/>
      <c r="AH167" s="47"/>
      <c r="AI167" s="47"/>
      <c r="AJ167" s="47"/>
      <c r="AK167" s="47"/>
      <c r="AL167" s="47"/>
      <c r="AM167" s="47"/>
      <c r="AN167" s="47"/>
      <c r="AO167" s="47"/>
      <c r="AP167" s="3"/>
      <c r="AQ167" s="23">
        <f t="shared" si="142"/>
        <v>5.1000000000000018E-2</v>
      </c>
      <c r="AR167" s="23">
        <f t="shared" si="192"/>
        <v>0.35799999999999998</v>
      </c>
      <c r="AS167" s="23">
        <f t="shared" si="193"/>
        <v>-8.0000000000000016E-2</v>
      </c>
      <c r="AT167" s="23">
        <f t="shared" si="171"/>
        <v>-5.6999999999999995E-2</v>
      </c>
      <c r="AU167" s="23">
        <f t="shared" si="172"/>
        <v>-0.06</v>
      </c>
      <c r="AV167" s="23" t="str">
        <f t="shared" si="173"/>
        <v/>
      </c>
      <c r="AW167" s="23" t="str">
        <f t="shared" si="174"/>
        <v/>
      </c>
      <c r="AX167" s="23" t="str">
        <f t="shared" si="175"/>
        <v/>
      </c>
      <c r="AY167" s="23">
        <f t="shared" si="176"/>
        <v>-3.6000000000000004E-2</v>
      </c>
      <c r="AZ167" s="23">
        <f t="shared" si="177"/>
        <v>5.0000000000000044E-3</v>
      </c>
      <c r="BA167" s="23">
        <f t="shared" si="178"/>
        <v>0.13899999999999998</v>
      </c>
      <c r="BB167" s="23">
        <f t="shared" si="179"/>
        <v>0.53100000000000003</v>
      </c>
      <c r="BC167" s="23">
        <f t="shared" si="180"/>
        <v>0.47299999999999998</v>
      </c>
      <c r="BD167" s="23">
        <f t="shared" si="181"/>
        <v>4.6000000000000013E-2</v>
      </c>
      <c r="BE167" s="23">
        <f t="shared" si="182"/>
        <v>-2.300000000000002E-2</v>
      </c>
      <c r="BF167" s="23" t="str">
        <f t="shared" si="183"/>
        <v/>
      </c>
      <c r="BG167" s="23" t="str">
        <f t="shared" si="184"/>
        <v/>
      </c>
      <c r="BH167" s="23" t="str">
        <f t="shared" si="185"/>
        <v/>
      </c>
      <c r="BI167" s="23" t="str">
        <f t="shared" si="186"/>
        <v/>
      </c>
      <c r="BJ167" s="23" t="str">
        <f t="shared" si="187"/>
        <v/>
      </c>
      <c r="BK167" s="23" t="str">
        <f t="shared" si="188"/>
        <v/>
      </c>
      <c r="BL167" s="23" t="str">
        <f t="shared" si="189"/>
        <v/>
      </c>
      <c r="BM167" s="23" t="str">
        <f t="shared" si="190"/>
        <v/>
      </c>
      <c r="BN167" s="23" t="str">
        <f t="shared" si="191"/>
        <v/>
      </c>
      <c r="BP167" s="8">
        <f t="shared" si="143"/>
        <v>5.1000000000000018E-2</v>
      </c>
      <c r="BQ167" s="8">
        <f t="shared" si="144"/>
        <v>0.35799999999999998</v>
      </c>
      <c r="BR167" s="8">
        <f t="shared" si="145"/>
        <v>8.0000000000000016E-2</v>
      </c>
      <c r="BS167" s="8">
        <f t="shared" si="146"/>
        <v>5.6999999999999995E-2</v>
      </c>
      <c r="BT167" s="8">
        <f t="shared" si="147"/>
        <v>0.06</v>
      </c>
      <c r="BU167" s="8" t="str">
        <f t="shared" si="148"/>
        <v/>
      </c>
      <c r="BV167" s="8" t="str">
        <f t="shared" si="149"/>
        <v/>
      </c>
      <c r="BW167" s="8" t="str">
        <f t="shared" si="150"/>
        <v/>
      </c>
      <c r="BX167" s="8">
        <f t="shared" si="151"/>
        <v>3.6000000000000004E-2</v>
      </c>
      <c r="BY167" s="8">
        <f t="shared" si="152"/>
        <v>5.0000000000000044E-3</v>
      </c>
      <c r="BZ167" s="8">
        <f t="shared" si="153"/>
        <v>0.13899999999999998</v>
      </c>
      <c r="CA167" s="8">
        <f t="shared" si="154"/>
        <v>0.53100000000000003</v>
      </c>
      <c r="CB167" s="8">
        <f t="shared" si="155"/>
        <v>0.47299999999999998</v>
      </c>
      <c r="CC167" s="8">
        <f t="shared" si="156"/>
        <v>4.6000000000000013E-2</v>
      </c>
      <c r="CD167" s="8">
        <f t="shared" si="157"/>
        <v>2.300000000000002E-2</v>
      </c>
      <c r="CE167" s="8" t="str">
        <f t="shared" si="158"/>
        <v/>
      </c>
      <c r="CF167" s="8" t="str">
        <f t="shared" si="159"/>
        <v/>
      </c>
      <c r="CG167" s="8" t="str">
        <f t="shared" si="160"/>
        <v/>
      </c>
      <c r="CH167" s="8" t="str">
        <f t="shared" si="161"/>
        <v/>
      </c>
      <c r="CI167" s="8" t="str">
        <f t="shared" si="162"/>
        <v/>
      </c>
      <c r="CJ167" s="8" t="str">
        <f t="shared" si="163"/>
        <v/>
      </c>
      <c r="CK167" s="8" t="str">
        <f t="shared" si="164"/>
        <v/>
      </c>
      <c r="CL167" s="8" t="str">
        <f t="shared" si="165"/>
        <v/>
      </c>
      <c r="CM167" s="8" t="str">
        <f t="shared" si="166"/>
        <v/>
      </c>
      <c r="CN167" s="8"/>
    </row>
    <row r="168" spans="1:92">
      <c r="A168" s="1">
        <f t="shared" si="167"/>
        <v>166</v>
      </c>
      <c r="B168" s="19"/>
      <c r="C168" s="1">
        <v>2</v>
      </c>
      <c r="D168" s="4">
        <f t="shared" si="141"/>
        <v>12</v>
      </c>
      <c r="E168" s="4" t="s">
        <v>101</v>
      </c>
      <c r="F168" s="4">
        <v>3</v>
      </c>
      <c r="G168" s="4" t="s">
        <v>13</v>
      </c>
      <c r="H168" s="4" t="s">
        <v>357</v>
      </c>
      <c r="I168" s="4"/>
      <c r="J168" s="5">
        <v>99.2</v>
      </c>
      <c r="K168" s="72"/>
      <c r="L168" s="41">
        <v>1.2250000000000001</v>
      </c>
      <c r="M168" s="132" t="s">
        <v>120</v>
      </c>
      <c r="N168" s="4" t="s">
        <v>15</v>
      </c>
      <c r="O168" s="45"/>
      <c r="P168" s="45"/>
      <c r="Q168" s="3"/>
      <c r="R168" s="23">
        <v>1.323</v>
      </c>
      <c r="S168" s="23">
        <v>1.446</v>
      </c>
      <c r="T168" s="23">
        <v>1.3080000000000001</v>
      </c>
      <c r="U168" s="23">
        <v>0.77700000000000002</v>
      </c>
      <c r="V168" s="23">
        <v>0.77300000000000002</v>
      </c>
      <c r="W168" s="47"/>
      <c r="X168" s="47"/>
      <c r="Y168" s="47"/>
      <c r="Z168" s="23">
        <v>1.0920000000000001</v>
      </c>
      <c r="AA168" s="23">
        <v>1.1379999999999999</v>
      </c>
      <c r="AB168" s="23">
        <v>0.755</v>
      </c>
      <c r="AC168" s="23">
        <v>0.88500000000000001</v>
      </c>
      <c r="AD168" s="23">
        <v>1.0920000000000001</v>
      </c>
      <c r="AE168" s="23">
        <v>0.66800000000000004</v>
      </c>
      <c r="AF168" s="23">
        <v>1.214</v>
      </c>
      <c r="AG168" s="47"/>
      <c r="AH168" s="47"/>
      <c r="AI168" s="47"/>
      <c r="AJ168" s="47"/>
      <c r="AK168" s="47"/>
      <c r="AL168" s="47"/>
      <c r="AM168" s="47"/>
      <c r="AN168" s="47"/>
      <c r="AO168" s="47"/>
      <c r="AP168" s="3"/>
      <c r="AQ168" s="23">
        <f t="shared" si="142"/>
        <v>9.7999999999999865E-2</v>
      </c>
      <c r="AR168" s="23">
        <f t="shared" si="192"/>
        <v>0.22099999999999986</v>
      </c>
      <c r="AS168" s="23">
        <f t="shared" si="193"/>
        <v>8.2999999999999963E-2</v>
      </c>
      <c r="AT168" s="23">
        <f t="shared" si="171"/>
        <v>-0.44800000000000006</v>
      </c>
      <c r="AU168" s="23">
        <f t="shared" si="172"/>
        <v>-0.45200000000000007</v>
      </c>
      <c r="AV168" s="23" t="str">
        <f t="shared" si="173"/>
        <v/>
      </c>
      <c r="AW168" s="23" t="str">
        <f t="shared" si="174"/>
        <v/>
      </c>
      <c r="AX168" s="23" t="str">
        <f t="shared" si="175"/>
        <v/>
      </c>
      <c r="AY168" s="23">
        <f t="shared" si="176"/>
        <v>-0.13300000000000001</v>
      </c>
      <c r="AZ168" s="23">
        <f t="shared" si="177"/>
        <v>-8.7000000000000188E-2</v>
      </c>
      <c r="BA168" s="23">
        <f t="shared" si="178"/>
        <v>-0.47000000000000008</v>
      </c>
      <c r="BB168" s="23">
        <f t="shared" si="179"/>
        <v>-0.34000000000000008</v>
      </c>
      <c r="BC168" s="23">
        <f t="shared" si="180"/>
        <v>-0.13300000000000001</v>
      </c>
      <c r="BD168" s="23">
        <f t="shared" si="181"/>
        <v>-0.55700000000000005</v>
      </c>
      <c r="BE168" s="23">
        <f t="shared" si="182"/>
        <v>-1.1000000000000121E-2</v>
      </c>
      <c r="BF168" s="23" t="str">
        <f t="shared" si="183"/>
        <v/>
      </c>
      <c r="BG168" s="23" t="str">
        <f t="shared" si="184"/>
        <v/>
      </c>
      <c r="BH168" s="23" t="str">
        <f t="shared" si="185"/>
        <v/>
      </c>
      <c r="BI168" s="23" t="str">
        <f t="shared" si="186"/>
        <v/>
      </c>
      <c r="BJ168" s="23" t="str">
        <f t="shared" si="187"/>
        <v/>
      </c>
      <c r="BK168" s="23" t="str">
        <f t="shared" si="188"/>
        <v/>
      </c>
      <c r="BL168" s="23" t="str">
        <f t="shared" si="189"/>
        <v/>
      </c>
      <c r="BM168" s="23" t="str">
        <f t="shared" si="190"/>
        <v/>
      </c>
      <c r="BN168" s="23" t="str">
        <f t="shared" si="191"/>
        <v/>
      </c>
      <c r="BP168" s="8">
        <f t="shared" si="143"/>
        <v>9.7999999999999865E-2</v>
      </c>
      <c r="BQ168" s="8">
        <f t="shared" si="144"/>
        <v>0.22099999999999986</v>
      </c>
      <c r="BR168" s="8">
        <f t="shared" si="145"/>
        <v>8.2999999999999963E-2</v>
      </c>
      <c r="BS168" s="8">
        <f t="shared" si="146"/>
        <v>0.44800000000000006</v>
      </c>
      <c r="BT168" s="8">
        <f t="shared" si="147"/>
        <v>0.45200000000000007</v>
      </c>
      <c r="BU168" s="8" t="str">
        <f t="shared" si="148"/>
        <v/>
      </c>
      <c r="BV168" s="8" t="str">
        <f t="shared" si="149"/>
        <v/>
      </c>
      <c r="BW168" s="8" t="str">
        <f t="shared" si="150"/>
        <v/>
      </c>
      <c r="BX168" s="8">
        <f t="shared" si="151"/>
        <v>0.13300000000000001</v>
      </c>
      <c r="BY168" s="8">
        <f t="shared" si="152"/>
        <v>8.7000000000000188E-2</v>
      </c>
      <c r="BZ168" s="8">
        <f t="shared" si="153"/>
        <v>0.47000000000000008</v>
      </c>
      <c r="CA168" s="8">
        <f t="shared" si="154"/>
        <v>0.34000000000000008</v>
      </c>
      <c r="CB168" s="8">
        <f t="shared" si="155"/>
        <v>0.13300000000000001</v>
      </c>
      <c r="CC168" s="8">
        <f t="shared" si="156"/>
        <v>0.55700000000000005</v>
      </c>
      <c r="CD168" s="8">
        <f t="shared" si="157"/>
        <v>1.1000000000000121E-2</v>
      </c>
      <c r="CE168" s="8" t="str">
        <f t="shared" si="158"/>
        <v/>
      </c>
      <c r="CF168" s="8" t="str">
        <f t="shared" si="159"/>
        <v/>
      </c>
      <c r="CG168" s="8" t="str">
        <f t="shared" si="160"/>
        <v/>
      </c>
      <c r="CH168" s="8" t="str">
        <f t="shared" si="161"/>
        <v/>
      </c>
      <c r="CI168" s="8" t="str">
        <f t="shared" si="162"/>
        <v/>
      </c>
      <c r="CJ168" s="8" t="str">
        <f t="shared" si="163"/>
        <v/>
      </c>
      <c r="CK168" s="8" t="str">
        <f t="shared" si="164"/>
        <v/>
      </c>
      <c r="CL168" s="8" t="str">
        <f t="shared" si="165"/>
        <v/>
      </c>
      <c r="CM168" s="8" t="str">
        <f t="shared" si="166"/>
        <v/>
      </c>
      <c r="CN168" s="8"/>
    </row>
    <row r="169" spans="1:92">
      <c r="A169" s="1">
        <f t="shared" si="167"/>
        <v>167</v>
      </c>
      <c r="B169" s="19"/>
      <c r="C169" s="1">
        <v>2</v>
      </c>
      <c r="D169" s="4">
        <f t="shared" si="141"/>
        <v>12</v>
      </c>
      <c r="E169" s="4" t="s">
        <v>323</v>
      </c>
      <c r="F169" s="4">
        <v>3</v>
      </c>
      <c r="G169" s="4" t="s">
        <v>13</v>
      </c>
      <c r="H169" s="4" t="s">
        <v>138</v>
      </c>
      <c r="I169" s="4" t="s">
        <v>346</v>
      </c>
      <c r="J169" s="5">
        <v>0.4</v>
      </c>
      <c r="K169" s="72"/>
      <c r="L169" s="41">
        <v>1.258</v>
      </c>
      <c r="M169" s="132" t="s">
        <v>120</v>
      </c>
      <c r="N169" s="4" t="s">
        <v>15</v>
      </c>
      <c r="O169" s="45"/>
      <c r="P169" s="45"/>
      <c r="Q169" s="3"/>
      <c r="R169" s="45" t="s">
        <v>227</v>
      </c>
      <c r="S169" s="47"/>
      <c r="T169" s="23">
        <v>3.9020000000000001</v>
      </c>
      <c r="U169" s="47"/>
      <c r="V169" s="23">
        <v>3.87</v>
      </c>
      <c r="W169" s="47"/>
      <c r="X169" s="47"/>
      <c r="Y169" s="47"/>
      <c r="Z169" s="23">
        <v>2.3879999999999999</v>
      </c>
      <c r="AA169" s="23">
        <v>1.825</v>
      </c>
      <c r="AB169" s="47"/>
      <c r="AC169" s="47"/>
      <c r="AD169" s="47"/>
      <c r="AE169" s="47"/>
      <c r="AF169" s="47"/>
      <c r="AG169" s="47"/>
      <c r="AH169" s="47"/>
      <c r="AI169" s="23">
        <v>1.742</v>
      </c>
      <c r="AJ169" s="23">
        <v>1.476</v>
      </c>
      <c r="AK169" s="23">
        <v>1.4610000000000001</v>
      </c>
      <c r="AL169" s="23">
        <v>1.3180000000000001</v>
      </c>
      <c r="AM169" s="23">
        <v>1.2789999999999999</v>
      </c>
      <c r="AN169" s="23">
        <v>1.3280000000000001</v>
      </c>
      <c r="AO169" s="23">
        <v>1.266</v>
      </c>
      <c r="AP169" s="3"/>
      <c r="AQ169" s="23" t="str">
        <f t="shared" si="142"/>
        <v/>
      </c>
      <c r="AR169" s="23" t="str">
        <f t="shared" si="192"/>
        <v/>
      </c>
      <c r="AS169" s="23" t="str">
        <f t="shared" si="193"/>
        <v/>
      </c>
      <c r="AT169" s="23" t="str">
        <f t="shared" si="171"/>
        <v/>
      </c>
      <c r="AU169" s="23" t="str">
        <f t="shared" si="172"/>
        <v/>
      </c>
      <c r="AV169" s="23" t="str">
        <f t="shared" si="173"/>
        <v/>
      </c>
      <c r="AW169" s="23" t="str">
        <f t="shared" si="174"/>
        <v/>
      </c>
      <c r="AX169" s="23" t="str">
        <f t="shared" si="175"/>
        <v/>
      </c>
      <c r="AY169" s="23" t="str">
        <f t="shared" si="176"/>
        <v/>
      </c>
      <c r="AZ169" s="23" t="str">
        <f t="shared" si="177"/>
        <v/>
      </c>
      <c r="BA169" s="23" t="str">
        <f t="shared" si="178"/>
        <v/>
      </c>
      <c r="BB169" s="23" t="str">
        <f t="shared" si="179"/>
        <v/>
      </c>
      <c r="BC169" s="23" t="str">
        <f t="shared" si="180"/>
        <v/>
      </c>
      <c r="BD169" s="23" t="str">
        <f t="shared" si="181"/>
        <v/>
      </c>
      <c r="BE169" s="23" t="str">
        <f t="shared" si="182"/>
        <v/>
      </c>
      <c r="BF169" s="23" t="str">
        <f t="shared" si="183"/>
        <v/>
      </c>
      <c r="BG169" s="23" t="str">
        <f t="shared" si="184"/>
        <v/>
      </c>
      <c r="BH169" s="23" t="str">
        <f t="shared" si="185"/>
        <v/>
      </c>
      <c r="BI169" s="23" t="str">
        <f t="shared" si="186"/>
        <v/>
      </c>
      <c r="BJ169" s="23" t="str">
        <f t="shared" si="187"/>
        <v/>
      </c>
      <c r="BK169" s="23" t="str">
        <f t="shared" si="188"/>
        <v/>
      </c>
      <c r="BL169" s="23" t="str">
        <f t="shared" si="189"/>
        <v/>
      </c>
      <c r="BM169" s="23" t="str">
        <f t="shared" si="190"/>
        <v/>
      </c>
      <c r="BN169" s="23" t="str">
        <f t="shared" si="191"/>
        <v/>
      </c>
      <c r="BP169" s="8" t="str">
        <f t="shared" si="143"/>
        <v/>
      </c>
      <c r="BQ169" s="8" t="str">
        <f t="shared" si="144"/>
        <v/>
      </c>
      <c r="BR169" s="8" t="str">
        <f t="shared" si="145"/>
        <v/>
      </c>
      <c r="BS169" s="8" t="str">
        <f t="shared" si="146"/>
        <v/>
      </c>
      <c r="BT169" s="8" t="str">
        <f t="shared" si="147"/>
        <v/>
      </c>
      <c r="BU169" s="8" t="str">
        <f t="shared" si="148"/>
        <v/>
      </c>
      <c r="BV169" s="8" t="str">
        <f t="shared" si="149"/>
        <v/>
      </c>
      <c r="BW169" s="8" t="str">
        <f t="shared" si="150"/>
        <v/>
      </c>
      <c r="BX169" s="8" t="str">
        <f t="shared" si="151"/>
        <v/>
      </c>
      <c r="BY169" s="8" t="str">
        <f t="shared" si="152"/>
        <v/>
      </c>
      <c r="BZ169" s="8" t="str">
        <f t="shared" si="153"/>
        <v/>
      </c>
      <c r="CA169" s="8" t="str">
        <f t="shared" si="154"/>
        <v/>
      </c>
      <c r="CB169" s="8" t="str">
        <f t="shared" si="155"/>
        <v/>
      </c>
      <c r="CC169" s="8" t="str">
        <f t="shared" si="156"/>
        <v/>
      </c>
      <c r="CD169" s="8" t="str">
        <f t="shared" si="157"/>
        <v/>
      </c>
      <c r="CE169" s="8" t="str">
        <f t="shared" si="158"/>
        <v/>
      </c>
      <c r="CF169" s="8" t="str">
        <f t="shared" si="159"/>
        <v/>
      </c>
      <c r="CG169" s="8" t="str">
        <f t="shared" si="160"/>
        <v/>
      </c>
      <c r="CH169" s="8" t="str">
        <f t="shared" si="161"/>
        <v/>
      </c>
      <c r="CI169" s="8" t="str">
        <f t="shared" si="162"/>
        <v/>
      </c>
      <c r="CJ169" s="8" t="str">
        <f t="shared" si="163"/>
        <v/>
      </c>
      <c r="CK169" s="8" t="str">
        <f t="shared" si="164"/>
        <v/>
      </c>
      <c r="CL169" s="8" t="str">
        <f t="shared" si="165"/>
        <v/>
      </c>
      <c r="CM169" s="8" t="str">
        <f t="shared" si="166"/>
        <v/>
      </c>
      <c r="CN169" s="8"/>
    </row>
    <row r="170" spans="1:92">
      <c r="A170" s="1">
        <f t="shared" si="167"/>
        <v>168</v>
      </c>
      <c r="B170" s="2" t="s">
        <v>340</v>
      </c>
      <c r="C170" s="1">
        <v>3</v>
      </c>
      <c r="D170" s="4">
        <f t="shared" si="141"/>
        <v>35</v>
      </c>
      <c r="E170" s="4" t="s">
        <v>319</v>
      </c>
      <c r="F170" s="4">
        <v>1</v>
      </c>
      <c r="G170" s="4" t="s">
        <v>16</v>
      </c>
      <c r="H170" s="4" t="s">
        <v>24</v>
      </c>
      <c r="I170" s="4"/>
      <c r="J170" s="5">
        <v>92.3</v>
      </c>
      <c r="K170" s="72"/>
      <c r="L170" s="89">
        <v>8.8539999999999992</v>
      </c>
      <c r="M170" s="132" t="s">
        <v>475</v>
      </c>
      <c r="N170" s="4" t="s">
        <v>15</v>
      </c>
      <c r="O170" s="23">
        <v>8.9019999999999975</v>
      </c>
      <c r="P170" s="1" t="s">
        <v>9</v>
      </c>
      <c r="Q170" s="3"/>
      <c r="R170" s="6">
        <v>8.86</v>
      </c>
      <c r="S170" s="77">
        <v>8.907</v>
      </c>
      <c r="T170" s="77">
        <v>9.1519999999999992</v>
      </c>
      <c r="U170" s="77">
        <v>8.7409999999999997</v>
      </c>
      <c r="V170" s="77">
        <v>8.9390000000000001</v>
      </c>
      <c r="W170" s="77">
        <v>8.8580000000000005</v>
      </c>
      <c r="X170" s="77">
        <v>8.8729999999999993</v>
      </c>
      <c r="Y170" s="77">
        <v>8.8460000000000001</v>
      </c>
      <c r="Z170" s="6">
        <v>8.8460000000000001</v>
      </c>
      <c r="AA170" s="6">
        <v>8.84</v>
      </c>
      <c r="AB170" s="77">
        <v>8.9849999999999994</v>
      </c>
      <c r="AC170" s="77">
        <v>8.9890000000000008</v>
      </c>
      <c r="AD170" s="77">
        <v>8.907</v>
      </c>
      <c r="AE170" s="77">
        <v>8.7940000000000005</v>
      </c>
      <c r="AF170" s="77">
        <v>8.7230000000000008</v>
      </c>
      <c r="AG170" s="77">
        <v>9.0470000000000006</v>
      </c>
      <c r="AH170" s="6">
        <f t="shared" ref="AH170:AH191" si="195">IF((AF170&lt;&gt;0)*AND(AG170&lt;&gt;0),AVERAGE(AF170:AG170),"")</f>
        <v>8.8850000000000016</v>
      </c>
      <c r="AI170" s="9"/>
      <c r="AJ170" s="9"/>
      <c r="AK170" s="9"/>
      <c r="AL170" s="9"/>
      <c r="AM170" s="9"/>
      <c r="AN170" s="9"/>
      <c r="AO170" s="9"/>
      <c r="AP170" s="3"/>
      <c r="AQ170" s="23">
        <f t="shared" si="142"/>
        <v>6.0000000000002274E-3</v>
      </c>
      <c r="AR170" s="23">
        <f t="shared" si="192"/>
        <v>5.3000000000000824E-2</v>
      </c>
      <c r="AS170" s="23">
        <f t="shared" si="193"/>
        <v>0.29800000000000004</v>
      </c>
      <c r="AT170" s="23">
        <f t="shared" si="171"/>
        <v>-0.11299999999999955</v>
      </c>
      <c r="AU170" s="23">
        <f t="shared" si="172"/>
        <v>8.5000000000000853E-2</v>
      </c>
      <c r="AV170" s="23">
        <f t="shared" si="173"/>
        <v>4.0000000000013358E-3</v>
      </c>
      <c r="AW170" s="23">
        <f t="shared" si="174"/>
        <v>1.9000000000000128E-2</v>
      </c>
      <c r="AX170" s="23">
        <f t="shared" si="175"/>
        <v>-7.9999999999991189E-3</v>
      </c>
      <c r="AY170" s="23">
        <f t="shared" si="176"/>
        <v>-7.9999999999991189E-3</v>
      </c>
      <c r="AZ170" s="23">
        <f t="shared" si="177"/>
        <v>-1.3999999999999346E-2</v>
      </c>
      <c r="BA170" s="23">
        <f t="shared" si="178"/>
        <v>0.13100000000000023</v>
      </c>
      <c r="BB170" s="23">
        <f t="shared" si="179"/>
        <v>0.13500000000000156</v>
      </c>
      <c r="BC170" s="23">
        <f t="shared" si="180"/>
        <v>5.3000000000000824E-2</v>
      </c>
      <c r="BD170" s="23">
        <f t="shared" si="181"/>
        <v>-5.9999999999998721E-2</v>
      </c>
      <c r="BE170" s="23">
        <f t="shared" si="182"/>
        <v>-0.13099999999999845</v>
      </c>
      <c r="BF170" s="23">
        <f t="shared" si="183"/>
        <v>0.19300000000000139</v>
      </c>
      <c r="BG170" s="23">
        <f t="shared" si="184"/>
        <v>3.1000000000002359E-2</v>
      </c>
      <c r="BH170" s="23" t="str">
        <f t="shared" si="185"/>
        <v/>
      </c>
      <c r="BI170" s="23" t="str">
        <f t="shared" si="186"/>
        <v/>
      </c>
      <c r="BJ170" s="23" t="str">
        <f t="shared" si="187"/>
        <v/>
      </c>
      <c r="BK170" s="23" t="str">
        <f t="shared" si="188"/>
        <v/>
      </c>
      <c r="BL170" s="23" t="str">
        <f t="shared" si="189"/>
        <v/>
      </c>
      <c r="BM170" s="23" t="str">
        <f t="shared" si="190"/>
        <v/>
      </c>
      <c r="BN170" s="23" t="str">
        <f t="shared" si="191"/>
        <v/>
      </c>
      <c r="BP170" s="8">
        <f t="shared" si="143"/>
        <v>6.0000000000002274E-3</v>
      </c>
      <c r="BQ170" s="8">
        <f t="shared" si="144"/>
        <v>5.3000000000000824E-2</v>
      </c>
      <c r="BR170" s="8">
        <f t="shared" si="145"/>
        <v>0.29800000000000004</v>
      </c>
      <c r="BS170" s="8">
        <f t="shared" si="146"/>
        <v>0.11299999999999955</v>
      </c>
      <c r="BT170" s="8">
        <f t="shared" si="147"/>
        <v>8.5000000000000853E-2</v>
      </c>
      <c r="BU170" s="8">
        <f t="shared" si="148"/>
        <v>4.0000000000013358E-3</v>
      </c>
      <c r="BV170" s="8">
        <f t="shared" si="149"/>
        <v>1.9000000000000128E-2</v>
      </c>
      <c r="BW170" s="8">
        <f t="shared" si="150"/>
        <v>7.9999999999991189E-3</v>
      </c>
      <c r="BX170" s="8">
        <f t="shared" si="151"/>
        <v>7.9999999999991189E-3</v>
      </c>
      <c r="BY170" s="8">
        <f t="shared" si="152"/>
        <v>1.3999999999999346E-2</v>
      </c>
      <c r="BZ170" s="8">
        <f t="shared" si="153"/>
        <v>0.13100000000000023</v>
      </c>
      <c r="CA170" s="8">
        <f t="shared" si="154"/>
        <v>0.13500000000000156</v>
      </c>
      <c r="CB170" s="8">
        <f t="shared" si="155"/>
        <v>5.3000000000000824E-2</v>
      </c>
      <c r="CC170" s="8">
        <f t="shared" si="156"/>
        <v>5.9999999999998721E-2</v>
      </c>
      <c r="CD170" s="8">
        <f t="shared" si="157"/>
        <v>0.13099999999999845</v>
      </c>
      <c r="CE170" s="8">
        <f t="shared" si="158"/>
        <v>0.19300000000000139</v>
      </c>
      <c r="CF170" s="8">
        <f t="shared" si="159"/>
        <v>3.1000000000002359E-2</v>
      </c>
      <c r="CG170" s="8" t="str">
        <f t="shared" si="160"/>
        <v/>
      </c>
      <c r="CH170" s="8" t="str">
        <f t="shared" si="161"/>
        <v/>
      </c>
      <c r="CI170" s="8" t="str">
        <f t="shared" si="162"/>
        <v/>
      </c>
      <c r="CJ170" s="8" t="str">
        <f t="shared" si="163"/>
        <v/>
      </c>
      <c r="CK170" s="8" t="str">
        <f t="shared" si="164"/>
        <v/>
      </c>
      <c r="CL170" s="8" t="str">
        <f t="shared" si="165"/>
        <v/>
      </c>
      <c r="CM170" s="8" t="str">
        <f t="shared" si="166"/>
        <v/>
      </c>
      <c r="CN170" s="8"/>
    </row>
    <row r="171" spans="1:92">
      <c r="A171" s="1">
        <f t="shared" si="167"/>
        <v>169</v>
      </c>
      <c r="B171" s="19"/>
      <c r="C171" s="1">
        <v>3</v>
      </c>
      <c r="D171" s="4">
        <f t="shared" si="141"/>
        <v>35</v>
      </c>
      <c r="E171" s="4" t="s">
        <v>102</v>
      </c>
      <c r="F171" s="4">
        <v>1</v>
      </c>
      <c r="G171" s="4" t="s">
        <v>13</v>
      </c>
      <c r="H171" s="4" t="s">
        <v>19</v>
      </c>
      <c r="I171" s="4"/>
      <c r="J171" s="5">
        <v>92</v>
      </c>
      <c r="K171" s="72"/>
      <c r="L171" s="89">
        <v>9.0009999999999994</v>
      </c>
      <c r="M171" s="132" t="s">
        <v>475</v>
      </c>
      <c r="N171" s="4" t="s">
        <v>15</v>
      </c>
      <c r="O171" s="23">
        <v>9.0030000000000019</v>
      </c>
      <c r="P171" s="1" t="s">
        <v>9</v>
      </c>
      <c r="Q171" s="3"/>
      <c r="R171" s="6">
        <v>9.2319999999999993</v>
      </c>
      <c r="S171" s="77">
        <v>9.3149999999999995</v>
      </c>
      <c r="T171" s="77">
        <v>9.2840000000000007</v>
      </c>
      <c r="U171" s="77">
        <v>8.8659999999999997</v>
      </c>
      <c r="V171" s="77">
        <v>9.0559999999999992</v>
      </c>
      <c r="W171" s="77">
        <v>9.0619999999999994</v>
      </c>
      <c r="X171" s="77">
        <v>9.0679999999999996</v>
      </c>
      <c r="Y171" s="77">
        <v>9.0410000000000004</v>
      </c>
      <c r="Z171" s="6">
        <v>9.0419999999999998</v>
      </c>
      <c r="AA171" s="6">
        <v>9.0009999999999994</v>
      </c>
      <c r="AB171" s="77">
        <v>9.1349999999999998</v>
      </c>
      <c r="AC171" s="77">
        <v>9.31</v>
      </c>
      <c r="AD171" s="77">
        <v>9.3149999999999995</v>
      </c>
      <c r="AE171" s="77">
        <v>8.9130000000000003</v>
      </c>
      <c r="AF171" s="77">
        <v>9.109</v>
      </c>
      <c r="AG171" s="77">
        <v>8.9019999999999992</v>
      </c>
      <c r="AH171" s="6">
        <f t="shared" si="195"/>
        <v>9.0054999999999996</v>
      </c>
      <c r="AI171" s="9"/>
      <c r="AJ171" s="9"/>
      <c r="AK171" s="9"/>
      <c r="AL171" s="9"/>
      <c r="AM171" s="9"/>
      <c r="AN171" s="9"/>
      <c r="AO171" s="9"/>
      <c r="AP171" s="3"/>
      <c r="AQ171" s="23">
        <f t="shared" si="142"/>
        <v>0.23099999999999987</v>
      </c>
      <c r="AR171" s="23">
        <f t="shared" si="192"/>
        <v>0.31400000000000006</v>
      </c>
      <c r="AS171" s="23">
        <f t="shared" si="193"/>
        <v>0.28300000000000125</v>
      </c>
      <c r="AT171" s="23">
        <f t="shared" si="171"/>
        <v>-0.13499999999999979</v>
      </c>
      <c r="AU171" s="23">
        <f t="shared" si="172"/>
        <v>5.4999999999999716E-2</v>
      </c>
      <c r="AV171" s="23">
        <f t="shared" si="173"/>
        <v>6.0999999999999943E-2</v>
      </c>
      <c r="AW171" s="23">
        <f t="shared" si="174"/>
        <v>6.7000000000000171E-2</v>
      </c>
      <c r="AX171" s="23">
        <f t="shared" si="175"/>
        <v>4.0000000000000924E-2</v>
      </c>
      <c r="AY171" s="23">
        <f t="shared" si="176"/>
        <v>4.1000000000000369E-2</v>
      </c>
      <c r="AZ171" s="23">
        <f t="shared" si="177"/>
        <v>0</v>
      </c>
      <c r="BA171" s="23">
        <f t="shared" si="178"/>
        <v>0.13400000000000034</v>
      </c>
      <c r="BB171" s="23">
        <f t="shared" si="179"/>
        <v>0.30900000000000105</v>
      </c>
      <c r="BC171" s="23">
        <f t="shared" si="180"/>
        <v>0.31400000000000006</v>
      </c>
      <c r="BD171" s="23">
        <f t="shared" si="181"/>
        <v>-8.799999999999919E-2</v>
      </c>
      <c r="BE171" s="23">
        <f t="shared" si="182"/>
        <v>0.10800000000000054</v>
      </c>
      <c r="BF171" s="23">
        <f t="shared" si="183"/>
        <v>-9.9000000000000199E-2</v>
      </c>
      <c r="BG171" s="23">
        <f t="shared" si="184"/>
        <v>4.5000000000001705E-3</v>
      </c>
      <c r="BH171" s="23" t="str">
        <f t="shared" si="185"/>
        <v/>
      </c>
      <c r="BI171" s="23" t="str">
        <f t="shared" si="186"/>
        <v/>
      </c>
      <c r="BJ171" s="23" t="str">
        <f t="shared" si="187"/>
        <v/>
      </c>
      <c r="BK171" s="23" t="str">
        <f t="shared" si="188"/>
        <v/>
      </c>
      <c r="BL171" s="23" t="str">
        <f t="shared" si="189"/>
        <v/>
      </c>
      <c r="BM171" s="23" t="str">
        <f t="shared" si="190"/>
        <v/>
      </c>
      <c r="BN171" s="23" t="str">
        <f t="shared" si="191"/>
        <v/>
      </c>
      <c r="BP171" s="8">
        <f t="shared" si="143"/>
        <v>0.23099999999999987</v>
      </c>
      <c r="BQ171" s="8">
        <f t="shared" si="144"/>
        <v>0.31400000000000006</v>
      </c>
      <c r="BR171" s="8">
        <f t="shared" si="145"/>
        <v>0.28300000000000125</v>
      </c>
      <c r="BS171" s="8">
        <f t="shared" si="146"/>
        <v>0.13499999999999979</v>
      </c>
      <c r="BT171" s="8">
        <f t="shared" si="147"/>
        <v>5.4999999999999716E-2</v>
      </c>
      <c r="BU171" s="8">
        <f t="shared" si="148"/>
        <v>6.0999999999999943E-2</v>
      </c>
      <c r="BV171" s="8">
        <f t="shared" si="149"/>
        <v>6.7000000000000171E-2</v>
      </c>
      <c r="BW171" s="8">
        <f t="shared" si="150"/>
        <v>4.0000000000000924E-2</v>
      </c>
      <c r="BX171" s="8">
        <f t="shared" si="151"/>
        <v>4.1000000000000369E-2</v>
      </c>
      <c r="BY171" s="8">
        <f t="shared" si="152"/>
        <v>0</v>
      </c>
      <c r="BZ171" s="8">
        <f t="shared" si="153"/>
        <v>0.13400000000000034</v>
      </c>
      <c r="CA171" s="8">
        <f t="shared" si="154"/>
        <v>0.30900000000000105</v>
      </c>
      <c r="CB171" s="8">
        <f t="shared" si="155"/>
        <v>0.31400000000000006</v>
      </c>
      <c r="CC171" s="8">
        <f t="shared" si="156"/>
        <v>8.799999999999919E-2</v>
      </c>
      <c r="CD171" s="8">
        <f t="shared" si="157"/>
        <v>0.10800000000000054</v>
      </c>
      <c r="CE171" s="8">
        <f t="shared" si="158"/>
        <v>9.9000000000000199E-2</v>
      </c>
      <c r="CF171" s="8">
        <f t="shared" si="159"/>
        <v>4.5000000000001705E-3</v>
      </c>
      <c r="CG171" s="8" t="str">
        <f t="shared" si="160"/>
        <v/>
      </c>
      <c r="CH171" s="8" t="str">
        <f t="shared" si="161"/>
        <v/>
      </c>
      <c r="CI171" s="8" t="str">
        <f t="shared" si="162"/>
        <v/>
      </c>
      <c r="CJ171" s="8" t="str">
        <f t="shared" si="163"/>
        <v/>
      </c>
      <c r="CK171" s="8" t="str">
        <f t="shared" si="164"/>
        <v/>
      </c>
      <c r="CL171" s="8" t="str">
        <f t="shared" si="165"/>
        <v/>
      </c>
      <c r="CM171" s="8" t="str">
        <f t="shared" si="166"/>
        <v/>
      </c>
      <c r="CN171" s="8"/>
    </row>
    <row r="172" spans="1:92">
      <c r="A172" s="1">
        <f t="shared" si="167"/>
        <v>170</v>
      </c>
      <c r="B172" s="19"/>
      <c r="C172" s="1">
        <v>3</v>
      </c>
      <c r="D172" s="4">
        <f t="shared" si="141"/>
        <v>35</v>
      </c>
      <c r="E172" s="4" t="s">
        <v>248</v>
      </c>
      <c r="F172" s="4">
        <v>1</v>
      </c>
      <c r="G172" s="4" t="s">
        <v>13</v>
      </c>
      <c r="H172" s="4" t="s">
        <v>19</v>
      </c>
      <c r="I172" s="4"/>
      <c r="J172" s="5">
        <v>91.1</v>
      </c>
      <c r="K172" s="72"/>
      <c r="L172" s="89">
        <v>9.077</v>
      </c>
      <c r="M172" s="132" t="s">
        <v>475</v>
      </c>
      <c r="N172" s="4" t="s">
        <v>15</v>
      </c>
      <c r="O172" s="23">
        <v>9.0760000000000023</v>
      </c>
      <c r="P172" s="1" t="s">
        <v>9</v>
      </c>
      <c r="Q172" s="3"/>
      <c r="R172" s="6">
        <v>9.2360000000000007</v>
      </c>
      <c r="S172" s="77">
        <v>9.343</v>
      </c>
      <c r="T172" s="77">
        <v>9.3490000000000002</v>
      </c>
      <c r="U172" s="77">
        <v>8.9280000000000008</v>
      </c>
      <c r="V172" s="77">
        <v>9.1329999999999991</v>
      </c>
      <c r="W172" s="77">
        <v>9.1370000000000005</v>
      </c>
      <c r="X172" s="77">
        <v>9.1449999999999996</v>
      </c>
      <c r="Y172" s="77">
        <v>9.1180000000000003</v>
      </c>
      <c r="Z172" s="6">
        <v>9.1180000000000003</v>
      </c>
      <c r="AA172" s="6">
        <v>9.0790000000000006</v>
      </c>
      <c r="AB172" s="77">
        <v>9.0969999999999995</v>
      </c>
      <c r="AC172" s="77">
        <v>9.2929999999999993</v>
      </c>
      <c r="AD172" s="77">
        <v>9.343</v>
      </c>
      <c r="AE172" s="77">
        <v>8.8629999999999995</v>
      </c>
      <c r="AF172" s="77">
        <v>9.1959999999999997</v>
      </c>
      <c r="AG172" s="77">
        <v>8.98</v>
      </c>
      <c r="AH172" s="6">
        <f t="shared" si="195"/>
        <v>9.088000000000001</v>
      </c>
      <c r="AI172" s="9"/>
      <c r="AJ172" s="9"/>
      <c r="AK172" s="9"/>
      <c r="AL172" s="9"/>
      <c r="AM172" s="9"/>
      <c r="AN172" s="9"/>
      <c r="AO172" s="9"/>
      <c r="AP172" s="3"/>
      <c r="AQ172" s="23">
        <f t="shared" si="142"/>
        <v>0.1590000000000007</v>
      </c>
      <c r="AR172" s="23">
        <f t="shared" si="192"/>
        <v>0.26600000000000001</v>
      </c>
      <c r="AS172" s="23">
        <f t="shared" si="193"/>
        <v>0.27200000000000024</v>
      </c>
      <c r="AT172" s="23">
        <f t="shared" si="171"/>
        <v>-0.14899999999999913</v>
      </c>
      <c r="AU172" s="23">
        <f t="shared" si="172"/>
        <v>5.5999999999999162E-2</v>
      </c>
      <c r="AV172" s="23">
        <f t="shared" si="173"/>
        <v>6.0000000000000497E-2</v>
      </c>
      <c r="AW172" s="23">
        <f t="shared" si="174"/>
        <v>6.7999999999999616E-2</v>
      </c>
      <c r="AX172" s="23">
        <f t="shared" si="175"/>
        <v>4.1000000000000369E-2</v>
      </c>
      <c r="AY172" s="23">
        <f t="shared" si="176"/>
        <v>4.1000000000000369E-2</v>
      </c>
      <c r="AZ172" s="23">
        <f t="shared" si="177"/>
        <v>2.0000000000006679E-3</v>
      </c>
      <c r="BA172" s="23">
        <f t="shared" si="178"/>
        <v>1.9999999999999574E-2</v>
      </c>
      <c r="BB172" s="23">
        <f t="shared" si="179"/>
        <v>0.2159999999999993</v>
      </c>
      <c r="BC172" s="23">
        <f t="shared" si="180"/>
        <v>0.26600000000000001</v>
      </c>
      <c r="BD172" s="23">
        <f t="shared" si="181"/>
        <v>-0.21400000000000041</v>
      </c>
      <c r="BE172" s="23">
        <f t="shared" si="182"/>
        <v>0.11899999999999977</v>
      </c>
      <c r="BF172" s="23">
        <f t="shared" si="183"/>
        <v>-9.6999999999999531E-2</v>
      </c>
      <c r="BG172" s="23">
        <f t="shared" si="184"/>
        <v>1.1000000000001009E-2</v>
      </c>
      <c r="BH172" s="23" t="str">
        <f t="shared" si="185"/>
        <v/>
      </c>
      <c r="BI172" s="23" t="str">
        <f t="shared" si="186"/>
        <v/>
      </c>
      <c r="BJ172" s="23" t="str">
        <f t="shared" si="187"/>
        <v/>
      </c>
      <c r="BK172" s="23" t="str">
        <f t="shared" si="188"/>
        <v/>
      </c>
      <c r="BL172" s="23" t="str">
        <f t="shared" si="189"/>
        <v/>
      </c>
      <c r="BM172" s="23" t="str">
        <f t="shared" si="190"/>
        <v/>
      </c>
      <c r="BN172" s="23" t="str">
        <f t="shared" si="191"/>
        <v/>
      </c>
      <c r="BP172" s="8">
        <f t="shared" si="143"/>
        <v>0.1590000000000007</v>
      </c>
      <c r="BQ172" s="8">
        <f t="shared" si="144"/>
        <v>0.26600000000000001</v>
      </c>
      <c r="BR172" s="8">
        <f t="shared" si="145"/>
        <v>0.27200000000000024</v>
      </c>
      <c r="BS172" s="8">
        <f t="shared" si="146"/>
        <v>0.14899999999999913</v>
      </c>
      <c r="BT172" s="8">
        <f t="shared" si="147"/>
        <v>5.5999999999999162E-2</v>
      </c>
      <c r="BU172" s="8">
        <f t="shared" si="148"/>
        <v>6.0000000000000497E-2</v>
      </c>
      <c r="BV172" s="8">
        <f t="shared" si="149"/>
        <v>6.7999999999999616E-2</v>
      </c>
      <c r="BW172" s="8">
        <f t="shared" si="150"/>
        <v>4.1000000000000369E-2</v>
      </c>
      <c r="BX172" s="8">
        <f t="shared" si="151"/>
        <v>4.1000000000000369E-2</v>
      </c>
      <c r="BY172" s="8">
        <f t="shared" si="152"/>
        <v>2.0000000000006679E-3</v>
      </c>
      <c r="BZ172" s="8">
        <f t="shared" si="153"/>
        <v>1.9999999999999574E-2</v>
      </c>
      <c r="CA172" s="8">
        <f t="shared" si="154"/>
        <v>0.2159999999999993</v>
      </c>
      <c r="CB172" s="8">
        <f t="shared" si="155"/>
        <v>0.26600000000000001</v>
      </c>
      <c r="CC172" s="8">
        <f t="shared" si="156"/>
        <v>0.21400000000000041</v>
      </c>
      <c r="CD172" s="8">
        <f t="shared" si="157"/>
        <v>0.11899999999999977</v>
      </c>
      <c r="CE172" s="8">
        <f t="shared" si="158"/>
        <v>9.6999999999999531E-2</v>
      </c>
      <c r="CF172" s="8">
        <f t="shared" si="159"/>
        <v>1.1000000000001009E-2</v>
      </c>
      <c r="CG172" s="8" t="str">
        <f t="shared" si="160"/>
        <v/>
      </c>
      <c r="CH172" s="8" t="str">
        <f t="shared" si="161"/>
        <v/>
      </c>
      <c r="CI172" s="8" t="str">
        <f t="shared" si="162"/>
        <v/>
      </c>
      <c r="CJ172" s="8" t="str">
        <f t="shared" si="163"/>
        <v/>
      </c>
      <c r="CK172" s="8" t="str">
        <f t="shared" si="164"/>
        <v/>
      </c>
      <c r="CL172" s="8" t="str">
        <f t="shared" si="165"/>
        <v/>
      </c>
      <c r="CM172" s="8" t="str">
        <f t="shared" si="166"/>
        <v/>
      </c>
      <c r="CN172" s="8"/>
    </row>
    <row r="173" spans="1:92">
      <c r="A173" s="1">
        <f t="shared" si="167"/>
        <v>171</v>
      </c>
      <c r="B173" s="19"/>
      <c r="C173" s="1">
        <v>3</v>
      </c>
      <c r="D173" s="4">
        <f t="shared" si="141"/>
        <v>35</v>
      </c>
      <c r="E173" s="4" t="s">
        <v>104</v>
      </c>
      <c r="F173" s="4">
        <v>1</v>
      </c>
      <c r="G173" s="4" t="s">
        <v>16</v>
      </c>
      <c r="H173" s="4" t="s">
        <v>25</v>
      </c>
      <c r="I173" s="4"/>
      <c r="J173" s="5">
        <v>92.1</v>
      </c>
      <c r="K173" s="67">
        <v>0.17499999999999999</v>
      </c>
      <c r="L173" s="89">
        <v>11.188000000000001</v>
      </c>
      <c r="M173" s="132" t="s">
        <v>475</v>
      </c>
      <c r="N173" s="4" t="s">
        <v>15</v>
      </c>
      <c r="O173" s="23">
        <v>11.195</v>
      </c>
      <c r="P173" s="1" t="s">
        <v>9</v>
      </c>
      <c r="Q173" s="3"/>
      <c r="R173" s="6">
        <v>10.991</v>
      </c>
      <c r="S173" s="77">
        <v>11.015000000000001</v>
      </c>
      <c r="T173" s="77">
        <v>11.545</v>
      </c>
      <c r="U173" s="77">
        <v>11.097</v>
      </c>
      <c r="V173" s="77">
        <v>11.24</v>
      </c>
      <c r="W173" s="77">
        <v>11.164</v>
      </c>
      <c r="X173" s="77">
        <v>11.180999999999999</v>
      </c>
      <c r="Y173" s="77">
        <v>11.159000000000001</v>
      </c>
      <c r="Z173" s="6">
        <v>11.159000000000001</v>
      </c>
      <c r="AA173" s="6">
        <v>11.16</v>
      </c>
      <c r="AB173" s="77">
        <v>11.071999999999999</v>
      </c>
      <c r="AC173" s="77">
        <v>11.106999999999999</v>
      </c>
      <c r="AD173" s="77">
        <v>10.015000000000001</v>
      </c>
      <c r="AE173" s="77">
        <v>10.864000000000001</v>
      </c>
      <c r="AF173" s="77">
        <v>10.785</v>
      </c>
      <c r="AG173" s="77">
        <v>11.433</v>
      </c>
      <c r="AH173" s="6">
        <f t="shared" si="195"/>
        <v>11.109</v>
      </c>
      <c r="AI173" s="9"/>
      <c r="AJ173" s="9"/>
      <c r="AK173" s="9"/>
      <c r="AL173" s="9"/>
      <c r="AM173" s="9"/>
      <c r="AN173" s="9"/>
      <c r="AO173" s="9"/>
      <c r="AP173" s="3"/>
      <c r="AQ173" s="23">
        <f t="shared" si="142"/>
        <v>-0.19700000000000095</v>
      </c>
      <c r="AR173" s="23">
        <f t="shared" si="192"/>
        <v>-0.17300000000000004</v>
      </c>
      <c r="AS173" s="23">
        <f t="shared" si="193"/>
        <v>0.35699999999999932</v>
      </c>
      <c r="AT173" s="23">
        <f t="shared" si="171"/>
        <v>-9.100000000000108E-2</v>
      </c>
      <c r="AU173" s="23">
        <f t="shared" si="172"/>
        <v>5.1999999999999602E-2</v>
      </c>
      <c r="AV173" s="23">
        <f t="shared" si="173"/>
        <v>-2.4000000000000909E-2</v>
      </c>
      <c r="AW173" s="23">
        <f t="shared" si="174"/>
        <v>-7.0000000000014495E-3</v>
      </c>
      <c r="AX173" s="23">
        <f t="shared" si="175"/>
        <v>-2.8999999999999915E-2</v>
      </c>
      <c r="AY173" s="23">
        <f t="shared" si="176"/>
        <v>-2.8999999999999915E-2</v>
      </c>
      <c r="AZ173" s="23">
        <f t="shared" si="177"/>
        <v>-2.8000000000000469E-2</v>
      </c>
      <c r="BA173" s="23">
        <f t="shared" si="178"/>
        <v>-0.11600000000000144</v>
      </c>
      <c r="BB173" s="23">
        <f t="shared" si="179"/>
        <v>-8.1000000000001293E-2</v>
      </c>
      <c r="BC173" s="23">
        <f t="shared" si="180"/>
        <v>-1.173</v>
      </c>
      <c r="BD173" s="23">
        <f t="shared" si="181"/>
        <v>-0.32399999999999984</v>
      </c>
      <c r="BE173" s="23">
        <f t="shared" si="182"/>
        <v>-0.40300000000000047</v>
      </c>
      <c r="BF173" s="23">
        <f t="shared" si="183"/>
        <v>0.24499999999999922</v>
      </c>
      <c r="BG173" s="23">
        <f t="shared" si="184"/>
        <v>-7.9000000000000625E-2</v>
      </c>
      <c r="BH173" s="23" t="str">
        <f t="shared" si="185"/>
        <v/>
      </c>
      <c r="BI173" s="23" t="str">
        <f t="shared" si="186"/>
        <v/>
      </c>
      <c r="BJ173" s="23" t="str">
        <f t="shared" si="187"/>
        <v/>
      </c>
      <c r="BK173" s="23" t="str">
        <f t="shared" si="188"/>
        <v/>
      </c>
      <c r="BL173" s="23" t="str">
        <f t="shared" si="189"/>
        <v/>
      </c>
      <c r="BM173" s="23" t="str">
        <f t="shared" si="190"/>
        <v/>
      </c>
      <c r="BN173" s="23" t="str">
        <f t="shared" si="191"/>
        <v/>
      </c>
      <c r="BP173" s="8">
        <f t="shared" si="143"/>
        <v>0.19700000000000095</v>
      </c>
      <c r="BQ173" s="8">
        <f t="shared" si="144"/>
        <v>0.17300000000000004</v>
      </c>
      <c r="BR173" s="8">
        <f t="shared" si="145"/>
        <v>0.35699999999999932</v>
      </c>
      <c r="BS173" s="8">
        <f t="shared" si="146"/>
        <v>9.100000000000108E-2</v>
      </c>
      <c r="BT173" s="8">
        <f t="shared" si="147"/>
        <v>5.1999999999999602E-2</v>
      </c>
      <c r="BU173" s="8">
        <f t="shared" si="148"/>
        <v>2.4000000000000909E-2</v>
      </c>
      <c r="BV173" s="8">
        <f t="shared" si="149"/>
        <v>7.0000000000014495E-3</v>
      </c>
      <c r="BW173" s="8">
        <f t="shared" si="150"/>
        <v>2.8999999999999915E-2</v>
      </c>
      <c r="BX173" s="8">
        <f t="shared" si="151"/>
        <v>2.8999999999999915E-2</v>
      </c>
      <c r="BY173" s="8">
        <f t="shared" si="152"/>
        <v>2.8000000000000469E-2</v>
      </c>
      <c r="BZ173" s="8">
        <f t="shared" si="153"/>
        <v>0.11600000000000144</v>
      </c>
      <c r="CA173" s="8">
        <f t="shared" si="154"/>
        <v>8.1000000000001293E-2</v>
      </c>
      <c r="CB173" s="8">
        <f t="shared" si="155"/>
        <v>1.173</v>
      </c>
      <c r="CC173" s="8">
        <f t="shared" si="156"/>
        <v>0.32399999999999984</v>
      </c>
      <c r="CD173" s="8">
        <f t="shared" si="157"/>
        <v>0.40300000000000047</v>
      </c>
      <c r="CE173" s="8">
        <f t="shared" si="158"/>
        <v>0.24499999999999922</v>
      </c>
      <c r="CF173" s="8">
        <f t="shared" si="159"/>
        <v>7.9000000000000625E-2</v>
      </c>
      <c r="CG173" s="8" t="str">
        <f t="shared" si="160"/>
        <v/>
      </c>
      <c r="CH173" s="8" t="str">
        <f t="shared" si="161"/>
        <v/>
      </c>
      <c r="CI173" s="8" t="str">
        <f t="shared" si="162"/>
        <v/>
      </c>
      <c r="CJ173" s="8" t="str">
        <f t="shared" si="163"/>
        <v/>
      </c>
      <c r="CK173" s="8" t="str">
        <f t="shared" si="164"/>
        <v/>
      </c>
      <c r="CL173" s="8" t="str">
        <f t="shared" si="165"/>
        <v/>
      </c>
      <c r="CM173" s="8" t="str">
        <f t="shared" si="166"/>
        <v/>
      </c>
      <c r="CN173" s="8"/>
    </row>
    <row r="174" spans="1:92">
      <c r="A174" s="1">
        <f t="shared" si="167"/>
        <v>172</v>
      </c>
      <c r="B174" s="19"/>
      <c r="C174" s="1">
        <v>3</v>
      </c>
      <c r="D174" s="4">
        <f t="shared" si="141"/>
        <v>35</v>
      </c>
      <c r="E174" s="4" t="s">
        <v>248</v>
      </c>
      <c r="F174" s="4">
        <v>1</v>
      </c>
      <c r="G174" s="4" t="s">
        <v>16</v>
      </c>
      <c r="H174" s="4" t="s">
        <v>25</v>
      </c>
      <c r="I174" s="4"/>
      <c r="J174" s="5">
        <v>92.7</v>
      </c>
      <c r="K174" s="72"/>
      <c r="L174" s="89">
        <v>11.279</v>
      </c>
      <c r="M174" s="132" t="s">
        <v>475</v>
      </c>
      <c r="N174" s="4" t="s">
        <v>15</v>
      </c>
      <c r="O174" s="23">
        <v>11.286</v>
      </c>
      <c r="P174" s="1" t="s">
        <v>9</v>
      </c>
      <c r="Q174" s="3"/>
      <c r="R174" s="6">
        <v>11.1112</v>
      </c>
      <c r="S174" s="77">
        <v>11.196999999999999</v>
      </c>
      <c r="T174" s="77">
        <v>11.583</v>
      </c>
      <c r="U174" s="77">
        <v>11.340999999999999</v>
      </c>
      <c r="V174" s="77">
        <v>11.337999999999999</v>
      </c>
      <c r="W174" s="77">
        <v>11.263999999999999</v>
      </c>
      <c r="X174" s="77">
        <v>11.282</v>
      </c>
      <c r="Y174" s="77">
        <v>11.257</v>
      </c>
      <c r="Z174" s="6">
        <v>11.257</v>
      </c>
      <c r="AA174" s="6">
        <v>11.26</v>
      </c>
      <c r="AB174" s="77">
        <v>11.33</v>
      </c>
      <c r="AC174" s="77">
        <v>11.295999999999999</v>
      </c>
      <c r="AD174" s="77">
        <v>11.196999999999999</v>
      </c>
      <c r="AE174" s="77">
        <v>11.154</v>
      </c>
      <c r="AF174" s="77">
        <v>11.021000000000001</v>
      </c>
      <c r="AG174" s="77">
        <v>11.458</v>
      </c>
      <c r="AH174" s="6">
        <f t="shared" si="195"/>
        <v>11.2395</v>
      </c>
      <c r="AI174" s="9"/>
      <c r="AJ174" s="9"/>
      <c r="AK174" s="9"/>
      <c r="AL174" s="9"/>
      <c r="AM174" s="9"/>
      <c r="AN174" s="9"/>
      <c r="AO174" s="9"/>
      <c r="AP174" s="3"/>
      <c r="AQ174" s="23">
        <f t="shared" si="142"/>
        <v>-0.16779999999999973</v>
      </c>
      <c r="AR174" s="23">
        <f t="shared" si="192"/>
        <v>-8.2000000000000739E-2</v>
      </c>
      <c r="AS174" s="23">
        <f t="shared" si="193"/>
        <v>0.30400000000000027</v>
      </c>
      <c r="AT174" s="23">
        <f t="shared" si="171"/>
        <v>6.1999999999999389E-2</v>
      </c>
      <c r="AU174" s="23">
        <f t="shared" si="172"/>
        <v>5.8999999999999275E-2</v>
      </c>
      <c r="AV174" s="23">
        <f t="shared" si="173"/>
        <v>-1.5000000000000568E-2</v>
      </c>
      <c r="AW174" s="23">
        <f t="shared" si="174"/>
        <v>3.0000000000001137E-3</v>
      </c>
      <c r="AX174" s="23">
        <f t="shared" si="175"/>
        <v>-2.2000000000000242E-2</v>
      </c>
      <c r="AY174" s="23">
        <f t="shared" si="176"/>
        <v>-2.2000000000000242E-2</v>
      </c>
      <c r="AZ174" s="23">
        <f t="shared" si="177"/>
        <v>-1.9000000000000128E-2</v>
      </c>
      <c r="BA174" s="23">
        <f t="shared" si="178"/>
        <v>5.1000000000000156E-2</v>
      </c>
      <c r="BB174" s="23">
        <f t="shared" si="179"/>
        <v>1.699999999999946E-2</v>
      </c>
      <c r="BC174" s="23">
        <f t="shared" si="180"/>
        <v>-8.2000000000000739E-2</v>
      </c>
      <c r="BD174" s="23">
        <f t="shared" si="181"/>
        <v>-0.125</v>
      </c>
      <c r="BE174" s="23">
        <f t="shared" si="182"/>
        <v>-0.25799999999999912</v>
      </c>
      <c r="BF174" s="23">
        <f t="shared" si="183"/>
        <v>0.17900000000000027</v>
      </c>
      <c r="BG174" s="23">
        <f t="shared" si="184"/>
        <v>-3.9500000000000313E-2</v>
      </c>
      <c r="BH174" s="23" t="str">
        <f t="shared" si="185"/>
        <v/>
      </c>
      <c r="BI174" s="23" t="str">
        <f t="shared" si="186"/>
        <v/>
      </c>
      <c r="BJ174" s="23" t="str">
        <f t="shared" si="187"/>
        <v/>
      </c>
      <c r="BK174" s="23" t="str">
        <f t="shared" si="188"/>
        <v/>
      </c>
      <c r="BL174" s="23" t="str">
        <f t="shared" si="189"/>
        <v/>
      </c>
      <c r="BM174" s="23" t="str">
        <f t="shared" si="190"/>
        <v/>
      </c>
      <c r="BN174" s="23" t="str">
        <f t="shared" si="191"/>
        <v/>
      </c>
      <c r="BP174" s="8">
        <f t="shared" si="143"/>
        <v>0.16779999999999973</v>
      </c>
      <c r="BQ174" s="8">
        <f t="shared" si="144"/>
        <v>8.2000000000000739E-2</v>
      </c>
      <c r="BR174" s="8">
        <f t="shared" si="145"/>
        <v>0.30400000000000027</v>
      </c>
      <c r="BS174" s="8">
        <f t="shared" si="146"/>
        <v>6.1999999999999389E-2</v>
      </c>
      <c r="BT174" s="8">
        <f t="shared" si="147"/>
        <v>5.8999999999999275E-2</v>
      </c>
      <c r="BU174" s="8">
        <f t="shared" si="148"/>
        <v>1.5000000000000568E-2</v>
      </c>
      <c r="BV174" s="8">
        <f t="shared" si="149"/>
        <v>3.0000000000001137E-3</v>
      </c>
      <c r="BW174" s="8">
        <f t="shared" si="150"/>
        <v>2.2000000000000242E-2</v>
      </c>
      <c r="BX174" s="8">
        <f t="shared" si="151"/>
        <v>2.2000000000000242E-2</v>
      </c>
      <c r="BY174" s="8">
        <f t="shared" si="152"/>
        <v>1.9000000000000128E-2</v>
      </c>
      <c r="BZ174" s="8">
        <f t="shared" si="153"/>
        <v>5.1000000000000156E-2</v>
      </c>
      <c r="CA174" s="8">
        <f t="shared" si="154"/>
        <v>1.699999999999946E-2</v>
      </c>
      <c r="CB174" s="8">
        <f t="shared" si="155"/>
        <v>8.2000000000000739E-2</v>
      </c>
      <c r="CC174" s="8">
        <f t="shared" si="156"/>
        <v>0.125</v>
      </c>
      <c r="CD174" s="8">
        <f t="shared" si="157"/>
        <v>0.25799999999999912</v>
      </c>
      <c r="CE174" s="8">
        <f t="shared" si="158"/>
        <v>0.17900000000000027</v>
      </c>
      <c r="CF174" s="8">
        <f t="shared" si="159"/>
        <v>3.9500000000000313E-2</v>
      </c>
      <c r="CG174" s="8" t="str">
        <f t="shared" si="160"/>
        <v/>
      </c>
      <c r="CH174" s="8" t="str">
        <f t="shared" si="161"/>
        <v/>
      </c>
      <c r="CI174" s="8" t="str">
        <f t="shared" si="162"/>
        <v/>
      </c>
      <c r="CJ174" s="8" t="str">
        <f t="shared" si="163"/>
        <v/>
      </c>
      <c r="CK174" s="8" t="str">
        <f t="shared" si="164"/>
        <v/>
      </c>
      <c r="CL174" s="8" t="str">
        <f t="shared" si="165"/>
        <v/>
      </c>
      <c r="CM174" s="8" t="str">
        <f t="shared" si="166"/>
        <v/>
      </c>
      <c r="CN174" s="8"/>
    </row>
    <row r="175" spans="1:92">
      <c r="A175" s="1">
        <f t="shared" si="167"/>
        <v>173</v>
      </c>
      <c r="B175" s="19"/>
      <c r="C175" s="1">
        <v>3</v>
      </c>
      <c r="D175" s="4">
        <f t="shared" si="141"/>
        <v>35</v>
      </c>
      <c r="E175" s="4" t="s">
        <v>102</v>
      </c>
      <c r="F175" s="4">
        <v>1</v>
      </c>
      <c r="G175" s="4" t="s">
        <v>16</v>
      </c>
      <c r="H175" s="4" t="s">
        <v>25</v>
      </c>
      <c r="I175" s="4"/>
      <c r="J175" s="5">
        <v>92.7</v>
      </c>
      <c r="K175" s="72"/>
      <c r="L175" s="89">
        <v>11.340999999999999</v>
      </c>
      <c r="M175" s="132" t="s">
        <v>475</v>
      </c>
      <c r="N175" s="4" t="s">
        <v>15</v>
      </c>
      <c r="O175" s="23">
        <v>11.343999999999996</v>
      </c>
      <c r="P175" s="1" t="s">
        <v>9</v>
      </c>
      <c r="Q175" s="3"/>
      <c r="R175" s="6">
        <v>11.189</v>
      </c>
      <c r="S175" s="77">
        <v>11.266999999999999</v>
      </c>
      <c r="T175" s="77">
        <v>11.648</v>
      </c>
      <c r="U175" s="77">
        <v>11.404999999999999</v>
      </c>
      <c r="V175" s="77">
        <v>11.401999999999999</v>
      </c>
      <c r="W175" s="77">
        <v>11.327</v>
      </c>
      <c r="X175" s="77">
        <v>11.345000000000001</v>
      </c>
      <c r="Y175" s="77">
        <v>11.319000000000001</v>
      </c>
      <c r="Z175" s="6">
        <v>11.319000000000001</v>
      </c>
      <c r="AA175" s="6">
        <v>11.321999999999999</v>
      </c>
      <c r="AB175" s="77">
        <v>11.407999999999999</v>
      </c>
      <c r="AC175" s="77">
        <v>11.372999999999999</v>
      </c>
      <c r="AD175" s="77">
        <v>11.266999999999999</v>
      </c>
      <c r="AE175" s="77">
        <v>11.231999999999999</v>
      </c>
      <c r="AF175" s="77">
        <v>11.077</v>
      </c>
      <c r="AG175" s="77">
        <v>11.526999999999999</v>
      </c>
      <c r="AH175" s="6">
        <f t="shared" si="195"/>
        <v>11.302</v>
      </c>
      <c r="AI175" s="9"/>
      <c r="AJ175" s="9"/>
      <c r="AK175" s="9"/>
      <c r="AL175" s="9"/>
      <c r="AM175" s="9"/>
      <c r="AN175" s="9"/>
      <c r="AO175" s="9"/>
      <c r="AP175" s="3"/>
      <c r="AQ175" s="23">
        <f t="shared" si="142"/>
        <v>-0.15199999999999925</v>
      </c>
      <c r="AR175" s="23">
        <f t="shared" si="192"/>
        <v>-7.3999999999999844E-2</v>
      </c>
      <c r="AS175" s="23">
        <f t="shared" si="193"/>
        <v>0.30700000000000038</v>
      </c>
      <c r="AT175" s="23">
        <f t="shared" si="171"/>
        <v>6.4000000000000057E-2</v>
      </c>
      <c r="AU175" s="23">
        <f t="shared" si="172"/>
        <v>6.0999999999999943E-2</v>
      </c>
      <c r="AV175" s="23">
        <f t="shared" si="173"/>
        <v>-1.3999999999999346E-2</v>
      </c>
      <c r="AW175" s="23">
        <f t="shared" si="174"/>
        <v>4.0000000000013358E-3</v>
      </c>
      <c r="AX175" s="23">
        <f t="shared" si="175"/>
        <v>-2.1999999999998465E-2</v>
      </c>
      <c r="AY175" s="23">
        <f t="shared" si="176"/>
        <v>-2.1999999999998465E-2</v>
      </c>
      <c r="AZ175" s="23">
        <f t="shared" si="177"/>
        <v>-1.9000000000000128E-2</v>
      </c>
      <c r="BA175" s="23">
        <f t="shared" si="178"/>
        <v>6.7000000000000171E-2</v>
      </c>
      <c r="BB175" s="23">
        <f t="shared" si="179"/>
        <v>3.2000000000000028E-2</v>
      </c>
      <c r="BC175" s="23">
        <f t="shared" si="180"/>
        <v>-7.3999999999999844E-2</v>
      </c>
      <c r="BD175" s="23">
        <f t="shared" si="181"/>
        <v>-0.10899999999999999</v>
      </c>
      <c r="BE175" s="23">
        <f t="shared" si="182"/>
        <v>-0.26399999999999935</v>
      </c>
      <c r="BF175" s="23">
        <f t="shared" si="183"/>
        <v>0.18599999999999994</v>
      </c>
      <c r="BG175" s="23">
        <f t="shared" si="184"/>
        <v>-3.8999999999999702E-2</v>
      </c>
      <c r="BH175" s="23" t="str">
        <f t="shared" si="185"/>
        <v/>
      </c>
      <c r="BI175" s="23" t="str">
        <f t="shared" si="186"/>
        <v/>
      </c>
      <c r="BJ175" s="23" t="str">
        <f t="shared" si="187"/>
        <v/>
      </c>
      <c r="BK175" s="23" t="str">
        <f t="shared" si="188"/>
        <v/>
      </c>
      <c r="BL175" s="23" t="str">
        <f t="shared" si="189"/>
        <v/>
      </c>
      <c r="BM175" s="23" t="str">
        <f t="shared" si="190"/>
        <v/>
      </c>
      <c r="BN175" s="23" t="str">
        <f t="shared" si="191"/>
        <v/>
      </c>
      <c r="BP175" s="8">
        <f t="shared" si="143"/>
        <v>0.15199999999999925</v>
      </c>
      <c r="BQ175" s="8">
        <f t="shared" si="144"/>
        <v>7.3999999999999844E-2</v>
      </c>
      <c r="BR175" s="8">
        <f t="shared" si="145"/>
        <v>0.30700000000000038</v>
      </c>
      <c r="BS175" s="8">
        <f t="shared" si="146"/>
        <v>6.4000000000000057E-2</v>
      </c>
      <c r="BT175" s="8">
        <f t="shared" si="147"/>
        <v>6.0999999999999943E-2</v>
      </c>
      <c r="BU175" s="8">
        <f t="shared" si="148"/>
        <v>1.3999999999999346E-2</v>
      </c>
      <c r="BV175" s="8">
        <f t="shared" si="149"/>
        <v>4.0000000000013358E-3</v>
      </c>
      <c r="BW175" s="8">
        <f t="shared" si="150"/>
        <v>2.1999999999998465E-2</v>
      </c>
      <c r="BX175" s="8">
        <f t="shared" si="151"/>
        <v>2.1999999999998465E-2</v>
      </c>
      <c r="BY175" s="8">
        <f t="shared" si="152"/>
        <v>1.9000000000000128E-2</v>
      </c>
      <c r="BZ175" s="8">
        <f t="shared" si="153"/>
        <v>6.7000000000000171E-2</v>
      </c>
      <c r="CA175" s="8">
        <f t="shared" si="154"/>
        <v>3.2000000000000028E-2</v>
      </c>
      <c r="CB175" s="8">
        <f t="shared" si="155"/>
        <v>7.3999999999999844E-2</v>
      </c>
      <c r="CC175" s="8">
        <f t="shared" si="156"/>
        <v>0.10899999999999999</v>
      </c>
      <c r="CD175" s="8">
        <f t="shared" si="157"/>
        <v>0.26399999999999935</v>
      </c>
      <c r="CE175" s="8">
        <f t="shared" si="158"/>
        <v>0.18599999999999994</v>
      </c>
      <c r="CF175" s="8">
        <f t="shared" si="159"/>
        <v>3.8999999999999702E-2</v>
      </c>
      <c r="CG175" s="8" t="str">
        <f t="shared" si="160"/>
        <v/>
      </c>
      <c r="CH175" s="8" t="str">
        <f t="shared" si="161"/>
        <v/>
      </c>
      <c r="CI175" s="8" t="str">
        <f t="shared" si="162"/>
        <v/>
      </c>
      <c r="CJ175" s="8" t="str">
        <f t="shared" si="163"/>
        <v/>
      </c>
      <c r="CK175" s="8" t="str">
        <f t="shared" si="164"/>
        <v/>
      </c>
      <c r="CL175" s="8" t="str">
        <f t="shared" si="165"/>
        <v/>
      </c>
      <c r="CM175" s="8" t="str">
        <f t="shared" si="166"/>
        <v/>
      </c>
      <c r="CN175" s="8"/>
    </row>
    <row r="176" spans="1:92">
      <c r="A176" s="1">
        <f t="shared" si="167"/>
        <v>174</v>
      </c>
      <c r="B176" s="19"/>
      <c r="C176" s="1">
        <v>3</v>
      </c>
      <c r="D176" s="4">
        <f t="shared" si="141"/>
        <v>35</v>
      </c>
      <c r="E176" s="4" t="s">
        <v>320</v>
      </c>
      <c r="F176" s="4">
        <v>1</v>
      </c>
      <c r="G176" s="4" t="s">
        <v>16</v>
      </c>
      <c r="H176" s="4" t="s">
        <v>25</v>
      </c>
      <c r="I176" s="4"/>
      <c r="J176" s="5">
        <v>93</v>
      </c>
      <c r="K176" s="67">
        <v>9.4E-2</v>
      </c>
      <c r="L176" s="89">
        <v>11.576000000000001</v>
      </c>
      <c r="M176" s="132" t="s">
        <v>475</v>
      </c>
      <c r="N176" s="4" t="s">
        <v>15</v>
      </c>
      <c r="O176" s="23">
        <v>11.574</v>
      </c>
      <c r="P176" s="1" t="s">
        <v>9</v>
      </c>
      <c r="Q176" s="3"/>
      <c r="R176" s="4">
        <v>11.582000000000001</v>
      </c>
      <c r="S176" s="77">
        <v>11.548</v>
      </c>
      <c r="T176" s="77">
        <v>11.939</v>
      </c>
      <c r="U176" s="77">
        <v>11.617000000000001</v>
      </c>
      <c r="V176" s="77">
        <v>11.669</v>
      </c>
      <c r="W176" s="77">
        <v>11.571999999999999</v>
      </c>
      <c r="X176" s="77">
        <v>11.587999999999999</v>
      </c>
      <c r="Y176" s="77">
        <v>11.551</v>
      </c>
      <c r="Z176" s="6">
        <v>11.551</v>
      </c>
      <c r="AA176" s="6">
        <v>11.567</v>
      </c>
      <c r="AB176" s="77">
        <v>11.71</v>
      </c>
      <c r="AC176" s="77">
        <v>11.651</v>
      </c>
      <c r="AD176" s="77">
        <v>11.548</v>
      </c>
      <c r="AE176" s="77">
        <v>11.539</v>
      </c>
      <c r="AF176" s="77">
        <v>11.388999999999999</v>
      </c>
      <c r="AG176" s="77">
        <v>11.673999999999999</v>
      </c>
      <c r="AH176" s="6">
        <f t="shared" si="195"/>
        <v>11.531499999999999</v>
      </c>
      <c r="AI176" s="9"/>
      <c r="AJ176" s="9"/>
      <c r="AK176" s="9"/>
      <c r="AL176" s="9"/>
      <c r="AM176" s="9"/>
      <c r="AN176" s="9"/>
      <c r="AO176" s="9"/>
      <c r="AP176" s="3"/>
      <c r="AQ176" s="23">
        <f t="shared" si="142"/>
        <v>6.0000000000002274E-3</v>
      </c>
      <c r="AR176" s="23">
        <f t="shared" si="192"/>
        <v>-2.8000000000000469E-2</v>
      </c>
      <c r="AS176" s="23">
        <f t="shared" si="193"/>
        <v>0.36299999999999955</v>
      </c>
      <c r="AT176" s="23">
        <f t="shared" si="171"/>
        <v>4.1000000000000369E-2</v>
      </c>
      <c r="AU176" s="23">
        <f t="shared" si="172"/>
        <v>9.2999999999999972E-2</v>
      </c>
      <c r="AV176" s="23">
        <f t="shared" si="173"/>
        <v>-4.0000000000013358E-3</v>
      </c>
      <c r="AW176" s="23">
        <f t="shared" si="174"/>
        <v>1.1999999999998678E-2</v>
      </c>
      <c r="AX176" s="23">
        <f t="shared" si="175"/>
        <v>-2.5000000000000355E-2</v>
      </c>
      <c r="AY176" s="23">
        <f t="shared" si="176"/>
        <v>-2.5000000000000355E-2</v>
      </c>
      <c r="AZ176" s="23">
        <f t="shared" si="177"/>
        <v>-9.0000000000003411E-3</v>
      </c>
      <c r="BA176" s="23">
        <f t="shared" si="178"/>
        <v>0.13400000000000034</v>
      </c>
      <c r="BB176" s="23">
        <f t="shared" si="179"/>
        <v>7.4999999999999289E-2</v>
      </c>
      <c r="BC176" s="23">
        <f t="shared" si="180"/>
        <v>-2.8000000000000469E-2</v>
      </c>
      <c r="BD176" s="23">
        <f t="shared" si="181"/>
        <v>-3.700000000000081E-2</v>
      </c>
      <c r="BE176" s="23">
        <f t="shared" si="182"/>
        <v>-0.18700000000000117</v>
      </c>
      <c r="BF176" s="23">
        <f t="shared" si="183"/>
        <v>9.7999999999998977E-2</v>
      </c>
      <c r="BG176" s="23">
        <f t="shared" si="184"/>
        <v>-4.4500000000001094E-2</v>
      </c>
      <c r="BH176" s="23" t="str">
        <f t="shared" si="185"/>
        <v/>
      </c>
      <c r="BI176" s="23" t="str">
        <f t="shared" si="186"/>
        <v/>
      </c>
      <c r="BJ176" s="23" t="str">
        <f t="shared" si="187"/>
        <v/>
      </c>
      <c r="BK176" s="23" t="str">
        <f t="shared" si="188"/>
        <v/>
      </c>
      <c r="BL176" s="23" t="str">
        <f t="shared" si="189"/>
        <v/>
      </c>
      <c r="BM176" s="23" t="str">
        <f t="shared" si="190"/>
        <v/>
      </c>
      <c r="BN176" s="23" t="str">
        <f t="shared" si="191"/>
        <v/>
      </c>
      <c r="BP176" s="8">
        <f t="shared" si="143"/>
        <v>6.0000000000002274E-3</v>
      </c>
      <c r="BQ176" s="8">
        <f t="shared" si="144"/>
        <v>2.8000000000000469E-2</v>
      </c>
      <c r="BR176" s="8">
        <f t="shared" si="145"/>
        <v>0.36299999999999955</v>
      </c>
      <c r="BS176" s="8">
        <f t="shared" si="146"/>
        <v>4.1000000000000369E-2</v>
      </c>
      <c r="BT176" s="8">
        <f t="shared" si="147"/>
        <v>9.2999999999999972E-2</v>
      </c>
      <c r="BU176" s="8">
        <f t="shared" si="148"/>
        <v>4.0000000000013358E-3</v>
      </c>
      <c r="BV176" s="8">
        <f t="shared" si="149"/>
        <v>1.1999999999998678E-2</v>
      </c>
      <c r="BW176" s="8">
        <f t="shared" si="150"/>
        <v>2.5000000000000355E-2</v>
      </c>
      <c r="BX176" s="8">
        <f t="shared" si="151"/>
        <v>2.5000000000000355E-2</v>
      </c>
      <c r="BY176" s="8">
        <f t="shared" si="152"/>
        <v>9.0000000000003411E-3</v>
      </c>
      <c r="BZ176" s="8">
        <f t="shared" si="153"/>
        <v>0.13400000000000034</v>
      </c>
      <c r="CA176" s="8">
        <f t="shared" si="154"/>
        <v>7.4999999999999289E-2</v>
      </c>
      <c r="CB176" s="8">
        <f t="shared" si="155"/>
        <v>2.8000000000000469E-2</v>
      </c>
      <c r="CC176" s="8">
        <f t="shared" si="156"/>
        <v>3.700000000000081E-2</v>
      </c>
      <c r="CD176" s="8">
        <f t="shared" si="157"/>
        <v>0.18700000000000117</v>
      </c>
      <c r="CE176" s="8">
        <f t="shared" si="158"/>
        <v>9.7999999999998977E-2</v>
      </c>
      <c r="CF176" s="8">
        <f t="shared" si="159"/>
        <v>4.4500000000001094E-2</v>
      </c>
      <c r="CG176" s="8" t="str">
        <f t="shared" si="160"/>
        <v/>
      </c>
      <c r="CH176" s="8" t="str">
        <f t="shared" si="161"/>
        <v/>
      </c>
      <c r="CI176" s="8" t="str">
        <f t="shared" si="162"/>
        <v/>
      </c>
      <c r="CJ176" s="8" t="str">
        <f t="shared" si="163"/>
        <v/>
      </c>
      <c r="CK176" s="8" t="str">
        <f t="shared" si="164"/>
        <v/>
      </c>
      <c r="CL176" s="8" t="str">
        <f t="shared" si="165"/>
        <v/>
      </c>
      <c r="CM176" s="8" t="str">
        <f t="shared" si="166"/>
        <v/>
      </c>
      <c r="CN176" s="8"/>
    </row>
    <row r="177" spans="1:92">
      <c r="A177" s="1">
        <f t="shared" si="167"/>
        <v>175</v>
      </c>
      <c r="B177" s="19"/>
      <c r="C177" s="1">
        <v>3</v>
      </c>
      <c r="D177" s="4">
        <f t="shared" si="141"/>
        <v>35</v>
      </c>
      <c r="E177" s="4" t="s">
        <v>104</v>
      </c>
      <c r="F177" s="4">
        <v>1</v>
      </c>
      <c r="G177" s="4" t="s">
        <v>13</v>
      </c>
      <c r="H177" s="4" t="s">
        <v>19</v>
      </c>
      <c r="I177" s="4"/>
      <c r="J177" s="5">
        <v>90.1</v>
      </c>
      <c r="K177" s="67">
        <v>0.432</v>
      </c>
      <c r="L177" s="89">
        <v>12.417</v>
      </c>
      <c r="M177" s="132" t="s">
        <v>475</v>
      </c>
      <c r="N177" s="4" t="s">
        <v>15</v>
      </c>
      <c r="O177" s="23">
        <v>12.42</v>
      </c>
      <c r="P177" s="1" t="s">
        <v>9</v>
      </c>
      <c r="Q177" s="3"/>
      <c r="R177" s="6">
        <v>12.006</v>
      </c>
      <c r="S177" s="77">
        <v>12.263999999999999</v>
      </c>
      <c r="T177" s="77">
        <v>12.622999999999999</v>
      </c>
      <c r="U177" s="77">
        <v>12.177</v>
      </c>
      <c r="V177" s="77">
        <v>12.592000000000001</v>
      </c>
      <c r="W177" s="77">
        <v>12.443</v>
      </c>
      <c r="X177" s="77">
        <v>12.412000000000001</v>
      </c>
      <c r="Y177" s="77">
        <v>12.412000000000001</v>
      </c>
      <c r="Z177" s="6">
        <v>12.412000000000001</v>
      </c>
      <c r="AA177" s="6">
        <v>12.395</v>
      </c>
      <c r="AB177" s="77">
        <v>12.141999999999999</v>
      </c>
      <c r="AC177" s="77">
        <v>12.359</v>
      </c>
      <c r="AD177" s="77">
        <v>12.263999999999999</v>
      </c>
      <c r="AE177" s="77">
        <v>11.906000000000001</v>
      </c>
      <c r="AF177" s="77">
        <v>11.826000000000001</v>
      </c>
      <c r="AG177" s="77">
        <v>12.893000000000001</v>
      </c>
      <c r="AH177" s="6">
        <f t="shared" si="195"/>
        <v>12.359500000000001</v>
      </c>
      <c r="AI177" s="9"/>
      <c r="AJ177" s="9"/>
      <c r="AK177" s="9"/>
      <c r="AL177" s="9"/>
      <c r="AM177" s="9"/>
      <c r="AN177" s="9"/>
      <c r="AO177" s="9"/>
      <c r="AP177" s="3"/>
      <c r="AQ177" s="23">
        <f t="shared" si="142"/>
        <v>-0.41099999999999959</v>
      </c>
      <c r="AR177" s="23">
        <f t="shared" si="192"/>
        <v>-0.15300000000000047</v>
      </c>
      <c r="AS177" s="23">
        <f t="shared" si="193"/>
        <v>0.20599999999999952</v>
      </c>
      <c r="AT177" s="23">
        <f t="shared" si="171"/>
        <v>-0.24000000000000021</v>
      </c>
      <c r="AU177" s="23">
        <f t="shared" si="172"/>
        <v>0.17500000000000071</v>
      </c>
      <c r="AV177" s="23">
        <f t="shared" si="173"/>
        <v>2.5999999999999801E-2</v>
      </c>
      <c r="AW177" s="23">
        <f t="shared" si="174"/>
        <v>-4.9999999999990052E-3</v>
      </c>
      <c r="AX177" s="23">
        <f t="shared" si="175"/>
        <v>-4.9999999999990052E-3</v>
      </c>
      <c r="AY177" s="23">
        <f t="shared" si="176"/>
        <v>-4.9999999999990052E-3</v>
      </c>
      <c r="AZ177" s="23">
        <f t="shared" si="177"/>
        <v>-2.2000000000000242E-2</v>
      </c>
      <c r="BA177" s="23">
        <f t="shared" si="178"/>
        <v>-0.27500000000000036</v>
      </c>
      <c r="BB177" s="23">
        <f t="shared" si="179"/>
        <v>-5.7999999999999829E-2</v>
      </c>
      <c r="BC177" s="23">
        <f t="shared" si="180"/>
        <v>-0.15300000000000047</v>
      </c>
      <c r="BD177" s="23">
        <f t="shared" si="181"/>
        <v>-0.51099999999999923</v>
      </c>
      <c r="BE177" s="23">
        <f t="shared" si="182"/>
        <v>-0.5909999999999993</v>
      </c>
      <c r="BF177" s="23">
        <f t="shared" si="183"/>
        <v>0.47600000000000087</v>
      </c>
      <c r="BG177" s="23">
        <f t="shared" si="184"/>
        <v>-5.7499999999999218E-2</v>
      </c>
      <c r="BH177" s="23" t="str">
        <f t="shared" si="185"/>
        <v/>
      </c>
      <c r="BI177" s="23" t="str">
        <f t="shared" si="186"/>
        <v/>
      </c>
      <c r="BJ177" s="23" t="str">
        <f t="shared" si="187"/>
        <v/>
      </c>
      <c r="BK177" s="23" t="str">
        <f t="shared" si="188"/>
        <v/>
      </c>
      <c r="BL177" s="23" t="str">
        <f t="shared" si="189"/>
        <v/>
      </c>
      <c r="BM177" s="23" t="str">
        <f t="shared" si="190"/>
        <v/>
      </c>
      <c r="BN177" s="23" t="str">
        <f t="shared" si="191"/>
        <v/>
      </c>
      <c r="BP177" s="8">
        <f t="shared" si="143"/>
        <v>0.41099999999999959</v>
      </c>
      <c r="BQ177" s="8">
        <f t="shared" si="144"/>
        <v>0.15300000000000047</v>
      </c>
      <c r="BR177" s="8">
        <f t="shared" si="145"/>
        <v>0.20599999999999952</v>
      </c>
      <c r="BS177" s="8">
        <f t="shared" si="146"/>
        <v>0.24000000000000021</v>
      </c>
      <c r="BT177" s="8">
        <f t="shared" si="147"/>
        <v>0.17500000000000071</v>
      </c>
      <c r="BU177" s="8">
        <f t="shared" si="148"/>
        <v>2.5999999999999801E-2</v>
      </c>
      <c r="BV177" s="8">
        <f t="shared" si="149"/>
        <v>4.9999999999990052E-3</v>
      </c>
      <c r="BW177" s="8">
        <f t="shared" si="150"/>
        <v>4.9999999999990052E-3</v>
      </c>
      <c r="BX177" s="8">
        <f t="shared" si="151"/>
        <v>4.9999999999990052E-3</v>
      </c>
      <c r="BY177" s="8">
        <f t="shared" si="152"/>
        <v>2.2000000000000242E-2</v>
      </c>
      <c r="BZ177" s="8">
        <f t="shared" si="153"/>
        <v>0.27500000000000036</v>
      </c>
      <c r="CA177" s="8">
        <f t="shared" si="154"/>
        <v>5.7999999999999829E-2</v>
      </c>
      <c r="CB177" s="8">
        <f t="shared" si="155"/>
        <v>0.15300000000000047</v>
      </c>
      <c r="CC177" s="8">
        <f t="shared" si="156"/>
        <v>0.51099999999999923</v>
      </c>
      <c r="CD177" s="8">
        <f t="shared" si="157"/>
        <v>0.5909999999999993</v>
      </c>
      <c r="CE177" s="8">
        <f t="shared" si="158"/>
        <v>0.47600000000000087</v>
      </c>
      <c r="CF177" s="8">
        <f t="shared" si="159"/>
        <v>5.7499999999999218E-2</v>
      </c>
      <c r="CG177" s="8" t="str">
        <f t="shared" si="160"/>
        <v/>
      </c>
      <c r="CH177" s="8" t="str">
        <f t="shared" si="161"/>
        <v/>
      </c>
      <c r="CI177" s="8" t="str">
        <f t="shared" si="162"/>
        <v/>
      </c>
      <c r="CJ177" s="8" t="str">
        <f t="shared" si="163"/>
        <v/>
      </c>
      <c r="CK177" s="8" t="str">
        <f t="shared" si="164"/>
        <v/>
      </c>
      <c r="CL177" s="8" t="str">
        <f t="shared" si="165"/>
        <v/>
      </c>
      <c r="CM177" s="8" t="str">
        <f t="shared" si="166"/>
        <v/>
      </c>
      <c r="CN177" s="8"/>
    </row>
    <row r="178" spans="1:92">
      <c r="A178" s="1">
        <f t="shared" si="167"/>
        <v>176</v>
      </c>
      <c r="B178" s="19"/>
      <c r="C178" s="1">
        <v>3</v>
      </c>
      <c r="D178" s="4">
        <f t="shared" si="141"/>
        <v>35</v>
      </c>
      <c r="E178" s="4" t="s">
        <v>101</v>
      </c>
      <c r="F178" s="4">
        <v>3</v>
      </c>
      <c r="G178" s="4" t="s">
        <v>13</v>
      </c>
      <c r="H178" s="4" t="s">
        <v>19</v>
      </c>
      <c r="I178" s="4"/>
      <c r="J178" s="5">
        <v>98.2</v>
      </c>
      <c r="K178" s="72"/>
      <c r="L178" s="89">
        <v>8.0849999999999991</v>
      </c>
      <c r="M178" s="132" t="s">
        <v>134</v>
      </c>
      <c r="N178" s="4" t="s">
        <v>15</v>
      </c>
      <c r="O178" s="23">
        <v>8.102999999999998</v>
      </c>
      <c r="P178" s="1" t="s">
        <v>9</v>
      </c>
      <c r="Q178" s="3"/>
      <c r="R178" s="77">
        <v>8.2829999999999995</v>
      </c>
      <c r="S178" s="77">
        <v>8.3239999999999998</v>
      </c>
      <c r="T178" s="77">
        <v>8.3239999999999998</v>
      </c>
      <c r="U178" s="77">
        <v>8</v>
      </c>
      <c r="V178" s="77">
        <v>8.0060000000000002</v>
      </c>
      <c r="W178" s="14"/>
      <c r="X178" s="14"/>
      <c r="Y178" s="14"/>
      <c r="Z178" s="6">
        <v>8.1020000000000003</v>
      </c>
      <c r="AA178" s="6">
        <v>8.0619999999999994</v>
      </c>
      <c r="AB178" s="77">
        <v>8.1590000000000007</v>
      </c>
      <c r="AC178" s="77">
        <v>8.2520000000000007</v>
      </c>
      <c r="AD178" s="77">
        <v>8.2810000000000006</v>
      </c>
      <c r="AE178" s="77">
        <v>8.0030000000000001</v>
      </c>
      <c r="AF178" s="77">
        <v>8.1630000000000003</v>
      </c>
      <c r="AG178" s="77">
        <v>7.9279999999999999</v>
      </c>
      <c r="AH178" s="6">
        <f t="shared" si="195"/>
        <v>8.0455000000000005</v>
      </c>
      <c r="AI178" s="9"/>
      <c r="AJ178" s="9"/>
      <c r="AK178" s="9"/>
      <c r="AL178" s="9"/>
      <c r="AM178" s="9"/>
      <c r="AN178" s="9"/>
      <c r="AO178" s="9"/>
      <c r="AP178" s="3"/>
      <c r="AQ178" s="23">
        <f t="shared" si="142"/>
        <v>0.1980000000000004</v>
      </c>
      <c r="AR178" s="23">
        <f t="shared" si="192"/>
        <v>0.23900000000000077</v>
      </c>
      <c r="AS178" s="23">
        <f t="shared" si="193"/>
        <v>0.23900000000000077</v>
      </c>
      <c r="AT178" s="23">
        <f t="shared" si="171"/>
        <v>-8.4999999999999076E-2</v>
      </c>
      <c r="AU178" s="23">
        <f t="shared" si="172"/>
        <v>-7.8999999999998849E-2</v>
      </c>
      <c r="AV178" s="23" t="str">
        <f t="shared" si="173"/>
        <v/>
      </c>
      <c r="AW178" s="23" t="str">
        <f t="shared" si="174"/>
        <v/>
      </c>
      <c r="AX178" s="23" t="str">
        <f t="shared" si="175"/>
        <v/>
      </c>
      <c r="AY178" s="23">
        <f t="shared" si="176"/>
        <v>1.7000000000001236E-2</v>
      </c>
      <c r="AZ178" s="23">
        <f t="shared" si="177"/>
        <v>-2.2999999999999687E-2</v>
      </c>
      <c r="BA178" s="23">
        <f t="shared" si="178"/>
        <v>7.400000000000162E-2</v>
      </c>
      <c r="BB178" s="23">
        <f t="shared" si="179"/>
        <v>0.16700000000000159</v>
      </c>
      <c r="BC178" s="23">
        <f t="shared" si="180"/>
        <v>0.19600000000000151</v>
      </c>
      <c r="BD178" s="23">
        <f t="shared" si="181"/>
        <v>-8.1999999999998963E-2</v>
      </c>
      <c r="BE178" s="23">
        <f t="shared" si="182"/>
        <v>7.800000000000118E-2</v>
      </c>
      <c r="BF178" s="23">
        <f t="shared" si="183"/>
        <v>-0.15699999999999914</v>
      </c>
      <c r="BG178" s="23">
        <f t="shared" si="184"/>
        <v>-3.9499999999998536E-2</v>
      </c>
      <c r="BH178" s="23" t="str">
        <f t="shared" si="185"/>
        <v/>
      </c>
      <c r="BI178" s="23" t="str">
        <f t="shared" si="186"/>
        <v/>
      </c>
      <c r="BJ178" s="23" t="str">
        <f t="shared" si="187"/>
        <v/>
      </c>
      <c r="BK178" s="23" t="str">
        <f t="shared" si="188"/>
        <v/>
      </c>
      <c r="BL178" s="23" t="str">
        <f t="shared" si="189"/>
        <v/>
      </c>
      <c r="BM178" s="23" t="str">
        <f t="shared" si="190"/>
        <v/>
      </c>
      <c r="BN178" s="23" t="str">
        <f t="shared" si="191"/>
        <v/>
      </c>
      <c r="BP178" s="8">
        <f t="shared" si="143"/>
        <v>0.1980000000000004</v>
      </c>
      <c r="BQ178" s="8">
        <f t="shared" si="144"/>
        <v>0.23900000000000077</v>
      </c>
      <c r="BR178" s="8">
        <f t="shared" si="145"/>
        <v>0.23900000000000077</v>
      </c>
      <c r="BS178" s="8">
        <f t="shared" si="146"/>
        <v>8.4999999999999076E-2</v>
      </c>
      <c r="BT178" s="8">
        <f t="shared" si="147"/>
        <v>7.8999999999998849E-2</v>
      </c>
      <c r="BU178" s="8" t="str">
        <f t="shared" si="148"/>
        <v/>
      </c>
      <c r="BV178" s="8" t="str">
        <f t="shared" si="149"/>
        <v/>
      </c>
      <c r="BW178" s="8" t="str">
        <f t="shared" si="150"/>
        <v/>
      </c>
      <c r="BX178" s="8">
        <f t="shared" si="151"/>
        <v>1.7000000000001236E-2</v>
      </c>
      <c r="BY178" s="8">
        <f t="shared" si="152"/>
        <v>2.2999999999999687E-2</v>
      </c>
      <c r="BZ178" s="8">
        <f t="shared" si="153"/>
        <v>7.400000000000162E-2</v>
      </c>
      <c r="CA178" s="8">
        <f t="shared" si="154"/>
        <v>0.16700000000000159</v>
      </c>
      <c r="CB178" s="8">
        <f t="shared" si="155"/>
        <v>0.19600000000000151</v>
      </c>
      <c r="CC178" s="8">
        <f t="shared" si="156"/>
        <v>8.1999999999998963E-2</v>
      </c>
      <c r="CD178" s="8">
        <f t="shared" si="157"/>
        <v>7.800000000000118E-2</v>
      </c>
      <c r="CE178" s="8">
        <f t="shared" si="158"/>
        <v>0.15699999999999914</v>
      </c>
      <c r="CF178" s="8">
        <f t="shared" si="159"/>
        <v>3.9499999999998536E-2</v>
      </c>
      <c r="CG178" s="8" t="str">
        <f t="shared" si="160"/>
        <v/>
      </c>
      <c r="CH178" s="8" t="str">
        <f t="shared" si="161"/>
        <v/>
      </c>
      <c r="CI178" s="8" t="str">
        <f t="shared" si="162"/>
        <v/>
      </c>
      <c r="CJ178" s="8" t="str">
        <f t="shared" si="163"/>
        <v/>
      </c>
      <c r="CK178" s="8" t="str">
        <f t="shared" si="164"/>
        <v/>
      </c>
      <c r="CL178" s="8" t="str">
        <f t="shared" si="165"/>
        <v/>
      </c>
      <c r="CM178" s="8" t="str">
        <f t="shared" si="166"/>
        <v/>
      </c>
      <c r="CN178" s="8"/>
    </row>
    <row r="179" spans="1:92">
      <c r="A179" s="1">
        <f t="shared" si="167"/>
        <v>177</v>
      </c>
      <c r="B179" s="19"/>
      <c r="C179" s="1">
        <v>3</v>
      </c>
      <c r="D179" s="4">
        <f t="shared" si="141"/>
        <v>35</v>
      </c>
      <c r="E179" s="4" t="s">
        <v>321</v>
      </c>
      <c r="F179" s="4">
        <v>3</v>
      </c>
      <c r="G179" s="4" t="s">
        <v>16</v>
      </c>
      <c r="H179" s="4" t="s">
        <v>24</v>
      </c>
      <c r="I179" s="4"/>
      <c r="J179" s="5">
        <v>97.5</v>
      </c>
      <c r="K179" s="72"/>
      <c r="L179" s="89">
        <v>8.6340000000000003</v>
      </c>
      <c r="M179" s="132" t="s">
        <v>134</v>
      </c>
      <c r="N179" s="4" t="s">
        <v>15</v>
      </c>
      <c r="O179" s="23">
        <v>8.6850000000000005</v>
      </c>
      <c r="P179" s="1" t="s">
        <v>9</v>
      </c>
      <c r="Q179" s="3"/>
      <c r="R179" s="1">
        <v>8.5630000000000006</v>
      </c>
      <c r="S179" s="77">
        <v>8.5660000000000007</v>
      </c>
      <c r="T179" s="77">
        <v>8.89</v>
      </c>
      <c r="U179" s="1">
        <v>8.6170000000000009</v>
      </c>
      <c r="V179" s="77">
        <v>8.6850000000000005</v>
      </c>
      <c r="W179" s="14"/>
      <c r="X179" s="14"/>
      <c r="Y179" s="14"/>
      <c r="Z179" s="6">
        <v>8.6270000000000007</v>
      </c>
      <c r="AA179" s="6">
        <v>8.6150000000000002</v>
      </c>
      <c r="AB179" s="1">
        <v>8.8539999999999992</v>
      </c>
      <c r="AC179" s="1">
        <v>8.8680000000000003</v>
      </c>
      <c r="AD179" s="1">
        <v>8.7669999999999995</v>
      </c>
      <c r="AE179" s="1">
        <v>8.6769999999999996</v>
      </c>
      <c r="AF179" s="1">
        <v>8.5340000000000007</v>
      </c>
      <c r="AG179" s="1">
        <v>8.7759999999999998</v>
      </c>
      <c r="AH179" s="6">
        <f t="shared" si="195"/>
        <v>8.6550000000000011</v>
      </c>
      <c r="AI179" s="9"/>
      <c r="AJ179" s="9"/>
      <c r="AK179" s="9"/>
      <c r="AL179" s="9"/>
      <c r="AM179" s="9"/>
      <c r="AN179" s="9"/>
      <c r="AO179" s="9"/>
      <c r="AP179" s="3"/>
      <c r="AQ179" s="23">
        <f t="shared" si="142"/>
        <v>-7.099999999999973E-2</v>
      </c>
      <c r="AR179" s="23">
        <f t="shared" si="192"/>
        <v>-6.7999999999999616E-2</v>
      </c>
      <c r="AS179" s="23">
        <f t="shared" si="193"/>
        <v>0.25600000000000023</v>
      </c>
      <c r="AT179" s="23">
        <f t="shared" si="171"/>
        <v>-1.699999999999946E-2</v>
      </c>
      <c r="AU179" s="23">
        <f t="shared" si="172"/>
        <v>5.1000000000000156E-2</v>
      </c>
      <c r="AV179" s="23" t="str">
        <f t="shared" si="173"/>
        <v/>
      </c>
      <c r="AW179" s="23" t="str">
        <f t="shared" si="174"/>
        <v/>
      </c>
      <c r="AX179" s="23" t="str">
        <f t="shared" si="175"/>
        <v/>
      </c>
      <c r="AY179" s="23">
        <f t="shared" si="176"/>
        <v>-6.9999999999996732E-3</v>
      </c>
      <c r="AZ179" s="23">
        <f t="shared" si="177"/>
        <v>-1.9000000000000128E-2</v>
      </c>
      <c r="BA179" s="23">
        <f t="shared" si="178"/>
        <v>0.21999999999999886</v>
      </c>
      <c r="BB179" s="23">
        <f t="shared" si="179"/>
        <v>0.23399999999999999</v>
      </c>
      <c r="BC179" s="23">
        <f t="shared" si="180"/>
        <v>0.13299999999999912</v>
      </c>
      <c r="BD179" s="23">
        <f t="shared" si="181"/>
        <v>4.2999999999999261E-2</v>
      </c>
      <c r="BE179" s="23">
        <f t="shared" si="182"/>
        <v>-9.9999999999999645E-2</v>
      </c>
      <c r="BF179" s="23">
        <f t="shared" si="183"/>
        <v>0.14199999999999946</v>
      </c>
      <c r="BG179" s="23">
        <f t="shared" si="184"/>
        <v>2.1000000000000796E-2</v>
      </c>
      <c r="BH179" s="23" t="str">
        <f t="shared" si="185"/>
        <v/>
      </c>
      <c r="BI179" s="23" t="str">
        <f t="shared" si="186"/>
        <v/>
      </c>
      <c r="BJ179" s="23" t="str">
        <f t="shared" si="187"/>
        <v/>
      </c>
      <c r="BK179" s="23" t="str">
        <f t="shared" si="188"/>
        <v/>
      </c>
      <c r="BL179" s="23" t="str">
        <f t="shared" si="189"/>
        <v/>
      </c>
      <c r="BM179" s="23" t="str">
        <f t="shared" si="190"/>
        <v/>
      </c>
      <c r="BN179" s="23" t="str">
        <f t="shared" si="191"/>
        <v/>
      </c>
      <c r="BP179" s="8">
        <f t="shared" si="143"/>
        <v>7.099999999999973E-2</v>
      </c>
      <c r="BQ179" s="8">
        <f t="shared" si="144"/>
        <v>6.7999999999999616E-2</v>
      </c>
      <c r="BR179" s="8">
        <f t="shared" si="145"/>
        <v>0.25600000000000023</v>
      </c>
      <c r="BS179" s="8">
        <f t="shared" si="146"/>
        <v>1.699999999999946E-2</v>
      </c>
      <c r="BT179" s="8">
        <f t="shared" si="147"/>
        <v>5.1000000000000156E-2</v>
      </c>
      <c r="BU179" s="8" t="str">
        <f t="shared" si="148"/>
        <v/>
      </c>
      <c r="BV179" s="8" t="str">
        <f t="shared" si="149"/>
        <v/>
      </c>
      <c r="BW179" s="8" t="str">
        <f t="shared" si="150"/>
        <v/>
      </c>
      <c r="BX179" s="8">
        <f t="shared" si="151"/>
        <v>6.9999999999996732E-3</v>
      </c>
      <c r="BY179" s="8">
        <f t="shared" si="152"/>
        <v>1.9000000000000128E-2</v>
      </c>
      <c r="BZ179" s="8">
        <f t="shared" si="153"/>
        <v>0.21999999999999886</v>
      </c>
      <c r="CA179" s="8">
        <f t="shared" si="154"/>
        <v>0.23399999999999999</v>
      </c>
      <c r="CB179" s="8">
        <f t="shared" si="155"/>
        <v>0.13299999999999912</v>
      </c>
      <c r="CC179" s="8">
        <f t="shared" si="156"/>
        <v>4.2999999999999261E-2</v>
      </c>
      <c r="CD179" s="8">
        <f t="shared" si="157"/>
        <v>9.9999999999999645E-2</v>
      </c>
      <c r="CE179" s="8">
        <f t="shared" si="158"/>
        <v>0.14199999999999946</v>
      </c>
      <c r="CF179" s="8">
        <f t="shared" si="159"/>
        <v>2.1000000000000796E-2</v>
      </c>
      <c r="CG179" s="8" t="str">
        <f t="shared" si="160"/>
        <v/>
      </c>
      <c r="CH179" s="8" t="str">
        <f t="shared" si="161"/>
        <v/>
      </c>
      <c r="CI179" s="8" t="str">
        <f t="shared" si="162"/>
        <v/>
      </c>
      <c r="CJ179" s="8" t="str">
        <f t="shared" si="163"/>
        <v/>
      </c>
      <c r="CK179" s="8" t="str">
        <f t="shared" si="164"/>
        <v/>
      </c>
      <c r="CL179" s="8" t="str">
        <f t="shared" si="165"/>
        <v/>
      </c>
      <c r="CM179" s="8" t="str">
        <f t="shared" si="166"/>
        <v/>
      </c>
      <c r="CN179" s="8"/>
    </row>
    <row r="180" spans="1:92">
      <c r="A180" s="1">
        <f t="shared" si="167"/>
        <v>178</v>
      </c>
      <c r="B180" s="19"/>
      <c r="C180" s="1">
        <v>3</v>
      </c>
      <c r="D180" s="4">
        <f t="shared" si="141"/>
        <v>35</v>
      </c>
      <c r="E180" s="4" t="s">
        <v>249</v>
      </c>
      <c r="F180" s="4">
        <v>3</v>
      </c>
      <c r="G180" s="4" t="s">
        <v>13</v>
      </c>
      <c r="H180" s="4" t="s">
        <v>19</v>
      </c>
      <c r="I180" s="4"/>
      <c r="J180" s="5">
        <v>97.9</v>
      </c>
      <c r="K180" s="72"/>
      <c r="L180" s="89">
        <v>8.6170000000000009</v>
      </c>
      <c r="M180" s="132" t="s">
        <v>134</v>
      </c>
      <c r="N180" s="4" t="s">
        <v>15</v>
      </c>
      <c r="O180" s="23">
        <v>8.6229999999999993</v>
      </c>
      <c r="P180" s="1" t="s">
        <v>9</v>
      </c>
      <c r="Q180" s="3"/>
      <c r="R180" s="77">
        <v>8.8190000000000008</v>
      </c>
      <c r="S180" s="77">
        <v>8.8919999999999995</v>
      </c>
      <c r="T180" s="77">
        <v>8.8689999999999998</v>
      </c>
      <c r="U180" s="77">
        <v>8.5329999999999995</v>
      </c>
      <c r="V180" s="77">
        <v>8.6059999999999999</v>
      </c>
      <c r="W180" s="14"/>
      <c r="X180" s="14"/>
      <c r="Y180" s="14"/>
      <c r="Z180" s="6">
        <v>8.6489999999999991</v>
      </c>
      <c r="AA180" s="6">
        <v>8.6069999999999993</v>
      </c>
      <c r="AB180" s="77">
        <v>8.7940000000000005</v>
      </c>
      <c r="AC180" s="77">
        <v>8.9499999999999993</v>
      </c>
      <c r="AD180" s="77">
        <v>8.93</v>
      </c>
      <c r="AE180" s="77">
        <v>8.5950000000000006</v>
      </c>
      <c r="AF180" s="77">
        <v>8.7050000000000001</v>
      </c>
      <c r="AG180" s="77">
        <v>8.4830000000000005</v>
      </c>
      <c r="AH180" s="6">
        <f t="shared" si="195"/>
        <v>8.5940000000000012</v>
      </c>
      <c r="AI180" s="9"/>
      <c r="AJ180" s="9"/>
      <c r="AK180" s="9"/>
      <c r="AL180" s="9"/>
      <c r="AM180" s="9"/>
      <c r="AN180" s="9"/>
      <c r="AO180" s="9"/>
      <c r="AP180" s="3"/>
      <c r="AQ180" s="23">
        <f t="shared" si="142"/>
        <v>0.20199999999999996</v>
      </c>
      <c r="AR180" s="23">
        <f t="shared" si="192"/>
        <v>0.27499999999999858</v>
      </c>
      <c r="AS180" s="23">
        <f t="shared" si="193"/>
        <v>0.25199999999999889</v>
      </c>
      <c r="AT180" s="23">
        <f t="shared" si="171"/>
        <v>-8.4000000000001407E-2</v>
      </c>
      <c r="AU180" s="23">
        <f t="shared" si="172"/>
        <v>-1.1000000000001009E-2</v>
      </c>
      <c r="AV180" s="23" t="str">
        <f t="shared" si="173"/>
        <v/>
      </c>
      <c r="AW180" s="23" t="str">
        <f t="shared" si="174"/>
        <v/>
      </c>
      <c r="AX180" s="23" t="str">
        <f t="shared" si="175"/>
        <v/>
      </c>
      <c r="AY180" s="23">
        <f t="shared" si="176"/>
        <v>3.1999999999998252E-2</v>
      </c>
      <c r="AZ180" s="23">
        <f t="shared" si="177"/>
        <v>-1.0000000000001563E-2</v>
      </c>
      <c r="BA180" s="23">
        <f t="shared" si="178"/>
        <v>0.1769999999999996</v>
      </c>
      <c r="BB180" s="23">
        <f t="shared" si="179"/>
        <v>0.33299999999999841</v>
      </c>
      <c r="BC180" s="23">
        <f t="shared" si="180"/>
        <v>0.31299999999999883</v>
      </c>
      <c r="BD180" s="23">
        <f t="shared" si="181"/>
        <v>-2.2000000000000242E-2</v>
      </c>
      <c r="BE180" s="23">
        <f t="shared" si="182"/>
        <v>8.799999999999919E-2</v>
      </c>
      <c r="BF180" s="23">
        <f t="shared" si="183"/>
        <v>-0.13400000000000034</v>
      </c>
      <c r="BG180" s="23">
        <f t="shared" si="184"/>
        <v>-2.2999999999999687E-2</v>
      </c>
      <c r="BH180" s="23" t="str">
        <f t="shared" si="185"/>
        <v/>
      </c>
      <c r="BI180" s="23" t="str">
        <f t="shared" si="186"/>
        <v/>
      </c>
      <c r="BJ180" s="23" t="str">
        <f t="shared" si="187"/>
        <v/>
      </c>
      <c r="BK180" s="23" t="str">
        <f t="shared" si="188"/>
        <v/>
      </c>
      <c r="BL180" s="23" t="str">
        <f t="shared" si="189"/>
        <v/>
      </c>
      <c r="BM180" s="23" t="str">
        <f t="shared" si="190"/>
        <v/>
      </c>
      <c r="BN180" s="23" t="str">
        <f t="shared" si="191"/>
        <v/>
      </c>
      <c r="BP180" s="8">
        <f t="shared" si="143"/>
        <v>0.20199999999999996</v>
      </c>
      <c r="BQ180" s="8">
        <f t="shared" si="144"/>
        <v>0.27499999999999858</v>
      </c>
      <c r="BR180" s="8">
        <f t="shared" si="145"/>
        <v>0.25199999999999889</v>
      </c>
      <c r="BS180" s="8">
        <f t="shared" si="146"/>
        <v>8.4000000000001407E-2</v>
      </c>
      <c r="BT180" s="8">
        <f t="shared" si="147"/>
        <v>1.1000000000001009E-2</v>
      </c>
      <c r="BU180" s="8" t="str">
        <f t="shared" si="148"/>
        <v/>
      </c>
      <c r="BV180" s="8" t="str">
        <f t="shared" si="149"/>
        <v/>
      </c>
      <c r="BW180" s="8" t="str">
        <f t="shared" si="150"/>
        <v/>
      </c>
      <c r="BX180" s="8">
        <f t="shared" si="151"/>
        <v>3.1999999999998252E-2</v>
      </c>
      <c r="BY180" s="8">
        <f t="shared" si="152"/>
        <v>1.0000000000001563E-2</v>
      </c>
      <c r="BZ180" s="8">
        <f t="shared" si="153"/>
        <v>0.1769999999999996</v>
      </c>
      <c r="CA180" s="8">
        <f t="shared" si="154"/>
        <v>0.33299999999999841</v>
      </c>
      <c r="CB180" s="8">
        <f t="shared" si="155"/>
        <v>0.31299999999999883</v>
      </c>
      <c r="CC180" s="8">
        <f t="shared" si="156"/>
        <v>2.2000000000000242E-2</v>
      </c>
      <c r="CD180" s="8">
        <f t="shared" si="157"/>
        <v>8.799999999999919E-2</v>
      </c>
      <c r="CE180" s="8">
        <f t="shared" si="158"/>
        <v>0.13400000000000034</v>
      </c>
      <c r="CF180" s="8">
        <f t="shared" si="159"/>
        <v>2.2999999999999687E-2</v>
      </c>
      <c r="CG180" s="8" t="str">
        <f t="shared" si="160"/>
        <v/>
      </c>
      <c r="CH180" s="8" t="str">
        <f t="shared" si="161"/>
        <v/>
      </c>
      <c r="CI180" s="8" t="str">
        <f t="shared" si="162"/>
        <v/>
      </c>
      <c r="CJ180" s="8" t="str">
        <f t="shared" si="163"/>
        <v/>
      </c>
      <c r="CK180" s="8" t="str">
        <f t="shared" si="164"/>
        <v/>
      </c>
      <c r="CL180" s="8" t="str">
        <f t="shared" si="165"/>
        <v/>
      </c>
      <c r="CM180" s="8" t="str">
        <f t="shared" si="166"/>
        <v/>
      </c>
      <c r="CN180" s="8"/>
    </row>
    <row r="181" spans="1:92">
      <c r="A181" s="1">
        <f t="shared" si="167"/>
        <v>179</v>
      </c>
      <c r="B181" s="19"/>
      <c r="C181" s="1">
        <v>3</v>
      </c>
      <c r="D181" s="4">
        <f t="shared" si="141"/>
        <v>35</v>
      </c>
      <c r="E181" s="4" t="s">
        <v>250</v>
      </c>
      <c r="F181" s="4">
        <v>3</v>
      </c>
      <c r="G181" s="4" t="s">
        <v>13</v>
      </c>
      <c r="H181" s="4" t="s">
        <v>19</v>
      </c>
      <c r="I181" s="4"/>
      <c r="J181" s="5">
        <v>97.5</v>
      </c>
      <c r="K181" s="72"/>
      <c r="L181" s="89">
        <v>8.9930000000000021</v>
      </c>
      <c r="M181" s="132" t="s">
        <v>134</v>
      </c>
      <c r="N181" s="4" t="s">
        <v>15</v>
      </c>
      <c r="O181" s="23">
        <v>8.9970000000000034</v>
      </c>
      <c r="P181" s="1" t="s">
        <v>9</v>
      </c>
      <c r="Q181" s="3"/>
      <c r="R181" s="1">
        <v>9.2129999999999992</v>
      </c>
      <c r="S181" s="77">
        <v>9.3219999999999992</v>
      </c>
      <c r="T181" s="77">
        <v>9.2840000000000007</v>
      </c>
      <c r="U181" s="77">
        <v>8.6950000000000003</v>
      </c>
      <c r="V181" s="77">
        <v>9.0419999999999998</v>
      </c>
      <c r="W181" s="14"/>
      <c r="X181" s="14"/>
      <c r="Y181" s="14"/>
      <c r="Z181" s="6">
        <v>9.0289999999999999</v>
      </c>
      <c r="AA181" s="6">
        <v>8.9920000000000009</v>
      </c>
      <c r="AB181" s="77">
        <v>9.1470000000000002</v>
      </c>
      <c r="AC181" s="77">
        <v>9.3119999999999994</v>
      </c>
      <c r="AD181" s="77">
        <v>9.3160000000000007</v>
      </c>
      <c r="AE181" s="77">
        <v>8.9269999999999996</v>
      </c>
      <c r="AF181" s="77">
        <v>9.1170000000000009</v>
      </c>
      <c r="AG181" s="77">
        <v>8.8930000000000007</v>
      </c>
      <c r="AH181" s="6">
        <f t="shared" si="195"/>
        <v>9.0050000000000008</v>
      </c>
      <c r="AI181" s="9"/>
      <c r="AJ181" s="9"/>
      <c r="AK181" s="9"/>
      <c r="AL181" s="9"/>
      <c r="AM181" s="9"/>
      <c r="AN181" s="9"/>
      <c r="AO181" s="9"/>
      <c r="AP181" s="3"/>
      <c r="AQ181" s="23">
        <f t="shared" si="142"/>
        <v>0.21999999999999709</v>
      </c>
      <c r="AR181" s="23">
        <f t="shared" si="192"/>
        <v>0.32899999999999707</v>
      </c>
      <c r="AS181" s="23">
        <f t="shared" si="193"/>
        <v>0.29099999999999859</v>
      </c>
      <c r="AT181" s="23">
        <f t="shared" si="171"/>
        <v>-0.29800000000000182</v>
      </c>
      <c r="AU181" s="23">
        <f t="shared" si="172"/>
        <v>4.8999999999997712E-2</v>
      </c>
      <c r="AV181" s="23" t="str">
        <f t="shared" si="173"/>
        <v/>
      </c>
      <c r="AW181" s="23" t="str">
        <f t="shared" si="174"/>
        <v/>
      </c>
      <c r="AX181" s="23" t="str">
        <f t="shared" si="175"/>
        <v/>
      </c>
      <c r="AY181" s="23">
        <f t="shared" si="176"/>
        <v>3.5999999999997812E-2</v>
      </c>
      <c r="AZ181" s="23">
        <f t="shared" si="177"/>
        <v>-1.0000000000012221E-3</v>
      </c>
      <c r="BA181" s="23">
        <f t="shared" si="178"/>
        <v>0.15399999999999814</v>
      </c>
      <c r="BB181" s="23">
        <f t="shared" si="179"/>
        <v>0.31899999999999729</v>
      </c>
      <c r="BC181" s="23">
        <f t="shared" si="180"/>
        <v>0.32299999999999862</v>
      </c>
      <c r="BD181" s="23">
        <f t="shared" si="181"/>
        <v>-6.6000000000002501E-2</v>
      </c>
      <c r="BE181" s="23">
        <f t="shared" si="182"/>
        <v>0.12399999999999878</v>
      </c>
      <c r="BF181" s="23">
        <f t="shared" si="183"/>
        <v>-0.10000000000000142</v>
      </c>
      <c r="BG181" s="23">
        <f t="shared" si="184"/>
        <v>1.1999999999998678E-2</v>
      </c>
      <c r="BH181" s="23" t="str">
        <f t="shared" si="185"/>
        <v/>
      </c>
      <c r="BI181" s="23" t="str">
        <f t="shared" si="186"/>
        <v/>
      </c>
      <c r="BJ181" s="23" t="str">
        <f t="shared" si="187"/>
        <v/>
      </c>
      <c r="BK181" s="23" t="str">
        <f t="shared" si="188"/>
        <v/>
      </c>
      <c r="BL181" s="23" t="str">
        <f t="shared" si="189"/>
        <v/>
      </c>
      <c r="BM181" s="23" t="str">
        <f t="shared" si="190"/>
        <v/>
      </c>
      <c r="BN181" s="23" t="str">
        <f t="shared" si="191"/>
        <v/>
      </c>
      <c r="BP181" s="8">
        <f t="shared" si="143"/>
        <v>0.21999999999999709</v>
      </c>
      <c r="BQ181" s="8">
        <f t="shared" si="144"/>
        <v>0.32899999999999707</v>
      </c>
      <c r="BR181" s="8">
        <f t="shared" si="145"/>
        <v>0.29099999999999859</v>
      </c>
      <c r="BS181" s="8">
        <f t="shared" si="146"/>
        <v>0.29800000000000182</v>
      </c>
      <c r="BT181" s="8">
        <f t="shared" si="147"/>
        <v>4.8999999999997712E-2</v>
      </c>
      <c r="BU181" s="8" t="str">
        <f t="shared" si="148"/>
        <v/>
      </c>
      <c r="BV181" s="8" t="str">
        <f t="shared" si="149"/>
        <v/>
      </c>
      <c r="BW181" s="8" t="str">
        <f t="shared" si="150"/>
        <v/>
      </c>
      <c r="BX181" s="8">
        <f t="shared" si="151"/>
        <v>3.5999999999997812E-2</v>
      </c>
      <c r="BY181" s="8">
        <f t="shared" si="152"/>
        <v>1.0000000000012221E-3</v>
      </c>
      <c r="BZ181" s="8">
        <f t="shared" si="153"/>
        <v>0.15399999999999814</v>
      </c>
      <c r="CA181" s="8">
        <f t="shared" si="154"/>
        <v>0.31899999999999729</v>
      </c>
      <c r="CB181" s="8">
        <f t="shared" si="155"/>
        <v>0.32299999999999862</v>
      </c>
      <c r="CC181" s="8">
        <f t="shared" si="156"/>
        <v>6.6000000000002501E-2</v>
      </c>
      <c r="CD181" s="8">
        <f t="shared" si="157"/>
        <v>0.12399999999999878</v>
      </c>
      <c r="CE181" s="8">
        <f t="shared" si="158"/>
        <v>0.10000000000000142</v>
      </c>
      <c r="CF181" s="8">
        <f t="shared" si="159"/>
        <v>1.1999999999998678E-2</v>
      </c>
      <c r="CG181" s="8" t="str">
        <f t="shared" si="160"/>
        <v/>
      </c>
      <c r="CH181" s="8" t="str">
        <f t="shared" si="161"/>
        <v/>
      </c>
      <c r="CI181" s="8" t="str">
        <f t="shared" si="162"/>
        <v/>
      </c>
      <c r="CJ181" s="8" t="str">
        <f t="shared" si="163"/>
        <v/>
      </c>
      <c r="CK181" s="8" t="str">
        <f t="shared" si="164"/>
        <v/>
      </c>
      <c r="CL181" s="8" t="str">
        <f t="shared" si="165"/>
        <v/>
      </c>
      <c r="CM181" s="8" t="str">
        <f t="shared" si="166"/>
        <v/>
      </c>
      <c r="CN181" s="8"/>
    </row>
    <row r="182" spans="1:92">
      <c r="A182" s="1">
        <f t="shared" si="167"/>
        <v>180</v>
      </c>
      <c r="B182" s="2" t="s">
        <v>343</v>
      </c>
      <c r="C182" s="1">
        <v>4</v>
      </c>
      <c r="D182" s="4">
        <f t="shared" si="141"/>
        <v>35</v>
      </c>
      <c r="E182" s="4" t="s">
        <v>151</v>
      </c>
      <c r="F182" s="4">
        <v>1</v>
      </c>
      <c r="G182" s="4" t="s">
        <v>13</v>
      </c>
      <c r="H182" s="4" t="s">
        <v>14</v>
      </c>
      <c r="I182" s="4"/>
      <c r="J182" s="12">
        <v>91</v>
      </c>
      <c r="K182" s="72"/>
      <c r="L182" s="89">
        <v>7.2</v>
      </c>
      <c r="M182" s="132" t="s">
        <v>348</v>
      </c>
      <c r="N182" s="4" t="s">
        <v>15</v>
      </c>
      <c r="O182" s="23">
        <v>7.2029999999999976</v>
      </c>
      <c r="P182" s="1" t="s">
        <v>9</v>
      </c>
      <c r="Q182" s="3"/>
      <c r="R182" s="23">
        <v>7.1740000000000004</v>
      </c>
      <c r="S182" s="23">
        <v>7.2510000000000003</v>
      </c>
      <c r="T182" s="23">
        <v>7.3330000000000002</v>
      </c>
      <c r="U182" s="23">
        <v>7.03</v>
      </c>
      <c r="V182" s="23">
        <v>7.274</v>
      </c>
      <c r="W182" s="23">
        <v>7.218</v>
      </c>
      <c r="X182" s="23">
        <v>7.2220000000000004</v>
      </c>
      <c r="Y182" s="23">
        <v>7.2359999999999998</v>
      </c>
      <c r="Z182" s="23">
        <v>7.2110000000000003</v>
      </c>
      <c r="AA182" s="37">
        <v>7.2350000000000003</v>
      </c>
      <c r="AB182" s="23">
        <v>7.1559999999999997</v>
      </c>
      <c r="AC182" s="23">
        <v>7.3479999999999999</v>
      </c>
      <c r="AD182" s="23">
        <v>7.3170000000000002</v>
      </c>
      <c r="AE182" s="23">
        <v>6.9139999999999997</v>
      </c>
      <c r="AF182" s="23">
        <v>7.016</v>
      </c>
      <c r="AG182" s="23">
        <v>7.3470000000000004</v>
      </c>
      <c r="AH182" s="6">
        <f t="shared" si="195"/>
        <v>7.1814999999999998</v>
      </c>
      <c r="AI182" s="9"/>
      <c r="AJ182" s="9"/>
      <c r="AK182" s="9"/>
      <c r="AL182" s="9"/>
      <c r="AM182" s="9"/>
      <c r="AN182" s="9"/>
      <c r="AO182" s="9"/>
      <c r="AP182" s="3"/>
      <c r="AQ182" s="23">
        <f t="shared" si="142"/>
        <v>-2.5999999999999801E-2</v>
      </c>
      <c r="AR182" s="23">
        <f t="shared" si="192"/>
        <v>5.1000000000000156E-2</v>
      </c>
      <c r="AS182" s="23">
        <f t="shared" si="193"/>
        <v>0.13300000000000001</v>
      </c>
      <c r="AT182" s="23">
        <f t="shared" si="171"/>
        <v>-0.16999999999999993</v>
      </c>
      <c r="AU182" s="23">
        <f t="shared" si="172"/>
        <v>7.3999999999999844E-2</v>
      </c>
      <c r="AV182" s="23">
        <f t="shared" si="173"/>
        <v>1.7999999999999794E-2</v>
      </c>
      <c r="AW182" s="23">
        <f t="shared" si="174"/>
        <v>2.2000000000000242E-2</v>
      </c>
      <c r="AX182" s="23">
        <f t="shared" si="175"/>
        <v>3.5999999999999588E-2</v>
      </c>
      <c r="AY182" s="23">
        <f t="shared" si="176"/>
        <v>1.1000000000000121E-2</v>
      </c>
      <c r="AZ182" s="23">
        <f t="shared" si="177"/>
        <v>3.5000000000000142E-2</v>
      </c>
      <c r="BA182" s="23">
        <f t="shared" si="178"/>
        <v>-4.4000000000000483E-2</v>
      </c>
      <c r="BB182" s="23">
        <f t="shared" si="179"/>
        <v>0.14799999999999969</v>
      </c>
      <c r="BC182" s="23">
        <f t="shared" si="180"/>
        <v>0.11699999999999999</v>
      </c>
      <c r="BD182" s="23">
        <f t="shared" si="181"/>
        <v>-0.28600000000000048</v>
      </c>
      <c r="BE182" s="23">
        <f t="shared" si="182"/>
        <v>-0.18400000000000016</v>
      </c>
      <c r="BF182" s="23">
        <f t="shared" si="183"/>
        <v>0.14700000000000024</v>
      </c>
      <c r="BG182" s="23">
        <f t="shared" si="184"/>
        <v>-1.8500000000000405E-2</v>
      </c>
      <c r="BH182" s="23" t="str">
        <f t="shared" si="185"/>
        <v/>
      </c>
      <c r="BI182" s="23" t="str">
        <f t="shared" si="186"/>
        <v/>
      </c>
      <c r="BJ182" s="23" t="str">
        <f t="shared" si="187"/>
        <v/>
      </c>
      <c r="BK182" s="23" t="str">
        <f t="shared" si="188"/>
        <v/>
      </c>
      <c r="BL182" s="23" t="str">
        <f t="shared" si="189"/>
        <v/>
      </c>
      <c r="BM182" s="23" t="str">
        <f t="shared" si="190"/>
        <v/>
      </c>
      <c r="BN182" s="23" t="str">
        <f t="shared" si="191"/>
        <v/>
      </c>
      <c r="BP182" s="8">
        <f t="shared" si="143"/>
        <v>2.5999999999999801E-2</v>
      </c>
      <c r="BQ182" s="8">
        <f t="shared" si="144"/>
        <v>5.1000000000000156E-2</v>
      </c>
      <c r="BR182" s="8">
        <f t="shared" si="145"/>
        <v>0.13300000000000001</v>
      </c>
      <c r="BS182" s="8">
        <f t="shared" si="146"/>
        <v>0.16999999999999993</v>
      </c>
      <c r="BT182" s="8">
        <f t="shared" si="147"/>
        <v>7.3999999999999844E-2</v>
      </c>
      <c r="BU182" s="8">
        <f t="shared" si="148"/>
        <v>1.7999999999999794E-2</v>
      </c>
      <c r="BV182" s="8">
        <f t="shared" si="149"/>
        <v>2.2000000000000242E-2</v>
      </c>
      <c r="BW182" s="8">
        <f t="shared" si="150"/>
        <v>3.5999999999999588E-2</v>
      </c>
      <c r="BX182" s="8">
        <f t="shared" si="151"/>
        <v>1.1000000000000121E-2</v>
      </c>
      <c r="BY182" s="8">
        <f t="shared" si="152"/>
        <v>3.5000000000000142E-2</v>
      </c>
      <c r="BZ182" s="8">
        <f t="shared" si="153"/>
        <v>4.4000000000000483E-2</v>
      </c>
      <c r="CA182" s="8">
        <f t="shared" si="154"/>
        <v>0.14799999999999969</v>
      </c>
      <c r="CB182" s="8">
        <f t="shared" si="155"/>
        <v>0.11699999999999999</v>
      </c>
      <c r="CC182" s="8">
        <f t="shared" si="156"/>
        <v>0.28600000000000048</v>
      </c>
      <c r="CD182" s="8">
        <f t="shared" si="157"/>
        <v>0.18400000000000016</v>
      </c>
      <c r="CE182" s="8">
        <f t="shared" si="158"/>
        <v>0.14700000000000024</v>
      </c>
      <c r="CF182" s="8">
        <f t="shared" si="159"/>
        <v>1.8500000000000405E-2</v>
      </c>
      <c r="CG182" s="8" t="str">
        <f t="shared" si="160"/>
        <v/>
      </c>
      <c r="CH182" s="8" t="str">
        <f t="shared" si="161"/>
        <v/>
      </c>
      <c r="CI182" s="8" t="str">
        <f t="shared" si="162"/>
        <v/>
      </c>
      <c r="CJ182" s="8" t="str">
        <f t="shared" si="163"/>
        <v/>
      </c>
      <c r="CK182" s="8" t="str">
        <f t="shared" si="164"/>
        <v/>
      </c>
      <c r="CL182" s="8" t="str">
        <f t="shared" si="165"/>
        <v/>
      </c>
      <c r="CM182" s="8" t="str">
        <f t="shared" si="166"/>
        <v/>
      </c>
      <c r="CN182" s="8"/>
    </row>
    <row r="183" spans="1:92">
      <c r="A183" s="1">
        <f t="shared" si="167"/>
        <v>181</v>
      </c>
      <c r="B183" s="19"/>
      <c r="C183" s="1">
        <v>4</v>
      </c>
      <c r="D183" s="4">
        <f t="shared" si="141"/>
        <v>35</v>
      </c>
      <c r="E183" s="4" t="s">
        <v>157</v>
      </c>
      <c r="F183" s="4">
        <v>1</v>
      </c>
      <c r="G183" s="4" t="s">
        <v>16</v>
      </c>
      <c r="H183" s="4" t="s">
        <v>17</v>
      </c>
      <c r="I183" s="4"/>
      <c r="J183" s="12">
        <v>90.9</v>
      </c>
      <c r="K183" s="67">
        <v>4.1000000000000002E-2</v>
      </c>
      <c r="L183" s="89">
        <v>7.6459999999999999</v>
      </c>
      <c r="M183" s="132" t="s">
        <v>348</v>
      </c>
      <c r="N183" s="4" t="s">
        <v>15</v>
      </c>
      <c r="O183" s="23">
        <v>7.7069999999999999</v>
      </c>
      <c r="P183" s="1" t="s">
        <v>9</v>
      </c>
      <c r="Q183" s="3"/>
      <c r="R183" s="23">
        <v>7.117</v>
      </c>
      <c r="S183" s="23">
        <v>7.2309999999999999</v>
      </c>
      <c r="T183" s="23">
        <v>7.8879999999999999</v>
      </c>
      <c r="U183" s="23">
        <v>7.7229999999999999</v>
      </c>
      <c r="V183" s="23">
        <v>7.8</v>
      </c>
      <c r="W183" s="23">
        <v>7.6639999999999997</v>
      </c>
      <c r="X183" s="23">
        <v>7.6639999999999997</v>
      </c>
      <c r="Y183" s="23">
        <v>7.6909999999999998</v>
      </c>
      <c r="Z183" s="23">
        <v>7.6130000000000004</v>
      </c>
      <c r="AA183" s="37">
        <v>7.4939999999999998</v>
      </c>
      <c r="AB183" s="23">
        <v>7.7480000000000002</v>
      </c>
      <c r="AC183" s="23">
        <v>7.7809999999999997</v>
      </c>
      <c r="AD183" s="23">
        <v>7.5979999999999999</v>
      </c>
      <c r="AE183" s="23">
        <v>7.5419999999999998</v>
      </c>
      <c r="AF183" s="23">
        <v>7.2069999999999999</v>
      </c>
      <c r="AG183" s="23">
        <v>8.1259999999999994</v>
      </c>
      <c r="AH183" s="6">
        <f t="shared" si="195"/>
        <v>7.6664999999999992</v>
      </c>
      <c r="AI183" s="9"/>
      <c r="AJ183" s="9"/>
      <c r="AK183" s="9"/>
      <c r="AL183" s="9"/>
      <c r="AM183" s="9"/>
      <c r="AN183" s="9"/>
      <c r="AO183" s="9"/>
      <c r="AP183" s="3"/>
      <c r="AQ183" s="23">
        <f t="shared" si="142"/>
        <v>-0.52899999999999991</v>
      </c>
      <c r="AR183" s="23">
        <f t="shared" si="192"/>
        <v>-0.41500000000000004</v>
      </c>
      <c r="AS183" s="23">
        <f t="shared" si="193"/>
        <v>0.24199999999999999</v>
      </c>
      <c r="AT183" s="23">
        <f t="shared" si="171"/>
        <v>7.6999999999999957E-2</v>
      </c>
      <c r="AU183" s="23">
        <f t="shared" si="172"/>
        <v>0.15399999999999991</v>
      </c>
      <c r="AV183" s="23">
        <f t="shared" si="173"/>
        <v>1.7999999999999794E-2</v>
      </c>
      <c r="AW183" s="23">
        <f t="shared" si="174"/>
        <v>1.7999999999999794E-2</v>
      </c>
      <c r="AX183" s="23">
        <f t="shared" si="175"/>
        <v>4.4999999999999929E-2</v>
      </c>
      <c r="AY183" s="23">
        <f t="shared" si="176"/>
        <v>-3.2999999999999474E-2</v>
      </c>
      <c r="AZ183" s="23">
        <f t="shared" si="177"/>
        <v>-0.15200000000000014</v>
      </c>
      <c r="BA183" s="23">
        <f t="shared" si="178"/>
        <v>0.10200000000000031</v>
      </c>
      <c r="BB183" s="23">
        <f t="shared" si="179"/>
        <v>0.13499999999999979</v>
      </c>
      <c r="BC183" s="23">
        <f t="shared" si="180"/>
        <v>-4.8000000000000043E-2</v>
      </c>
      <c r="BD183" s="23">
        <f t="shared" si="181"/>
        <v>-0.10400000000000009</v>
      </c>
      <c r="BE183" s="23">
        <f t="shared" si="182"/>
        <v>-0.43900000000000006</v>
      </c>
      <c r="BF183" s="23">
        <f t="shared" si="183"/>
        <v>0.47999999999999954</v>
      </c>
      <c r="BG183" s="23">
        <f t="shared" si="184"/>
        <v>2.0499999999999297E-2</v>
      </c>
      <c r="BH183" s="23" t="str">
        <f t="shared" si="185"/>
        <v/>
      </c>
      <c r="BI183" s="23" t="str">
        <f t="shared" si="186"/>
        <v/>
      </c>
      <c r="BJ183" s="23" t="str">
        <f t="shared" si="187"/>
        <v/>
      </c>
      <c r="BK183" s="23" t="str">
        <f t="shared" si="188"/>
        <v/>
      </c>
      <c r="BL183" s="23" t="str">
        <f t="shared" si="189"/>
        <v/>
      </c>
      <c r="BM183" s="23" t="str">
        <f t="shared" si="190"/>
        <v/>
      </c>
      <c r="BN183" s="23" t="str">
        <f t="shared" si="191"/>
        <v/>
      </c>
      <c r="BP183" s="8">
        <f t="shared" si="143"/>
        <v>0.52899999999999991</v>
      </c>
      <c r="BQ183" s="8">
        <f t="shared" si="144"/>
        <v>0.41500000000000004</v>
      </c>
      <c r="BR183" s="8">
        <f t="shared" si="145"/>
        <v>0.24199999999999999</v>
      </c>
      <c r="BS183" s="8">
        <f t="shared" si="146"/>
        <v>7.6999999999999957E-2</v>
      </c>
      <c r="BT183" s="8">
        <f t="shared" si="147"/>
        <v>0.15399999999999991</v>
      </c>
      <c r="BU183" s="8">
        <f t="shared" si="148"/>
        <v>1.7999999999999794E-2</v>
      </c>
      <c r="BV183" s="8">
        <f t="shared" si="149"/>
        <v>1.7999999999999794E-2</v>
      </c>
      <c r="BW183" s="8">
        <f t="shared" si="150"/>
        <v>4.4999999999999929E-2</v>
      </c>
      <c r="BX183" s="8">
        <f t="shared" si="151"/>
        <v>3.2999999999999474E-2</v>
      </c>
      <c r="BY183" s="8">
        <f t="shared" si="152"/>
        <v>0.15200000000000014</v>
      </c>
      <c r="BZ183" s="8">
        <f t="shared" si="153"/>
        <v>0.10200000000000031</v>
      </c>
      <c r="CA183" s="8">
        <f t="shared" si="154"/>
        <v>0.13499999999999979</v>
      </c>
      <c r="CB183" s="8">
        <f t="shared" si="155"/>
        <v>4.8000000000000043E-2</v>
      </c>
      <c r="CC183" s="8">
        <f t="shared" si="156"/>
        <v>0.10400000000000009</v>
      </c>
      <c r="CD183" s="8">
        <f t="shared" si="157"/>
        <v>0.43900000000000006</v>
      </c>
      <c r="CE183" s="8">
        <f t="shared" si="158"/>
        <v>0.47999999999999954</v>
      </c>
      <c r="CF183" s="8">
        <f t="shared" si="159"/>
        <v>2.0499999999999297E-2</v>
      </c>
      <c r="CG183" s="8" t="str">
        <f t="shared" si="160"/>
        <v/>
      </c>
      <c r="CH183" s="8" t="str">
        <f t="shared" si="161"/>
        <v/>
      </c>
      <c r="CI183" s="8" t="str">
        <f t="shared" si="162"/>
        <v/>
      </c>
      <c r="CJ183" s="8" t="str">
        <f t="shared" si="163"/>
        <v/>
      </c>
      <c r="CK183" s="8" t="str">
        <f t="shared" si="164"/>
        <v/>
      </c>
      <c r="CL183" s="8" t="str">
        <f t="shared" si="165"/>
        <v/>
      </c>
      <c r="CM183" s="8" t="str">
        <f t="shared" si="166"/>
        <v/>
      </c>
      <c r="CN183" s="8"/>
    </row>
    <row r="184" spans="1:92">
      <c r="A184" s="1">
        <f t="shared" si="167"/>
        <v>182</v>
      </c>
      <c r="B184" s="19"/>
      <c r="C184" s="90">
        <v>4</v>
      </c>
      <c r="D184" s="4">
        <f t="shared" si="141"/>
        <v>35</v>
      </c>
      <c r="E184" s="4" t="s">
        <v>148</v>
      </c>
      <c r="F184" s="4">
        <v>1</v>
      </c>
      <c r="G184" s="4" t="s">
        <v>16</v>
      </c>
      <c r="H184" s="4" t="s">
        <v>24</v>
      </c>
      <c r="I184" s="4"/>
      <c r="J184" s="12">
        <v>91.2</v>
      </c>
      <c r="K184" s="72"/>
      <c r="L184" s="89">
        <v>8.2319999999999993</v>
      </c>
      <c r="M184" s="132" t="s">
        <v>348</v>
      </c>
      <c r="N184" s="4" t="s">
        <v>15</v>
      </c>
      <c r="O184" s="23">
        <v>8.291999999999998</v>
      </c>
      <c r="P184" s="1" t="s">
        <v>9</v>
      </c>
      <c r="Q184" s="3"/>
      <c r="R184" s="23">
        <v>8.0860000000000003</v>
      </c>
      <c r="S184" s="23">
        <v>8.1129999999999995</v>
      </c>
      <c r="T184" s="23">
        <v>8.5150000000000006</v>
      </c>
      <c r="U184" s="23">
        <v>8.3070000000000004</v>
      </c>
      <c r="V184" s="23">
        <v>8.3789999999999996</v>
      </c>
      <c r="W184" s="23">
        <v>8.2550000000000008</v>
      </c>
      <c r="X184" s="23">
        <v>8.2590000000000003</v>
      </c>
      <c r="Y184" s="23">
        <v>8.2739999999999991</v>
      </c>
      <c r="Z184" s="23">
        <v>8.2119999999999997</v>
      </c>
      <c r="AA184" s="23">
        <v>8.1010000000000009</v>
      </c>
      <c r="AB184" s="23">
        <v>8.4369999999999994</v>
      </c>
      <c r="AC184" s="23">
        <v>8.4410000000000007</v>
      </c>
      <c r="AD184" s="23">
        <v>8.3320000000000007</v>
      </c>
      <c r="AE184" s="23">
        <v>8.2509999999999994</v>
      </c>
      <c r="AF184" s="23">
        <v>8.1059999999999999</v>
      </c>
      <c r="AG184" s="23">
        <v>8.4380000000000006</v>
      </c>
      <c r="AH184" s="6">
        <f t="shared" si="195"/>
        <v>8.2720000000000002</v>
      </c>
      <c r="AI184" s="9"/>
      <c r="AJ184" s="9"/>
      <c r="AK184" s="9"/>
      <c r="AL184" s="9"/>
      <c r="AM184" s="9"/>
      <c r="AN184" s="9"/>
      <c r="AO184" s="9"/>
      <c r="AP184" s="3"/>
      <c r="AQ184" s="23">
        <f t="shared" si="142"/>
        <v>-0.14599999999999902</v>
      </c>
      <c r="AR184" s="23">
        <f t="shared" si="192"/>
        <v>-0.11899999999999977</v>
      </c>
      <c r="AS184" s="23">
        <f t="shared" si="193"/>
        <v>0.28300000000000125</v>
      </c>
      <c r="AT184" s="23">
        <f t="shared" si="171"/>
        <v>7.5000000000001066E-2</v>
      </c>
      <c r="AU184" s="23">
        <f t="shared" si="172"/>
        <v>0.14700000000000024</v>
      </c>
      <c r="AV184" s="23">
        <f t="shared" si="173"/>
        <v>2.3000000000001464E-2</v>
      </c>
      <c r="AW184" s="23">
        <f t="shared" si="174"/>
        <v>2.7000000000001023E-2</v>
      </c>
      <c r="AX184" s="23">
        <f t="shared" si="175"/>
        <v>4.1999999999999815E-2</v>
      </c>
      <c r="AY184" s="23">
        <f t="shared" si="176"/>
        <v>-1.9999999999999574E-2</v>
      </c>
      <c r="AZ184" s="23">
        <f t="shared" si="177"/>
        <v>-0.13099999999999845</v>
      </c>
      <c r="BA184" s="23">
        <f t="shared" si="178"/>
        <v>0.20500000000000007</v>
      </c>
      <c r="BB184" s="23">
        <f t="shared" si="179"/>
        <v>0.20900000000000141</v>
      </c>
      <c r="BC184" s="23">
        <f t="shared" si="180"/>
        <v>0.10000000000000142</v>
      </c>
      <c r="BD184" s="23">
        <f t="shared" si="181"/>
        <v>1.9000000000000128E-2</v>
      </c>
      <c r="BE184" s="23">
        <f t="shared" si="182"/>
        <v>-0.12599999999999945</v>
      </c>
      <c r="BF184" s="23">
        <f t="shared" si="183"/>
        <v>0.20600000000000129</v>
      </c>
      <c r="BG184" s="23">
        <f t="shared" si="184"/>
        <v>4.0000000000000924E-2</v>
      </c>
      <c r="BH184" s="23" t="str">
        <f t="shared" si="185"/>
        <v/>
      </c>
      <c r="BI184" s="23" t="str">
        <f t="shared" si="186"/>
        <v/>
      </c>
      <c r="BJ184" s="23" t="str">
        <f t="shared" si="187"/>
        <v/>
      </c>
      <c r="BK184" s="23" t="str">
        <f t="shared" si="188"/>
        <v/>
      </c>
      <c r="BL184" s="23" t="str">
        <f t="shared" si="189"/>
        <v/>
      </c>
      <c r="BM184" s="23" t="str">
        <f t="shared" si="190"/>
        <v/>
      </c>
      <c r="BN184" s="23" t="str">
        <f t="shared" si="191"/>
        <v/>
      </c>
      <c r="BP184" s="8">
        <f t="shared" si="143"/>
        <v>0.14599999999999902</v>
      </c>
      <c r="BQ184" s="8">
        <f t="shared" si="144"/>
        <v>0.11899999999999977</v>
      </c>
      <c r="BR184" s="8">
        <f t="shared" si="145"/>
        <v>0.28300000000000125</v>
      </c>
      <c r="BS184" s="8">
        <f t="shared" si="146"/>
        <v>7.5000000000001066E-2</v>
      </c>
      <c r="BT184" s="8">
        <f t="shared" si="147"/>
        <v>0.14700000000000024</v>
      </c>
      <c r="BU184" s="8">
        <f t="shared" si="148"/>
        <v>2.3000000000001464E-2</v>
      </c>
      <c r="BV184" s="8">
        <f t="shared" si="149"/>
        <v>2.7000000000001023E-2</v>
      </c>
      <c r="BW184" s="8">
        <f t="shared" si="150"/>
        <v>4.1999999999999815E-2</v>
      </c>
      <c r="BX184" s="8">
        <f t="shared" si="151"/>
        <v>1.9999999999999574E-2</v>
      </c>
      <c r="BY184" s="8">
        <f t="shared" si="152"/>
        <v>0.13099999999999845</v>
      </c>
      <c r="BZ184" s="8">
        <f t="shared" si="153"/>
        <v>0.20500000000000007</v>
      </c>
      <c r="CA184" s="8">
        <f t="shared" si="154"/>
        <v>0.20900000000000141</v>
      </c>
      <c r="CB184" s="8">
        <f t="shared" si="155"/>
        <v>0.10000000000000142</v>
      </c>
      <c r="CC184" s="8">
        <f t="shared" si="156"/>
        <v>1.9000000000000128E-2</v>
      </c>
      <c r="CD184" s="8">
        <f t="shared" si="157"/>
        <v>0.12599999999999945</v>
      </c>
      <c r="CE184" s="8">
        <f t="shared" si="158"/>
        <v>0.20600000000000129</v>
      </c>
      <c r="CF184" s="8">
        <f t="shared" si="159"/>
        <v>4.0000000000000924E-2</v>
      </c>
      <c r="CG184" s="8" t="str">
        <f t="shared" si="160"/>
        <v/>
      </c>
      <c r="CH184" s="8" t="str">
        <f t="shared" si="161"/>
        <v/>
      </c>
      <c r="CI184" s="8" t="str">
        <f t="shared" si="162"/>
        <v/>
      </c>
      <c r="CJ184" s="8" t="str">
        <f t="shared" si="163"/>
        <v/>
      </c>
      <c r="CK184" s="8" t="str">
        <f t="shared" si="164"/>
        <v/>
      </c>
      <c r="CL184" s="8" t="str">
        <f t="shared" si="165"/>
        <v/>
      </c>
      <c r="CM184" s="8" t="str">
        <f t="shared" si="166"/>
        <v/>
      </c>
      <c r="CN184" s="8"/>
    </row>
    <row r="185" spans="1:92">
      <c r="A185" s="1">
        <f t="shared" si="167"/>
        <v>183</v>
      </c>
      <c r="B185" s="19"/>
      <c r="C185" s="1">
        <v>4</v>
      </c>
      <c r="D185" s="4">
        <f t="shared" si="141"/>
        <v>35</v>
      </c>
      <c r="E185" s="4" t="s">
        <v>135</v>
      </c>
      <c r="F185" s="4">
        <v>1</v>
      </c>
      <c r="G185" s="4" t="s">
        <v>16</v>
      </c>
      <c r="H185" s="4" t="s">
        <v>18</v>
      </c>
      <c r="I185" s="4"/>
      <c r="J185" s="12">
        <v>90.8</v>
      </c>
      <c r="K185" s="67">
        <v>2.7E-2</v>
      </c>
      <c r="L185" s="89">
        <v>8.5589999999999993</v>
      </c>
      <c r="M185" s="132" t="s">
        <v>348</v>
      </c>
      <c r="N185" s="4" t="s">
        <v>15</v>
      </c>
      <c r="O185" s="23">
        <v>8.602999999999998</v>
      </c>
      <c r="P185" s="1" t="s">
        <v>9</v>
      </c>
      <c r="Q185" s="3"/>
      <c r="R185" s="23">
        <v>8.3650000000000002</v>
      </c>
      <c r="S185" s="23">
        <v>8.1679999999999993</v>
      </c>
      <c r="T185" s="23">
        <v>8.8170000000000002</v>
      </c>
      <c r="U185" s="23">
        <v>8.5009999999999994</v>
      </c>
      <c r="V185" s="23">
        <v>8.7129999999999992</v>
      </c>
      <c r="W185" s="23">
        <v>8.59</v>
      </c>
      <c r="X185" s="23">
        <v>8.5860000000000003</v>
      </c>
      <c r="Y185" s="23">
        <v>8.6029999999999998</v>
      </c>
      <c r="Z185" s="23">
        <v>8.5289999999999999</v>
      </c>
      <c r="AA185" s="23">
        <v>8.4440000000000008</v>
      </c>
      <c r="AB185" s="23">
        <v>8.6189999999999998</v>
      </c>
      <c r="AC185" s="23">
        <v>8.6760000000000002</v>
      </c>
      <c r="AD185" s="23">
        <v>8.5139999999999993</v>
      </c>
      <c r="AE185" s="23">
        <v>8.4039999999999999</v>
      </c>
      <c r="AF185" s="23">
        <v>8.14</v>
      </c>
      <c r="AG185" s="23">
        <v>8.9079999999999995</v>
      </c>
      <c r="AH185" s="6">
        <f t="shared" si="195"/>
        <v>8.5240000000000009</v>
      </c>
      <c r="AI185" s="9"/>
      <c r="AJ185" s="9"/>
      <c r="AK185" s="9"/>
      <c r="AL185" s="9"/>
      <c r="AM185" s="9"/>
      <c r="AN185" s="9"/>
      <c r="AO185" s="9"/>
      <c r="AP185" s="3"/>
      <c r="AQ185" s="23">
        <f t="shared" si="142"/>
        <v>-0.19399999999999906</v>
      </c>
      <c r="AR185" s="23">
        <f t="shared" si="192"/>
        <v>-0.39100000000000001</v>
      </c>
      <c r="AS185" s="23">
        <f t="shared" si="193"/>
        <v>0.2580000000000009</v>
      </c>
      <c r="AT185" s="23">
        <f t="shared" si="171"/>
        <v>-5.7999999999999829E-2</v>
      </c>
      <c r="AU185" s="23">
        <f t="shared" si="172"/>
        <v>0.15399999999999991</v>
      </c>
      <c r="AV185" s="23">
        <f t="shared" si="173"/>
        <v>3.1000000000000583E-2</v>
      </c>
      <c r="AW185" s="23">
        <f t="shared" si="174"/>
        <v>2.7000000000001023E-2</v>
      </c>
      <c r="AX185" s="23">
        <f t="shared" si="175"/>
        <v>4.4000000000000483E-2</v>
      </c>
      <c r="AY185" s="23">
        <f t="shared" si="176"/>
        <v>-2.9999999999999361E-2</v>
      </c>
      <c r="AZ185" s="23">
        <f t="shared" si="177"/>
        <v>-0.11499999999999844</v>
      </c>
      <c r="BA185" s="23">
        <f t="shared" si="178"/>
        <v>6.0000000000000497E-2</v>
      </c>
      <c r="BB185" s="23">
        <f t="shared" si="179"/>
        <v>0.11700000000000088</v>
      </c>
      <c r="BC185" s="23">
        <f t="shared" si="180"/>
        <v>-4.4999999999999929E-2</v>
      </c>
      <c r="BD185" s="23">
        <f t="shared" si="181"/>
        <v>-0.15499999999999936</v>
      </c>
      <c r="BE185" s="23">
        <f t="shared" si="182"/>
        <v>-0.41899999999999871</v>
      </c>
      <c r="BF185" s="23">
        <f t="shared" si="183"/>
        <v>0.3490000000000002</v>
      </c>
      <c r="BG185" s="23">
        <f t="shared" si="184"/>
        <v>-3.4999999999998366E-2</v>
      </c>
      <c r="BH185" s="23" t="str">
        <f t="shared" si="185"/>
        <v/>
      </c>
      <c r="BI185" s="23" t="str">
        <f t="shared" si="186"/>
        <v/>
      </c>
      <c r="BJ185" s="23" t="str">
        <f t="shared" si="187"/>
        <v/>
      </c>
      <c r="BK185" s="23" t="str">
        <f t="shared" si="188"/>
        <v/>
      </c>
      <c r="BL185" s="23" t="str">
        <f t="shared" si="189"/>
        <v/>
      </c>
      <c r="BM185" s="23" t="str">
        <f t="shared" si="190"/>
        <v/>
      </c>
      <c r="BN185" s="23" t="str">
        <f t="shared" si="191"/>
        <v/>
      </c>
      <c r="BP185" s="8">
        <f t="shared" si="143"/>
        <v>0.19399999999999906</v>
      </c>
      <c r="BQ185" s="8">
        <f t="shared" si="144"/>
        <v>0.39100000000000001</v>
      </c>
      <c r="BR185" s="8">
        <f t="shared" si="145"/>
        <v>0.2580000000000009</v>
      </c>
      <c r="BS185" s="8">
        <f t="shared" si="146"/>
        <v>5.7999999999999829E-2</v>
      </c>
      <c r="BT185" s="8">
        <f t="shared" si="147"/>
        <v>0.15399999999999991</v>
      </c>
      <c r="BU185" s="8">
        <f t="shared" si="148"/>
        <v>3.1000000000000583E-2</v>
      </c>
      <c r="BV185" s="8">
        <f t="shared" si="149"/>
        <v>2.7000000000001023E-2</v>
      </c>
      <c r="BW185" s="8">
        <f t="shared" si="150"/>
        <v>4.4000000000000483E-2</v>
      </c>
      <c r="BX185" s="8">
        <f t="shared" si="151"/>
        <v>2.9999999999999361E-2</v>
      </c>
      <c r="BY185" s="8">
        <f t="shared" si="152"/>
        <v>0.11499999999999844</v>
      </c>
      <c r="BZ185" s="8">
        <f t="shared" si="153"/>
        <v>6.0000000000000497E-2</v>
      </c>
      <c r="CA185" s="8">
        <f t="shared" si="154"/>
        <v>0.11700000000000088</v>
      </c>
      <c r="CB185" s="8">
        <f t="shared" si="155"/>
        <v>4.4999999999999929E-2</v>
      </c>
      <c r="CC185" s="8">
        <f t="shared" si="156"/>
        <v>0.15499999999999936</v>
      </c>
      <c r="CD185" s="8">
        <f t="shared" si="157"/>
        <v>0.41899999999999871</v>
      </c>
      <c r="CE185" s="8">
        <f t="shared" si="158"/>
        <v>0.3490000000000002</v>
      </c>
      <c r="CF185" s="8">
        <f t="shared" si="159"/>
        <v>3.4999999999998366E-2</v>
      </c>
      <c r="CG185" s="8" t="str">
        <f t="shared" si="160"/>
        <v/>
      </c>
      <c r="CH185" s="8" t="str">
        <f t="shared" si="161"/>
        <v/>
      </c>
      <c r="CI185" s="8" t="str">
        <f t="shared" si="162"/>
        <v/>
      </c>
      <c r="CJ185" s="8" t="str">
        <f t="shared" si="163"/>
        <v/>
      </c>
      <c r="CK185" s="8" t="str">
        <f t="shared" si="164"/>
        <v/>
      </c>
      <c r="CL185" s="8" t="str">
        <f t="shared" si="165"/>
        <v/>
      </c>
      <c r="CM185" s="8" t="str">
        <f t="shared" si="166"/>
        <v/>
      </c>
      <c r="CN185" s="8"/>
    </row>
    <row r="186" spans="1:92">
      <c r="A186" s="1">
        <f t="shared" si="167"/>
        <v>184</v>
      </c>
      <c r="B186" s="19"/>
      <c r="C186" s="1">
        <v>4</v>
      </c>
      <c r="D186" s="4">
        <f t="shared" si="141"/>
        <v>35</v>
      </c>
      <c r="E186" s="4" t="s">
        <v>151</v>
      </c>
      <c r="F186" s="4">
        <v>1</v>
      </c>
      <c r="G186" s="4" t="s">
        <v>16</v>
      </c>
      <c r="H186" s="4" t="s">
        <v>192</v>
      </c>
      <c r="I186" s="4"/>
      <c r="J186" s="12">
        <v>92.4</v>
      </c>
      <c r="K186" s="67">
        <v>1E-3</v>
      </c>
      <c r="L186" s="89">
        <v>8.8689999999999998</v>
      </c>
      <c r="M186" s="132" t="s">
        <v>348</v>
      </c>
      <c r="N186" s="4" t="s">
        <v>15</v>
      </c>
      <c r="O186" s="23">
        <v>8.9260000000000002</v>
      </c>
      <c r="P186" s="1" t="s">
        <v>9</v>
      </c>
      <c r="Q186" s="3"/>
      <c r="R186" s="14"/>
      <c r="S186" s="23">
        <v>8.6649999999999991</v>
      </c>
      <c r="T186" s="23">
        <v>9.1020000000000003</v>
      </c>
      <c r="U186" s="23">
        <v>8.92</v>
      </c>
      <c r="V186" s="23">
        <v>8.9749999999999996</v>
      </c>
      <c r="W186" s="23">
        <v>8.875</v>
      </c>
      <c r="X186" s="23">
        <v>8.8800000000000008</v>
      </c>
      <c r="Y186" s="23">
        <v>8.9939999999999998</v>
      </c>
      <c r="Z186" s="23">
        <v>8.8409999999999993</v>
      </c>
      <c r="AA186" s="23">
        <v>8.7319999999999993</v>
      </c>
      <c r="AB186" s="23">
        <v>9.0060000000000002</v>
      </c>
      <c r="AC186" s="23">
        <v>8.9770000000000003</v>
      </c>
      <c r="AD186" s="23">
        <v>8.8729999999999993</v>
      </c>
      <c r="AE186" s="23">
        <v>8.8239999999999998</v>
      </c>
      <c r="AF186" s="23">
        <v>8.6910000000000007</v>
      </c>
      <c r="AG186" s="23">
        <v>9.0329999999999995</v>
      </c>
      <c r="AH186" s="6">
        <f t="shared" si="195"/>
        <v>8.8620000000000001</v>
      </c>
      <c r="AI186" s="9"/>
      <c r="AJ186" s="9"/>
      <c r="AK186" s="9"/>
      <c r="AL186" s="9"/>
      <c r="AM186" s="9"/>
      <c r="AN186" s="9"/>
      <c r="AO186" s="9"/>
      <c r="AP186" s="3"/>
      <c r="AQ186" s="23" t="str">
        <f t="shared" si="142"/>
        <v/>
      </c>
      <c r="AR186" s="23">
        <f t="shared" si="192"/>
        <v>-0.20400000000000063</v>
      </c>
      <c r="AS186" s="23">
        <f t="shared" si="193"/>
        <v>0.23300000000000054</v>
      </c>
      <c r="AT186" s="23">
        <f t="shared" si="171"/>
        <v>5.1000000000000156E-2</v>
      </c>
      <c r="AU186" s="23">
        <f t="shared" si="172"/>
        <v>0.10599999999999987</v>
      </c>
      <c r="AV186" s="23">
        <f t="shared" si="173"/>
        <v>6.0000000000002274E-3</v>
      </c>
      <c r="AW186" s="23">
        <f t="shared" si="174"/>
        <v>1.1000000000001009E-2</v>
      </c>
      <c r="AX186" s="23">
        <f t="shared" si="175"/>
        <v>0.125</v>
      </c>
      <c r="AY186" s="23">
        <f t="shared" si="176"/>
        <v>-2.8000000000000469E-2</v>
      </c>
      <c r="AZ186" s="23">
        <f t="shared" si="177"/>
        <v>-0.13700000000000045</v>
      </c>
      <c r="BA186" s="23">
        <f t="shared" si="178"/>
        <v>0.13700000000000045</v>
      </c>
      <c r="BB186" s="23">
        <f t="shared" si="179"/>
        <v>0.10800000000000054</v>
      </c>
      <c r="BC186" s="23">
        <f t="shared" si="180"/>
        <v>3.9999999999995595E-3</v>
      </c>
      <c r="BD186" s="23">
        <f t="shared" si="181"/>
        <v>-4.4999999999999929E-2</v>
      </c>
      <c r="BE186" s="23">
        <f t="shared" si="182"/>
        <v>-0.17799999999999905</v>
      </c>
      <c r="BF186" s="23">
        <f t="shared" si="183"/>
        <v>0.1639999999999997</v>
      </c>
      <c r="BG186" s="23">
        <f t="shared" si="184"/>
        <v>-6.9999999999996732E-3</v>
      </c>
      <c r="BH186" s="23" t="str">
        <f t="shared" si="185"/>
        <v/>
      </c>
      <c r="BI186" s="23" t="str">
        <f t="shared" si="186"/>
        <v/>
      </c>
      <c r="BJ186" s="23" t="str">
        <f t="shared" si="187"/>
        <v/>
      </c>
      <c r="BK186" s="23" t="str">
        <f t="shared" si="188"/>
        <v/>
      </c>
      <c r="BL186" s="23" t="str">
        <f t="shared" si="189"/>
        <v/>
      </c>
      <c r="BM186" s="23" t="str">
        <f t="shared" si="190"/>
        <v/>
      </c>
      <c r="BN186" s="23" t="str">
        <f t="shared" si="191"/>
        <v/>
      </c>
      <c r="BP186" s="8" t="str">
        <f t="shared" si="143"/>
        <v/>
      </c>
      <c r="BQ186" s="8">
        <f t="shared" si="144"/>
        <v>0.20400000000000063</v>
      </c>
      <c r="BR186" s="8">
        <f t="shared" si="145"/>
        <v>0.23300000000000054</v>
      </c>
      <c r="BS186" s="8">
        <f t="shared" si="146"/>
        <v>5.1000000000000156E-2</v>
      </c>
      <c r="BT186" s="8">
        <f t="shared" si="147"/>
        <v>0.10599999999999987</v>
      </c>
      <c r="BU186" s="8">
        <f t="shared" si="148"/>
        <v>6.0000000000002274E-3</v>
      </c>
      <c r="BV186" s="8">
        <f t="shared" si="149"/>
        <v>1.1000000000001009E-2</v>
      </c>
      <c r="BW186" s="8">
        <f t="shared" si="150"/>
        <v>0.125</v>
      </c>
      <c r="BX186" s="8">
        <f t="shared" si="151"/>
        <v>2.8000000000000469E-2</v>
      </c>
      <c r="BY186" s="8">
        <f t="shared" si="152"/>
        <v>0.13700000000000045</v>
      </c>
      <c r="BZ186" s="8">
        <f t="shared" si="153"/>
        <v>0.13700000000000045</v>
      </c>
      <c r="CA186" s="8">
        <f t="shared" si="154"/>
        <v>0.10800000000000054</v>
      </c>
      <c r="CB186" s="8">
        <f t="shared" si="155"/>
        <v>3.9999999999995595E-3</v>
      </c>
      <c r="CC186" s="8">
        <f t="shared" si="156"/>
        <v>4.4999999999999929E-2</v>
      </c>
      <c r="CD186" s="8">
        <f t="shared" si="157"/>
        <v>0.17799999999999905</v>
      </c>
      <c r="CE186" s="8">
        <f t="shared" si="158"/>
        <v>0.1639999999999997</v>
      </c>
      <c r="CF186" s="8">
        <f t="shared" si="159"/>
        <v>6.9999999999996732E-3</v>
      </c>
      <c r="CG186" s="8" t="str">
        <f t="shared" si="160"/>
        <v/>
      </c>
      <c r="CH186" s="8" t="str">
        <f t="shared" si="161"/>
        <v/>
      </c>
      <c r="CI186" s="8" t="str">
        <f t="shared" si="162"/>
        <v/>
      </c>
      <c r="CJ186" s="8" t="str">
        <f t="shared" si="163"/>
        <v/>
      </c>
      <c r="CK186" s="8" t="str">
        <f t="shared" si="164"/>
        <v/>
      </c>
      <c r="CL186" s="8" t="str">
        <f t="shared" si="165"/>
        <v/>
      </c>
      <c r="CM186" s="8" t="str">
        <f t="shared" si="166"/>
        <v/>
      </c>
      <c r="CN186" s="8"/>
    </row>
    <row r="187" spans="1:92">
      <c r="A187" s="1">
        <f t="shared" si="167"/>
        <v>185</v>
      </c>
      <c r="B187" s="19"/>
      <c r="C187" s="1">
        <v>4</v>
      </c>
      <c r="D187" s="4">
        <f t="shared" si="141"/>
        <v>35</v>
      </c>
      <c r="E187" s="4" t="s">
        <v>135</v>
      </c>
      <c r="F187" s="4">
        <v>1</v>
      </c>
      <c r="G187" s="4" t="s">
        <v>13</v>
      </c>
      <c r="H187" s="4" t="s">
        <v>19</v>
      </c>
      <c r="I187" s="4"/>
      <c r="J187" s="12">
        <v>90.6</v>
      </c>
      <c r="K187" s="67">
        <v>0.182</v>
      </c>
      <c r="L187" s="89">
        <v>9.2509999999999994</v>
      </c>
      <c r="M187" s="132" t="s">
        <v>348</v>
      </c>
      <c r="N187" s="4" t="s">
        <v>15</v>
      </c>
      <c r="O187" s="23">
        <v>9.261000000000001</v>
      </c>
      <c r="P187" s="1" t="s">
        <v>9</v>
      </c>
      <c r="Q187" s="3"/>
      <c r="R187" s="23">
        <v>8.7260000000000009</v>
      </c>
      <c r="S187" s="23">
        <v>9.1210000000000004</v>
      </c>
      <c r="T187" s="23">
        <v>9.4160000000000004</v>
      </c>
      <c r="U187" s="23">
        <v>9.1359999999999992</v>
      </c>
      <c r="V187" s="23">
        <v>9.3810000000000002</v>
      </c>
      <c r="W187" s="23">
        <v>9.2720000000000002</v>
      </c>
      <c r="X187" s="23">
        <v>9.2650000000000006</v>
      </c>
      <c r="Y187" s="23">
        <v>9.298</v>
      </c>
      <c r="Z187" s="23">
        <v>9.2449999999999992</v>
      </c>
      <c r="AA187" s="23">
        <v>9.2479999999999993</v>
      </c>
      <c r="AB187" s="23">
        <v>9.1199999999999992</v>
      </c>
      <c r="AC187" s="23">
        <v>9.2829999999999995</v>
      </c>
      <c r="AD187" s="23">
        <v>9.2240000000000002</v>
      </c>
      <c r="AE187" s="23">
        <v>8.8870000000000005</v>
      </c>
      <c r="AF187" s="23">
        <v>8.9209999999999994</v>
      </c>
      <c r="AG187" s="23">
        <v>9.5619999999999994</v>
      </c>
      <c r="AH187" s="6">
        <f t="shared" si="195"/>
        <v>9.2414999999999985</v>
      </c>
      <c r="AI187" s="9"/>
      <c r="AJ187" s="9"/>
      <c r="AK187" s="9"/>
      <c r="AL187" s="9"/>
      <c r="AM187" s="9"/>
      <c r="AN187" s="9"/>
      <c r="AO187" s="9"/>
      <c r="AP187" s="3"/>
      <c r="AQ187" s="23">
        <f t="shared" si="142"/>
        <v>-0.52499999999999858</v>
      </c>
      <c r="AR187" s="23">
        <f t="shared" si="192"/>
        <v>-0.12999999999999901</v>
      </c>
      <c r="AS187" s="23">
        <f t="shared" si="193"/>
        <v>0.16500000000000092</v>
      </c>
      <c r="AT187" s="23">
        <f t="shared" si="171"/>
        <v>-0.11500000000000021</v>
      </c>
      <c r="AU187" s="23">
        <f t="shared" si="172"/>
        <v>0.13000000000000078</v>
      </c>
      <c r="AV187" s="23">
        <f t="shared" si="173"/>
        <v>2.1000000000000796E-2</v>
      </c>
      <c r="AW187" s="23">
        <f t="shared" si="174"/>
        <v>1.4000000000001123E-2</v>
      </c>
      <c r="AX187" s="23">
        <f t="shared" si="175"/>
        <v>4.7000000000000597E-2</v>
      </c>
      <c r="AY187" s="23">
        <f t="shared" si="176"/>
        <v>-6.0000000000002274E-3</v>
      </c>
      <c r="AZ187" s="23">
        <f t="shared" si="177"/>
        <v>-3.0000000000001137E-3</v>
      </c>
      <c r="BA187" s="23">
        <f t="shared" si="178"/>
        <v>-0.13100000000000023</v>
      </c>
      <c r="BB187" s="23">
        <f t="shared" si="179"/>
        <v>3.2000000000000028E-2</v>
      </c>
      <c r="BC187" s="23">
        <f t="shared" si="180"/>
        <v>-2.6999999999999247E-2</v>
      </c>
      <c r="BD187" s="23">
        <f t="shared" si="181"/>
        <v>-0.36399999999999899</v>
      </c>
      <c r="BE187" s="23">
        <f t="shared" si="182"/>
        <v>-0.33000000000000007</v>
      </c>
      <c r="BF187" s="23">
        <f t="shared" si="183"/>
        <v>0.31099999999999994</v>
      </c>
      <c r="BG187" s="23">
        <f t="shared" si="184"/>
        <v>-9.5000000000009521E-3</v>
      </c>
      <c r="BH187" s="23" t="str">
        <f t="shared" si="185"/>
        <v/>
      </c>
      <c r="BI187" s="23" t="str">
        <f t="shared" si="186"/>
        <v/>
      </c>
      <c r="BJ187" s="23" t="str">
        <f t="shared" si="187"/>
        <v/>
      </c>
      <c r="BK187" s="23" t="str">
        <f t="shared" si="188"/>
        <v/>
      </c>
      <c r="BL187" s="23" t="str">
        <f t="shared" si="189"/>
        <v/>
      </c>
      <c r="BM187" s="23" t="str">
        <f t="shared" si="190"/>
        <v/>
      </c>
      <c r="BN187" s="23" t="str">
        <f t="shared" si="191"/>
        <v/>
      </c>
      <c r="BP187" s="8">
        <f t="shared" si="143"/>
        <v>0.52499999999999858</v>
      </c>
      <c r="BQ187" s="8">
        <f t="shared" si="144"/>
        <v>0.12999999999999901</v>
      </c>
      <c r="BR187" s="8">
        <f t="shared" si="145"/>
        <v>0.16500000000000092</v>
      </c>
      <c r="BS187" s="8">
        <f t="shared" si="146"/>
        <v>0.11500000000000021</v>
      </c>
      <c r="BT187" s="8">
        <f t="shared" si="147"/>
        <v>0.13000000000000078</v>
      </c>
      <c r="BU187" s="8">
        <f t="shared" si="148"/>
        <v>2.1000000000000796E-2</v>
      </c>
      <c r="BV187" s="8">
        <f t="shared" si="149"/>
        <v>1.4000000000001123E-2</v>
      </c>
      <c r="BW187" s="8">
        <f t="shared" si="150"/>
        <v>4.7000000000000597E-2</v>
      </c>
      <c r="BX187" s="8">
        <f t="shared" si="151"/>
        <v>6.0000000000002274E-3</v>
      </c>
      <c r="BY187" s="8">
        <f t="shared" si="152"/>
        <v>3.0000000000001137E-3</v>
      </c>
      <c r="BZ187" s="8">
        <f t="shared" si="153"/>
        <v>0.13100000000000023</v>
      </c>
      <c r="CA187" s="8">
        <f t="shared" si="154"/>
        <v>3.2000000000000028E-2</v>
      </c>
      <c r="CB187" s="8">
        <f t="shared" si="155"/>
        <v>2.6999999999999247E-2</v>
      </c>
      <c r="CC187" s="8">
        <f t="shared" si="156"/>
        <v>0.36399999999999899</v>
      </c>
      <c r="CD187" s="8">
        <f t="shared" si="157"/>
        <v>0.33000000000000007</v>
      </c>
      <c r="CE187" s="8">
        <f t="shared" si="158"/>
        <v>0.31099999999999994</v>
      </c>
      <c r="CF187" s="8">
        <f t="shared" si="159"/>
        <v>9.5000000000009521E-3</v>
      </c>
      <c r="CG187" s="8" t="str">
        <f t="shared" si="160"/>
        <v/>
      </c>
      <c r="CH187" s="8" t="str">
        <f t="shared" si="161"/>
        <v/>
      </c>
      <c r="CI187" s="8" t="str">
        <f t="shared" si="162"/>
        <v/>
      </c>
      <c r="CJ187" s="8" t="str">
        <f t="shared" si="163"/>
        <v/>
      </c>
      <c r="CK187" s="8" t="str">
        <f t="shared" si="164"/>
        <v/>
      </c>
      <c r="CL187" s="8" t="str">
        <f t="shared" si="165"/>
        <v/>
      </c>
      <c r="CM187" s="8" t="str">
        <f t="shared" si="166"/>
        <v/>
      </c>
      <c r="CN187" s="8"/>
    </row>
    <row r="188" spans="1:92">
      <c r="A188" s="1">
        <f t="shared" si="167"/>
        <v>186</v>
      </c>
      <c r="B188" s="19"/>
      <c r="C188" s="1">
        <v>4</v>
      </c>
      <c r="D188" s="4">
        <f t="shared" si="141"/>
        <v>35</v>
      </c>
      <c r="E188" s="4" t="s">
        <v>150</v>
      </c>
      <c r="F188" s="4">
        <v>3</v>
      </c>
      <c r="G188" s="4" t="s">
        <v>13</v>
      </c>
      <c r="H188" s="4" t="s">
        <v>14</v>
      </c>
      <c r="I188" s="4"/>
      <c r="J188" s="12">
        <v>97.5</v>
      </c>
      <c r="K188" s="72"/>
      <c r="L188" s="89">
        <v>6.9880000000000004</v>
      </c>
      <c r="M188" s="132" t="s">
        <v>116</v>
      </c>
      <c r="N188" s="4" t="s">
        <v>15</v>
      </c>
      <c r="O188" s="23">
        <v>6.9940000000000015</v>
      </c>
      <c r="P188" s="1" t="s">
        <v>9</v>
      </c>
      <c r="Q188" s="3"/>
      <c r="R188" s="23">
        <v>6.9909999999999997</v>
      </c>
      <c r="S188" s="23">
        <v>7.0350000000000001</v>
      </c>
      <c r="T188" s="23">
        <v>7.1120000000000001</v>
      </c>
      <c r="U188" s="23">
        <v>6.8650000000000002</v>
      </c>
      <c r="V188" s="23">
        <v>7.0330000000000004</v>
      </c>
      <c r="W188" s="14"/>
      <c r="X188" s="14"/>
      <c r="Y188" s="14"/>
      <c r="Z188" s="23">
        <v>7.06</v>
      </c>
      <c r="AA188" s="14"/>
      <c r="AB188" s="23">
        <v>7.0380000000000003</v>
      </c>
      <c r="AC188" s="23">
        <v>7.2140000000000004</v>
      </c>
      <c r="AD188" s="23">
        <v>7.1550000000000002</v>
      </c>
      <c r="AE188" s="23">
        <v>6.8140000000000001</v>
      </c>
      <c r="AF188" s="23">
        <v>6.8179999999999996</v>
      </c>
      <c r="AG188" s="23">
        <v>7.0990000000000002</v>
      </c>
      <c r="AH188" s="6">
        <f t="shared" si="195"/>
        <v>6.9584999999999999</v>
      </c>
      <c r="AI188" s="9"/>
      <c r="AJ188" s="9"/>
      <c r="AK188" s="9"/>
      <c r="AL188" s="9"/>
      <c r="AM188" s="9"/>
      <c r="AN188" s="9"/>
      <c r="AO188" s="9"/>
      <c r="AP188" s="3"/>
      <c r="AQ188" s="23">
        <f t="shared" si="142"/>
        <v>2.9999999999992255E-3</v>
      </c>
      <c r="AR188" s="23">
        <f t="shared" si="192"/>
        <v>4.6999999999999709E-2</v>
      </c>
      <c r="AS188" s="23">
        <f t="shared" si="193"/>
        <v>0.12399999999999967</v>
      </c>
      <c r="AT188" s="23">
        <f t="shared" si="171"/>
        <v>-0.12300000000000022</v>
      </c>
      <c r="AU188" s="23">
        <f t="shared" si="172"/>
        <v>4.4999999999999929E-2</v>
      </c>
      <c r="AV188" s="23" t="str">
        <f t="shared" si="173"/>
        <v/>
      </c>
      <c r="AW188" s="23" t="str">
        <f t="shared" si="174"/>
        <v/>
      </c>
      <c r="AX188" s="23" t="str">
        <f t="shared" si="175"/>
        <v/>
      </c>
      <c r="AY188" s="23">
        <f t="shared" si="176"/>
        <v>7.1999999999999176E-2</v>
      </c>
      <c r="AZ188" s="23" t="str">
        <f t="shared" si="177"/>
        <v/>
      </c>
      <c r="BA188" s="23">
        <f t="shared" si="178"/>
        <v>4.9999999999999822E-2</v>
      </c>
      <c r="BB188" s="23">
        <f t="shared" si="179"/>
        <v>0.22599999999999998</v>
      </c>
      <c r="BC188" s="23">
        <f t="shared" si="180"/>
        <v>0.16699999999999982</v>
      </c>
      <c r="BD188" s="23">
        <f t="shared" si="181"/>
        <v>-0.17400000000000038</v>
      </c>
      <c r="BE188" s="23">
        <f t="shared" si="182"/>
        <v>-0.17000000000000082</v>
      </c>
      <c r="BF188" s="23">
        <f t="shared" si="183"/>
        <v>0.11099999999999977</v>
      </c>
      <c r="BG188" s="23">
        <f t="shared" si="184"/>
        <v>-2.9500000000000526E-2</v>
      </c>
      <c r="BH188" s="23" t="str">
        <f t="shared" si="185"/>
        <v/>
      </c>
      <c r="BI188" s="23" t="str">
        <f t="shared" si="186"/>
        <v/>
      </c>
      <c r="BJ188" s="23" t="str">
        <f t="shared" si="187"/>
        <v/>
      </c>
      <c r="BK188" s="23" t="str">
        <f t="shared" si="188"/>
        <v/>
      </c>
      <c r="BL188" s="23" t="str">
        <f t="shared" si="189"/>
        <v/>
      </c>
      <c r="BM188" s="23" t="str">
        <f t="shared" si="190"/>
        <v/>
      </c>
      <c r="BN188" s="23" t="str">
        <f t="shared" si="191"/>
        <v/>
      </c>
      <c r="BP188" s="8">
        <f t="shared" si="143"/>
        <v>2.9999999999992255E-3</v>
      </c>
      <c r="BQ188" s="8">
        <f t="shared" si="144"/>
        <v>4.6999999999999709E-2</v>
      </c>
      <c r="BR188" s="8">
        <f t="shared" si="145"/>
        <v>0.12399999999999967</v>
      </c>
      <c r="BS188" s="8">
        <f t="shared" si="146"/>
        <v>0.12300000000000022</v>
      </c>
      <c r="BT188" s="8">
        <f t="shared" si="147"/>
        <v>4.4999999999999929E-2</v>
      </c>
      <c r="BU188" s="8" t="str">
        <f t="shared" si="148"/>
        <v/>
      </c>
      <c r="BV188" s="8" t="str">
        <f t="shared" si="149"/>
        <v/>
      </c>
      <c r="BW188" s="8" t="str">
        <f t="shared" si="150"/>
        <v/>
      </c>
      <c r="BX188" s="8">
        <f t="shared" si="151"/>
        <v>7.1999999999999176E-2</v>
      </c>
      <c r="BY188" s="8" t="str">
        <f t="shared" si="152"/>
        <v/>
      </c>
      <c r="BZ188" s="8">
        <f t="shared" si="153"/>
        <v>4.9999999999999822E-2</v>
      </c>
      <c r="CA188" s="8">
        <f t="shared" si="154"/>
        <v>0.22599999999999998</v>
      </c>
      <c r="CB188" s="8">
        <f t="shared" si="155"/>
        <v>0.16699999999999982</v>
      </c>
      <c r="CC188" s="8">
        <f t="shared" si="156"/>
        <v>0.17400000000000038</v>
      </c>
      <c r="CD188" s="8">
        <f t="shared" si="157"/>
        <v>0.17000000000000082</v>
      </c>
      <c r="CE188" s="8">
        <f t="shared" si="158"/>
        <v>0.11099999999999977</v>
      </c>
      <c r="CF188" s="8">
        <f t="shared" si="159"/>
        <v>2.9500000000000526E-2</v>
      </c>
      <c r="CG188" s="8" t="str">
        <f t="shared" si="160"/>
        <v/>
      </c>
      <c r="CH188" s="8" t="str">
        <f t="shared" si="161"/>
        <v/>
      </c>
      <c r="CI188" s="8" t="str">
        <f t="shared" si="162"/>
        <v/>
      </c>
      <c r="CJ188" s="8" t="str">
        <f t="shared" si="163"/>
        <v/>
      </c>
      <c r="CK188" s="8" t="str">
        <f t="shared" si="164"/>
        <v/>
      </c>
      <c r="CL188" s="8" t="str">
        <f t="shared" si="165"/>
        <v/>
      </c>
      <c r="CM188" s="8" t="str">
        <f t="shared" si="166"/>
        <v/>
      </c>
      <c r="CN188" s="8"/>
    </row>
    <row r="189" spans="1:92">
      <c r="A189" s="1">
        <f t="shared" si="167"/>
        <v>187</v>
      </c>
      <c r="B189" s="19"/>
      <c r="C189" s="1">
        <v>4</v>
      </c>
      <c r="D189" s="4">
        <f t="shared" si="141"/>
        <v>35</v>
      </c>
      <c r="E189" s="4" t="s">
        <v>163</v>
      </c>
      <c r="F189" s="4">
        <v>3</v>
      </c>
      <c r="G189" s="4" t="s">
        <v>13</v>
      </c>
      <c r="H189" s="4" t="s">
        <v>19</v>
      </c>
      <c r="I189" s="4"/>
      <c r="J189" s="12">
        <v>98.2</v>
      </c>
      <c r="K189" s="72"/>
      <c r="L189" s="89">
        <v>7.3680000000000003</v>
      </c>
      <c r="M189" s="132" t="s">
        <v>116</v>
      </c>
      <c r="N189" s="4" t="s">
        <v>15</v>
      </c>
      <c r="O189" s="23">
        <v>7.3810000000000002</v>
      </c>
      <c r="P189" s="1" t="s">
        <v>9</v>
      </c>
      <c r="Q189" s="3"/>
      <c r="R189" s="23">
        <v>7.6210000000000004</v>
      </c>
      <c r="S189" s="23">
        <v>7.5579999999999998</v>
      </c>
      <c r="T189" s="23">
        <v>7.52</v>
      </c>
      <c r="U189" s="23">
        <v>7.2130000000000001</v>
      </c>
      <c r="V189" s="23">
        <v>7.3369999999999997</v>
      </c>
      <c r="W189" s="14"/>
      <c r="X189" s="14"/>
      <c r="Y189" s="14"/>
      <c r="Z189" s="23">
        <v>7.4020000000000001</v>
      </c>
      <c r="AA189" s="14"/>
      <c r="AB189" s="23">
        <v>7.4909999999999997</v>
      </c>
      <c r="AC189" s="23">
        <v>7.5970000000000004</v>
      </c>
      <c r="AD189" s="23">
        <v>7.5880000000000001</v>
      </c>
      <c r="AE189" s="23">
        <v>7.3179999999999996</v>
      </c>
      <c r="AF189" s="23">
        <v>7.4009999999999998</v>
      </c>
      <c r="AG189" s="23">
        <v>7.266</v>
      </c>
      <c r="AH189" s="6">
        <f t="shared" si="195"/>
        <v>7.3334999999999999</v>
      </c>
      <c r="AI189" s="9"/>
      <c r="AJ189" s="9"/>
      <c r="AK189" s="9"/>
      <c r="AL189" s="9"/>
      <c r="AM189" s="9"/>
      <c r="AN189" s="9"/>
      <c r="AO189" s="9"/>
      <c r="AP189" s="3"/>
      <c r="AQ189" s="23">
        <f t="shared" si="142"/>
        <v>0.25300000000000011</v>
      </c>
      <c r="AR189" s="23">
        <f t="shared" si="192"/>
        <v>0.1899999999999995</v>
      </c>
      <c r="AS189" s="23">
        <f t="shared" si="193"/>
        <v>0.15199999999999925</v>
      </c>
      <c r="AT189" s="23">
        <f t="shared" si="171"/>
        <v>-0.15500000000000025</v>
      </c>
      <c r="AU189" s="23">
        <f t="shared" si="172"/>
        <v>-3.1000000000000583E-2</v>
      </c>
      <c r="AV189" s="23" t="str">
        <f t="shared" si="173"/>
        <v/>
      </c>
      <c r="AW189" s="23" t="str">
        <f t="shared" si="174"/>
        <v/>
      </c>
      <c r="AX189" s="23" t="str">
        <f t="shared" si="175"/>
        <v/>
      </c>
      <c r="AY189" s="23">
        <f t="shared" si="176"/>
        <v>3.3999999999999808E-2</v>
      </c>
      <c r="AZ189" s="23" t="str">
        <f t="shared" si="177"/>
        <v/>
      </c>
      <c r="BA189" s="23">
        <f t="shared" si="178"/>
        <v>0.12299999999999933</v>
      </c>
      <c r="BB189" s="23">
        <f t="shared" si="179"/>
        <v>0.22900000000000009</v>
      </c>
      <c r="BC189" s="23">
        <f t="shared" si="180"/>
        <v>0.21999999999999975</v>
      </c>
      <c r="BD189" s="23">
        <f t="shared" si="181"/>
        <v>-5.0000000000000711E-2</v>
      </c>
      <c r="BE189" s="23">
        <f t="shared" si="182"/>
        <v>3.2999999999999474E-2</v>
      </c>
      <c r="BF189" s="23">
        <f t="shared" si="183"/>
        <v>-0.10200000000000031</v>
      </c>
      <c r="BG189" s="23">
        <f t="shared" si="184"/>
        <v>-3.4500000000000419E-2</v>
      </c>
      <c r="BH189" s="23" t="str">
        <f t="shared" si="185"/>
        <v/>
      </c>
      <c r="BI189" s="23" t="str">
        <f t="shared" si="186"/>
        <v/>
      </c>
      <c r="BJ189" s="23" t="str">
        <f t="shared" si="187"/>
        <v/>
      </c>
      <c r="BK189" s="23" t="str">
        <f t="shared" si="188"/>
        <v/>
      </c>
      <c r="BL189" s="23" t="str">
        <f t="shared" si="189"/>
        <v/>
      </c>
      <c r="BM189" s="23" t="str">
        <f t="shared" si="190"/>
        <v/>
      </c>
      <c r="BN189" s="23" t="str">
        <f t="shared" si="191"/>
        <v/>
      </c>
      <c r="BP189" s="8">
        <f t="shared" si="143"/>
        <v>0.25300000000000011</v>
      </c>
      <c r="BQ189" s="8">
        <f t="shared" si="144"/>
        <v>0.1899999999999995</v>
      </c>
      <c r="BR189" s="8">
        <f t="shared" si="145"/>
        <v>0.15199999999999925</v>
      </c>
      <c r="BS189" s="8">
        <f t="shared" si="146"/>
        <v>0.15500000000000025</v>
      </c>
      <c r="BT189" s="8">
        <f t="shared" si="147"/>
        <v>3.1000000000000583E-2</v>
      </c>
      <c r="BU189" s="8" t="str">
        <f t="shared" si="148"/>
        <v/>
      </c>
      <c r="BV189" s="8" t="str">
        <f t="shared" si="149"/>
        <v/>
      </c>
      <c r="BW189" s="8" t="str">
        <f t="shared" si="150"/>
        <v/>
      </c>
      <c r="BX189" s="8">
        <f t="shared" si="151"/>
        <v>3.3999999999999808E-2</v>
      </c>
      <c r="BY189" s="8" t="str">
        <f t="shared" si="152"/>
        <v/>
      </c>
      <c r="BZ189" s="8">
        <f t="shared" si="153"/>
        <v>0.12299999999999933</v>
      </c>
      <c r="CA189" s="8">
        <f t="shared" si="154"/>
        <v>0.22900000000000009</v>
      </c>
      <c r="CB189" s="8">
        <f t="shared" si="155"/>
        <v>0.21999999999999975</v>
      </c>
      <c r="CC189" s="8">
        <f t="shared" si="156"/>
        <v>5.0000000000000711E-2</v>
      </c>
      <c r="CD189" s="8">
        <f t="shared" si="157"/>
        <v>3.2999999999999474E-2</v>
      </c>
      <c r="CE189" s="8">
        <f t="shared" si="158"/>
        <v>0.10200000000000031</v>
      </c>
      <c r="CF189" s="8">
        <f t="shared" si="159"/>
        <v>3.4500000000000419E-2</v>
      </c>
      <c r="CG189" s="8" t="str">
        <f t="shared" si="160"/>
        <v/>
      </c>
      <c r="CH189" s="8" t="str">
        <f t="shared" si="161"/>
        <v/>
      </c>
      <c r="CI189" s="8" t="str">
        <f t="shared" si="162"/>
        <v/>
      </c>
      <c r="CJ189" s="8" t="str">
        <f t="shared" si="163"/>
        <v/>
      </c>
      <c r="CK189" s="8" t="str">
        <f t="shared" si="164"/>
        <v/>
      </c>
      <c r="CL189" s="8" t="str">
        <f t="shared" si="165"/>
        <v/>
      </c>
      <c r="CM189" s="8" t="str">
        <f t="shared" si="166"/>
        <v/>
      </c>
      <c r="CN189" s="8"/>
    </row>
    <row r="190" spans="1:92">
      <c r="A190" s="1">
        <f t="shared" si="167"/>
        <v>188</v>
      </c>
      <c r="B190" s="19"/>
      <c r="C190" s="1">
        <v>4</v>
      </c>
      <c r="D190" s="4">
        <f t="shared" si="141"/>
        <v>35</v>
      </c>
      <c r="E190" s="4" t="s">
        <v>162</v>
      </c>
      <c r="F190" s="4">
        <v>3</v>
      </c>
      <c r="G190" s="4" t="s">
        <v>16</v>
      </c>
      <c r="H190" s="4" t="s">
        <v>17</v>
      </c>
      <c r="I190" s="4"/>
      <c r="J190" s="12">
        <v>96.6</v>
      </c>
      <c r="K190" s="72"/>
      <c r="L190" s="89">
        <v>7.4809999999999999</v>
      </c>
      <c r="M190" s="132" t="s">
        <v>116</v>
      </c>
      <c r="N190" s="4" t="s">
        <v>15</v>
      </c>
      <c r="O190" s="23">
        <v>7.5419999999999998</v>
      </c>
      <c r="P190" s="1" t="s">
        <v>9</v>
      </c>
      <c r="Q190" s="3"/>
      <c r="R190" s="23">
        <v>7.1120000000000001</v>
      </c>
      <c r="S190" s="23">
        <v>7.1369999999999996</v>
      </c>
      <c r="T190" s="23">
        <v>7.7409999999999997</v>
      </c>
      <c r="U190" s="23">
        <v>7.641</v>
      </c>
      <c r="V190" s="23">
        <v>7.649</v>
      </c>
      <c r="W190" s="14"/>
      <c r="X190" s="14"/>
      <c r="Y190" s="14"/>
      <c r="Z190" s="23">
        <v>7.4909999999999997</v>
      </c>
      <c r="AA190" s="14"/>
      <c r="AB190" s="23">
        <v>7.67</v>
      </c>
      <c r="AC190" s="23">
        <v>7.7039999999999997</v>
      </c>
      <c r="AD190" s="23">
        <v>7.516</v>
      </c>
      <c r="AE190" s="23">
        <v>7.4710000000000001</v>
      </c>
      <c r="AF190" s="23">
        <v>7.1130000000000004</v>
      </c>
      <c r="AG190" s="23">
        <v>7.9539999999999997</v>
      </c>
      <c r="AH190" s="6">
        <f t="shared" si="195"/>
        <v>7.5335000000000001</v>
      </c>
      <c r="AI190" s="9"/>
      <c r="AJ190" s="9"/>
      <c r="AK190" s="9"/>
      <c r="AL190" s="9"/>
      <c r="AM190" s="9"/>
      <c r="AN190" s="9"/>
      <c r="AO190" s="9"/>
      <c r="AP190" s="3"/>
      <c r="AQ190" s="23">
        <f t="shared" si="142"/>
        <v>-0.36899999999999977</v>
      </c>
      <c r="AR190" s="23">
        <f t="shared" si="192"/>
        <v>-0.34400000000000031</v>
      </c>
      <c r="AS190" s="23">
        <f t="shared" si="193"/>
        <v>0.25999999999999979</v>
      </c>
      <c r="AT190" s="23">
        <f t="shared" si="171"/>
        <v>0.16000000000000014</v>
      </c>
      <c r="AU190" s="23">
        <f t="shared" si="172"/>
        <v>0.16800000000000015</v>
      </c>
      <c r="AV190" s="23" t="str">
        <f t="shared" si="173"/>
        <v/>
      </c>
      <c r="AW190" s="23" t="str">
        <f t="shared" si="174"/>
        <v/>
      </c>
      <c r="AX190" s="23" t="str">
        <f t="shared" si="175"/>
        <v/>
      </c>
      <c r="AY190" s="23">
        <f t="shared" si="176"/>
        <v>9.9999999999997868E-3</v>
      </c>
      <c r="AZ190" s="23" t="str">
        <f t="shared" si="177"/>
        <v/>
      </c>
      <c r="BA190" s="23">
        <f t="shared" si="178"/>
        <v>0.18900000000000006</v>
      </c>
      <c r="BB190" s="23">
        <f t="shared" si="179"/>
        <v>0.22299999999999986</v>
      </c>
      <c r="BC190" s="23">
        <f t="shared" si="180"/>
        <v>3.5000000000000142E-2</v>
      </c>
      <c r="BD190" s="23">
        <f t="shared" si="181"/>
        <v>-9.9999999999997868E-3</v>
      </c>
      <c r="BE190" s="23">
        <f t="shared" si="182"/>
        <v>-0.36799999999999944</v>
      </c>
      <c r="BF190" s="23">
        <f t="shared" si="183"/>
        <v>0.47299999999999986</v>
      </c>
      <c r="BG190" s="23">
        <f t="shared" si="184"/>
        <v>5.2500000000000213E-2</v>
      </c>
      <c r="BH190" s="23" t="str">
        <f t="shared" si="185"/>
        <v/>
      </c>
      <c r="BI190" s="23" t="str">
        <f t="shared" si="186"/>
        <v/>
      </c>
      <c r="BJ190" s="23" t="str">
        <f t="shared" si="187"/>
        <v/>
      </c>
      <c r="BK190" s="23" t="str">
        <f t="shared" si="188"/>
        <v/>
      </c>
      <c r="BL190" s="23" t="str">
        <f t="shared" si="189"/>
        <v/>
      </c>
      <c r="BM190" s="23" t="str">
        <f t="shared" si="190"/>
        <v/>
      </c>
      <c r="BN190" s="23" t="str">
        <f t="shared" si="191"/>
        <v/>
      </c>
      <c r="BP190" s="8">
        <f t="shared" si="143"/>
        <v>0.36899999999999977</v>
      </c>
      <c r="BQ190" s="8">
        <f t="shared" si="144"/>
        <v>0.34400000000000031</v>
      </c>
      <c r="BR190" s="8">
        <f t="shared" si="145"/>
        <v>0.25999999999999979</v>
      </c>
      <c r="BS190" s="8">
        <f t="shared" si="146"/>
        <v>0.16000000000000014</v>
      </c>
      <c r="BT190" s="8">
        <f t="shared" si="147"/>
        <v>0.16800000000000015</v>
      </c>
      <c r="BU190" s="8" t="str">
        <f t="shared" si="148"/>
        <v/>
      </c>
      <c r="BV190" s="8" t="str">
        <f t="shared" si="149"/>
        <v/>
      </c>
      <c r="BW190" s="8" t="str">
        <f t="shared" si="150"/>
        <v/>
      </c>
      <c r="BX190" s="8">
        <f t="shared" si="151"/>
        <v>9.9999999999997868E-3</v>
      </c>
      <c r="BY190" s="8" t="str">
        <f t="shared" si="152"/>
        <v/>
      </c>
      <c r="BZ190" s="8">
        <f t="shared" si="153"/>
        <v>0.18900000000000006</v>
      </c>
      <c r="CA190" s="8">
        <f t="shared" si="154"/>
        <v>0.22299999999999986</v>
      </c>
      <c r="CB190" s="8">
        <f t="shared" si="155"/>
        <v>3.5000000000000142E-2</v>
      </c>
      <c r="CC190" s="8">
        <f t="shared" si="156"/>
        <v>9.9999999999997868E-3</v>
      </c>
      <c r="CD190" s="8">
        <f t="shared" si="157"/>
        <v>0.36799999999999944</v>
      </c>
      <c r="CE190" s="8">
        <f t="shared" si="158"/>
        <v>0.47299999999999986</v>
      </c>
      <c r="CF190" s="8">
        <f t="shared" si="159"/>
        <v>5.2500000000000213E-2</v>
      </c>
      <c r="CG190" s="8" t="str">
        <f t="shared" si="160"/>
        <v/>
      </c>
      <c r="CH190" s="8" t="str">
        <f t="shared" si="161"/>
        <v/>
      </c>
      <c r="CI190" s="8" t="str">
        <f t="shared" si="162"/>
        <v/>
      </c>
      <c r="CJ190" s="8" t="str">
        <f t="shared" si="163"/>
        <v/>
      </c>
      <c r="CK190" s="8" t="str">
        <f t="shared" si="164"/>
        <v/>
      </c>
      <c r="CL190" s="8" t="str">
        <f t="shared" si="165"/>
        <v/>
      </c>
      <c r="CM190" s="8" t="str">
        <f t="shared" si="166"/>
        <v/>
      </c>
      <c r="CN190" s="8"/>
    </row>
    <row r="191" spans="1:92">
      <c r="A191" s="1">
        <f t="shared" si="167"/>
        <v>189</v>
      </c>
      <c r="B191" s="19"/>
      <c r="C191" s="1">
        <v>4</v>
      </c>
      <c r="D191" s="4">
        <f t="shared" si="141"/>
        <v>35</v>
      </c>
      <c r="E191" s="4" t="s">
        <v>149</v>
      </c>
      <c r="F191" s="4">
        <v>3</v>
      </c>
      <c r="G191" s="4" t="s">
        <v>16</v>
      </c>
      <c r="H191" s="4" t="s">
        <v>24</v>
      </c>
      <c r="I191" s="4"/>
      <c r="J191" s="12">
        <v>97.1</v>
      </c>
      <c r="K191" s="72"/>
      <c r="L191" s="89">
        <v>8.0760000000000005</v>
      </c>
      <c r="M191" s="132" t="s">
        <v>116</v>
      </c>
      <c r="N191" s="4" t="s">
        <v>15</v>
      </c>
      <c r="O191" s="23">
        <v>8.1369999999999987</v>
      </c>
      <c r="P191" s="1" t="s">
        <v>9</v>
      </c>
      <c r="Q191" s="3"/>
      <c r="R191" s="23">
        <v>8.0299999999999994</v>
      </c>
      <c r="S191" s="23">
        <v>7.9969999999999999</v>
      </c>
      <c r="T191" s="23">
        <v>8.35</v>
      </c>
      <c r="U191" s="23">
        <v>8.2010000000000005</v>
      </c>
      <c r="V191" s="23">
        <v>8.2159999999999993</v>
      </c>
      <c r="W191" s="14"/>
      <c r="X191" s="14"/>
      <c r="Y191" s="14"/>
      <c r="Z191" s="23">
        <v>8.0739999999999998</v>
      </c>
      <c r="AA191" s="14"/>
      <c r="AB191" s="23">
        <v>8.3460000000000001</v>
      </c>
      <c r="AC191" s="23">
        <v>8.3490000000000002</v>
      </c>
      <c r="AD191" s="23">
        <v>8.2309999999999999</v>
      </c>
      <c r="AE191" s="23">
        <v>8.1690000000000005</v>
      </c>
      <c r="AF191" s="23">
        <v>7.9889999999999999</v>
      </c>
      <c r="AG191" s="23">
        <v>8.2639999999999993</v>
      </c>
      <c r="AH191" s="6">
        <f t="shared" si="195"/>
        <v>8.1265000000000001</v>
      </c>
      <c r="AI191" s="9"/>
      <c r="AJ191" s="9"/>
      <c r="AK191" s="9"/>
      <c r="AL191" s="9"/>
      <c r="AM191" s="9"/>
      <c r="AN191" s="9"/>
      <c r="AO191" s="9"/>
      <c r="AP191" s="3"/>
      <c r="AQ191" s="23">
        <f t="shared" si="142"/>
        <v>-4.6000000000001151E-2</v>
      </c>
      <c r="AR191" s="23">
        <f t="shared" si="192"/>
        <v>-7.9000000000000625E-2</v>
      </c>
      <c r="AS191" s="23">
        <f t="shared" si="193"/>
        <v>0.27399999999999913</v>
      </c>
      <c r="AT191" s="23">
        <f t="shared" si="171"/>
        <v>0.125</v>
      </c>
      <c r="AU191" s="23">
        <f t="shared" si="172"/>
        <v>0.13999999999999879</v>
      </c>
      <c r="AV191" s="23" t="str">
        <f t="shared" si="173"/>
        <v/>
      </c>
      <c r="AW191" s="23" t="str">
        <f t="shared" si="174"/>
        <v/>
      </c>
      <c r="AX191" s="23" t="str">
        <f t="shared" si="175"/>
        <v/>
      </c>
      <c r="AY191" s="23">
        <f t="shared" si="176"/>
        <v>-2.0000000000006679E-3</v>
      </c>
      <c r="AZ191" s="23" t="str">
        <f t="shared" si="177"/>
        <v/>
      </c>
      <c r="BA191" s="23">
        <f t="shared" si="178"/>
        <v>0.26999999999999957</v>
      </c>
      <c r="BB191" s="23">
        <f t="shared" si="179"/>
        <v>0.27299999999999969</v>
      </c>
      <c r="BC191" s="23">
        <f t="shared" si="180"/>
        <v>0.15499999999999936</v>
      </c>
      <c r="BD191" s="23">
        <f t="shared" si="181"/>
        <v>9.2999999999999972E-2</v>
      </c>
      <c r="BE191" s="23">
        <f t="shared" si="182"/>
        <v>-8.7000000000000632E-2</v>
      </c>
      <c r="BF191" s="23">
        <f t="shared" si="183"/>
        <v>0.18799999999999883</v>
      </c>
      <c r="BG191" s="23">
        <f t="shared" si="184"/>
        <v>5.0499999999999545E-2</v>
      </c>
      <c r="BH191" s="23" t="str">
        <f t="shared" si="185"/>
        <v/>
      </c>
      <c r="BI191" s="23" t="str">
        <f t="shared" si="186"/>
        <v/>
      </c>
      <c r="BJ191" s="23" t="str">
        <f t="shared" si="187"/>
        <v/>
      </c>
      <c r="BK191" s="23" t="str">
        <f t="shared" si="188"/>
        <v/>
      </c>
      <c r="BL191" s="23" t="str">
        <f t="shared" si="189"/>
        <v/>
      </c>
      <c r="BM191" s="23" t="str">
        <f t="shared" si="190"/>
        <v/>
      </c>
      <c r="BN191" s="23" t="str">
        <f t="shared" si="191"/>
        <v/>
      </c>
      <c r="BP191" s="8">
        <f t="shared" si="143"/>
        <v>4.6000000000001151E-2</v>
      </c>
      <c r="BQ191" s="8">
        <f t="shared" si="144"/>
        <v>7.9000000000000625E-2</v>
      </c>
      <c r="BR191" s="8">
        <f t="shared" si="145"/>
        <v>0.27399999999999913</v>
      </c>
      <c r="BS191" s="8">
        <f t="shared" si="146"/>
        <v>0.125</v>
      </c>
      <c r="BT191" s="8">
        <f t="shared" si="147"/>
        <v>0.13999999999999879</v>
      </c>
      <c r="BU191" s="8" t="str">
        <f t="shared" si="148"/>
        <v/>
      </c>
      <c r="BV191" s="8" t="str">
        <f t="shared" si="149"/>
        <v/>
      </c>
      <c r="BW191" s="8" t="str">
        <f t="shared" si="150"/>
        <v/>
      </c>
      <c r="BX191" s="8">
        <f t="shared" si="151"/>
        <v>2.0000000000006679E-3</v>
      </c>
      <c r="BY191" s="8" t="str">
        <f t="shared" si="152"/>
        <v/>
      </c>
      <c r="BZ191" s="8">
        <f t="shared" si="153"/>
        <v>0.26999999999999957</v>
      </c>
      <c r="CA191" s="8">
        <f t="shared" si="154"/>
        <v>0.27299999999999969</v>
      </c>
      <c r="CB191" s="8">
        <f t="shared" si="155"/>
        <v>0.15499999999999936</v>
      </c>
      <c r="CC191" s="8">
        <f t="shared" si="156"/>
        <v>9.2999999999999972E-2</v>
      </c>
      <c r="CD191" s="8">
        <f t="shared" si="157"/>
        <v>8.7000000000000632E-2</v>
      </c>
      <c r="CE191" s="8">
        <f t="shared" si="158"/>
        <v>0.18799999999999883</v>
      </c>
      <c r="CF191" s="8">
        <f t="shared" si="159"/>
        <v>5.0499999999999545E-2</v>
      </c>
      <c r="CG191" s="8" t="str">
        <f t="shared" si="160"/>
        <v/>
      </c>
      <c r="CH191" s="8" t="str">
        <f t="shared" si="161"/>
        <v/>
      </c>
      <c r="CI191" s="8" t="str">
        <f t="shared" si="162"/>
        <v/>
      </c>
      <c r="CJ191" s="8" t="str">
        <f t="shared" si="163"/>
        <v/>
      </c>
      <c r="CK191" s="8" t="str">
        <f t="shared" si="164"/>
        <v/>
      </c>
      <c r="CL191" s="8" t="str">
        <f t="shared" si="165"/>
        <v/>
      </c>
      <c r="CM191" s="8" t="str">
        <f t="shared" si="166"/>
        <v/>
      </c>
      <c r="CN191" s="8"/>
    </row>
    <row r="192" spans="1:92">
      <c r="A192" s="1">
        <f t="shared" si="167"/>
        <v>190</v>
      </c>
      <c r="B192" s="34" t="s">
        <v>195</v>
      </c>
      <c r="C192" s="1">
        <v>2</v>
      </c>
      <c r="D192" s="4">
        <f t="shared" si="141"/>
        <v>12</v>
      </c>
      <c r="E192" s="4" t="s">
        <v>264</v>
      </c>
      <c r="F192" s="4">
        <v>1</v>
      </c>
      <c r="G192" s="4" t="s">
        <v>13</v>
      </c>
      <c r="H192" s="4" t="s">
        <v>14</v>
      </c>
      <c r="I192" s="4"/>
      <c r="J192" s="5">
        <v>93.1</v>
      </c>
      <c r="K192" s="67">
        <v>0.16800000000000001</v>
      </c>
      <c r="L192" s="41">
        <v>8.4820000000000011</v>
      </c>
      <c r="M192" s="132" t="s">
        <v>232</v>
      </c>
      <c r="N192" s="4" t="s">
        <v>15</v>
      </c>
      <c r="O192" s="6">
        <v>8.4700000000000006</v>
      </c>
      <c r="P192" s="1" t="s">
        <v>206</v>
      </c>
      <c r="Q192" s="3" t="s">
        <v>227</v>
      </c>
      <c r="R192" s="6">
        <v>8.7829999999999995</v>
      </c>
      <c r="S192" s="23">
        <v>8.6379999999999999</v>
      </c>
      <c r="T192" s="6">
        <v>8.6300000000000008</v>
      </c>
      <c r="U192" s="6">
        <v>8.4049999999999994</v>
      </c>
      <c r="V192" s="6">
        <v>8.5869999999999997</v>
      </c>
      <c r="W192" s="6">
        <v>8.5129999999999999</v>
      </c>
      <c r="X192" s="6">
        <v>8.516</v>
      </c>
      <c r="Y192" s="6">
        <v>8.5060000000000002</v>
      </c>
      <c r="Z192" s="23">
        <v>8.4860000000000007</v>
      </c>
      <c r="AA192" s="23">
        <v>8.4920000000000009</v>
      </c>
      <c r="AB192" s="6">
        <v>8.7449999999999992</v>
      </c>
      <c r="AC192" s="6">
        <v>8.6850000000000005</v>
      </c>
      <c r="AD192" s="6">
        <v>8.6690000000000005</v>
      </c>
      <c r="AE192" s="6">
        <v>8.59</v>
      </c>
      <c r="AF192" s="6">
        <v>8.6890000000000001</v>
      </c>
      <c r="AG192" s="6">
        <v>8.2449999999999992</v>
      </c>
      <c r="AH192" s="6">
        <f t="shared" ref="AH192:AH198" si="196">IF((AF192&lt;&gt;0)*AND(AG192&lt;&gt;0),AVERAGE(AF192:AG192),"")</f>
        <v>8.4669999999999987</v>
      </c>
      <c r="AI192" s="9"/>
      <c r="AJ192" s="9"/>
      <c r="AK192" s="9"/>
      <c r="AL192" s="9"/>
      <c r="AM192" s="9"/>
      <c r="AN192" s="9"/>
      <c r="AO192" s="9"/>
      <c r="AP192" s="3"/>
      <c r="AQ192" s="23">
        <f t="shared" si="142"/>
        <v>0.30099999999999838</v>
      </c>
      <c r="AR192" s="23">
        <f t="shared" si="192"/>
        <v>0.15599999999999881</v>
      </c>
      <c r="AS192" s="23">
        <f t="shared" si="193"/>
        <v>0.14799999999999969</v>
      </c>
      <c r="AT192" s="23">
        <f t="shared" si="171"/>
        <v>-7.7000000000001734E-2</v>
      </c>
      <c r="AU192" s="23">
        <f t="shared" si="172"/>
        <v>0.10499999999999865</v>
      </c>
      <c r="AV192" s="23">
        <f t="shared" si="173"/>
        <v>3.0999999999998806E-2</v>
      </c>
      <c r="AW192" s="23">
        <f t="shared" si="174"/>
        <v>3.399999999999892E-2</v>
      </c>
      <c r="AX192" s="23">
        <f t="shared" si="175"/>
        <v>2.3999999999999133E-2</v>
      </c>
      <c r="AY192" s="23">
        <f t="shared" si="176"/>
        <v>3.9999999999995595E-3</v>
      </c>
      <c r="AZ192" s="23">
        <f t="shared" si="177"/>
        <v>9.9999999999997868E-3</v>
      </c>
      <c r="BA192" s="23">
        <f t="shared" si="178"/>
        <v>0.26299999999999812</v>
      </c>
      <c r="BB192" s="23">
        <f t="shared" si="179"/>
        <v>0.2029999999999994</v>
      </c>
      <c r="BC192" s="23">
        <f t="shared" si="180"/>
        <v>0.18699999999999939</v>
      </c>
      <c r="BD192" s="23">
        <f t="shared" si="181"/>
        <v>0.10799999999999876</v>
      </c>
      <c r="BE192" s="23">
        <f t="shared" si="182"/>
        <v>0.20699999999999896</v>
      </c>
      <c r="BF192" s="23">
        <f t="shared" si="183"/>
        <v>-0.23700000000000188</v>
      </c>
      <c r="BG192" s="23">
        <f t="shared" si="184"/>
        <v>-1.5000000000002345E-2</v>
      </c>
      <c r="BH192" s="23" t="str">
        <f t="shared" si="185"/>
        <v/>
      </c>
      <c r="BI192" s="23" t="str">
        <f t="shared" si="186"/>
        <v/>
      </c>
      <c r="BJ192" s="23" t="str">
        <f t="shared" si="187"/>
        <v/>
      </c>
      <c r="BK192" s="23" t="str">
        <f t="shared" si="188"/>
        <v/>
      </c>
      <c r="BL192" s="23" t="str">
        <f t="shared" si="189"/>
        <v/>
      </c>
      <c r="BM192" s="23" t="str">
        <f t="shared" si="190"/>
        <v/>
      </c>
      <c r="BN192" s="23" t="str">
        <f t="shared" si="191"/>
        <v/>
      </c>
      <c r="BP192" s="8">
        <f t="shared" si="143"/>
        <v>0.30099999999999838</v>
      </c>
      <c r="BQ192" s="8">
        <f t="shared" si="144"/>
        <v>0.15599999999999881</v>
      </c>
      <c r="BR192" s="8">
        <f t="shared" si="145"/>
        <v>0.14799999999999969</v>
      </c>
      <c r="BS192" s="8">
        <f t="shared" si="146"/>
        <v>7.7000000000001734E-2</v>
      </c>
      <c r="BT192" s="8">
        <f t="shared" si="147"/>
        <v>0.10499999999999865</v>
      </c>
      <c r="BU192" s="8">
        <f t="shared" si="148"/>
        <v>3.0999999999998806E-2</v>
      </c>
      <c r="BV192" s="8">
        <f t="shared" si="149"/>
        <v>3.399999999999892E-2</v>
      </c>
      <c r="BW192" s="8">
        <f t="shared" si="150"/>
        <v>2.3999999999999133E-2</v>
      </c>
      <c r="BX192" s="8">
        <f t="shared" si="151"/>
        <v>3.9999999999995595E-3</v>
      </c>
      <c r="BY192" s="8">
        <f t="shared" si="152"/>
        <v>9.9999999999997868E-3</v>
      </c>
      <c r="BZ192" s="8">
        <f t="shared" si="153"/>
        <v>0.26299999999999812</v>
      </c>
      <c r="CA192" s="8">
        <f t="shared" si="154"/>
        <v>0.2029999999999994</v>
      </c>
      <c r="CB192" s="8">
        <f t="shared" si="155"/>
        <v>0.18699999999999939</v>
      </c>
      <c r="CC192" s="8">
        <f t="shared" si="156"/>
        <v>0.10799999999999876</v>
      </c>
      <c r="CD192" s="8">
        <f t="shared" si="157"/>
        <v>0.20699999999999896</v>
      </c>
      <c r="CE192" s="8">
        <f t="shared" si="158"/>
        <v>0.23700000000000188</v>
      </c>
      <c r="CF192" s="8">
        <f t="shared" si="159"/>
        <v>1.5000000000002345E-2</v>
      </c>
      <c r="CG192" s="8" t="str">
        <f t="shared" si="160"/>
        <v/>
      </c>
      <c r="CH192" s="8" t="str">
        <f t="shared" si="161"/>
        <v/>
      </c>
      <c r="CI192" s="8" t="str">
        <f t="shared" si="162"/>
        <v/>
      </c>
      <c r="CJ192" s="8" t="str">
        <f t="shared" si="163"/>
        <v/>
      </c>
      <c r="CK192" s="8" t="str">
        <f t="shared" si="164"/>
        <v/>
      </c>
      <c r="CL192" s="8" t="str">
        <f t="shared" si="165"/>
        <v/>
      </c>
      <c r="CM192" s="8" t="str">
        <f t="shared" si="166"/>
        <v/>
      </c>
      <c r="CN192" s="8"/>
    </row>
    <row r="193" spans="1:92">
      <c r="A193" s="1">
        <f t="shared" si="167"/>
        <v>191</v>
      </c>
      <c r="B193" s="34"/>
      <c r="C193" s="1">
        <v>2</v>
      </c>
      <c r="D193" s="4">
        <f t="shared" si="141"/>
        <v>12</v>
      </c>
      <c r="E193" s="4" t="s">
        <v>265</v>
      </c>
      <c r="F193" s="4">
        <v>1</v>
      </c>
      <c r="G193" s="4" t="s">
        <v>13</v>
      </c>
      <c r="H193" s="4" t="s">
        <v>19</v>
      </c>
      <c r="I193" s="4"/>
      <c r="J193" s="5">
        <v>93.3</v>
      </c>
      <c r="K193" s="72"/>
      <c r="L193" s="41">
        <v>9.9309999999999992</v>
      </c>
      <c r="M193" s="132" t="s">
        <v>232</v>
      </c>
      <c r="N193" s="4" t="s">
        <v>15</v>
      </c>
      <c r="O193" s="6">
        <v>9.9309999999999992</v>
      </c>
      <c r="P193" s="1" t="s">
        <v>206</v>
      </c>
      <c r="Q193" s="3" t="s">
        <v>227</v>
      </c>
      <c r="R193" s="6">
        <v>10.131</v>
      </c>
      <c r="S193" s="23">
        <v>10.297000000000001</v>
      </c>
      <c r="T193" s="6">
        <v>9.9429999999999996</v>
      </c>
      <c r="U193" s="6">
        <v>9.9870000000000001</v>
      </c>
      <c r="V193" s="6">
        <v>9.9860000000000007</v>
      </c>
      <c r="W193" s="6">
        <v>9.984</v>
      </c>
      <c r="X193" s="6">
        <v>9.984</v>
      </c>
      <c r="Y193" s="6">
        <v>9.9830000000000005</v>
      </c>
      <c r="Z193" s="23">
        <v>9.9920000000000009</v>
      </c>
      <c r="AA193" s="23">
        <v>9.94</v>
      </c>
      <c r="AB193" s="6">
        <v>10.007999999999999</v>
      </c>
      <c r="AC193" s="6">
        <v>10.24</v>
      </c>
      <c r="AD193" s="6">
        <v>10.259</v>
      </c>
      <c r="AE193" s="6">
        <v>9.8439999999999994</v>
      </c>
      <c r="AF193" s="6">
        <v>10.029</v>
      </c>
      <c r="AG193" s="6">
        <v>9.7249999999999996</v>
      </c>
      <c r="AH193" s="6">
        <f t="shared" si="196"/>
        <v>9.8769999999999989</v>
      </c>
      <c r="AI193" s="9"/>
      <c r="AJ193" s="9"/>
      <c r="AK193" s="9"/>
      <c r="AL193" s="9"/>
      <c r="AM193" s="9"/>
      <c r="AN193" s="9"/>
      <c r="AO193" s="9"/>
      <c r="AP193" s="3"/>
      <c r="AQ193" s="23">
        <f t="shared" si="142"/>
        <v>0.20000000000000107</v>
      </c>
      <c r="AR193" s="23">
        <f t="shared" si="192"/>
        <v>0.36600000000000144</v>
      </c>
      <c r="AS193" s="23">
        <f t="shared" si="193"/>
        <v>1.2000000000000455E-2</v>
      </c>
      <c r="AT193" s="23">
        <f t="shared" si="171"/>
        <v>5.6000000000000938E-2</v>
      </c>
      <c r="AU193" s="23">
        <f t="shared" si="172"/>
        <v>5.5000000000001492E-2</v>
      </c>
      <c r="AV193" s="23">
        <f t="shared" si="173"/>
        <v>5.3000000000000824E-2</v>
      </c>
      <c r="AW193" s="23">
        <f t="shared" si="174"/>
        <v>5.3000000000000824E-2</v>
      </c>
      <c r="AX193" s="23">
        <f t="shared" si="175"/>
        <v>5.2000000000001378E-2</v>
      </c>
      <c r="AY193" s="23">
        <f t="shared" si="176"/>
        <v>6.100000000000172E-2</v>
      </c>
      <c r="AZ193" s="23">
        <f t="shared" si="177"/>
        <v>9.0000000000003411E-3</v>
      </c>
      <c r="BA193" s="23">
        <f t="shared" si="178"/>
        <v>7.6999999999999957E-2</v>
      </c>
      <c r="BB193" s="23">
        <f t="shared" si="179"/>
        <v>0.30900000000000105</v>
      </c>
      <c r="BC193" s="23">
        <f t="shared" si="180"/>
        <v>0.32800000000000118</v>
      </c>
      <c r="BD193" s="23">
        <f t="shared" si="181"/>
        <v>-8.6999999999999744E-2</v>
      </c>
      <c r="BE193" s="23">
        <f t="shared" si="182"/>
        <v>9.8000000000000753E-2</v>
      </c>
      <c r="BF193" s="23">
        <f t="shared" si="183"/>
        <v>-0.20599999999999952</v>
      </c>
      <c r="BG193" s="23">
        <f t="shared" si="184"/>
        <v>-5.400000000000027E-2</v>
      </c>
      <c r="BH193" s="23" t="str">
        <f t="shared" si="185"/>
        <v/>
      </c>
      <c r="BI193" s="23" t="str">
        <f t="shared" si="186"/>
        <v/>
      </c>
      <c r="BJ193" s="23" t="str">
        <f t="shared" si="187"/>
        <v/>
      </c>
      <c r="BK193" s="23" t="str">
        <f t="shared" si="188"/>
        <v/>
      </c>
      <c r="BL193" s="23" t="str">
        <f t="shared" si="189"/>
        <v/>
      </c>
      <c r="BM193" s="23" t="str">
        <f t="shared" si="190"/>
        <v/>
      </c>
      <c r="BN193" s="23" t="str">
        <f t="shared" si="191"/>
        <v/>
      </c>
      <c r="BP193" s="8">
        <f t="shared" si="143"/>
        <v>0.20000000000000107</v>
      </c>
      <c r="BQ193" s="8">
        <f t="shared" si="144"/>
        <v>0.36600000000000144</v>
      </c>
      <c r="BR193" s="8">
        <f t="shared" si="145"/>
        <v>1.2000000000000455E-2</v>
      </c>
      <c r="BS193" s="8">
        <f t="shared" si="146"/>
        <v>5.6000000000000938E-2</v>
      </c>
      <c r="BT193" s="8">
        <f t="shared" si="147"/>
        <v>5.5000000000001492E-2</v>
      </c>
      <c r="BU193" s="8">
        <f t="shared" si="148"/>
        <v>5.3000000000000824E-2</v>
      </c>
      <c r="BV193" s="8">
        <f t="shared" si="149"/>
        <v>5.3000000000000824E-2</v>
      </c>
      <c r="BW193" s="8">
        <f t="shared" si="150"/>
        <v>5.2000000000001378E-2</v>
      </c>
      <c r="BX193" s="8">
        <f t="shared" si="151"/>
        <v>6.100000000000172E-2</v>
      </c>
      <c r="BY193" s="8">
        <f t="shared" si="152"/>
        <v>9.0000000000003411E-3</v>
      </c>
      <c r="BZ193" s="8">
        <f t="shared" si="153"/>
        <v>7.6999999999999957E-2</v>
      </c>
      <c r="CA193" s="8">
        <f t="shared" si="154"/>
        <v>0.30900000000000105</v>
      </c>
      <c r="CB193" s="8">
        <f t="shared" si="155"/>
        <v>0.32800000000000118</v>
      </c>
      <c r="CC193" s="8">
        <f t="shared" si="156"/>
        <v>8.6999999999999744E-2</v>
      </c>
      <c r="CD193" s="8">
        <f t="shared" si="157"/>
        <v>9.8000000000000753E-2</v>
      </c>
      <c r="CE193" s="8">
        <f t="shared" si="158"/>
        <v>0.20599999999999952</v>
      </c>
      <c r="CF193" s="8">
        <f t="shared" si="159"/>
        <v>5.400000000000027E-2</v>
      </c>
      <c r="CG193" s="8" t="str">
        <f t="shared" si="160"/>
        <v/>
      </c>
      <c r="CH193" s="8" t="str">
        <f t="shared" si="161"/>
        <v/>
      </c>
      <c r="CI193" s="8" t="str">
        <f t="shared" si="162"/>
        <v/>
      </c>
      <c r="CJ193" s="8" t="str">
        <f t="shared" si="163"/>
        <v/>
      </c>
      <c r="CK193" s="8" t="str">
        <f t="shared" si="164"/>
        <v/>
      </c>
      <c r="CL193" s="8" t="str">
        <f t="shared" si="165"/>
        <v/>
      </c>
      <c r="CM193" s="8" t="str">
        <f t="shared" si="166"/>
        <v/>
      </c>
      <c r="CN193" s="8"/>
    </row>
    <row r="194" spans="1:92">
      <c r="A194" s="1">
        <f t="shared" si="167"/>
        <v>192</v>
      </c>
      <c r="B194" s="34"/>
      <c r="C194" s="1">
        <v>2</v>
      </c>
      <c r="D194" s="4">
        <f t="shared" si="141"/>
        <v>12</v>
      </c>
      <c r="E194" s="4" t="s">
        <v>156</v>
      </c>
      <c r="F194" s="4">
        <v>1</v>
      </c>
      <c r="G194" s="4" t="s">
        <v>13</v>
      </c>
      <c r="H194" s="4" t="s">
        <v>19</v>
      </c>
      <c r="I194" s="4"/>
      <c r="J194" s="5">
        <v>91.8</v>
      </c>
      <c r="K194" s="72"/>
      <c r="L194" s="41">
        <v>10.065000000000001</v>
      </c>
      <c r="M194" s="132" t="s">
        <v>232</v>
      </c>
      <c r="N194" s="4" t="s">
        <v>15</v>
      </c>
      <c r="O194" s="6">
        <v>10.061999999999999</v>
      </c>
      <c r="P194" s="1" t="s">
        <v>206</v>
      </c>
      <c r="Q194" s="3" t="s">
        <v>227</v>
      </c>
      <c r="R194" s="6">
        <v>10.414</v>
      </c>
      <c r="S194" s="23">
        <v>10.603999999999999</v>
      </c>
      <c r="T194" s="6">
        <v>10.082000000000001</v>
      </c>
      <c r="U194" s="6">
        <v>10.039999999999999</v>
      </c>
      <c r="V194" s="6">
        <v>10.122999999999999</v>
      </c>
      <c r="W194" s="6">
        <v>10.119999999999999</v>
      </c>
      <c r="X194" s="6">
        <v>10.119999999999999</v>
      </c>
      <c r="Y194" s="6">
        <v>10.114000000000001</v>
      </c>
      <c r="Z194" s="23">
        <v>10.119</v>
      </c>
      <c r="AA194" s="23">
        <v>10.076000000000001</v>
      </c>
      <c r="AB194" s="6">
        <v>10.145</v>
      </c>
      <c r="AC194" s="6">
        <v>10.401999999999999</v>
      </c>
      <c r="AD194" s="6">
        <v>10.468999999999999</v>
      </c>
      <c r="AE194" s="6">
        <v>9.9670000000000005</v>
      </c>
      <c r="AF194" s="6">
        <v>10.3</v>
      </c>
      <c r="AG194" s="6">
        <v>9.8249999999999993</v>
      </c>
      <c r="AH194" s="6">
        <f t="shared" si="196"/>
        <v>10.0625</v>
      </c>
      <c r="AI194" s="9"/>
      <c r="AJ194" s="9"/>
      <c r="AK194" s="9"/>
      <c r="AL194" s="9"/>
      <c r="AM194" s="9"/>
      <c r="AN194" s="9"/>
      <c r="AO194" s="9"/>
      <c r="AP194" s="3"/>
      <c r="AQ194" s="23">
        <f t="shared" si="142"/>
        <v>0.34899999999999842</v>
      </c>
      <c r="AR194" s="23">
        <f t="shared" si="192"/>
        <v>0.53899999999999793</v>
      </c>
      <c r="AS194" s="23">
        <f t="shared" si="193"/>
        <v>1.699999999999946E-2</v>
      </c>
      <c r="AT194" s="23">
        <f t="shared" si="171"/>
        <v>-2.5000000000002132E-2</v>
      </c>
      <c r="AU194" s="23">
        <f t="shared" si="172"/>
        <v>5.7999999999998053E-2</v>
      </c>
      <c r="AV194" s="23">
        <f t="shared" si="173"/>
        <v>5.4999999999997939E-2</v>
      </c>
      <c r="AW194" s="23">
        <f t="shared" si="174"/>
        <v>5.4999999999997939E-2</v>
      </c>
      <c r="AX194" s="23">
        <f t="shared" si="175"/>
        <v>4.8999999999999488E-2</v>
      </c>
      <c r="AY194" s="23">
        <f t="shared" si="176"/>
        <v>5.3999999999998494E-2</v>
      </c>
      <c r="AZ194" s="23">
        <f t="shared" si="177"/>
        <v>1.0999999999999233E-2</v>
      </c>
      <c r="BA194" s="23">
        <f t="shared" si="178"/>
        <v>7.9999999999998295E-2</v>
      </c>
      <c r="BB194" s="23">
        <f t="shared" si="179"/>
        <v>0.33699999999999797</v>
      </c>
      <c r="BC194" s="23">
        <f t="shared" si="180"/>
        <v>0.40399999999999814</v>
      </c>
      <c r="BD194" s="23">
        <f t="shared" si="181"/>
        <v>-9.8000000000000753E-2</v>
      </c>
      <c r="BE194" s="23">
        <f t="shared" si="182"/>
        <v>0.23499999999999943</v>
      </c>
      <c r="BF194" s="23">
        <f t="shared" si="183"/>
        <v>-0.24000000000000199</v>
      </c>
      <c r="BG194" s="23">
        <f t="shared" si="184"/>
        <v>-2.500000000001279E-3</v>
      </c>
      <c r="BH194" s="23" t="str">
        <f t="shared" si="185"/>
        <v/>
      </c>
      <c r="BI194" s="23" t="str">
        <f t="shared" si="186"/>
        <v/>
      </c>
      <c r="BJ194" s="23" t="str">
        <f t="shared" si="187"/>
        <v/>
      </c>
      <c r="BK194" s="23" t="str">
        <f t="shared" si="188"/>
        <v/>
      </c>
      <c r="BL194" s="23" t="str">
        <f t="shared" si="189"/>
        <v/>
      </c>
      <c r="BM194" s="23" t="str">
        <f t="shared" si="190"/>
        <v/>
      </c>
      <c r="BN194" s="23" t="str">
        <f t="shared" si="191"/>
        <v/>
      </c>
      <c r="BP194" s="8">
        <f t="shared" si="143"/>
        <v>0.34899999999999842</v>
      </c>
      <c r="BQ194" s="8">
        <f t="shared" si="144"/>
        <v>0.53899999999999793</v>
      </c>
      <c r="BR194" s="8">
        <f t="shared" si="145"/>
        <v>1.699999999999946E-2</v>
      </c>
      <c r="BS194" s="8">
        <f t="shared" si="146"/>
        <v>2.5000000000002132E-2</v>
      </c>
      <c r="BT194" s="8">
        <f t="shared" si="147"/>
        <v>5.7999999999998053E-2</v>
      </c>
      <c r="BU194" s="8">
        <f t="shared" si="148"/>
        <v>5.4999999999997939E-2</v>
      </c>
      <c r="BV194" s="8">
        <f t="shared" si="149"/>
        <v>5.4999999999997939E-2</v>
      </c>
      <c r="BW194" s="8">
        <f t="shared" si="150"/>
        <v>4.8999999999999488E-2</v>
      </c>
      <c r="BX194" s="8">
        <f t="shared" si="151"/>
        <v>5.3999999999998494E-2</v>
      </c>
      <c r="BY194" s="8">
        <f t="shared" si="152"/>
        <v>1.0999999999999233E-2</v>
      </c>
      <c r="BZ194" s="8">
        <f t="shared" si="153"/>
        <v>7.9999999999998295E-2</v>
      </c>
      <c r="CA194" s="8">
        <f t="shared" si="154"/>
        <v>0.33699999999999797</v>
      </c>
      <c r="CB194" s="8">
        <f t="shared" si="155"/>
        <v>0.40399999999999814</v>
      </c>
      <c r="CC194" s="8">
        <f t="shared" si="156"/>
        <v>9.8000000000000753E-2</v>
      </c>
      <c r="CD194" s="8">
        <f t="shared" si="157"/>
        <v>0.23499999999999943</v>
      </c>
      <c r="CE194" s="8">
        <f t="shared" si="158"/>
        <v>0.24000000000000199</v>
      </c>
      <c r="CF194" s="8">
        <f t="shared" si="159"/>
        <v>2.500000000001279E-3</v>
      </c>
      <c r="CG194" s="8" t="str">
        <f t="shared" si="160"/>
        <v/>
      </c>
      <c r="CH194" s="8" t="str">
        <f t="shared" si="161"/>
        <v/>
      </c>
      <c r="CI194" s="8" t="str">
        <f t="shared" si="162"/>
        <v/>
      </c>
      <c r="CJ194" s="8" t="str">
        <f t="shared" si="163"/>
        <v/>
      </c>
      <c r="CK194" s="8" t="str">
        <f t="shared" si="164"/>
        <v/>
      </c>
      <c r="CL194" s="8" t="str">
        <f t="shared" si="165"/>
        <v/>
      </c>
      <c r="CM194" s="8" t="str">
        <f t="shared" si="166"/>
        <v/>
      </c>
      <c r="CN194" s="8"/>
    </row>
    <row r="195" spans="1:92">
      <c r="A195" s="1">
        <f t="shared" si="167"/>
        <v>193</v>
      </c>
      <c r="B195" s="34"/>
      <c r="C195" s="1">
        <v>2</v>
      </c>
      <c r="D195" s="4">
        <f t="shared" si="141"/>
        <v>12</v>
      </c>
      <c r="E195" s="4" t="s">
        <v>266</v>
      </c>
      <c r="F195" s="4">
        <v>1</v>
      </c>
      <c r="G195" s="4" t="s">
        <v>16</v>
      </c>
      <c r="H195" s="4" t="s">
        <v>192</v>
      </c>
      <c r="I195" s="4"/>
      <c r="J195" s="5">
        <v>91.5</v>
      </c>
      <c r="K195" s="67">
        <v>3.0000000000000001E-3</v>
      </c>
      <c r="L195" s="41">
        <v>10.955999999999998</v>
      </c>
      <c r="M195" s="132" t="s">
        <v>226</v>
      </c>
      <c r="N195" s="4" t="s">
        <v>15</v>
      </c>
      <c r="O195" s="6">
        <v>10.922000000000001</v>
      </c>
      <c r="P195" s="1" t="s">
        <v>206</v>
      </c>
      <c r="Q195" s="3" t="s">
        <v>227</v>
      </c>
      <c r="R195" s="6">
        <v>11.48</v>
      </c>
      <c r="S195" s="23">
        <v>11.106</v>
      </c>
      <c r="T195" s="6">
        <v>11.294</v>
      </c>
      <c r="U195" s="6">
        <v>11.112</v>
      </c>
      <c r="V195" s="6">
        <v>11.221</v>
      </c>
      <c r="W195" s="6">
        <v>10.986000000000001</v>
      </c>
      <c r="X195" s="6">
        <v>10.99</v>
      </c>
      <c r="Y195" s="6">
        <v>11.016</v>
      </c>
      <c r="Z195" s="23">
        <v>10.943</v>
      </c>
      <c r="AA195" s="23">
        <v>10.987</v>
      </c>
      <c r="AB195" s="6">
        <v>11.518000000000001</v>
      </c>
      <c r="AC195" s="6">
        <v>11.316000000000001</v>
      </c>
      <c r="AD195" s="6">
        <v>11.25</v>
      </c>
      <c r="AE195" s="6">
        <v>11.391</v>
      </c>
      <c r="AF195" s="6">
        <v>11.321999999999999</v>
      </c>
      <c r="AG195" s="6">
        <v>10.794</v>
      </c>
      <c r="AH195" s="6">
        <f t="shared" si="196"/>
        <v>11.058</v>
      </c>
      <c r="AI195" s="9"/>
      <c r="AJ195" s="9"/>
      <c r="AK195" s="9"/>
      <c r="AL195" s="9"/>
      <c r="AM195" s="9"/>
      <c r="AN195" s="9"/>
      <c r="AO195" s="9"/>
      <c r="AP195" s="3"/>
      <c r="AQ195" s="23">
        <f t="shared" si="142"/>
        <v>0.52400000000000269</v>
      </c>
      <c r="AR195" s="23">
        <f t="shared" si="192"/>
        <v>0.15000000000000213</v>
      </c>
      <c r="AS195" s="23">
        <f t="shared" si="193"/>
        <v>0.33800000000000274</v>
      </c>
      <c r="AT195" s="23">
        <f t="shared" si="171"/>
        <v>0.15600000000000236</v>
      </c>
      <c r="AU195" s="23">
        <f t="shared" si="172"/>
        <v>0.26500000000000234</v>
      </c>
      <c r="AV195" s="23">
        <f t="shared" si="173"/>
        <v>3.0000000000002913E-2</v>
      </c>
      <c r="AW195" s="23">
        <f t="shared" si="174"/>
        <v>3.4000000000002473E-2</v>
      </c>
      <c r="AX195" s="23">
        <f t="shared" si="175"/>
        <v>6.0000000000002274E-2</v>
      </c>
      <c r="AY195" s="23">
        <f t="shared" si="176"/>
        <v>-1.2999999999998124E-2</v>
      </c>
      <c r="AZ195" s="23">
        <f t="shared" si="177"/>
        <v>3.1000000000002359E-2</v>
      </c>
      <c r="BA195" s="23">
        <f t="shared" si="178"/>
        <v>0.56200000000000294</v>
      </c>
      <c r="BB195" s="23">
        <f t="shared" si="179"/>
        <v>0.36000000000000298</v>
      </c>
      <c r="BC195" s="23">
        <f t="shared" si="180"/>
        <v>0.29400000000000226</v>
      </c>
      <c r="BD195" s="23">
        <f t="shared" si="181"/>
        <v>0.43500000000000227</v>
      </c>
      <c r="BE195" s="23">
        <f t="shared" si="182"/>
        <v>0.36600000000000144</v>
      </c>
      <c r="BF195" s="23">
        <f t="shared" si="183"/>
        <v>-0.16199999999999726</v>
      </c>
      <c r="BG195" s="23">
        <f t="shared" si="184"/>
        <v>0.10200000000000209</v>
      </c>
      <c r="BH195" s="23" t="str">
        <f t="shared" si="185"/>
        <v/>
      </c>
      <c r="BI195" s="23" t="str">
        <f t="shared" si="186"/>
        <v/>
      </c>
      <c r="BJ195" s="23" t="str">
        <f t="shared" si="187"/>
        <v/>
      </c>
      <c r="BK195" s="23" t="str">
        <f t="shared" si="188"/>
        <v/>
      </c>
      <c r="BL195" s="23" t="str">
        <f t="shared" si="189"/>
        <v/>
      </c>
      <c r="BM195" s="23" t="str">
        <f t="shared" si="190"/>
        <v/>
      </c>
      <c r="BN195" s="23" t="str">
        <f t="shared" si="191"/>
        <v/>
      </c>
      <c r="BP195" s="8">
        <f t="shared" si="143"/>
        <v>0.52400000000000269</v>
      </c>
      <c r="BQ195" s="8">
        <f t="shared" si="144"/>
        <v>0.15000000000000213</v>
      </c>
      <c r="BR195" s="8">
        <f t="shared" si="145"/>
        <v>0.33800000000000274</v>
      </c>
      <c r="BS195" s="8">
        <f t="shared" si="146"/>
        <v>0.15600000000000236</v>
      </c>
      <c r="BT195" s="8">
        <f t="shared" si="147"/>
        <v>0.26500000000000234</v>
      </c>
      <c r="BU195" s="8">
        <f t="shared" si="148"/>
        <v>3.0000000000002913E-2</v>
      </c>
      <c r="BV195" s="8">
        <f t="shared" si="149"/>
        <v>3.4000000000002473E-2</v>
      </c>
      <c r="BW195" s="8">
        <f t="shared" si="150"/>
        <v>6.0000000000002274E-2</v>
      </c>
      <c r="BX195" s="8">
        <f t="shared" si="151"/>
        <v>1.2999999999998124E-2</v>
      </c>
      <c r="BY195" s="8">
        <f t="shared" si="152"/>
        <v>3.1000000000002359E-2</v>
      </c>
      <c r="BZ195" s="8">
        <f t="shared" si="153"/>
        <v>0.56200000000000294</v>
      </c>
      <c r="CA195" s="8">
        <f t="shared" si="154"/>
        <v>0.36000000000000298</v>
      </c>
      <c r="CB195" s="8">
        <f t="shared" si="155"/>
        <v>0.29400000000000226</v>
      </c>
      <c r="CC195" s="8">
        <f t="shared" si="156"/>
        <v>0.43500000000000227</v>
      </c>
      <c r="CD195" s="8">
        <f t="shared" si="157"/>
        <v>0.36600000000000144</v>
      </c>
      <c r="CE195" s="8">
        <f t="shared" si="158"/>
        <v>0.16199999999999726</v>
      </c>
      <c r="CF195" s="8">
        <f t="shared" si="159"/>
        <v>0.10200000000000209</v>
      </c>
      <c r="CG195" s="8" t="str">
        <f t="shared" si="160"/>
        <v/>
      </c>
      <c r="CH195" s="8" t="str">
        <f t="shared" si="161"/>
        <v/>
      </c>
      <c r="CI195" s="8" t="str">
        <f t="shared" si="162"/>
        <v/>
      </c>
      <c r="CJ195" s="8" t="str">
        <f t="shared" si="163"/>
        <v/>
      </c>
      <c r="CK195" s="8" t="str">
        <f t="shared" si="164"/>
        <v/>
      </c>
      <c r="CL195" s="8" t="str">
        <f t="shared" si="165"/>
        <v/>
      </c>
      <c r="CM195" s="8" t="str">
        <f t="shared" si="166"/>
        <v/>
      </c>
      <c r="CN195" s="8"/>
    </row>
    <row r="196" spans="1:92">
      <c r="A196" s="1">
        <f t="shared" si="167"/>
        <v>194</v>
      </c>
      <c r="B196" s="34"/>
      <c r="C196" s="1">
        <v>2</v>
      </c>
      <c r="D196" s="4">
        <f t="shared" ref="D196:D259" si="197">_xlfn.SWITCH(C196,1,12,2,12,3,35,4,35,5,35,6,69,7,69,8,69,9,69,1016)</f>
        <v>12</v>
      </c>
      <c r="E196" s="4" t="s">
        <v>266</v>
      </c>
      <c r="F196" s="4">
        <v>1</v>
      </c>
      <c r="G196" s="4" t="s">
        <v>16</v>
      </c>
      <c r="H196" s="4" t="s">
        <v>192</v>
      </c>
      <c r="I196" s="4"/>
      <c r="J196" s="5">
        <v>92.9</v>
      </c>
      <c r="K196" s="67">
        <v>0.2</v>
      </c>
      <c r="L196" s="41">
        <v>11.519</v>
      </c>
      <c r="M196" s="132" t="s">
        <v>226</v>
      </c>
      <c r="N196" s="4" t="s">
        <v>15</v>
      </c>
      <c r="O196" s="6">
        <v>11.492000000000001</v>
      </c>
      <c r="P196" s="1" t="s">
        <v>206</v>
      </c>
      <c r="Q196" s="3" t="s">
        <v>227</v>
      </c>
      <c r="R196" s="6">
        <v>11.714</v>
      </c>
      <c r="S196" s="23">
        <v>11.625999999999999</v>
      </c>
      <c r="T196" s="6">
        <v>11.804</v>
      </c>
      <c r="U196" s="6">
        <v>11.689</v>
      </c>
      <c r="V196" s="6">
        <v>11.750999999999999</v>
      </c>
      <c r="W196" s="6">
        <v>11.523</v>
      </c>
      <c r="X196" s="6">
        <v>11.529</v>
      </c>
      <c r="Y196" s="6">
        <v>11.554</v>
      </c>
      <c r="Z196" s="23">
        <v>11.489000000000001</v>
      </c>
      <c r="AA196" s="23">
        <v>11.54</v>
      </c>
      <c r="AB196" s="6">
        <v>12.04</v>
      </c>
      <c r="AC196" s="6">
        <v>11.81</v>
      </c>
      <c r="AD196" s="6">
        <v>11.746</v>
      </c>
      <c r="AE196" s="6">
        <v>11.926</v>
      </c>
      <c r="AF196" s="6">
        <v>11.833</v>
      </c>
      <c r="AG196" s="6">
        <v>11.332000000000001</v>
      </c>
      <c r="AH196" s="6">
        <f t="shared" si="196"/>
        <v>11.5825</v>
      </c>
      <c r="AI196" s="9"/>
      <c r="AJ196" s="9"/>
      <c r="AK196" s="9"/>
      <c r="AL196" s="9"/>
      <c r="AM196" s="9"/>
      <c r="AN196" s="9"/>
      <c r="AO196" s="9"/>
      <c r="AP196" s="3"/>
      <c r="AQ196" s="23">
        <f t="shared" ref="AQ196:AQ259" si="198">IF((R196&lt;&gt;"")*AND($L196&lt;&gt;"")*AND($H196&lt;&gt;"dou"),R196-$L196,"")</f>
        <v>0.19500000000000028</v>
      </c>
      <c r="AR196" s="23">
        <f t="shared" si="192"/>
        <v>0.10699999999999932</v>
      </c>
      <c r="AS196" s="23">
        <f t="shared" si="193"/>
        <v>0.28500000000000014</v>
      </c>
      <c r="AT196" s="23">
        <f t="shared" si="171"/>
        <v>0.16999999999999993</v>
      </c>
      <c r="AU196" s="23">
        <f t="shared" si="172"/>
        <v>0.23199999999999932</v>
      </c>
      <c r="AV196" s="23">
        <f t="shared" si="173"/>
        <v>3.9999999999995595E-3</v>
      </c>
      <c r="AW196" s="23">
        <f t="shared" si="174"/>
        <v>9.9999999999997868E-3</v>
      </c>
      <c r="AX196" s="23">
        <f t="shared" si="175"/>
        <v>3.5000000000000142E-2</v>
      </c>
      <c r="AY196" s="23">
        <f t="shared" si="176"/>
        <v>-2.9999999999999361E-2</v>
      </c>
      <c r="AZ196" s="23">
        <f t="shared" si="177"/>
        <v>2.0999999999999019E-2</v>
      </c>
      <c r="BA196" s="23">
        <f t="shared" si="178"/>
        <v>0.52099999999999902</v>
      </c>
      <c r="BB196" s="23">
        <f t="shared" si="179"/>
        <v>0.29100000000000037</v>
      </c>
      <c r="BC196" s="23">
        <f t="shared" si="180"/>
        <v>0.22700000000000031</v>
      </c>
      <c r="BD196" s="23">
        <f t="shared" si="181"/>
        <v>0.40700000000000003</v>
      </c>
      <c r="BE196" s="23">
        <f t="shared" si="182"/>
        <v>0.31400000000000006</v>
      </c>
      <c r="BF196" s="23">
        <f t="shared" si="183"/>
        <v>-0.18699999999999939</v>
      </c>
      <c r="BG196" s="23">
        <f t="shared" si="184"/>
        <v>6.3499999999999446E-2</v>
      </c>
      <c r="BH196" s="23" t="str">
        <f t="shared" si="185"/>
        <v/>
      </c>
      <c r="BI196" s="23" t="str">
        <f t="shared" si="186"/>
        <v/>
      </c>
      <c r="BJ196" s="23" t="str">
        <f t="shared" si="187"/>
        <v/>
      </c>
      <c r="BK196" s="23" t="str">
        <f t="shared" si="188"/>
        <v/>
      </c>
      <c r="BL196" s="23" t="str">
        <f t="shared" si="189"/>
        <v/>
      </c>
      <c r="BM196" s="23" t="str">
        <f t="shared" si="190"/>
        <v/>
      </c>
      <c r="BN196" s="23" t="str">
        <f t="shared" si="191"/>
        <v/>
      </c>
      <c r="BP196" s="8">
        <f t="shared" ref="BP196:BP259" si="199">IF(AQ196&lt;&gt;"",ABS(AQ196),"")</f>
        <v>0.19500000000000028</v>
      </c>
      <c r="BQ196" s="8">
        <f t="shared" ref="BQ196:BQ259" si="200">IF(AR196&lt;&gt;"",ABS(AR196),"")</f>
        <v>0.10699999999999932</v>
      </c>
      <c r="BR196" s="8">
        <f t="shared" ref="BR196:BR259" si="201">IF(AS196&lt;&gt;"",ABS(AS196),"")</f>
        <v>0.28500000000000014</v>
      </c>
      <c r="BS196" s="8">
        <f t="shared" ref="BS196:BS259" si="202">IF(AT196&lt;&gt;"",ABS(AT196),"")</f>
        <v>0.16999999999999993</v>
      </c>
      <c r="BT196" s="8">
        <f t="shared" ref="BT196:BT259" si="203">IF(AU196&lt;&gt;"",ABS(AU196),"")</f>
        <v>0.23199999999999932</v>
      </c>
      <c r="BU196" s="8">
        <f t="shared" ref="BU196:BU259" si="204">IF(AV196&lt;&gt;"",ABS(AV196),"")</f>
        <v>3.9999999999995595E-3</v>
      </c>
      <c r="BV196" s="8">
        <f t="shared" ref="BV196:BV259" si="205">IF(AW196&lt;&gt;"",ABS(AW196),"")</f>
        <v>9.9999999999997868E-3</v>
      </c>
      <c r="BW196" s="8">
        <f t="shared" ref="BW196:BW259" si="206">IF(AX196&lt;&gt;"",ABS(AX196),"")</f>
        <v>3.5000000000000142E-2</v>
      </c>
      <c r="BX196" s="8">
        <f t="shared" ref="BX196:BX259" si="207">IF(AY196&lt;&gt;"",ABS(AY196),"")</f>
        <v>2.9999999999999361E-2</v>
      </c>
      <c r="BY196" s="8">
        <f t="shared" ref="BY196:BY259" si="208">IF(AZ196&lt;&gt;"",ABS(AZ196),"")</f>
        <v>2.0999999999999019E-2</v>
      </c>
      <c r="BZ196" s="8">
        <f t="shared" ref="BZ196:BZ259" si="209">IF(BA196&lt;&gt;"",ABS(BA196),"")</f>
        <v>0.52099999999999902</v>
      </c>
      <c r="CA196" s="8">
        <f t="shared" ref="CA196:CA259" si="210">IF(BB196&lt;&gt;"",ABS(BB196),"")</f>
        <v>0.29100000000000037</v>
      </c>
      <c r="CB196" s="8">
        <f t="shared" ref="CB196:CB259" si="211">IF(BC196&lt;&gt;"",ABS(BC196),"")</f>
        <v>0.22700000000000031</v>
      </c>
      <c r="CC196" s="8">
        <f t="shared" ref="CC196:CC259" si="212">IF(BD196&lt;&gt;"",ABS(BD196),"")</f>
        <v>0.40700000000000003</v>
      </c>
      <c r="CD196" s="8">
        <f t="shared" ref="CD196:CD259" si="213">IF(BE196&lt;&gt;"",ABS(BE196),"")</f>
        <v>0.31400000000000006</v>
      </c>
      <c r="CE196" s="8">
        <f t="shared" ref="CE196:CE259" si="214">IF(BF196&lt;&gt;"",ABS(BF196),"")</f>
        <v>0.18699999999999939</v>
      </c>
      <c r="CF196" s="8">
        <f t="shared" ref="CF196:CF259" si="215">IF(BG196&lt;&gt;"",ABS(BG196),"")</f>
        <v>6.3499999999999446E-2</v>
      </c>
      <c r="CG196" s="8" t="str">
        <f t="shared" ref="CG196:CG259" si="216">IF(BH196&lt;&gt;"",ABS(BH196),"")</f>
        <v/>
      </c>
      <c r="CH196" s="8" t="str">
        <f t="shared" ref="CH196:CH259" si="217">IF(BI196&lt;&gt;"",ABS(BI196),"")</f>
        <v/>
      </c>
      <c r="CI196" s="8" t="str">
        <f t="shared" ref="CI196:CI259" si="218">IF(BJ196&lt;&gt;"",ABS(BJ196),"")</f>
        <v/>
      </c>
      <c r="CJ196" s="8" t="str">
        <f t="shared" ref="CJ196:CJ259" si="219">IF(BK196&lt;&gt;"",ABS(BK196),"")</f>
        <v/>
      </c>
      <c r="CK196" s="8" t="str">
        <f t="shared" ref="CK196:CK259" si="220">IF(BL196&lt;&gt;"",ABS(BL196),"")</f>
        <v/>
      </c>
      <c r="CL196" s="8" t="str">
        <f t="shared" ref="CL196:CL259" si="221">IF(BM196&lt;&gt;"",ABS(BM196),"")</f>
        <v/>
      </c>
      <c r="CM196" s="8" t="str">
        <f t="shared" ref="CM196:CM259" si="222">IF(BN196&lt;&gt;"",ABS(BN196),"")</f>
        <v/>
      </c>
      <c r="CN196" s="8"/>
    </row>
    <row r="197" spans="1:92">
      <c r="A197" s="1">
        <f t="shared" si="167"/>
        <v>195</v>
      </c>
      <c r="B197" s="34"/>
      <c r="C197" s="1">
        <v>2</v>
      </c>
      <c r="D197" s="4">
        <f t="shared" si="197"/>
        <v>12</v>
      </c>
      <c r="E197" s="4" t="s">
        <v>264</v>
      </c>
      <c r="F197" s="4">
        <v>1</v>
      </c>
      <c r="G197" s="4" t="s">
        <v>16</v>
      </c>
      <c r="H197" s="4" t="s">
        <v>192</v>
      </c>
      <c r="I197" s="4"/>
      <c r="J197" s="5">
        <v>92.4</v>
      </c>
      <c r="K197" s="67">
        <v>0.106</v>
      </c>
      <c r="L197" s="41">
        <v>11.715</v>
      </c>
      <c r="M197" s="132" t="s">
        <v>226</v>
      </c>
      <c r="N197" s="4" t="s">
        <v>15</v>
      </c>
      <c r="O197" s="6">
        <v>11.664999999999999</v>
      </c>
      <c r="P197" s="1" t="s">
        <v>206</v>
      </c>
      <c r="Q197" s="3" t="s">
        <v>227</v>
      </c>
      <c r="R197" s="6">
        <v>12.061</v>
      </c>
      <c r="S197" s="23">
        <v>11.824999999999999</v>
      </c>
      <c r="T197" s="6">
        <v>12.012</v>
      </c>
      <c r="U197" s="6">
        <v>11.965999999999999</v>
      </c>
      <c r="V197" s="6">
        <v>11.96</v>
      </c>
      <c r="W197" s="6">
        <v>11.727</v>
      </c>
      <c r="X197" s="6">
        <v>11.731999999999999</v>
      </c>
      <c r="Y197" s="6">
        <v>11.759</v>
      </c>
      <c r="Z197" s="23">
        <v>11.69</v>
      </c>
      <c r="AA197" s="23">
        <v>11.737</v>
      </c>
      <c r="AB197" s="6">
        <v>12.246</v>
      </c>
      <c r="AC197" s="6">
        <v>12.032</v>
      </c>
      <c r="AD197" s="6">
        <v>11.964</v>
      </c>
      <c r="AE197" s="6">
        <v>12.129</v>
      </c>
      <c r="AF197" s="6">
        <v>12.032</v>
      </c>
      <c r="AG197" s="6">
        <v>11.555999999999999</v>
      </c>
      <c r="AH197" s="6">
        <f t="shared" si="196"/>
        <v>11.794</v>
      </c>
      <c r="AI197" s="9"/>
      <c r="AJ197" s="9"/>
      <c r="AK197" s="9"/>
      <c r="AL197" s="9"/>
      <c r="AM197" s="9"/>
      <c r="AN197" s="9"/>
      <c r="AO197" s="9"/>
      <c r="AP197" s="3"/>
      <c r="AQ197" s="23">
        <f t="shared" si="198"/>
        <v>0.34600000000000009</v>
      </c>
      <c r="AR197" s="23">
        <f t="shared" si="192"/>
        <v>0.10999999999999943</v>
      </c>
      <c r="AS197" s="23">
        <f t="shared" si="193"/>
        <v>0.2970000000000006</v>
      </c>
      <c r="AT197" s="23">
        <f t="shared" si="171"/>
        <v>0.25099999999999945</v>
      </c>
      <c r="AU197" s="23">
        <f t="shared" si="172"/>
        <v>0.24500000000000099</v>
      </c>
      <c r="AV197" s="23">
        <f t="shared" si="173"/>
        <v>1.2000000000000455E-2</v>
      </c>
      <c r="AW197" s="23">
        <f t="shared" si="174"/>
        <v>1.699999999999946E-2</v>
      </c>
      <c r="AX197" s="23">
        <f t="shared" si="175"/>
        <v>4.4000000000000483E-2</v>
      </c>
      <c r="AY197" s="23">
        <f t="shared" si="176"/>
        <v>-2.5000000000000355E-2</v>
      </c>
      <c r="AZ197" s="23">
        <f t="shared" si="177"/>
        <v>2.2000000000000242E-2</v>
      </c>
      <c r="BA197" s="23">
        <f t="shared" si="178"/>
        <v>0.53100000000000058</v>
      </c>
      <c r="BB197" s="23">
        <f t="shared" si="179"/>
        <v>0.31700000000000017</v>
      </c>
      <c r="BC197" s="23">
        <f t="shared" si="180"/>
        <v>0.24900000000000055</v>
      </c>
      <c r="BD197" s="23">
        <f t="shared" si="181"/>
        <v>0.4139999999999997</v>
      </c>
      <c r="BE197" s="23">
        <f t="shared" si="182"/>
        <v>0.31700000000000017</v>
      </c>
      <c r="BF197" s="23">
        <f t="shared" si="183"/>
        <v>-0.1590000000000007</v>
      </c>
      <c r="BG197" s="23">
        <f t="shared" si="184"/>
        <v>7.9000000000000625E-2</v>
      </c>
      <c r="BH197" s="23" t="str">
        <f t="shared" si="185"/>
        <v/>
      </c>
      <c r="BI197" s="23" t="str">
        <f t="shared" si="186"/>
        <v/>
      </c>
      <c r="BJ197" s="23" t="str">
        <f t="shared" si="187"/>
        <v/>
      </c>
      <c r="BK197" s="23" t="str">
        <f t="shared" si="188"/>
        <v/>
      </c>
      <c r="BL197" s="23" t="str">
        <f t="shared" si="189"/>
        <v/>
      </c>
      <c r="BM197" s="23" t="str">
        <f t="shared" si="190"/>
        <v/>
      </c>
      <c r="BN197" s="23" t="str">
        <f t="shared" si="191"/>
        <v/>
      </c>
      <c r="BP197" s="8">
        <f t="shared" si="199"/>
        <v>0.34600000000000009</v>
      </c>
      <c r="BQ197" s="8">
        <f t="shared" si="200"/>
        <v>0.10999999999999943</v>
      </c>
      <c r="BR197" s="8">
        <f t="shared" si="201"/>
        <v>0.2970000000000006</v>
      </c>
      <c r="BS197" s="8">
        <f t="shared" si="202"/>
        <v>0.25099999999999945</v>
      </c>
      <c r="BT197" s="8">
        <f t="shared" si="203"/>
        <v>0.24500000000000099</v>
      </c>
      <c r="BU197" s="8">
        <f t="shared" si="204"/>
        <v>1.2000000000000455E-2</v>
      </c>
      <c r="BV197" s="8">
        <f t="shared" si="205"/>
        <v>1.699999999999946E-2</v>
      </c>
      <c r="BW197" s="8">
        <f t="shared" si="206"/>
        <v>4.4000000000000483E-2</v>
      </c>
      <c r="BX197" s="8">
        <f t="shared" si="207"/>
        <v>2.5000000000000355E-2</v>
      </c>
      <c r="BY197" s="8">
        <f t="shared" si="208"/>
        <v>2.2000000000000242E-2</v>
      </c>
      <c r="BZ197" s="8">
        <f t="shared" si="209"/>
        <v>0.53100000000000058</v>
      </c>
      <c r="CA197" s="8">
        <f t="shared" si="210"/>
        <v>0.31700000000000017</v>
      </c>
      <c r="CB197" s="8">
        <f t="shared" si="211"/>
        <v>0.24900000000000055</v>
      </c>
      <c r="CC197" s="8">
        <f t="shared" si="212"/>
        <v>0.4139999999999997</v>
      </c>
      <c r="CD197" s="8">
        <f t="shared" si="213"/>
        <v>0.31700000000000017</v>
      </c>
      <c r="CE197" s="8">
        <f t="shared" si="214"/>
        <v>0.1590000000000007</v>
      </c>
      <c r="CF197" s="8">
        <f t="shared" si="215"/>
        <v>7.9000000000000625E-2</v>
      </c>
      <c r="CG197" s="8" t="str">
        <f t="shared" si="216"/>
        <v/>
      </c>
      <c r="CH197" s="8" t="str">
        <f t="shared" si="217"/>
        <v/>
      </c>
      <c r="CI197" s="8" t="str">
        <f t="shared" si="218"/>
        <v/>
      </c>
      <c r="CJ197" s="8" t="str">
        <f t="shared" si="219"/>
        <v/>
      </c>
      <c r="CK197" s="8" t="str">
        <f t="shared" si="220"/>
        <v/>
      </c>
      <c r="CL197" s="8" t="str">
        <f t="shared" si="221"/>
        <v/>
      </c>
      <c r="CM197" s="8" t="str">
        <f t="shared" si="222"/>
        <v/>
      </c>
      <c r="CN197" s="8"/>
    </row>
    <row r="198" spans="1:92">
      <c r="A198" s="1">
        <f t="shared" si="167"/>
        <v>196</v>
      </c>
      <c r="B198" s="34"/>
      <c r="C198" s="1">
        <v>2</v>
      </c>
      <c r="D198" s="4">
        <f t="shared" si="197"/>
        <v>12</v>
      </c>
      <c r="E198" s="4" t="s">
        <v>267</v>
      </c>
      <c r="F198" s="4">
        <v>3</v>
      </c>
      <c r="G198" s="4" t="s">
        <v>13</v>
      </c>
      <c r="H198" s="4" t="s">
        <v>14</v>
      </c>
      <c r="I198" s="4"/>
      <c r="J198" s="5">
        <v>98.7</v>
      </c>
      <c r="K198" s="72"/>
      <c r="L198" s="41">
        <v>6.2830000000000004</v>
      </c>
      <c r="M198" s="132" t="s">
        <v>120</v>
      </c>
      <c r="N198" s="4" t="s">
        <v>15</v>
      </c>
      <c r="O198" s="6">
        <v>6.2859999999999996</v>
      </c>
      <c r="P198" s="1" t="s">
        <v>206</v>
      </c>
      <c r="Q198" s="3" t="s">
        <v>227</v>
      </c>
      <c r="R198" s="6">
        <v>6.5129999999999999</v>
      </c>
      <c r="S198" s="6">
        <v>6.4210000000000003</v>
      </c>
      <c r="T198" s="6">
        <v>6.34</v>
      </c>
      <c r="U198" s="6">
        <v>6.2729999999999997</v>
      </c>
      <c r="V198" s="6">
        <v>6.3609999999999998</v>
      </c>
      <c r="W198" s="58"/>
      <c r="X198" s="58"/>
      <c r="Y198" s="58"/>
      <c r="Z198" s="6">
        <v>6.3010000000000002</v>
      </c>
      <c r="AA198" s="6">
        <v>6.298</v>
      </c>
      <c r="AB198" s="6">
        <v>6.6280000000000001</v>
      </c>
      <c r="AC198" s="6">
        <v>6.5819999999999999</v>
      </c>
      <c r="AD198" s="6">
        <v>6.5279999999999996</v>
      </c>
      <c r="AE198" s="6">
        <v>6.5359999999999996</v>
      </c>
      <c r="AF198" s="6">
        <v>6.4539999999999997</v>
      </c>
      <c r="AG198" s="6">
        <v>5.9669999999999996</v>
      </c>
      <c r="AH198" s="6">
        <f t="shared" si="196"/>
        <v>6.2104999999999997</v>
      </c>
      <c r="AI198" s="9"/>
      <c r="AJ198" s="9"/>
      <c r="AK198" s="9"/>
      <c r="AL198" s="9"/>
      <c r="AM198" s="9"/>
      <c r="AN198" s="9"/>
      <c r="AO198" s="9"/>
      <c r="AP198" s="3"/>
      <c r="AQ198" s="23">
        <f t="shared" si="198"/>
        <v>0.22999999999999954</v>
      </c>
      <c r="AR198" s="23">
        <f t="shared" si="192"/>
        <v>0.1379999999999999</v>
      </c>
      <c r="AS198" s="23">
        <f t="shared" si="193"/>
        <v>5.6999999999999496E-2</v>
      </c>
      <c r="AT198" s="23">
        <f t="shared" si="171"/>
        <v>-1.0000000000000675E-2</v>
      </c>
      <c r="AU198" s="23">
        <f t="shared" si="172"/>
        <v>7.7999999999999403E-2</v>
      </c>
      <c r="AV198" s="23" t="str">
        <f t="shared" si="173"/>
        <v/>
      </c>
      <c r="AW198" s="23" t="str">
        <f t="shared" si="174"/>
        <v/>
      </c>
      <c r="AX198" s="23" t="str">
        <f t="shared" si="175"/>
        <v/>
      </c>
      <c r="AY198" s="23">
        <f t="shared" si="176"/>
        <v>1.7999999999999794E-2</v>
      </c>
      <c r="AZ198" s="23">
        <f t="shared" si="177"/>
        <v>1.499999999999968E-2</v>
      </c>
      <c r="BA198" s="23">
        <f t="shared" si="178"/>
        <v>0.34499999999999975</v>
      </c>
      <c r="BB198" s="23">
        <f t="shared" si="179"/>
        <v>0.29899999999999949</v>
      </c>
      <c r="BC198" s="23">
        <f t="shared" si="180"/>
        <v>0.24499999999999922</v>
      </c>
      <c r="BD198" s="23">
        <f t="shared" si="181"/>
        <v>0.25299999999999923</v>
      </c>
      <c r="BE198" s="23">
        <f t="shared" si="182"/>
        <v>0.17099999999999937</v>
      </c>
      <c r="BF198" s="23">
        <f t="shared" si="183"/>
        <v>-0.31600000000000072</v>
      </c>
      <c r="BG198" s="23">
        <f t="shared" si="184"/>
        <v>-7.2500000000000675E-2</v>
      </c>
      <c r="BH198" s="23" t="str">
        <f t="shared" si="185"/>
        <v/>
      </c>
      <c r="BI198" s="23" t="str">
        <f t="shared" si="186"/>
        <v/>
      </c>
      <c r="BJ198" s="23" t="str">
        <f t="shared" si="187"/>
        <v/>
      </c>
      <c r="BK198" s="23" t="str">
        <f t="shared" si="188"/>
        <v/>
      </c>
      <c r="BL198" s="23" t="str">
        <f t="shared" si="189"/>
        <v/>
      </c>
      <c r="BM198" s="23" t="str">
        <f t="shared" si="190"/>
        <v/>
      </c>
      <c r="BN198" s="23" t="str">
        <f t="shared" si="191"/>
        <v/>
      </c>
      <c r="BP198" s="8">
        <f t="shared" si="199"/>
        <v>0.22999999999999954</v>
      </c>
      <c r="BQ198" s="8">
        <f t="shared" si="200"/>
        <v>0.1379999999999999</v>
      </c>
      <c r="BR198" s="8">
        <f t="shared" si="201"/>
        <v>5.6999999999999496E-2</v>
      </c>
      <c r="BS198" s="8">
        <f t="shared" si="202"/>
        <v>1.0000000000000675E-2</v>
      </c>
      <c r="BT198" s="8">
        <f t="shared" si="203"/>
        <v>7.7999999999999403E-2</v>
      </c>
      <c r="BU198" s="8" t="str">
        <f t="shared" si="204"/>
        <v/>
      </c>
      <c r="BV198" s="8" t="str">
        <f t="shared" si="205"/>
        <v/>
      </c>
      <c r="BW198" s="8" t="str">
        <f t="shared" si="206"/>
        <v/>
      </c>
      <c r="BX198" s="8">
        <f t="shared" si="207"/>
        <v>1.7999999999999794E-2</v>
      </c>
      <c r="BY198" s="8">
        <f t="shared" si="208"/>
        <v>1.499999999999968E-2</v>
      </c>
      <c r="BZ198" s="8">
        <f t="shared" si="209"/>
        <v>0.34499999999999975</v>
      </c>
      <c r="CA198" s="8">
        <f t="shared" si="210"/>
        <v>0.29899999999999949</v>
      </c>
      <c r="CB198" s="8">
        <f t="shared" si="211"/>
        <v>0.24499999999999922</v>
      </c>
      <c r="CC198" s="8">
        <f t="shared" si="212"/>
        <v>0.25299999999999923</v>
      </c>
      <c r="CD198" s="8">
        <f t="shared" si="213"/>
        <v>0.17099999999999937</v>
      </c>
      <c r="CE198" s="8">
        <f t="shared" si="214"/>
        <v>0.31600000000000072</v>
      </c>
      <c r="CF198" s="8">
        <f t="shared" si="215"/>
        <v>7.2500000000000675E-2</v>
      </c>
      <c r="CG198" s="8" t="str">
        <f t="shared" si="216"/>
        <v/>
      </c>
      <c r="CH198" s="8" t="str">
        <f t="shared" si="217"/>
        <v/>
      </c>
      <c r="CI198" s="8" t="str">
        <f t="shared" si="218"/>
        <v/>
      </c>
      <c r="CJ198" s="8" t="str">
        <f t="shared" si="219"/>
        <v/>
      </c>
      <c r="CK198" s="8" t="str">
        <f t="shared" si="220"/>
        <v/>
      </c>
      <c r="CL198" s="8" t="str">
        <f t="shared" si="221"/>
        <v/>
      </c>
      <c r="CM198" s="8" t="str">
        <f t="shared" si="222"/>
        <v/>
      </c>
      <c r="CN198" s="8"/>
    </row>
    <row r="199" spans="1:92">
      <c r="A199" s="1">
        <f t="shared" si="167"/>
        <v>197</v>
      </c>
      <c r="B199" s="34"/>
      <c r="C199" s="1">
        <v>2</v>
      </c>
      <c r="D199" s="4">
        <f t="shared" si="197"/>
        <v>12</v>
      </c>
      <c r="E199" s="4" t="s">
        <v>268</v>
      </c>
      <c r="F199" s="4">
        <v>3</v>
      </c>
      <c r="G199" s="4" t="s">
        <v>13</v>
      </c>
      <c r="H199" s="4" t="s">
        <v>19</v>
      </c>
      <c r="I199" s="4"/>
      <c r="J199" s="5">
        <v>98.7</v>
      </c>
      <c r="K199" s="72"/>
      <c r="L199" s="41">
        <v>8.4410000000000007</v>
      </c>
      <c r="M199" s="132" t="s">
        <v>226</v>
      </c>
      <c r="N199" s="4" t="s">
        <v>15</v>
      </c>
      <c r="O199" s="6">
        <v>8.4659999999999993</v>
      </c>
      <c r="P199" s="1" t="s">
        <v>206</v>
      </c>
      <c r="Q199" s="3" t="s">
        <v>227</v>
      </c>
      <c r="R199" s="6">
        <v>8.6329999999999991</v>
      </c>
      <c r="S199" s="6">
        <v>8.7200000000000006</v>
      </c>
      <c r="T199" s="6">
        <v>8.4670000000000005</v>
      </c>
      <c r="U199" s="6">
        <v>8.3469999999999995</v>
      </c>
      <c r="V199" s="6">
        <v>8.3420000000000005</v>
      </c>
      <c r="W199" s="58"/>
      <c r="X199" s="58"/>
      <c r="Y199" s="58"/>
      <c r="Z199" s="6">
        <v>8.4510000000000005</v>
      </c>
      <c r="AA199" s="6">
        <v>8.4250000000000007</v>
      </c>
      <c r="AB199" s="6">
        <v>8.4049999999999994</v>
      </c>
      <c r="AC199" s="6">
        <v>8.5239999999999991</v>
      </c>
      <c r="AD199" s="6">
        <v>8.593</v>
      </c>
      <c r="AE199" s="6">
        <v>8.3010000000000002</v>
      </c>
      <c r="AF199" s="6">
        <v>8.5370000000000008</v>
      </c>
      <c r="AG199" s="6">
        <v>8.2140000000000004</v>
      </c>
      <c r="AH199" s="6">
        <f t="shared" ref="AH199:AH203" si="223">IF((AF199&lt;&gt;0)*AND(AG199&lt;&gt;0),AVERAGE(AF199:AG199),"")</f>
        <v>8.3755000000000006</v>
      </c>
      <c r="AI199" s="9"/>
      <c r="AJ199" s="9"/>
      <c r="AK199" s="9"/>
      <c r="AL199" s="9"/>
      <c r="AM199" s="9"/>
      <c r="AN199" s="9"/>
      <c r="AO199" s="9"/>
      <c r="AP199" s="3"/>
      <c r="AQ199" s="23">
        <f t="shared" si="198"/>
        <v>0.19199999999999839</v>
      </c>
      <c r="AR199" s="23">
        <f t="shared" si="192"/>
        <v>0.27899999999999991</v>
      </c>
      <c r="AS199" s="23">
        <f t="shared" si="193"/>
        <v>2.5999999999999801E-2</v>
      </c>
      <c r="AT199" s="23">
        <f t="shared" si="171"/>
        <v>-9.4000000000001194E-2</v>
      </c>
      <c r="AU199" s="23">
        <f t="shared" si="172"/>
        <v>-9.9000000000000199E-2</v>
      </c>
      <c r="AV199" s="23" t="str">
        <f t="shared" si="173"/>
        <v/>
      </c>
      <c r="AW199" s="23" t="str">
        <f t="shared" si="174"/>
        <v/>
      </c>
      <c r="AX199" s="23" t="str">
        <f t="shared" si="175"/>
        <v/>
      </c>
      <c r="AY199" s="23">
        <f t="shared" si="176"/>
        <v>9.9999999999997868E-3</v>
      </c>
      <c r="AZ199" s="23">
        <f t="shared" si="177"/>
        <v>-1.6000000000000014E-2</v>
      </c>
      <c r="BA199" s="23">
        <f t="shared" si="178"/>
        <v>-3.6000000000001364E-2</v>
      </c>
      <c r="BB199" s="23">
        <f t="shared" si="179"/>
        <v>8.2999999999998408E-2</v>
      </c>
      <c r="BC199" s="23">
        <f t="shared" si="180"/>
        <v>0.15199999999999925</v>
      </c>
      <c r="BD199" s="23">
        <f t="shared" si="181"/>
        <v>-0.14000000000000057</v>
      </c>
      <c r="BE199" s="23">
        <f t="shared" si="182"/>
        <v>9.6000000000000085E-2</v>
      </c>
      <c r="BF199" s="23">
        <f t="shared" si="183"/>
        <v>-0.22700000000000031</v>
      </c>
      <c r="BG199" s="23">
        <f t="shared" si="184"/>
        <v>-6.5500000000000114E-2</v>
      </c>
      <c r="BH199" s="23" t="str">
        <f t="shared" si="185"/>
        <v/>
      </c>
      <c r="BI199" s="23" t="str">
        <f t="shared" si="186"/>
        <v/>
      </c>
      <c r="BJ199" s="23" t="str">
        <f t="shared" si="187"/>
        <v/>
      </c>
      <c r="BK199" s="23" t="str">
        <f t="shared" si="188"/>
        <v/>
      </c>
      <c r="BL199" s="23" t="str">
        <f t="shared" si="189"/>
        <v/>
      </c>
      <c r="BM199" s="23" t="str">
        <f t="shared" si="190"/>
        <v/>
      </c>
      <c r="BN199" s="23" t="str">
        <f t="shared" si="191"/>
        <v/>
      </c>
      <c r="BP199" s="8">
        <f t="shared" si="199"/>
        <v>0.19199999999999839</v>
      </c>
      <c r="BQ199" s="8">
        <f t="shared" si="200"/>
        <v>0.27899999999999991</v>
      </c>
      <c r="BR199" s="8">
        <f t="shared" si="201"/>
        <v>2.5999999999999801E-2</v>
      </c>
      <c r="BS199" s="8">
        <f t="shared" si="202"/>
        <v>9.4000000000001194E-2</v>
      </c>
      <c r="BT199" s="8">
        <f t="shared" si="203"/>
        <v>9.9000000000000199E-2</v>
      </c>
      <c r="BU199" s="8" t="str">
        <f t="shared" si="204"/>
        <v/>
      </c>
      <c r="BV199" s="8" t="str">
        <f t="shared" si="205"/>
        <v/>
      </c>
      <c r="BW199" s="8" t="str">
        <f t="shared" si="206"/>
        <v/>
      </c>
      <c r="BX199" s="8">
        <f t="shared" si="207"/>
        <v>9.9999999999997868E-3</v>
      </c>
      <c r="BY199" s="8">
        <f t="shared" si="208"/>
        <v>1.6000000000000014E-2</v>
      </c>
      <c r="BZ199" s="8">
        <f t="shared" si="209"/>
        <v>3.6000000000001364E-2</v>
      </c>
      <c r="CA199" s="8">
        <f t="shared" si="210"/>
        <v>8.2999999999998408E-2</v>
      </c>
      <c r="CB199" s="8">
        <f t="shared" si="211"/>
        <v>0.15199999999999925</v>
      </c>
      <c r="CC199" s="8">
        <f t="shared" si="212"/>
        <v>0.14000000000000057</v>
      </c>
      <c r="CD199" s="8">
        <f t="shared" si="213"/>
        <v>9.6000000000000085E-2</v>
      </c>
      <c r="CE199" s="8">
        <f t="shared" si="214"/>
        <v>0.22700000000000031</v>
      </c>
      <c r="CF199" s="8">
        <f t="shared" si="215"/>
        <v>6.5500000000000114E-2</v>
      </c>
      <c r="CG199" s="8" t="str">
        <f t="shared" si="216"/>
        <v/>
      </c>
      <c r="CH199" s="8" t="str">
        <f t="shared" si="217"/>
        <v/>
      </c>
      <c r="CI199" s="8" t="str">
        <f t="shared" si="218"/>
        <v/>
      </c>
      <c r="CJ199" s="8" t="str">
        <f t="shared" si="219"/>
        <v/>
      </c>
      <c r="CK199" s="8" t="str">
        <f t="shared" si="220"/>
        <v/>
      </c>
      <c r="CL199" s="8" t="str">
        <f t="shared" si="221"/>
        <v/>
      </c>
      <c r="CM199" s="8" t="str">
        <f t="shared" si="222"/>
        <v/>
      </c>
      <c r="CN199" s="8"/>
    </row>
    <row r="200" spans="1:92">
      <c r="A200" s="1">
        <f t="shared" si="167"/>
        <v>198</v>
      </c>
      <c r="B200" s="34"/>
      <c r="C200" s="1">
        <v>2</v>
      </c>
      <c r="D200" s="4">
        <f t="shared" si="197"/>
        <v>12</v>
      </c>
      <c r="E200" s="4" t="s">
        <v>176</v>
      </c>
      <c r="F200" s="4">
        <v>3</v>
      </c>
      <c r="G200" s="4" t="s">
        <v>13</v>
      </c>
      <c r="H200" s="4" t="s">
        <v>19</v>
      </c>
      <c r="I200" s="4"/>
      <c r="J200" s="5">
        <v>98.4</v>
      </c>
      <c r="K200" s="72"/>
      <c r="L200" s="41">
        <v>9.2620000000000005</v>
      </c>
      <c r="M200" s="132" t="s">
        <v>226</v>
      </c>
      <c r="N200" s="4" t="s">
        <v>15</v>
      </c>
      <c r="O200" s="6">
        <v>9.27</v>
      </c>
      <c r="P200" s="1" t="s">
        <v>206</v>
      </c>
      <c r="Q200" s="3" t="s">
        <v>227</v>
      </c>
      <c r="R200" s="6">
        <v>9.4359999999999999</v>
      </c>
      <c r="S200" s="6">
        <v>9.56</v>
      </c>
      <c r="T200" s="6">
        <v>9.2579999999999991</v>
      </c>
      <c r="U200" s="6">
        <v>9.1829999999999998</v>
      </c>
      <c r="V200" s="6">
        <v>9.23</v>
      </c>
      <c r="W200" s="58"/>
      <c r="X200" s="58"/>
      <c r="Y200" s="58"/>
      <c r="Z200" s="6">
        <v>9.298</v>
      </c>
      <c r="AA200" s="6">
        <v>9.2569999999999997</v>
      </c>
      <c r="AB200" s="6">
        <v>9.3989999999999991</v>
      </c>
      <c r="AC200" s="6">
        <v>9.5980000000000008</v>
      </c>
      <c r="AD200" s="6">
        <v>9.5860000000000003</v>
      </c>
      <c r="AE200" s="6">
        <v>9.2579999999999991</v>
      </c>
      <c r="AF200" s="6">
        <v>9.3350000000000009</v>
      </c>
      <c r="AG200" s="6">
        <v>9.0269999999999992</v>
      </c>
      <c r="AH200" s="6">
        <f t="shared" si="223"/>
        <v>9.1810000000000009</v>
      </c>
      <c r="AI200" s="9"/>
      <c r="AJ200" s="9"/>
      <c r="AK200" s="9"/>
      <c r="AL200" s="9"/>
      <c r="AM200" s="9"/>
      <c r="AN200" s="9"/>
      <c r="AO200" s="9"/>
      <c r="AP200" s="3"/>
      <c r="AQ200" s="23">
        <f t="shared" si="198"/>
        <v>0.17399999999999949</v>
      </c>
      <c r="AR200" s="23">
        <f t="shared" si="192"/>
        <v>0.29800000000000004</v>
      </c>
      <c r="AS200" s="23">
        <f t="shared" si="193"/>
        <v>-4.0000000000013358E-3</v>
      </c>
      <c r="AT200" s="23">
        <f t="shared" si="171"/>
        <v>-7.9000000000000625E-2</v>
      </c>
      <c r="AU200" s="23">
        <f t="shared" si="172"/>
        <v>-3.2000000000000028E-2</v>
      </c>
      <c r="AV200" s="23" t="str">
        <f t="shared" si="173"/>
        <v/>
      </c>
      <c r="AW200" s="23" t="str">
        <f t="shared" si="174"/>
        <v/>
      </c>
      <c r="AX200" s="23" t="str">
        <f t="shared" si="175"/>
        <v/>
      </c>
      <c r="AY200" s="23">
        <f t="shared" si="176"/>
        <v>3.5999999999999588E-2</v>
      </c>
      <c r="AZ200" s="23">
        <f t="shared" si="177"/>
        <v>-5.0000000000007816E-3</v>
      </c>
      <c r="BA200" s="23">
        <f t="shared" si="178"/>
        <v>0.13699999999999868</v>
      </c>
      <c r="BB200" s="23">
        <f t="shared" si="179"/>
        <v>0.3360000000000003</v>
      </c>
      <c r="BC200" s="23">
        <f t="shared" si="180"/>
        <v>0.32399999999999984</v>
      </c>
      <c r="BD200" s="23">
        <f t="shared" si="181"/>
        <v>-4.0000000000013358E-3</v>
      </c>
      <c r="BE200" s="23">
        <f t="shared" si="182"/>
        <v>7.3000000000000398E-2</v>
      </c>
      <c r="BF200" s="23">
        <f t="shared" si="183"/>
        <v>-0.23500000000000121</v>
      </c>
      <c r="BG200" s="23">
        <f t="shared" si="184"/>
        <v>-8.0999999999999517E-2</v>
      </c>
      <c r="BH200" s="23" t="str">
        <f t="shared" si="185"/>
        <v/>
      </c>
      <c r="BI200" s="23" t="str">
        <f t="shared" si="186"/>
        <v/>
      </c>
      <c r="BJ200" s="23" t="str">
        <f t="shared" si="187"/>
        <v/>
      </c>
      <c r="BK200" s="23" t="str">
        <f t="shared" si="188"/>
        <v/>
      </c>
      <c r="BL200" s="23" t="str">
        <f t="shared" si="189"/>
        <v/>
      </c>
      <c r="BM200" s="23" t="str">
        <f t="shared" si="190"/>
        <v/>
      </c>
      <c r="BN200" s="23" t="str">
        <f t="shared" si="191"/>
        <v/>
      </c>
      <c r="BP200" s="8">
        <f t="shared" si="199"/>
        <v>0.17399999999999949</v>
      </c>
      <c r="BQ200" s="8">
        <f t="shared" si="200"/>
        <v>0.29800000000000004</v>
      </c>
      <c r="BR200" s="8">
        <f t="shared" si="201"/>
        <v>4.0000000000013358E-3</v>
      </c>
      <c r="BS200" s="8">
        <f t="shared" si="202"/>
        <v>7.9000000000000625E-2</v>
      </c>
      <c r="BT200" s="8">
        <f t="shared" si="203"/>
        <v>3.2000000000000028E-2</v>
      </c>
      <c r="BU200" s="8" t="str">
        <f t="shared" si="204"/>
        <v/>
      </c>
      <c r="BV200" s="8" t="str">
        <f t="shared" si="205"/>
        <v/>
      </c>
      <c r="BW200" s="8" t="str">
        <f t="shared" si="206"/>
        <v/>
      </c>
      <c r="BX200" s="8">
        <f t="shared" si="207"/>
        <v>3.5999999999999588E-2</v>
      </c>
      <c r="BY200" s="8">
        <f t="shared" si="208"/>
        <v>5.0000000000007816E-3</v>
      </c>
      <c r="BZ200" s="8">
        <f t="shared" si="209"/>
        <v>0.13699999999999868</v>
      </c>
      <c r="CA200" s="8">
        <f t="shared" si="210"/>
        <v>0.3360000000000003</v>
      </c>
      <c r="CB200" s="8">
        <f t="shared" si="211"/>
        <v>0.32399999999999984</v>
      </c>
      <c r="CC200" s="8">
        <f t="shared" si="212"/>
        <v>4.0000000000013358E-3</v>
      </c>
      <c r="CD200" s="8">
        <f t="shared" si="213"/>
        <v>7.3000000000000398E-2</v>
      </c>
      <c r="CE200" s="8">
        <f t="shared" si="214"/>
        <v>0.23500000000000121</v>
      </c>
      <c r="CF200" s="8">
        <f t="shared" si="215"/>
        <v>8.0999999999999517E-2</v>
      </c>
      <c r="CG200" s="8" t="str">
        <f t="shared" si="216"/>
        <v/>
      </c>
      <c r="CH200" s="8" t="str">
        <f t="shared" si="217"/>
        <v/>
      </c>
      <c r="CI200" s="8" t="str">
        <f t="shared" si="218"/>
        <v/>
      </c>
      <c r="CJ200" s="8" t="str">
        <f t="shared" si="219"/>
        <v/>
      </c>
      <c r="CK200" s="8" t="str">
        <f t="shared" si="220"/>
        <v/>
      </c>
      <c r="CL200" s="8" t="str">
        <f t="shared" si="221"/>
        <v/>
      </c>
      <c r="CM200" s="8" t="str">
        <f t="shared" si="222"/>
        <v/>
      </c>
      <c r="CN200" s="8"/>
    </row>
    <row r="201" spans="1:92">
      <c r="A201" s="1">
        <f t="shared" ref="A201:A271" si="224">A200+1</f>
        <v>199</v>
      </c>
      <c r="B201" s="34"/>
      <c r="C201" s="1">
        <v>2</v>
      </c>
      <c r="D201" s="4">
        <f t="shared" si="197"/>
        <v>12</v>
      </c>
      <c r="E201" s="4" t="s">
        <v>269</v>
      </c>
      <c r="F201" s="4">
        <v>3</v>
      </c>
      <c r="G201" s="4" t="s">
        <v>13</v>
      </c>
      <c r="H201" s="4" t="s">
        <v>19</v>
      </c>
      <c r="I201" s="4"/>
      <c r="J201" s="5">
        <v>97.5</v>
      </c>
      <c r="K201" s="72"/>
      <c r="L201" s="41">
        <v>9.7569999999999997</v>
      </c>
      <c r="M201" s="132" t="s">
        <v>226</v>
      </c>
      <c r="N201" s="4" t="s">
        <v>15</v>
      </c>
      <c r="O201" s="6">
        <v>9.7620000000000005</v>
      </c>
      <c r="P201" s="1" t="s">
        <v>206</v>
      </c>
      <c r="Q201" s="3" t="s">
        <v>227</v>
      </c>
      <c r="R201" s="6">
        <v>10.105</v>
      </c>
      <c r="S201" s="6">
        <v>10.268000000000001</v>
      </c>
      <c r="T201" s="6">
        <v>9.8000000000000007</v>
      </c>
      <c r="U201" s="6">
        <v>9.8079999999999998</v>
      </c>
      <c r="V201" s="6">
        <v>9.8109999999999999</v>
      </c>
      <c r="W201" s="58"/>
      <c r="X201" s="58"/>
      <c r="Y201" s="58"/>
      <c r="Z201" s="6">
        <v>9.8119999999999994</v>
      </c>
      <c r="AA201" s="6">
        <v>9.7639999999999993</v>
      </c>
      <c r="AB201" s="6">
        <v>9.9789999999999992</v>
      </c>
      <c r="AC201" s="6">
        <v>10.204000000000001</v>
      </c>
      <c r="AD201" s="6">
        <v>10.225</v>
      </c>
      <c r="AE201" s="6">
        <v>9.8140000000000001</v>
      </c>
      <c r="AF201" s="6">
        <v>10.007</v>
      </c>
      <c r="AG201" s="6">
        <v>9.5259999999999998</v>
      </c>
      <c r="AH201" s="6">
        <f t="shared" si="223"/>
        <v>9.7665000000000006</v>
      </c>
      <c r="AI201" s="9"/>
      <c r="AJ201" s="9"/>
      <c r="AK201" s="9"/>
      <c r="AL201" s="9"/>
      <c r="AM201" s="9"/>
      <c r="AN201" s="9"/>
      <c r="AO201" s="9"/>
      <c r="AP201" s="3"/>
      <c r="AQ201" s="23">
        <f t="shared" si="198"/>
        <v>0.34800000000000075</v>
      </c>
      <c r="AR201" s="23">
        <f t="shared" si="192"/>
        <v>0.51100000000000101</v>
      </c>
      <c r="AS201" s="23">
        <f t="shared" si="193"/>
        <v>4.3000000000001037E-2</v>
      </c>
      <c r="AT201" s="23">
        <f t="shared" si="171"/>
        <v>5.1000000000000156E-2</v>
      </c>
      <c r="AU201" s="23">
        <f t="shared" si="172"/>
        <v>5.400000000000027E-2</v>
      </c>
      <c r="AV201" s="23" t="str">
        <f t="shared" si="173"/>
        <v/>
      </c>
      <c r="AW201" s="23" t="str">
        <f t="shared" si="174"/>
        <v/>
      </c>
      <c r="AX201" s="23" t="str">
        <f t="shared" si="175"/>
        <v/>
      </c>
      <c r="AY201" s="23">
        <f t="shared" si="176"/>
        <v>5.4999999999999716E-2</v>
      </c>
      <c r="AZ201" s="23">
        <f t="shared" si="177"/>
        <v>6.9999999999996732E-3</v>
      </c>
      <c r="BA201" s="23">
        <f t="shared" si="178"/>
        <v>0.22199999999999953</v>
      </c>
      <c r="BB201" s="23">
        <f t="shared" si="179"/>
        <v>0.44700000000000095</v>
      </c>
      <c r="BC201" s="23">
        <f t="shared" si="180"/>
        <v>0.46799999999999997</v>
      </c>
      <c r="BD201" s="23">
        <f t="shared" si="181"/>
        <v>5.7000000000000384E-2</v>
      </c>
      <c r="BE201" s="23">
        <f t="shared" si="182"/>
        <v>0.25</v>
      </c>
      <c r="BF201" s="23">
        <f t="shared" si="183"/>
        <v>-0.23099999999999987</v>
      </c>
      <c r="BG201" s="23">
        <f t="shared" si="184"/>
        <v>9.5000000000009521E-3</v>
      </c>
      <c r="BH201" s="23" t="str">
        <f t="shared" si="185"/>
        <v/>
      </c>
      <c r="BI201" s="23" t="str">
        <f t="shared" si="186"/>
        <v/>
      </c>
      <c r="BJ201" s="23" t="str">
        <f t="shared" si="187"/>
        <v/>
      </c>
      <c r="BK201" s="23" t="str">
        <f t="shared" si="188"/>
        <v/>
      </c>
      <c r="BL201" s="23" t="str">
        <f t="shared" si="189"/>
        <v/>
      </c>
      <c r="BM201" s="23" t="str">
        <f t="shared" si="190"/>
        <v/>
      </c>
      <c r="BN201" s="23" t="str">
        <f t="shared" si="191"/>
        <v/>
      </c>
      <c r="BP201" s="8">
        <f t="shared" si="199"/>
        <v>0.34800000000000075</v>
      </c>
      <c r="BQ201" s="8">
        <f t="shared" si="200"/>
        <v>0.51100000000000101</v>
      </c>
      <c r="BR201" s="8">
        <f t="shared" si="201"/>
        <v>4.3000000000001037E-2</v>
      </c>
      <c r="BS201" s="8">
        <f t="shared" si="202"/>
        <v>5.1000000000000156E-2</v>
      </c>
      <c r="BT201" s="8">
        <f t="shared" si="203"/>
        <v>5.400000000000027E-2</v>
      </c>
      <c r="BU201" s="8" t="str">
        <f t="shared" si="204"/>
        <v/>
      </c>
      <c r="BV201" s="8" t="str">
        <f t="shared" si="205"/>
        <v/>
      </c>
      <c r="BW201" s="8" t="str">
        <f t="shared" si="206"/>
        <v/>
      </c>
      <c r="BX201" s="8">
        <f t="shared" si="207"/>
        <v>5.4999999999999716E-2</v>
      </c>
      <c r="BY201" s="8">
        <f t="shared" si="208"/>
        <v>6.9999999999996732E-3</v>
      </c>
      <c r="BZ201" s="8">
        <f t="shared" si="209"/>
        <v>0.22199999999999953</v>
      </c>
      <c r="CA201" s="8">
        <f t="shared" si="210"/>
        <v>0.44700000000000095</v>
      </c>
      <c r="CB201" s="8">
        <f t="shared" si="211"/>
        <v>0.46799999999999997</v>
      </c>
      <c r="CC201" s="8">
        <f t="shared" si="212"/>
        <v>5.7000000000000384E-2</v>
      </c>
      <c r="CD201" s="8">
        <f t="shared" si="213"/>
        <v>0.25</v>
      </c>
      <c r="CE201" s="8">
        <f t="shared" si="214"/>
        <v>0.23099999999999987</v>
      </c>
      <c r="CF201" s="8">
        <f t="shared" si="215"/>
        <v>9.5000000000009521E-3</v>
      </c>
      <c r="CG201" s="8" t="str">
        <f t="shared" si="216"/>
        <v/>
      </c>
      <c r="CH201" s="8" t="str">
        <f t="shared" si="217"/>
        <v/>
      </c>
      <c r="CI201" s="8" t="str">
        <f t="shared" si="218"/>
        <v/>
      </c>
      <c r="CJ201" s="8" t="str">
        <f t="shared" si="219"/>
        <v/>
      </c>
      <c r="CK201" s="8" t="str">
        <f t="shared" si="220"/>
        <v/>
      </c>
      <c r="CL201" s="8" t="str">
        <f t="shared" si="221"/>
        <v/>
      </c>
      <c r="CM201" s="8" t="str">
        <f t="shared" si="222"/>
        <v/>
      </c>
      <c r="CN201" s="8"/>
    </row>
    <row r="202" spans="1:92">
      <c r="A202" s="1">
        <f t="shared" si="224"/>
        <v>200</v>
      </c>
      <c r="B202" s="34"/>
      <c r="C202" s="1">
        <v>2</v>
      </c>
      <c r="D202" s="4">
        <f t="shared" si="197"/>
        <v>12</v>
      </c>
      <c r="E202" s="4" t="s">
        <v>268</v>
      </c>
      <c r="F202" s="4">
        <v>3</v>
      </c>
      <c r="G202" s="4" t="s">
        <v>16</v>
      </c>
      <c r="H202" s="4" t="s">
        <v>192</v>
      </c>
      <c r="I202" s="4"/>
      <c r="J202" s="5">
        <v>98</v>
      </c>
      <c r="K202" s="72"/>
      <c r="L202" s="41">
        <v>10.474</v>
      </c>
      <c r="M202" s="132" t="s">
        <v>226</v>
      </c>
      <c r="N202" s="4" t="s">
        <v>15</v>
      </c>
      <c r="O202" s="6">
        <v>10.467000000000001</v>
      </c>
      <c r="P202" s="1" t="s">
        <v>206</v>
      </c>
      <c r="Q202" s="3" t="s">
        <v>227</v>
      </c>
      <c r="R202" s="6">
        <v>10.98</v>
      </c>
      <c r="S202" s="6">
        <v>10.6</v>
      </c>
      <c r="T202" s="6">
        <v>10.781000000000001</v>
      </c>
      <c r="U202" s="6">
        <v>10.68</v>
      </c>
      <c r="V202" s="6">
        <v>10.714</v>
      </c>
      <c r="W202" s="58"/>
      <c r="X202" s="58"/>
      <c r="Y202" s="58"/>
      <c r="Z202" s="6">
        <v>10.452</v>
      </c>
      <c r="AA202" s="6">
        <v>10.499000000000001</v>
      </c>
      <c r="AB202" s="6">
        <v>11.083</v>
      </c>
      <c r="AC202" s="6">
        <v>10.858000000000001</v>
      </c>
      <c r="AD202" s="6">
        <v>10.773</v>
      </c>
      <c r="AE202" s="6">
        <v>10.99</v>
      </c>
      <c r="AF202" s="6">
        <v>10.832000000000001</v>
      </c>
      <c r="AG202" s="6">
        <v>10.29</v>
      </c>
      <c r="AH202" s="6">
        <f t="shared" si="223"/>
        <v>10.561</v>
      </c>
      <c r="AI202" s="9"/>
      <c r="AJ202" s="9"/>
      <c r="AK202" s="9"/>
      <c r="AL202" s="9"/>
      <c r="AM202" s="9"/>
      <c r="AN202" s="9"/>
      <c r="AO202" s="9"/>
      <c r="AP202" s="3"/>
      <c r="AQ202" s="23">
        <f t="shared" si="198"/>
        <v>0.50600000000000023</v>
      </c>
      <c r="AR202" s="23">
        <f t="shared" si="192"/>
        <v>0.12599999999999945</v>
      </c>
      <c r="AS202" s="23">
        <f t="shared" si="193"/>
        <v>0.30700000000000038</v>
      </c>
      <c r="AT202" s="23">
        <f t="shared" si="171"/>
        <v>0.20599999999999952</v>
      </c>
      <c r="AU202" s="23">
        <f t="shared" si="172"/>
        <v>0.24000000000000021</v>
      </c>
      <c r="AV202" s="23" t="str">
        <f t="shared" si="173"/>
        <v/>
      </c>
      <c r="AW202" s="23" t="str">
        <f t="shared" si="174"/>
        <v/>
      </c>
      <c r="AX202" s="23" t="str">
        <f t="shared" si="175"/>
        <v/>
      </c>
      <c r="AY202" s="23">
        <f t="shared" si="176"/>
        <v>-2.2000000000000242E-2</v>
      </c>
      <c r="AZ202" s="23">
        <f t="shared" si="177"/>
        <v>2.5000000000000355E-2</v>
      </c>
      <c r="BA202" s="23">
        <f t="shared" si="178"/>
        <v>0.60899999999999999</v>
      </c>
      <c r="BB202" s="23">
        <f t="shared" si="179"/>
        <v>0.38400000000000034</v>
      </c>
      <c r="BC202" s="23">
        <f t="shared" si="180"/>
        <v>0.29899999999999949</v>
      </c>
      <c r="BD202" s="23">
        <f t="shared" si="181"/>
        <v>0.51600000000000001</v>
      </c>
      <c r="BE202" s="23">
        <f t="shared" si="182"/>
        <v>0.35800000000000054</v>
      </c>
      <c r="BF202" s="23">
        <f t="shared" si="183"/>
        <v>-0.18400000000000105</v>
      </c>
      <c r="BG202" s="23">
        <f t="shared" si="184"/>
        <v>8.6999999999999744E-2</v>
      </c>
      <c r="BH202" s="23" t="str">
        <f t="shared" si="185"/>
        <v/>
      </c>
      <c r="BI202" s="23" t="str">
        <f t="shared" si="186"/>
        <v/>
      </c>
      <c r="BJ202" s="23" t="str">
        <f t="shared" si="187"/>
        <v/>
      </c>
      <c r="BK202" s="23" t="str">
        <f t="shared" si="188"/>
        <v/>
      </c>
      <c r="BL202" s="23" t="str">
        <f t="shared" si="189"/>
        <v/>
      </c>
      <c r="BM202" s="23" t="str">
        <f t="shared" si="190"/>
        <v/>
      </c>
      <c r="BN202" s="23" t="str">
        <f t="shared" si="191"/>
        <v/>
      </c>
      <c r="BP202" s="8">
        <f t="shared" si="199"/>
        <v>0.50600000000000023</v>
      </c>
      <c r="BQ202" s="8">
        <f t="shared" si="200"/>
        <v>0.12599999999999945</v>
      </c>
      <c r="BR202" s="8">
        <f t="shared" si="201"/>
        <v>0.30700000000000038</v>
      </c>
      <c r="BS202" s="8">
        <f t="shared" si="202"/>
        <v>0.20599999999999952</v>
      </c>
      <c r="BT202" s="8">
        <f t="shared" si="203"/>
        <v>0.24000000000000021</v>
      </c>
      <c r="BU202" s="8" t="str">
        <f t="shared" si="204"/>
        <v/>
      </c>
      <c r="BV202" s="8" t="str">
        <f t="shared" si="205"/>
        <v/>
      </c>
      <c r="BW202" s="8" t="str">
        <f t="shared" si="206"/>
        <v/>
      </c>
      <c r="BX202" s="8">
        <f t="shared" si="207"/>
        <v>2.2000000000000242E-2</v>
      </c>
      <c r="BY202" s="8">
        <f t="shared" si="208"/>
        <v>2.5000000000000355E-2</v>
      </c>
      <c r="BZ202" s="8">
        <f t="shared" si="209"/>
        <v>0.60899999999999999</v>
      </c>
      <c r="CA202" s="8">
        <f t="shared" si="210"/>
        <v>0.38400000000000034</v>
      </c>
      <c r="CB202" s="8">
        <f t="shared" si="211"/>
        <v>0.29899999999999949</v>
      </c>
      <c r="CC202" s="8">
        <f t="shared" si="212"/>
        <v>0.51600000000000001</v>
      </c>
      <c r="CD202" s="8">
        <f t="shared" si="213"/>
        <v>0.35800000000000054</v>
      </c>
      <c r="CE202" s="8">
        <f t="shared" si="214"/>
        <v>0.18400000000000105</v>
      </c>
      <c r="CF202" s="8">
        <f t="shared" si="215"/>
        <v>8.6999999999999744E-2</v>
      </c>
      <c r="CG202" s="8" t="str">
        <f t="shared" si="216"/>
        <v/>
      </c>
      <c r="CH202" s="8" t="str">
        <f t="shared" si="217"/>
        <v/>
      </c>
      <c r="CI202" s="8" t="str">
        <f t="shared" si="218"/>
        <v/>
      </c>
      <c r="CJ202" s="8" t="str">
        <f t="shared" si="219"/>
        <v/>
      </c>
      <c r="CK202" s="8" t="str">
        <f t="shared" si="220"/>
        <v/>
      </c>
      <c r="CL202" s="8" t="str">
        <f t="shared" si="221"/>
        <v/>
      </c>
      <c r="CM202" s="8" t="str">
        <f t="shared" si="222"/>
        <v/>
      </c>
      <c r="CN202" s="8"/>
    </row>
    <row r="203" spans="1:92">
      <c r="A203" s="1">
        <f t="shared" si="224"/>
        <v>201</v>
      </c>
      <c r="B203" s="34"/>
      <c r="C203" s="1">
        <v>2</v>
      </c>
      <c r="D203" s="4">
        <f t="shared" si="197"/>
        <v>12</v>
      </c>
      <c r="E203" s="4" t="s">
        <v>268</v>
      </c>
      <c r="F203" s="4">
        <v>3</v>
      </c>
      <c r="G203" s="4" t="s">
        <v>16</v>
      </c>
      <c r="H203" s="4" t="s">
        <v>192</v>
      </c>
      <c r="I203" s="4"/>
      <c r="J203" s="5">
        <v>87.8</v>
      </c>
      <c r="K203" s="72"/>
      <c r="L203" s="41">
        <v>11.297000000000001</v>
      </c>
      <c r="M203" s="132" t="s">
        <v>226</v>
      </c>
      <c r="N203" s="4" t="s">
        <v>15</v>
      </c>
      <c r="O203" s="6">
        <v>11.301</v>
      </c>
      <c r="P203" s="1" t="s">
        <v>206</v>
      </c>
      <c r="Q203" s="3" t="s">
        <v>227</v>
      </c>
      <c r="R203" s="6">
        <v>11.625</v>
      </c>
      <c r="S203" s="6">
        <v>11.409000000000001</v>
      </c>
      <c r="T203" s="6">
        <v>11.602</v>
      </c>
      <c r="U203" s="6">
        <v>11.551</v>
      </c>
      <c r="V203" s="6">
        <v>11.535</v>
      </c>
      <c r="W203" s="58"/>
      <c r="X203" s="58"/>
      <c r="Y203" s="58"/>
      <c r="Z203" s="6">
        <v>11.273</v>
      </c>
      <c r="AA203" s="6">
        <v>11.321</v>
      </c>
      <c r="AB203" s="6">
        <v>11.9</v>
      </c>
      <c r="AC203" s="6">
        <v>11.657</v>
      </c>
      <c r="AD203" s="6">
        <v>11.574</v>
      </c>
      <c r="AE203" s="6">
        <v>11.792999999999999</v>
      </c>
      <c r="AF203" s="6">
        <v>11.641999999999999</v>
      </c>
      <c r="AG203" s="6">
        <v>11.115</v>
      </c>
      <c r="AH203" s="6">
        <f t="shared" si="223"/>
        <v>11.378499999999999</v>
      </c>
      <c r="AI203" s="9"/>
      <c r="AJ203" s="9"/>
      <c r="AK203" s="9"/>
      <c r="AL203" s="9"/>
      <c r="AM203" s="9"/>
      <c r="AN203" s="9"/>
      <c r="AO203" s="9"/>
      <c r="AP203" s="3"/>
      <c r="AQ203" s="23">
        <f t="shared" si="198"/>
        <v>0.3279999999999994</v>
      </c>
      <c r="AR203" s="23">
        <f t="shared" si="192"/>
        <v>0.1120000000000001</v>
      </c>
      <c r="AS203" s="23">
        <f t="shared" si="193"/>
        <v>0.30499999999999972</v>
      </c>
      <c r="AT203" s="23">
        <f t="shared" si="171"/>
        <v>0.25399999999999956</v>
      </c>
      <c r="AU203" s="23">
        <f t="shared" si="172"/>
        <v>0.23799999999999955</v>
      </c>
      <c r="AV203" s="23" t="str">
        <f t="shared" si="173"/>
        <v/>
      </c>
      <c r="AW203" s="23" t="str">
        <f t="shared" si="174"/>
        <v/>
      </c>
      <c r="AX203" s="23" t="str">
        <f t="shared" si="175"/>
        <v/>
      </c>
      <c r="AY203" s="23">
        <f t="shared" si="176"/>
        <v>-2.4000000000000909E-2</v>
      </c>
      <c r="AZ203" s="23">
        <f t="shared" si="177"/>
        <v>2.3999999999999133E-2</v>
      </c>
      <c r="BA203" s="23">
        <f t="shared" si="178"/>
        <v>0.60299999999999976</v>
      </c>
      <c r="BB203" s="23">
        <f t="shared" si="179"/>
        <v>0.35999999999999943</v>
      </c>
      <c r="BC203" s="23">
        <f t="shared" si="180"/>
        <v>0.27699999999999925</v>
      </c>
      <c r="BD203" s="23">
        <f t="shared" si="181"/>
        <v>0.49599999999999866</v>
      </c>
      <c r="BE203" s="23">
        <f t="shared" si="182"/>
        <v>0.34499999999999886</v>
      </c>
      <c r="BF203" s="23">
        <f t="shared" si="183"/>
        <v>-0.18200000000000038</v>
      </c>
      <c r="BG203" s="23">
        <f t="shared" si="184"/>
        <v>8.1499999999998352E-2</v>
      </c>
      <c r="BH203" s="23" t="str">
        <f t="shared" si="185"/>
        <v/>
      </c>
      <c r="BI203" s="23" t="str">
        <f t="shared" si="186"/>
        <v/>
      </c>
      <c r="BJ203" s="23" t="str">
        <f t="shared" si="187"/>
        <v/>
      </c>
      <c r="BK203" s="23" t="str">
        <f t="shared" si="188"/>
        <v/>
      </c>
      <c r="BL203" s="23" t="str">
        <f t="shared" si="189"/>
        <v/>
      </c>
      <c r="BM203" s="23" t="str">
        <f t="shared" si="190"/>
        <v/>
      </c>
      <c r="BN203" s="23" t="str">
        <f t="shared" si="191"/>
        <v/>
      </c>
      <c r="BP203" s="8">
        <f t="shared" si="199"/>
        <v>0.3279999999999994</v>
      </c>
      <c r="BQ203" s="8">
        <f t="shared" si="200"/>
        <v>0.1120000000000001</v>
      </c>
      <c r="BR203" s="8">
        <f t="shared" si="201"/>
        <v>0.30499999999999972</v>
      </c>
      <c r="BS203" s="8">
        <f t="shared" si="202"/>
        <v>0.25399999999999956</v>
      </c>
      <c r="BT203" s="8">
        <f t="shared" si="203"/>
        <v>0.23799999999999955</v>
      </c>
      <c r="BU203" s="8" t="str">
        <f t="shared" si="204"/>
        <v/>
      </c>
      <c r="BV203" s="8" t="str">
        <f t="shared" si="205"/>
        <v/>
      </c>
      <c r="BW203" s="8" t="str">
        <f t="shared" si="206"/>
        <v/>
      </c>
      <c r="BX203" s="8">
        <f t="shared" si="207"/>
        <v>2.4000000000000909E-2</v>
      </c>
      <c r="BY203" s="8">
        <f t="shared" si="208"/>
        <v>2.3999999999999133E-2</v>
      </c>
      <c r="BZ203" s="8">
        <f t="shared" si="209"/>
        <v>0.60299999999999976</v>
      </c>
      <c r="CA203" s="8">
        <f t="shared" si="210"/>
        <v>0.35999999999999943</v>
      </c>
      <c r="CB203" s="8">
        <f t="shared" si="211"/>
        <v>0.27699999999999925</v>
      </c>
      <c r="CC203" s="8">
        <f t="shared" si="212"/>
        <v>0.49599999999999866</v>
      </c>
      <c r="CD203" s="8">
        <f t="shared" si="213"/>
        <v>0.34499999999999886</v>
      </c>
      <c r="CE203" s="8">
        <f t="shared" si="214"/>
        <v>0.18200000000000038</v>
      </c>
      <c r="CF203" s="8">
        <f t="shared" si="215"/>
        <v>8.1499999999998352E-2</v>
      </c>
      <c r="CG203" s="8" t="str">
        <f t="shared" si="216"/>
        <v/>
      </c>
      <c r="CH203" s="8" t="str">
        <f t="shared" si="217"/>
        <v/>
      </c>
      <c r="CI203" s="8" t="str">
        <f t="shared" si="218"/>
        <v/>
      </c>
      <c r="CJ203" s="8" t="str">
        <f t="shared" si="219"/>
        <v/>
      </c>
      <c r="CK203" s="8" t="str">
        <f t="shared" si="220"/>
        <v/>
      </c>
      <c r="CL203" s="8" t="str">
        <f t="shared" si="221"/>
        <v/>
      </c>
      <c r="CM203" s="8" t="str">
        <f t="shared" si="222"/>
        <v/>
      </c>
      <c r="CN203" s="8"/>
    </row>
    <row r="204" spans="1:92">
      <c r="A204" s="1">
        <f t="shared" si="224"/>
        <v>202</v>
      </c>
      <c r="B204" s="2" t="s">
        <v>342</v>
      </c>
      <c r="C204" s="1">
        <v>3</v>
      </c>
      <c r="D204" s="4">
        <f t="shared" si="197"/>
        <v>35</v>
      </c>
      <c r="E204" s="4" t="s">
        <v>320</v>
      </c>
      <c r="F204" s="4">
        <v>1</v>
      </c>
      <c r="G204" s="4" t="s">
        <v>13</v>
      </c>
      <c r="H204" s="4" t="s">
        <v>14</v>
      </c>
      <c r="I204" s="4"/>
      <c r="J204" s="5">
        <v>85.8</v>
      </c>
      <c r="K204" s="67">
        <v>3.9E-2</v>
      </c>
      <c r="L204" s="41">
        <v>3.145</v>
      </c>
      <c r="M204" s="132" t="s">
        <v>359</v>
      </c>
      <c r="N204" s="4" t="s">
        <v>15</v>
      </c>
      <c r="O204" s="45" t="s">
        <v>227</v>
      </c>
      <c r="P204" s="45" t="s">
        <v>227</v>
      </c>
      <c r="Q204" s="3" t="s">
        <v>227</v>
      </c>
      <c r="R204" s="23">
        <v>3.6720000000000002</v>
      </c>
      <c r="S204" s="23">
        <v>3.2290000000000001</v>
      </c>
      <c r="T204" s="23">
        <v>3.5019999999999998</v>
      </c>
      <c r="U204" s="23">
        <v>3.1859999999999999</v>
      </c>
      <c r="V204" s="23">
        <v>3.3959999999999999</v>
      </c>
      <c r="W204" s="23">
        <v>3.3140000000000001</v>
      </c>
      <c r="X204" s="23">
        <v>3.31</v>
      </c>
      <c r="Y204" s="23">
        <v>3.2570000000000001</v>
      </c>
      <c r="Z204" s="23">
        <v>3.21</v>
      </c>
      <c r="AA204" s="23">
        <v>3.1579999999999999</v>
      </c>
      <c r="AB204" s="23">
        <v>3.71</v>
      </c>
      <c r="AC204" s="23">
        <v>3.5990000000000002</v>
      </c>
      <c r="AD204" s="23">
        <v>3.4780000000000002</v>
      </c>
      <c r="AE204" s="23">
        <v>3.524</v>
      </c>
      <c r="AF204" s="23">
        <v>3.347</v>
      </c>
      <c r="AG204" s="23">
        <v>3.173</v>
      </c>
      <c r="AH204" s="23">
        <f>IF((AF204&lt;&gt;0)*AND(AG204&lt;&gt;0),AVERAGE(AF204:AG204),"")</f>
        <v>3.26</v>
      </c>
      <c r="AI204" s="47"/>
      <c r="AJ204" s="47"/>
      <c r="AK204" s="47"/>
      <c r="AL204" s="47"/>
      <c r="AM204" s="47"/>
      <c r="AN204" s="47"/>
      <c r="AO204" s="47"/>
      <c r="AP204" s="3"/>
      <c r="AQ204" s="23">
        <f t="shared" si="198"/>
        <v>0.52700000000000014</v>
      </c>
      <c r="AR204" s="23">
        <f t="shared" si="192"/>
        <v>8.4000000000000075E-2</v>
      </c>
      <c r="AS204" s="23">
        <f t="shared" si="193"/>
        <v>0.35699999999999976</v>
      </c>
      <c r="AT204" s="23">
        <f t="shared" si="171"/>
        <v>4.0999999999999925E-2</v>
      </c>
      <c r="AU204" s="23">
        <f t="shared" si="172"/>
        <v>0.25099999999999989</v>
      </c>
      <c r="AV204" s="23">
        <f t="shared" si="173"/>
        <v>0.16900000000000004</v>
      </c>
      <c r="AW204" s="23">
        <f t="shared" si="174"/>
        <v>0.16500000000000004</v>
      </c>
      <c r="AX204" s="23">
        <f t="shared" si="175"/>
        <v>0.1120000000000001</v>
      </c>
      <c r="AY204" s="23">
        <f t="shared" si="176"/>
        <v>6.4999999999999947E-2</v>
      </c>
      <c r="AZ204" s="23">
        <f t="shared" si="177"/>
        <v>1.2999999999999901E-2</v>
      </c>
      <c r="BA204" s="23">
        <f t="shared" si="178"/>
        <v>0.56499999999999995</v>
      </c>
      <c r="BB204" s="23">
        <f t="shared" si="179"/>
        <v>0.45400000000000018</v>
      </c>
      <c r="BC204" s="23">
        <f t="shared" si="180"/>
        <v>0.33300000000000018</v>
      </c>
      <c r="BD204" s="23">
        <f t="shared" si="181"/>
        <v>0.379</v>
      </c>
      <c r="BE204" s="23">
        <f t="shared" si="182"/>
        <v>0.20199999999999996</v>
      </c>
      <c r="BF204" s="23">
        <f t="shared" si="183"/>
        <v>2.8000000000000025E-2</v>
      </c>
      <c r="BG204" s="23">
        <f t="shared" si="184"/>
        <v>0.11499999999999977</v>
      </c>
      <c r="BH204" s="23" t="str">
        <f t="shared" si="185"/>
        <v/>
      </c>
      <c r="BI204" s="23" t="str">
        <f t="shared" si="186"/>
        <v/>
      </c>
      <c r="BJ204" s="23" t="str">
        <f t="shared" si="187"/>
        <v/>
      </c>
      <c r="BK204" s="23" t="str">
        <f t="shared" si="188"/>
        <v/>
      </c>
      <c r="BL204" s="23" t="str">
        <f t="shared" si="189"/>
        <v/>
      </c>
      <c r="BM204" s="23" t="str">
        <f t="shared" si="190"/>
        <v/>
      </c>
      <c r="BN204" s="23" t="str">
        <f t="shared" si="191"/>
        <v/>
      </c>
      <c r="BP204" s="8">
        <f t="shared" si="199"/>
        <v>0.52700000000000014</v>
      </c>
      <c r="BQ204" s="8">
        <f t="shared" si="200"/>
        <v>8.4000000000000075E-2</v>
      </c>
      <c r="BR204" s="8">
        <f t="shared" si="201"/>
        <v>0.35699999999999976</v>
      </c>
      <c r="BS204" s="8">
        <f t="shared" si="202"/>
        <v>4.0999999999999925E-2</v>
      </c>
      <c r="BT204" s="8">
        <f t="shared" si="203"/>
        <v>0.25099999999999989</v>
      </c>
      <c r="BU204" s="8">
        <f t="shared" si="204"/>
        <v>0.16900000000000004</v>
      </c>
      <c r="BV204" s="8">
        <f t="shared" si="205"/>
        <v>0.16500000000000004</v>
      </c>
      <c r="BW204" s="8">
        <f t="shared" si="206"/>
        <v>0.1120000000000001</v>
      </c>
      <c r="BX204" s="8">
        <f t="shared" si="207"/>
        <v>6.4999999999999947E-2</v>
      </c>
      <c r="BY204" s="8">
        <f t="shared" si="208"/>
        <v>1.2999999999999901E-2</v>
      </c>
      <c r="BZ204" s="8">
        <f t="shared" si="209"/>
        <v>0.56499999999999995</v>
      </c>
      <c r="CA204" s="8">
        <f t="shared" si="210"/>
        <v>0.45400000000000018</v>
      </c>
      <c r="CB204" s="8">
        <f t="shared" si="211"/>
        <v>0.33300000000000018</v>
      </c>
      <c r="CC204" s="8">
        <f t="shared" si="212"/>
        <v>0.379</v>
      </c>
      <c r="CD204" s="8">
        <f t="shared" si="213"/>
        <v>0.20199999999999996</v>
      </c>
      <c r="CE204" s="8">
        <f t="shared" si="214"/>
        <v>2.8000000000000025E-2</v>
      </c>
      <c r="CF204" s="8">
        <f t="shared" si="215"/>
        <v>0.11499999999999977</v>
      </c>
      <c r="CG204" s="8" t="str">
        <f t="shared" si="216"/>
        <v/>
      </c>
      <c r="CH204" s="8" t="str">
        <f t="shared" si="217"/>
        <v/>
      </c>
      <c r="CI204" s="8" t="str">
        <f t="shared" si="218"/>
        <v/>
      </c>
      <c r="CJ204" s="8" t="str">
        <f t="shared" si="219"/>
        <v/>
      </c>
      <c r="CK204" s="8" t="str">
        <f t="shared" si="220"/>
        <v/>
      </c>
      <c r="CL204" s="8" t="str">
        <f t="shared" si="221"/>
        <v/>
      </c>
      <c r="CM204" s="8" t="str">
        <f t="shared" si="222"/>
        <v/>
      </c>
      <c r="CN204" s="8"/>
    </row>
    <row r="205" spans="1:92">
      <c r="A205" s="1">
        <f t="shared" si="224"/>
        <v>203</v>
      </c>
      <c r="B205" s="19"/>
      <c r="C205" s="1">
        <v>3</v>
      </c>
      <c r="D205" s="4">
        <f t="shared" si="197"/>
        <v>35</v>
      </c>
      <c r="E205" s="4" t="s">
        <v>102</v>
      </c>
      <c r="F205" s="4">
        <v>1</v>
      </c>
      <c r="G205" s="4" t="s">
        <v>13</v>
      </c>
      <c r="H205" s="4" t="s">
        <v>19</v>
      </c>
      <c r="I205" s="4"/>
      <c r="J205" s="5">
        <v>92.2</v>
      </c>
      <c r="K205" s="72"/>
      <c r="L205" s="41">
        <v>3.92</v>
      </c>
      <c r="M205" s="132" t="s">
        <v>359</v>
      </c>
      <c r="N205" s="4" t="s">
        <v>15</v>
      </c>
      <c r="O205" s="45" t="s">
        <v>227</v>
      </c>
      <c r="P205" s="45" t="s">
        <v>227</v>
      </c>
      <c r="Q205" s="3" t="s">
        <v>227</v>
      </c>
      <c r="R205" s="23">
        <v>4.1970000000000001</v>
      </c>
      <c r="S205" s="23">
        <v>4.3780000000000001</v>
      </c>
      <c r="T205" s="23">
        <v>3.956</v>
      </c>
      <c r="U205" s="23">
        <v>3.71</v>
      </c>
      <c r="V205" s="23">
        <v>3.8380000000000001</v>
      </c>
      <c r="W205" s="23">
        <v>3.9780000000000002</v>
      </c>
      <c r="X205" s="23">
        <v>3.9870000000000001</v>
      </c>
      <c r="Y205" s="23">
        <v>3.9590000000000001</v>
      </c>
      <c r="Z205" s="23">
        <v>3.9950000000000001</v>
      </c>
      <c r="AA205" s="23">
        <v>3.9239999999999999</v>
      </c>
      <c r="AB205" s="23">
        <v>4.0229999999999997</v>
      </c>
      <c r="AC205" s="23">
        <v>4.2380000000000004</v>
      </c>
      <c r="AD205" s="23">
        <v>4.2839999999999998</v>
      </c>
      <c r="AE205" s="23">
        <v>3.8719999999999999</v>
      </c>
      <c r="AF205" s="23">
        <v>4.1150000000000002</v>
      </c>
      <c r="AG205" s="23">
        <v>3.395</v>
      </c>
      <c r="AH205" s="23">
        <f>IF((AF205&lt;&gt;0)*AND(AG205&lt;&gt;0),AVERAGE(AF205:AG205),"")</f>
        <v>3.7549999999999999</v>
      </c>
      <c r="AI205" s="47"/>
      <c r="AJ205" s="47"/>
      <c r="AK205" s="47"/>
      <c r="AL205" s="47"/>
      <c r="AM205" s="47"/>
      <c r="AN205" s="47"/>
      <c r="AO205" s="47"/>
      <c r="AP205" s="3"/>
      <c r="AQ205" s="23">
        <f t="shared" si="198"/>
        <v>0.27700000000000014</v>
      </c>
      <c r="AR205" s="23">
        <f t="shared" si="192"/>
        <v>0.45800000000000018</v>
      </c>
      <c r="AS205" s="23">
        <f t="shared" si="193"/>
        <v>3.6000000000000032E-2</v>
      </c>
      <c r="AT205" s="23">
        <f t="shared" si="171"/>
        <v>-0.20999999999999996</v>
      </c>
      <c r="AU205" s="23">
        <f t="shared" si="172"/>
        <v>-8.1999999999999851E-2</v>
      </c>
      <c r="AV205" s="23">
        <f t="shared" si="173"/>
        <v>5.8000000000000274E-2</v>
      </c>
      <c r="AW205" s="23">
        <f t="shared" si="174"/>
        <v>6.7000000000000171E-2</v>
      </c>
      <c r="AX205" s="23">
        <f t="shared" si="175"/>
        <v>3.9000000000000146E-2</v>
      </c>
      <c r="AY205" s="23">
        <f t="shared" si="176"/>
        <v>7.5000000000000178E-2</v>
      </c>
      <c r="AZ205" s="23">
        <f t="shared" si="177"/>
        <v>4.0000000000000036E-3</v>
      </c>
      <c r="BA205" s="23">
        <f t="shared" si="178"/>
        <v>0.10299999999999976</v>
      </c>
      <c r="BB205" s="23">
        <f t="shared" si="179"/>
        <v>0.3180000000000005</v>
      </c>
      <c r="BC205" s="23">
        <f t="shared" si="180"/>
        <v>0.36399999999999988</v>
      </c>
      <c r="BD205" s="23">
        <f t="shared" si="181"/>
        <v>-4.8000000000000043E-2</v>
      </c>
      <c r="BE205" s="23">
        <f t="shared" si="182"/>
        <v>0.19500000000000028</v>
      </c>
      <c r="BF205" s="23">
        <f t="shared" si="183"/>
        <v>-0.52499999999999991</v>
      </c>
      <c r="BG205" s="23">
        <f t="shared" si="184"/>
        <v>-0.16500000000000004</v>
      </c>
      <c r="BH205" s="23" t="str">
        <f t="shared" si="185"/>
        <v/>
      </c>
      <c r="BI205" s="23" t="str">
        <f t="shared" si="186"/>
        <v/>
      </c>
      <c r="BJ205" s="23" t="str">
        <f t="shared" si="187"/>
        <v/>
      </c>
      <c r="BK205" s="23" t="str">
        <f t="shared" si="188"/>
        <v/>
      </c>
      <c r="BL205" s="23" t="str">
        <f t="shared" si="189"/>
        <v/>
      </c>
      <c r="BM205" s="23" t="str">
        <f t="shared" si="190"/>
        <v/>
      </c>
      <c r="BN205" s="23" t="str">
        <f t="shared" si="191"/>
        <v/>
      </c>
      <c r="BP205" s="8">
        <f t="shared" si="199"/>
        <v>0.27700000000000014</v>
      </c>
      <c r="BQ205" s="8">
        <f t="shared" si="200"/>
        <v>0.45800000000000018</v>
      </c>
      <c r="BR205" s="8">
        <f t="shared" si="201"/>
        <v>3.6000000000000032E-2</v>
      </c>
      <c r="BS205" s="8">
        <f t="shared" si="202"/>
        <v>0.20999999999999996</v>
      </c>
      <c r="BT205" s="8">
        <f t="shared" si="203"/>
        <v>8.1999999999999851E-2</v>
      </c>
      <c r="BU205" s="8">
        <f t="shared" si="204"/>
        <v>5.8000000000000274E-2</v>
      </c>
      <c r="BV205" s="8">
        <f t="shared" si="205"/>
        <v>6.7000000000000171E-2</v>
      </c>
      <c r="BW205" s="8">
        <f t="shared" si="206"/>
        <v>3.9000000000000146E-2</v>
      </c>
      <c r="BX205" s="8">
        <f t="shared" si="207"/>
        <v>7.5000000000000178E-2</v>
      </c>
      <c r="BY205" s="8">
        <f t="shared" si="208"/>
        <v>4.0000000000000036E-3</v>
      </c>
      <c r="BZ205" s="8">
        <f t="shared" si="209"/>
        <v>0.10299999999999976</v>
      </c>
      <c r="CA205" s="8">
        <f t="shared" si="210"/>
        <v>0.3180000000000005</v>
      </c>
      <c r="CB205" s="8">
        <f t="shared" si="211"/>
        <v>0.36399999999999988</v>
      </c>
      <c r="CC205" s="8">
        <f t="shared" si="212"/>
        <v>4.8000000000000043E-2</v>
      </c>
      <c r="CD205" s="8">
        <f t="shared" si="213"/>
        <v>0.19500000000000028</v>
      </c>
      <c r="CE205" s="8">
        <f t="shared" si="214"/>
        <v>0.52499999999999991</v>
      </c>
      <c r="CF205" s="8">
        <f t="shared" si="215"/>
        <v>0.16500000000000004</v>
      </c>
      <c r="CG205" s="8" t="str">
        <f t="shared" si="216"/>
        <v/>
      </c>
      <c r="CH205" s="8" t="str">
        <f t="shared" si="217"/>
        <v/>
      </c>
      <c r="CI205" s="8" t="str">
        <f t="shared" si="218"/>
        <v/>
      </c>
      <c r="CJ205" s="8" t="str">
        <f t="shared" si="219"/>
        <v/>
      </c>
      <c r="CK205" s="8" t="str">
        <f t="shared" si="220"/>
        <v/>
      </c>
      <c r="CL205" s="8" t="str">
        <f t="shared" si="221"/>
        <v/>
      </c>
      <c r="CM205" s="8" t="str">
        <f t="shared" si="222"/>
        <v/>
      </c>
      <c r="CN205" s="8"/>
    </row>
    <row r="206" spans="1:92">
      <c r="A206" s="1">
        <f t="shared" si="224"/>
        <v>204</v>
      </c>
      <c r="B206" s="19"/>
      <c r="C206" s="1">
        <v>3</v>
      </c>
      <c r="D206" s="4">
        <f t="shared" si="197"/>
        <v>35</v>
      </c>
      <c r="E206" s="4" t="s">
        <v>248</v>
      </c>
      <c r="F206" s="4">
        <v>1</v>
      </c>
      <c r="G206" s="4" t="s">
        <v>13</v>
      </c>
      <c r="H206" s="4" t="s">
        <v>14</v>
      </c>
      <c r="I206" s="4"/>
      <c r="J206" s="5">
        <v>89.6</v>
      </c>
      <c r="K206" s="72"/>
      <c r="L206" s="41">
        <v>3.9620000000000002</v>
      </c>
      <c r="M206" s="132" t="s">
        <v>359</v>
      </c>
      <c r="N206" s="4" t="s">
        <v>15</v>
      </c>
      <c r="O206" s="45" t="s">
        <v>227</v>
      </c>
      <c r="P206" s="45" t="s">
        <v>227</v>
      </c>
      <c r="Q206" s="3" t="s">
        <v>227</v>
      </c>
      <c r="R206" s="23">
        <v>4.3650000000000002</v>
      </c>
      <c r="S206" s="23">
        <v>4.5679999999999996</v>
      </c>
      <c r="T206" s="23">
        <v>4.0039999999999996</v>
      </c>
      <c r="U206" s="23">
        <v>3.8039999999999998</v>
      </c>
      <c r="V206" s="23">
        <v>3.88</v>
      </c>
      <c r="W206" s="23">
        <v>4.0209999999999999</v>
      </c>
      <c r="X206" s="23">
        <v>4.0330000000000004</v>
      </c>
      <c r="Y206" s="23">
        <v>3.9990000000000001</v>
      </c>
      <c r="Z206" s="23">
        <v>4.03</v>
      </c>
      <c r="AA206" s="23">
        <v>3.97</v>
      </c>
      <c r="AB206" s="23">
        <v>4.0579999999999998</v>
      </c>
      <c r="AC206" s="23">
        <v>4.2910000000000004</v>
      </c>
      <c r="AD206" s="23">
        <v>4.3819999999999997</v>
      </c>
      <c r="AE206" s="23">
        <v>3.8929999999999998</v>
      </c>
      <c r="AF206" s="23">
        <v>4.2750000000000004</v>
      </c>
      <c r="AG206" s="23">
        <v>3.415</v>
      </c>
      <c r="AH206" s="23">
        <f>IF((AF206&lt;&gt;0)*AND(AG206&lt;&gt;0),AVERAGE(AF206:AG206),"")</f>
        <v>3.8450000000000002</v>
      </c>
      <c r="AI206" s="47"/>
      <c r="AJ206" s="47"/>
      <c r="AK206" s="47"/>
      <c r="AL206" s="47"/>
      <c r="AM206" s="47"/>
      <c r="AN206" s="47"/>
      <c r="AO206" s="47"/>
      <c r="AP206" s="3"/>
      <c r="AQ206" s="23">
        <f t="shared" si="198"/>
        <v>0.40300000000000002</v>
      </c>
      <c r="AR206" s="23">
        <f t="shared" si="192"/>
        <v>0.60599999999999943</v>
      </c>
      <c r="AS206" s="23">
        <f t="shared" si="193"/>
        <v>4.1999999999999371E-2</v>
      </c>
      <c r="AT206" s="23">
        <f t="shared" ref="AT206:AT269" si="225">IF((U206&lt;&gt;"")*AND($L206&lt;&gt;"")*AND($H206&lt;&gt;"dou"),U206-$L206,"")</f>
        <v>-0.15800000000000036</v>
      </c>
      <c r="AU206" s="23">
        <f t="shared" ref="AU206:AU269" si="226">IF((V206&lt;&gt;"")*AND($L206&lt;&gt;"")*AND($H206&lt;&gt;"dou"),V206-$L206,"")</f>
        <v>-8.2000000000000295E-2</v>
      </c>
      <c r="AV206" s="23">
        <f t="shared" ref="AV206:AV269" si="227">IF((W206&lt;&gt;"")*AND($L206&lt;&gt;"")*AND($H206&lt;&gt;"dou"),W206-$L206,"")</f>
        <v>5.8999999999999719E-2</v>
      </c>
      <c r="AW206" s="23">
        <f t="shared" ref="AW206:AW269" si="228">IF((X206&lt;&gt;"")*AND($L206&lt;&gt;"")*AND($H206&lt;&gt;"dou"),X206-$L206,"")</f>
        <v>7.1000000000000174E-2</v>
      </c>
      <c r="AX206" s="23">
        <f t="shared" ref="AX206:AX269" si="229">IF((Y206&lt;&gt;"")*AND($L206&lt;&gt;"")*AND($H206&lt;&gt;"dou"),Y206-$L206,"")</f>
        <v>3.6999999999999922E-2</v>
      </c>
      <c r="AY206" s="23">
        <f t="shared" ref="AY206:AY269" si="230">IF((Z206&lt;&gt;"")*AND($L206&lt;&gt;"")*AND($H206&lt;&gt;"dou"),Z206-$L206,"")</f>
        <v>6.800000000000006E-2</v>
      </c>
      <c r="AZ206" s="23">
        <f t="shared" ref="AZ206:AZ269" si="231">IF((AA206&lt;&gt;"")*AND($L206&lt;&gt;"")*AND($H206&lt;&gt;"dou"),AA206-$L206,"")</f>
        <v>8.0000000000000071E-3</v>
      </c>
      <c r="BA206" s="23">
        <f t="shared" ref="BA206:BA269" si="232">IF((AB206&lt;&gt;"")*AND($L206&lt;&gt;"")*AND($H206&lt;&gt;"dou"),AB206-$L206,"")</f>
        <v>9.5999999999999641E-2</v>
      </c>
      <c r="BB206" s="23">
        <f t="shared" ref="BB206:BB269" si="233">IF((AC206&lt;&gt;"")*AND($L206&lt;&gt;"")*AND($H206&lt;&gt;"dou"),AC206-$L206,"")</f>
        <v>0.32900000000000018</v>
      </c>
      <c r="BC206" s="23">
        <f t="shared" ref="BC206:BC269" si="234">IF((AD206&lt;&gt;"")*AND($L206&lt;&gt;"")*AND($H206&lt;&gt;"dou"),AD206-$L206,"")</f>
        <v>0.41999999999999948</v>
      </c>
      <c r="BD206" s="23">
        <f t="shared" ref="BD206:BD269" si="235">IF((AE206&lt;&gt;"")*AND($L206&lt;&gt;"")*AND($H206&lt;&gt;"dou"),AE206-$L206,"")</f>
        <v>-6.9000000000000394E-2</v>
      </c>
      <c r="BE206" s="23">
        <f t="shared" ref="BE206:BE269" si="236">IF((AF206&lt;&gt;"")*AND($L206&lt;&gt;"")*AND($H206&lt;&gt;"dou"),AF206-$L206,"")</f>
        <v>0.31300000000000017</v>
      </c>
      <c r="BF206" s="23">
        <f t="shared" ref="BF206:BF269" si="237">IF((AG206&lt;&gt;"")*AND($L206&lt;&gt;"")*AND($H206&lt;&gt;"dou"),AG206-$L206,"")</f>
        <v>-0.54700000000000015</v>
      </c>
      <c r="BG206" s="23">
        <f t="shared" ref="BG206:BG269" si="238">IF((AH206&lt;&gt;"")*AND($L206&lt;&gt;"")*AND($H206&lt;&gt;"dou"),AH206-$L206,"")</f>
        <v>-0.11699999999999999</v>
      </c>
      <c r="BH206" s="23" t="str">
        <f t="shared" ref="BH206:BH269" si="239">IF((AI206&lt;&gt;"")*AND($L206&lt;&gt;"")*AND($H206&lt;&gt;"dou"),AI206-$L206,"")</f>
        <v/>
      </c>
      <c r="BI206" s="23" t="str">
        <f t="shared" ref="BI206:BI269" si="240">IF((AJ206&lt;&gt;"")*AND($L206&lt;&gt;"")*AND($H206&lt;&gt;"dou"),AJ206-$L206,"")</f>
        <v/>
      </c>
      <c r="BJ206" s="23" t="str">
        <f t="shared" ref="BJ206:BJ269" si="241">IF((AK206&lt;&gt;"")*AND($L206&lt;&gt;"")*AND($H206&lt;&gt;"dou"),AK206-$L206,"")</f>
        <v/>
      </c>
      <c r="BK206" s="23" t="str">
        <f t="shared" ref="BK206:BK269" si="242">IF((AL206&lt;&gt;"")*AND($L206&lt;&gt;"")*AND($H206&lt;&gt;"dou"),AL206-$L206,"")</f>
        <v/>
      </c>
      <c r="BL206" s="23" t="str">
        <f t="shared" ref="BL206:BL269" si="243">IF((AM206&lt;&gt;"")*AND($L206&lt;&gt;"")*AND($H206&lt;&gt;"dou"),AM206-$L206,"")</f>
        <v/>
      </c>
      <c r="BM206" s="23" t="str">
        <f t="shared" ref="BM206:BM269" si="244">IF((AN206&lt;&gt;"")*AND($L206&lt;&gt;"")*AND($H206&lt;&gt;"dou"),AN206-$L206,"")</f>
        <v/>
      </c>
      <c r="BN206" s="23" t="str">
        <f t="shared" ref="BN206:BN269" si="245">IF((AO206&lt;&gt;"")*AND($L206&lt;&gt;"")*AND($H206&lt;&gt;"dou"),AO206-$L206,"")</f>
        <v/>
      </c>
      <c r="BP206" s="8">
        <f t="shared" si="199"/>
        <v>0.40300000000000002</v>
      </c>
      <c r="BQ206" s="8">
        <f t="shared" si="200"/>
        <v>0.60599999999999943</v>
      </c>
      <c r="BR206" s="8">
        <f t="shared" si="201"/>
        <v>4.1999999999999371E-2</v>
      </c>
      <c r="BS206" s="8">
        <f t="shared" si="202"/>
        <v>0.15800000000000036</v>
      </c>
      <c r="BT206" s="8">
        <f t="shared" si="203"/>
        <v>8.2000000000000295E-2</v>
      </c>
      <c r="BU206" s="8">
        <f t="shared" si="204"/>
        <v>5.8999999999999719E-2</v>
      </c>
      <c r="BV206" s="8">
        <f t="shared" si="205"/>
        <v>7.1000000000000174E-2</v>
      </c>
      <c r="BW206" s="8">
        <f t="shared" si="206"/>
        <v>3.6999999999999922E-2</v>
      </c>
      <c r="BX206" s="8">
        <f t="shared" si="207"/>
        <v>6.800000000000006E-2</v>
      </c>
      <c r="BY206" s="8">
        <f t="shared" si="208"/>
        <v>8.0000000000000071E-3</v>
      </c>
      <c r="BZ206" s="8">
        <f t="shared" si="209"/>
        <v>9.5999999999999641E-2</v>
      </c>
      <c r="CA206" s="8">
        <f t="shared" si="210"/>
        <v>0.32900000000000018</v>
      </c>
      <c r="CB206" s="8">
        <f t="shared" si="211"/>
        <v>0.41999999999999948</v>
      </c>
      <c r="CC206" s="8">
        <f t="shared" si="212"/>
        <v>6.9000000000000394E-2</v>
      </c>
      <c r="CD206" s="8">
        <f t="shared" si="213"/>
        <v>0.31300000000000017</v>
      </c>
      <c r="CE206" s="8">
        <f t="shared" si="214"/>
        <v>0.54700000000000015</v>
      </c>
      <c r="CF206" s="8">
        <f t="shared" si="215"/>
        <v>0.11699999999999999</v>
      </c>
      <c r="CG206" s="8" t="str">
        <f t="shared" si="216"/>
        <v/>
      </c>
      <c r="CH206" s="8" t="str">
        <f t="shared" si="217"/>
        <v/>
      </c>
      <c r="CI206" s="8" t="str">
        <f t="shared" si="218"/>
        <v/>
      </c>
      <c r="CJ206" s="8" t="str">
        <f t="shared" si="219"/>
        <v/>
      </c>
      <c r="CK206" s="8" t="str">
        <f t="shared" si="220"/>
        <v/>
      </c>
      <c r="CL206" s="8" t="str">
        <f t="shared" si="221"/>
        <v/>
      </c>
      <c r="CM206" s="8" t="str">
        <f t="shared" si="222"/>
        <v/>
      </c>
      <c r="CN206" s="8"/>
    </row>
    <row r="207" spans="1:92">
      <c r="A207" s="1">
        <f t="shared" si="224"/>
        <v>205</v>
      </c>
      <c r="B207" s="19"/>
      <c r="C207" s="1">
        <v>3</v>
      </c>
      <c r="D207" s="4">
        <f t="shared" si="197"/>
        <v>35</v>
      </c>
      <c r="E207" s="4" t="s">
        <v>319</v>
      </c>
      <c r="F207" s="4">
        <v>1</v>
      </c>
      <c r="G207" s="4" t="s">
        <v>13</v>
      </c>
      <c r="H207" s="4" t="s">
        <v>14</v>
      </c>
      <c r="I207" s="4" t="s">
        <v>345</v>
      </c>
      <c r="J207" s="5">
        <v>76.5</v>
      </c>
      <c r="K207" s="72"/>
      <c r="L207" s="41">
        <v>4.008</v>
      </c>
      <c r="M207" s="132" t="s">
        <v>120</v>
      </c>
      <c r="N207" s="4" t="s">
        <v>15</v>
      </c>
      <c r="O207" s="45" t="s">
        <v>227</v>
      </c>
      <c r="P207" s="45" t="s">
        <v>227</v>
      </c>
      <c r="Q207" s="3" t="s">
        <v>227</v>
      </c>
      <c r="R207" s="23">
        <v>5.0369999999999999</v>
      </c>
      <c r="S207" s="23">
        <v>4.4359999999999999</v>
      </c>
      <c r="T207" s="23">
        <v>4.6150000000000002</v>
      </c>
      <c r="U207" s="23">
        <v>4.2229999999999999</v>
      </c>
      <c r="V207" s="23">
        <v>4.5469999999999997</v>
      </c>
      <c r="W207" s="23">
        <v>4.3929999999999998</v>
      </c>
      <c r="X207" s="23">
        <v>4.3730000000000002</v>
      </c>
      <c r="Y207" s="23">
        <v>4.2750000000000004</v>
      </c>
      <c r="Z207" s="23">
        <v>4.2039999999999997</v>
      </c>
      <c r="AA207" s="23">
        <v>4.0949999999999998</v>
      </c>
      <c r="AB207" s="23">
        <v>4.9160000000000004</v>
      </c>
      <c r="AC207" s="23">
        <v>4.8029999999999999</v>
      </c>
      <c r="AD207" s="23">
        <v>4.6859999999999999</v>
      </c>
      <c r="AE207" s="23">
        <v>4.7210000000000001</v>
      </c>
      <c r="AF207" s="23">
        <v>4.5529999999999999</v>
      </c>
      <c r="AG207" s="23">
        <v>4.0529999999999999</v>
      </c>
      <c r="AH207" s="23">
        <f>IF((AF207&lt;&gt;0)*AND(AG207&lt;&gt;0),AVERAGE(AF207:AG207),"")</f>
        <v>4.3029999999999999</v>
      </c>
      <c r="AI207" s="23">
        <v>4.109</v>
      </c>
      <c r="AJ207" s="23">
        <v>3.9340000000000002</v>
      </c>
      <c r="AK207" s="23">
        <v>3.6539999999999999</v>
      </c>
      <c r="AL207" s="23">
        <v>4.0090000000000003</v>
      </c>
      <c r="AM207" s="23">
        <v>3.9390000000000001</v>
      </c>
      <c r="AN207" s="23">
        <v>4.0629999999999997</v>
      </c>
      <c r="AO207" s="23">
        <v>4.0270000000000001</v>
      </c>
      <c r="AP207" s="3"/>
      <c r="AQ207" s="23">
        <f t="shared" si="198"/>
        <v>1.0289999999999999</v>
      </c>
      <c r="AR207" s="23">
        <f t="shared" ref="AR207:AR270" si="246">IF((S207&lt;&gt;"")*AND($L207&lt;&gt;"")*AND($H207&lt;&gt;"dou"),S207-$L207,"")</f>
        <v>0.42799999999999994</v>
      </c>
      <c r="AS207" s="23">
        <f t="shared" ref="AS207:AS270" si="247">IF((T207&lt;&gt;"")*AND($L207&lt;&gt;"")*AND($H207&lt;&gt;"dou"),T207-$L207,"")</f>
        <v>0.60700000000000021</v>
      </c>
      <c r="AT207" s="23">
        <f t="shared" si="225"/>
        <v>0.21499999999999986</v>
      </c>
      <c r="AU207" s="23">
        <f t="shared" si="226"/>
        <v>0.5389999999999997</v>
      </c>
      <c r="AV207" s="23">
        <f t="shared" si="227"/>
        <v>0.38499999999999979</v>
      </c>
      <c r="AW207" s="23">
        <f t="shared" si="228"/>
        <v>0.36500000000000021</v>
      </c>
      <c r="AX207" s="23">
        <f t="shared" si="229"/>
        <v>0.26700000000000035</v>
      </c>
      <c r="AY207" s="23">
        <f t="shared" si="230"/>
        <v>0.19599999999999973</v>
      </c>
      <c r="AZ207" s="23">
        <f t="shared" si="231"/>
        <v>8.6999999999999744E-2</v>
      </c>
      <c r="BA207" s="23">
        <f t="shared" si="232"/>
        <v>0.90800000000000036</v>
      </c>
      <c r="BB207" s="23">
        <f t="shared" si="233"/>
        <v>0.79499999999999993</v>
      </c>
      <c r="BC207" s="23">
        <f t="shared" si="234"/>
        <v>0.67799999999999994</v>
      </c>
      <c r="BD207" s="23">
        <f t="shared" si="235"/>
        <v>0.71300000000000008</v>
      </c>
      <c r="BE207" s="23">
        <f t="shared" si="236"/>
        <v>0.54499999999999993</v>
      </c>
      <c r="BF207" s="23">
        <f t="shared" si="237"/>
        <v>4.4999999999999929E-2</v>
      </c>
      <c r="BG207" s="23">
        <f t="shared" si="238"/>
        <v>0.29499999999999993</v>
      </c>
      <c r="BH207" s="23">
        <f t="shared" si="239"/>
        <v>0.10099999999999998</v>
      </c>
      <c r="BI207" s="23">
        <f t="shared" si="240"/>
        <v>-7.3999999999999844E-2</v>
      </c>
      <c r="BJ207" s="23">
        <f t="shared" si="241"/>
        <v>-0.35400000000000009</v>
      </c>
      <c r="BK207" s="23">
        <f t="shared" si="242"/>
        <v>1.000000000000334E-3</v>
      </c>
      <c r="BL207" s="23">
        <f t="shared" si="243"/>
        <v>-6.899999999999995E-2</v>
      </c>
      <c r="BM207" s="23">
        <f t="shared" si="244"/>
        <v>5.4999999999999716E-2</v>
      </c>
      <c r="BN207" s="23">
        <f t="shared" si="245"/>
        <v>1.9000000000000128E-2</v>
      </c>
      <c r="BP207" s="8">
        <f t="shared" si="199"/>
        <v>1.0289999999999999</v>
      </c>
      <c r="BQ207" s="8">
        <f t="shared" si="200"/>
        <v>0.42799999999999994</v>
      </c>
      <c r="BR207" s="8">
        <f t="shared" si="201"/>
        <v>0.60700000000000021</v>
      </c>
      <c r="BS207" s="8">
        <f t="shared" si="202"/>
        <v>0.21499999999999986</v>
      </c>
      <c r="BT207" s="8">
        <f t="shared" si="203"/>
        <v>0.5389999999999997</v>
      </c>
      <c r="BU207" s="8">
        <f t="shared" si="204"/>
        <v>0.38499999999999979</v>
      </c>
      <c r="BV207" s="8">
        <f t="shared" si="205"/>
        <v>0.36500000000000021</v>
      </c>
      <c r="BW207" s="8">
        <f t="shared" si="206"/>
        <v>0.26700000000000035</v>
      </c>
      <c r="BX207" s="8">
        <f t="shared" si="207"/>
        <v>0.19599999999999973</v>
      </c>
      <c r="BY207" s="8">
        <f t="shared" si="208"/>
        <v>8.6999999999999744E-2</v>
      </c>
      <c r="BZ207" s="8">
        <f t="shared" si="209"/>
        <v>0.90800000000000036</v>
      </c>
      <c r="CA207" s="8">
        <f t="shared" si="210"/>
        <v>0.79499999999999993</v>
      </c>
      <c r="CB207" s="8">
        <f t="shared" si="211"/>
        <v>0.67799999999999994</v>
      </c>
      <c r="CC207" s="8">
        <f t="shared" si="212"/>
        <v>0.71300000000000008</v>
      </c>
      <c r="CD207" s="8">
        <f t="shared" si="213"/>
        <v>0.54499999999999993</v>
      </c>
      <c r="CE207" s="8">
        <f t="shared" si="214"/>
        <v>4.4999999999999929E-2</v>
      </c>
      <c r="CF207" s="8">
        <f t="shared" si="215"/>
        <v>0.29499999999999993</v>
      </c>
      <c r="CG207" s="8">
        <f t="shared" si="216"/>
        <v>0.10099999999999998</v>
      </c>
      <c r="CH207" s="8">
        <f t="shared" si="217"/>
        <v>7.3999999999999844E-2</v>
      </c>
      <c r="CI207" s="8">
        <f t="shared" si="218"/>
        <v>0.35400000000000009</v>
      </c>
      <c r="CJ207" s="8">
        <f t="shared" si="219"/>
        <v>1.000000000000334E-3</v>
      </c>
      <c r="CK207" s="8">
        <f t="shared" si="220"/>
        <v>6.899999999999995E-2</v>
      </c>
      <c r="CL207" s="8">
        <f t="shared" si="221"/>
        <v>5.4999999999999716E-2</v>
      </c>
      <c r="CM207" s="8">
        <f t="shared" si="222"/>
        <v>1.9000000000000128E-2</v>
      </c>
      <c r="CN207" s="8"/>
    </row>
    <row r="208" spans="1:92">
      <c r="A208" s="1">
        <f t="shared" si="224"/>
        <v>206</v>
      </c>
      <c r="B208" s="19"/>
      <c r="C208" s="1">
        <v>3</v>
      </c>
      <c r="D208" s="4">
        <f t="shared" si="197"/>
        <v>35</v>
      </c>
      <c r="E208" s="4" t="s">
        <v>205</v>
      </c>
      <c r="F208" s="4">
        <v>1</v>
      </c>
      <c r="G208" s="4" t="s">
        <v>13</v>
      </c>
      <c r="H208" s="4" t="s">
        <v>138</v>
      </c>
      <c r="I208" s="4" t="s">
        <v>346</v>
      </c>
      <c r="J208" s="5">
        <v>1</v>
      </c>
      <c r="K208" s="72"/>
      <c r="L208" s="41">
        <v>5.23</v>
      </c>
      <c r="M208" s="132" t="s">
        <v>120</v>
      </c>
      <c r="N208" s="4" t="s">
        <v>15</v>
      </c>
      <c r="O208" s="45" t="s">
        <v>227</v>
      </c>
      <c r="P208" s="45" t="s">
        <v>227</v>
      </c>
      <c r="Q208" s="3" t="s">
        <v>227</v>
      </c>
      <c r="R208" s="45" t="s">
        <v>227</v>
      </c>
      <c r="S208" s="45"/>
      <c r="T208" s="45"/>
      <c r="U208" s="45"/>
      <c r="V208" s="45"/>
      <c r="W208" s="45"/>
      <c r="X208" s="45"/>
      <c r="Y208" s="23">
        <v>6.8840000000000003</v>
      </c>
      <c r="Z208" s="23">
        <v>6.681</v>
      </c>
      <c r="AA208" s="23">
        <v>5.899</v>
      </c>
      <c r="AB208" s="45"/>
      <c r="AC208" s="45"/>
      <c r="AD208" s="45"/>
      <c r="AE208" s="45"/>
      <c r="AF208" s="45"/>
      <c r="AG208" s="23">
        <v>4.2709999999999999</v>
      </c>
      <c r="AH208" s="45"/>
      <c r="AI208" s="23">
        <v>4.9850000000000003</v>
      </c>
      <c r="AJ208" s="23">
        <v>5.0270000000000001</v>
      </c>
      <c r="AK208" s="23">
        <v>4.7439999999999998</v>
      </c>
      <c r="AL208" s="23">
        <v>5.1719999999999997</v>
      </c>
      <c r="AM208" s="23">
        <v>5.1230000000000002</v>
      </c>
      <c r="AN208" s="6">
        <v>5.2089999999999996</v>
      </c>
      <c r="AO208" s="6">
        <v>5.2549999999999999</v>
      </c>
      <c r="AP208" s="3"/>
      <c r="AQ208" s="23" t="str">
        <f t="shared" si="198"/>
        <v/>
      </c>
      <c r="AR208" s="23" t="str">
        <f t="shared" si="246"/>
        <v/>
      </c>
      <c r="AS208" s="23" t="str">
        <f t="shared" si="247"/>
        <v/>
      </c>
      <c r="AT208" s="23" t="str">
        <f t="shared" si="225"/>
        <v/>
      </c>
      <c r="AU208" s="23" t="str">
        <f t="shared" si="226"/>
        <v/>
      </c>
      <c r="AV208" s="23" t="str">
        <f t="shared" si="227"/>
        <v/>
      </c>
      <c r="AW208" s="23" t="str">
        <f t="shared" si="228"/>
        <v/>
      </c>
      <c r="AX208" s="23" t="str">
        <f t="shared" si="229"/>
        <v/>
      </c>
      <c r="AY208" s="23" t="str">
        <f t="shared" si="230"/>
        <v/>
      </c>
      <c r="AZ208" s="23" t="str">
        <f t="shared" si="231"/>
        <v/>
      </c>
      <c r="BA208" s="23" t="str">
        <f t="shared" si="232"/>
        <v/>
      </c>
      <c r="BB208" s="23" t="str">
        <f t="shared" si="233"/>
        <v/>
      </c>
      <c r="BC208" s="23" t="str">
        <f t="shared" si="234"/>
        <v/>
      </c>
      <c r="BD208" s="23" t="str">
        <f t="shared" si="235"/>
        <v/>
      </c>
      <c r="BE208" s="23" t="str">
        <f t="shared" si="236"/>
        <v/>
      </c>
      <c r="BF208" s="23" t="str">
        <f t="shared" si="237"/>
        <v/>
      </c>
      <c r="BG208" s="23" t="str">
        <f t="shared" si="238"/>
        <v/>
      </c>
      <c r="BH208" s="23" t="str">
        <f t="shared" si="239"/>
        <v/>
      </c>
      <c r="BI208" s="23" t="str">
        <f t="shared" si="240"/>
        <v/>
      </c>
      <c r="BJ208" s="23" t="str">
        <f t="shared" si="241"/>
        <v/>
      </c>
      <c r="BK208" s="23" t="str">
        <f t="shared" si="242"/>
        <v/>
      </c>
      <c r="BL208" s="23" t="str">
        <f t="shared" si="243"/>
        <v/>
      </c>
      <c r="BM208" s="23" t="str">
        <f t="shared" si="244"/>
        <v/>
      </c>
      <c r="BN208" s="23" t="str">
        <f t="shared" si="245"/>
        <v/>
      </c>
      <c r="BP208" s="8" t="str">
        <f t="shared" si="199"/>
        <v/>
      </c>
      <c r="BQ208" s="8" t="str">
        <f t="shared" si="200"/>
        <v/>
      </c>
      <c r="BR208" s="8" t="str">
        <f t="shared" si="201"/>
        <v/>
      </c>
      <c r="BS208" s="8" t="str">
        <f t="shared" si="202"/>
        <v/>
      </c>
      <c r="BT208" s="8" t="str">
        <f t="shared" si="203"/>
        <v/>
      </c>
      <c r="BU208" s="8" t="str">
        <f t="shared" si="204"/>
        <v/>
      </c>
      <c r="BV208" s="8" t="str">
        <f t="shared" si="205"/>
        <v/>
      </c>
      <c r="BW208" s="8" t="str">
        <f t="shared" si="206"/>
        <v/>
      </c>
      <c r="BX208" s="8" t="str">
        <f t="shared" si="207"/>
        <v/>
      </c>
      <c r="BY208" s="8" t="str">
        <f t="shared" si="208"/>
        <v/>
      </c>
      <c r="BZ208" s="8" t="str">
        <f t="shared" si="209"/>
        <v/>
      </c>
      <c r="CA208" s="8" t="str">
        <f t="shared" si="210"/>
        <v/>
      </c>
      <c r="CB208" s="8" t="str">
        <f t="shared" si="211"/>
        <v/>
      </c>
      <c r="CC208" s="8" t="str">
        <f t="shared" si="212"/>
        <v/>
      </c>
      <c r="CD208" s="8" t="str">
        <f t="shared" si="213"/>
        <v/>
      </c>
      <c r="CE208" s="8" t="str">
        <f t="shared" si="214"/>
        <v/>
      </c>
      <c r="CF208" s="8" t="str">
        <f t="shared" si="215"/>
        <v/>
      </c>
      <c r="CG208" s="8" t="str">
        <f t="shared" si="216"/>
        <v/>
      </c>
      <c r="CH208" s="8" t="str">
        <f t="shared" si="217"/>
        <v/>
      </c>
      <c r="CI208" s="8" t="str">
        <f t="shared" si="218"/>
        <v/>
      </c>
      <c r="CJ208" s="8" t="str">
        <f t="shared" si="219"/>
        <v/>
      </c>
      <c r="CK208" s="8" t="str">
        <f t="shared" si="220"/>
        <v/>
      </c>
      <c r="CL208" s="8" t="str">
        <f t="shared" si="221"/>
        <v/>
      </c>
      <c r="CM208" s="8" t="str">
        <f t="shared" si="222"/>
        <v/>
      </c>
      <c r="CN208" s="8"/>
    </row>
    <row r="209" spans="1:92">
      <c r="A209" s="1">
        <f t="shared" si="224"/>
        <v>207</v>
      </c>
      <c r="B209" s="19"/>
      <c r="C209" s="1">
        <v>3</v>
      </c>
      <c r="D209" s="4">
        <f t="shared" si="197"/>
        <v>35</v>
      </c>
      <c r="E209" s="4" t="s">
        <v>103</v>
      </c>
      <c r="F209" s="4">
        <v>1</v>
      </c>
      <c r="G209" s="4" t="s">
        <v>13</v>
      </c>
      <c r="H209" s="4" t="s">
        <v>138</v>
      </c>
      <c r="I209" s="4" t="s">
        <v>346</v>
      </c>
      <c r="J209" s="5">
        <v>1</v>
      </c>
      <c r="K209" s="72"/>
      <c r="L209" s="41">
        <v>5.9080000000000004</v>
      </c>
      <c r="M209" s="132" t="s">
        <v>120</v>
      </c>
      <c r="N209" s="4" t="s">
        <v>15</v>
      </c>
      <c r="O209" s="45" t="s">
        <v>227</v>
      </c>
      <c r="P209" s="45" t="s">
        <v>227</v>
      </c>
      <c r="Q209" s="3" t="s">
        <v>227</v>
      </c>
      <c r="R209" s="47" t="s">
        <v>227</v>
      </c>
      <c r="S209" s="47"/>
      <c r="T209" s="47"/>
      <c r="U209" s="47"/>
      <c r="V209" s="47"/>
      <c r="W209" s="47"/>
      <c r="X209" s="47"/>
      <c r="Y209" s="23">
        <v>7.4420000000000002</v>
      </c>
      <c r="Z209" s="23">
        <v>7.2380000000000004</v>
      </c>
      <c r="AA209" s="23">
        <v>6.5709999999999997</v>
      </c>
      <c r="AB209" s="47"/>
      <c r="AC209" s="47"/>
      <c r="AD209" s="47"/>
      <c r="AE209" s="47"/>
      <c r="AF209" s="47"/>
      <c r="AG209" s="23">
        <v>4.742</v>
      </c>
      <c r="AH209" s="47"/>
      <c r="AI209" s="23">
        <v>5.8369999999999997</v>
      </c>
      <c r="AJ209" s="23">
        <v>5.7759999999999998</v>
      </c>
      <c r="AK209" s="23">
        <v>5.5060000000000002</v>
      </c>
      <c r="AL209" s="23">
        <v>5.8959999999999999</v>
      </c>
      <c r="AM209" s="23">
        <v>5.8259999999999996</v>
      </c>
      <c r="AN209" s="6">
        <v>5.9930000000000003</v>
      </c>
      <c r="AO209" s="6">
        <v>5.9859999999999998</v>
      </c>
      <c r="AP209" s="3"/>
      <c r="AQ209" s="23" t="str">
        <f t="shared" si="198"/>
        <v/>
      </c>
      <c r="AR209" s="23" t="str">
        <f t="shared" si="246"/>
        <v/>
      </c>
      <c r="AS209" s="23" t="str">
        <f t="shared" si="247"/>
        <v/>
      </c>
      <c r="AT209" s="23" t="str">
        <f t="shared" si="225"/>
        <v/>
      </c>
      <c r="AU209" s="23" t="str">
        <f t="shared" si="226"/>
        <v/>
      </c>
      <c r="AV209" s="23" t="str">
        <f t="shared" si="227"/>
        <v/>
      </c>
      <c r="AW209" s="23" t="str">
        <f t="shared" si="228"/>
        <v/>
      </c>
      <c r="AX209" s="23" t="str">
        <f t="shared" si="229"/>
        <v/>
      </c>
      <c r="AY209" s="23" t="str">
        <f t="shared" si="230"/>
        <v/>
      </c>
      <c r="AZ209" s="23" t="str">
        <f t="shared" si="231"/>
        <v/>
      </c>
      <c r="BA209" s="23" t="str">
        <f t="shared" si="232"/>
        <v/>
      </c>
      <c r="BB209" s="23" t="str">
        <f t="shared" si="233"/>
        <v/>
      </c>
      <c r="BC209" s="23" t="str">
        <f t="shared" si="234"/>
        <v/>
      </c>
      <c r="BD209" s="23" t="str">
        <f t="shared" si="235"/>
        <v/>
      </c>
      <c r="BE209" s="23" t="str">
        <f t="shared" si="236"/>
        <v/>
      </c>
      <c r="BF209" s="23" t="str">
        <f t="shared" si="237"/>
        <v/>
      </c>
      <c r="BG209" s="23" t="str">
        <f t="shared" si="238"/>
        <v/>
      </c>
      <c r="BH209" s="23" t="str">
        <f t="shared" si="239"/>
        <v/>
      </c>
      <c r="BI209" s="23" t="str">
        <f t="shared" si="240"/>
        <v/>
      </c>
      <c r="BJ209" s="23" t="str">
        <f t="shared" si="241"/>
        <v/>
      </c>
      <c r="BK209" s="23" t="str">
        <f t="shared" si="242"/>
        <v/>
      </c>
      <c r="BL209" s="23" t="str">
        <f t="shared" si="243"/>
        <v/>
      </c>
      <c r="BM209" s="23" t="str">
        <f t="shared" si="244"/>
        <v/>
      </c>
      <c r="BN209" s="23" t="str">
        <f t="shared" si="245"/>
        <v/>
      </c>
      <c r="BP209" s="8" t="str">
        <f t="shared" si="199"/>
        <v/>
      </c>
      <c r="BQ209" s="8" t="str">
        <f t="shared" si="200"/>
        <v/>
      </c>
      <c r="BR209" s="8" t="str">
        <f t="shared" si="201"/>
        <v/>
      </c>
      <c r="BS209" s="8" t="str">
        <f t="shared" si="202"/>
        <v/>
      </c>
      <c r="BT209" s="8" t="str">
        <f t="shared" si="203"/>
        <v/>
      </c>
      <c r="BU209" s="8" t="str">
        <f t="shared" si="204"/>
        <v/>
      </c>
      <c r="BV209" s="8" t="str">
        <f t="shared" si="205"/>
        <v/>
      </c>
      <c r="BW209" s="8" t="str">
        <f t="shared" si="206"/>
        <v/>
      </c>
      <c r="BX209" s="8" t="str">
        <f t="shared" si="207"/>
        <v/>
      </c>
      <c r="BY209" s="8" t="str">
        <f t="shared" si="208"/>
        <v/>
      </c>
      <c r="BZ209" s="8" t="str">
        <f t="shared" si="209"/>
        <v/>
      </c>
      <c r="CA209" s="8" t="str">
        <f t="shared" si="210"/>
        <v/>
      </c>
      <c r="CB209" s="8" t="str">
        <f t="shared" si="211"/>
        <v/>
      </c>
      <c r="CC209" s="8" t="str">
        <f t="shared" si="212"/>
        <v/>
      </c>
      <c r="CD209" s="8" t="str">
        <f t="shared" si="213"/>
        <v/>
      </c>
      <c r="CE209" s="8" t="str">
        <f t="shared" si="214"/>
        <v/>
      </c>
      <c r="CF209" s="8" t="str">
        <f t="shared" si="215"/>
        <v/>
      </c>
      <c r="CG209" s="8" t="str">
        <f t="shared" si="216"/>
        <v/>
      </c>
      <c r="CH209" s="8" t="str">
        <f t="shared" si="217"/>
        <v/>
      </c>
      <c r="CI209" s="8" t="str">
        <f t="shared" si="218"/>
        <v/>
      </c>
      <c r="CJ209" s="8" t="str">
        <f t="shared" si="219"/>
        <v/>
      </c>
      <c r="CK209" s="8" t="str">
        <f t="shared" si="220"/>
        <v/>
      </c>
      <c r="CL209" s="8" t="str">
        <f t="shared" si="221"/>
        <v/>
      </c>
      <c r="CM209" s="8" t="str">
        <f t="shared" si="222"/>
        <v/>
      </c>
      <c r="CN209" s="8"/>
    </row>
    <row r="210" spans="1:92">
      <c r="A210" s="1">
        <f t="shared" si="224"/>
        <v>208</v>
      </c>
      <c r="B210" s="19"/>
      <c r="C210" s="1">
        <v>3</v>
      </c>
      <c r="D210" s="4">
        <f t="shared" si="197"/>
        <v>35</v>
      </c>
      <c r="E210" s="4" t="s">
        <v>358</v>
      </c>
      <c r="F210" s="4">
        <v>3</v>
      </c>
      <c r="G210" s="4" t="s">
        <v>13</v>
      </c>
      <c r="H210" s="4" t="s">
        <v>14</v>
      </c>
      <c r="I210" s="4"/>
      <c r="J210" s="5">
        <v>96.7</v>
      </c>
      <c r="K210" s="72"/>
      <c r="L210" s="41">
        <v>2.1120000000000001</v>
      </c>
      <c r="M210" s="132" t="s">
        <v>359</v>
      </c>
      <c r="N210" s="4" t="s">
        <v>15</v>
      </c>
      <c r="O210" s="45"/>
      <c r="P210" s="45"/>
      <c r="Q210" s="3"/>
      <c r="R210" s="23">
        <v>2.56</v>
      </c>
      <c r="S210" s="23">
        <v>2.202</v>
      </c>
      <c r="T210" s="23">
        <v>2.3050000000000002</v>
      </c>
      <c r="U210" s="23">
        <v>2.2040000000000002</v>
      </c>
      <c r="V210" s="23">
        <v>2.262</v>
      </c>
      <c r="W210" s="47"/>
      <c r="X210" s="47"/>
      <c r="Y210" s="47"/>
      <c r="Z210" s="23">
        <v>2.1760000000000002</v>
      </c>
      <c r="AA210" s="23">
        <v>2.1259999999999999</v>
      </c>
      <c r="AB210" s="23">
        <v>2.6419999999999999</v>
      </c>
      <c r="AC210" s="23">
        <v>2.5790000000000002</v>
      </c>
      <c r="AD210" s="23">
        <v>2.4550000000000001</v>
      </c>
      <c r="AE210" s="23">
        <v>2.5070000000000001</v>
      </c>
      <c r="AF210" s="23">
        <v>2.2639999999999998</v>
      </c>
      <c r="AG210" s="23">
        <v>1.9450000000000001</v>
      </c>
      <c r="AH210" s="23">
        <f>IF((AF210&lt;&gt;0)*AND(AG210&lt;&gt;0),AVERAGE(AF210:AG210),"")</f>
        <v>2.1044999999999998</v>
      </c>
      <c r="AI210" s="47"/>
      <c r="AJ210" s="47"/>
      <c r="AK210" s="47"/>
      <c r="AL210" s="47"/>
      <c r="AM210" s="47"/>
      <c r="AN210" s="47"/>
      <c r="AO210" s="47"/>
      <c r="AP210" s="3"/>
      <c r="AQ210" s="23">
        <f t="shared" si="198"/>
        <v>0.44799999999999995</v>
      </c>
      <c r="AR210" s="23">
        <f t="shared" si="246"/>
        <v>8.9999999999999858E-2</v>
      </c>
      <c r="AS210" s="23">
        <f t="shared" si="247"/>
        <v>0.19300000000000006</v>
      </c>
      <c r="AT210" s="23">
        <f t="shared" si="225"/>
        <v>9.2000000000000082E-2</v>
      </c>
      <c r="AU210" s="23">
        <f t="shared" si="226"/>
        <v>0.14999999999999991</v>
      </c>
      <c r="AV210" s="23" t="str">
        <f t="shared" si="227"/>
        <v/>
      </c>
      <c r="AW210" s="23" t="str">
        <f t="shared" si="228"/>
        <v/>
      </c>
      <c r="AX210" s="23" t="str">
        <f t="shared" si="229"/>
        <v/>
      </c>
      <c r="AY210" s="23">
        <f t="shared" si="230"/>
        <v>6.4000000000000057E-2</v>
      </c>
      <c r="AZ210" s="23">
        <f t="shared" si="231"/>
        <v>1.399999999999979E-2</v>
      </c>
      <c r="BA210" s="23">
        <f t="shared" si="232"/>
        <v>0.5299999999999998</v>
      </c>
      <c r="BB210" s="23">
        <f t="shared" si="233"/>
        <v>0.46700000000000008</v>
      </c>
      <c r="BC210" s="23">
        <f t="shared" si="234"/>
        <v>0.34299999999999997</v>
      </c>
      <c r="BD210" s="23">
        <f t="shared" si="235"/>
        <v>0.39500000000000002</v>
      </c>
      <c r="BE210" s="23">
        <f t="shared" si="236"/>
        <v>0.15199999999999969</v>
      </c>
      <c r="BF210" s="23">
        <f t="shared" si="237"/>
        <v>-0.16700000000000004</v>
      </c>
      <c r="BG210" s="23">
        <f t="shared" si="238"/>
        <v>-7.5000000000002842E-3</v>
      </c>
      <c r="BH210" s="23" t="str">
        <f t="shared" si="239"/>
        <v/>
      </c>
      <c r="BI210" s="23" t="str">
        <f t="shared" si="240"/>
        <v/>
      </c>
      <c r="BJ210" s="23" t="str">
        <f t="shared" si="241"/>
        <v/>
      </c>
      <c r="BK210" s="23" t="str">
        <f t="shared" si="242"/>
        <v/>
      </c>
      <c r="BL210" s="23" t="str">
        <f t="shared" si="243"/>
        <v/>
      </c>
      <c r="BM210" s="23" t="str">
        <f t="shared" si="244"/>
        <v/>
      </c>
      <c r="BN210" s="23" t="str">
        <f t="shared" si="245"/>
        <v/>
      </c>
      <c r="BP210" s="8">
        <f t="shared" si="199"/>
        <v>0.44799999999999995</v>
      </c>
      <c r="BQ210" s="8">
        <f t="shared" si="200"/>
        <v>8.9999999999999858E-2</v>
      </c>
      <c r="BR210" s="8">
        <f t="shared" si="201"/>
        <v>0.19300000000000006</v>
      </c>
      <c r="BS210" s="8">
        <f t="shared" si="202"/>
        <v>9.2000000000000082E-2</v>
      </c>
      <c r="BT210" s="8">
        <f t="shared" si="203"/>
        <v>0.14999999999999991</v>
      </c>
      <c r="BU210" s="8" t="str">
        <f t="shared" si="204"/>
        <v/>
      </c>
      <c r="BV210" s="8" t="str">
        <f t="shared" si="205"/>
        <v/>
      </c>
      <c r="BW210" s="8" t="str">
        <f t="shared" si="206"/>
        <v/>
      </c>
      <c r="BX210" s="8">
        <f t="shared" si="207"/>
        <v>6.4000000000000057E-2</v>
      </c>
      <c r="BY210" s="8">
        <f t="shared" si="208"/>
        <v>1.399999999999979E-2</v>
      </c>
      <c r="BZ210" s="8">
        <f t="shared" si="209"/>
        <v>0.5299999999999998</v>
      </c>
      <c r="CA210" s="8">
        <f t="shared" si="210"/>
        <v>0.46700000000000008</v>
      </c>
      <c r="CB210" s="8">
        <f t="shared" si="211"/>
        <v>0.34299999999999997</v>
      </c>
      <c r="CC210" s="8">
        <f t="shared" si="212"/>
        <v>0.39500000000000002</v>
      </c>
      <c r="CD210" s="8">
        <f t="shared" si="213"/>
        <v>0.15199999999999969</v>
      </c>
      <c r="CE210" s="8">
        <f t="shared" si="214"/>
        <v>0.16700000000000004</v>
      </c>
      <c r="CF210" s="8">
        <f t="shared" si="215"/>
        <v>7.5000000000002842E-3</v>
      </c>
      <c r="CG210" s="8" t="str">
        <f t="shared" si="216"/>
        <v/>
      </c>
      <c r="CH210" s="8" t="str">
        <f t="shared" si="217"/>
        <v/>
      </c>
      <c r="CI210" s="8" t="str">
        <f t="shared" si="218"/>
        <v/>
      </c>
      <c r="CJ210" s="8" t="str">
        <f t="shared" si="219"/>
        <v/>
      </c>
      <c r="CK210" s="8" t="str">
        <f t="shared" si="220"/>
        <v/>
      </c>
      <c r="CL210" s="8" t="str">
        <f t="shared" si="221"/>
        <v/>
      </c>
      <c r="CM210" s="8" t="str">
        <f t="shared" si="222"/>
        <v/>
      </c>
      <c r="CN210" s="8"/>
    </row>
    <row r="211" spans="1:92">
      <c r="A211" s="1">
        <f t="shared" si="224"/>
        <v>209</v>
      </c>
      <c r="B211" s="19"/>
      <c r="C211" s="1">
        <v>3</v>
      </c>
      <c r="D211" s="4">
        <f t="shared" si="197"/>
        <v>35</v>
      </c>
      <c r="E211" s="4" t="s">
        <v>321</v>
      </c>
      <c r="F211" s="4">
        <v>3</v>
      </c>
      <c r="G211" s="4" t="s">
        <v>13</v>
      </c>
      <c r="H211" s="4" t="s">
        <v>14</v>
      </c>
      <c r="I211" s="4"/>
      <c r="J211" s="5">
        <v>95.7</v>
      </c>
      <c r="K211" s="72"/>
      <c r="L211" s="41">
        <v>2.9249999999999998</v>
      </c>
      <c r="M211" s="132" t="s">
        <v>359</v>
      </c>
      <c r="N211" s="4" t="s">
        <v>15</v>
      </c>
      <c r="O211" s="45"/>
      <c r="P211" s="45"/>
      <c r="Q211" s="3"/>
      <c r="R211" s="23">
        <v>3.492</v>
      </c>
      <c r="S211" s="23">
        <v>3.14</v>
      </c>
      <c r="T211" s="23">
        <v>3.153</v>
      </c>
      <c r="U211" s="23">
        <v>3.0449999999999999</v>
      </c>
      <c r="V211" s="23">
        <v>3.169</v>
      </c>
      <c r="W211" s="47"/>
      <c r="X211" s="47"/>
      <c r="Y211" s="47"/>
      <c r="Z211" s="23">
        <v>3.0510000000000002</v>
      </c>
      <c r="AA211" s="23">
        <v>2.97</v>
      </c>
      <c r="AB211" s="23">
        <v>3.528</v>
      </c>
      <c r="AC211" s="23">
        <v>3.4809999999999999</v>
      </c>
      <c r="AD211" s="23">
        <v>3.3690000000000002</v>
      </c>
      <c r="AE211" s="23">
        <v>3.4</v>
      </c>
      <c r="AF211" s="23">
        <v>3.181</v>
      </c>
      <c r="AG211" s="23">
        <v>2.69</v>
      </c>
      <c r="AH211" s="23">
        <f>IF((AF211&lt;&gt;0)*AND(AG211&lt;&gt;0),AVERAGE(AF211:AG211),"")</f>
        <v>2.9355000000000002</v>
      </c>
      <c r="AI211" s="47"/>
      <c r="AJ211" s="47"/>
      <c r="AK211" s="47"/>
      <c r="AL211" s="47"/>
      <c r="AM211" s="47"/>
      <c r="AN211" s="47"/>
      <c r="AO211" s="47"/>
      <c r="AP211" s="3"/>
      <c r="AQ211" s="23">
        <f t="shared" si="198"/>
        <v>0.56700000000000017</v>
      </c>
      <c r="AR211" s="23">
        <f t="shared" si="246"/>
        <v>0.2150000000000003</v>
      </c>
      <c r="AS211" s="23">
        <f t="shared" si="247"/>
        <v>0.2280000000000002</v>
      </c>
      <c r="AT211" s="23">
        <f t="shared" si="225"/>
        <v>0.12000000000000011</v>
      </c>
      <c r="AU211" s="23">
        <f t="shared" si="226"/>
        <v>0.24400000000000022</v>
      </c>
      <c r="AV211" s="23" t="str">
        <f t="shared" si="227"/>
        <v/>
      </c>
      <c r="AW211" s="23" t="str">
        <f t="shared" si="228"/>
        <v/>
      </c>
      <c r="AX211" s="23" t="str">
        <f t="shared" si="229"/>
        <v/>
      </c>
      <c r="AY211" s="23">
        <f t="shared" si="230"/>
        <v>0.12600000000000033</v>
      </c>
      <c r="AZ211" s="23">
        <f t="shared" si="231"/>
        <v>4.5000000000000373E-2</v>
      </c>
      <c r="BA211" s="23">
        <f t="shared" si="232"/>
        <v>0.6030000000000002</v>
      </c>
      <c r="BB211" s="23">
        <f t="shared" si="233"/>
        <v>0.55600000000000005</v>
      </c>
      <c r="BC211" s="23">
        <f t="shared" si="234"/>
        <v>0.44400000000000039</v>
      </c>
      <c r="BD211" s="23">
        <f t="shared" si="235"/>
        <v>0.47500000000000009</v>
      </c>
      <c r="BE211" s="23">
        <f t="shared" si="236"/>
        <v>0.25600000000000023</v>
      </c>
      <c r="BF211" s="23">
        <f t="shared" si="237"/>
        <v>-0.23499999999999988</v>
      </c>
      <c r="BG211" s="23">
        <f t="shared" si="238"/>
        <v>1.0500000000000398E-2</v>
      </c>
      <c r="BH211" s="23" t="str">
        <f t="shared" si="239"/>
        <v/>
      </c>
      <c r="BI211" s="23" t="str">
        <f t="shared" si="240"/>
        <v/>
      </c>
      <c r="BJ211" s="23" t="str">
        <f t="shared" si="241"/>
        <v/>
      </c>
      <c r="BK211" s="23" t="str">
        <f t="shared" si="242"/>
        <v/>
      </c>
      <c r="BL211" s="23" t="str">
        <f t="shared" si="243"/>
        <v/>
      </c>
      <c r="BM211" s="23" t="str">
        <f t="shared" si="244"/>
        <v/>
      </c>
      <c r="BN211" s="23" t="str">
        <f t="shared" si="245"/>
        <v/>
      </c>
      <c r="BP211" s="8">
        <f t="shared" si="199"/>
        <v>0.56700000000000017</v>
      </c>
      <c r="BQ211" s="8">
        <f t="shared" si="200"/>
        <v>0.2150000000000003</v>
      </c>
      <c r="BR211" s="8">
        <f t="shared" si="201"/>
        <v>0.2280000000000002</v>
      </c>
      <c r="BS211" s="8">
        <f t="shared" si="202"/>
        <v>0.12000000000000011</v>
      </c>
      <c r="BT211" s="8">
        <f t="shared" si="203"/>
        <v>0.24400000000000022</v>
      </c>
      <c r="BU211" s="8" t="str">
        <f t="shared" si="204"/>
        <v/>
      </c>
      <c r="BV211" s="8" t="str">
        <f t="shared" si="205"/>
        <v/>
      </c>
      <c r="BW211" s="8" t="str">
        <f t="shared" si="206"/>
        <v/>
      </c>
      <c r="BX211" s="8">
        <f t="shared" si="207"/>
        <v>0.12600000000000033</v>
      </c>
      <c r="BY211" s="8">
        <f t="shared" si="208"/>
        <v>4.5000000000000373E-2</v>
      </c>
      <c r="BZ211" s="8">
        <f t="shared" si="209"/>
        <v>0.6030000000000002</v>
      </c>
      <c r="CA211" s="8">
        <f t="shared" si="210"/>
        <v>0.55600000000000005</v>
      </c>
      <c r="CB211" s="8">
        <f t="shared" si="211"/>
        <v>0.44400000000000039</v>
      </c>
      <c r="CC211" s="8">
        <f t="shared" si="212"/>
        <v>0.47500000000000009</v>
      </c>
      <c r="CD211" s="8">
        <f t="shared" si="213"/>
        <v>0.25600000000000023</v>
      </c>
      <c r="CE211" s="8">
        <f t="shared" si="214"/>
        <v>0.23499999999999988</v>
      </c>
      <c r="CF211" s="8">
        <f t="shared" si="215"/>
        <v>1.0500000000000398E-2</v>
      </c>
      <c r="CG211" s="8" t="str">
        <f t="shared" si="216"/>
        <v/>
      </c>
      <c r="CH211" s="8" t="str">
        <f t="shared" si="217"/>
        <v/>
      </c>
      <c r="CI211" s="8" t="str">
        <f t="shared" si="218"/>
        <v/>
      </c>
      <c r="CJ211" s="8" t="str">
        <f t="shared" si="219"/>
        <v/>
      </c>
      <c r="CK211" s="8" t="str">
        <f t="shared" si="220"/>
        <v/>
      </c>
      <c r="CL211" s="8" t="str">
        <f t="shared" si="221"/>
        <v/>
      </c>
      <c r="CM211" s="8" t="str">
        <f t="shared" si="222"/>
        <v/>
      </c>
      <c r="CN211" s="8"/>
    </row>
    <row r="212" spans="1:92">
      <c r="A212" s="1">
        <f t="shared" si="224"/>
        <v>210</v>
      </c>
      <c r="B212" s="19"/>
      <c r="C212" s="1">
        <v>3</v>
      </c>
      <c r="D212" s="4">
        <f t="shared" si="197"/>
        <v>35</v>
      </c>
      <c r="E212" s="4" t="s">
        <v>101</v>
      </c>
      <c r="F212" s="4">
        <v>3</v>
      </c>
      <c r="G212" s="4" t="s">
        <v>13</v>
      </c>
      <c r="H212" s="4" t="s">
        <v>19</v>
      </c>
      <c r="I212" s="4"/>
      <c r="J212" s="5">
        <v>98.4</v>
      </c>
      <c r="K212" s="72"/>
      <c r="L212" s="41">
        <v>3.198</v>
      </c>
      <c r="M212" s="132" t="s">
        <v>359</v>
      </c>
      <c r="N212" s="4" t="s">
        <v>15</v>
      </c>
      <c r="O212" s="45"/>
      <c r="P212" s="45"/>
      <c r="Q212" s="3"/>
      <c r="R212" s="23">
        <v>3.3650000000000002</v>
      </c>
      <c r="S212" s="23">
        <v>3.4940000000000002</v>
      </c>
      <c r="T212" s="23">
        <v>3.1709999999999998</v>
      </c>
      <c r="U212" s="23">
        <v>3.0190000000000001</v>
      </c>
      <c r="V212" s="23">
        <v>2.9649999999999999</v>
      </c>
      <c r="W212" s="47"/>
      <c r="X212" s="47"/>
      <c r="Y212" s="47"/>
      <c r="Z212" s="23">
        <v>3.23</v>
      </c>
      <c r="AA212" s="23">
        <v>3.161</v>
      </c>
      <c r="AB212" s="23">
        <v>3.2490000000000001</v>
      </c>
      <c r="AC212" s="23">
        <v>3.38</v>
      </c>
      <c r="AD212" s="23">
        <v>3.419</v>
      </c>
      <c r="AE212" s="23">
        <v>3.157</v>
      </c>
      <c r="AF212" s="23">
        <v>3.2879999999999998</v>
      </c>
      <c r="AG212" s="23">
        <v>2.69</v>
      </c>
      <c r="AH212" s="23">
        <f>IF((AF212&lt;&gt;0)*AND(AG212&lt;&gt;0),AVERAGE(AF212:AG212),"")</f>
        <v>2.9889999999999999</v>
      </c>
      <c r="AI212" s="47"/>
      <c r="AJ212" s="47"/>
      <c r="AK212" s="47"/>
      <c r="AL212" s="47"/>
      <c r="AM212" s="47"/>
      <c r="AN212" s="47"/>
      <c r="AO212" s="47"/>
      <c r="AP212" s="3"/>
      <c r="AQ212" s="23">
        <f t="shared" si="198"/>
        <v>0.16700000000000026</v>
      </c>
      <c r="AR212" s="23">
        <f t="shared" si="246"/>
        <v>0.29600000000000026</v>
      </c>
      <c r="AS212" s="23">
        <f t="shared" si="247"/>
        <v>-2.7000000000000135E-2</v>
      </c>
      <c r="AT212" s="23">
        <f t="shared" si="225"/>
        <v>-0.17899999999999983</v>
      </c>
      <c r="AU212" s="23">
        <f t="shared" si="226"/>
        <v>-0.2330000000000001</v>
      </c>
      <c r="AV212" s="23" t="str">
        <f t="shared" si="227"/>
        <v/>
      </c>
      <c r="AW212" s="23" t="str">
        <f t="shared" si="228"/>
        <v/>
      </c>
      <c r="AX212" s="23" t="str">
        <f t="shared" si="229"/>
        <v/>
      </c>
      <c r="AY212" s="23">
        <f t="shared" si="230"/>
        <v>3.2000000000000028E-2</v>
      </c>
      <c r="AZ212" s="23">
        <f t="shared" si="231"/>
        <v>-3.6999999999999922E-2</v>
      </c>
      <c r="BA212" s="23">
        <f t="shared" si="232"/>
        <v>5.1000000000000156E-2</v>
      </c>
      <c r="BB212" s="23">
        <f t="shared" si="233"/>
        <v>0.18199999999999994</v>
      </c>
      <c r="BC212" s="23">
        <f t="shared" si="234"/>
        <v>0.22100000000000009</v>
      </c>
      <c r="BD212" s="23">
        <f t="shared" si="235"/>
        <v>-4.0999999999999925E-2</v>
      </c>
      <c r="BE212" s="23">
        <f t="shared" si="236"/>
        <v>8.9999999999999858E-2</v>
      </c>
      <c r="BF212" s="23">
        <f t="shared" si="237"/>
        <v>-0.50800000000000001</v>
      </c>
      <c r="BG212" s="23">
        <f t="shared" si="238"/>
        <v>-0.20900000000000007</v>
      </c>
      <c r="BH212" s="23" t="str">
        <f t="shared" si="239"/>
        <v/>
      </c>
      <c r="BI212" s="23" t="str">
        <f t="shared" si="240"/>
        <v/>
      </c>
      <c r="BJ212" s="23" t="str">
        <f t="shared" si="241"/>
        <v/>
      </c>
      <c r="BK212" s="23" t="str">
        <f t="shared" si="242"/>
        <v/>
      </c>
      <c r="BL212" s="23" t="str">
        <f t="shared" si="243"/>
        <v/>
      </c>
      <c r="BM212" s="23" t="str">
        <f t="shared" si="244"/>
        <v/>
      </c>
      <c r="BN212" s="23" t="str">
        <f t="shared" si="245"/>
        <v/>
      </c>
      <c r="BP212" s="8">
        <f t="shared" si="199"/>
        <v>0.16700000000000026</v>
      </c>
      <c r="BQ212" s="8">
        <f t="shared" si="200"/>
        <v>0.29600000000000026</v>
      </c>
      <c r="BR212" s="8">
        <f t="shared" si="201"/>
        <v>2.7000000000000135E-2</v>
      </c>
      <c r="BS212" s="8">
        <f t="shared" si="202"/>
        <v>0.17899999999999983</v>
      </c>
      <c r="BT212" s="8">
        <f t="shared" si="203"/>
        <v>0.2330000000000001</v>
      </c>
      <c r="BU212" s="8" t="str">
        <f t="shared" si="204"/>
        <v/>
      </c>
      <c r="BV212" s="8" t="str">
        <f t="shared" si="205"/>
        <v/>
      </c>
      <c r="BW212" s="8" t="str">
        <f t="shared" si="206"/>
        <v/>
      </c>
      <c r="BX212" s="8">
        <f t="shared" si="207"/>
        <v>3.2000000000000028E-2</v>
      </c>
      <c r="BY212" s="8">
        <f t="shared" si="208"/>
        <v>3.6999999999999922E-2</v>
      </c>
      <c r="BZ212" s="8">
        <f t="shared" si="209"/>
        <v>5.1000000000000156E-2</v>
      </c>
      <c r="CA212" s="8">
        <f t="shared" si="210"/>
        <v>0.18199999999999994</v>
      </c>
      <c r="CB212" s="8">
        <f t="shared" si="211"/>
        <v>0.22100000000000009</v>
      </c>
      <c r="CC212" s="8">
        <f t="shared" si="212"/>
        <v>4.0999999999999925E-2</v>
      </c>
      <c r="CD212" s="8">
        <f t="shared" si="213"/>
        <v>8.9999999999999858E-2</v>
      </c>
      <c r="CE212" s="8">
        <f t="shared" si="214"/>
        <v>0.50800000000000001</v>
      </c>
      <c r="CF212" s="8">
        <f t="shared" si="215"/>
        <v>0.20900000000000007</v>
      </c>
      <c r="CG212" s="8" t="str">
        <f t="shared" si="216"/>
        <v/>
      </c>
      <c r="CH212" s="8" t="str">
        <f t="shared" si="217"/>
        <v/>
      </c>
      <c r="CI212" s="8" t="str">
        <f t="shared" si="218"/>
        <v/>
      </c>
      <c r="CJ212" s="8" t="str">
        <f t="shared" si="219"/>
        <v/>
      </c>
      <c r="CK212" s="8" t="str">
        <f t="shared" si="220"/>
        <v/>
      </c>
      <c r="CL212" s="8" t="str">
        <f t="shared" si="221"/>
        <v/>
      </c>
      <c r="CM212" s="8" t="str">
        <f t="shared" si="222"/>
        <v/>
      </c>
      <c r="CN212" s="8"/>
    </row>
    <row r="213" spans="1:92">
      <c r="A213" s="1">
        <f t="shared" si="224"/>
        <v>211</v>
      </c>
      <c r="B213" s="34" t="s">
        <v>364</v>
      </c>
      <c r="C213" s="1">
        <v>4</v>
      </c>
      <c r="D213" s="4">
        <f t="shared" si="197"/>
        <v>35</v>
      </c>
      <c r="E213" s="4" t="s">
        <v>151</v>
      </c>
      <c r="F213" s="4">
        <v>1</v>
      </c>
      <c r="G213" s="4" t="s">
        <v>13</v>
      </c>
      <c r="H213" s="4" t="s">
        <v>14</v>
      </c>
      <c r="I213" s="4"/>
      <c r="J213" s="5">
        <v>91.1</v>
      </c>
      <c r="K213" s="72"/>
      <c r="L213" s="41">
        <v>7.29</v>
      </c>
      <c r="M213" s="132" t="s">
        <v>134</v>
      </c>
      <c r="N213" s="4" t="s">
        <v>15</v>
      </c>
      <c r="O213" s="6">
        <v>7.2930000000000001</v>
      </c>
      <c r="P213" s="4" t="s">
        <v>9</v>
      </c>
      <c r="Q213" s="3" t="s">
        <v>227</v>
      </c>
      <c r="R213" s="23">
        <v>7.3810000000000002</v>
      </c>
      <c r="S213" s="23">
        <v>7.4660000000000002</v>
      </c>
      <c r="T213" s="23">
        <v>7.3929999999999998</v>
      </c>
      <c r="U213" s="23">
        <v>7.0910000000000002</v>
      </c>
      <c r="V213" s="23">
        <v>7.3559999999999999</v>
      </c>
      <c r="W213" s="6">
        <v>7.3170000000000002</v>
      </c>
      <c r="X213" s="6">
        <v>7.319</v>
      </c>
      <c r="Y213" s="6">
        <v>7.3230000000000004</v>
      </c>
      <c r="Z213" s="23">
        <v>7.306</v>
      </c>
      <c r="AA213" s="23">
        <v>7.2779999999999996</v>
      </c>
      <c r="AB213" s="6">
        <v>7.27</v>
      </c>
      <c r="AC213" s="6">
        <v>7.48</v>
      </c>
      <c r="AD213" s="6">
        <v>7.476</v>
      </c>
      <c r="AE213" s="6">
        <v>7.0369999999999999</v>
      </c>
      <c r="AF213" s="6">
        <v>7.2190000000000003</v>
      </c>
      <c r="AG213" s="6">
        <v>7.3209999999999997</v>
      </c>
      <c r="AH213" s="6">
        <f t="shared" ref="AH213:AH218" si="248">IF((AF213&lt;&gt;0)*AND(AG213&lt;&gt;0),AVERAGE(AF213:AG213),"")</f>
        <v>7.27</v>
      </c>
      <c r="AI213" s="38"/>
      <c r="AJ213" s="38"/>
      <c r="AK213" s="38"/>
      <c r="AL213" s="38"/>
      <c r="AM213" s="38"/>
      <c r="AN213" s="38"/>
      <c r="AO213" s="38"/>
      <c r="AP213" s="3"/>
      <c r="AQ213" s="23">
        <f t="shared" si="198"/>
        <v>9.1000000000000192E-2</v>
      </c>
      <c r="AR213" s="23">
        <f t="shared" si="246"/>
        <v>0.17600000000000016</v>
      </c>
      <c r="AS213" s="23">
        <f t="shared" si="247"/>
        <v>0.10299999999999976</v>
      </c>
      <c r="AT213" s="23">
        <f t="shared" si="225"/>
        <v>-0.19899999999999984</v>
      </c>
      <c r="AU213" s="23">
        <f t="shared" si="226"/>
        <v>6.5999999999999837E-2</v>
      </c>
      <c r="AV213" s="23">
        <f t="shared" si="227"/>
        <v>2.7000000000000135E-2</v>
      </c>
      <c r="AW213" s="23">
        <f t="shared" si="228"/>
        <v>2.8999999999999915E-2</v>
      </c>
      <c r="AX213" s="23">
        <f t="shared" si="229"/>
        <v>3.3000000000000362E-2</v>
      </c>
      <c r="AY213" s="23">
        <f t="shared" si="230"/>
        <v>1.6000000000000014E-2</v>
      </c>
      <c r="AZ213" s="23">
        <f t="shared" si="231"/>
        <v>-1.2000000000000455E-2</v>
      </c>
      <c r="BA213" s="23">
        <f t="shared" si="232"/>
        <v>-2.0000000000000462E-2</v>
      </c>
      <c r="BB213" s="23">
        <f t="shared" si="233"/>
        <v>0.19000000000000039</v>
      </c>
      <c r="BC213" s="23">
        <f t="shared" si="234"/>
        <v>0.18599999999999994</v>
      </c>
      <c r="BD213" s="23">
        <f t="shared" si="235"/>
        <v>-0.25300000000000011</v>
      </c>
      <c r="BE213" s="23">
        <f t="shared" si="236"/>
        <v>-7.099999999999973E-2</v>
      </c>
      <c r="BF213" s="23">
        <f t="shared" si="237"/>
        <v>3.0999999999999694E-2</v>
      </c>
      <c r="BG213" s="23">
        <f t="shared" si="238"/>
        <v>-2.0000000000000462E-2</v>
      </c>
      <c r="BH213" s="23" t="str">
        <f t="shared" si="239"/>
        <v/>
      </c>
      <c r="BI213" s="23" t="str">
        <f t="shared" si="240"/>
        <v/>
      </c>
      <c r="BJ213" s="23" t="str">
        <f t="shared" si="241"/>
        <v/>
      </c>
      <c r="BK213" s="23" t="str">
        <f t="shared" si="242"/>
        <v/>
      </c>
      <c r="BL213" s="23" t="str">
        <f t="shared" si="243"/>
        <v/>
      </c>
      <c r="BM213" s="23" t="str">
        <f t="shared" si="244"/>
        <v/>
      </c>
      <c r="BN213" s="23" t="str">
        <f t="shared" si="245"/>
        <v/>
      </c>
      <c r="BP213" s="8">
        <f t="shared" si="199"/>
        <v>9.1000000000000192E-2</v>
      </c>
      <c r="BQ213" s="8">
        <f t="shared" si="200"/>
        <v>0.17600000000000016</v>
      </c>
      <c r="BR213" s="8">
        <f t="shared" si="201"/>
        <v>0.10299999999999976</v>
      </c>
      <c r="BS213" s="8">
        <f t="shared" si="202"/>
        <v>0.19899999999999984</v>
      </c>
      <c r="BT213" s="8">
        <f t="shared" si="203"/>
        <v>6.5999999999999837E-2</v>
      </c>
      <c r="BU213" s="8">
        <f t="shared" si="204"/>
        <v>2.7000000000000135E-2</v>
      </c>
      <c r="BV213" s="8">
        <f t="shared" si="205"/>
        <v>2.8999999999999915E-2</v>
      </c>
      <c r="BW213" s="8">
        <f t="shared" si="206"/>
        <v>3.3000000000000362E-2</v>
      </c>
      <c r="BX213" s="8">
        <f t="shared" si="207"/>
        <v>1.6000000000000014E-2</v>
      </c>
      <c r="BY213" s="8">
        <f t="shared" si="208"/>
        <v>1.2000000000000455E-2</v>
      </c>
      <c r="BZ213" s="8">
        <f t="shared" si="209"/>
        <v>2.0000000000000462E-2</v>
      </c>
      <c r="CA213" s="8">
        <f t="shared" si="210"/>
        <v>0.19000000000000039</v>
      </c>
      <c r="CB213" s="8">
        <f t="shared" si="211"/>
        <v>0.18599999999999994</v>
      </c>
      <c r="CC213" s="8">
        <f t="shared" si="212"/>
        <v>0.25300000000000011</v>
      </c>
      <c r="CD213" s="8">
        <f t="shared" si="213"/>
        <v>7.099999999999973E-2</v>
      </c>
      <c r="CE213" s="8">
        <f t="shared" si="214"/>
        <v>3.0999999999999694E-2</v>
      </c>
      <c r="CF213" s="8">
        <f t="shared" si="215"/>
        <v>2.0000000000000462E-2</v>
      </c>
      <c r="CG213" s="8" t="str">
        <f t="shared" si="216"/>
        <v/>
      </c>
      <c r="CH213" s="8" t="str">
        <f t="shared" si="217"/>
        <v/>
      </c>
      <c r="CI213" s="8" t="str">
        <f t="shared" si="218"/>
        <v/>
      </c>
      <c r="CJ213" s="8" t="str">
        <f t="shared" si="219"/>
        <v/>
      </c>
      <c r="CK213" s="8" t="str">
        <f t="shared" si="220"/>
        <v/>
      </c>
      <c r="CL213" s="8" t="str">
        <f t="shared" si="221"/>
        <v/>
      </c>
      <c r="CM213" s="8" t="str">
        <f t="shared" si="222"/>
        <v/>
      </c>
      <c r="CN213" s="8"/>
    </row>
    <row r="214" spans="1:92">
      <c r="A214" s="1">
        <f t="shared" si="224"/>
        <v>212</v>
      </c>
      <c r="B214" s="34"/>
      <c r="C214" s="1">
        <v>4</v>
      </c>
      <c r="D214" s="4">
        <f t="shared" si="197"/>
        <v>35</v>
      </c>
      <c r="E214" s="4" t="s">
        <v>150</v>
      </c>
      <c r="F214" s="4">
        <v>3</v>
      </c>
      <c r="G214" s="4" t="s">
        <v>13</v>
      </c>
      <c r="H214" s="4" t="s">
        <v>14</v>
      </c>
      <c r="I214" s="4"/>
      <c r="J214" s="5">
        <v>97.8</v>
      </c>
      <c r="K214" s="72"/>
      <c r="L214" s="41">
        <v>7.0149999999999997</v>
      </c>
      <c r="M214" s="132" t="s">
        <v>126</v>
      </c>
      <c r="N214" s="4" t="s">
        <v>15</v>
      </c>
      <c r="O214" s="6">
        <v>7.0220000000000002</v>
      </c>
      <c r="P214" s="4" t="s">
        <v>9</v>
      </c>
      <c r="Q214" s="3" t="s">
        <v>227</v>
      </c>
      <c r="R214" s="23">
        <v>7.08</v>
      </c>
      <c r="S214" s="23">
        <v>7.1349999999999998</v>
      </c>
      <c r="T214" s="23">
        <v>7.0839999999999996</v>
      </c>
      <c r="U214" s="23">
        <v>6.8609999999999998</v>
      </c>
      <c r="V214" s="6">
        <v>7.0270000000000001</v>
      </c>
      <c r="W214" s="64"/>
      <c r="X214" s="64"/>
      <c r="Y214" s="64"/>
      <c r="Z214" s="6">
        <v>7.0270000000000001</v>
      </c>
      <c r="AA214" s="6">
        <v>6.9989999999999997</v>
      </c>
      <c r="AB214" s="6">
        <v>7.0540000000000003</v>
      </c>
      <c r="AC214" s="6">
        <v>7.2439999999999998</v>
      </c>
      <c r="AD214" s="6">
        <v>7.2089999999999996</v>
      </c>
      <c r="AE214" s="6">
        <v>6.8410000000000002</v>
      </c>
      <c r="AF214" s="6">
        <v>6.9089999999999998</v>
      </c>
      <c r="AG214" s="6">
        <v>7.0110000000000001</v>
      </c>
      <c r="AH214" s="6">
        <f t="shared" si="248"/>
        <v>6.96</v>
      </c>
      <c r="AI214" s="38"/>
      <c r="AJ214" s="38"/>
      <c r="AK214" s="38"/>
      <c r="AL214" s="38"/>
      <c r="AM214" s="38"/>
      <c r="AN214" s="38"/>
      <c r="AO214" s="38"/>
      <c r="AP214" s="3"/>
      <c r="AQ214" s="23">
        <f t="shared" si="198"/>
        <v>6.5000000000000391E-2</v>
      </c>
      <c r="AR214" s="23">
        <f t="shared" si="246"/>
        <v>0.12000000000000011</v>
      </c>
      <c r="AS214" s="23">
        <f t="shared" si="247"/>
        <v>6.899999999999995E-2</v>
      </c>
      <c r="AT214" s="23">
        <f t="shared" si="225"/>
        <v>-0.15399999999999991</v>
      </c>
      <c r="AU214" s="23">
        <f t="shared" si="226"/>
        <v>1.2000000000000455E-2</v>
      </c>
      <c r="AV214" s="23" t="str">
        <f t="shared" si="227"/>
        <v/>
      </c>
      <c r="AW214" s="23" t="str">
        <f t="shared" si="228"/>
        <v/>
      </c>
      <c r="AX214" s="23" t="str">
        <f t="shared" si="229"/>
        <v/>
      </c>
      <c r="AY214" s="23">
        <f t="shared" si="230"/>
        <v>1.2000000000000455E-2</v>
      </c>
      <c r="AZ214" s="23">
        <f t="shared" si="231"/>
        <v>-1.6000000000000014E-2</v>
      </c>
      <c r="BA214" s="23">
        <f t="shared" si="232"/>
        <v>3.900000000000059E-2</v>
      </c>
      <c r="BB214" s="23">
        <f t="shared" si="233"/>
        <v>0.22900000000000009</v>
      </c>
      <c r="BC214" s="23">
        <f t="shared" si="234"/>
        <v>0.19399999999999995</v>
      </c>
      <c r="BD214" s="23">
        <f t="shared" si="235"/>
        <v>-0.17399999999999949</v>
      </c>
      <c r="BE214" s="23">
        <f t="shared" si="236"/>
        <v>-0.10599999999999987</v>
      </c>
      <c r="BF214" s="23">
        <f t="shared" si="237"/>
        <v>-3.9999999999995595E-3</v>
      </c>
      <c r="BG214" s="23">
        <f t="shared" si="238"/>
        <v>-5.4999999999999716E-2</v>
      </c>
      <c r="BH214" s="23" t="str">
        <f t="shared" si="239"/>
        <v/>
      </c>
      <c r="BI214" s="23" t="str">
        <f t="shared" si="240"/>
        <v/>
      </c>
      <c r="BJ214" s="23" t="str">
        <f t="shared" si="241"/>
        <v/>
      </c>
      <c r="BK214" s="23" t="str">
        <f t="shared" si="242"/>
        <v/>
      </c>
      <c r="BL214" s="23" t="str">
        <f t="shared" si="243"/>
        <v/>
      </c>
      <c r="BM214" s="23" t="str">
        <f t="shared" si="244"/>
        <v/>
      </c>
      <c r="BN214" s="23" t="str">
        <f t="shared" si="245"/>
        <v/>
      </c>
      <c r="BP214" s="8">
        <f t="shared" si="199"/>
        <v>6.5000000000000391E-2</v>
      </c>
      <c r="BQ214" s="8">
        <f t="shared" si="200"/>
        <v>0.12000000000000011</v>
      </c>
      <c r="BR214" s="8">
        <f t="shared" si="201"/>
        <v>6.899999999999995E-2</v>
      </c>
      <c r="BS214" s="8">
        <f t="shared" si="202"/>
        <v>0.15399999999999991</v>
      </c>
      <c r="BT214" s="8">
        <f t="shared" si="203"/>
        <v>1.2000000000000455E-2</v>
      </c>
      <c r="BU214" s="8" t="str">
        <f t="shared" si="204"/>
        <v/>
      </c>
      <c r="BV214" s="8" t="str">
        <f t="shared" si="205"/>
        <v/>
      </c>
      <c r="BW214" s="8" t="str">
        <f t="shared" si="206"/>
        <v/>
      </c>
      <c r="BX214" s="8">
        <f t="shared" si="207"/>
        <v>1.2000000000000455E-2</v>
      </c>
      <c r="BY214" s="8">
        <f t="shared" si="208"/>
        <v>1.6000000000000014E-2</v>
      </c>
      <c r="BZ214" s="8">
        <f t="shared" si="209"/>
        <v>3.900000000000059E-2</v>
      </c>
      <c r="CA214" s="8">
        <f t="shared" si="210"/>
        <v>0.22900000000000009</v>
      </c>
      <c r="CB214" s="8">
        <f t="shared" si="211"/>
        <v>0.19399999999999995</v>
      </c>
      <c r="CC214" s="8">
        <f t="shared" si="212"/>
        <v>0.17399999999999949</v>
      </c>
      <c r="CD214" s="8">
        <f t="shared" si="213"/>
        <v>0.10599999999999987</v>
      </c>
      <c r="CE214" s="8">
        <f t="shared" si="214"/>
        <v>3.9999999999995595E-3</v>
      </c>
      <c r="CF214" s="8">
        <f t="shared" si="215"/>
        <v>5.4999999999999716E-2</v>
      </c>
      <c r="CG214" s="8" t="str">
        <f t="shared" si="216"/>
        <v/>
      </c>
      <c r="CH214" s="8" t="str">
        <f t="shared" si="217"/>
        <v/>
      </c>
      <c r="CI214" s="8" t="str">
        <f t="shared" si="218"/>
        <v/>
      </c>
      <c r="CJ214" s="8" t="str">
        <f t="shared" si="219"/>
        <v/>
      </c>
      <c r="CK214" s="8" t="str">
        <f t="shared" si="220"/>
        <v/>
      </c>
      <c r="CL214" s="8" t="str">
        <f t="shared" si="221"/>
        <v/>
      </c>
      <c r="CM214" s="8" t="str">
        <f t="shared" si="222"/>
        <v/>
      </c>
      <c r="CN214" s="8"/>
    </row>
    <row r="215" spans="1:92">
      <c r="A215" s="1">
        <f t="shared" si="224"/>
        <v>213</v>
      </c>
      <c r="B215" s="34" t="s">
        <v>146</v>
      </c>
      <c r="C215" s="1">
        <v>3</v>
      </c>
      <c r="D215" s="4">
        <f t="shared" si="197"/>
        <v>35</v>
      </c>
      <c r="E215" s="4" t="s">
        <v>148</v>
      </c>
      <c r="F215" s="4">
        <v>1</v>
      </c>
      <c r="G215" s="4" t="s">
        <v>13</v>
      </c>
      <c r="H215" s="4" t="s">
        <v>237</v>
      </c>
      <c r="I215" s="4"/>
      <c r="J215" s="12">
        <v>93.7</v>
      </c>
      <c r="K215" s="68">
        <v>2E-3</v>
      </c>
      <c r="L215" s="41">
        <v>2.605</v>
      </c>
      <c r="M215" s="132" t="s">
        <v>238</v>
      </c>
      <c r="N215" s="4" t="s">
        <v>15</v>
      </c>
      <c r="O215" s="6">
        <v>2.597</v>
      </c>
      <c r="P215" s="4" t="s">
        <v>9</v>
      </c>
      <c r="Q215" s="3" t="s">
        <v>227</v>
      </c>
      <c r="R215" s="23">
        <v>2.59</v>
      </c>
      <c r="S215" s="46">
        <v>2.5830000000000002</v>
      </c>
      <c r="T215" s="6">
        <v>2.355</v>
      </c>
      <c r="U215" s="23">
        <v>2.3540000000000001</v>
      </c>
      <c r="V215" s="46">
        <v>2.6070000000000002</v>
      </c>
      <c r="W215" s="6">
        <v>2.5910000000000002</v>
      </c>
      <c r="X215" s="6">
        <v>2.593</v>
      </c>
      <c r="Y215" s="6">
        <v>2.61</v>
      </c>
      <c r="Z215" s="23">
        <v>2.6080000000000001</v>
      </c>
      <c r="AA215" s="23">
        <v>2.5960000000000001</v>
      </c>
      <c r="AB215" s="6">
        <v>2.58</v>
      </c>
      <c r="AC215" s="6">
        <v>2.6669999999999998</v>
      </c>
      <c r="AD215" s="6">
        <v>2.64</v>
      </c>
      <c r="AE215" s="6">
        <v>2.4359999999999999</v>
      </c>
      <c r="AF215" s="6">
        <v>2.4550000000000001</v>
      </c>
      <c r="AG215" s="6">
        <v>2.41</v>
      </c>
      <c r="AH215" s="6">
        <f t="shared" si="248"/>
        <v>2.4325000000000001</v>
      </c>
      <c r="AI215" s="38"/>
      <c r="AJ215" s="38"/>
      <c r="AK215" s="38"/>
      <c r="AL215" s="38"/>
      <c r="AM215" s="38"/>
      <c r="AN215" s="38"/>
      <c r="AO215" s="38"/>
      <c r="AP215" s="3"/>
      <c r="AQ215" s="23">
        <f t="shared" si="198"/>
        <v>-1.5000000000000124E-2</v>
      </c>
      <c r="AR215" s="23">
        <f t="shared" si="246"/>
        <v>-2.1999999999999797E-2</v>
      </c>
      <c r="AS215" s="23">
        <f t="shared" si="247"/>
        <v>-0.25</v>
      </c>
      <c r="AT215" s="23">
        <f t="shared" si="225"/>
        <v>-0.25099999999999989</v>
      </c>
      <c r="AU215" s="23">
        <f t="shared" si="226"/>
        <v>2.0000000000002238E-3</v>
      </c>
      <c r="AV215" s="23">
        <f t="shared" si="227"/>
        <v>-1.399999999999979E-2</v>
      </c>
      <c r="AW215" s="23">
        <f t="shared" si="228"/>
        <v>-1.2000000000000011E-2</v>
      </c>
      <c r="AX215" s="23">
        <f t="shared" si="229"/>
        <v>4.9999999999998934E-3</v>
      </c>
      <c r="AY215" s="23">
        <f t="shared" si="230"/>
        <v>3.0000000000001137E-3</v>
      </c>
      <c r="AZ215" s="23">
        <f t="shared" si="231"/>
        <v>-8.999999999999897E-3</v>
      </c>
      <c r="BA215" s="23">
        <f t="shared" si="232"/>
        <v>-2.4999999999999911E-2</v>
      </c>
      <c r="BB215" s="23">
        <f t="shared" si="233"/>
        <v>6.1999999999999833E-2</v>
      </c>
      <c r="BC215" s="23">
        <f t="shared" si="234"/>
        <v>3.5000000000000142E-2</v>
      </c>
      <c r="BD215" s="23">
        <f t="shared" si="235"/>
        <v>-0.16900000000000004</v>
      </c>
      <c r="BE215" s="23">
        <f t="shared" si="236"/>
        <v>-0.14999999999999991</v>
      </c>
      <c r="BF215" s="23">
        <f t="shared" si="237"/>
        <v>-0.19499999999999984</v>
      </c>
      <c r="BG215" s="23">
        <f t="shared" si="238"/>
        <v>-0.17249999999999988</v>
      </c>
      <c r="BH215" s="23" t="str">
        <f t="shared" si="239"/>
        <v/>
      </c>
      <c r="BI215" s="23" t="str">
        <f t="shared" si="240"/>
        <v/>
      </c>
      <c r="BJ215" s="23" t="str">
        <f t="shared" si="241"/>
        <v/>
      </c>
      <c r="BK215" s="23" t="str">
        <f t="shared" si="242"/>
        <v/>
      </c>
      <c r="BL215" s="23" t="str">
        <f t="shared" si="243"/>
        <v/>
      </c>
      <c r="BM215" s="23" t="str">
        <f t="shared" si="244"/>
        <v/>
      </c>
      <c r="BN215" s="23" t="str">
        <f t="shared" si="245"/>
        <v/>
      </c>
      <c r="BP215" s="8">
        <f t="shared" si="199"/>
        <v>1.5000000000000124E-2</v>
      </c>
      <c r="BQ215" s="8">
        <f t="shared" si="200"/>
        <v>2.1999999999999797E-2</v>
      </c>
      <c r="BR215" s="8">
        <f t="shared" si="201"/>
        <v>0.25</v>
      </c>
      <c r="BS215" s="8">
        <f t="shared" si="202"/>
        <v>0.25099999999999989</v>
      </c>
      <c r="BT215" s="8">
        <f t="shared" si="203"/>
        <v>2.0000000000002238E-3</v>
      </c>
      <c r="BU215" s="8">
        <f t="shared" si="204"/>
        <v>1.399999999999979E-2</v>
      </c>
      <c r="BV215" s="8">
        <f t="shared" si="205"/>
        <v>1.2000000000000011E-2</v>
      </c>
      <c r="BW215" s="8">
        <f t="shared" si="206"/>
        <v>4.9999999999998934E-3</v>
      </c>
      <c r="BX215" s="8">
        <f t="shared" si="207"/>
        <v>3.0000000000001137E-3</v>
      </c>
      <c r="BY215" s="8">
        <f t="shared" si="208"/>
        <v>8.999999999999897E-3</v>
      </c>
      <c r="BZ215" s="8">
        <f t="shared" si="209"/>
        <v>2.4999999999999911E-2</v>
      </c>
      <c r="CA215" s="8">
        <f t="shared" si="210"/>
        <v>6.1999999999999833E-2</v>
      </c>
      <c r="CB215" s="8">
        <f t="shared" si="211"/>
        <v>3.5000000000000142E-2</v>
      </c>
      <c r="CC215" s="8">
        <f t="shared" si="212"/>
        <v>0.16900000000000004</v>
      </c>
      <c r="CD215" s="8">
        <f t="shared" si="213"/>
        <v>0.14999999999999991</v>
      </c>
      <c r="CE215" s="8">
        <f t="shared" si="214"/>
        <v>0.19499999999999984</v>
      </c>
      <c r="CF215" s="8">
        <f t="shared" si="215"/>
        <v>0.17249999999999988</v>
      </c>
      <c r="CG215" s="8" t="str">
        <f t="shared" si="216"/>
        <v/>
      </c>
      <c r="CH215" s="8" t="str">
        <f t="shared" si="217"/>
        <v/>
      </c>
      <c r="CI215" s="8" t="str">
        <f t="shared" si="218"/>
        <v/>
      </c>
      <c r="CJ215" s="8" t="str">
        <f t="shared" si="219"/>
        <v/>
      </c>
      <c r="CK215" s="8" t="str">
        <f t="shared" si="220"/>
        <v/>
      </c>
      <c r="CL215" s="8" t="str">
        <f t="shared" si="221"/>
        <v/>
      </c>
      <c r="CM215" s="8" t="str">
        <f t="shared" si="222"/>
        <v/>
      </c>
      <c r="CN215" s="8"/>
    </row>
    <row r="216" spans="1:92">
      <c r="A216" s="1">
        <f t="shared" si="224"/>
        <v>214</v>
      </c>
      <c r="B216" s="34"/>
      <c r="C216" s="1">
        <v>3</v>
      </c>
      <c r="D216" s="4">
        <f t="shared" si="197"/>
        <v>35</v>
      </c>
      <c r="E216" s="4" t="s">
        <v>151</v>
      </c>
      <c r="F216" s="4">
        <v>1</v>
      </c>
      <c r="G216" s="4" t="s">
        <v>13</v>
      </c>
      <c r="H216" s="4" t="s">
        <v>14</v>
      </c>
      <c r="I216" s="4"/>
      <c r="J216" s="12">
        <v>88.3</v>
      </c>
      <c r="K216" s="72"/>
      <c r="L216" s="41">
        <v>4.3529999999999998</v>
      </c>
      <c r="M216" s="132" t="s">
        <v>238</v>
      </c>
      <c r="N216" s="4" t="s">
        <v>15</v>
      </c>
      <c r="O216" s="6">
        <v>4.3740000000000006</v>
      </c>
      <c r="P216" s="4" t="s">
        <v>9</v>
      </c>
      <c r="Q216" s="3" t="s">
        <v>227</v>
      </c>
      <c r="R216" s="23">
        <v>4.1950000000000003</v>
      </c>
      <c r="S216" s="46">
        <v>4.2729999999999997</v>
      </c>
      <c r="T216" s="6">
        <v>4.2699999999999996</v>
      </c>
      <c r="U216" s="23">
        <v>4.319</v>
      </c>
      <c r="V216" s="46">
        <v>4.5679999999999996</v>
      </c>
      <c r="W216" s="23">
        <v>4.3689999999999998</v>
      </c>
      <c r="X216" s="6">
        <v>4.3730000000000002</v>
      </c>
      <c r="Y216" s="6">
        <v>4.4130000000000003</v>
      </c>
      <c r="Z216" s="23">
        <v>4.3490000000000002</v>
      </c>
      <c r="AA216" s="23">
        <v>4.3330000000000002</v>
      </c>
      <c r="AB216" s="6">
        <v>4.4960000000000004</v>
      </c>
      <c r="AC216" s="6">
        <v>4.6109999999999998</v>
      </c>
      <c r="AD216" s="6">
        <v>4.4969999999999999</v>
      </c>
      <c r="AE216" s="6">
        <v>4.2859999999999996</v>
      </c>
      <c r="AF216" s="6">
        <v>4.1159999999999997</v>
      </c>
      <c r="AG216" s="6">
        <v>4.758</v>
      </c>
      <c r="AH216" s="6">
        <f t="shared" si="248"/>
        <v>4.4369999999999994</v>
      </c>
      <c r="AI216" s="38"/>
      <c r="AJ216" s="38"/>
      <c r="AK216" s="38"/>
      <c r="AL216" s="38"/>
      <c r="AM216" s="38"/>
      <c r="AN216" s="38"/>
      <c r="AO216" s="38"/>
      <c r="AP216" s="3"/>
      <c r="AQ216" s="23">
        <f t="shared" si="198"/>
        <v>-0.15799999999999947</v>
      </c>
      <c r="AR216" s="23">
        <f t="shared" si="246"/>
        <v>-8.0000000000000071E-2</v>
      </c>
      <c r="AS216" s="23">
        <f t="shared" si="247"/>
        <v>-8.3000000000000185E-2</v>
      </c>
      <c r="AT216" s="23">
        <f t="shared" si="225"/>
        <v>-3.3999999999999808E-2</v>
      </c>
      <c r="AU216" s="23">
        <f t="shared" si="226"/>
        <v>0.21499999999999986</v>
      </c>
      <c r="AV216" s="23">
        <f t="shared" si="227"/>
        <v>1.6000000000000014E-2</v>
      </c>
      <c r="AW216" s="23">
        <f t="shared" si="228"/>
        <v>2.0000000000000462E-2</v>
      </c>
      <c r="AX216" s="23">
        <f t="shared" si="229"/>
        <v>6.0000000000000497E-2</v>
      </c>
      <c r="AY216" s="23">
        <f t="shared" si="230"/>
        <v>-3.9999999999995595E-3</v>
      </c>
      <c r="AZ216" s="23">
        <f t="shared" si="231"/>
        <v>-1.9999999999999574E-2</v>
      </c>
      <c r="BA216" s="23">
        <f t="shared" si="232"/>
        <v>0.14300000000000068</v>
      </c>
      <c r="BB216" s="23">
        <f t="shared" si="233"/>
        <v>0.25800000000000001</v>
      </c>
      <c r="BC216" s="23">
        <f t="shared" si="234"/>
        <v>0.14400000000000013</v>
      </c>
      <c r="BD216" s="23">
        <f t="shared" si="235"/>
        <v>-6.7000000000000171E-2</v>
      </c>
      <c r="BE216" s="23">
        <f t="shared" si="236"/>
        <v>-0.2370000000000001</v>
      </c>
      <c r="BF216" s="23">
        <f t="shared" si="237"/>
        <v>0.40500000000000025</v>
      </c>
      <c r="BG216" s="23">
        <f t="shared" si="238"/>
        <v>8.3999999999999631E-2</v>
      </c>
      <c r="BH216" s="23" t="str">
        <f t="shared" si="239"/>
        <v/>
      </c>
      <c r="BI216" s="23" t="str">
        <f t="shared" si="240"/>
        <v/>
      </c>
      <c r="BJ216" s="23" t="str">
        <f t="shared" si="241"/>
        <v/>
      </c>
      <c r="BK216" s="23" t="str">
        <f t="shared" si="242"/>
        <v/>
      </c>
      <c r="BL216" s="23" t="str">
        <f t="shared" si="243"/>
        <v/>
      </c>
      <c r="BM216" s="23" t="str">
        <f t="shared" si="244"/>
        <v/>
      </c>
      <c r="BN216" s="23" t="str">
        <f t="shared" si="245"/>
        <v/>
      </c>
      <c r="BP216" s="8">
        <f t="shared" si="199"/>
        <v>0.15799999999999947</v>
      </c>
      <c r="BQ216" s="8">
        <f t="shared" si="200"/>
        <v>8.0000000000000071E-2</v>
      </c>
      <c r="BR216" s="8">
        <f t="shared" si="201"/>
        <v>8.3000000000000185E-2</v>
      </c>
      <c r="BS216" s="8">
        <f t="shared" si="202"/>
        <v>3.3999999999999808E-2</v>
      </c>
      <c r="BT216" s="8">
        <f t="shared" si="203"/>
        <v>0.21499999999999986</v>
      </c>
      <c r="BU216" s="8">
        <f t="shared" si="204"/>
        <v>1.6000000000000014E-2</v>
      </c>
      <c r="BV216" s="8">
        <f t="shared" si="205"/>
        <v>2.0000000000000462E-2</v>
      </c>
      <c r="BW216" s="8">
        <f t="shared" si="206"/>
        <v>6.0000000000000497E-2</v>
      </c>
      <c r="BX216" s="8">
        <f t="shared" si="207"/>
        <v>3.9999999999995595E-3</v>
      </c>
      <c r="BY216" s="8">
        <f t="shared" si="208"/>
        <v>1.9999999999999574E-2</v>
      </c>
      <c r="BZ216" s="8">
        <f t="shared" si="209"/>
        <v>0.14300000000000068</v>
      </c>
      <c r="CA216" s="8">
        <f t="shared" si="210"/>
        <v>0.25800000000000001</v>
      </c>
      <c r="CB216" s="8">
        <f t="shared" si="211"/>
        <v>0.14400000000000013</v>
      </c>
      <c r="CC216" s="8">
        <f t="shared" si="212"/>
        <v>6.7000000000000171E-2</v>
      </c>
      <c r="CD216" s="8">
        <f t="shared" si="213"/>
        <v>0.2370000000000001</v>
      </c>
      <c r="CE216" s="8">
        <f t="shared" si="214"/>
        <v>0.40500000000000025</v>
      </c>
      <c r="CF216" s="8">
        <f t="shared" si="215"/>
        <v>8.3999999999999631E-2</v>
      </c>
      <c r="CG216" s="8" t="str">
        <f t="shared" si="216"/>
        <v/>
      </c>
      <c r="CH216" s="8" t="str">
        <f t="shared" si="217"/>
        <v/>
      </c>
      <c r="CI216" s="8" t="str">
        <f t="shared" si="218"/>
        <v/>
      </c>
      <c r="CJ216" s="8" t="str">
        <f t="shared" si="219"/>
        <v/>
      </c>
      <c r="CK216" s="8" t="str">
        <f t="shared" si="220"/>
        <v/>
      </c>
      <c r="CL216" s="8" t="str">
        <f t="shared" si="221"/>
        <v/>
      </c>
      <c r="CM216" s="8" t="str">
        <f t="shared" si="222"/>
        <v/>
      </c>
      <c r="CN216" s="8"/>
    </row>
    <row r="217" spans="1:92">
      <c r="A217" s="1">
        <f t="shared" si="224"/>
        <v>215</v>
      </c>
      <c r="B217" s="34"/>
      <c r="C217" s="1">
        <v>3</v>
      </c>
      <c r="D217" s="4">
        <f t="shared" si="197"/>
        <v>35</v>
      </c>
      <c r="E217" s="4" t="s">
        <v>149</v>
      </c>
      <c r="F217" s="4">
        <v>3</v>
      </c>
      <c r="G217" s="4" t="s">
        <v>13</v>
      </c>
      <c r="H217" s="4" t="s">
        <v>237</v>
      </c>
      <c r="I217" s="4"/>
      <c r="J217" s="13">
        <v>98.6</v>
      </c>
      <c r="K217" s="72"/>
      <c r="L217" s="41">
        <v>1.2010000000000001</v>
      </c>
      <c r="M217" s="132" t="s">
        <v>126</v>
      </c>
      <c r="N217" s="4" t="s">
        <v>15</v>
      </c>
      <c r="O217" s="6">
        <v>1.208</v>
      </c>
      <c r="P217" s="4" t="s">
        <v>9</v>
      </c>
      <c r="Q217" s="3" t="s">
        <v>227</v>
      </c>
      <c r="R217" s="23">
        <v>1.0900000000000001</v>
      </c>
      <c r="S217" s="6">
        <v>1.149</v>
      </c>
      <c r="T217" s="6">
        <v>0.84099999999999997</v>
      </c>
      <c r="U217" s="6">
        <v>0.93200000000000005</v>
      </c>
      <c r="V217" s="23">
        <v>1.107</v>
      </c>
      <c r="W217" s="64"/>
      <c r="X217" s="64"/>
      <c r="Y217" s="64"/>
      <c r="Z217" s="23">
        <v>1.204</v>
      </c>
      <c r="AA217" s="23">
        <v>1.1879999999999999</v>
      </c>
      <c r="AB217" s="6">
        <v>1.1599999999999999</v>
      </c>
      <c r="AC217" s="6">
        <v>1.272</v>
      </c>
      <c r="AD217" s="6">
        <v>1.23</v>
      </c>
      <c r="AE217" s="6">
        <v>1.0580000000000001</v>
      </c>
      <c r="AF217" s="6">
        <v>0.98299999999999998</v>
      </c>
      <c r="AG217" s="6">
        <v>0.90600000000000003</v>
      </c>
      <c r="AH217" s="6">
        <f t="shared" si="248"/>
        <v>0.94450000000000001</v>
      </c>
      <c r="AI217" s="38"/>
      <c r="AJ217" s="38"/>
      <c r="AK217" s="38"/>
      <c r="AL217" s="38"/>
      <c r="AM217" s="38"/>
      <c r="AN217" s="38"/>
      <c r="AO217" s="38"/>
      <c r="AP217" s="3"/>
      <c r="AQ217" s="23">
        <f t="shared" si="198"/>
        <v>-0.11099999999999999</v>
      </c>
      <c r="AR217" s="23">
        <f t="shared" si="246"/>
        <v>-5.2000000000000046E-2</v>
      </c>
      <c r="AS217" s="23">
        <f t="shared" si="247"/>
        <v>-0.3600000000000001</v>
      </c>
      <c r="AT217" s="23">
        <f t="shared" si="225"/>
        <v>-0.26900000000000002</v>
      </c>
      <c r="AU217" s="23">
        <f t="shared" si="226"/>
        <v>-9.4000000000000083E-2</v>
      </c>
      <c r="AV217" s="23" t="str">
        <f t="shared" si="227"/>
        <v/>
      </c>
      <c r="AW217" s="23" t="str">
        <f t="shared" si="228"/>
        <v/>
      </c>
      <c r="AX217" s="23" t="str">
        <f t="shared" si="229"/>
        <v/>
      </c>
      <c r="AY217" s="23">
        <f t="shared" si="230"/>
        <v>2.9999999999998916E-3</v>
      </c>
      <c r="AZ217" s="23">
        <f t="shared" si="231"/>
        <v>-1.3000000000000123E-2</v>
      </c>
      <c r="BA217" s="23">
        <f t="shared" si="232"/>
        <v>-4.1000000000000147E-2</v>
      </c>
      <c r="BB217" s="23">
        <f t="shared" si="233"/>
        <v>7.0999999999999952E-2</v>
      </c>
      <c r="BC217" s="23">
        <f t="shared" si="234"/>
        <v>2.8999999999999915E-2</v>
      </c>
      <c r="BD217" s="23">
        <f t="shared" si="235"/>
        <v>-0.14300000000000002</v>
      </c>
      <c r="BE217" s="23">
        <f t="shared" si="236"/>
        <v>-0.21800000000000008</v>
      </c>
      <c r="BF217" s="23">
        <f t="shared" si="237"/>
        <v>-0.29500000000000004</v>
      </c>
      <c r="BG217" s="23">
        <f t="shared" si="238"/>
        <v>-0.25650000000000006</v>
      </c>
      <c r="BH217" s="23" t="str">
        <f t="shared" si="239"/>
        <v/>
      </c>
      <c r="BI217" s="23" t="str">
        <f t="shared" si="240"/>
        <v/>
      </c>
      <c r="BJ217" s="23" t="str">
        <f t="shared" si="241"/>
        <v/>
      </c>
      <c r="BK217" s="23" t="str">
        <f t="shared" si="242"/>
        <v/>
      </c>
      <c r="BL217" s="23" t="str">
        <f t="shared" si="243"/>
        <v/>
      </c>
      <c r="BM217" s="23" t="str">
        <f t="shared" si="244"/>
        <v/>
      </c>
      <c r="BN217" s="23" t="str">
        <f t="shared" si="245"/>
        <v/>
      </c>
      <c r="BP217" s="8">
        <f t="shared" si="199"/>
        <v>0.11099999999999999</v>
      </c>
      <c r="BQ217" s="8">
        <f t="shared" si="200"/>
        <v>5.2000000000000046E-2</v>
      </c>
      <c r="BR217" s="8">
        <f t="shared" si="201"/>
        <v>0.3600000000000001</v>
      </c>
      <c r="BS217" s="8">
        <f t="shared" si="202"/>
        <v>0.26900000000000002</v>
      </c>
      <c r="BT217" s="8">
        <f t="shared" si="203"/>
        <v>9.4000000000000083E-2</v>
      </c>
      <c r="BU217" s="8" t="str">
        <f t="shared" si="204"/>
        <v/>
      </c>
      <c r="BV217" s="8" t="str">
        <f t="shared" si="205"/>
        <v/>
      </c>
      <c r="BW217" s="8" t="str">
        <f t="shared" si="206"/>
        <v/>
      </c>
      <c r="BX217" s="8">
        <f t="shared" si="207"/>
        <v>2.9999999999998916E-3</v>
      </c>
      <c r="BY217" s="8">
        <f t="shared" si="208"/>
        <v>1.3000000000000123E-2</v>
      </c>
      <c r="BZ217" s="8">
        <f t="shared" si="209"/>
        <v>4.1000000000000147E-2</v>
      </c>
      <c r="CA217" s="8">
        <f t="shared" si="210"/>
        <v>7.0999999999999952E-2</v>
      </c>
      <c r="CB217" s="8">
        <f t="shared" si="211"/>
        <v>2.8999999999999915E-2</v>
      </c>
      <c r="CC217" s="8">
        <f t="shared" si="212"/>
        <v>0.14300000000000002</v>
      </c>
      <c r="CD217" s="8">
        <f t="shared" si="213"/>
        <v>0.21800000000000008</v>
      </c>
      <c r="CE217" s="8">
        <f t="shared" si="214"/>
        <v>0.29500000000000004</v>
      </c>
      <c r="CF217" s="8">
        <f t="shared" si="215"/>
        <v>0.25650000000000006</v>
      </c>
      <c r="CG217" s="8" t="str">
        <f t="shared" si="216"/>
        <v/>
      </c>
      <c r="CH217" s="8" t="str">
        <f t="shared" si="217"/>
        <v/>
      </c>
      <c r="CI217" s="8" t="str">
        <f t="shared" si="218"/>
        <v/>
      </c>
      <c r="CJ217" s="8" t="str">
        <f t="shared" si="219"/>
        <v/>
      </c>
      <c r="CK217" s="8" t="str">
        <f t="shared" si="220"/>
        <v/>
      </c>
      <c r="CL217" s="8" t="str">
        <f t="shared" si="221"/>
        <v/>
      </c>
      <c r="CM217" s="8" t="str">
        <f t="shared" si="222"/>
        <v/>
      </c>
      <c r="CN217" s="8"/>
    </row>
    <row r="218" spans="1:92">
      <c r="A218" s="1">
        <f t="shared" si="224"/>
        <v>216</v>
      </c>
      <c r="B218" s="34"/>
      <c r="C218" s="1">
        <v>3</v>
      </c>
      <c r="D218" s="4">
        <f t="shared" si="197"/>
        <v>35</v>
      </c>
      <c r="E218" s="4" t="s">
        <v>150</v>
      </c>
      <c r="F218" s="4">
        <v>3</v>
      </c>
      <c r="G218" s="4" t="s">
        <v>13</v>
      </c>
      <c r="H218" s="4" t="s">
        <v>14</v>
      </c>
      <c r="I218" s="4"/>
      <c r="J218" s="12">
        <v>96.1</v>
      </c>
      <c r="K218" s="72"/>
      <c r="L218" s="41">
        <v>4.2949999999999999</v>
      </c>
      <c r="M218" s="132" t="s">
        <v>126</v>
      </c>
      <c r="N218" s="4" t="s">
        <v>15</v>
      </c>
      <c r="O218" s="6">
        <v>4.3139999999999992</v>
      </c>
      <c r="P218" s="4" t="s">
        <v>9</v>
      </c>
      <c r="Q218" s="3" t="s">
        <v>227</v>
      </c>
      <c r="R218" s="23">
        <v>4.242</v>
      </c>
      <c r="S218" s="6">
        <v>4.1980000000000004</v>
      </c>
      <c r="T218" s="6">
        <v>4.1740000000000004</v>
      </c>
      <c r="U218" s="23">
        <v>4.266</v>
      </c>
      <c r="V218" s="23">
        <v>4.4530000000000003</v>
      </c>
      <c r="W218" s="64"/>
      <c r="X218" s="64"/>
      <c r="Y218" s="64"/>
      <c r="Z218" s="23">
        <v>4.2809999999999997</v>
      </c>
      <c r="AA218" s="23">
        <v>4.2569999999999997</v>
      </c>
      <c r="AB218" s="6">
        <v>4.4829999999999997</v>
      </c>
      <c r="AC218" s="6">
        <v>4.5940000000000003</v>
      </c>
      <c r="AD218" s="6">
        <v>4.46</v>
      </c>
      <c r="AE218" s="6">
        <v>4.2859999999999996</v>
      </c>
      <c r="AF218" s="6">
        <v>4.0540000000000003</v>
      </c>
      <c r="AG218" s="6">
        <v>4.6219999999999999</v>
      </c>
      <c r="AH218" s="6">
        <f t="shared" si="248"/>
        <v>4.3380000000000001</v>
      </c>
      <c r="AI218" s="38"/>
      <c r="AJ218" s="38"/>
      <c r="AK218" s="38"/>
      <c r="AL218" s="38"/>
      <c r="AM218" s="38"/>
      <c r="AN218" s="38"/>
      <c r="AO218" s="38"/>
      <c r="AP218" s="3"/>
      <c r="AQ218" s="23">
        <f t="shared" si="198"/>
        <v>-5.2999999999999936E-2</v>
      </c>
      <c r="AR218" s="23">
        <f t="shared" si="246"/>
        <v>-9.6999999999999531E-2</v>
      </c>
      <c r="AS218" s="23">
        <f t="shared" si="247"/>
        <v>-0.12099999999999955</v>
      </c>
      <c r="AT218" s="23">
        <f t="shared" si="225"/>
        <v>-2.8999999999999915E-2</v>
      </c>
      <c r="AU218" s="23">
        <f t="shared" si="226"/>
        <v>0.15800000000000036</v>
      </c>
      <c r="AV218" s="23" t="str">
        <f t="shared" si="227"/>
        <v/>
      </c>
      <c r="AW218" s="23" t="str">
        <f t="shared" si="228"/>
        <v/>
      </c>
      <c r="AX218" s="23" t="str">
        <f t="shared" si="229"/>
        <v/>
      </c>
      <c r="AY218" s="23">
        <f t="shared" si="230"/>
        <v>-1.4000000000000234E-2</v>
      </c>
      <c r="AZ218" s="23">
        <f t="shared" si="231"/>
        <v>-3.8000000000000256E-2</v>
      </c>
      <c r="BA218" s="23">
        <f t="shared" si="232"/>
        <v>0.18799999999999972</v>
      </c>
      <c r="BB218" s="23">
        <f t="shared" si="233"/>
        <v>0.29900000000000038</v>
      </c>
      <c r="BC218" s="23">
        <f t="shared" si="234"/>
        <v>0.16500000000000004</v>
      </c>
      <c r="BD218" s="23">
        <f t="shared" si="235"/>
        <v>-9.0000000000003411E-3</v>
      </c>
      <c r="BE218" s="23">
        <f t="shared" si="236"/>
        <v>-0.24099999999999966</v>
      </c>
      <c r="BF218" s="23">
        <f t="shared" si="237"/>
        <v>0.32699999999999996</v>
      </c>
      <c r="BG218" s="23">
        <f t="shared" si="238"/>
        <v>4.3000000000000149E-2</v>
      </c>
      <c r="BH218" s="23" t="str">
        <f t="shared" si="239"/>
        <v/>
      </c>
      <c r="BI218" s="23" t="str">
        <f t="shared" si="240"/>
        <v/>
      </c>
      <c r="BJ218" s="23" t="str">
        <f t="shared" si="241"/>
        <v/>
      </c>
      <c r="BK218" s="23" t="str">
        <f t="shared" si="242"/>
        <v/>
      </c>
      <c r="BL218" s="23" t="str">
        <f t="shared" si="243"/>
        <v/>
      </c>
      <c r="BM218" s="23" t="str">
        <f t="shared" si="244"/>
        <v/>
      </c>
      <c r="BN218" s="23" t="str">
        <f t="shared" si="245"/>
        <v/>
      </c>
      <c r="BP218" s="8">
        <f t="shared" si="199"/>
        <v>5.2999999999999936E-2</v>
      </c>
      <c r="BQ218" s="8">
        <f t="shared" si="200"/>
        <v>9.6999999999999531E-2</v>
      </c>
      <c r="BR218" s="8">
        <f t="shared" si="201"/>
        <v>0.12099999999999955</v>
      </c>
      <c r="BS218" s="8">
        <f t="shared" si="202"/>
        <v>2.8999999999999915E-2</v>
      </c>
      <c r="BT218" s="8">
        <f t="shared" si="203"/>
        <v>0.15800000000000036</v>
      </c>
      <c r="BU218" s="8" t="str">
        <f t="shared" si="204"/>
        <v/>
      </c>
      <c r="BV218" s="8" t="str">
        <f t="shared" si="205"/>
        <v/>
      </c>
      <c r="BW218" s="8" t="str">
        <f t="shared" si="206"/>
        <v/>
      </c>
      <c r="BX218" s="8">
        <f t="shared" si="207"/>
        <v>1.4000000000000234E-2</v>
      </c>
      <c r="BY218" s="8">
        <f t="shared" si="208"/>
        <v>3.8000000000000256E-2</v>
      </c>
      <c r="BZ218" s="8">
        <f t="shared" si="209"/>
        <v>0.18799999999999972</v>
      </c>
      <c r="CA218" s="8">
        <f t="shared" si="210"/>
        <v>0.29900000000000038</v>
      </c>
      <c r="CB218" s="8">
        <f t="shared" si="211"/>
        <v>0.16500000000000004</v>
      </c>
      <c r="CC218" s="8">
        <f t="shared" si="212"/>
        <v>9.0000000000003411E-3</v>
      </c>
      <c r="CD218" s="8">
        <f t="shared" si="213"/>
        <v>0.24099999999999966</v>
      </c>
      <c r="CE218" s="8">
        <f t="shared" si="214"/>
        <v>0.32699999999999996</v>
      </c>
      <c r="CF218" s="8">
        <f t="shared" si="215"/>
        <v>4.3000000000000149E-2</v>
      </c>
      <c r="CG218" s="8" t="str">
        <f t="shared" si="216"/>
        <v/>
      </c>
      <c r="CH218" s="8" t="str">
        <f t="shared" si="217"/>
        <v/>
      </c>
      <c r="CI218" s="8" t="str">
        <f t="shared" si="218"/>
        <v/>
      </c>
      <c r="CJ218" s="8" t="str">
        <f t="shared" si="219"/>
        <v/>
      </c>
      <c r="CK218" s="8" t="str">
        <f t="shared" si="220"/>
        <v/>
      </c>
      <c r="CL218" s="8" t="str">
        <f t="shared" si="221"/>
        <v/>
      </c>
      <c r="CM218" s="8" t="str">
        <f t="shared" si="222"/>
        <v/>
      </c>
      <c r="CN218" s="8"/>
    </row>
    <row r="219" spans="1:92">
      <c r="A219" s="1">
        <f t="shared" si="224"/>
        <v>217</v>
      </c>
      <c r="B219" s="34" t="s">
        <v>173</v>
      </c>
      <c r="C219" s="1">
        <v>3</v>
      </c>
      <c r="D219" s="4">
        <f t="shared" si="197"/>
        <v>35</v>
      </c>
      <c r="E219" s="4" t="s">
        <v>168</v>
      </c>
      <c r="F219" s="4">
        <v>1</v>
      </c>
      <c r="G219" s="4" t="s">
        <v>13</v>
      </c>
      <c r="H219" s="4" t="s">
        <v>237</v>
      </c>
      <c r="I219" s="4"/>
      <c r="J219" s="13">
        <v>93.9</v>
      </c>
      <c r="K219" s="67">
        <v>7.0000000000000001E-3</v>
      </c>
      <c r="L219" s="41">
        <v>3.5529999999999999</v>
      </c>
      <c r="M219" s="132" t="s">
        <v>238</v>
      </c>
      <c r="N219" s="4" t="s">
        <v>15</v>
      </c>
      <c r="O219" s="6">
        <v>3.5459999999999998</v>
      </c>
      <c r="P219" s="4" t="s">
        <v>9</v>
      </c>
      <c r="Q219" s="3" t="s">
        <v>227</v>
      </c>
      <c r="R219" s="23">
        <v>3.5619999999999998</v>
      </c>
      <c r="S219" s="6">
        <v>3.5710000000000002</v>
      </c>
      <c r="T219" s="23">
        <v>3.3359999999999999</v>
      </c>
      <c r="U219" s="23">
        <v>3.3359999999999999</v>
      </c>
      <c r="V219" s="23">
        <v>3.5720000000000001</v>
      </c>
      <c r="W219" s="23">
        <v>3.5510000000000002</v>
      </c>
      <c r="X219" s="23">
        <v>3.552</v>
      </c>
      <c r="Y219" s="23">
        <v>3.5640000000000001</v>
      </c>
      <c r="Z219" s="23">
        <v>3.56</v>
      </c>
      <c r="AA219" s="23">
        <v>3.55</v>
      </c>
      <c r="AB219" s="23">
        <v>3.5390000000000001</v>
      </c>
      <c r="AC219" s="23">
        <v>3.633</v>
      </c>
      <c r="AD219" s="23">
        <v>3.6120000000000001</v>
      </c>
      <c r="AE219" s="6">
        <v>3.387</v>
      </c>
      <c r="AF219" s="6">
        <v>3.4350000000000001</v>
      </c>
      <c r="AG219" s="6">
        <v>3.35</v>
      </c>
      <c r="AH219" s="6">
        <f t="shared" si="169"/>
        <v>3.3925000000000001</v>
      </c>
      <c r="AI219" s="38"/>
      <c r="AJ219" s="38"/>
      <c r="AK219" s="38"/>
      <c r="AL219" s="38"/>
      <c r="AM219" s="38"/>
      <c r="AN219" s="38"/>
      <c r="AO219" s="38"/>
      <c r="AP219" s="3"/>
      <c r="AQ219" s="23">
        <f t="shared" si="198"/>
        <v>8.999999999999897E-3</v>
      </c>
      <c r="AR219" s="23">
        <f t="shared" si="246"/>
        <v>1.8000000000000238E-2</v>
      </c>
      <c r="AS219" s="23">
        <f t="shared" si="247"/>
        <v>-0.21700000000000008</v>
      </c>
      <c r="AT219" s="23">
        <f t="shared" si="225"/>
        <v>-0.21700000000000008</v>
      </c>
      <c r="AU219" s="23">
        <f t="shared" si="226"/>
        <v>1.9000000000000128E-2</v>
      </c>
      <c r="AV219" s="23">
        <f t="shared" si="227"/>
        <v>-1.9999999999997797E-3</v>
      </c>
      <c r="AW219" s="23">
        <f t="shared" si="228"/>
        <v>-9.9999999999988987E-4</v>
      </c>
      <c r="AX219" s="23">
        <f t="shared" si="229"/>
        <v>1.1000000000000121E-2</v>
      </c>
      <c r="AY219" s="23">
        <f t="shared" si="230"/>
        <v>7.0000000000001172E-3</v>
      </c>
      <c r="AZ219" s="23">
        <f t="shared" si="231"/>
        <v>-3.0000000000001137E-3</v>
      </c>
      <c r="BA219" s="23">
        <f t="shared" si="232"/>
        <v>-1.399999999999979E-2</v>
      </c>
      <c r="BB219" s="23">
        <f t="shared" si="233"/>
        <v>8.0000000000000071E-2</v>
      </c>
      <c r="BC219" s="23">
        <f t="shared" si="234"/>
        <v>5.9000000000000163E-2</v>
      </c>
      <c r="BD219" s="23">
        <f t="shared" si="235"/>
        <v>-0.16599999999999993</v>
      </c>
      <c r="BE219" s="23">
        <f t="shared" si="236"/>
        <v>-0.11799999999999988</v>
      </c>
      <c r="BF219" s="23">
        <f t="shared" si="237"/>
        <v>-0.20299999999999985</v>
      </c>
      <c r="BG219" s="23">
        <f t="shared" si="238"/>
        <v>-0.16049999999999986</v>
      </c>
      <c r="BH219" s="23" t="str">
        <f t="shared" si="239"/>
        <v/>
      </c>
      <c r="BI219" s="23" t="str">
        <f t="shared" si="240"/>
        <v/>
      </c>
      <c r="BJ219" s="23" t="str">
        <f t="shared" si="241"/>
        <v/>
      </c>
      <c r="BK219" s="23" t="str">
        <f t="shared" si="242"/>
        <v/>
      </c>
      <c r="BL219" s="23" t="str">
        <f t="shared" si="243"/>
        <v/>
      </c>
      <c r="BM219" s="23" t="str">
        <f t="shared" si="244"/>
        <v/>
      </c>
      <c r="BN219" s="23" t="str">
        <f t="shared" si="245"/>
        <v/>
      </c>
      <c r="BP219" s="8">
        <f t="shared" si="199"/>
        <v>8.999999999999897E-3</v>
      </c>
      <c r="BQ219" s="8">
        <f t="shared" si="200"/>
        <v>1.8000000000000238E-2</v>
      </c>
      <c r="BR219" s="8">
        <f t="shared" si="201"/>
        <v>0.21700000000000008</v>
      </c>
      <c r="BS219" s="8">
        <f t="shared" si="202"/>
        <v>0.21700000000000008</v>
      </c>
      <c r="BT219" s="8">
        <f t="shared" si="203"/>
        <v>1.9000000000000128E-2</v>
      </c>
      <c r="BU219" s="8">
        <f t="shared" si="204"/>
        <v>1.9999999999997797E-3</v>
      </c>
      <c r="BV219" s="8">
        <f t="shared" si="205"/>
        <v>9.9999999999988987E-4</v>
      </c>
      <c r="BW219" s="8">
        <f t="shared" si="206"/>
        <v>1.1000000000000121E-2</v>
      </c>
      <c r="BX219" s="8">
        <f t="shared" si="207"/>
        <v>7.0000000000001172E-3</v>
      </c>
      <c r="BY219" s="8">
        <f t="shared" si="208"/>
        <v>3.0000000000001137E-3</v>
      </c>
      <c r="BZ219" s="8">
        <f t="shared" si="209"/>
        <v>1.399999999999979E-2</v>
      </c>
      <c r="CA219" s="8">
        <f t="shared" si="210"/>
        <v>8.0000000000000071E-2</v>
      </c>
      <c r="CB219" s="8">
        <f t="shared" si="211"/>
        <v>5.9000000000000163E-2</v>
      </c>
      <c r="CC219" s="8">
        <f t="shared" si="212"/>
        <v>0.16599999999999993</v>
      </c>
      <c r="CD219" s="8">
        <f t="shared" si="213"/>
        <v>0.11799999999999988</v>
      </c>
      <c r="CE219" s="8">
        <f t="shared" si="214"/>
        <v>0.20299999999999985</v>
      </c>
      <c r="CF219" s="8">
        <f t="shared" si="215"/>
        <v>0.16049999999999986</v>
      </c>
      <c r="CG219" s="8" t="str">
        <f t="shared" si="216"/>
        <v/>
      </c>
      <c r="CH219" s="8" t="str">
        <f t="shared" si="217"/>
        <v/>
      </c>
      <c r="CI219" s="8" t="str">
        <f t="shared" si="218"/>
        <v/>
      </c>
      <c r="CJ219" s="8" t="str">
        <f t="shared" si="219"/>
        <v/>
      </c>
      <c r="CK219" s="8" t="str">
        <f t="shared" si="220"/>
        <v/>
      </c>
      <c r="CL219" s="8" t="str">
        <f t="shared" si="221"/>
        <v/>
      </c>
      <c r="CM219" s="8" t="str">
        <f t="shared" si="222"/>
        <v/>
      </c>
      <c r="CN219" s="8"/>
    </row>
    <row r="220" spans="1:92">
      <c r="A220" s="1">
        <f t="shared" si="224"/>
        <v>218</v>
      </c>
      <c r="B220" s="34" t="s">
        <v>147</v>
      </c>
      <c r="C220" s="1">
        <v>3</v>
      </c>
      <c r="D220" s="4">
        <f t="shared" si="197"/>
        <v>35</v>
      </c>
      <c r="E220" s="4" t="s">
        <v>148</v>
      </c>
      <c r="F220" s="4">
        <v>1</v>
      </c>
      <c r="G220" s="4" t="s">
        <v>13</v>
      </c>
      <c r="H220" s="4" t="s">
        <v>237</v>
      </c>
      <c r="I220" s="4"/>
      <c r="J220" s="5">
        <v>94.7</v>
      </c>
      <c r="K220" s="67">
        <v>3.4000000000000002E-2</v>
      </c>
      <c r="L220" s="41">
        <v>5.0659999999999998</v>
      </c>
      <c r="M220" s="132" t="s">
        <v>238</v>
      </c>
      <c r="N220" s="4" t="s">
        <v>15</v>
      </c>
      <c r="O220" s="6">
        <v>5.0549999999999997</v>
      </c>
      <c r="P220" s="4" t="s">
        <v>9</v>
      </c>
      <c r="Q220" s="3" t="s">
        <v>227</v>
      </c>
      <c r="R220" s="23">
        <v>5.0629999999999997</v>
      </c>
      <c r="S220" s="6">
        <v>5.085</v>
      </c>
      <c r="T220" s="6">
        <v>4.9029999999999996</v>
      </c>
      <c r="U220" s="23">
        <v>4.8559999999999999</v>
      </c>
      <c r="V220" s="23">
        <v>5.0910000000000002</v>
      </c>
      <c r="W220" s="6">
        <v>5.0670000000000002</v>
      </c>
      <c r="X220" s="6">
        <v>5.0670000000000002</v>
      </c>
      <c r="Y220" s="6">
        <v>5.0759999999999996</v>
      </c>
      <c r="Z220" s="23">
        <v>5.069</v>
      </c>
      <c r="AA220" s="23">
        <v>5.0640000000000001</v>
      </c>
      <c r="AB220" s="6">
        <v>5.0510000000000002</v>
      </c>
      <c r="AC220" s="6">
        <v>5.149</v>
      </c>
      <c r="AD220" s="6">
        <v>5.1280000000000001</v>
      </c>
      <c r="AE220" s="6">
        <v>4.8899999999999997</v>
      </c>
      <c r="AF220" s="6">
        <v>4.9450000000000003</v>
      </c>
      <c r="AG220" s="6">
        <v>4.8620000000000001</v>
      </c>
      <c r="AH220" s="6">
        <f t="shared" si="169"/>
        <v>4.9035000000000002</v>
      </c>
      <c r="AI220" s="38"/>
      <c r="AJ220" s="38"/>
      <c r="AK220" s="38"/>
      <c r="AL220" s="38"/>
      <c r="AM220" s="38"/>
      <c r="AN220" s="38"/>
      <c r="AO220" s="38"/>
      <c r="AP220" s="3"/>
      <c r="AQ220" s="23">
        <f t="shared" si="198"/>
        <v>-3.0000000000001137E-3</v>
      </c>
      <c r="AR220" s="23">
        <f t="shared" si="246"/>
        <v>1.9000000000000128E-2</v>
      </c>
      <c r="AS220" s="23">
        <f t="shared" si="247"/>
        <v>-0.16300000000000026</v>
      </c>
      <c r="AT220" s="23">
        <f t="shared" si="225"/>
        <v>-0.20999999999999996</v>
      </c>
      <c r="AU220" s="23">
        <f t="shared" si="226"/>
        <v>2.5000000000000355E-2</v>
      </c>
      <c r="AV220" s="23">
        <f t="shared" si="227"/>
        <v>1.000000000000334E-3</v>
      </c>
      <c r="AW220" s="23">
        <f t="shared" si="228"/>
        <v>1.000000000000334E-3</v>
      </c>
      <c r="AX220" s="23">
        <f t="shared" si="229"/>
        <v>9.9999999999997868E-3</v>
      </c>
      <c r="AY220" s="23">
        <f t="shared" si="230"/>
        <v>3.0000000000001137E-3</v>
      </c>
      <c r="AZ220" s="23">
        <f t="shared" si="231"/>
        <v>-1.9999999999997797E-3</v>
      </c>
      <c r="BA220" s="23">
        <f t="shared" si="232"/>
        <v>-1.499999999999968E-2</v>
      </c>
      <c r="BB220" s="23">
        <f t="shared" si="233"/>
        <v>8.3000000000000185E-2</v>
      </c>
      <c r="BC220" s="23">
        <f t="shared" si="234"/>
        <v>6.2000000000000277E-2</v>
      </c>
      <c r="BD220" s="23">
        <f t="shared" si="235"/>
        <v>-0.17600000000000016</v>
      </c>
      <c r="BE220" s="23">
        <f t="shared" si="236"/>
        <v>-0.12099999999999955</v>
      </c>
      <c r="BF220" s="23">
        <f t="shared" si="237"/>
        <v>-0.20399999999999974</v>
      </c>
      <c r="BG220" s="23">
        <f t="shared" si="238"/>
        <v>-0.16249999999999964</v>
      </c>
      <c r="BH220" s="23" t="str">
        <f t="shared" si="239"/>
        <v/>
      </c>
      <c r="BI220" s="23" t="str">
        <f t="shared" si="240"/>
        <v/>
      </c>
      <c r="BJ220" s="23" t="str">
        <f t="shared" si="241"/>
        <v/>
      </c>
      <c r="BK220" s="23" t="str">
        <f t="shared" si="242"/>
        <v/>
      </c>
      <c r="BL220" s="23" t="str">
        <f t="shared" si="243"/>
        <v/>
      </c>
      <c r="BM220" s="23" t="str">
        <f t="shared" si="244"/>
        <v/>
      </c>
      <c r="BN220" s="23" t="str">
        <f t="shared" si="245"/>
        <v/>
      </c>
      <c r="BP220" s="8">
        <f t="shared" si="199"/>
        <v>3.0000000000001137E-3</v>
      </c>
      <c r="BQ220" s="8">
        <f t="shared" si="200"/>
        <v>1.9000000000000128E-2</v>
      </c>
      <c r="BR220" s="8">
        <f t="shared" si="201"/>
        <v>0.16300000000000026</v>
      </c>
      <c r="BS220" s="8">
        <f t="shared" si="202"/>
        <v>0.20999999999999996</v>
      </c>
      <c r="BT220" s="8">
        <f t="shared" si="203"/>
        <v>2.5000000000000355E-2</v>
      </c>
      <c r="BU220" s="8">
        <f t="shared" si="204"/>
        <v>1.000000000000334E-3</v>
      </c>
      <c r="BV220" s="8">
        <f t="shared" si="205"/>
        <v>1.000000000000334E-3</v>
      </c>
      <c r="BW220" s="8">
        <f t="shared" si="206"/>
        <v>9.9999999999997868E-3</v>
      </c>
      <c r="BX220" s="8">
        <f t="shared" si="207"/>
        <v>3.0000000000001137E-3</v>
      </c>
      <c r="BY220" s="8">
        <f t="shared" si="208"/>
        <v>1.9999999999997797E-3</v>
      </c>
      <c r="BZ220" s="8">
        <f t="shared" si="209"/>
        <v>1.499999999999968E-2</v>
      </c>
      <c r="CA220" s="8">
        <f t="shared" si="210"/>
        <v>8.3000000000000185E-2</v>
      </c>
      <c r="CB220" s="8">
        <f t="shared" si="211"/>
        <v>6.2000000000000277E-2</v>
      </c>
      <c r="CC220" s="8">
        <f t="shared" si="212"/>
        <v>0.17600000000000016</v>
      </c>
      <c r="CD220" s="8">
        <f t="shared" si="213"/>
        <v>0.12099999999999955</v>
      </c>
      <c r="CE220" s="8">
        <f t="shared" si="214"/>
        <v>0.20399999999999974</v>
      </c>
      <c r="CF220" s="8">
        <f t="shared" si="215"/>
        <v>0.16249999999999964</v>
      </c>
      <c r="CG220" s="8" t="str">
        <f t="shared" si="216"/>
        <v/>
      </c>
      <c r="CH220" s="8" t="str">
        <f t="shared" si="217"/>
        <v/>
      </c>
      <c r="CI220" s="8" t="str">
        <f t="shared" si="218"/>
        <v/>
      </c>
      <c r="CJ220" s="8" t="str">
        <f t="shared" si="219"/>
        <v/>
      </c>
      <c r="CK220" s="8" t="str">
        <f t="shared" si="220"/>
        <v/>
      </c>
      <c r="CL220" s="8" t="str">
        <f t="shared" si="221"/>
        <v/>
      </c>
      <c r="CM220" s="8" t="str">
        <f t="shared" si="222"/>
        <v/>
      </c>
      <c r="CN220" s="8"/>
    </row>
    <row r="221" spans="1:92">
      <c r="A221" s="1">
        <f t="shared" si="224"/>
        <v>219</v>
      </c>
      <c r="B221" s="34"/>
      <c r="C221" s="1">
        <v>3</v>
      </c>
      <c r="D221" s="4">
        <f t="shared" si="197"/>
        <v>35</v>
      </c>
      <c r="E221" s="4" t="s">
        <v>149</v>
      </c>
      <c r="F221" s="4">
        <v>3</v>
      </c>
      <c r="G221" s="4" t="s">
        <v>13</v>
      </c>
      <c r="H221" s="4" t="s">
        <v>237</v>
      </c>
      <c r="I221" s="4"/>
      <c r="J221" s="5">
        <v>99.1</v>
      </c>
      <c r="K221" s="72"/>
      <c r="L221" s="41">
        <v>2.76</v>
      </c>
      <c r="M221" s="132" t="s">
        <v>134</v>
      </c>
      <c r="N221" s="4" t="s">
        <v>15</v>
      </c>
      <c r="O221" s="6">
        <v>2.7669999999999999</v>
      </c>
      <c r="P221" s="4" t="s">
        <v>9</v>
      </c>
      <c r="Q221" s="3" t="s">
        <v>227</v>
      </c>
      <c r="R221" s="23">
        <v>2.6309999999999998</v>
      </c>
      <c r="S221" s="6">
        <v>2.6960000000000002</v>
      </c>
      <c r="T221" s="6">
        <v>2.4740000000000002</v>
      </c>
      <c r="U221" s="23">
        <v>2.645</v>
      </c>
      <c r="V221" s="23">
        <v>2.6880000000000002</v>
      </c>
      <c r="W221" s="64"/>
      <c r="X221" s="64"/>
      <c r="Y221" s="64"/>
      <c r="Z221" s="23">
        <v>2.7639999999999998</v>
      </c>
      <c r="AA221" s="23">
        <v>2.7519999999999998</v>
      </c>
      <c r="AB221" s="6">
        <v>2.7360000000000002</v>
      </c>
      <c r="AC221" s="6">
        <v>2.839</v>
      </c>
      <c r="AD221" s="6">
        <v>2.79</v>
      </c>
      <c r="AE221" s="6">
        <v>2.64</v>
      </c>
      <c r="AF221" s="6">
        <v>2.5430000000000001</v>
      </c>
      <c r="AG221" s="6">
        <v>2.4750000000000001</v>
      </c>
      <c r="AH221" s="6">
        <f t="shared" si="169"/>
        <v>2.5090000000000003</v>
      </c>
      <c r="AI221" s="38"/>
      <c r="AJ221" s="38"/>
      <c r="AK221" s="38"/>
      <c r="AL221" s="38"/>
      <c r="AM221" s="38"/>
      <c r="AN221" s="38"/>
      <c r="AO221" s="38"/>
      <c r="AP221" s="3"/>
      <c r="AQ221" s="23">
        <f t="shared" si="198"/>
        <v>-0.129</v>
      </c>
      <c r="AR221" s="23">
        <f t="shared" si="246"/>
        <v>-6.3999999999999613E-2</v>
      </c>
      <c r="AS221" s="23">
        <f t="shared" si="247"/>
        <v>-0.28599999999999959</v>
      </c>
      <c r="AT221" s="23">
        <f t="shared" si="225"/>
        <v>-0.11499999999999977</v>
      </c>
      <c r="AU221" s="23">
        <f t="shared" si="226"/>
        <v>-7.199999999999962E-2</v>
      </c>
      <c r="AV221" s="23" t="str">
        <f t="shared" si="227"/>
        <v/>
      </c>
      <c r="AW221" s="23" t="str">
        <f t="shared" si="228"/>
        <v/>
      </c>
      <c r="AX221" s="23" t="str">
        <f t="shared" si="229"/>
        <v/>
      </c>
      <c r="AY221" s="23">
        <f t="shared" si="230"/>
        <v>4.0000000000000036E-3</v>
      </c>
      <c r="AZ221" s="23">
        <f t="shared" si="231"/>
        <v>-8.0000000000000071E-3</v>
      </c>
      <c r="BA221" s="23">
        <f t="shared" si="232"/>
        <v>-2.3999999999999577E-2</v>
      </c>
      <c r="BB221" s="23">
        <f t="shared" si="233"/>
        <v>7.9000000000000181E-2</v>
      </c>
      <c r="BC221" s="23">
        <f t="shared" si="234"/>
        <v>3.0000000000000249E-2</v>
      </c>
      <c r="BD221" s="23">
        <f t="shared" si="235"/>
        <v>-0.11999999999999966</v>
      </c>
      <c r="BE221" s="23">
        <f t="shared" si="236"/>
        <v>-0.21699999999999964</v>
      </c>
      <c r="BF221" s="23">
        <f t="shared" si="237"/>
        <v>-0.2849999999999997</v>
      </c>
      <c r="BG221" s="23">
        <f t="shared" si="238"/>
        <v>-0.25099999999999945</v>
      </c>
      <c r="BH221" s="23" t="str">
        <f t="shared" si="239"/>
        <v/>
      </c>
      <c r="BI221" s="23" t="str">
        <f t="shared" si="240"/>
        <v/>
      </c>
      <c r="BJ221" s="23" t="str">
        <f t="shared" si="241"/>
        <v/>
      </c>
      <c r="BK221" s="23" t="str">
        <f t="shared" si="242"/>
        <v/>
      </c>
      <c r="BL221" s="23" t="str">
        <f t="shared" si="243"/>
        <v/>
      </c>
      <c r="BM221" s="23" t="str">
        <f t="shared" si="244"/>
        <v/>
      </c>
      <c r="BN221" s="23" t="str">
        <f t="shared" si="245"/>
        <v/>
      </c>
      <c r="BP221" s="8">
        <f t="shared" si="199"/>
        <v>0.129</v>
      </c>
      <c r="BQ221" s="8">
        <f t="shared" si="200"/>
        <v>6.3999999999999613E-2</v>
      </c>
      <c r="BR221" s="8">
        <f t="shared" si="201"/>
        <v>0.28599999999999959</v>
      </c>
      <c r="BS221" s="8">
        <f t="shared" si="202"/>
        <v>0.11499999999999977</v>
      </c>
      <c r="BT221" s="8">
        <f t="shared" si="203"/>
        <v>7.199999999999962E-2</v>
      </c>
      <c r="BU221" s="8" t="str">
        <f t="shared" si="204"/>
        <v/>
      </c>
      <c r="BV221" s="8" t="str">
        <f t="shared" si="205"/>
        <v/>
      </c>
      <c r="BW221" s="8" t="str">
        <f t="shared" si="206"/>
        <v/>
      </c>
      <c r="BX221" s="8">
        <f t="shared" si="207"/>
        <v>4.0000000000000036E-3</v>
      </c>
      <c r="BY221" s="8">
        <f t="shared" si="208"/>
        <v>8.0000000000000071E-3</v>
      </c>
      <c r="BZ221" s="8">
        <f t="shared" si="209"/>
        <v>2.3999999999999577E-2</v>
      </c>
      <c r="CA221" s="8">
        <f t="shared" si="210"/>
        <v>7.9000000000000181E-2</v>
      </c>
      <c r="CB221" s="8">
        <f t="shared" si="211"/>
        <v>3.0000000000000249E-2</v>
      </c>
      <c r="CC221" s="8">
        <f t="shared" si="212"/>
        <v>0.11999999999999966</v>
      </c>
      <c r="CD221" s="8">
        <f t="shared" si="213"/>
        <v>0.21699999999999964</v>
      </c>
      <c r="CE221" s="8">
        <f t="shared" si="214"/>
        <v>0.2849999999999997</v>
      </c>
      <c r="CF221" s="8">
        <f t="shared" si="215"/>
        <v>0.25099999999999945</v>
      </c>
      <c r="CG221" s="8" t="str">
        <f t="shared" si="216"/>
        <v/>
      </c>
      <c r="CH221" s="8" t="str">
        <f t="shared" si="217"/>
        <v/>
      </c>
      <c r="CI221" s="8" t="str">
        <f t="shared" si="218"/>
        <v/>
      </c>
      <c r="CJ221" s="8" t="str">
        <f t="shared" si="219"/>
        <v/>
      </c>
      <c r="CK221" s="8" t="str">
        <f t="shared" si="220"/>
        <v/>
      </c>
      <c r="CL221" s="8" t="str">
        <f t="shared" si="221"/>
        <v/>
      </c>
      <c r="CM221" s="8" t="str">
        <f t="shared" si="222"/>
        <v/>
      </c>
      <c r="CN221" s="8"/>
    </row>
    <row r="222" spans="1:92">
      <c r="A222" s="1">
        <f t="shared" si="224"/>
        <v>220</v>
      </c>
      <c r="B222" s="34" t="s">
        <v>239</v>
      </c>
      <c r="C222" s="1">
        <v>7</v>
      </c>
      <c r="D222" s="4">
        <f t="shared" si="197"/>
        <v>69</v>
      </c>
      <c r="E222" s="4" t="s">
        <v>157</v>
      </c>
      <c r="F222" s="4">
        <v>1</v>
      </c>
      <c r="G222" s="4" t="s">
        <v>13</v>
      </c>
      <c r="H222" s="4" t="s">
        <v>19</v>
      </c>
      <c r="I222" s="4"/>
      <c r="J222" s="12">
        <v>86.3</v>
      </c>
      <c r="K222" s="68">
        <v>1E-3</v>
      </c>
      <c r="L222" s="40">
        <v>4.9109999999999996</v>
      </c>
      <c r="M222" s="132" t="s">
        <v>365</v>
      </c>
      <c r="N222" s="4" t="s">
        <v>15</v>
      </c>
      <c r="O222" s="64"/>
      <c r="P222" s="9"/>
      <c r="Q222" s="3"/>
      <c r="R222" s="23">
        <v>5.1689999999999996</v>
      </c>
      <c r="S222" s="23">
        <v>5.1109999999999998</v>
      </c>
      <c r="T222" s="23">
        <v>5.3390000000000004</v>
      </c>
      <c r="U222" s="23">
        <v>4.7110000000000003</v>
      </c>
      <c r="V222" s="23">
        <v>5.0869999999999997</v>
      </c>
      <c r="W222" s="23">
        <v>5.01</v>
      </c>
      <c r="X222" s="23">
        <v>5.016</v>
      </c>
      <c r="Y222" s="23">
        <v>4.9859999999999998</v>
      </c>
      <c r="Z222" s="23">
        <v>4.9560000000000004</v>
      </c>
      <c r="AA222" s="45"/>
      <c r="AB222" s="23">
        <v>4.923</v>
      </c>
      <c r="AC222" s="23">
        <v>4.9130000000000003</v>
      </c>
      <c r="AD222" s="23">
        <v>4.9809999999999999</v>
      </c>
      <c r="AE222" s="23">
        <v>4.7729999999999997</v>
      </c>
      <c r="AF222" s="23">
        <v>5.117</v>
      </c>
      <c r="AG222" s="23">
        <v>4.8860000000000001</v>
      </c>
      <c r="AH222" s="23">
        <f t="shared" ref="AH222:AH233" si="249">SUM(AF222:AG222)/2</f>
        <v>5.0015000000000001</v>
      </c>
      <c r="AI222" s="38"/>
      <c r="AJ222" s="38"/>
      <c r="AK222" s="38"/>
      <c r="AL222" s="38"/>
      <c r="AM222" s="38"/>
      <c r="AN222" s="38"/>
      <c r="AO222" s="38"/>
      <c r="AP222" s="3"/>
      <c r="AQ222" s="23">
        <f t="shared" si="198"/>
        <v>0.25800000000000001</v>
      </c>
      <c r="AR222" s="23">
        <f t="shared" si="246"/>
        <v>0.20000000000000018</v>
      </c>
      <c r="AS222" s="23">
        <f t="shared" si="247"/>
        <v>0.42800000000000082</v>
      </c>
      <c r="AT222" s="23">
        <f t="shared" si="225"/>
        <v>-0.19999999999999929</v>
      </c>
      <c r="AU222" s="23">
        <f t="shared" si="226"/>
        <v>0.17600000000000016</v>
      </c>
      <c r="AV222" s="23">
        <f t="shared" si="227"/>
        <v>9.9000000000000199E-2</v>
      </c>
      <c r="AW222" s="23">
        <f t="shared" si="228"/>
        <v>0.10500000000000043</v>
      </c>
      <c r="AX222" s="23">
        <f t="shared" si="229"/>
        <v>7.5000000000000178E-2</v>
      </c>
      <c r="AY222" s="23">
        <f t="shared" si="230"/>
        <v>4.5000000000000817E-2</v>
      </c>
      <c r="AZ222" s="23" t="str">
        <f t="shared" si="231"/>
        <v/>
      </c>
      <c r="BA222" s="23">
        <f t="shared" si="232"/>
        <v>1.2000000000000455E-2</v>
      </c>
      <c r="BB222" s="23">
        <f t="shared" si="233"/>
        <v>2.0000000000006679E-3</v>
      </c>
      <c r="BC222" s="23">
        <f t="shared" si="234"/>
        <v>7.0000000000000284E-2</v>
      </c>
      <c r="BD222" s="23">
        <f t="shared" si="235"/>
        <v>-0.1379999999999999</v>
      </c>
      <c r="BE222" s="23">
        <f t="shared" si="236"/>
        <v>0.20600000000000041</v>
      </c>
      <c r="BF222" s="23">
        <f t="shared" si="237"/>
        <v>-2.4999999999999467E-2</v>
      </c>
      <c r="BG222" s="23">
        <f t="shared" si="238"/>
        <v>9.0500000000000469E-2</v>
      </c>
      <c r="BH222" s="23" t="str">
        <f t="shared" si="239"/>
        <v/>
      </c>
      <c r="BI222" s="23" t="str">
        <f t="shared" si="240"/>
        <v/>
      </c>
      <c r="BJ222" s="23" t="str">
        <f t="shared" si="241"/>
        <v/>
      </c>
      <c r="BK222" s="23" t="str">
        <f t="shared" si="242"/>
        <v/>
      </c>
      <c r="BL222" s="23" t="str">
        <f t="shared" si="243"/>
        <v/>
      </c>
      <c r="BM222" s="23" t="str">
        <f t="shared" si="244"/>
        <v/>
      </c>
      <c r="BN222" s="23" t="str">
        <f t="shared" si="245"/>
        <v/>
      </c>
      <c r="BP222" s="8">
        <f t="shared" si="199"/>
        <v>0.25800000000000001</v>
      </c>
      <c r="BQ222" s="8">
        <f t="shared" si="200"/>
        <v>0.20000000000000018</v>
      </c>
      <c r="BR222" s="8">
        <f t="shared" si="201"/>
        <v>0.42800000000000082</v>
      </c>
      <c r="BS222" s="8">
        <f t="shared" si="202"/>
        <v>0.19999999999999929</v>
      </c>
      <c r="BT222" s="8">
        <f t="shared" si="203"/>
        <v>0.17600000000000016</v>
      </c>
      <c r="BU222" s="8">
        <f t="shared" si="204"/>
        <v>9.9000000000000199E-2</v>
      </c>
      <c r="BV222" s="8">
        <f t="shared" si="205"/>
        <v>0.10500000000000043</v>
      </c>
      <c r="BW222" s="8">
        <f t="shared" si="206"/>
        <v>7.5000000000000178E-2</v>
      </c>
      <c r="BX222" s="8">
        <f t="shared" si="207"/>
        <v>4.5000000000000817E-2</v>
      </c>
      <c r="BY222" s="8" t="str">
        <f t="shared" si="208"/>
        <v/>
      </c>
      <c r="BZ222" s="8">
        <f t="shared" si="209"/>
        <v>1.2000000000000455E-2</v>
      </c>
      <c r="CA222" s="8">
        <f t="shared" si="210"/>
        <v>2.0000000000006679E-3</v>
      </c>
      <c r="CB222" s="8">
        <f t="shared" si="211"/>
        <v>7.0000000000000284E-2</v>
      </c>
      <c r="CC222" s="8">
        <f t="shared" si="212"/>
        <v>0.1379999999999999</v>
      </c>
      <c r="CD222" s="8">
        <f t="shared" si="213"/>
        <v>0.20600000000000041</v>
      </c>
      <c r="CE222" s="8">
        <f t="shared" si="214"/>
        <v>2.4999999999999467E-2</v>
      </c>
      <c r="CF222" s="8">
        <f t="shared" si="215"/>
        <v>9.0500000000000469E-2</v>
      </c>
      <c r="CG222" s="8" t="str">
        <f t="shared" si="216"/>
        <v/>
      </c>
      <c r="CH222" s="8" t="str">
        <f t="shared" si="217"/>
        <v/>
      </c>
      <c r="CI222" s="8" t="str">
        <f t="shared" si="218"/>
        <v/>
      </c>
      <c r="CJ222" s="8" t="str">
        <f t="shared" si="219"/>
        <v/>
      </c>
      <c r="CK222" s="8" t="str">
        <f t="shared" si="220"/>
        <v/>
      </c>
      <c r="CL222" s="8" t="str">
        <f t="shared" si="221"/>
        <v/>
      </c>
      <c r="CM222" s="8" t="str">
        <f t="shared" si="222"/>
        <v/>
      </c>
      <c r="CN222" s="8"/>
    </row>
    <row r="223" spans="1:92">
      <c r="A223" s="1">
        <f t="shared" si="224"/>
        <v>221</v>
      </c>
      <c r="B223" s="34"/>
      <c r="C223" s="1">
        <v>7</v>
      </c>
      <c r="D223" s="4">
        <f t="shared" si="197"/>
        <v>69</v>
      </c>
      <c r="E223" s="4" t="s">
        <v>135</v>
      </c>
      <c r="F223" s="4">
        <v>1</v>
      </c>
      <c r="G223" s="4" t="s">
        <v>13</v>
      </c>
      <c r="H223" s="4" t="s">
        <v>19</v>
      </c>
      <c r="I223" s="4"/>
      <c r="J223" s="12">
        <v>92.3</v>
      </c>
      <c r="K223" s="68">
        <v>8.1000000000000003E-2</v>
      </c>
      <c r="L223" s="40">
        <v>6.1840000000000002</v>
      </c>
      <c r="M223" s="132" t="s">
        <v>365</v>
      </c>
      <c r="N223" s="4" t="s">
        <v>15</v>
      </c>
      <c r="O223" s="64"/>
      <c r="P223" s="9"/>
      <c r="Q223" s="3"/>
      <c r="R223" s="23">
        <v>6.4340000000000002</v>
      </c>
      <c r="S223" s="23">
        <v>6.2069999999999999</v>
      </c>
      <c r="T223" s="23">
        <v>6.4340000000000002</v>
      </c>
      <c r="U223" s="23">
        <v>6.226</v>
      </c>
      <c r="V223" s="23">
        <v>6.2839999999999998</v>
      </c>
      <c r="W223" s="23">
        <v>6.2240000000000002</v>
      </c>
      <c r="X223" s="23">
        <v>6.2229999999999999</v>
      </c>
      <c r="Y223" s="23">
        <v>6.2089999999999996</v>
      </c>
      <c r="Z223" s="23">
        <v>6.1879999999999997</v>
      </c>
      <c r="AA223" s="45"/>
      <c r="AB223" s="23">
        <v>6.1360000000000001</v>
      </c>
      <c r="AC223" s="23">
        <v>6.1680000000000001</v>
      </c>
      <c r="AD223" s="23">
        <v>6.1859999999999999</v>
      </c>
      <c r="AE223" s="23">
        <v>6.149</v>
      </c>
      <c r="AF223" s="23">
        <v>6.1749999999999998</v>
      </c>
      <c r="AG223" s="23">
        <v>6.0430000000000001</v>
      </c>
      <c r="AH223" s="23">
        <f t="shared" si="249"/>
        <v>6.109</v>
      </c>
      <c r="AI223" s="38"/>
      <c r="AJ223" s="38"/>
      <c r="AK223" s="38"/>
      <c r="AL223" s="38"/>
      <c r="AM223" s="38"/>
      <c r="AN223" s="38"/>
      <c r="AO223" s="38"/>
      <c r="AP223" s="3"/>
      <c r="AQ223" s="23">
        <f t="shared" si="198"/>
        <v>0.25</v>
      </c>
      <c r="AR223" s="23">
        <f t="shared" si="246"/>
        <v>2.2999999999999687E-2</v>
      </c>
      <c r="AS223" s="23">
        <f t="shared" si="247"/>
        <v>0.25</v>
      </c>
      <c r="AT223" s="23">
        <f t="shared" si="225"/>
        <v>4.1999999999999815E-2</v>
      </c>
      <c r="AU223" s="23">
        <f t="shared" si="226"/>
        <v>9.9999999999999645E-2</v>
      </c>
      <c r="AV223" s="23">
        <f t="shared" si="227"/>
        <v>4.0000000000000036E-2</v>
      </c>
      <c r="AW223" s="23">
        <f t="shared" si="228"/>
        <v>3.8999999999999702E-2</v>
      </c>
      <c r="AX223" s="23">
        <f t="shared" si="229"/>
        <v>2.4999999999999467E-2</v>
      </c>
      <c r="AY223" s="23">
        <f t="shared" si="230"/>
        <v>3.9999999999995595E-3</v>
      </c>
      <c r="AZ223" s="23" t="str">
        <f t="shared" si="231"/>
        <v/>
      </c>
      <c r="BA223" s="23">
        <f t="shared" si="232"/>
        <v>-4.8000000000000043E-2</v>
      </c>
      <c r="BB223" s="23">
        <f t="shared" si="233"/>
        <v>-1.6000000000000014E-2</v>
      </c>
      <c r="BC223" s="23">
        <f t="shared" si="234"/>
        <v>1.9999999999997797E-3</v>
      </c>
      <c r="BD223" s="23">
        <f t="shared" si="235"/>
        <v>-3.5000000000000142E-2</v>
      </c>
      <c r="BE223" s="23">
        <f t="shared" si="236"/>
        <v>-9.0000000000003411E-3</v>
      </c>
      <c r="BF223" s="23">
        <f t="shared" si="237"/>
        <v>-0.14100000000000001</v>
      </c>
      <c r="BG223" s="23">
        <f t="shared" si="238"/>
        <v>-7.5000000000000178E-2</v>
      </c>
      <c r="BH223" s="23" t="str">
        <f t="shared" si="239"/>
        <v/>
      </c>
      <c r="BI223" s="23" t="str">
        <f t="shared" si="240"/>
        <v/>
      </c>
      <c r="BJ223" s="23" t="str">
        <f t="shared" si="241"/>
        <v/>
      </c>
      <c r="BK223" s="23" t="str">
        <f t="shared" si="242"/>
        <v/>
      </c>
      <c r="BL223" s="23" t="str">
        <f t="shared" si="243"/>
        <v/>
      </c>
      <c r="BM223" s="23" t="str">
        <f t="shared" si="244"/>
        <v/>
      </c>
      <c r="BN223" s="23" t="str">
        <f t="shared" si="245"/>
        <v/>
      </c>
      <c r="BP223" s="8">
        <f t="shared" si="199"/>
        <v>0.25</v>
      </c>
      <c r="BQ223" s="8">
        <f t="shared" si="200"/>
        <v>2.2999999999999687E-2</v>
      </c>
      <c r="BR223" s="8">
        <f t="shared" si="201"/>
        <v>0.25</v>
      </c>
      <c r="BS223" s="8">
        <f t="shared" si="202"/>
        <v>4.1999999999999815E-2</v>
      </c>
      <c r="BT223" s="8">
        <f t="shared" si="203"/>
        <v>9.9999999999999645E-2</v>
      </c>
      <c r="BU223" s="8">
        <f t="shared" si="204"/>
        <v>4.0000000000000036E-2</v>
      </c>
      <c r="BV223" s="8">
        <f t="shared" si="205"/>
        <v>3.8999999999999702E-2</v>
      </c>
      <c r="BW223" s="8">
        <f t="shared" si="206"/>
        <v>2.4999999999999467E-2</v>
      </c>
      <c r="BX223" s="8">
        <f t="shared" si="207"/>
        <v>3.9999999999995595E-3</v>
      </c>
      <c r="BY223" s="8" t="str">
        <f t="shared" si="208"/>
        <v/>
      </c>
      <c r="BZ223" s="8">
        <f t="shared" si="209"/>
        <v>4.8000000000000043E-2</v>
      </c>
      <c r="CA223" s="8">
        <f t="shared" si="210"/>
        <v>1.6000000000000014E-2</v>
      </c>
      <c r="CB223" s="8">
        <f t="shared" si="211"/>
        <v>1.9999999999997797E-3</v>
      </c>
      <c r="CC223" s="8">
        <f t="shared" si="212"/>
        <v>3.5000000000000142E-2</v>
      </c>
      <c r="CD223" s="8">
        <f t="shared" si="213"/>
        <v>9.0000000000003411E-3</v>
      </c>
      <c r="CE223" s="8">
        <f t="shared" si="214"/>
        <v>0.14100000000000001</v>
      </c>
      <c r="CF223" s="8">
        <f t="shared" si="215"/>
        <v>7.5000000000000178E-2</v>
      </c>
      <c r="CG223" s="8" t="str">
        <f t="shared" si="216"/>
        <v/>
      </c>
      <c r="CH223" s="8" t="str">
        <f t="shared" si="217"/>
        <v/>
      </c>
      <c r="CI223" s="8" t="str">
        <f t="shared" si="218"/>
        <v/>
      </c>
      <c r="CJ223" s="8" t="str">
        <f t="shared" si="219"/>
        <v/>
      </c>
      <c r="CK223" s="8" t="str">
        <f t="shared" si="220"/>
        <v/>
      </c>
      <c r="CL223" s="8" t="str">
        <f t="shared" si="221"/>
        <v/>
      </c>
      <c r="CM223" s="8" t="str">
        <f t="shared" si="222"/>
        <v/>
      </c>
      <c r="CN223" s="8"/>
    </row>
    <row r="224" spans="1:92">
      <c r="A224" s="1">
        <f t="shared" si="224"/>
        <v>222</v>
      </c>
      <c r="B224" s="34"/>
      <c r="C224" s="1">
        <v>7</v>
      </c>
      <c r="D224" s="4">
        <f t="shared" si="197"/>
        <v>69</v>
      </c>
      <c r="E224" s="4" t="s">
        <v>148</v>
      </c>
      <c r="F224" s="4">
        <v>1</v>
      </c>
      <c r="G224" s="4" t="s">
        <v>16</v>
      </c>
      <c r="H224" s="4" t="s">
        <v>192</v>
      </c>
      <c r="I224" s="4"/>
      <c r="J224" s="12">
        <v>92.4</v>
      </c>
      <c r="K224" s="68">
        <v>8.1000000000000003E-2</v>
      </c>
      <c r="L224" s="40">
        <v>6.3070000000000004</v>
      </c>
      <c r="M224" s="132" t="s">
        <v>365</v>
      </c>
      <c r="N224" s="4" t="s">
        <v>15</v>
      </c>
      <c r="O224" s="64"/>
      <c r="P224" s="9"/>
      <c r="Q224" s="3"/>
      <c r="R224" s="23">
        <v>6.4009999999999998</v>
      </c>
      <c r="S224" s="23">
        <v>6.2709999999999999</v>
      </c>
      <c r="T224" s="23">
        <v>6.601</v>
      </c>
      <c r="U224" s="23">
        <v>6.4180000000000001</v>
      </c>
      <c r="V224" s="23">
        <v>6.41</v>
      </c>
      <c r="W224" s="23">
        <v>6.3470000000000004</v>
      </c>
      <c r="X224" s="23">
        <v>6.351</v>
      </c>
      <c r="Y224" s="23">
        <v>6.3470000000000004</v>
      </c>
      <c r="Z224" s="23">
        <v>6.3150000000000004</v>
      </c>
      <c r="AA224" s="45"/>
      <c r="AB224" s="23">
        <v>6.5190000000000001</v>
      </c>
      <c r="AC224" s="23">
        <v>6.4589999999999996</v>
      </c>
      <c r="AD224" s="23">
        <v>6.3979999999999997</v>
      </c>
      <c r="AE224" s="23">
        <v>6.4749999999999996</v>
      </c>
      <c r="AF224" s="23">
        <v>6.3289999999999997</v>
      </c>
      <c r="AG224" s="23">
        <v>6.2110000000000003</v>
      </c>
      <c r="AH224" s="23">
        <f t="shared" si="249"/>
        <v>6.27</v>
      </c>
      <c r="AI224" s="38"/>
      <c r="AJ224" s="38"/>
      <c r="AK224" s="38"/>
      <c r="AL224" s="38"/>
      <c r="AM224" s="38"/>
      <c r="AN224" s="38"/>
      <c r="AO224" s="38"/>
      <c r="AP224" s="3"/>
      <c r="AQ224" s="23">
        <f t="shared" si="198"/>
        <v>9.3999999999999417E-2</v>
      </c>
      <c r="AR224" s="23">
        <f t="shared" si="246"/>
        <v>-3.6000000000000476E-2</v>
      </c>
      <c r="AS224" s="23">
        <f t="shared" si="247"/>
        <v>0.29399999999999959</v>
      </c>
      <c r="AT224" s="23">
        <f t="shared" si="225"/>
        <v>0.11099999999999977</v>
      </c>
      <c r="AU224" s="23">
        <f t="shared" si="226"/>
        <v>0.10299999999999976</v>
      </c>
      <c r="AV224" s="23">
        <f t="shared" si="227"/>
        <v>4.0000000000000036E-2</v>
      </c>
      <c r="AW224" s="23">
        <f t="shared" si="228"/>
        <v>4.3999999999999595E-2</v>
      </c>
      <c r="AX224" s="23">
        <f t="shared" si="229"/>
        <v>4.0000000000000036E-2</v>
      </c>
      <c r="AY224" s="23">
        <f t="shared" si="230"/>
        <v>8.0000000000000071E-3</v>
      </c>
      <c r="AZ224" s="23" t="str">
        <f t="shared" si="231"/>
        <v/>
      </c>
      <c r="BA224" s="23">
        <f t="shared" si="232"/>
        <v>0.21199999999999974</v>
      </c>
      <c r="BB224" s="23">
        <f t="shared" si="233"/>
        <v>0.15199999999999925</v>
      </c>
      <c r="BC224" s="23">
        <f t="shared" si="234"/>
        <v>9.0999999999999304E-2</v>
      </c>
      <c r="BD224" s="23">
        <f t="shared" si="235"/>
        <v>0.16799999999999926</v>
      </c>
      <c r="BE224" s="23">
        <f t="shared" si="236"/>
        <v>2.1999999999999353E-2</v>
      </c>
      <c r="BF224" s="23">
        <f t="shared" si="237"/>
        <v>-9.6000000000000085E-2</v>
      </c>
      <c r="BG224" s="23">
        <f t="shared" si="238"/>
        <v>-3.700000000000081E-2</v>
      </c>
      <c r="BH224" s="23" t="str">
        <f t="shared" si="239"/>
        <v/>
      </c>
      <c r="BI224" s="23" t="str">
        <f t="shared" si="240"/>
        <v/>
      </c>
      <c r="BJ224" s="23" t="str">
        <f t="shared" si="241"/>
        <v/>
      </c>
      <c r="BK224" s="23" t="str">
        <f t="shared" si="242"/>
        <v/>
      </c>
      <c r="BL224" s="23" t="str">
        <f t="shared" si="243"/>
        <v/>
      </c>
      <c r="BM224" s="23" t="str">
        <f t="shared" si="244"/>
        <v/>
      </c>
      <c r="BN224" s="23" t="str">
        <f t="shared" si="245"/>
        <v/>
      </c>
      <c r="BP224" s="8">
        <f t="shared" si="199"/>
        <v>9.3999999999999417E-2</v>
      </c>
      <c r="BQ224" s="8">
        <f t="shared" si="200"/>
        <v>3.6000000000000476E-2</v>
      </c>
      <c r="BR224" s="8">
        <f t="shared" si="201"/>
        <v>0.29399999999999959</v>
      </c>
      <c r="BS224" s="8">
        <f t="shared" si="202"/>
        <v>0.11099999999999977</v>
      </c>
      <c r="BT224" s="8">
        <f t="shared" si="203"/>
        <v>0.10299999999999976</v>
      </c>
      <c r="BU224" s="8">
        <f t="shared" si="204"/>
        <v>4.0000000000000036E-2</v>
      </c>
      <c r="BV224" s="8">
        <f t="shared" si="205"/>
        <v>4.3999999999999595E-2</v>
      </c>
      <c r="BW224" s="8">
        <f t="shared" si="206"/>
        <v>4.0000000000000036E-2</v>
      </c>
      <c r="BX224" s="8">
        <f t="shared" si="207"/>
        <v>8.0000000000000071E-3</v>
      </c>
      <c r="BY224" s="8" t="str">
        <f t="shared" si="208"/>
        <v/>
      </c>
      <c r="BZ224" s="8">
        <f t="shared" si="209"/>
        <v>0.21199999999999974</v>
      </c>
      <c r="CA224" s="8">
        <f t="shared" si="210"/>
        <v>0.15199999999999925</v>
      </c>
      <c r="CB224" s="8">
        <f t="shared" si="211"/>
        <v>9.0999999999999304E-2</v>
      </c>
      <c r="CC224" s="8">
        <f t="shared" si="212"/>
        <v>0.16799999999999926</v>
      </c>
      <c r="CD224" s="8">
        <f t="shared" si="213"/>
        <v>2.1999999999999353E-2</v>
      </c>
      <c r="CE224" s="8">
        <f t="shared" si="214"/>
        <v>9.6000000000000085E-2</v>
      </c>
      <c r="CF224" s="8">
        <f t="shared" si="215"/>
        <v>3.700000000000081E-2</v>
      </c>
      <c r="CG224" s="8" t="str">
        <f t="shared" si="216"/>
        <v/>
      </c>
      <c r="CH224" s="8" t="str">
        <f t="shared" si="217"/>
        <v/>
      </c>
      <c r="CI224" s="8" t="str">
        <f t="shared" si="218"/>
        <v/>
      </c>
      <c r="CJ224" s="8" t="str">
        <f t="shared" si="219"/>
        <v/>
      </c>
      <c r="CK224" s="8" t="str">
        <f t="shared" si="220"/>
        <v/>
      </c>
      <c r="CL224" s="8" t="str">
        <f t="shared" si="221"/>
        <v/>
      </c>
      <c r="CM224" s="8" t="str">
        <f t="shared" si="222"/>
        <v/>
      </c>
      <c r="CN224" s="8"/>
    </row>
    <row r="225" spans="1:92">
      <c r="A225" s="1">
        <f t="shared" si="224"/>
        <v>223</v>
      </c>
      <c r="B225" s="34"/>
      <c r="C225" s="1">
        <v>7</v>
      </c>
      <c r="D225" s="4">
        <f t="shared" si="197"/>
        <v>69</v>
      </c>
      <c r="E225" s="4" t="s">
        <v>148</v>
      </c>
      <c r="F225" s="4">
        <v>1</v>
      </c>
      <c r="G225" s="4" t="s">
        <v>229</v>
      </c>
      <c r="H225" s="4" t="s">
        <v>192</v>
      </c>
      <c r="I225" s="4"/>
      <c r="J225" s="12">
        <v>91.9</v>
      </c>
      <c r="K225" s="68">
        <v>4.0000000000000001E-3</v>
      </c>
      <c r="L225" s="40">
        <v>6.7080000000000002</v>
      </c>
      <c r="M225" s="132" t="s">
        <v>365</v>
      </c>
      <c r="N225" s="4" t="s">
        <v>15</v>
      </c>
      <c r="O225" s="64"/>
      <c r="P225" s="9"/>
      <c r="Q225" s="3"/>
      <c r="R225" s="23">
        <v>6.9349999999999996</v>
      </c>
      <c r="S225" s="23">
        <v>6.7380000000000004</v>
      </c>
      <c r="T225" s="23">
        <v>6.9580000000000002</v>
      </c>
      <c r="U225" s="45"/>
      <c r="V225" s="23">
        <v>6.8339999999999996</v>
      </c>
      <c r="W225" s="23">
        <v>6.7629999999999999</v>
      </c>
      <c r="X225" s="23">
        <v>6.7590000000000003</v>
      </c>
      <c r="Y225" s="23">
        <v>6.7549999999999999</v>
      </c>
      <c r="Z225" s="23">
        <v>6.7210000000000001</v>
      </c>
      <c r="AA225" s="45"/>
      <c r="AB225" s="23">
        <v>6.9669999999999996</v>
      </c>
      <c r="AC225" s="23">
        <v>6.9290000000000003</v>
      </c>
      <c r="AD225" s="23">
        <v>6.8659999999999997</v>
      </c>
      <c r="AE225" s="23">
        <v>7.0780000000000003</v>
      </c>
      <c r="AF225" s="23">
        <v>6.782</v>
      </c>
      <c r="AG225" s="23">
        <v>6.6360000000000001</v>
      </c>
      <c r="AH225" s="23">
        <f t="shared" si="249"/>
        <v>6.7089999999999996</v>
      </c>
      <c r="AI225" s="38"/>
      <c r="AJ225" s="38"/>
      <c r="AK225" s="38"/>
      <c r="AL225" s="38"/>
      <c r="AM225" s="38"/>
      <c r="AN225" s="38"/>
      <c r="AO225" s="38"/>
      <c r="AP225" s="3"/>
      <c r="AQ225" s="23">
        <f t="shared" si="198"/>
        <v>0.22699999999999942</v>
      </c>
      <c r="AR225" s="23">
        <f t="shared" si="246"/>
        <v>3.0000000000000249E-2</v>
      </c>
      <c r="AS225" s="23">
        <f t="shared" si="247"/>
        <v>0.25</v>
      </c>
      <c r="AT225" s="23" t="str">
        <f t="shared" si="225"/>
        <v/>
      </c>
      <c r="AU225" s="23">
        <f t="shared" si="226"/>
        <v>0.12599999999999945</v>
      </c>
      <c r="AV225" s="23">
        <f t="shared" si="227"/>
        <v>5.4999999999999716E-2</v>
      </c>
      <c r="AW225" s="23">
        <f t="shared" si="228"/>
        <v>5.1000000000000156E-2</v>
      </c>
      <c r="AX225" s="23">
        <f t="shared" si="229"/>
        <v>4.6999999999999709E-2</v>
      </c>
      <c r="AY225" s="23">
        <f t="shared" si="230"/>
        <v>1.2999999999999901E-2</v>
      </c>
      <c r="AZ225" s="23" t="str">
        <f t="shared" si="231"/>
        <v/>
      </c>
      <c r="BA225" s="23">
        <f t="shared" si="232"/>
        <v>0.25899999999999945</v>
      </c>
      <c r="BB225" s="23">
        <f t="shared" si="233"/>
        <v>0.22100000000000009</v>
      </c>
      <c r="BC225" s="23">
        <f t="shared" si="234"/>
        <v>0.15799999999999947</v>
      </c>
      <c r="BD225" s="23">
        <f t="shared" si="235"/>
        <v>0.37000000000000011</v>
      </c>
      <c r="BE225" s="23">
        <f t="shared" si="236"/>
        <v>7.3999999999999844E-2</v>
      </c>
      <c r="BF225" s="23">
        <f t="shared" si="237"/>
        <v>-7.2000000000000064E-2</v>
      </c>
      <c r="BG225" s="23">
        <f t="shared" si="238"/>
        <v>9.9999999999944578E-4</v>
      </c>
      <c r="BH225" s="23" t="str">
        <f t="shared" si="239"/>
        <v/>
      </c>
      <c r="BI225" s="23" t="str">
        <f t="shared" si="240"/>
        <v/>
      </c>
      <c r="BJ225" s="23" t="str">
        <f t="shared" si="241"/>
        <v/>
      </c>
      <c r="BK225" s="23" t="str">
        <f t="shared" si="242"/>
        <v/>
      </c>
      <c r="BL225" s="23" t="str">
        <f t="shared" si="243"/>
        <v/>
      </c>
      <c r="BM225" s="23" t="str">
        <f t="shared" si="244"/>
        <v/>
      </c>
      <c r="BN225" s="23" t="str">
        <f t="shared" si="245"/>
        <v/>
      </c>
      <c r="BP225" s="8">
        <f t="shared" si="199"/>
        <v>0.22699999999999942</v>
      </c>
      <c r="BQ225" s="8">
        <f t="shared" si="200"/>
        <v>3.0000000000000249E-2</v>
      </c>
      <c r="BR225" s="8">
        <f t="shared" si="201"/>
        <v>0.25</v>
      </c>
      <c r="BS225" s="8" t="str">
        <f t="shared" si="202"/>
        <v/>
      </c>
      <c r="BT225" s="8">
        <f t="shared" si="203"/>
        <v>0.12599999999999945</v>
      </c>
      <c r="BU225" s="8">
        <f t="shared" si="204"/>
        <v>5.4999999999999716E-2</v>
      </c>
      <c r="BV225" s="8">
        <f t="shared" si="205"/>
        <v>5.1000000000000156E-2</v>
      </c>
      <c r="BW225" s="8">
        <f t="shared" si="206"/>
        <v>4.6999999999999709E-2</v>
      </c>
      <c r="BX225" s="8">
        <f t="shared" si="207"/>
        <v>1.2999999999999901E-2</v>
      </c>
      <c r="BY225" s="8" t="str">
        <f t="shared" si="208"/>
        <v/>
      </c>
      <c r="BZ225" s="8">
        <f t="shared" si="209"/>
        <v>0.25899999999999945</v>
      </c>
      <c r="CA225" s="8">
        <f t="shared" si="210"/>
        <v>0.22100000000000009</v>
      </c>
      <c r="CB225" s="8">
        <f t="shared" si="211"/>
        <v>0.15799999999999947</v>
      </c>
      <c r="CC225" s="8">
        <f t="shared" si="212"/>
        <v>0.37000000000000011</v>
      </c>
      <c r="CD225" s="8">
        <f t="shared" si="213"/>
        <v>7.3999999999999844E-2</v>
      </c>
      <c r="CE225" s="8">
        <f t="shared" si="214"/>
        <v>7.2000000000000064E-2</v>
      </c>
      <c r="CF225" s="8">
        <f t="shared" si="215"/>
        <v>9.9999999999944578E-4</v>
      </c>
      <c r="CG225" s="8" t="str">
        <f t="shared" si="216"/>
        <v/>
      </c>
      <c r="CH225" s="8" t="str">
        <f t="shared" si="217"/>
        <v/>
      </c>
      <c r="CI225" s="8" t="str">
        <f t="shared" si="218"/>
        <v/>
      </c>
      <c r="CJ225" s="8" t="str">
        <f t="shared" si="219"/>
        <v/>
      </c>
      <c r="CK225" s="8" t="str">
        <f t="shared" si="220"/>
        <v/>
      </c>
      <c r="CL225" s="8" t="str">
        <f t="shared" si="221"/>
        <v/>
      </c>
      <c r="CM225" s="8" t="str">
        <f t="shared" si="222"/>
        <v/>
      </c>
      <c r="CN225" s="8"/>
    </row>
    <row r="226" spans="1:92">
      <c r="A226" s="1">
        <f t="shared" si="224"/>
        <v>224</v>
      </c>
      <c r="B226" s="34"/>
      <c r="C226" s="1">
        <v>7</v>
      </c>
      <c r="D226" s="4">
        <f t="shared" si="197"/>
        <v>69</v>
      </c>
      <c r="E226" s="4" t="s">
        <v>151</v>
      </c>
      <c r="F226" s="4">
        <v>1</v>
      </c>
      <c r="G226" s="4" t="s">
        <v>16</v>
      </c>
      <c r="H226" s="4" t="s">
        <v>192</v>
      </c>
      <c r="I226" s="4"/>
      <c r="J226" s="12">
        <v>92.4</v>
      </c>
      <c r="K226" s="72"/>
      <c r="L226" s="40">
        <v>6.7539999999999996</v>
      </c>
      <c r="M226" s="132" t="s">
        <v>365</v>
      </c>
      <c r="N226" s="4" t="s">
        <v>15</v>
      </c>
      <c r="O226" s="64"/>
      <c r="P226" s="9"/>
      <c r="Q226" s="3"/>
      <c r="R226" s="23">
        <v>6.8470000000000004</v>
      </c>
      <c r="S226" s="23">
        <v>6.7309999999999999</v>
      </c>
      <c r="T226" s="23">
        <v>7.0869999999999997</v>
      </c>
      <c r="U226" s="23">
        <v>6.9020000000000001</v>
      </c>
      <c r="V226" s="23">
        <v>6.8540000000000001</v>
      </c>
      <c r="W226" s="23">
        <v>6.7930000000000001</v>
      </c>
      <c r="X226" s="23">
        <v>6.7990000000000004</v>
      </c>
      <c r="Y226" s="23">
        <v>6.7930000000000001</v>
      </c>
      <c r="Z226" s="23">
        <v>6.7640000000000002</v>
      </c>
      <c r="AA226" s="45"/>
      <c r="AB226" s="23">
        <v>6.923</v>
      </c>
      <c r="AC226" s="23">
        <v>6.8570000000000002</v>
      </c>
      <c r="AD226" s="23">
        <v>6.8150000000000004</v>
      </c>
      <c r="AE226" s="23">
        <v>6.8680000000000003</v>
      </c>
      <c r="AF226" s="23">
        <v>6.7930000000000001</v>
      </c>
      <c r="AG226" s="23">
        <v>6.6369999999999996</v>
      </c>
      <c r="AH226" s="23">
        <f t="shared" si="249"/>
        <v>6.7149999999999999</v>
      </c>
      <c r="AI226" s="38"/>
      <c r="AJ226" s="38"/>
      <c r="AK226" s="38"/>
      <c r="AL226" s="38"/>
      <c r="AM226" s="38"/>
      <c r="AN226" s="38"/>
      <c r="AO226" s="38"/>
      <c r="AP226" s="3"/>
      <c r="AQ226" s="23">
        <f t="shared" si="198"/>
        <v>9.300000000000086E-2</v>
      </c>
      <c r="AR226" s="23">
        <f t="shared" si="246"/>
        <v>-2.2999999999999687E-2</v>
      </c>
      <c r="AS226" s="23">
        <f t="shared" si="247"/>
        <v>0.33300000000000018</v>
      </c>
      <c r="AT226" s="23">
        <f t="shared" si="225"/>
        <v>0.14800000000000058</v>
      </c>
      <c r="AU226" s="23">
        <f t="shared" si="226"/>
        <v>0.10000000000000053</v>
      </c>
      <c r="AV226" s="23">
        <f t="shared" si="227"/>
        <v>3.900000000000059E-2</v>
      </c>
      <c r="AW226" s="23">
        <f t="shared" si="228"/>
        <v>4.5000000000000817E-2</v>
      </c>
      <c r="AX226" s="23">
        <f t="shared" si="229"/>
        <v>3.900000000000059E-2</v>
      </c>
      <c r="AY226" s="23">
        <f t="shared" si="230"/>
        <v>1.0000000000000675E-2</v>
      </c>
      <c r="AZ226" s="23" t="str">
        <f t="shared" si="231"/>
        <v/>
      </c>
      <c r="BA226" s="23">
        <f t="shared" si="232"/>
        <v>0.16900000000000048</v>
      </c>
      <c r="BB226" s="23">
        <f t="shared" si="233"/>
        <v>0.10300000000000065</v>
      </c>
      <c r="BC226" s="23">
        <f t="shared" si="234"/>
        <v>6.1000000000000831E-2</v>
      </c>
      <c r="BD226" s="23">
        <f t="shared" si="235"/>
        <v>0.11400000000000077</v>
      </c>
      <c r="BE226" s="23">
        <f t="shared" si="236"/>
        <v>3.900000000000059E-2</v>
      </c>
      <c r="BF226" s="23">
        <f t="shared" si="237"/>
        <v>-0.11699999999999999</v>
      </c>
      <c r="BG226" s="23">
        <f t="shared" si="238"/>
        <v>-3.8999999999999702E-2</v>
      </c>
      <c r="BH226" s="23" t="str">
        <f t="shared" si="239"/>
        <v/>
      </c>
      <c r="BI226" s="23" t="str">
        <f t="shared" si="240"/>
        <v/>
      </c>
      <c r="BJ226" s="23" t="str">
        <f t="shared" si="241"/>
        <v/>
      </c>
      <c r="BK226" s="23" t="str">
        <f t="shared" si="242"/>
        <v/>
      </c>
      <c r="BL226" s="23" t="str">
        <f t="shared" si="243"/>
        <v/>
      </c>
      <c r="BM226" s="23" t="str">
        <f t="shared" si="244"/>
        <v/>
      </c>
      <c r="BN226" s="23" t="str">
        <f t="shared" si="245"/>
        <v/>
      </c>
      <c r="BP226" s="8">
        <f t="shared" si="199"/>
        <v>9.300000000000086E-2</v>
      </c>
      <c r="BQ226" s="8">
        <f t="shared" si="200"/>
        <v>2.2999999999999687E-2</v>
      </c>
      <c r="BR226" s="8">
        <f t="shared" si="201"/>
        <v>0.33300000000000018</v>
      </c>
      <c r="BS226" s="8">
        <f t="shared" si="202"/>
        <v>0.14800000000000058</v>
      </c>
      <c r="BT226" s="8">
        <f t="shared" si="203"/>
        <v>0.10000000000000053</v>
      </c>
      <c r="BU226" s="8">
        <f t="shared" si="204"/>
        <v>3.900000000000059E-2</v>
      </c>
      <c r="BV226" s="8">
        <f t="shared" si="205"/>
        <v>4.5000000000000817E-2</v>
      </c>
      <c r="BW226" s="8">
        <f t="shared" si="206"/>
        <v>3.900000000000059E-2</v>
      </c>
      <c r="BX226" s="8">
        <f t="shared" si="207"/>
        <v>1.0000000000000675E-2</v>
      </c>
      <c r="BY226" s="8" t="str">
        <f t="shared" si="208"/>
        <v/>
      </c>
      <c r="BZ226" s="8">
        <f t="shared" si="209"/>
        <v>0.16900000000000048</v>
      </c>
      <c r="CA226" s="8">
        <f t="shared" si="210"/>
        <v>0.10300000000000065</v>
      </c>
      <c r="CB226" s="8">
        <f t="shared" si="211"/>
        <v>6.1000000000000831E-2</v>
      </c>
      <c r="CC226" s="8">
        <f t="shared" si="212"/>
        <v>0.11400000000000077</v>
      </c>
      <c r="CD226" s="8">
        <f t="shared" si="213"/>
        <v>3.900000000000059E-2</v>
      </c>
      <c r="CE226" s="8">
        <f t="shared" si="214"/>
        <v>0.11699999999999999</v>
      </c>
      <c r="CF226" s="8">
        <f t="shared" si="215"/>
        <v>3.8999999999999702E-2</v>
      </c>
      <c r="CG226" s="8" t="str">
        <f t="shared" si="216"/>
        <v/>
      </c>
      <c r="CH226" s="8" t="str">
        <f t="shared" si="217"/>
        <v/>
      </c>
      <c r="CI226" s="8" t="str">
        <f t="shared" si="218"/>
        <v/>
      </c>
      <c r="CJ226" s="8" t="str">
        <f t="shared" si="219"/>
        <v/>
      </c>
      <c r="CK226" s="8" t="str">
        <f t="shared" si="220"/>
        <v/>
      </c>
      <c r="CL226" s="8" t="str">
        <f t="shared" si="221"/>
        <v/>
      </c>
      <c r="CM226" s="8" t="str">
        <f t="shared" si="222"/>
        <v/>
      </c>
      <c r="CN226" s="8"/>
    </row>
    <row r="227" spans="1:92">
      <c r="A227" s="1">
        <f t="shared" si="224"/>
        <v>225</v>
      </c>
      <c r="B227" s="34"/>
      <c r="C227" s="1">
        <v>7</v>
      </c>
      <c r="D227" s="4">
        <f t="shared" si="197"/>
        <v>69</v>
      </c>
      <c r="E227" s="4" t="s">
        <v>157</v>
      </c>
      <c r="F227" s="4">
        <v>1</v>
      </c>
      <c r="G227" s="4" t="s">
        <v>13</v>
      </c>
      <c r="H227" s="4" t="s">
        <v>19</v>
      </c>
      <c r="I227" s="4"/>
      <c r="J227" s="12">
        <v>91</v>
      </c>
      <c r="K227" s="68">
        <v>0.63700000000000001</v>
      </c>
      <c r="L227" s="40">
        <v>6.8710000000000004</v>
      </c>
      <c r="M227" s="132" t="s">
        <v>365</v>
      </c>
      <c r="N227" s="4" t="s">
        <v>15</v>
      </c>
      <c r="O227" s="64"/>
      <c r="P227" s="9"/>
      <c r="Q227" s="3"/>
      <c r="R227" s="23">
        <v>7.0860000000000003</v>
      </c>
      <c r="S227" s="23">
        <v>6.8789999999999996</v>
      </c>
      <c r="T227" s="23">
        <v>7.2549999999999999</v>
      </c>
      <c r="U227" s="45"/>
      <c r="V227" s="23">
        <v>7.0940000000000003</v>
      </c>
      <c r="W227" s="23">
        <v>6.9269999999999996</v>
      </c>
      <c r="X227" s="23">
        <v>6.9109999999999996</v>
      </c>
      <c r="Y227" s="23">
        <v>6.9470000000000001</v>
      </c>
      <c r="Z227" s="23">
        <v>6.8780000000000001</v>
      </c>
      <c r="AA227" s="45"/>
      <c r="AB227" s="23">
        <v>7.056</v>
      </c>
      <c r="AC227" s="23">
        <v>7.05</v>
      </c>
      <c r="AD227" s="23">
        <v>6.9340000000000002</v>
      </c>
      <c r="AE227" s="23">
        <v>7.1340000000000003</v>
      </c>
      <c r="AF227" s="23">
        <v>6.8849999999999998</v>
      </c>
      <c r="AG227" s="23">
        <v>6.8369999999999997</v>
      </c>
      <c r="AH227" s="23">
        <f t="shared" si="249"/>
        <v>6.8609999999999998</v>
      </c>
      <c r="AI227" s="38"/>
      <c r="AJ227" s="38"/>
      <c r="AK227" s="38"/>
      <c r="AL227" s="38"/>
      <c r="AM227" s="38"/>
      <c r="AN227" s="38"/>
      <c r="AO227" s="38"/>
      <c r="AP227" s="3"/>
      <c r="AQ227" s="23">
        <f t="shared" si="198"/>
        <v>0.21499999999999986</v>
      </c>
      <c r="AR227" s="23">
        <f t="shared" si="246"/>
        <v>7.9999999999991189E-3</v>
      </c>
      <c r="AS227" s="23">
        <f t="shared" si="247"/>
        <v>0.38399999999999945</v>
      </c>
      <c r="AT227" s="23" t="str">
        <f t="shared" si="225"/>
        <v/>
      </c>
      <c r="AU227" s="23">
        <f t="shared" si="226"/>
        <v>0.22299999999999986</v>
      </c>
      <c r="AV227" s="23">
        <f t="shared" si="227"/>
        <v>5.5999999999999162E-2</v>
      </c>
      <c r="AW227" s="23">
        <f t="shared" si="228"/>
        <v>3.9999999999999147E-2</v>
      </c>
      <c r="AX227" s="23">
        <f t="shared" si="229"/>
        <v>7.5999999999999623E-2</v>
      </c>
      <c r="AY227" s="23">
        <f t="shared" si="230"/>
        <v>6.9999999999996732E-3</v>
      </c>
      <c r="AZ227" s="23" t="str">
        <f t="shared" si="231"/>
        <v/>
      </c>
      <c r="BA227" s="23">
        <f t="shared" si="232"/>
        <v>0.18499999999999961</v>
      </c>
      <c r="BB227" s="23">
        <f t="shared" si="233"/>
        <v>0.17899999999999938</v>
      </c>
      <c r="BC227" s="23">
        <f t="shared" si="234"/>
        <v>6.2999999999999723E-2</v>
      </c>
      <c r="BD227" s="23">
        <f t="shared" si="235"/>
        <v>0.2629999999999999</v>
      </c>
      <c r="BE227" s="23">
        <f t="shared" si="236"/>
        <v>1.3999999999999346E-2</v>
      </c>
      <c r="BF227" s="23">
        <f t="shared" si="237"/>
        <v>-3.4000000000000696E-2</v>
      </c>
      <c r="BG227" s="23">
        <f t="shared" si="238"/>
        <v>-1.0000000000000675E-2</v>
      </c>
      <c r="BH227" s="23" t="str">
        <f t="shared" si="239"/>
        <v/>
      </c>
      <c r="BI227" s="23" t="str">
        <f t="shared" si="240"/>
        <v/>
      </c>
      <c r="BJ227" s="23" t="str">
        <f t="shared" si="241"/>
        <v/>
      </c>
      <c r="BK227" s="23" t="str">
        <f t="shared" si="242"/>
        <v/>
      </c>
      <c r="BL227" s="23" t="str">
        <f t="shared" si="243"/>
        <v/>
      </c>
      <c r="BM227" s="23" t="str">
        <f t="shared" si="244"/>
        <v/>
      </c>
      <c r="BN227" s="23" t="str">
        <f t="shared" si="245"/>
        <v/>
      </c>
      <c r="BP227" s="8">
        <f t="shared" si="199"/>
        <v>0.21499999999999986</v>
      </c>
      <c r="BQ227" s="8">
        <f t="shared" si="200"/>
        <v>7.9999999999991189E-3</v>
      </c>
      <c r="BR227" s="8">
        <f t="shared" si="201"/>
        <v>0.38399999999999945</v>
      </c>
      <c r="BS227" s="8" t="str">
        <f t="shared" si="202"/>
        <v/>
      </c>
      <c r="BT227" s="8">
        <f t="shared" si="203"/>
        <v>0.22299999999999986</v>
      </c>
      <c r="BU227" s="8">
        <f t="shared" si="204"/>
        <v>5.5999999999999162E-2</v>
      </c>
      <c r="BV227" s="8">
        <f t="shared" si="205"/>
        <v>3.9999999999999147E-2</v>
      </c>
      <c r="BW227" s="8">
        <f t="shared" si="206"/>
        <v>7.5999999999999623E-2</v>
      </c>
      <c r="BX227" s="8">
        <f t="shared" si="207"/>
        <v>6.9999999999996732E-3</v>
      </c>
      <c r="BY227" s="8" t="str">
        <f t="shared" si="208"/>
        <v/>
      </c>
      <c r="BZ227" s="8">
        <f t="shared" si="209"/>
        <v>0.18499999999999961</v>
      </c>
      <c r="CA227" s="8">
        <f t="shared" si="210"/>
        <v>0.17899999999999938</v>
      </c>
      <c r="CB227" s="8">
        <f t="shared" si="211"/>
        <v>6.2999999999999723E-2</v>
      </c>
      <c r="CC227" s="8">
        <f t="shared" si="212"/>
        <v>0.2629999999999999</v>
      </c>
      <c r="CD227" s="8">
        <f t="shared" si="213"/>
        <v>1.3999999999999346E-2</v>
      </c>
      <c r="CE227" s="8">
        <f t="shared" si="214"/>
        <v>3.4000000000000696E-2</v>
      </c>
      <c r="CF227" s="8">
        <f t="shared" si="215"/>
        <v>1.0000000000000675E-2</v>
      </c>
      <c r="CG227" s="8" t="str">
        <f t="shared" si="216"/>
        <v/>
      </c>
      <c r="CH227" s="8" t="str">
        <f t="shared" si="217"/>
        <v/>
      </c>
      <c r="CI227" s="8" t="str">
        <f t="shared" si="218"/>
        <v/>
      </c>
      <c r="CJ227" s="8" t="str">
        <f t="shared" si="219"/>
        <v/>
      </c>
      <c r="CK227" s="8" t="str">
        <f t="shared" si="220"/>
        <v/>
      </c>
      <c r="CL227" s="8" t="str">
        <f t="shared" si="221"/>
        <v/>
      </c>
      <c r="CM227" s="8" t="str">
        <f t="shared" si="222"/>
        <v/>
      </c>
      <c r="CN227" s="8"/>
    </row>
    <row r="228" spans="1:92">
      <c r="A228" s="1">
        <f t="shared" si="224"/>
        <v>226</v>
      </c>
      <c r="B228" s="34"/>
      <c r="C228" s="1">
        <v>7</v>
      </c>
      <c r="D228" s="4">
        <f t="shared" si="197"/>
        <v>69</v>
      </c>
      <c r="E228" s="4" t="s">
        <v>135</v>
      </c>
      <c r="F228" s="4">
        <v>1</v>
      </c>
      <c r="G228" s="4" t="s">
        <v>13</v>
      </c>
      <c r="H228" s="4" t="s">
        <v>19</v>
      </c>
      <c r="I228" s="4"/>
      <c r="J228" s="12">
        <v>91.6</v>
      </c>
      <c r="K228" s="68">
        <v>0.63700000000000001</v>
      </c>
      <c r="L228" s="40">
        <v>6.9829999999999997</v>
      </c>
      <c r="M228" s="132" t="s">
        <v>365</v>
      </c>
      <c r="N228" s="4" t="s">
        <v>15</v>
      </c>
      <c r="O228" s="64"/>
      <c r="P228" s="9"/>
      <c r="Q228" s="3"/>
      <c r="R228" s="23">
        <v>7.0469999999999997</v>
      </c>
      <c r="S228" s="23">
        <v>6.9859999999999998</v>
      </c>
      <c r="T228" s="23">
        <v>7.3280000000000003</v>
      </c>
      <c r="U228" s="45"/>
      <c r="V228" s="23">
        <v>7.1890000000000001</v>
      </c>
      <c r="W228" s="23">
        <v>7.032</v>
      </c>
      <c r="X228" s="23">
        <v>7.0049999999999999</v>
      </c>
      <c r="Y228" s="23">
        <v>7.0490000000000004</v>
      </c>
      <c r="Z228" s="23">
        <v>6.9859999999999998</v>
      </c>
      <c r="AA228" s="45"/>
      <c r="AB228" s="23">
        <v>7.1189999999999998</v>
      </c>
      <c r="AC228" s="23">
        <v>7.1289999999999996</v>
      </c>
      <c r="AD228" s="23">
        <v>7.0789999999999997</v>
      </c>
      <c r="AE228" s="23">
        <v>7.1449999999999996</v>
      </c>
      <c r="AF228" s="23">
        <v>6.976</v>
      </c>
      <c r="AG228" s="23">
        <v>6.931</v>
      </c>
      <c r="AH228" s="23">
        <f t="shared" si="249"/>
        <v>6.9535</v>
      </c>
      <c r="AI228" s="38"/>
      <c r="AJ228" s="38"/>
      <c r="AK228" s="38"/>
      <c r="AL228" s="38"/>
      <c r="AM228" s="38"/>
      <c r="AN228" s="38"/>
      <c r="AO228" s="38"/>
      <c r="AP228" s="3"/>
      <c r="AQ228" s="23">
        <f t="shared" si="198"/>
        <v>6.4000000000000057E-2</v>
      </c>
      <c r="AR228" s="23">
        <f t="shared" si="246"/>
        <v>3.0000000000001137E-3</v>
      </c>
      <c r="AS228" s="23">
        <f t="shared" si="247"/>
        <v>0.34500000000000064</v>
      </c>
      <c r="AT228" s="23" t="str">
        <f t="shared" si="225"/>
        <v/>
      </c>
      <c r="AU228" s="23">
        <f t="shared" si="226"/>
        <v>0.20600000000000041</v>
      </c>
      <c r="AV228" s="23">
        <f t="shared" si="227"/>
        <v>4.9000000000000377E-2</v>
      </c>
      <c r="AW228" s="23">
        <f t="shared" si="228"/>
        <v>2.2000000000000242E-2</v>
      </c>
      <c r="AX228" s="23">
        <f t="shared" si="229"/>
        <v>6.6000000000000725E-2</v>
      </c>
      <c r="AY228" s="23">
        <f t="shared" si="230"/>
        <v>3.0000000000001137E-3</v>
      </c>
      <c r="AZ228" s="23" t="str">
        <f t="shared" si="231"/>
        <v/>
      </c>
      <c r="BA228" s="23">
        <f t="shared" si="232"/>
        <v>0.13600000000000012</v>
      </c>
      <c r="BB228" s="23">
        <f t="shared" si="233"/>
        <v>0.14599999999999991</v>
      </c>
      <c r="BC228" s="23">
        <f t="shared" si="234"/>
        <v>9.6000000000000085E-2</v>
      </c>
      <c r="BD228" s="23">
        <f t="shared" si="235"/>
        <v>0.16199999999999992</v>
      </c>
      <c r="BE228" s="23">
        <f t="shared" si="236"/>
        <v>-6.9999999999996732E-3</v>
      </c>
      <c r="BF228" s="23">
        <f t="shared" si="237"/>
        <v>-5.1999999999999602E-2</v>
      </c>
      <c r="BG228" s="23">
        <f t="shared" si="238"/>
        <v>-2.9499999999999638E-2</v>
      </c>
      <c r="BH228" s="23" t="str">
        <f t="shared" si="239"/>
        <v/>
      </c>
      <c r="BI228" s="23" t="str">
        <f t="shared" si="240"/>
        <v/>
      </c>
      <c r="BJ228" s="23" t="str">
        <f t="shared" si="241"/>
        <v/>
      </c>
      <c r="BK228" s="23" t="str">
        <f t="shared" si="242"/>
        <v/>
      </c>
      <c r="BL228" s="23" t="str">
        <f t="shared" si="243"/>
        <v/>
      </c>
      <c r="BM228" s="23" t="str">
        <f t="shared" si="244"/>
        <v/>
      </c>
      <c r="BN228" s="23" t="str">
        <f t="shared" si="245"/>
        <v/>
      </c>
      <c r="BP228" s="8">
        <f t="shared" si="199"/>
        <v>6.4000000000000057E-2</v>
      </c>
      <c r="BQ228" s="8">
        <f t="shared" si="200"/>
        <v>3.0000000000001137E-3</v>
      </c>
      <c r="BR228" s="8">
        <f t="shared" si="201"/>
        <v>0.34500000000000064</v>
      </c>
      <c r="BS228" s="8" t="str">
        <f t="shared" si="202"/>
        <v/>
      </c>
      <c r="BT228" s="8">
        <f t="shared" si="203"/>
        <v>0.20600000000000041</v>
      </c>
      <c r="BU228" s="8">
        <f t="shared" si="204"/>
        <v>4.9000000000000377E-2</v>
      </c>
      <c r="BV228" s="8">
        <f t="shared" si="205"/>
        <v>2.2000000000000242E-2</v>
      </c>
      <c r="BW228" s="8">
        <f t="shared" si="206"/>
        <v>6.6000000000000725E-2</v>
      </c>
      <c r="BX228" s="8">
        <f t="shared" si="207"/>
        <v>3.0000000000001137E-3</v>
      </c>
      <c r="BY228" s="8" t="str">
        <f t="shared" si="208"/>
        <v/>
      </c>
      <c r="BZ228" s="8">
        <f t="shared" si="209"/>
        <v>0.13600000000000012</v>
      </c>
      <c r="CA228" s="8">
        <f t="shared" si="210"/>
        <v>0.14599999999999991</v>
      </c>
      <c r="CB228" s="8">
        <f t="shared" si="211"/>
        <v>9.6000000000000085E-2</v>
      </c>
      <c r="CC228" s="8">
        <f t="shared" si="212"/>
        <v>0.16199999999999992</v>
      </c>
      <c r="CD228" s="8">
        <f t="shared" si="213"/>
        <v>6.9999999999996732E-3</v>
      </c>
      <c r="CE228" s="8">
        <f t="shared" si="214"/>
        <v>5.1999999999999602E-2</v>
      </c>
      <c r="CF228" s="8">
        <f t="shared" si="215"/>
        <v>2.9499999999999638E-2</v>
      </c>
      <c r="CG228" s="8" t="str">
        <f t="shared" si="216"/>
        <v/>
      </c>
      <c r="CH228" s="8" t="str">
        <f t="shared" si="217"/>
        <v/>
      </c>
      <c r="CI228" s="8" t="str">
        <f t="shared" si="218"/>
        <v/>
      </c>
      <c r="CJ228" s="8" t="str">
        <f t="shared" si="219"/>
        <v/>
      </c>
      <c r="CK228" s="8" t="str">
        <f t="shared" si="220"/>
        <v/>
      </c>
      <c r="CL228" s="8" t="str">
        <f t="shared" si="221"/>
        <v/>
      </c>
      <c r="CM228" s="8" t="str">
        <f t="shared" si="222"/>
        <v/>
      </c>
      <c r="CN228" s="8"/>
    </row>
    <row r="229" spans="1:92">
      <c r="A229" s="1">
        <f t="shared" si="224"/>
        <v>227</v>
      </c>
      <c r="B229" s="34"/>
      <c r="C229" s="1">
        <v>7</v>
      </c>
      <c r="D229" s="4">
        <f t="shared" si="197"/>
        <v>69</v>
      </c>
      <c r="E229" s="4" t="s">
        <v>151</v>
      </c>
      <c r="F229" s="4">
        <v>1</v>
      </c>
      <c r="G229" s="4" t="s">
        <v>16</v>
      </c>
      <c r="H229" s="4" t="s">
        <v>192</v>
      </c>
      <c r="I229" s="4"/>
      <c r="J229" s="12">
        <v>92.6</v>
      </c>
      <c r="K229" s="72"/>
      <c r="L229" s="40">
        <v>7.0090000000000003</v>
      </c>
      <c r="M229" s="132" t="s">
        <v>365</v>
      </c>
      <c r="N229" s="4" t="s">
        <v>15</v>
      </c>
      <c r="O229" s="64"/>
      <c r="P229" s="9"/>
      <c r="Q229" s="3"/>
      <c r="R229" s="23">
        <v>7.0069999999999997</v>
      </c>
      <c r="S229" s="23">
        <v>6.91</v>
      </c>
      <c r="T229" s="23">
        <v>7.3129999999999997</v>
      </c>
      <c r="U229" s="23">
        <v>7.1139999999999999</v>
      </c>
      <c r="V229" s="23">
        <v>7.0919999999999996</v>
      </c>
      <c r="W229" s="23">
        <v>7.04</v>
      </c>
      <c r="X229" s="23">
        <v>7.0469999999999997</v>
      </c>
      <c r="Y229" s="23">
        <v>7.0439999999999996</v>
      </c>
      <c r="Z229" s="23">
        <v>7.0149999999999997</v>
      </c>
      <c r="AA229" s="45"/>
      <c r="AB229" s="23">
        <v>7.1769999999999996</v>
      </c>
      <c r="AC229" s="23">
        <v>7.109</v>
      </c>
      <c r="AD229" s="23">
        <v>7.0419999999999998</v>
      </c>
      <c r="AE229" s="23">
        <v>7.0780000000000003</v>
      </c>
      <c r="AF229" s="23">
        <v>6.9749999999999996</v>
      </c>
      <c r="AG229" s="23">
        <v>6.9039999999999999</v>
      </c>
      <c r="AH229" s="23">
        <f t="shared" si="249"/>
        <v>6.9394999999999998</v>
      </c>
      <c r="AI229" s="38"/>
      <c r="AJ229" s="38"/>
      <c r="AK229" s="38"/>
      <c r="AL229" s="38"/>
      <c r="AM229" s="38"/>
      <c r="AN229" s="38"/>
      <c r="AO229" s="38"/>
      <c r="AP229" s="3"/>
      <c r="AQ229" s="23">
        <f t="shared" si="198"/>
        <v>-2.0000000000006679E-3</v>
      </c>
      <c r="AR229" s="23">
        <f t="shared" si="246"/>
        <v>-9.9000000000000199E-2</v>
      </c>
      <c r="AS229" s="23">
        <f t="shared" si="247"/>
        <v>0.30399999999999938</v>
      </c>
      <c r="AT229" s="23">
        <f t="shared" si="225"/>
        <v>0.10499999999999954</v>
      </c>
      <c r="AU229" s="23">
        <f t="shared" si="226"/>
        <v>8.2999999999999297E-2</v>
      </c>
      <c r="AV229" s="23">
        <f t="shared" si="227"/>
        <v>3.0999999999999694E-2</v>
      </c>
      <c r="AW229" s="23">
        <f t="shared" si="228"/>
        <v>3.7999999999999368E-2</v>
      </c>
      <c r="AX229" s="23">
        <f t="shared" si="229"/>
        <v>3.4999999999999254E-2</v>
      </c>
      <c r="AY229" s="23">
        <f t="shared" si="230"/>
        <v>5.9999999999993392E-3</v>
      </c>
      <c r="AZ229" s="23" t="str">
        <f t="shared" si="231"/>
        <v/>
      </c>
      <c r="BA229" s="23">
        <f t="shared" si="232"/>
        <v>0.16799999999999926</v>
      </c>
      <c r="BB229" s="23">
        <f t="shared" si="233"/>
        <v>9.9999999999999645E-2</v>
      </c>
      <c r="BC229" s="23">
        <f t="shared" si="234"/>
        <v>3.2999999999999474E-2</v>
      </c>
      <c r="BD229" s="23">
        <f t="shared" si="235"/>
        <v>6.899999999999995E-2</v>
      </c>
      <c r="BE229" s="23">
        <f t="shared" si="236"/>
        <v>-3.4000000000000696E-2</v>
      </c>
      <c r="BF229" s="23">
        <f t="shared" si="237"/>
        <v>-0.10500000000000043</v>
      </c>
      <c r="BG229" s="23">
        <f t="shared" si="238"/>
        <v>-6.9500000000000561E-2</v>
      </c>
      <c r="BH229" s="23" t="str">
        <f t="shared" si="239"/>
        <v/>
      </c>
      <c r="BI229" s="23" t="str">
        <f t="shared" si="240"/>
        <v/>
      </c>
      <c r="BJ229" s="23" t="str">
        <f t="shared" si="241"/>
        <v/>
      </c>
      <c r="BK229" s="23" t="str">
        <f t="shared" si="242"/>
        <v/>
      </c>
      <c r="BL229" s="23" t="str">
        <f t="shared" si="243"/>
        <v/>
      </c>
      <c r="BM229" s="23" t="str">
        <f t="shared" si="244"/>
        <v/>
      </c>
      <c r="BN229" s="23" t="str">
        <f t="shared" si="245"/>
        <v/>
      </c>
      <c r="BP229" s="8">
        <f t="shared" si="199"/>
        <v>2.0000000000006679E-3</v>
      </c>
      <c r="BQ229" s="8">
        <f t="shared" si="200"/>
        <v>9.9000000000000199E-2</v>
      </c>
      <c r="BR229" s="8">
        <f t="shared" si="201"/>
        <v>0.30399999999999938</v>
      </c>
      <c r="BS229" s="8">
        <f t="shared" si="202"/>
        <v>0.10499999999999954</v>
      </c>
      <c r="BT229" s="8">
        <f t="shared" si="203"/>
        <v>8.2999999999999297E-2</v>
      </c>
      <c r="BU229" s="8">
        <f t="shared" si="204"/>
        <v>3.0999999999999694E-2</v>
      </c>
      <c r="BV229" s="8">
        <f t="shared" si="205"/>
        <v>3.7999999999999368E-2</v>
      </c>
      <c r="BW229" s="8">
        <f t="shared" si="206"/>
        <v>3.4999999999999254E-2</v>
      </c>
      <c r="BX229" s="8">
        <f t="shared" si="207"/>
        <v>5.9999999999993392E-3</v>
      </c>
      <c r="BY229" s="8" t="str">
        <f t="shared" si="208"/>
        <v/>
      </c>
      <c r="BZ229" s="8">
        <f t="shared" si="209"/>
        <v>0.16799999999999926</v>
      </c>
      <c r="CA229" s="8">
        <f t="shared" si="210"/>
        <v>9.9999999999999645E-2</v>
      </c>
      <c r="CB229" s="8">
        <f t="shared" si="211"/>
        <v>3.2999999999999474E-2</v>
      </c>
      <c r="CC229" s="8">
        <f t="shared" si="212"/>
        <v>6.899999999999995E-2</v>
      </c>
      <c r="CD229" s="8">
        <f t="shared" si="213"/>
        <v>3.4000000000000696E-2</v>
      </c>
      <c r="CE229" s="8">
        <f t="shared" si="214"/>
        <v>0.10500000000000043</v>
      </c>
      <c r="CF229" s="8">
        <f t="shared" si="215"/>
        <v>6.9500000000000561E-2</v>
      </c>
      <c r="CG229" s="8" t="str">
        <f t="shared" si="216"/>
        <v/>
      </c>
      <c r="CH229" s="8" t="str">
        <f t="shared" si="217"/>
        <v/>
      </c>
      <c r="CI229" s="8" t="str">
        <f t="shared" si="218"/>
        <v/>
      </c>
      <c r="CJ229" s="8" t="str">
        <f t="shared" si="219"/>
        <v/>
      </c>
      <c r="CK229" s="8" t="str">
        <f t="shared" si="220"/>
        <v/>
      </c>
      <c r="CL229" s="8" t="str">
        <f t="shared" si="221"/>
        <v/>
      </c>
      <c r="CM229" s="8" t="str">
        <f t="shared" si="222"/>
        <v/>
      </c>
      <c r="CN229" s="8"/>
    </row>
    <row r="230" spans="1:92">
      <c r="A230" s="1">
        <f t="shared" si="224"/>
        <v>228</v>
      </c>
      <c r="B230" s="34"/>
      <c r="C230" s="1">
        <v>7</v>
      </c>
      <c r="D230" s="4">
        <f t="shared" si="197"/>
        <v>69</v>
      </c>
      <c r="E230" s="4" t="s">
        <v>163</v>
      </c>
      <c r="F230" s="4">
        <v>3</v>
      </c>
      <c r="G230" s="4" t="s">
        <v>13</v>
      </c>
      <c r="H230" s="4" t="s">
        <v>19</v>
      </c>
      <c r="I230" s="4"/>
      <c r="J230" s="12">
        <v>98.4</v>
      </c>
      <c r="K230" s="72"/>
      <c r="L230" s="41">
        <v>4.0730000000000004</v>
      </c>
      <c r="M230" s="132" t="s">
        <v>130</v>
      </c>
      <c r="N230" s="4" t="s">
        <v>15</v>
      </c>
      <c r="O230" s="64"/>
      <c r="P230" s="9"/>
      <c r="Q230" s="3"/>
      <c r="R230" s="23">
        <v>4.4059999999999997</v>
      </c>
      <c r="S230" s="23">
        <v>4.2720000000000002</v>
      </c>
      <c r="T230" s="23">
        <v>4.2859999999999996</v>
      </c>
      <c r="U230" s="23">
        <v>3.677</v>
      </c>
      <c r="V230" s="23">
        <v>3.919</v>
      </c>
      <c r="W230" s="45"/>
      <c r="X230" s="45"/>
      <c r="Y230" s="45"/>
      <c r="Z230" s="23">
        <v>4.0910000000000002</v>
      </c>
      <c r="AA230" s="45"/>
      <c r="AB230" s="23">
        <v>4.2409999999999997</v>
      </c>
      <c r="AC230" s="23">
        <v>4.2389999999999999</v>
      </c>
      <c r="AD230" s="23">
        <v>4.25</v>
      </c>
      <c r="AE230" s="23">
        <v>4.1210000000000004</v>
      </c>
      <c r="AF230" s="23">
        <v>4.2670000000000003</v>
      </c>
      <c r="AG230" s="23">
        <v>3.8519999999999999</v>
      </c>
      <c r="AH230" s="23">
        <f t="shared" si="249"/>
        <v>4.0594999999999999</v>
      </c>
      <c r="AI230" s="38"/>
      <c r="AJ230" s="38"/>
      <c r="AK230" s="38"/>
      <c r="AL230" s="38"/>
      <c r="AM230" s="38"/>
      <c r="AN230" s="38"/>
      <c r="AO230" s="38"/>
      <c r="AP230" s="3"/>
      <c r="AQ230" s="23">
        <f t="shared" si="198"/>
        <v>0.3329999999999993</v>
      </c>
      <c r="AR230" s="23">
        <f t="shared" si="246"/>
        <v>0.19899999999999984</v>
      </c>
      <c r="AS230" s="23">
        <f t="shared" si="247"/>
        <v>0.21299999999999919</v>
      </c>
      <c r="AT230" s="23">
        <f t="shared" si="225"/>
        <v>-0.39600000000000035</v>
      </c>
      <c r="AU230" s="23">
        <f t="shared" si="226"/>
        <v>-0.15400000000000036</v>
      </c>
      <c r="AV230" s="23" t="str">
        <f t="shared" si="227"/>
        <v/>
      </c>
      <c r="AW230" s="23" t="str">
        <f t="shared" si="228"/>
        <v/>
      </c>
      <c r="AX230" s="23" t="str">
        <f t="shared" si="229"/>
        <v/>
      </c>
      <c r="AY230" s="23">
        <f t="shared" si="230"/>
        <v>1.7999999999999794E-2</v>
      </c>
      <c r="AZ230" s="23" t="str">
        <f t="shared" si="231"/>
        <v/>
      </c>
      <c r="BA230" s="23">
        <f t="shared" si="232"/>
        <v>0.16799999999999926</v>
      </c>
      <c r="BB230" s="23">
        <f t="shared" si="233"/>
        <v>0.16599999999999948</v>
      </c>
      <c r="BC230" s="23">
        <f t="shared" si="234"/>
        <v>0.1769999999999996</v>
      </c>
      <c r="BD230" s="23">
        <f t="shared" si="235"/>
        <v>4.8000000000000043E-2</v>
      </c>
      <c r="BE230" s="23">
        <f t="shared" si="236"/>
        <v>0.19399999999999995</v>
      </c>
      <c r="BF230" s="23">
        <f t="shared" si="237"/>
        <v>-0.22100000000000053</v>
      </c>
      <c r="BG230" s="23">
        <f t="shared" si="238"/>
        <v>-1.3500000000000512E-2</v>
      </c>
      <c r="BH230" s="23" t="str">
        <f t="shared" si="239"/>
        <v/>
      </c>
      <c r="BI230" s="23" t="str">
        <f t="shared" si="240"/>
        <v/>
      </c>
      <c r="BJ230" s="23" t="str">
        <f t="shared" si="241"/>
        <v/>
      </c>
      <c r="BK230" s="23" t="str">
        <f t="shared" si="242"/>
        <v/>
      </c>
      <c r="BL230" s="23" t="str">
        <f t="shared" si="243"/>
        <v/>
      </c>
      <c r="BM230" s="23" t="str">
        <f t="shared" si="244"/>
        <v/>
      </c>
      <c r="BN230" s="23" t="str">
        <f t="shared" si="245"/>
        <v/>
      </c>
      <c r="BP230" s="8">
        <f t="shared" si="199"/>
        <v>0.3329999999999993</v>
      </c>
      <c r="BQ230" s="8">
        <f t="shared" si="200"/>
        <v>0.19899999999999984</v>
      </c>
      <c r="BR230" s="8">
        <f t="shared" si="201"/>
        <v>0.21299999999999919</v>
      </c>
      <c r="BS230" s="8">
        <f t="shared" si="202"/>
        <v>0.39600000000000035</v>
      </c>
      <c r="BT230" s="8">
        <f t="shared" si="203"/>
        <v>0.15400000000000036</v>
      </c>
      <c r="BU230" s="8" t="str">
        <f t="shared" si="204"/>
        <v/>
      </c>
      <c r="BV230" s="8" t="str">
        <f t="shared" si="205"/>
        <v/>
      </c>
      <c r="BW230" s="8" t="str">
        <f t="shared" si="206"/>
        <v/>
      </c>
      <c r="BX230" s="8">
        <f t="shared" si="207"/>
        <v>1.7999999999999794E-2</v>
      </c>
      <c r="BY230" s="8" t="str">
        <f t="shared" si="208"/>
        <v/>
      </c>
      <c r="BZ230" s="8">
        <f t="shared" si="209"/>
        <v>0.16799999999999926</v>
      </c>
      <c r="CA230" s="8">
        <f t="shared" si="210"/>
        <v>0.16599999999999948</v>
      </c>
      <c r="CB230" s="8">
        <f t="shared" si="211"/>
        <v>0.1769999999999996</v>
      </c>
      <c r="CC230" s="8">
        <f t="shared" si="212"/>
        <v>4.8000000000000043E-2</v>
      </c>
      <c r="CD230" s="8">
        <f t="shared" si="213"/>
        <v>0.19399999999999995</v>
      </c>
      <c r="CE230" s="8">
        <f t="shared" si="214"/>
        <v>0.22100000000000053</v>
      </c>
      <c r="CF230" s="8">
        <f t="shared" si="215"/>
        <v>1.3500000000000512E-2</v>
      </c>
      <c r="CG230" s="8" t="str">
        <f t="shared" si="216"/>
        <v/>
      </c>
      <c r="CH230" s="8" t="str">
        <f t="shared" si="217"/>
        <v/>
      </c>
      <c r="CI230" s="8" t="str">
        <f t="shared" si="218"/>
        <v/>
      </c>
      <c r="CJ230" s="8" t="str">
        <f t="shared" si="219"/>
        <v/>
      </c>
      <c r="CK230" s="8" t="str">
        <f t="shared" si="220"/>
        <v/>
      </c>
      <c r="CL230" s="8" t="str">
        <f t="shared" si="221"/>
        <v/>
      </c>
      <c r="CM230" s="8" t="str">
        <f t="shared" si="222"/>
        <v/>
      </c>
      <c r="CN230" s="8"/>
    </row>
    <row r="231" spans="1:92">
      <c r="A231" s="1">
        <f t="shared" si="224"/>
        <v>229</v>
      </c>
      <c r="B231" s="34"/>
      <c r="C231" s="1">
        <v>7</v>
      </c>
      <c r="D231" s="4">
        <f t="shared" si="197"/>
        <v>69</v>
      </c>
      <c r="E231" s="4" t="s">
        <v>162</v>
      </c>
      <c r="F231" s="4">
        <v>3</v>
      </c>
      <c r="G231" s="4" t="s">
        <v>13</v>
      </c>
      <c r="H231" s="4" t="s">
        <v>19</v>
      </c>
      <c r="I231" s="4"/>
      <c r="J231" s="12">
        <v>97</v>
      </c>
      <c r="K231" s="72"/>
      <c r="L231" s="41">
        <v>4.7229999999999999</v>
      </c>
      <c r="M231" s="132" t="s">
        <v>130</v>
      </c>
      <c r="N231" s="4" t="s">
        <v>15</v>
      </c>
      <c r="O231" s="64"/>
      <c r="P231" s="9"/>
      <c r="Q231" s="3"/>
      <c r="R231" s="23">
        <v>4.93</v>
      </c>
      <c r="S231" s="23">
        <v>4.9249999999999998</v>
      </c>
      <c r="T231" s="23">
        <v>5.0389999999999997</v>
      </c>
      <c r="U231" s="23">
        <v>4.6989999999999998</v>
      </c>
      <c r="V231" s="23">
        <v>4.8040000000000003</v>
      </c>
      <c r="W231" s="47"/>
      <c r="X231" s="47"/>
      <c r="Y231" s="47"/>
      <c r="Z231" s="23">
        <v>4.7300000000000004</v>
      </c>
      <c r="AA231" s="45"/>
      <c r="AB231" s="23">
        <v>4.883</v>
      </c>
      <c r="AC231" s="23">
        <v>4.891</v>
      </c>
      <c r="AD231" s="23">
        <v>4.9050000000000002</v>
      </c>
      <c r="AE231" s="23">
        <v>4.7160000000000002</v>
      </c>
      <c r="AF231" s="23">
        <v>4.9169999999999998</v>
      </c>
      <c r="AG231" s="23">
        <v>4.4729999999999999</v>
      </c>
      <c r="AH231" s="23">
        <f t="shared" si="249"/>
        <v>4.6950000000000003</v>
      </c>
      <c r="AI231" s="38"/>
      <c r="AJ231" s="38"/>
      <c r="AK231" s="38"/>
      <c r="AL231" s="38"/>
      <c r="AM231" s="38"/>
      <c r="AN231" s="38"/>
      <c r="AO231" s="38"/>
      <c r="AP231" s="3"/>
      <c r="AQ231" s="23">
        <f t="shared" si="198"/>
        <v>0.20699999999999985</v>
      </c>
      <c r="AR231" s="23">
        <f t="shared" si="246"/>
        <v>0.20199999999999996</v>
      </c>
      <c r="AS231" s="23">
        <f t="shared" si="247"/>
        <v>0.31599999999999984</v>
      </c>
      <c r="AT231" s="23">
        <f t="shared" si="225"/>
        <v>-2.4000000000000021E-2</v>
      </c>
      <c r="AU231" s="23">
        <f t="shared" si="226"/>
        <v>8.1000000000000405E-2</v>
      </c>
      <c r="AV231" s="23" t="str">
        <f t="shared" si="227"/>
        <v/>
      </c>
      <c r="AW231" s="23" t="str">
        <f t="shared" si="228"/>
        <v/>
      </c>
      <c r="AX231" s="23" t="str">
        <f t="shared" si="229"/>
        <v/>
      </c>
      <c r="AY231" s="23">
        <f t="shared" si="230"/>
        <v>7.0000000000005613E-3</v>
      </c>
      <c r="AZ231" s="23" t="str">
        <f t="shared" si="231"/>
        <v/>
      </c>
      <c r="BA231" s="23">
        <f t="shared" si="232"/>
        <v>0.16000000000000014</v>
      </c>
      <c r="BB231" s="23">
        <f t="shared" si="233"/>
        <v>0.16800000000000015</v>
      </c>
      <c r="BC231" s="23">
        <f t="shared" si="234"/>
        <v>0.18200000000000038</v>
      </c>
      <c r="BD231" s="23">
        <f t="shared" si="235"/>
        <v>-6.9999999999996732E-3</v>
      </c>
      <c r="BE231" s="23">
        <f t="shared" si="236"/>
        <v>0.19399999999999995</v>
      </c>
      <c r="BF231" s="23">
        <f t="shared" si="237"/>
        <v>-0.25</v>
      </c>
      <c r="BG231" s="23">
        <f t="shared" si="238"/>
        <v>-2.7999999999999581E-2</v>
      </c>
      <c r="BH231" s="23" t="str">
        <f t="shared" si="239"/>
        <v/>
      </c>
      <c r="BI231" s="23" t="str">
        <f t="shared" si="240"/>
        <v/>
      </c>
      <c r="BJ231" s="23" t="str">
        <f t="shared" si="241"/>
        <v/>
      </c>
      <c r="BK231" s="23" t="str">
        <f t="shared" si="242"/>
        <v/>
      </c>
      <c r="BL231" s="23" t="str">
        <f t="shared" si="243"/>
        <v/>
      </c>
      <c r="BM231" s="23" t="str">
        <f t="shared" si="244"/>
        <v/>
      </c>
      <c r="BN231" s="23" t="str">
        <f t="shared" si="245"/>
        <v/>
      </c>
      <c r="BP231" s="8">
        <f t="shared" si="199"/>
        <v>0.20699999999999985</v>
      </c>
      <c r="BQ231" s="8">
        <f t="shared" si="200"/>
        <v>0.20199999999999996</v>
      </c>
      <c r="BR231" s="8">
        <f t="shared" si="201"/>
        <v>0.31599999999999984</v>
      </c>
      <c r="BS231" s="8">
        <f t="shared" si="202"/>
        <v>2.4000000000000021E-2</v>
      </c>
      <c r="BT231" s="8">
        <f t="shared" si="203"/>
        <v>8.1000000000000405E-2</v>
      </c>
      <c r="BU231" s="8" t="str">
        <f t="shared" si="204"/>
        <v/>
      </c>
      <c r="BV231" s="8" t="str">
        <f t="shared" si="205"/>
        <v/>
      </c>
      <c r="BW231" s="8" t="str">
        <f t="shared" si="206"/>
        <v/>
      </c>
      <c r="BX231" s="8">
        <f t="shared" si="207"/>
        <v>7.0000000000005613E-3</v>
      </c>
      <c r="BY231" s="8" t="str">
        <f t="shared" si="208"/>
        <v/>
      </c>
      <c r="BZ231" s="8">
        <f t="shared" si="209"/>
        <v>0.16000000000000014</v>
      </c>
      <c r="CA231" s="8">
        <f t="shared" si="210"/>
        <v>0.16800000000000015</v>
      </c>
      <c r="CB231" s="8">
        <f t="shared" si="211"/>
        <v>0.18200000000000038</v>
      </c>
      <c r="CC231" s="8">
        <f t="shared" si="212"/>
        <v>6.9999999999996732E-3</v>
      </c>
      <c r="CD231" s="8">
        <f t="shared" si="213"/>
        <v>0.19399999999999995</v>
      </c>
      <c r="CE231" s="8">
        <f t="shared" si="214"/>
        <v>0.25</v>
      </c>
      <c r="CF231" s="8">
        <f t="shared" si="215"/>
        <v>2.7999999999999581E-2</v>
      </c>
      <c r="CG231" s="8" t="str">
        <f t="shared" si="216"/>
        <v/>
      </c>
      <c r="CH231" s="8" t="str">
        <f t="shared" si="217"/>
        <v/>
      </c>
      <c r="CI231" s="8" t="str">
        <f t="shared" si="218"/>
        <v/>
      </c>
      <c r="CJ231" s="8" t="str">
        <f t="shared" si="219"/>
        <v/>
      </c>
      <c r="CK231" s="8" t="str">
        <f t="shared" si="220"/>
        <v/>
      </c>
      <c r="CL231" s="8" t="str">
        <f t="shared" si="221"/>
        <v/>
      </c>
      <c r="CM231" s="8" t="str">
        <f t="shared" si="222"/>
        <v/>
      </c>
      <c r="CN231" s="8"/>
    </row>
    <row r="232" spans="1:92">
      <c r="A232" s="1">
        <f t="shared" si="224"/>
        <v>230</v>
      </c>
      <c r="B232" s="34"/>
      <c r="C232" s="1">
        <v>7</v>
      </c>
      <c r="D232" s="4">
        <f t="shared" si="197"/>
        <v>69</v>
      </c>
      <c r="E232" s="4" t="s">
        <v>163</v>
      </c>
      <c r="F232" s="4">
        <v>3</v>
      </c>
      <c r="G232" s="4" t="s">
        <v>13</v>
      </c>
      <c r="H232" s="4" t="s">
        <v>19</v>
      </c>
      <c r="I232" s="4"/>
      <c r="J232" s="12">
        <v>97</v>
      </c>
      <c r="K232" s="72"/>
      <c r="L232" s="41">
        <v>4.7679999999999998</v>
      </c>
      <c r="M232" s="132" t="s">
        <v>130</v>
      </c>
      <c r="N232" s="4" t="s">
        <v>15</v>
      </c>
      <c r="O232" s="64"/>
      <c r="P232" s="9"/>
      <c r="Q232" s="3"/>
      <c r="R232" s="23">
        <v>5.0359999999999996</v>
      </c>
      <c r="S232" s="23">
        <v>4.9850000000000003</v>
      </c>
      <c r="T232" s="23">
        <v>5.0819999999999999</v>
      </c>
      <c r="U232" s="23">
        <v>4.7560000000000002</v>
      </c>
      <c r="V232" s="23">
        <v>4.843</v>
      </c>
      <c r="W232" s="45"/>
      <c r="X232" s="45"/>
      <c r="Y232" s="45"/>
      <c r="Z232" s="23">
        <v>4.7770000000000001</v>
      </c>
      <c r="AA232" s="45"/>
      <c r="AB232" s="23">
        <v>4.9160000000000004</v>
      </c>
      <c r="AC232" s="23">
        <v>4.9219999999999997</v>
      </c>
      <c r="AD232" s="23">
        <v>4.9429999999999996</v>
      </c>
      <c r="AE232" s="23">
        <v>4.7510000000000003</v>
      </c>
      <c r="AF232" s="23">
        <v>4.9770000000000003</v>
      </c>
      <c r="AG232" s="23">
        <v>4.5140000000000002</v>
      </c>
      <c r="AH232" s="23">
        <f t="shared" si="249"/>
        <v>4.7454999999999998</v>
      </c>
      <c r="AI232" s="38"/>
      <c r="AJ232" s="38"/>
      <c r="AK232" s="38"/>
      <c r="AL232" s="38"/>
      <c r="AM232" s="38"/>
      <c r="AN232" s="38"/>
      <c r="AO232" s="38"/>
      <c r="AP232" s="3"/>
      <c r="AQ232" s="23">
        <f t="shared" si="198"/>
        <v>0.26799999999999979</v>
      </c>
      <c r="AR232" s="23">
        <f t="shared" si="246"/>
        <v>0.21700000000000053</v>
      </c>
      <c r="AS232" s="23">
        <f t="shared" si="247"/>
        <v>0.31400000000000006</v>
      </c>
      <c r="AT232" s="23">
        <f t="shared" si="225"/>
        <v>-1.1999999999999567E-2</v>
      </c>
      <c r="AU232" s="23">
        <f t="shared" si="226"/>
        <v>7.5000000000000178E-2</v>
      </c>
      <c r="AV232" s="23" t="str">
        <f t="shared" si="227"/>
        <v/>
      </c>
      <c r="AW232" s="23" t="str">
        <f t="shared" si="228"/>
        <v/>
      </c>
      <c r="AX232" s="23" t="str">
        <f t="shared" si="229"/>
        <v/>
      </c>
      <c r="AY232" s="23">
        <f t="shared" si="230"/>
        <v>9.0000000000003411E-3</v>
      </c>
      <c r="AZ232" s="23" t="str">
        <f t="shared" si="231"/>
        <v/>
      </c>
      <c r="BA232" s="23">
        <f t="shared" si="232"/>
        <v>0.14800000000000058</v>
      </c>
      <c r="BB232" s="23">
        <f t="shared" si="233"/>
        <v>0.15399999999999991</v>
      </c>
      <c r="BC232" s="23">
        <f t="shared" si="234"/>
        <v>0.17499999999999982</v>
      </c>
      <c r="BD232" s="23">
        <f t="shared" si="235"/>
        <v>-1.699999999999946E-2</v>
      </c>
      <c r="BE232" s="23">
        <f t="shared" si="236"/>
        <v>0.20900000000000052</v>
      </c>
      <c r="BF232" s="23">
        <f t="shared" si="237"/>
        <v>-0.25399999999999956</v>
      </c>
      <c r="BG232" s="23">
        <f t="shared" si="238"/>
        <v>-2.2499999999999964E-2</v>
      </c>
      <c r="BH232" s="23" t="str">
        <f t="shared" si="239"/>
        <v/>
      </c>
      <c r="BI232" s="23" t="str">
        <f t="shared" si="240"/>
        <v/>
      </c>
      <c r="BJ232" s="23" t="str">
        <f t="shared" si="241"/>
        <v/>
      </c>
      <c r="BK232" s="23" t="str">
        <f t="shared" si="242"/>
        <v/>
      </c>
      <c r="BL232" s="23" t="str">
        <f t="shared" si="243"/>
        <v/>
      </c>
      <c r="BM232" s="23" t="str">
        <f t="shared" si="244"/>
        <v/>
      </c>
      <c r="BN232" s="23" t="str">
        <f t="shared" si="245"/>
        <v/>
      </c>
      <c r="BP232" s="8">
        <f t="shared" si="199"/>
        <v>0.26799999999999979</v>
      </c>
      <c r="BQ232" s="8">
        <f t="shared" si="200"/>
        <v>0.21700000000000053</v>
      </c>
      <c r="BR232" s="8">
        <f t="shared" si="201"/>
        <v>0.31400000000000006</v>
      </c>
      <c r="BS232" s="8">
        <f t="shared" si="202"/>
        <v>1.1999999999999567E-2</v>
      </c>
      <c r="BT232" s="8">
        <f t="shared" si="203"/>
        <v>7.5000000000000178E-2</v>
      </c>
      <c r="BU232" s="8" t="str">
        <f t="shared" si="204"/>
        <v/>
      </c>
      <c r="BV232" s="8" t="str">
        <f t="shared" si="205"/>
        <v/>
      </c>
      <c r="BW232" s="8" t="str">
        <f t="shared" si="206"/>
        <v/>
      </c>
      <c r="BX232" s="8">
        <f t="shared" si="207"/>
        <v>9.0000000000003411E-3</v>
      </c>
      <c r="BY232" s="8" t="str">
        <f t="shared" si="208"/>
        <v/>
      </c>
      <c r="BZ232" s="8">
        <f t="shared" si="209"/>
        <v>0.14800000000000058</v>
      </c>
      <c r="CA232" s="8">
        <f t="shared" si="210"/>
        <v>0.15399999999999991</v>
      </c>
      <c r="CB232" s="8">
        <f t="shared" si="211"/>
        <v>0.17499999999999982</v>
      </c>
      <c r="CC232" s="8">
        <f t="shared" si="212"/>
        <v>1.699999999999946E-2</v>
      </c>
      <c r="CD232" s="8">
        <f t="shared" si="213"/>
        <v>0.20900000000000052</v>
      </c>
      <c r="CE232" s="8">
        <f t="shared" si="214"/>
        <v>0.25399999999999956</v>
      </c>
      <c r="CF232" s="8">
        <f t="shared" si="215"/>
        <v>2.2499999999999964E-2</v>
      </c>
      <c r="CG232" s="8" t="str">
        <f t="shared" si="216"/>
        <v/>
      </c>
      <c r="CH232" s="8" t="str">
        <f t="shared" si="217"/>
        <v/>
      </c>
      <c r="CI232" s="8" t="str">
        <f t="shared" si="218"/>
        <v/>
      </c>
      <c r="CJ232" s="8" t="str">
        <f t="shared" si="219"/>
        <v/>
      </c>
      <c r="CK232" s="8" t="str">
        <f t="shared" si="220"/>
        <v/>
      </c>
      <c r="CL232" s="8" t="str">
        <f t="shared" si="221"/>
        <v/>
      </c>
      <c r="CM232" s="8" t="str">
        <f t="shared" si="222"/>
        <v/>
      </c>
      <c r="CN232" s="8"/>
    </row>
    <row r="233" spans="1:92">
      <c r="A233" s="1">
        <f t="shared" si="224"/>
        <v>231</v>
      </c>
      <c r="B233" s="34"/>
      <c r="C233" s="1">
        <v>7</v>
      </c>
      <c r="D233" s="4">
        <f t="shared" si="197"/>
        <v>69</v>
      </c>
      <c r="E233" s="4" t="s">
        <v>162</v>
      </c>
      <c r="F233" s="4">
        <v>3</v>
      </c>
      <c r="G233" s="4" t="s">
        <v>13</v>
      </c>
      <c r="H233" s="4" t="s">
        <v>19</v>
      </c>
      <c r="I233" s="4"/>
      <c r="J233" s="12">
        <v>97.8</v>
      </c>
      <c r="K233" s="72"/>
      <c r="L233" s="41">
        <v>5.7249999999999996</v>
      </c>
      <c r="M233" s="132" t="s">
        <v>130</v>
      </c>
      <c r="N233" s="4" t="s">
        <v>15</v>
      </c>
      <c r="O233" s="64"/>
      <c r="P233" s="9"/>
      <c r="Q233" s="3"/>
      <c r="R233" s="23">
        <v>5.8890000000000002</v>
      </c>
      <c r="S233" s="23">
        <v>5.8090000000000002</v>
      </c>
      <c r="T233" s="23">
        <v>5.8760000000000003</v>
      </c>
      <c r="U233" s="23">
        <v>5.6749999999999998</v>
      </c>
      <c r="V233" s="23">
        <v>5.7039999999999997</v>
      </c>
      <c r="W233" s="47"/>
      <c r="X233" s="47"/>
      <c r="Y233" s="47"/>
      <c r="Z233" s="23">
        <v>5.7229999999999999</v>
      </c>
      <c r="AA233" s="45"/>
      <c r="AB233" s="23">
        <v>5.8849999999999998</v>
      </c>
      <c r="AC233" s="23">
        <v>5.9119999999999999</v>
      </c>
      <c r="AD233" s="23">
        <v>5.8780000000000001</v>
      </c>
      <c r="AE233" s="23">
        <v>5.73</v>
      </c>
      <c r="AF233" s="23">
        <v>5.7830000000000004</v>
      </c>
      <c r="AG233" s="23">
        <v>5.4450000000000003</v>
      </c>
      <c r="AH233" s="23">
        <f t="shared" si="249"/>
        <v>5.6140000000000008</v>
      </c>
      <c r="AI233" s="38"/>
      <c r="AJ233" s="38"/>
      <c r="AK233" s="38"/>
      <c r="AL233" s="38"/>
      <c r="AM233" s="38"/>
      <c r="AN233" s="38"/>
      <c r="AO233" s="38"/>
      <c r="AP233" s="3"/>
      <c r="AQ233" s="23">
        <f t="shared" si="198"/>
        <v>0.16400000000000059</v>
      </c>
      <c r="AR233" s="23">
        <f t="shared" si="246"/>
        <v>8.4000000000000519E-2</v>
      </c>
      <c r="AS233" s="23">
        <f t="shared" si="247"/>
        <v>0.15100000000000069</v>
      </c>
      <c r="AT233" s="23">
        <f t="shared" si="225"/>
        <v>-4.9999999999999822E-2</v>
      </c>
      <c r="AU233" s="23">
        <f t="shared" si="226"/>
        <v>-2.0999999999999908E-2</v>
      </c>
      <c r="AV233" s="23" t="str">
        <f t="shared" si="227"/>
        <v/>
      </c>
      <c r="AW233" s="23" t="str">
        <f t="shared" si="228"/>
        <v/>
      </c>
      <c r="AX233" s="23" t="str">
        <f t="shared" si="229"/>
        <v/>
      </c>
      <c r="AY233" s="23">
        <f t="shared" si="230"/>
        <v>-1.9999999999997797E-3</v>
      </c>
      <c r="AZ233" s="23" t="str">
        <f t="shared" si="231"/>
        <v/>
      </c>
      <c r="BA233" s="23">
        <f t="shared" si="232"/>
        <v>0.16000000000000014</v>
      </c>
      <c r="BB233" s="23">
        <f t="shared" si="233"/>
        <v>0.18700000000000028</v>
      </c>
      <c r="BC233" s="23">
        <f t="shared" si="234"/>
        <v>0.15300000000000047</v>
      </c>
      <c r="BD233" s="23">
        <f t="shared" si="235"/>
        <v>5.0000000000007816E-3</v>
      </c>
      <c r="BE233" s="23">
        <f t="shared" si="236"/>
        <v>5.8000000000000718E-2</v>
      </c>
      <c r="BF233" s="23">
        <f t="shared" si="237"/>
        <v>-0.27999999999999936</v>
      </c>
      <c r="BG233" s="23">
        <f t="shared" si="238"/>
        <v>-0.11099999999999888</v>
      </c>
      <c r="BH233" s="23" t="str">
        <f t="shared" si="239"/>
        <v/>
      </c>
      <c r="BI233" s="23" t="str">
        <f t="shared" si="240"/>
        <v/>
      </c>
      <c r="BJ233" s="23" t="str">
        <f t="shared" si="241"/>
        <v/>
      </c>
      <c r="BK233" s="23" t="str">
        <f t="shared" si="242"/>
        <v/>
      </c>
      <c r="BL233" s="23" t="str">
        <f t="shared" si="243"/>
        <v/>
      </c>
      <c r="BM233" s="23" t="str">
        <f t="shared" si="244"/>
        <v/>
      </c>
      <c r="BN233" s="23" t="str">
        <f t="shared" si="245"/>
        <v/>
      </c>
      <c r="BP233" s="8">
        <f t="shared" si="199"/>
        <v>0.16400000000000059</v>
      </c>
      <c r="BQ233" s="8">
        <f t="shared" si="200"/>
        <v>8.4000000000000519E-2</v>
      </c>
      <c r="BR233" s="8">
        <f t="shared" si="201"/>
        <v>0.15100000000000069</v>
      </c>
      <c r="BS233" s="8">
        <f t="shared" si="202"/>
        <v>4.9999999999999822E-2</v>
      </c>
      <c r="BT233" s="8">
        <f t="shared" si="203"/>
        <v>2.0999999999999908E-2</v>
      </c>
      <c r="BU233" s="8" t="str">
        <f t="shared" si="204"/>
        <v/>
      </c>
      <c r="BV233" s="8" t="str">
        <f t="shared" si="205"/>
        <v/>
      </c>
      <c r="BW233" s="8" t="str">
        <f t="shared" si="206"/>
        <v/>
      </c>
      <c r="BX233" s="8">
        <f t="shared" si="207"/>
        <v>1.9999999999997797E-3</v>
      </c>
      <c r="BY233" s="8" t="str">
        <f t="shared" si="208"/>
        <v/>
      </c>
      <c r="BZ233" s="8">
        <f t="shared" si="209"/>
        <v>0.16000000000000014</v>
      </c>
      <c r="CA233" s="8">
        <f t="shared" si="210"/>
        <v>0.18700000000000028</v>
      </c>
      <c r="CB233" s="8">
        <f t="shared" si="211"/>
        <v>0.15300000000000047</v>
      </c>
      <c r="CC233" s="8">
        <f t="shared" si="212"/>
        <v>5.0000000000007816E-3</v>
      </c>
      <c r="CD233" s="8">
        <f t="shared" si="213"/>
        <v>5.8000000000000718E-2</v>
      </c>
      <c r="CE233" s="8">
        <f t="shared" si="214"/>
        <v>0.27999999999999936</v>
      </c>
      <c r="CF233" s="8">
        <f t="shared" si="215"/>
        <v>0.11099999999999888</v>
      </c>
      <c r="CG233" s="8" t="str">
        <f t="shared" si="216"/>
        <v/>
      </c>
      <c r="CH233" s="8" t="str">
        <f t="shared" si="217"/>
        <v/>
      </c>
      <c r="CI233" s="8" t="str">
        <f t="shared" si="218"/>
        <v/>
      </c>
      <c r="CJ233" s="8" t="str">
        <f t="shared" si="219"/>
        <v/>
      </c>
      <c r="CK233" s="8" t="str">
        <f t="shared" si="220"/>
        <v/>
      </c>
      <c r="CL233" s="8" t="str">
        <f t="shared" si="221"/>
        <v/>
      </c>
      <c r="CM233" s="8" t="str">
        <f t="shared" si="222"/>
        <v/>
      </c>
      <c r="CN233" s="8"/>
    </row>
    <row r="234" spans="1:92">
      <c r="A234" s="1">
        <f t="shared" si="224"/>
        <v>232</v>
      </c>
      <c r="B234" s="34" t="s">
        <v>290</v>
      </c>
      <c r="C234" s="1">
        <v>3</v>
      </c>
      <c r="D234" s="4">
        <f t="shared" si="197"/>
        <v>35</v>
      </c>
      <c r="E234" s="4" t="s">
        <v>168</v>
      </c>
      <c r="F234" s="4">
        <v>1</v>
      </c>
      <c r="G234" s="4" t="s">
        <v>13</v>
      </c>
      <c r="H234" s="4" t="s">
        <v>14</v>
      </c>
      <c r="I234" s="4" t="s">
        <v>345</v>
      </c>
      <c r="J234" s="12">
        <v>79.900000000000006</v>
      </c>
      <c r="K234" s="46">
        <v>0</v>
      </c>
      <c r="L234" s="41">
        <v>2.403</v>
      </c>
      <c r="M234" s="132" t="s">
        <v>367</v>
      </c>
      <c r="N234" s="4" t="s">
        <v>15</v>
      </c>
      <c r="O234" s="23">
        <v>2.407</v>
      </c>
      <c r="P234" s="4" t="s">
        <v>9</v>
      </c>
      <c r="Q234" s="3"/>
      <c r="R234" s="23">
        <v>1.78</v>
      </c>
      <c r="S234" s="23">
        <v>2.1840000000000002</v>
      </c>
      <c r="T234" s="23">
        <v>2.427</v>
      </c>
      <c r="U234" s="23">
        <v>2.5449999999999999</v>
      </c>
      <c r="V234" s="23">
        <v>2.6909999999999998</v>
      </c>
      <c r="W234" s="23">
        <v>2.4209999999999998</v>
      </c>
      <c r="X234" s="23">
        <v>2.4350000000000001</v>
      </c>
      <c r="Y234" s="23">
        <v>2.4660000000000002</v>
      </c>
      <c r="Z234" s="23">
        <v>2.3839999999999999</v>
      </c>
      <c r="AA234" s="23">
        <v>2.4079999999999999</v>
      </c>
      <c r="AB234" s="23">
        <v>2.2360000000000002</v>
      </c>
      <c r="AC234" s="23">
        <v>2.548</v>
      </c>
      <c r="AD234" s="23">
        <v>2.42</v>
      </c>
      <c r="AE234" s="23">
        <v>1.944</v>
      </c>
      <c r="AF234" s="23">
        <v>1.68</v>
      </c>
      <c r="AG234" s="23">
        <v>2.7589999999999999</v>
      </c>
      <c r="AH234" s="6">
        <f t="shared" ref="AH234:AH237" si="250">IF((AF234&lt;&gt;0)*AND(AG234&lt;&gt;0),AVERAGE(AF234:AG234),"")</f>
        <v>2.2195</v>
      </c>
      <c r="AI234" s="38"/>
      <c r="AJ234" s="38"/>
      <c r="AK234" s="38"/>
      <c r="AL234" s="38"/>
      <c r="AM234" s="38"/>
      <c r="AN234" s="38"/>
      <c r="AO234" s="38"/>
      <c r="AP234" s="3"/>
      <c r="AQ234" s="23">
        <f t="shared" si="198"/>
        <v>-0.623</v>
      </c>
      <c r="AR234" s="23">
        <f t="shared" si="246"/>
        <v>-0.21899999999999986</v>
      </c>
      <c r="AS234" s="23">
        <f t="shared" si="247"/>
        <v>2.4000000000000021E-2</v>
      </c>
      <c r="AT234" s="23">
        <f t="shared" si="225"/>
        <v>0.1419999999999999</v>
      </c>
      <c r="AU234" s="23">
        <f t="shared" si="226"/>
        <v>0.28799999999999981</v>
      </c>
      <c r="AV234" s="23">
        <f t="shared" si="227"/>
        <v>1.7999999999999794E-2</v>
      </c>
      <c r="AW234" s="23">
        <f t="shared" si="228"/>
        <v>3.2000000000000028E-2</v>
      </c>
      <c r="AX234" s="23">
        <f t="shared" si="229"/>
        <v>6.3000000000000167E-2</v>
      </c>
      <c r="AY234" s="23">
        <f t="shared" si="230"/>
        <v>-1.9000000000000128E-2</v>
      </c>
      <c r="AZ234" s="23">
        <f t="shared" si="231"/>
        <v>4.9999999999998934E-3</v>
      </c>
      <c r="BA234" s="23">
        <f t="shared" si="232"/>
        <v>-0.16699999999999982</v>
      </c>
      <c r="BB234" s="23">
        <f t="shared" si="233"/>
        <v>0.14500000000000002</v>
      </c>
      <c r="BC234" s="23">
        <f t="shared" si="234"/>
        <v>1.6999999999999904E-2</v>
      </c>
      <c r="BD234" s="23">
        <f t="shared" si="235"/>
        <v>-0.45900000000000007</v>
      </c>
      <c r="BE234" s="23">
        <f t="shared" si="236"/>
        <v>-0.72300000000000009</v>
      </c>
      <c r="BF234" s="23">
        <f t="shared" si="237"/>
        <v>0.35599999999999987</v>
      </c>
      <c r="BG234" s="23">
        <f t="shared" si="238"/>
        <v>-0.1835</v>
      </c>
      <c r="BH234" s="23" t="str">
        <f t="shared" si="239"/>
        <v/>
      </c>
      <c r="BI234" s="23" t="str">
        <f t="shared" si="240"/>
        <v/>
      </c>
      <c r="BJ234" s="23" t="str">
        <f t="shared" si="241"/>
        <v/>
      </c>
      <c r="BK234" s="23" t="str">
        <f t="shared" si="242"/>
        <v/>
      </c>
      <c r="BL234" s="23" t="str">
        <f t="shared" si="243"/>
        <v/>
      </c>
      <c r="BM234" s="23" t="str">
        <f t="shared" si="244"/>
        <v/>
      </c>
      <c r="BN234" s="23" t="str">
        <f t="shared" si="245"/>
        <v/>
      </c>
      <c r="BP234" s="8">
        <f t="shared" si="199"/>
        <v>0.623</v>
      </c>
      <c r="BQ234" s="8">
        <f t="shared" si="200"/>
        <v>0.21899999999999986</v>
      </c>
      <c r="BR234" s="8">
        <f t="shared" si="201"/>
        <v>2.4000000000000021E-2</v>
      </c>
      <c r="BS234" s="8">
        <f t="shared" si="202"/>
        <v>0.1419999999999999</v>
      </c>
      <c r="BT234" s="8">
        <f t="shared" si="203"/>
        <v>0.28799999999999981</v>
      </c>
      <c r="BU234" s="8">
        <f t="shared" si="204"/>
        <v>1.7999999999999794E-2</v>
      </c>
      <c r="BV234" s="8">
        <f t="shared" si="205"/>
        <v>3.2000000000000028E-2</v>
      </c>
      <c r="BW234" s="8">
        <f t="shared" si="206"/>
        <v>6.3000000000000167E-2</v>
      </c>
      <c r="BX234" s="8">
        <f t="shared" si="207"/>
        <v>1.9000000000000128E-2</v>
      </c>
      <c r="BY234" s="8">
        <f t="shared" si="208"/>
        <v>4.9999999999998934E-3</v>
      </c>
      <c r="BZ234" s="8">
        <f t="shared" si="209"/>
        <v>0.16699999999999982</v>
      </c>
      <c r="CA234" s="8">
        <f t="shared" si="210"/>
        <v>0.14500000000000002</v>
      </c>
      <c r="CB234" s="8">
        <f t="shared" si="211"/>
        <v>1.6999999999999904E-2</v>
      </c>
      <c r="CC234" s="8">
        <f t="shared" si="212"/>
        <v>0.45900000000000007</v>
      </c>
      <c r="CD234" s="8">
        <f t="shared" si="213"/>
        <v>0.72300000000000009</v>
      </c>
      <c r="CE234" s="8">
        <f t="shared" si="214"/>
        <v>0.35599999999999987</v>
      </c>
      <c r="CF234" s="8">
        <f t="shared" si="215"/>
        <v>0.1835</v>
      </c>
      <c r="CG234" s="8" t="str">
        <f t="shared" si="216"/>
        <v/>
      </c>
      <c r="CH234" s="8" t="str">
        <f t="shared" si="217"/>
        <v/>
      </c>
      <c r="CI234" s="8" t="str">
        <f t="shared" si="218"/>
        <v/>
      </c>
      <c r="CJ234" s="8" t="str">
        <f t="shared" si="219"/>
        <v/>
      </c>
      <c r="CK234" s="8" t="str">
        <f t="shared" si="220"/>
        <v/>
      </c>
      <c r="CL234" s="8" t="str">
        <f t="shared" si="221"/>
        <v/>
      </c>
      <c r="CM234" s="8" t="str">
        <f t="shared" si="222"/>
        <v/>
      </c>
      <c r="CN234" s="8"/>
    </row>
    <row r="235" spans="1:92">
      <c r="A235" s="1">
        <f t="shared" si="224"/>
        <v>233</v>
      </c>
      <c r="B235" s="34"/>
      <c r="C235" s="1">
        <v>3</v>
      </c>
      <c r="D235" s="4">
        <f t="shared" si="197"/>
        <v>35</v>
      </c>
      <c r="E235" s="4" t="s">
        <v>251</v>
      </c>
      <c r="F235" s="4">
        <v>1</v>
      </c>
      <c r="G235" s="4" t="s">
        <v>13</v>
      </c>
      <c r="H235" s="4" t="s">
        <v>19</v>
      </c>
      <c r="I235" s="4" t="s">
        <v>345</v>
      </c>
      <c r="J235" s="12">
        <v>79.5</v>
      </c>
      <c r="K235" s="68">
        <v>0.13200000000000001</v>
      </c>
      <c r="L235" s="41">
        <v>3.7149999999999999</v>
      </c>
      <c r="M235" s="132" t="s">
        <v>367</v>
      </c>
      <c r="N235" s="4" t="s">
        <v>15</v>
      </c>
      <c r="O235" s="23">
        <v>3.7109999999999999</v>
      </c>
      <c r="P235" s="4" t="s">
        <v>9</v>
      </c>
      <c r="Q235" s="3"/>
      <c r="R235" s="23">
        <v>2.5270000000000001</v>
      </c>
      <c r="S235" s="23">
        <v>3.371</v>
      </c>
      <c r="T235" s="23">
        <v>3.4159999999999999</v>
      </c>
      <c r="U235" s="23">
        <v>3.4209999999999998</v>
      </c>
      <c r="V235" s="23">
        <v>3.9820000000000002</v>
      </c>
      <c r="W235" s="23">
        <v>3.6829999999999998</v>
      </c>
      <c r="X235" s="23">
        <v>3.6859999999999999</v>
      </c>
      <c r="Y235" s="23">
        <v>3.7850000000000001</v>
      </c>
      <c r="Z235" s="23">
        <v>3.7250000000000001</v>
      </c>
      <c r="AA235" s="23">
        <v>3.7370000000000001</v>
      </c>
      <c r="AB235" s="23">
        <v>2.6930000000000001</v>
      </c>
      <c r="AC235" s="23">
        <v>3.3290000000000002</v>
      </c>
      <c r="AD235" s="23">
        <v>3.335</v>
      </c>
      <c r="AE235" s="23">
        <v>2.3889999999999998</v>
      </c>
      <c r="AF235" s="23">
        <v>2.3540000000000001</v>
      </c>
      <c r="AG235" s="23">
        <v>3.6739999999999999</v>
      </c>
      <c r="AH235" s="6">
        <f t="shared" si="250"/>
        <v>3.0140000000000002</v>
      </c>
      <c r="AI235" s="38"/>
      <c r="AJ235" s="38"/>
      <c r="AK235" s="38"/>
      <c r="AL235" s="38"/>
      <c r="AM235" s="38"/>
      <c r="AN235" s="38"/>
      <c r="AO235" s="38"/>
      <c r="AP235" s="3"/>
      <c r="AQ235" s="23">
        <f t="shared" si="198"/>
        <v>-1.1879999999999997</v>
      </c>
      <c r="AR235" s="23">
        <f t="shared" si="246"/>
        <v>-0.34399999999999986</v>
      </c>
      <c r="AS235" s="23">
        <f t="shared" si="247"/>
        <v>-0.29899999999999993</v>
      </c>
      <c r="AT235" s="23">
        <f t="shared" si="225"/>
        <v>-0.29400000000000004</v>
      </c>
      <c r="AU235" s="23">
        <f t="shared" si="226"/>
        <v>0.26700000000000035</v>
      </c>
      <c r="AV235" s="23">
        <f t="shared" si="227"/>
        <v>-3.2000000000000028E-2</v>
      </c>
      <c r="AW235" s="23">
        <f t="shared" si="228"/>
        <v>-2.8999999999999915E-2</v>
      </c>
      <c r="AX235" s="23">
        <f t="shared" si="229"/>
        <v>7.0000000000000284E-2</v>
      </c>
      <c r="AY235" s="23">
        <f t="shared" si="230"/>
        <v>1.0000000000000231E-2</v>
      </c>
      <c r="AZ235" s="23">
        <f t="shared" si="231"/>
        <v>2.2000000000000242E-2</v>
      </c>
      <c r="BA235" s="23">
        <f t="shared" si="232"/>
        <v>-1.0219999999999998</v>
      </c>
      <c r="BB235" s="23">
        <f t="shared" si="233"/>
        <v>-0.38599999999999968</v>
      </c>
      <c r="BC235" s="23">
        <f t="shared" si="234"/>
        <v>-0.37999999999999989</v>
      </c>
      <c r="BD235" s="23">
        <f t="shared" si="235"/>
        <v>-1.3260000000000001</v>
      </c>
      <c r="BE235" s="23">
        <f t="shared" si="236"/>
        <v>-1.3609999999999998</v>
      </c>
      <c r="BF235" s="23">
        <f t="shared" si="237"/>
        <v>-4.0999999999999925E-2</v>
      </c>
      <c r="BG235" s="23">
        <f t="shared" si="238"/>
        <v>-0.70099999999999962</v>
      </c>
      <c r="BH235" s="23" t="str">
        <f t="shared" si="239"/>
        <v/>
      </c>
      <c r="BI235" s="23" t="str">
        <f t="shared" si="240"/>
        <v/>
      </c>
      <c r="BJ235" s="23" t="str">
        <f t="shared" si="241"/>
        <v/>
      </c>
      <c r="BK235" s="23" t="str">
        <f t="shared" si="242"/>
        <v/>
      </c>
      <c r="BL235" s="23" t="str">
        <f t="shared" si="243"/>
        <v/>
      </c>
      <c r="BM235" s="23" t="str">
        <f t="shared" si="244"/>
        <v/>
      </c>
      <c r="BN235" s="23" t="str">
        <f t="shared" si="245"/>
        <v/>
      </c>
      <c r="BP235" s="8">
        <f t="shared" si="199"/>
        <v>1.1879999999999997</v>
      </c>
      <c r="BQ235" s="8">
        <f t="shared" si="200"/>
        <v>0.34399999999999986</v>
      </c>
      <c r="BR235" s="8">
        <f t="shared" si="201"/>
        <v>0.29899999999999993</v>
      </c>
      <c r="BS235" s="8">
        <f t="shared" si="202"/>
        <v>0.29400000000000004</v>
      </c>
      <c r="BT235" s="8">
        <f t="shared" si="203"/>
        <v>0.26700000000000035</v>
      </c>
      <c r="BU235" s="8">
        <f t="shared" si="204"/>
        <v>3.2000000000000028E-2</v>
      </c>
      <c r="BV235" s="8">
        <f t="shared" si="205"/>
        <v>2.8999999999999915E-2</v>
      </c>
      <c r="BW235" s="8">
        <f t="shared" si="206"/>
        <v>7.0000000000000284E-2</v>
      </c>
      <c r="BX235" s="8">
        <f t="shared" si="207"/>
        <v>1.0000000000000231E-2</v>
      </c>
      <c r="BY235" s="8">
        <f t="shared" si="208"/>
        <v>2.2000000000000242E-2</v>
      </c>
      <c r="BZ235" s="8">
        <f t="shared" si="209"/>
        <v>1.0219999999999998</v>
      </c>
      <c r="CA235" s="8">
        <f t="shared" si="210"/>
        <v>0.38599999999999968</v>
      </c>
      <c r="CB235" s="8">
        <f t="shared" si="211"/>
        <v>0.37999999999999989</v>
      </c>
      <c r="CC235" s="8">
        <f t="shared" si="212"/>
        <v>1.3260000000000001</v>
      </c>
      <c r="CD235" s="8">
        <f t="shared" si="213"/>
        <v>1.3609999999999998</v>
      </c>
      <c r="CE235" s="8">
        <f t="shared" si="214"/>
        <v>4.0999999999999925E-2</v>
      </c>
      <c r="CF235" s="8">
        <f t="shared" si="215"/>
        <v>0.70099999999999962</v>
      </c>
      <c r="CG235" s="8" t="str">
        <f t="shared" si="216"/>
        <v/>
      </c>
      <c r="CH235" s="8" t="str">
        <f t="shared" si="217"/>
        <v/>
      </c>
      <c r="CI235" s="8" t="str">
        <f t="shared" si="218"/>
        <v/>
      </c>
      <c r="CJ235" s="8" t="str">
        <f t="shared" si="219"/>
        <v/>
      </c>
      <c r="CK235" s="8" t="str">
        <f t="shared" si="220"/>
        <v/>
      </c>
      <c r="CL235" s="8" t="str">
        <f t="shared" si="221"/>
        <v/>
      </c>
      <c r="CM235" s="8" t="str">
        <f t="shared" si="222"/>
        <v/>
      </c>
      <c r="CN235" s="8"/>
    </row>
    <row r="236" spans="1:92">
      <c r="A236" s="1">
        <f t="shared" si="224"/>
        <v>234</v>
      </c>
      <c r="B236" s="34"/>
      <c r="C236" s="1">
        <v>3</v>
      </c>
      <c r="D236" s="4">
        <f t="shared" si="197"/>
        <v>35</v>
      </c>
      <c r="E236" s="4" t="s">
        <v>252</v>
      </c>
      <c r="F236" s="4">
        <v>3</v>
      </c>
      <c r="G236" s="4" t="s">
        <v>13</v>
      </c>
      <c r="H236" s="4" t="s">
        <v>19</v>
      </c>
      <c r="I236" s="4"/>
      <c r="J236" s="12">
        <v>97.6</v>
      </c>
      <c r="K236" s="72"/>
      <c r="L236" s="41">
        <v>1.917</v>
      </c>
      <c r="M236" s="132" t="s">
        <v>126</v>
      </c>
      <c r="N236" s="4" t="s">
        <v>15</v>
      </c>
      <c r="O236" s="23">
        <v>1.925</v>
      </c>
      <c r="P236" s="4" t="s">
        <v>9</v>
      </c>
      <c r="Q236" s="3"/>
      <c r="R236" s="23">
        <v>1.9430000000000001</v>
      </c>
      <c r="S236" s="23">
        <v>2.0830000000000002</v>
      </c>
      <c r="T236" s="23">
        <v>1.8979999999999999</v>
      </c>
      <c r="U236" s="23">
        <v>1.841</v>
      </c>
      <c r="V236" s="23">
        <v>1.85</v>
      </c>
      <c r="W236" s="64"/>
      <c r="X236" s="64"/>
      <c r="Y236" s="64"/>
      <c r="Z236" s="23">
        <v>1.9650000000000001</v>
      </c>
      <c r="AA236" s="23">
        <v>1.9119999999999999</v>
      </c>
      <c r="AB236" s="23">
        <v>2.056</v>
      </c>
      <c r="AC236" s="23">
        <v>2.306</v>
      </c>
      <c r="AD236" s="23">
        <v>2.2290000000000001</v>
      </c>
      <c r="AE236" s="23">
        <v>1.8480000000000001</v>
      </c>
      <c r="AF236" s="23">
        <v>1.609</v>
      </c>
      <c r="AG236" s="23">
        <v>1.512</v>
      </c>
      <c r="AH236" s="6">
        <f t="shared" si="250"/>
        <v>1.5605</v>
      </c>
      <c r="AI236" s="38"/>
      <c r="AJ236" s="38"/>
      <c r="AK236" s="38"/>
      <c r="AL236" s="38"/>
      <c r="AM236" s="38"/>
      <c r="AN236" s="38"/>
      <c r="AO236" s="38"/>
      <c r="AP236" s="3"/>
      <c r="AQ236" s="23">
        <f t="shared" si="198"/>
        <v>2.6000000000000023E-2</v>
      </c>
      <c r="AR236" s="23">
        <f t="shared" si="246"/>
        <v>0.16600000000000015</v>
      </c>
      <c r="AS236" s="23">
        <f t="shared" si="247"/>
        <v>-1.9000000000000128E-2</v>
      </c>
      <c r="AT236" s="23">
        <f t="shared" si="225"/>
        <v>-7.6000000000000068E-2</v>
      </c>
      <c r="AU236" s="23">
        <f t="shared" si="226"/>
        <v>-6.6999999999999948E-2</v>
      </c>
      <c r="AV236" s="23" t="str">
        <f t="shared" si="227"/>
        <v/>
      </c>
      <c r="AW236" s="23" t="str">
        <f t="shared" si="228"/>
        <v/>
      </c>
      <c r="AX236" s="23" t="str">
        <f t="shared" si="229"/>
        <v/>
      </c>
      <c r="AY236" s="23">
        <f t="shared" si="230"/>
        <v>4.8000000000000043E-2</v>
      </c>
      <c r="AZ236" s="23">
        <f t="shared" si="231"/>
        <v>-5.0000000000001155E-3</v>
      </c>
      <c r="BA236" s="23">
        <f t="shared" si="232"/>
        <v>0.13900000000000001</v>
      </c>
      <c r="BB236" s="23">
        <f t="shared" si="233"/>
        <v>0.38900000000000001</v>
      </c>
      <c r="BC236" s="23">
        <f t="shared" si="234"/>
        <v>0.31200000000000006</v>
      </c>
      <c r="BD236" s="23">
        <f t="shared" si="235"/>
        <v>-6.899999999999995E-2</v>
      </c>
      <c r="BE236" s="23">
        <f t="shared" si="236"/>
        <v>-0.30800000000000005</v>
      </c>
      <c r="BF236" s="23">
        <f t="shared" si="237"/>
        <v>-0.40500000000000003</v>
      </c>
      <c r="BG236" s="23">
        <f t="shared" si="238"/>
        <v>-0.35650000000000004</v>
      </c>
      <c r="BH236" s="23" t="str">
        <f t="shared" si="239"/>
        <v/>
      </c>
      <c r="BI236" s="23" t="str">
        <f t="shared" si="240"/>
        <v/>
      </c>
      <c r="BJ236" s="23" t="str">
        <f t="shared" si="241"/>
        <v/>
      </c>
      <c r="BK236" s="23" t="str">
        <f t="shared" si="242"/>
        <v/>
      </c>
      <c r="BL236" s="23" t="str">
        <f t="shared" si="243"/>
        <v/>
      </c>
      <c r="BM236" s="23" t="str">
        <f t="shared" si="244"/>
        <v/>
      </c>
      <c r="BN236" s="23" t="str">
        <f t="shared" si="245"/>
        <v/>
      </c>
      <c r="BP236" s="8">
        <f t="shared" si="199"/>
        <v>2.6000000000000023E-2</v>
      </c>
      <c r="BQ236" s="8">
        <f t="shared" si="200"/>
        <v>0.16600000000000015</v>
      </c>
      <c r="BR236" s="8">
        <f t="shared" si="201"/>
        <v>1.9000000000000128E-2</v>
      </c>
      <c r="BS236" s="8">
        <f t="shared" si="202"/>
        <v>7.6000000000000068E-2</v>
      </c>
      <c r="BT236" s="8">
        <f t="shared" si="203"/>
        <v>6.6999999999999948E-2</v>
      </c>
      <c r="BU236" s="8" t="str">
        <f t="shared" si="204"/>
        <v/>
      </c>
      <c r="BV236" s="8" t="str">
        <f t="shared" si="205"/>
        <v/>
      </c>
      <c r="BW236" s="8" t="str">
        <f t="shared" si="206"/>
        <v/>
      </c>
      <c r="BX236" s="8">
        <f t="shared" si="207"/>
        <v>4.8000000000000043E-2</v>
      </c>
      <c r="BY236" s="8">
        <f t="shared" si="208"/>
        <v>5.0000000000001155E-3</v>
      </c>
      <c r="BZ236" s="8">
        <f t="shared" si="209"/>
        <v>0.13900000000000001</v>
      </c>
      <c r="CA236" s="8">
        <f t="shared" si="210"/>
        <v>0.38900000000000001</v>
      </c>
      <c r="CB236" s="8">
        <f t="shared" si="211"/>
        <v>0.31200000000000006</v>
      </c>
      <c r="CC236" s="8">
        <f t="shared" si="212"/>
        <v>6.899999999999995E-2</v>
      </c>
      <c r="CD236" s="8">
        <f t="shared" si="213"/>
        <v>0.30800000000000005</v>
      </c>
      <c r="CE236" s="8">
        <f t="shared" si="214"/>
        <v>0.40500000000000003</v>
      </c>
      <c r="CF236" s="8">
        <f t="shared" si="215"/>
        <v>0.35650000000000004</v>
      </c>
      <c r="CG236" s="8" t="str">
        <f t="shared" si="216"/>
        <v/>
      </c>
      <c r="CH236" s="8" t="str">
        <f t="shared" si="217"/>
        <v/>
      </c>
      <c r="CI236" s="8" t="str">
        <f t="shared" si="218"/>
        <v/>
      </c>
      <c r="CJ236" s="8" t="str">
        <f t="shared" si="219"/>
        <v/>
      </c>
      <c r="CK236" s="8" t="str">
        <f t="shared" si="220"/>
        <v/>
      </c>
      <c r="CL236" s="8" t="str">
        <f t="shared" si="221"/>
        <v/>
      </c>
      <c r="CM236" s="8" t="str">
        <f t="shared" si="222"/>
        <v/>
      </c>
      <c r="CN236" s="8"/>
    </row>
    <row r="237" spans="1:92">
      <c r="A237" s="1">
        <f t="shared" si="224"/>
        <v>235</v>
      </c>
      <c r="B237" s="34"/>
      <c r="C237" s="1">
        <v>3</v>
      </c>
      <c r="D237" s="4">
        <f t="shared" si="197"/>
        <v>35</v>
      </c>
      <c r="E237" s="4" t="s">
        <v>154</v>
      </c>
      <c r="F237" s="4">
        <v>3</v>
      </c>
      <c r="G237" s="4" t="s">
        <v>13</v>
      </c>
      <c r="H237" s="4" t="s">
        <v>14</v>
      </c>
      <c r="I237" s="4"/>
      <c r="J237" s="12">
        <v>93.9</v>
      </c>
      <c r="K237" s="72"/>
      <c r="L237" s="41">
        <v>2.2909999999999999</v>
      </c>
      <c r="M237" s="132" t="s">
        <v>126</v>
      </c>
      <c r="N237" s="4" t="s">
        <v>15</v>
      </c>
      <c r="O237" s="23">
        <v>2.2970000000000002</v>
      </c>
      <c r="P237" s="4" t="s">
        <v>9</v>
      </c>
      <c r="Q237" s="3"/>
      <c r="R237" s="23">
        <v>2.202</v>
      </c>
      <c r="S237" s="23">
        <v>2.085</v>
      </c>
      <c r="T237" s="23">
        <v>2.278</v>
      </c>
      <c r="U237" s="23">
        <v>2.452</v>
      </c>
      <c r="V237" s="23">
        <v>2.4950000000000001</v>
      </c>
      <c r="W237" s="64"/>
      <c r="X237" s="64"/>
      <c r="Y237" s="64"/>
      <c r="Z237" s="23">
        <v>2.2749999999999999</v>
      </c>
      <c r="AA237" s="23">
        <v>2.286</v>
      </c>
      <c r="AB237" s="23">
        <v>2.2149999999999999</v>
      </c>
      <c r="AC237" s="23">
        <v>2.5339999999999998</v>
      </c>
      <c r="AD237" s="23">
        <v>2.38</v>
      </c>
      <c r="AE237" s="23">
        <v>1.9370000000000001</v>
      </c>
      <c r="AF237" s="23">
        <v>1.605</v>
      </c>
      <c r="AG237" s="23">
        <v>2.5390000000000001</v>
      </c>
      <c r="AH237" s="6">
        <f t="shared" si="250"/>
        <v>2.0720000000000001</v>
      </c>
      <c r="AI237" s="38"/>
      <c r="AJ237" s="38"/>
      <c r="AK237" s="38"/>
      <c r="AL237" s="38"/>
      <c r="AM237" s="38"/>
      <c r="AN237" s="38"/>
      <c r="AO237" s="38"/>
      <c r="AP237" s="3"/>
      <c r="AQ237" s="23">
        <f t="shared" si="198"/>
        <v>-8.8999999999999968E-2</v>
      </c>
      <c r="AR237" s="23">
        <f t="shared" si="246"/>
        <v>-0.20599999999999996</v>
      </c>
      <c r="AS237" s="23">
        <f t="shared" si="247"/>
        <v>-1.2999999999999901E-2</v>
      </c>
      <c r="AT237" s="23">
        <f t="shared" si="225"/>
        <v>0.16100000000000003</v>
      </c>
      <c r="AU237" s="23">
        <f t="shared" si="226"/>
        <v>0.20400000000000018</v>
      </c>
      <c r="AV237" s="23" t="str">
        <f t="shared" si="227"/>
        <v/>
      </c>
      <c r="AW237" s="23" t="str">
        <f t="shared" si="228"/>
        <v/>
      </c>
      <c r="AX237" s="23" t="str">
        <f t="shared" si="229"/>
        <v/>
      </c>
      <c r="AY237" s="23">
        <f t="shared" si="230"/>
        <v>-1.6000000000000014E-2</v>
      </c>
      <c r="AZ237" s="23">
        <f t="shared" si="231"/>
        <v>-4.9999999999998934E-3</v>
      </c>
      <c r="BA237" s="23">
        <f t="shared" si="232"/>
        <v>-7.6000000000000068E-2</v>
      </c>
      <c r="BB237" s="23">
        <f t="shared" si="233"/>
        <v>0.24299999999999988</v>
      </c>
      <c r="BC237" s="23">
        <f t="shared" si="234"/>
        <v>8.8999999999999968E-2</v>
      </c>
      <c r="BD237" s="23">
        <f t="shared" si="235"/>
        <v>-0.35399999999999987</v>
      </c>
      <c r="BE237" s="23">
        <f t="shared" si="236"/>
        <v>-0.68599999999999994</v>
      </c>
      <c r="BF237" s="23">
        <f t="shared" si="237"/>
        <v>0.24800000000000022</v>
      </c>
      <c r="BG237" s="23">
        <f t="shared" si="238"/>
        <v>-0.21899999999999986</v>
      </c>
      <c r="BH237" s="23" t="str">
        <f t="shared" si="239"/>
        <v/>
      </c>
      <c r="BI237" s="23" t="str">
        <f t="shared" si="240"/>
        <v/>
      </c>
      <c r="BJ237" s="23" t="str">
        <f t="shared" si="241"/>
        <v/>
      </c>
      <c r="BK237" s="23" t="str">
        <f t="shared" si="242"/>
        <v/>
      </c>
      <c r="BL237" s="23" t="str">
        <f t="shared" si="243"/>
        <v/>
      </c>
      <c r="BM237" s="23" t="str">
        <f t="shared" si="244"/>
        <v/>
      </c>
      <c r="BN237" s="23" t="str">
        <f t="shared" si="245"/>
        <v/>
      </c>
      <c r="BP237" s="8">
        <f t="shared" si="199"/>
        <v>8.8999999999999968E-2</v>
      </c>
      <c r="BQ237" s="8">
        <f t="shared" si="200"/>
        <v>0.20599999999999996</v>
      </c>
      <c r="BR237" s="8">
        <f t="shared" si="201"/>
        <v>1.2999999999999901E-2</v>
      </c>
      <c r="BS237" s="8">
        <f t="shared" si="202"/>
        <v>0.16100000000000003</v>
      </c>
      <c r="BT237" s="8">
        <f t="shared" si="203"/>
        <v>0.20400000000000018</v>
      </c>
      <c r="BU237" s="8" t="str">
        <f t="shared" si="204"/>
        <v/>
      </c>
      <c r="BV237" s="8" t="str">
        <f t="shared" si="205"/>
        <v/>
      </c>
      <c r="BW237" s="8" t="str">
        <f t="shared" si="206"/>
        <v/>
      </c>
      <c r="BX237" s="8">
        <f t="shared" si="207"/>
        <v>1.6000000000000014E-2</v>
      </c>
      <c r="BY237" s="8">
        <f t="shared" si="208"/>
        <v>4.9999999999998934E-3</v>
      </c>
      <c r="BZ237" s="8">
        <f t="shared" si="209"/>
        <v>7.6000000000000068E-2</v>
      </c>
      <c r="CA237" s="8">
        <f t="shared" si="210"/>
        <v>0.24299999999999988</v>
      </c>
      <c r="CB237" s="8">
        <f t="shared" si="211"/>
        <v>8.8999999999999968E-2</v>
      </c>
      <c r="CC237" s="8">
        <f t="shared" si="212"/>
        <v>0.35399999999999987</v>
      </c>
      <c r="CD237" s="8">
        <f t="shared" si="213"/>
        <v>0.68599999999999994</v>
      </c>
      <c r="CE237" s="8">
        <f t="shared" si="214"/>
        <v>0.24800000000000022</v>
      </c>
      <c r="CF237" s="8">
        <f t="shared" si="215"/>
        <v>0.21899999999999986</v>
      </c>
      <c r="CG237" s="8" t="str">
        <f t="shared" si="216"/>
        <v/>
      </c>
      <c r="CH237" s="8" t="str">
        <f t="shared" si="217"/>
        <v/>
      </c>
      <c r="CI237" s="8" t="str">
        <f t="shared" si="218"/>
        <v/>
      </c>
      <c r="CJ237" s="8" t="str">
        <f t="shared" si="219"/>
        <v/>
      </c>
      <c r="CK237" s="8" t="str">
        <f t="shared" si="220"/>
        <v/>
      </c>
      <c r="CL237" s="8" t="str">
        <f t="shared" si="221"/>
        <v/>
      </c>
      <c r="CM237" s="8" t="str">
        <f t="shared" si="222"/>
        <v/>
      </c>
      <c r="CN237" s="8"/>
    </row>
    <row r="238" spans="1:92">
      <c r="A238" s="1">
        <f t="shared" si="224"/>
        <v>236</v>
      </c>
      <c r="B238" s="2" t="s">
        <v>29</v>
      </c>
      <c r="C238" s="1">
        <v>4</v>
      </c>
      <c r="D238" s="4">
        <f t="shared" si="197"/>
        <v>35</v>
      </c>
      <c r="E238" s="4" t="s">
        <v>265</v>
      </c>
      <c r="F238" s="4">
        <v>1</v>
      </c>
      <c r="G238" s="4" t="s">
        <v>13</v>
      </c>
      <c r="H238" s="4" t="s">
        <v>19</v>
      </c>
      <c r="I238" s="4"/>
      <c r="J238" s="5">
        <v>94.3</v>
      </c>
      <c r="K238" s="72"/>
      <c r="L238" s="41">
        <v>5.7880000000000003</v>
      </c>
      <c r="M238" s="132" t="s">
        <v>238</v>
      </c>
      <c r="N238" s="1" t="s">
        <v>15</v>
      </c>
      <c r="O238" s="23">
        <v>5.78</v>
      </c>
      <c r="P238" s="4" t="s">
        <v>9</v>
      </c>
      <c r="Q238" s="3" t="s">
        <v>227</v>
      </c>
      <c r="R238" s="23">
        <v>6.14</v>
      </c>
      <c r="S238" s="23">
        <v>6.0309999999999997</v>
      </c>
      <c r="T238" s="23">
        <v>6.0220000000000002</v>
      </c>
      <c r="U238" s="23">
        <v>5.8479999999999999</v>
      </c>
      <c r="V238" s="23">
        <v>5.8819999999999997</v>
      </c>
      <c r="W238" s="23">
        <v>5.8380000000000001</v>
      </c>
      <c r="X238" s="23">
        <v>5.8369999999999997</v>
      </c>
      <c r="Y238" s="23">
        <v>5.8129999999999997</v>
      </c>
      <c r="Z238" s="23">
        <v>5.8029999999999999</v>
      </c>
      <c r="AA238" s="23">
        <v>5.8090000000000002</v>
      </c>
      <c r="AB238" s="23">
        <v>6.1529999999999996</v>
      </c>
      <c r="AC238" s="23">
        <v>6.1980000000000004</v>
      </c>
      <c r="AD238" s="23">
        <v>6.1429999999999998</v>
      </c>
      <c r="AE238" s="23">
        <v>6.0090000000000003</v>
      </c>
      <c r="AF238" s="23">
        <v>5.992</v>
      </c>
      <c r="AG238" s="23">
        <v>5.367</v>
      </c>
      <c r="AH238" s="6">
        <f t="shared" ref="AH238:AH242" si="251">IF((AF238&lt;&gt;0)*AND(AG238&lt;&gt;0),AVERAGE(AF238:AG238),"")</f>
        <v>5.6795</v>
      </c>
      <c r="AI238" s="7">
        <v>6.54</v>
      </c>
      <c r="AJ238" s="7">
        <v>5.85</v>
      </c>
      <c r="AK238" s="7">
        <v>5.47</v>
      </c>
      <c r="AL238" s="59">
        <v>5.89</v>
      </c>
      <c r="AM238" s="59">
        <v>5.81</v>
      </c>
      <c r="AN238" s="7">
        <v>5.83</v>
      </c>
      <c r="AO238" s="7">
        <v>5.78</v>
      </c>
      <c r="AP238" s="3"/>
      <c r="AQ238" s="23">
        <f t="shared" si="198"/>
        <v>0.35199999999999942</v>
      </c>
      <c r="AR238" s="23">
        <f t="shared" si="246"/>
        <v>0.24299999999999944</v>
      </c>
      <c r="AS238" s="23">
        <f t="shared" si="247"/>
        <v>0.23399999999999999</v>
      </c>
      <c r="AT238" s="23">
        <f t="shared" si="225"/>
        <v>5.9999999999999609E-2</v>
      </c>
      <c r="AU238" s="23">
        <f t="shared" si="226"/>
        <v>9.3999999999999417E-2</v>
      </c>
      <c r="AV238" s="23">
        <f t="shared" si="227"/>
        <v>4.9999999999999822E-2</v>
      </c>
      <c r="AW238" s="23">
        <f t="shared" si="228"/>
        <v>4.8999999999999488E-2</v>
      </c>
      <c r="AX238" s="23">
        <f t="shared" si="229"/>
        <v>2.4999999999999467E-2</v>
      </c>
      <c r="AY238" s="23">
        <f t="shared" si="230"/>
        <v>1.499999999999968E-2</v>
      </c>
      <c r="AZ238" s="23">
        <f t="shared" si="231"/>
        <v>2.0999999999999908E-2</v>
      </c>
      <c r="BA238" s="23">
        <f t="shared" si="232"/>
        <v>0.36499999999999932</v>
      </c>
      <c r="BB238" s="23">
        <f t="shared" si="233"/>
        <v>0.41000000000000014</v>
      </c>
      <c r="BC238" s="23">
        <f t="shared" si="234"/>
        <v>0.35499999999999954</v>
      </c>
      <c r="BD238" s="23">
        <f t="shared" si="235"/>
        <v>0.22100000000000009</v>
      </c>
      <c r="BE238" s="23">
        <f t="shared" si="236"/>
        <v>0.20399999999999974</v>
      </c>
      <c r="BF238" s="23">
        <f t="shared" si="237"/>
        <v>-0.42100000000000026</v>
      </c>
      <c r="BG238" s="23">
        <f t="shared" si="238"/>
        <v>-0.10850000000000026</v>
      </c>
      <c r="BH238" s="23">
        <f t="shared" si="239"/>
        <v>0.75199999999999978</v>
      </c>
      <c r="BI238" s="23">
        <f t="shared" si="240"/>
        <v>6.1999999999999389E-2</v>
      </c>
      <c r="BJ238" s="23">
        <f t="shared" si="241"/>
        <v>-0.3180000000000005</v>
      </c>
      <c r="BK238" s="23">
        <f t="shared" si="242"/>
        <v>0.10199999999999942</v>
      </c>
      <c r="BL238" s="23">
        <f t="shared" si="243"/>
        <v>2.1999999999999353E-2</v>
      </c>
      <c r="BM238" s="23">
        <f t="shared" si="244"/>
        <v>4.1999999999999815E-2</v>
      </c>
      <c r="BN238" s="23">
        <f t="shared" si="245"/>
        <v>-8.0000000000000071E-3</v>
      </c>
      <c r="BP238" s="8">
        <f t="shared" si="199"/>
        <v>0.35199999999999942</v>
      </c>
      <c r="BQ238" s="8">
        <f t="shared" si="200"/>
        <v>0.24299999999999944</v>
      </c>
      <c r="BR238" s="8">
        <f t="shared" si="201"/>
        <v>0.23399999999999999</v>
      </c>
      <c r="BS238" s="8">
        <f t="shared" si="202"/>
        <v>5.9999999999999609E-2</v>
      </c>
      <c r="BT238" s="8">
        <f t="shared" si="203"/>
        <v>9.3999999999999417E-2</v>
      </c>
      <c r="BU238" s="8">
        <f t="shared" si="204"/>
        <v>4.9999999999999822E-2</v>
      </c>
      <c r="BV238" s="8">
        <f t="shared" si="205"/>
        <v>4.8999999999999488E-2</v>
      </c>
      <c r="BW238" s="8">
        <f t="shared" si="206"/>
        <v>2.4999999999999467E-2</v>
      </c>
      <c r="BX238" s="8">
        <f t="shared" si="207"/>
        <v>1.499999999999968E-2</v>
      </c>
      <c r="BY238" s="8">
        <f t="shared" si="208"/>
        <v>2.0999999999999908E-2</v>
      </c>
      <c r="BZ238" s="8">
        <f t="shared" si="209"/>
        <v>0.36499999999999932</v>
      </c>
      <c r="CA238" s="8">
        <f t="shared" si="210"/>
        <v>0.41000000000000014</v>
      </c>
      <c r="CB238" s="8">
        <f t="shared" si="211"/>
        <v>0.35499999999999954</v>
      </c>
      <c r="CC238" s="8">
        <f t="shared" si="212"/>
        <v>0.22100000000000009</v>
      </c>
      <c r="CD238" s="8">
        <f t="shared" si="213"/>
        <v>0.20399999999999974</v>
      </c>
      <c r="CE238" s="8">
        <f t="shared" si="214"/>
        <v>0.42100000000000026</v>
      </c>
      <c r="CF238" s="8">
        <f t="shared" si="215"/>
        <v>0.10850000000000026</v>
      </c>
      <c r="CG238" s="8">
        <f t="shared" si="216"/>
        <v>0.75199999999999978</v>
      </c>
      <c r="CH238" s="8">
        <f t="shared" si="217"/>
        <v>6.1999999999999389E-2</v>
      </c>
      <c r="CI238" s="8">
        <f t="shared" si="218"/>
        <v>0.3180000000000005</v>
      </c>
      <c r="CJ238" s="8">
        <f t="shared" si="219"/>
        <v>0.10199999999999942</v>
      </c>
      <c r="CK238" s="8">
        <f t="shared" si="220"/>
        <v>2.1999999999999353E-2</v>
      </c>
      <c r="CL238" s="8">
        <f t="shared" si="221"/>
        <v>4.1999999999999815E-2</v>
      </c>
      <c r="CM238" s="8">
        <f t="shared" si="222"/>
        <v>8.0000000000000071E-3</v>
      </c>
      <c r="CN238" s="8"/>
    </row>
    <row r="239" spans="1:92">
      <c r="A239" s="1">
        <f t="shared" si="224"/>
        <v>237</v>
      </c>
      <c r="B239" s="19"/>
      <c r="C239" s="1">
        <v>4</v>
      </c>
      <c r="D239" s="4">
        <f t="shared" si="197"/>
        <v>35</v>
      </c>
      <c r="E239" s="4" t="s">
        <v>156</v>
      </c>
      <c r="F239" s="4">
        <v>1</v>
      </c>
      <c r="G239" s="4" t="s">
        <v>13</v>
      </c>
      <c r="H239" s="4" t="s">
        <v>19</v>
      </c>
      <c r="I239" s="4"/>
      <c r="J239" s="5">
        <v>94</v>
      </c>
      <c r="K239" s="72"/>
      <c r="L239" s="41">
        <v>6.0709999999999997</v>
      </c>
      <c r="M239" s="132" t="s">
        <v>238</v>
      </c>
      <c r="N239" s="1" t="s">
        <v>15</v>
      </c>
      <c r="O239" s="23">
        <v>6.0579999999999998</v>
      </c>
      <c r="P239" s="4" t="s">
        <v>9</v>
      </c>
      <c r="Q239" s="3" t="s">
        <v>227</v>
      </c>
      <c r="R239" s="23">
        <v>6.4109999999999996</v>
      </c>
      <c r="S239" s="23">
        <v>6.2990000000000004</v>
      </c>
      <c r="T239" s="23">
        <v>6.2889999999999997</v>
      </c>
      <c r="U239" s="23">
        <v>6.1520000000000001</v>
      </c>
      <c r="V239" s="23">
        <v>6.1529999999999996</v>
      </c>
      <c r="W239" s="23">
        <v>6.1139999999999999</v>
      </c>
      <c r="X239" s="23">
        <v>6.1150000000000002</v>
      </c>
      <c r="Y239" s="23">
        <v>6.0890000000000004</v>
      </c>
      <c r="Z239" s="23">
        <v>6.0759999999999996</v>
      </c>
      <c r="AA239" s="23">
        <v>6.0890000000000004</v>
      </c>
      <c r="AB239" s="23">
        <v>6.3310000000000004</v>
      </c>
      <c r="AC239" s="23">
        <v>6.383</v>
      </c>
      <c r="AD239" s="23">
        <v>6.3559999999999999</v>
      </c>
      <c r="AE239" s="23">
        <v>6.181</v>
      </c>
      <c r="AF239" s="23">
        <v>6.2510000000000003</v>
      </c>
      <c r="AG239" s="23">
        <v>5.6429999999999998</v>
      </c>
      <c r="AH239" s="6">
        <f t="shared" si="251"/>
        <v>5.9470000000000001</v>
      </c>
      <c r="AI239" s="7">
        <v>6.8</v>
      </c>
      <c r="AJ239" s="7">
        <v>6.13</v>
      </c>
      <c r="AK239" s="7">
        <v>5.78</v>
      </c>
      <c r="AL239" s="59">
        <v>6.17</v>
      </c>
      <c r="AM239" s="59">
        <v>6.09</v>
      </c>
      <c r="AN239" s="7">
        <v>6.14</v>
      </c>
      <c r="AO239" s="7">
        <v>6.1</v>
      </c>
      <c r="AP239" s="3"/>
      <c r="AQ239" s="23">
        <f t="shared" si="198"/>
        <v>0.33999999999999986</v>
      </c>
      <c r="AR239" s="23">
        <f t="shared" si="246"/>
        <v>0.22800000000000065</v>
      </c>
      <c r="AS239" s="23">
        <f t="shared" si="247"/>
        <v>0.21799999999999997</v>
      </c>
      <c r="AT239" s="23">
        <f t="shared" si="225"/>
        <v>8.1000000000000405E-2</v>
      </c>
      <c r="AU239" s="23">
        <f t="shared" si="226"/>
        <v>8.1999999999999851E-2</v>
      </c>
      <c r="AV239" s="23">
        <f t="shared" si="227"/>
        <v>4.3000000000000149E-2</v>
      </c>
      <c r="AW239" s="23">
        <f t="shared" si="228"/>
        <v>4.4000000000000483E-2</v>
      </c>
      <c r="AX239" s="23">
        <f t="shared" si="229"/>
        <v>1.8000000000000682E-2</v>
      </c>
      <c r="AY239" s="23">
        <f t="shared" si="230"/>
        <v>4.9999999999998934E-3</v>
      </c>
      <c r="AZ239" s="23">
        <f t="shared" si="231"/>
        <v>1.8000000000000682E-2</v>
      </c>
      <c r="BA239" s="23">
        <f t="shared" si="232"/>
        <v>0.26000000000000068</v>
      </c>
      <c r="BB239" s="23">
        <f t="shared" si="233"/>
        <v>0.31200000000000028</v>
      </c>
      <c r="BC239" s="23">
        <f t="shared" si="234"/>
        <v>0.28500000000000014</v>
      </c>
      <c r="BD239" s="23">
        <f t="shared" si="235"/>
        <v>0.11000000000000032</v>
      </c>
      <c r="BE239" s="23">
        <f t="shared" si="236"/>
        <v>0.1800000000000006</v>
      </c>
      <c r="BF239" s="23">
        <f t="shared" si="237"/>
        <v>-0.42799999999999994</v>
      </c>
      <c r="BG239" s="23">
        <f t="shared" si="238"/>
        <v>-0.12399999999999967</v>
      </c>
      <c r="BH239" s="23">
        <f t="shared" si="239"/>
        <v>0.72900000000000009</v>
      </c>
      <c r="BI239" s="23">
        <f t="shared" si="240"/>
        <v>5.9000000000000163E-2</v>
      </c>
      <c r="BJ239" s="23">
        <f t="shared" si="241"/>
        <v>-0.29099999999999948</v>
      </c>
      <c r="BK239" s="23">
        <f t="shared" si="242"/>
        <v>9.9000000000000199E-2</v>
      </c>
      <c r="BL239" s="23">
        <f t="shared" si="243"/>
        <v>1.9000000000000128E-2</v>
      </c>
      <c r="BM239" s="23">
        <f t="shared" si="244"/>
        <v>6.899999999999995E-2</v>
      </c>
      <c r="BN239" s="23">
        <f t="shared" si="245"/>
        <v>2.8999999999999915E-2</v>
      </c>
      <c r="BP239" s="8">
        <f t="shared" si="199"/>
        <v>0.33999999999999986</v>
      </c>
      <c r="BQ239" s="8">
        <f t="shared" si="200"/>
        <v>0.22800000000000065</v>
      </c>
      <c r="BR239" s="8">
        <f t="shared" si="201"/>
        <v>0.21799999999999997</v>
      </c>
      <c r="BS239" s="8">
        <f t="shared" si="202"/>
        <v>8.1000000000000405E-2</v>
      </c>
      <c r="BT239" s="8">
        <f t="shared" si="203"/>
        <v>8.1999999999999851E-2</v>
      </c>
      <c r="BU239" s="8">
        <f t="shared" si="204"/>
        <v>4.3000000000000149E-2</v>
      </c>
      <c r="BV239" s="8">
        <f t="shared" si="205"/>
        <v>4.4000000000000483E-2</v>
      </c>
      <c r="BW239" s="8">
        <f t="shared" si="206"/>
        <v>1.8000000000000682E-2</v>
      </c>
      <c r="BX239" s="8">
        <f t="shared" si="207"/>
        <v>4.9999999999998934E-3</v>
      </c>
      <c r="BY239" s="8">
        <f t="shared" si="208"/>
        <v>1.8000000000000682E-2</v>
      </c>
      <c r="BZ239" s="8">
        <f t="shared" si="209"/>
        <v>0.26000000000000068</v>
      </c>
      <c r="CA239" s="8">
        <f t="shared" si="210"/>
        <v>0.31200000000000028</v>
      </c>
      <c r="CB239" s="8">
        <f t="shared" si="211"/>
        <v>0.28500000000000014</v>
      </c>
      <c r="CC239" s="8">
        <f t="shared" si="212"/>
        <v>0.11000000000000032</v>
      </c>
      <c r="CD239" s="8">
        <f t="shared" si="213"/>
        <v>0.1800000000000006</v>
      </c>
      <c r="CE239" s="8">
        <f t="shared" si="214"/>
        <v>0.42799999999999994</v>
      </c>
      <c r="CF239" s="8">
        <f t="shared" si="215"/>
        <v>0.12399999999999967</v>
      </c>
      <c r="CG239" s="8">
        <f t="shared" si="216"/>
        <v>0.72900000000000009</v>
      </c>
      <c r="CH239" s="8">
        <f t="shared" si="217"/>
        <v>5.9000000000000163E-2</v>
      </c>
      <c r="CI239" s="8">
        <f t="shared" si="218"/>
        <v>0.29099999999999948</v>
      </c>
      <c r="CJ239" s="8">
        <f t="shared" si="219"/>
        <v>9.9000000000000199E-2</v>
      </c>
      <c r="CK239" s="8">
        <f t="shared" si="220"/>
        <v>1.9000000000000128E-2</v>
      </c>
      <c r="CL239" s="8">
        <f t="shared" si="221"/>
        <v>6.899999999999995E-2</v>
      </c>
      <c r="CM239" s="8">
        <f t="shared" si="222"/>
        <v>2.8999999999999915E-2</v>
      </c>
      <c r="CN239" s="8"/>
    </row>
    <row r="240" spans="1:92">
      <c r="A240" s="1">
        <f t="shared" si="224"/>
        <v>238</v>
      </c>
      <c r="B240" s="19"/>
      <c r="C240" s="1">
        <v>4</v>
      </c>
      <c r="D240" s="4">
        <f t="shared" si="197"/>
        <v>35</v>
      </c>
      <c r="E240" s="4" t="s">
        <v>268</v>
      </c>
      <c r="F240" s="4">
        <v>3</v>
      </c>
      <c r="G240" s="4" t="s">
        <v>13</v>
      </c>
      <c r="H240" s="4" t="s">
        <v>19</v>
      </c>
      <c r="I240" s="4"/>
      <c r="J240" s="5">
        <v>98.5</v>
      </c>
      <c r="K240" s="72"/>
      <c r="L240" s="41">
        <v>4.4509999999999996</v>
      </c>
      <c r="M240" s="132" t="s">
        <v>126</v>
      </c>
      <c r="N240" s="1" t="s">
        <v>15</v>
      </c>
      <c r="O240" s="23">
        <v>4.4690000000000003</v>
      </c>
      <c r="P240" s="4" t="s">
        <v>9</v>
      </c>
      <c r="Q240" s="3" t="s">
        <v>227</v>
      </c>
      <c r="R240" s="23">
        <v>4.891</v>
      </c>
      <c r="S240" s="23">
        <v>4.8010000000000002</v>
      </c>
      <c r="T240" s="23">
        <v>4.7610000000000001</v>
      </c>
      <c r="U240" s="23">
        <v>4.3540000000000001</v>
      </c>
      <c r="V240" s="23">
        <v>4.3780000000000001</v>
      </c>
      <c r="W240" s="64"/>
      <c r="X240" s="64"/>
      <c r="Y240" s="64"/>
      <c r="Z240" s="23">
        <v>4.4450000000000003</v>
      </c>
      <c r="AA240" s="64"/>
      <c r="AB240" s="23">
        <v>4.5350000000000001</v>
      </c>
      <c r="AC240" s="23">
        <v>4.5490000000000004</v>
      </c>
      <c r="AD240" s="23">
        <v>4.6360000000000001</v>
      </c>
      <c r="AE240" s="23">
        <v>4.4349999999999996</v>
      </c>
      <c r="AF240" s="23">
        <v>4.7729999999999997</v>
      </c>
      <c r="AG240" s="23">
        <v>4.109</v>
      </c>
      <c r="AH240" s="6">
        <f t="shared" si="251"/>
        <v>4.4409999999999998</v>
      </c>
      <c r="AI240" s="7">
        <v>4.8600000000000003</v>
      </c>
      <c r="AJ240" s="7">
        <v>4.45</v>
      </c>
      <c r="AK240" s="7">
        <v>4.04</v>
      </c>
      <c r="AL240" s="59">
        <v>4.5199999999999996</v>
      </c>
      <c r="AM240" s="59">
        <v>4.45</v>
      </c>
      <c r="AN240" s="7">
        <v>4.49</v>
      </c>
      <c r="AO240" s="7">
        <v>4.45</v>
      </c>
      <c r="AP240" s="3"/>
      <c r="AQ240" s="23">
        <f t="shared" si="198"/>
        <v>0.44000000000000039</v>
      </c>
      <c r="AR240" s="23">
        <f t="shared" si="246"/>
        <v>0.35000000000000053</v>
      </c>
      <c r="AS240" s="23">
        <f t="shared" si="247"/>
        <v>0.3100000000000005</v>
      </c>
      <c r="AT240" s="23">
        <f t="shared" si="225"/>
        <v>-9.6999999999999531E-2</v>
      </c>
      <c r="AU240" s="23">
        <f t="shared" si="226"/>
        <v>-7.299999999999951E-2</v>
      </c>
      <c r="AV240" s="23" t="str">
        <f t="shared" si="227"/>
        <v/>
      </c>
      <c r="AW240" s="23" t="str">
        <f t="shared" si="228"/>
        <v/>
      </c>
      <c r="AX240" s="23" t="str">
        <f t="shared" si="229"/>
        <v/>
      </c>
      <c r="AY240" s="23">
        <f t="shared" si="230"/>
        <v>-5.9999999999993392E-3</v>
      </c>
      <c r="AZ240" s="23" t="str">
        <f t="shared" si="231"/>
        <v/>
      </c>
      <c r="BA240" s="23">
        <f t="shared" si="232"/>
        <v>8.4000000000000519E-2</v>
      </c>
      <c r="BB240" s="23">
        <f t="shared" si="233"/>
        <v>9.8000000000000753E-2</v>
      </c>
      <c r="BC240" s="23">
        <f t="shared" si="234"/>
        <v>0.1850000000000005</v>
      </c>
      <c r="BD240" s="23">
        <f t="shared" si="235"/>
        <v>-1.6000000000000014E-2</v>
      </c>
      <c r="BE240" s="23">
        <f t="shared" si="236"/>
        <v>0.32200000000000006</v>
      </c>
      <c r="BF240" s="23">
        <f t="shared" si="237"/>
        <v>-0.34199999999999964</v>
      </c>
      <c r="BG240" s="23">
        <f t="shared" si="238"/>
        <v>-9.9999999999997868E-3</v>
      </c>
      <c r="BH240" s="23">
        <f t="shared" si="239"/>
        <v>0.4090000000000007</v>
      </c>
      <c r="BI240" s="23">
        <f t="shared" si="240"/>
        <v>-9.9999999999944578E-4</v>
      </c>
      <c r="BJ240" s="23">
        <f t="shared" si="241"/>
        <v>-0.41099999999999959</v>
      </c>
      <c r="BK240" s="23">
        <f t="shared" si="242"/>
        <v>6.899999999999995E-2</v>
      </c>
      <c r="BL240" s="23">
        <f t="shared" si="243"/>
        <v>-9.9999999999944578E-4</v>
      </c>
      <c r="BM240" s="23">
        <f t="shared" si="244"/>
        <v>3.900000000000059E-2</v>
      </c>
      <c r="BN240" s="23">
        <f t="shared" si="245"/>
        <v>-9.9999999999944578E-4</v>
      </c>
      <c r="BP240" s="8">
        <f t="shared" si="199"/>
        <v>0.44000000000000039</v>
      </c>
      <c r="BQ240" s="8">
        <f t="shared" si="200"/>
        <v>0.35000000000000053</v>
      </c>
      <c r="BR240" s="8">
        <f t="shared" si="201"/>
        <v>0.3100000000000005</v>
      </c>
      <c r="BS240" s="8">
        <f t="shared" si="202"/>
        <v>9.6999999999999531E-2</v>
      </c>
      <c r="BT240" s="8">
        <f t="shared" si="203"/>
        <v>7.299999999999951E-2</v>
      </c>
      <c r="BU240" s="8" t="str">
        <f t="shared" si="204"/>
        <v/>
      </c>
      <c r="BV240" s="8" t="str">
        <f t="shared" si="205"/>
        <v/>
      </c>
      <c r="BW240" s="8" t="str">
        <f t="shared" si="206"/>
        <v/>
      </c>
      <c r="BX240" s="8">
        <f t="shared" si="207"/>
        <v>5.9999999999993392E-3</v>
      </c>
      <c r="BY240" s="8" t="str">
        <f t="shared" si="208"/>
        <v/>
      </c>
      <c r="BZ240" s="8">
        <f t="shared" si="209"/>
        <v>8.4000000000000519E-2</v>
      </c>
      <c r="CA240" s="8">
        <f t="shared" si="210"/>
        <v>9.8000000000000753E-2</v>
      </c>
      <c r="CB240" s="8">
        <f t="shared" si="211"/>
        <v>0.1850000000000005</v>
      </c>
      <c r="CC240" s="8">
        <f t="shared" si="212"/>
        <v>1.6000000000000014E-2</v>
      </c>
      <c r="CD240" s="8">
        <f t="shared" si="213"/>
        <v>0.32200000000000006</v>
      </c>
      <c r="CE240" s="8">
        <f t="shared" si="214"/>
        <v>0.34199999999999964</v>
      </c>
      <c r="CF240" s="8">
        <f t="shared" si="215"/>
        <v>9.9999999999997868E-3</v>
      </c>
      <c r="CG240" s="8">
        <f t="shared" si="216"/>
        <v>0.4090000000000007</v>
      </c>
      <c r="CH240" s="8">
        <f t="shared" si="217"/>
        <v>9.9999999999944578E-4</v>
      </c>
      <c r="CI240" s="8">
        <f t="shared" si="218"/>
        <v>0.41099999999999959</v>
      </c>
      <c r="CJ240" s="8">
        <f t="shared" si="219"/>
        <v>6.899999999999995E-2</v>
      </c>
      <c r="CK240" s="8">
        <f t="shared" si="220"/>
        <v>9.9999999999944578E-4</v>
      </c>
      <c r="CL240" s="8">
        <f t="shared" si="221"/>
        <v>3.900000000000059E-2</v>
      </c>
      <c r="CM240" s="8">
        <f t="shared" si="222"/>
        <v>9.9999999999944578E-4</v>
      </c>
      <c r="CN240" s="8"/>
    </row>
    <row r="241" spans="1:92">
      <c r="A241" s="1">
        <f t="shared" si="224"/>
        <v>239</v>
      </c>
      <c r="B241" s="19"/>
      <c r="C241" s="1">
        <v>4</v>
      </c>
      <c r="D241" s="4">
        <f t="shared" si="197"/>
        <v>35</v>
      </c>
      <c r="E241" s="4" t="s">
        <v>176</v>
      </c>
      <c r="F241" s="4">
        <v>3</v>
      </c>
      <c r="G241" s="4" t="s">
        <v>13</v>
      </c>
      <c r="H241" s="4" t="s">
        <v>19</v>
      </c>
      <c r="I241" s="4"/>
      <c r="J241" s="5">
        <v>98.2</v>
      </c>
      <c r="K241" s="72"/>
      <c r="L241" s="41">
        <v>5.2039999999999997</v>
      </c>
      <c r="M241" s="132" t="s">
        <v>126</v>
      </c>
      <c r="N241" s="1" t="s">
        <v>15</v>
      </c>
      <c r="O241" s="23">
        <v>5.2030000000000003</v>
      </c>
      <c r="P241" s="4" t="s">
        <v>9</v>
      </c>
      <c r="Q241" s="3" t="s">
        <v>227</v>
      </c>
      <c r="R241" s="23">
        <v>5.6040000000000001</v>
      </c>
      <c r="S241" s="23">
        <v>5.4960000000000004</v>
      </c>
      <c r="T241" s="23">
        <v>5.4589999999999996</v>
      </c>
      <c r="U241" s="23">
        <v>5.2190000000000003</v>
      </c>
      <c r="V241" s="23">
        <v>5.2370000000000001</v>
      </c>
      <c r="W241" s="64"/>
      <c r="X241" s="64"/>
      <c r="Y241" s="64"/>
      <c r="Z241" s="23">
        <v>5.2160000000000002</v>
      </c>
      <c r="AA241" s="64"/>
      <c r="AB241" s="23">
        <v>5.665</v>
      </c>
      <c r="AC241" s="23">
        <v>5.7060000000000004</v>
      </c>
      <c r="AD241" s="23">
        <v>5.6360000000000001</v>
      </c>
      <c r="AE241" s="23">
        <v>5.5380000000000003</v>
      </c>
      <c r="AF241" s="23">
        <v>5.4640000000000004</v>
      </c>
      <c r="AG241" s="23">
        <v>4.8010000000000002</v>
      </c>
      <c r="AH241" s="6">
        <f t="shared" si="251"/>
        <v>5.1325000000000003</v>
      </c>
      <c r="AI241" s="7">
        <v>5.64</v>
      </c>
      <c r="AJ241" s="7">
        <v>5.21</v>
      </c>
      <c r="AK241" s="7">
        <v>4.8600000000000003</v>
      </c>
      <c r="AL241" s="59">
        <v>5.26</v>
      </c>
      <c r="AM241" s="59">
        <v>5.19</v>
      </c>
      <c r="AN241" s="7">
        <v>5.23</v>
      </c>
      <c r="AO241" s="7">
        <v>5.19</v>
      </c>
      <c r="AP241" s="3"/>
      <c r="AQ241" s="23">
        <f t="shared" si="198"/>
        <v>0.40000000000000036</v>
      </c>
      <c r="AR241" s="23">
        <f t="shared" si="246"/>
        <v>0.2920000000000007</v>
      </c>
      <c r="AS241" s="23">
        <f t="shared" si="247"/>
        <v>0.25499999999999989</v>
      </c>
      <c r="AT241" s="23">
        <f t="shared" si="225"/>
        <v>1.5000000000000568E-2</v>
      </c>
      <c r="AU241" s="23">
        <f t="shared" si="226"/>
        <v>3.3000000000000362E-2</v>
      </c>
      <c r="AV241" s="23" t="str">
        <f t="shared" si="227"/>
        <v/>
      </c>
      <c r="AW241" s="23" t="str">
        <f t="shared" si="228"/>
        <v/>
      </c>
      <c r="AX241" s="23" t="str">
        <f t="shared" si="229"/>
        <v/>
      </c>
      <c r="AY241" s="23">
        <f t="shared" si="230"/>
        <v>1.2000000000000455E-2</v>
      </c>
      <c r="AZ241" s="23" t="str">
        <f t="shared" si="231"/>
        <v/>
      </c>
      <c r="BA241" s="23">
        <f t="shared" si="232"/>
        <v>0.4610000000000003</v>
      </c>
      <c r="BB241" s="23">
        <f t="shared" si="233"/>
        <v>0.50200000000000067</v>
      </c>
      <c r="BC241" s="23">
        <f t="shared" si="234"/>
        <v>0.43200000000000038</v>
      </c>
      <c r="BD241" s="23">
        <f t="shared" si="235"/>
        <v>0.33400000000000052</v>
      </c>
      <c r="BE241" s="23">
        <f t="shared" si="236"/>
        <v>0.26000000000000068</v>
      </c>
      <c r="BF241" s="23">
        <f t="shared" si="237"/>
        <v>-0.40299999999999958</v>
      </c>
      <c r="BG241" s="23">
        <f t="shared" si="238"/>
        <v>-7.1499999999999453E-2</v>
      </c>
      <c r="BH241" s="23">
        <f t="shared" si="239"/>
        <v>0.43599999999999994</v>
      </c>
      <c r="BI241" s="23">
        <f t="shared" si="240"/>
        <v>6.0000000000002274E-3</v>
      </c>
      <c r="BJ241" s="23">
        <f t="shared" si="241"/>
        <v>-0.34399999999999942</v>
      </c>
      <c r="BK241" s="23">
        <f t="shared" si="242"/>
        <v>5.600000000000005E-2</v>
      </c>
      <c r="BL241" s="23">
        <f t="shared" si="243"/>
        <v>-1.3999999999999346E-2</v>
      </c>
      <c r="BM241" s="23">
        <f t="shared" si="244"/>
        <v>2.6000000000000689E-2</v>
      </c>
      <c r="BN241" s="23">
        <f t="shared" si="245"/>
        <v>-1.3999999999999346E-2</v>
      </c>
      <c r="BP241" s="8">
        <f t="shared" si="199"/>
        <v>0.40000000000000036</v>
      </c>
      <c r="BQ241" s="8">
        <f t="shared" si="200"/>
        <v>0.2920000000000007</v>
      </c>
      <c r="BR241" s="8">
        <f t="shared" si="201"/>
        <v>0.25499999999999989</v>
      </c>
      <c r="BS241" s="8">
        <f t="shared" si="202"/>
        <v>1.5000000000000568E-2</v>
      </c>
      <c r="BT241" s="8">
        <f t="shared" si="203"/>
        <v>3.3000000000000362E-2</v>
      </c>
      <c r="BU241" s="8" t="str">
        <f t="shared" si="204"/>
        <v/>
      </c>
      <c r="BV241" s="8" t="str">
        <f t="shared" si="205"/>
        <v/>
      </c>
      <c r="BW241" s="8" t="str">
        <f t="shared" si="206"/>
        <v/>
      </c>
      <c r="BX241" s="8">
        <f t="shared" si="207"/>
        <v>1.2000000000000455E-2</v>
      </c>
      <c r="BY241" s="8" t="str">
        <f t="shared" si="208"/>
        <v/>
      </c>
      <c r="BZ241" s="8">
        <f t="shared" si="209"/>
        <v>0.4610000000000003</v>
      </c>
      <c r="CA241" s="8">
        <f t="shared" si="210"/>
        <v>0.50200000000000067</v>
      </c>
      <c r="CB241" s="8">
        <f t="shared" si="211"/>
        <v>0.43200000000000038</v>
      </c>
      <c r="CC241" s="8">
        <f t="shared" si="212"/>
        <v>0.33400000000000052</v>
      </c>
      <c r="CD241" s="8">
        <f t="shared" si="213"/>
        <v>0.26000000000000068</v>
      </c>
      <c r="CE241" s="8">
        <f t="shared" si="214"/>
        <v>0.40299999999999958</v>
      </c>
      <c r="CF241" s="8">
        <f t="shared" si="215"/>
        <v>7.1499999999999453E-2</v>
      </c>
      <c r="CG241" s="8">
        <f t="shared" si="216"/>
        <v>0.43599999999999994</v>
      </c>
      <c r="CH241" s="8">
        <f t="shared" si="217"/>
        <v>6.0000000000002274E-3</v>
      </c>
      <c r="CI241" s="8">
        <f t="shared" si="218"/>
        <v>0.34399999999999942</v>
      </c>
      <c r="CJ241" s="8">
        <f t="shared" si="219"/>
        <v>5.600000000000005E-2</v>
      </c>
      <c r="CK241" s="8">
        <f t="shared" si="220"/>
        <v>1.3999999999999346E-2</v>
      </c>
      <c r="CL241" s="8">
        <f t="shared" si="221"/>
        <v>2.6000000000000689E-2</v>
      </c>
      <c r="CM241" s="8">
        <f t="shared" si="222"/>
        <v>1.3999999999999346E-2</v>
      </c>
      <c r="CN241" s="8"/>
    </row>
    <row r="242" spans="1:92">
      <c r="A242" s="1">
        <f t="shared" si="224"/>
        <v>240</v>
      </c>
      <c r="B242" s="19"/>
      <c r="C242" s="1">
        <v>4</v>
      </c>
      <c r="D242" s="4">
        <f t="shared" si="197"/>
        <v>35</v>
      </c>
      <c r="E242" s="4" t="s">
        <v>132</v>
      </c>
      <c r="F242" s="4">
        <v>1</v>
      </c>
      <c r="G242" s="4" t="s">
        <v>13</v>
      </c>
      <c r="H242" s="4" t="s">
        <v>19</v>
      </c>
      <c r="I242" s="4" t="s">
        <v>273</v>
      </c>
      <c r="J242" s="5">
        <v>93.6</v>
      </c>
      <c r="K242" s="67">
        <v>4.0000000000000001E-3</v>
      </c>
      <c r="L242" s="41">
        <v>3.5379999999999998</v>
      </c>
      <c r="M242" s="132" t="s">
        <v>134</v>
      </c>
      <c r="N242" s="1" t="s">
        <v>15</v>
      </c>
      <c r="O242" s="23">
        <v>3.5310000000000001</v>
      </c>
      <c r="P242" s="4" t="s">
        <v>9</v>
      </c>
      <c r="Q242" s="3" t="s">
        <v>227</v>
      </c>
      <c r="R242" s="23">
        <v>3.827</v>
      </c>
      <c r="S242" s="23">
        <v>3.7909999999999999</v>
      </c>
      <c r="T242" s="23">
        <v>3.7120000000000002</v>
      </c>
      <c r="U242" s="23">
        <v>3.5259999999999998</v>
      </c>
      <c r="V242" s="23">
        <v>3.5779999999999998</v>
      </c>
      <c r="W242" s="23">
        <v>3.5739999999999998</v>
      </c>
      <c r="X242" s="23">
        <v>3.5750000000000002</v>
      </c>
      <c r="Y242" s="23">
        <v>3.536</v>
      </c>
      <c r="Z242" s="23">
        <v>3.5430000000000001</v>
      </c>
      <c r="AA242" s="23">
        <v>3.5579999999999998</v>
      </c>
      <c r="AB242" s="23">
        <v>3.7210000000000001</v>
      </c>
      <c r="AC242" s="23">
        <v>3.8839999999999999</v>
      </c>
      <c r="AD242" s="23">
        <v>3.8540000000000001</v>
      </c>
      <c r="AE242" s="23">
        <v>3.57</v>
      </c>
      <c r="AF242" s="23">
        <v>3.6280000000000001</v>
      </c>
      <c r="AG242" s="23">
        <v>2.7829999999999999</v>
      </c>
      <c r="AH242" s="6">
        <f t="shared" si="251"/>
        <v>3.2054999999999998</v>
      </c>
      <c r="AI242" s="7">
        <v>4.3</v>
      </c>
      <c r="AJ242" s="7">
        <v>3.67</v>
      </c>
      <c r="AK242" s="7">
        <v>3.47</v>
      </c>
      <c r="AL242" s="59">
        <v>3.64</v>
      </c>
      <c r="AM242" s="59">
        <v>3.58</v>
      </c>
      <c r="AN242" s="7">
        <v>3.55</v>
      </c>
      <c r="AO242" s="7">
        <v>3.5</v>
      </c>
      <c r="AP242" s="3"/>
      <c r="AQ242" s="23">
        <f t="shared" si="198"/>
        <v>0.28900000000000015</v>
      </c>
      <c r="AR242" s="23">
        <f t="shared" si="246"/>
        <v>0.25300000000000011</v>
      </c>
      <c r="AS242" s="23">
        <f t="shared" si="247"/>
        <v>0.17400000000000038</v>
      </c>
      <c r="AT242" s="23">
        <f t="shared" si="225"/>
        <v>-1.2000000000000011E-2</v>
      </c>
      <c r="AU242" s="23">
        <f t="shared" si="226"/>
        <v>4.0000000000000036E-2</v>
      </c>
      <c r="AV242" s="23">
        <f t="shared" si="227"/>
        <v>3.6000000000000032E-2</v>
      </c>
      <c r="AW242" s="23">
        <f t="shared" si="228"/>
        <v>3.7000000000000366E-2</v>
      </c>
      <c r="AX242" s="23">
        <f t="shared" si="229"/>
        <v>-1.9999999999997797E-3</v>
      </c>
      <c r="AY242" s="23">
        <f t="shared" si="230"/>
        <v>5.0000000000003375E-3</v>
      </c>
      <c r="AZ242" s="23">
        <f t="shared" si="231"/>
        <v>2.0000000000000018E-2</v>
      </c>
      <c r="BA242" s="23">
        <f t="shared" si="232"/>
        <v>0.18300000000000027</v>
      </c>
      <c r="BB242" s="23">
        <f t="shared" si="233"/>
        <v>0.34600000000000009</v>
      </c>
      <c r="BC242" s="23">
        <f t="shared" si="234"/>
        <v>0.31600000000000028</v>
      </c>
      <c r="BD242" s="23">
        <f t="shared" si="235"/>
        <v>3.2000000000000028E-2</v>
      </c>
      <c r="BE242" s="23">
        <f t="shared" si="236"/>
        <v>9.0000000000000302E-2</v>
      </c>
      <c r="BF242" s="23">
        <f t="shared" si="237"/>
        <v>-0.75499999999999989</v>
      </c>
      <c r="BG242" s="23">
        <f t="shared" si="238"/>
        <v>-0.33250000000000002</v>
      </c>
      <c r="BH242" s="23">
        <f t="shared" si="239"/>
        <v>0.76200000000000001</v>
      </c>
      <c r="BI242" s="23">
        <f t="shared" si="240"/>
        <v>0.13200000000000012</v>
      </c>
      <c r="BJ242" s="23">
        <f t="shared" si="241"/>
        <v>-6.7999999999999616E-2</v>
      </c>
      <c r="BK242" s="23">
        <f t="shared" si="242"/>
        <v>0.10200000000000031</v>
      </c>
      <c r="BL242" s="23">
        <f t="shared" si="243"/>
        <v>4.2000000000000259E-2</v>
      </c>
      <c r="BM242" s="23">
        <f t="shared" si="244"/>
        <v>1.2000000000000011E-2</v>
      </c>
      <c r="BN242" s="23">
        <f t="shared" si="245"/>
        <v>-3.7999999999999812E-2</v>
      </c>
      <c r="BP242" s="8">
        <f t="shared" si="199"/>
        <v>0.28900000000000015</v>
      </c>
      <c r="BQ242" s="8">
        <f t="shared" si="200"/>
        <v>0.25300000000000011</v>
      </c>
      <c r="BR242" s="8">
        <f t="shared" si="201"/>
        <v>0.17400000000000038</v>
      </c>
      <c r="BS242" s="8">
        <f t="shared" si="202"/>
        <v>1.2000000000000011E-2</v>
      </c>
      <c r="BT242" s="8">
        <f t="shared" si="203"/>
        <v>4.0000000000000036E-2</v>
      </c>
      <c r="BU242" s="8">
        <f t="shared" si="204"/>
        <v>3.6000000000000032E-2</v>
      </c>
      <c r="BV242" s="8">
        <f t="shared" si="205"/>
        <v>3.7000000000000366E-2</v>
      </c>
      <c r="BW242" s="8">
        <f t="shared" si="206"/>
        <v>1.9999999999997797E-3</v>
      </c>
      <c r="BX242" s="8">
        <f t="shared" si="207"/>
        <v>5.0000000000003375E-3</v>
      </c>
      <c r="BY242" s="8">
        <f t="shared" si="208"/>
        <v>2.0000000000000018E-2</v>
      </c>
      <c r="BZ242" s="8">
        <f t="shared" si="209"/>
        <v>0.18300000000000027</v>
      </c>
      <c r="CA242" s="8">
        <f t="shared" si="210"/>
        <v>0.34600000000000009</v>
      </c>
      <c r="CB242" s="8">
        <f t="shared" si="211"/>
        <v>0.31600000000000028</v>
      </c>
      <c r="CC242" s="8">
        <f t="shared" si="212"/>
        <v>3.2000000000000028E-2</v>
      </c>
      <c r="CD242" s="8">
        <f t="shared" si="213"/>
        <v>9.0000000000000302E-2</v>
      </c>
      <c r="CE242" s="8">
        <f t="shared" si="214"/>
        <v>0.75499999999999989</v>
      </c>
      <c r="CF242" s="8">
        <f t="shared" si="215"/>
        <v>0.33250000000000002</v>
      </c>
      <c r="CG242" s="8">
        <f t="shared" si="216"/>
        <v>0.76200000000000001</v>
      </c>
      <c r="CH242" s="8">
        <f t="shared" si="217"/>
        <v>0.13200000000000012</v>
      </c>
      <c r="CI242" s="8">
        <f t="shared" si="218"/>
        <v>6.7999999999999616E-2</v>
      </c>
      <c r="CJ242" s="8">
        <f t="shared" si="219"/>
        <v>0.10200000000000031</v>
      </c>
      <c r="CK242" s="8">
        <f t="shared" si="220"/>
        <v>4.2000000000000259E-2</v>
      </c>
      <c r="CL242" s="8">
        <f t="shared" si="221"/>
        <v>1.2000000000000011E-2</v>
      </c>
      <c r="CM242" s="8">
        <f t="shared" si="222"/>
        <v>3.7999999999999812E-2</v>
      </c>
      <c r="CN242" s="8"/>
    </row>
    <row r="243" spans="1:92">
      <c r="A243" s="1">
        <f t="shared" si="224"/>
        <v>241</v>
      </c>
      <c r="B243" s="2" t="s">
        <v>30</v>
      </c>
      <c r="C243" s="1">
        <v>4</v>
      </c>
      <c r="D243" s="4">
        <f t="shared" si="197"/>
        <v>35</v>
      </c>
      <c r="E243" s="4" t="s">
        <v>246</v>
      </c>
      <c r="F243" s="4">
        <v>1</v>
      </c>
      <c r="G243" s="4" t="s">
        <v>13</v>
      </c>
      <c r="H243" s="4" t="s">
        <v>14</v>
      </c>
      <c r="I243" s="4"/>
      <c r="J243" s="5">
        <v>89.8</v>
      </c>
      <c r="K243" s="67">
        <v>1E-3</v>
      </c>
      <c r="L243" s="41">
        <v>3.8169999999999993</v>
      </c>
      <c r="M243" s="132" t="s">
        <v>225</v>
      </c>
      <c r="N243" s="1" t="s">
        <v>15</v>
      </c>
      <c r="O243" s="23">
        <v>3.8209999999999997</v>
      </c>
      <c r="P243" s="1" t="s">
        <v>9</v>
      </c>
      <c r="Q243" s="3" t="s">
        <v>227</v>
      </c>
      <c r="R243" s="23">
        <v>3.9809999999999999</v>
      </c>
      <c r="S243" s="23">
        <v>3.972</v>
      </c>
      <c r="T243" s="23">
        <v>3.9660000000000002</v>
      </c>
      <c r="U243" s="23">
        <v>3.835</v>
      </c>
      <c r="V243" s="23">
        <v>3.9369999999999998</v>
      </c>
      <c r="W243" s="23">
        <v>3.8690000000000002</v>
      </c>
      <c r="X243" s="23">
        <v>3.867</v>
      </c>
      <c r="Y243" s="23">
        <v>3.8559999999999999</v>
      </c>
      <c r="Z243" s="23">
        <v>3.8330000000000002</v>
      </c>
      <c r="AA243" s="23">
        <v>3.8149999999999999</v>
      </c>
      <c r="AB243" s="23">
        <v>4.0289999999999999</v>
      </c>
      <c r="AC243" s="23">
        <v>4.1589999999999998</v>
      </c>
      <c r="AD243" s="23">
        <v>4.0979999999999999</v>
      </c>
      <c r="AE243" s="23">
        <v>3.8149999999999999</v>
      </c>
      <c r="AF243" s="23">
        <v>3.8279999999999998</v>
      </c>
      <c r="AG243" s="23">
        <v>3.7770000000000001</v>
      </c>
      <c r="AH243" s="6">
        <f t="shared" si="169"/>
        <v>3.8025000000000002</v>
      </c>
      <c r="AI243" s="7">
        <v>4.0199999999999996</v>
      </c>
      <c r="AJ243" s="7">
        <v>3.98</v>
      </c>
      <c r="AK243" s="7">
        <v>3.67</v>
      </c>
      <c r="AL243" s="59">
        <v>3.94</v>
      </c>
      <c r="AM243" s="59">
        <v>3.89</v>
      </c>
      <c r="AN243" s="7">
        <v>4.01</v>
      </c>
      <c r="AO243" s="7">
        <v>3.98</v>
      </c>
      <c r="AP243" s="3"/>
      <c r="AQ243" s="23">
        <f t="shared" si="198"/>
        <v>0.16400000000000059</v>
      </c>
      <c r="AR243" s="23">
        <f t="shared" si="246"/>
        <v>0.15500000000000069</v>
      </c>
      <c r="AS243" s="23">
        <f t="shared" si="247"/>
        <v>0.14900000000000091</v>
      </c>
      <c r="AT243" s="23">
        <f t="shared" si="225"/>
        <v>1.8000000000000682E-2</v>
      </c>
      <c r="AU243" s="23">
        <f t="shared" si="226"/>
        <v>0.12000000000000055</v>
      </c>
      <c r="AV243" s="23">
        <f t="shared" si="227"/>
        <v>5.2000000000000934E-2</v>
      </c>
      <c r="AW243" s="23">
        <f t="shared" si="228"/>
        <v>5.0000000000000711E-2</v>
      </c>
      <c r="AX243" s="23">
        <f t="shared" si="229"/>
        <v>3.900000000000059E-2</v>
      </c>
      <c r="AY243" s="23">
        <f t="shared" si="230"/>
        <v>1.6000000000000902E-2</v>
      </c>
      <c r="AZ243" s="23">
        <f t="shared" si="231"/>
        <v>-1.9999999999993356E-3</v>
      </c>
      <c r="BA243" s="23">
        <f t="shared" si="232"/>
        <v>0.21200000000000063</v>
      </c>
      <c r="BB243" s="23">
        <f t="shared" si="233"/>
        <v>0.34200000000000053</v>
      </c>
      <c r="BC243" s="23">
        <f t="shared" si="234"/>
        <v>0.28100000000000058</v>
      </c>
      <c r="BD243" s="23">
        <f t="shared" si="235"/>
        <v>-1.9999999999993356E-3</v>
      </c>
      <c r="BE243" s="23">
        <f t="shared" si="236"/>
        <v>1.1000000000000565E-2</v>
      </c>
      <c r="BF243" s="23">
        <f t="shared" si="237"/>
        <v>-3.9999999999999147E-2</v>
      </c>
      <c r="BG243" s="23">
        <f t="shared" si="238"/>
        <v>-1.4499999999999069E-2</v>
      </c>
      <c r="BH243" s="23">
        <f t="shared" si="239"/>
        <v>0.20300000000000029</v>
      </c>
      <c r="BI243" s="23">
        <f t="shared" si="240"/>
        <v>0.1630000000000007</v>
      </c>
      <c r="BJ243" s="23">
        <f t="shared" si="241"/>
        <v>-0.14699999999999935</v>
      </c>
      <c r="BK243" s="23">
        <f t="shared" si="242"/>
        <v>0.12300000000000066</v>
      </c>
      <c r="BL243" s="23">
        <f t="shared" si="243"/>
        <v>7.3000000000000842E-2</v>
      </c>
      <c r="BM243" s="23">
        <f t="shared" si="244"/>
        <v>0.1930000000000005</v>
      </c>
      <c r="BN243" s="23">
        <f t="shared" si="245"/>
        <v>0.1630000000000007</v>
      </c>
      <c r="BP243" s="8">
        <f t="shared" si="199"/>
        <v>0.16400000000000059</v>
      </c>
      <c r="BQ243" s="8">
        <f t="shared" si="200"/>
        <v>0.15500000000000069</v>
      </c>
      <c r="BR243" s="8">
        <f t="shared" si="201"/>
        <v>0.14900000000000091</v>
      </c>
      <c r="BS243" s="8">
        <f t="shared" si="202"/>
        <v>1.8000000000000682E-2</v>
      </c>
      <c r="BT243" s="8">
        <f t="shared" si="203"/>
        <v>0.12000000000000055</v>
      </c>
      <c r="BU243" s="8">
        <f t="shared" si="204"/>
        <v>5.2000000000000934E-2</v>
      </c>
      <c r="BV243" s="8">
        <f t="shared" si="205"/>
        <v>5.0000000000000711E-2</v>
      </c>
      <c r="BW243" s="8">
        <f t="shared" si="206"/>
        <v>3.900000000000059E-2</v>
      </c>
      <c r="BX243" s="8">
        <f t="shared" si="207"/>
        <v>1.6000000000000902E-2</v>
      </c>
      <c r="BY243" s="8">
        <f t="shared" si="208"/>
        <v>1.9999999999993356E-3</v>
      </c>
      <c r="BZ243" s="8">
        <f t="shared" si="209"/>
        <v>0.21200000000000063</v>
      </c>
      <c r="CA243" s="8">
        <f t="shared" si="210"/>
        <v>0.34200000000000053</v>
      </c>
      <c r="CB243" s="8">
        <f t="shared" si="211"/>
        <v>0.28100000000000058</v>
      </c>
      <c r="CC243" s="8">
        <f t="shared" si="212"/>
        <v>1.9999999999993356E-3</v>
      </c>
      <c r="CD243" s="8">
        <f t="shared" si="213"/>
        <v>1.1000000000000565E-2</v>
      </c>
      <c r="CE243" s="8">
        <f t="shared" si="214"/>
        <v>3.9999999999999147E-2</v>
      </c>
      <c r="CF243" s="8">
        <f t="shared" si="215"/>
        <v>1.4499999999999069E-2</v>
      </c>
      <c r="CG243" s="8">
        <f t="shared" si="216"/>
        <v>0.20300000000000029</v>
      </c>
      <c r="CH243" s="8">
        <f t="shared" si="217"/>
        <v>0.1630000000000007</v>
      </c>
      <c r="CI243" s="8">
        <f t="shared" si="218"/>
        <v>0.14699999999999935</v>
      </c>
      <c r="CJ243" s="8">
        <f t="shared" si="219"/>
        <v>0.12300000000000066</v>
      </c>
      <c r="CK243" s="8">
        <f t="shared" si="220"/>
        <v>7.3000000000000842E-2</v>
      </c>
      <c r="CL243" s="8">
        <f t="shared" si="221"/>
        <v>0.1930000000000005</v>
      </c>
      <c r="CM243" s="8">
        <f t="shared" si="222"/>
        <v>0.1630000000000007</v>
      </c>
      <c r="CN243" s="8"/>
    </row>
    <row r="244" spans="1:92">
      <c r="A244" s="1">
        <f t="shared" si="224"/>
        <v>242</v>
      </c>
      <c r="B244" s="19"/>
      <c r="C244" s="1">
        <v>4</v>
      </c>
      <c r="D244" s="4">
        <f t="shared" si="197"/>
        <v>35</v>
      </c>
      <c r="E244" s="4" t="s">
        <v>246</v>
      </c>
      <c r="F244" s="4">
        <v>1</v>
      </c>
      <c r="G244" s="4" t="s">
        <v>13</v>
      </c>
      <c r="H244" s="4" t="s">
        <v>19</v>
      </c>
      <c r="I244" s="4"/>
      <c r="J244" s="5">
        <v>91.9</v>
      </c>
      <c r="K244" s="67">
        <v>0</v>
      </c>
      <c r="L244" s="41">
        <v>6.4289999999999994</v>
      </c>
      <c r="M244" s="132" t="s">
        <v>225</v>
      </c>
      <c r="N244" s="1" t="s">
        <v>15</v>
      </c>
      <c r="O244" s="23">
        <v>6.4189999999999996</v>
      </c>
      <c r="P244" s="1" t="s">
        <v>9</v>
      </c>
      <c r="Q244" s="3" t="s">
        <v>227</v>
      </c>
      <c r="R244" s="23">
        <v>7.1029999999999998</v>
      </c>
      <c r="S244" s="23">
        <v>6.7430000000000003</v>
      </c>
      <c r="T244" s="23">
        <v>6.8520000000000003</v>
      </c>
      <c r="U244" s="23">
        <v>6.5819999999999999</v>
      </c>
      <c r="V244" s="23">
        <v>6.6740000000000004</v>
      </c>
      <c r="W244" s="23">
        <v>6.5060000000000002</v>
      </c>
      <c r="X244" s="23">
        <v>6.5</v>
      </c>
      <c r="Y244" s="23">
        <v>6.4749999999999996</v>
      </c>
      <c r="Z244" s="23">
        <v>6.4189999999999996</v>
      </c>
      <c r="AA244" s="23">
        <v>6.4589999999999996</v>
      </c>
      <c r="AB244" s="23">
        <v>6.9489999999999998</v>
      </c>
      <c r="AC244" s="23">
        <v>6.9790000000000001</v>
      </c>
      <c r="AD244" s="23">
        <v>6.9029999999999996</v>
      </c>
      <c r="AE244" s="23">
        <v>6.7729999999999997</v>
      </c>
      <c r="AF244" s="23">
        <v>6.7309999999999999</v>
      </c>
      <c r="AG244" s="23">
        <v>6.069</v>
      </c>
      <c r="AH244" s="6">
        <f t="shared" si="169"/>
        <v>6.4</v>
      </c>
      <c r="AI244" s="7">
        <v>7.61</v>
      </c>
      <c r="AJ244" s="7">
        <v>6.79</v>
      </c>
      <c r="AK244" s="7">
        <v>6.43</v>
      </c>
      <c r="AL244" s="59">
        <v>6.77</v>
      </c>
      <c r="AM244" s="59">
        <v>6.67</v>
      </c>
      <c r="AN244" s="7">
        <v>6.52</v>
      </c>
      <c r="AO244" s="7">
        <v>6.44</v>
      </c>
      <c r="AP244" s="3"/>
      <c r="AQ244" s="23">
        <f t="shared" si="198"/>
        <v>0.67400000000000038</v>
      </c>
      <c r="AR244" s="23">
        <f t="shared" si="246"/>
        <v>0.31400000000000095</v>
      </c>
      <c r="AS244" s="23">
        <f t="shared" si="247"/>
        <v>0.42300000000000093</v>
      </c>
      <c r="AT244" s="23">
        <f t="shared" si="225"/>
        <v>0.15300000000000047</v>
      </c>
      <c r="AU244" s="23">
        <f t="shared" si="226"/>
        <v>0.24500000000000099</v>
      </c>
      <c r="AV244" s="23">
        <f t="shared" si="227"/>
        <v>7.7000000000000846E-2</v>
      </c>
      <c r="AW244" s="23">
        <f t="shared" si="228"/>
        <v>7.1000000000000618E-2</v>
      </c>
      <c r="AX244" s="23">
        <f t="shared" si="229"/>
        <v>4.6000000000000263E-2</v>
      </c>
      <c r="AY244" s="23">
        <f t="shared" si="230"/>
        <v>-9.9999999999997868E-3</v>
      </c>
      <c r="AZ244" s="23">
        <f t="shared" si="231"/>
        <v>3.0000000000000249E-2</v>
      </c>
      <c r="BA244" s="23">
        <f t="shared" si="232"/>
        <v>0.52000000000000046</v>
      </c>
      <c r="BB244" s="23">
        <f t="shared" si="233"/>
        <v>0.55000000000000071</v>
      </c>
      <c r="BC244" s="23">
        <f t="shared" si="234"/>
        <v>0.4740000000000002</v>
      </c>
      <c r="BD244" s="23">
        <f t="shared" si="235"/>
        <v>0.34400000000000031</v>
      </c>
      <c r="BE244" s="23">
        <f t="shared" si="236"/>
        <v>0.30200000000000049</v>
      </c>
      <c r="BF244" s="23">
        <f t="shared" si="237"/>
        <v>-0.35999999999999943</v>
      </c>
      <c r="BG244" s="23">
        <f t="shared" si="238"/>
        <v>-2.8999999999999027E-2</v>
      </c>
      <c r="BH244" s="23">
        <f t="shared" si="239"/>
        <v>1.1810000000000009</v>
      </c>
      <c r="BI244" s="23">
        <f t="shared" si="240"/>
        <v>0.36100000000000065</v>
      </c>
      <c r="BJ244" s="23">
        <f t="shared" si="241"/>
        <v>1.000000000000334E-3</v>
      </c>
      <c r="BK244" s="23">
        <f t="shared" si="242"/>
        <v>0.34100000000000019</v>
      </c>
      <c r="BL244" s="23">
        <f t="shared" si="243"/>
        <v>0.24100000000000055</v>
      </c>
      <c r="BM244" s="23">
        <f t="shared" si="244"/>
        <v>9.1000000000000192E-2</v>
      </c>
      <c r="BN244" s="23">
        <f t="shared" si="245"/>
        <v>1.1000000000001009E-2</v>
      </c>
      <c r="BP244" s="8">
        <f t="shared" si="199"/>
        <v>0.67400000000000038</v>
      </c>
      <c r="BQ244" s="8">
        <f t="shared" si="200"/>
        <v>0.31400000000000095</v>
      </c>
      <c r="BR244" s="8">
        <f t="shared" si="201"/>
        <v>0.42300000000000093</v>
      </c>
      <c r="BS244" s="8">
        <f t="shared" si="202"/>
        <v>0.15300000000000047</v>
      </c>
      <c r="BT244" s="8">
        <f t="shared" si="203"/>
        <v>0.24500000000000099</v>
      </c>
      <c r="BU244" s="8">
        <f t="shared" si="204"/>
        <v>7.7000000000000846E-2</v>
      </c>
      <c r="BV244" s="8">
        <f t="shared" si="205"/>
        <v>7.1000000000000618E-2</v>
      </c>
      <c r="BW244" s="8">
        <f t="shared" si="206"/>
        <v>4.6000000000000263E-2</v>
      </c>
      <c r="BX244" s="8">
        <f t="shared" si="207"/>
        <v>9.9999999999997868E-3</v>
      </c>
      <c r="BY244" s="8">
        <f t="shared" si="208"/>
        <v>3.0000000000000249E-2</v>
      </c>
      <c r="BZ244" s="8">
        <f t="shared" si="209"/>
        <v>0.52000000000000046</v>
      </c>
      <c r="CA244" s="8">
        <f t="shared" si="210"/>
        <v>0.55000000000000071</v>
      </c>
      <c r="CB244" s="8">
        <f t="shared" si="211"/>
        <v>0.4740000000000002</v>
      </c>
      <c r="CC244" s="8">
        <f t="shared" si="212"/>
        <v>0.34400000000000031</v>
      </c>
      <c r="CD244" s="8">
        <f t="shared" si="213"/>
        <v>0.30200000000000049</v>
      </c>
      <c r="CE244" s="8">
        <f t="shared" si="214"/>
        <v>0.35999999999999943</v>
      </c>
      <c r="CF244" s="8">
        <f t="shared" si="215"/>
        <v>2.8999999999999027E-2</v>
      </c>
      <c r="CG244" s="8">
        <f t="shared" si="216"/>
        <v>1.1810000000000009</v>
      </c>
      <c r="CH244" s="8">
        <f t="shared" si="217"/>
        <v>0.36100000000000065</v>
      </c>
      <c r="CI244" s="8">
        <f t="shared" si="218"/>
        <v>1.000000000000334E-3</v>
      </c>
      <c r="CJ244" s="8">
        <f t="shared" si="219"/>
        <v>0.34100000000000019</v>
      </c>
      <c r="CK244" s="8">
        <f t="shared" si="220"/>
        <v>0.24100000000000055</v>
      </c>
      <c r="CL244" s="8">
        <f t="shared" si="221"/>
        <v>9.1000000000000192E-2</v>
      </c>
      <c r="CM244" s="8">
        <f t="shared" si="222"/>
        <v>1.1000000000001009E-2</v>
      </c>
      <c r="CN244" s="8"/>
    </row>
    <row r="245" spans="1:92">
      <c r="A245" s="1">
        <f t="shared" si="224"/>
        <v>243</v>
      </c>
      <c r="B245" s="19"/>
      <c r="C245" s="1">
        <v>4</v>
      </c>
      <c r="D245" s="4">
        <f t="shared" si="197"/>
        <v>35</v>
      </c>
      <c r="E245" s="4" t="s">
        <v>247</v>
      </c>
      <c r="F245" s="4">
        <v>3</v>
      </c>
      <c r="G245" s="4" t="s">
        <v>13</v>
      </c>
      <c r="H245" s="4" t="s">
        <v>14</v>
      </c>
      <c r="I245" s="4"/>
      <c r="J245" s="5">
        <v>97.6</v>
      </c>
      <c r="K245" s="72"/>
      <c r="L245" s="41">
        <v>3.4430000000000001</v>
      </c>
      <c r="M245" s="132" t="s">
        <v>127</v>
      </c>
      <c r="N245" s="1" t="s">
        <v>15</v>
      </c>
      <c r="O245" s="23">
        <v>3.4540000000000002</v>
      </c>
      <c r="P245" s="1" t="s">
        <v>9</v>
      </c>
      <c r="Q245" s="3" t="s">
        <v>227</v>
      </c>
      <c r="R245" s="23">
        <v>3.5379999999999998</v>
      </c>
      <c r="S245" s="23">
        <v>3.5059999999999998</v>
      </c>
      <c r="T245" s="23">
        <v>3.5259999999999998</v>
      </c>
      <c r="U245" s="23">
        <v>3.3149999999999999</v>
      </c>
      <c r="V245" s="23">
        <v>3.488</v>
      </c>
      <c r="W245" s="64"/>
      <c r="X245" s="64"/>
      <c r="Y245" s="64"/>
      <c r="Z245" s="23">
        <v>3.4590000000000001</v>
      </c>
      <c r="AA245" s="64"/>
      <c r="AB245" s="23">
        <v>3.6640000000000001</v>
      </c>
      <c r="AC245" s="23">
        <v>3.7810000000000001</v>
      </c>
      <c r="AD245" s="23">
        <v>3.69</v>
      </c>
      <c r="AE245" s="23">
        <v>3.472</v>
      </c>
      <c r="AF245" s="23">
        <v>3.3740000000000001</v>
      </c>
      <c r="AG245" s="23">
        <v>3.3809999999999998</v>
      </c>
      <c r="AH245" s="6">
        <f t="shared" si="169"/>
        <v>3.3774999999999999</v>
      </c>
      <c r="AI245" s="7">
        <v>3.52</v>
      </c>
      <c r="AJ245" s="7">
        <v>3.46</v>
      </c>
      <c r="AK245" s="7">
        <v>3.25</v>
      </c>
      <c r="AL245" s="59">
        <v>3.51</v>
      </c>
      <c r="AM245" s="30">
        <v>3.5</v>
      </c>
      <c r="AN245" s="7">
        <v>3.59</v>
      </c>
      <c r="AO245" s="7">
        <v>3.58</v>
      </c>
      <c r="AP245" s="3"/>
      <c r="AQ245" s="23">
        <f t="shared" si="198"/>
        <v>9.4999999999999751E-2</v>
      </c>
      <c r="AR245" s="23">
        <f t="shared" si="246"/>
        <v>6.2999999999999723E-2</v>
      </c>
      <c r="AS245" s="23">
        <f t="shared" si="247"/>
        <v>8.2999999999999741E-2</v>
      </c>
      <c r="AT245" s="23">
        <f t="shared" si="225"/>
        <v>-0.12800000000000011</v>
      </c>
      <c r="AU245" s="23">
        <f t="shared" si="226"/>
        <v>4.4999999999999929E-2</v>
      </c>
      <c r="AV245" s="23" t="str">
        <f t="shared" si="227"/>
        <v/>
      </c>
      <c r="AW245" s="23" t="str">
        <f t="shared" si="228"/>
        <v/>
      </c>
      <c r="AX245" s="23" t="str">
        <f t="shared" si="229"/>
        <v/>
      </c>
      <c r="AY245" s="23">
        <f t="shared" si="230"/>
        <v>1.6000000000000014E-2</v>
      </c>
      <c r="AZ245" s="23" t="str">
        <f t="shared" si="231"/>
        <v/>
      </c>
      <c r="BA245" s="23">
        <f t="shared" si="232"/>
        <v>0.22100000000000009</v>
      </c>
      <c r="BB245" s="23">
        <f t="shared" si="233"/>
        <v>0.33800000000000008</v>
      </c>
      <c r="BC245" s="23">
        <f t="shared" si="234"/>
        <v>0.24699999999999989</v>
      </c>
      <c r="BD245" s="23">
        <f t="shared" si="235"/>
        <v>2.8999999999999915E-2</v>
      </c>
      <c r="BE245" s="23">
        <f t="shared" si="236"/>
        <v>-6.899999999999995E-2</v>
      </c>
      <c r="BF245" s="23">
        <f t="shared" si="237"/>
        <v>-6.2000000000000277E-2</v>
      </c>
      <c r="BG245" s="23">
        <f t="shared" si="238"/>
        <v>-6.5500000000000114E-2</v>
      </c>
      <c r="BH245" s="23">
        <f t="shared" si="239"/>
        <v>7.6999999999999957E-2</v>
      </c>
      <c r="BI245" s="23">
        <f t="shared" si="240"/>
        <v>1.6999999999999904E-2</v>
      </c>
      <c r="BJ245" s="23">
        <f t="shared" si="241"/>
        <v>-0.19300000000000006</v>
      </c>
      <c r="BK245" s="23">
        <f t="shared" si="242"/>
        <v>6.6999999999999726E-2</v>
      </c>
      <c r="BL245" s="23">
        <f t="shared" si="243"/>
        <v>5.699999999999994E-2</v>
      </c>
      <c r="BM245" s="23">
        <f t="shared" si="244"/>
        <v>0.1469999999999998</v>
      </c>
      <c r="BN245" s="23">
        <f t="shared" si="245"/>
        <v>0.13700000000000001</v>
      </c>
      <c r="BP245" s="8">
        <f t="shared" si="199"/>
        <v>9.4999999999999751E-2</v>
      </c>
      <c r="BQ245" s="8">
        <f t="shared" si="200"/>
        <v>6.2999999999999723E-2</v>
      </c>
      <c r="BR245" s="8">
        <f t="shared" si="201"/>
        <v>8.2999999999999741E-2</v>
      </c>
      <c r="BS245" s="8">
        <f t="shared" si="202"/>
        <v>0.12800000000000011</v>
      </c>
      <c r="BT245" s="8">
        <f t="shared" si="203"/>
        <v>4.4999999999999929E-2</v>
      </c>
      <c r="BU245" s="8" t="str">
        <f t="shared" si="204"/>
        <v/>
      </c>
      <c r="BV245" s="8" t="str">
        <f t="shared" si="205"/>
        <v/>
      </c>
      <c r="BW245" s="8" t="str">
        <f t="shared" si="206"/>
        <v/>
      </c>
      <c r="BX245" s="8">
        <f t="shared" si="207"/>
        <v>1.6000000000000014E-2</v>
      </c>
      <c r="BY245" s="8" t="str">
        <f t="shared" si="208"/>
        <v/>
      </c>
      <c r="BZ245" s="8">
        <f t="shared" si="209"/>
        <v>0.22100000000000009</v>
      </c>
      <c r="CA245" s="8">
        <f t="shared" si="210"/>
        <v>0.33800000000000008</v>
      </c>
      <c r="CB245" s="8">
        <f t="shared" si="211"/>
        <v>0.24699999999999989</v>
      </c>
      <c r="CC245" s="8">
        <f t="shared" si="212"/>
        <v>2.8999999999999915E-2</v>
      </c>
      <c r="CD245" s="8">
        <f t="shared" si="213"/>
        <v>6.899999999999995E-2</v>
      </c>
      <c r="CE245" s="8">
        <f t="shared" si="214"/>
        <v>6.2000000000000277E-2</v>
      </c>
      <c r="CF245" s="8">
        <f t="shared" si="215"/>
        <v>6.5500000000000114E-2</v>
      </c>
      <c r="CG245" s="8">
        <f t="shared" si="216"/>
        <v>7.6999999999999957E-2</v>
      </c>
      <c r="CH245" s="8">
        <f t="shared" si="217"/>
        <v>1.6999999999999904E-2</v>
      </c>
      <c r="CI245" s="8">
        <f t="shared" si="218"/>
        <v>0.19300000000000006</v>
      </c>
      <c r="CJ245" s="8">
        <f t="shared" si="219"/>
        <v>6.6999999999999726E-2</v>
      </c>
      <c r="CK245" s="8">
        <f t="shared" si="220"/>
        <v>5.699999999999994E-2</v>
      </c>
      <c r="CL245" s="8">
        <f t="shared" si="221"/>
        <v>0.1469999999999998</v>
      </c>
      <c r="CM245" s="8">
        <f t="shared" si="222"/>
        <v>0.13700000000000001</v>
      </c>
      <c r="CN245" s="8"/>
    </row>
    <row r="246" spans="1:92">
      <c r="A246" s="1">
        <f t="shared" si="224"/>
        <v>244</v>
      </c>
      <c r="B246" s="19"/>
      <c r="C246" s="1">
        <v>4</v>
      </c>
      <c r="D246" s="4">
        <f t="shared" si="197"/>
        <v>35</v>
      </c>
      <c r="E246" s="4" t="s">
        <v>252</v>
      </c>
      <c r="F246" s="4">
        <v>3</v>
      </c>
      <c r="G246" s="4" t="s">
        <v>13</v>
      </c>
      <c r="H246" s="4" t="s">
        <v>19</v>
      </c>
      <c r="I246" s="4"/>
      <c r="J246" s="5">
        <v>98.4</v>
      </c>
      <c r="K246" s="72"/>
      <c r="L246" s="41">
        <v>5.0039999999999996</v>
      </c>
      <c r="M246" s="132" t="s">
        <v>127</v>
      </c>
      <c r="N246" s="1" t="s">
        <v>15</v>
      </c>
      <c r="O246" s="23">
        <v>5.016</v>
      </c>
      <c r="P246" s="1" t="s">
        <v>9</v>
      </c>
      <c r="Q246" s="3" t="s">
        <v>227</v>
      </c>
      <c r="R246" s="23">
        <v>5.43</v>
      </c>
      <c r="S246" s="23">
        <v>5.3440000000000003</v>
      </c>
      <c r="T246" s="23">
        <v>5.266</v>
      </c>
      <c r="U246" s="23">
        <v>4.8419999999999996</v>
      </c>
      <c r="V246" s="23">
        <v>4.9710000000000001</v>
      </c>
      <c r="W246" s="64"/>
      <c r="X246" s="64"/>
      <c r="Y246" s="64"/>
      <c r="Z246" s="23">
        <v>5.0069999999999997</v>
      </c>
      <c r="AA246" s="64"/>
      <c r="AB246" s="23">
        <v>5.1929999999999996</v>
      </c>
      <c r="AC246" s="23">
        <v>5.2460000000000004</v>
      </c>
      <c r="AD246" s="23">
        <v>5.2880000000000003</v>
      </c>
      <c r="AE246" s="23">
        <v>5.07</v>
      </c>
      <c r="AF246" s="23">
        <v>5.2720000000000002</v>
      </c>
      <c r="AG246" s="23">
        <v>4.6340000000000003</v>
      </c>
      <c r="AH246" s="6">
        <f t="shared" si="169"/>
        <v>4.9530000000000003</v>
      </c>
      <c r="AI246" s="7">
        <v>4.9800000000000004</v>
      </c>
      <c r="AJ246" s="7">
        <v>5.25</v>
      </c>
      <c r="AK246" s="7">
        <v>5.03</v>
      </c>
      <c r="AL246" s="59">
        <v>5.16</v>
      </c>
      <c r="AM246" s="59">
        <v>5.12</v>
      </c>
      <c r="AN246" s="7">
        <v>5.37</v>
      </c>
      <c r="AO246" s="7">
        <v>5.35</v>
      </c>
      <c r="AP246" s="3"/>
      <c r="AQ246" s="23">
        <f t="shared" si="198"/>
        <v>0.42600000000000016</v>
      </c>
      <c r="AR246" s="23">
        <f t="shared" si="246"/>
        <v>0.34000000000000075</v>
      </c>
      <c r="AS246" s="23">
        <f t="shared" si="247"/>
        <v>0.26200000000000045</v>
      </c>
      <c r="AT246" s="23">
        <f t="shared" si="225"/>
        <v>-0.16199999999999992</v>
      </c>
      <c r="AU246" s="23">
        <f t="shared" si="226"/>
        <v>-3.2999999999999474E-2</v>
      </c>
      <c r="AV246" s="23" t="str">
        <f t="shared" si="227"/>
        <v/>
      </c>
      <c r="AW246" s="23" t="str">
        <f t="shared" si="228"/>
        <v/>
      </c>
      <c r="AX246" s="23" t="str">
        <f t="shared" si="229"/>
        <v/>
      </c>
      <c r="AY246" s="23">
        <f t="shared" si="230"/>
        <v>3.0000000000001137E-3</v>
      </c>
      <c r="AZ246" s="23" t="str">
        <f t="shared" si="231"/>
        <v/>
      </c>
      <c r="BA246" s="23">
        <f t="shared" si="232"/>
        <v>0.18900000000000006</v>
      </c>
      <c r="BB246" s="23">
        <f t="shared" si="233"/>
        <v>0.24200000000000088</v>
      </c>
      <c r="BC246" s="23">
        <f t="shared" si="234"/>
        <v>0.2840000000000007</v>
      </c>
      <c r="BD246" s="23">
        <f t="shared" si="235"/>
        <v>6.6000000000000725E-2</v>
      </c>
      <c r="BE246" s="23">
        <f t="shared" si="236"/>
        <v>0.26800000000000068</v>
      </c>
      <c r="BF246" s="23">
        <f t="shared" si="237"/>
        <v>-0.36999999999999922</v>
      </c>
      <c r="BG246" s="23">
        <f t="shared" si="238"/>
        <v>-5.0999999999999268E-2</v>
      </c>
      <c r="BH246" s="23">
        <f t="shared" si="239"/>
        <v>-2.3999999999999133E-2</v>
      </c>
      <c r="BI246" s="23">
        <f t="shared" si="240"/>
        <v>0.24600000000000044</v>
      </c>
      <c r="BJ246" s="23">
        <f t="shared" si="241"/>
        <v>2.6000000000000689E-2</v>
      </c>
      <c r="BK246" s="23">
        <f t="shared" si="242"/>
        <v>0.15600000000000058</v>
      </c>
      <c r="BL246" s="23">
        <f t="shared" si="243"/>
        <v>0.11600000000000055</v>
      </c>
      <c r="BM246" s="23">
        <f t="shared" si="244"/>
        <v>0.36600000000000055</v>
      </c>
      <c r="BN246" s="23">
        <f t="shared" si="245"/>
        <v>0.34600000000000009</v>
      </c>
      <c r="BP246" s="8">
        <f t="shared" si="199"/>
        <v>0.42600000000000016</v>
      </c>
      <c r="BQ246" s="8">
        <f t="shared" si="200"/>
        <v>0.34000000000000075</v>
      </c>
      <c r="BR246" s="8">
        <f t="shared" si="201"/>
        <v>0.26200000000000045</v>
      </c>
      <c r="BS246" s="8">
        <f t="shared" si="202"/>
        <v>0.16199999999999992</v>
      </c>
      <c r="BT246" s="8">
        <f t="shared" si="203"/>
        <v>3.2999999999999474E-2</v>
      </c>
      <c r="BU246" s="8" t="str">
        <f t="shared" si="204"/>
        <v/>
      </c>
      <c r="BV246" s="8" t="str">
        <f t="shared" si="205"/>
        <v/>
      </c>
      <c r="BW246" s="8" t="str">
        <f t="shared" si="206"/>
        <v/>
      </c>
      <c r="BX246" s="8">
        <f t="shared" si="207"/>
        <v>3.0000000000001137E-3</v>
      </c>
      <c r="BY246" s="8" t="str">
        <f t="shared" si="208"/>
        <v/>
      </c>
      <c r="BZ246" s="8">
        <f t="shared" si="209"/>
        <v>0.18900000000000006</v>
      </c>
      <c r="CA246" s="8">
        <f t="shared" si="210"/>
        <v>0.24200000000000088</v>
      </c>
      <c r="CB246" s="8">
        <f t="shared" si="211"/>
        <v>0.2840000000000007</v>
      </c>
      <c r="CC246" s="8">
        <f t="shared" si="212"/>
        <v>6.6000000000000725E-2</v>
      </c>
      <c r="CD246" s="8">
        <f t="shared" si="213"/>
        <v>0.26800000000000068</v>
      </c>
      <c r="CE246" s="8">
        <f t="shared" si="214"/>
        <v>0.36999999999999922</v>
      </c>
      <c r="CF246" s="8">
        <f t="shared" si="215"/>
        <v>5.0999999999999268E-2</v>
      </c>
      <c r="CG246" s="8">
        <f t="shared" si="216"/>
        <v>2.3999999999999133E-2</v>
      </c>
      <c r="CH246" s="8">
        <f t="shared" si="217"/>
        <v>0.24600000000000044</v>
      </c>
      <c r="CI246" s="8">
        <f t="shared" si="218"/>
        <v>2.6000000000000689E-2</v>
      </c>
      <c r="CJ246" s="8">
        <f t="shared" si="219"/>
        <v>0.15600000000000058</v>
      </c>
      <c r="CK246" s="8">
        <f t="shared" si="220"/>
        <v>0.11600000000000055</v>
      </c>
      <c r="CL246" s="8">
        <f t="shared" si="221"/>
        <v>0.36600000000000055</v>
      </c>
      <c r="CM246" s="8">
        <f t="shared" si="222"/>
        <v>0.34600000000000009</v>
      </c>
      <c r="CN246" s="8"/>
    </row>
    <row r="247" spans="1:92">
      <c r="A247" s="1">
        <f t="shared" si="224"/>
        <v>245</v>
      </c>
      <c r="B247" s="2" t="s">
        <v>31</v>
      </c>
      <c r="C247" s="1">
        <v>4</v>
      </c>
      <c r="D247" s="4">
        <f t="shared" si="197"/>
        <v>35</v>
      </c>
      <c r="E247" s="4" t="s">
        <v>270</v>
      </c>
      <c r="F247" s="4">
        <v>1</v>
      </c>
      <c r="G247" s="4" t="s">
        <v>13</v>
      </c>
      <c r="H247" s="4" t="s">
        <v>19</v>
      </c>
      <c r="I247" s="4"/>
      <c r="J247" s="5">
        <v>94.1</v>
      </c>
      <c r="K247" s="72"/>
      <c r="L247" s="41">
        <v>6.3749999999999991</v>
      </c>
      <c r="M247" s="132" t="s">
        <v>238</v>
      </c>
      <c r="N247" s="1" t="s">
        <v>15</v>
      </c>
      <c r="O247" s="23">
        <v>6.3639999999999999</v>
      </c>
      <c r="P247" s="1" t="s">
        <v>9</v>
      </c>
      <c r="Q247" s="3" t="s">
        <v>227</v>
      </c>
      <c r="R247" s="23">
        <v>6.8460000000000001</v>
      </c>
      <c r="S247" s="23">
        <v>6.7210000000000001</v>
      </c>
      <c r="T247" s="23">
        <v>6.7249999999999996</v>
      </c>
      <c r="U247" s="23">
        <v>6.4630000000000001</v>
      </c>
      <c r="V247" s="23">
        <v>6.4969999999999999</v>
      </c>
      <c r="W247" s="23">
        <v>6.4370000000000003</v>
      </c>
      <c r="X247" s="23">
        <v>6.4379999999999997</v>
      </c>
      <c r="Y247" s="23">
        <v>6.4050000000000002</v>
      </c>
      <c r="Z247" s="6">
        <v>6.3890000000000002</v>
      </c>
      <c r="AA247" s="6">
        <v>6.399</v>
      </c>
      <c r="AB247" s="23">
        <v>6.8239999999999998</v>
      </c>
      <c r="AC247" s="23">
        <v>6.8860000000000001</v>
      </c>
      <c r="AD247" s="23">
        <v>6.8319999999999999</v>
      </c>
      <c r="AE247" s="23">
        <v>6.6680000000000001</v>
      </c>
      <c r="AF247" s="23">
        <v>6.6639999999999997</v>
      </c>
      <c r="AG247" s="23">
        <v>5.8840000000000003</v>
      </c>
      <c r="AH247" s="6">
        <f t="shared" si="169"/>
        <v>6.274</v>
      </c>
      <c r="AI247" s="7">
        <v>7.14</v>
      </c>
      <c r="AJ247" s="7">
        <v>6.4</v>
      </c>
      <c r="AK247" s="7">
        <v>6.03</v>
      </c>
      <c r="AL247" s="59">
        <v>6.46</v>
      </c>
      <c r="AM247" s="59">
        <v>6.39</v>
      </c>
      <c r="AN247" s="7">
        <v>6.37</v>
      </c>
      <c r="AO247" s="7">
        <v>6.32</v>
      </c>
      <c r="AP247" s="3"/>
      <c r="AQ247" s="23">
        <f t="shared" si="198"/>
        <v>0.47100000000000097</v>
      </c>
      <c r="AR247" s="23">
        <f t="shared" si="246"/>
        <v>0.34600000000000097</v>
      </c>
      <c r="AS247" s="23">
        <f t="shared" si="247"/>
        <v>0.35000000000000053</v>
      </c>
      <c r="AT247" s="23">
        <f t="shared" si="225"/>
        <v>8.8000000000000966E-2</v>
      </c>
      <c r="AU247" s="23">
        <f t="shared" si="226"/>
        <v>0.12200000000000077</v>
      </c>
      <c r="AV247" s="23">
        <f t="shared" si="227"/>
        <v>6.2000000000001165E-2</v>
      </c>
      <c r="AW247" s="23">
        <f t="shared" si="228"/>
        <v>6.3000000000000611E-2</v>
      </c>
      <c r="AX247" s="23">
        <f t="shared" si="229"/>
        <v>3.0000000000001137E-2</v>
      </c>
      <c r="AY247" s="23">
        <f t="shared" si="230"/>
        <v>1.4000000000001123E-2</v>
      </c>
      <c r="AZ247" s="23">
        <f t="shared" si="231"/>
        <v>2.4000000000000909E-2</v>
      </c>
      <c r="BA247" s="23">
        <f t="shared" si="232"/>
        <v>0.44900000000000073</v>
      </c>
      <c r="BB247" s="23">
        <f t="shared" si="233"/>
        <v>0.51100000000000101</v>
      </c>
      <c r="BC247" s="23">
        <f t="shared" si="234"/>
        <v>0.45700000000000074</v>
      </c>
      <c r="BD247" s="23">
        <f t="shared" si="235"/>
        <v>0.29300000000000104</v>
      </c>
      <c r="BE247" s="23">
        <f t="shared" si="236"/>
        <v>0.28900000000000059</v>
      </c>
      <c r="BF247" s="23">
        <f t="shared" si="237"/>
        <v>-0.49099999999999877</v>
      </c>
      <c r="BG247" s="23">
        <f t="shared" si="238"/>
        <v>-0.10099999999999909</v>
      </c>
      <c r="BH247" s="23">
        <f t="shared" si="239"/>
        <v>0.76500000000000057</v>
      </c>
      <c r="BI247" s="23">
        <f t="shared" si="240"/>
        <v>2.5000000000001243E-2</v>
      </c>
      <c r="BJ247" s="23">
        <f t="shared" si="241"/>
        <v>-0.34499999999999886</v>
      </c>
      <c r="BK247" s="23">
        <f t="shared" si="242"/>
        <v>8.5000000000000853E-2</v>
      </c>
      <c r="BL247" s="23">
        <f t="shared" si="243"/>
        <v>1.5000000000000568E-2</v>
      </c>
      <c r="BM247" s="23">
        <f t="shared" si="244"/>
        <v>-4.9999999999990052E-3</v>
      </c>
      <c r="BN247" s="23">
        <f t="shared" si="245"/>
        <v>-5.4999999999998828E-2</v>
      </c>
      <c r="BP247" s="8">
        <f t="shared" si="199"/>
        <v>0.47100000000000097</v>
      </c>
      <c r="BQ247" s="8">
        <f t="shared" si="200"/>
        <v>0.34600000000000097</v>
      </c>
      <c r="BR247" s="8">
        <f t="shared" si="201"/>
        <v>0.35000000000000053</v>
      </c>
      <c r="BS247" s="8">
        <f t="shared" si="202"/>
        <v>8.8000000000000966E-2</v>
      </c>
      <c r="BT247" s="8">
        <f t="shared" si="203"/>
        <v>0.12200000000000077</v>
      </c>
      <c r="BU247" s="8">
        <f t="shared" si="204"/>
        <v>6.2000000000001165E-2</v>
      </c>
      <c r="BV247" s="8">
        <f t="shared" si="205"/>
        <v>6.3000000000000611E-2</v>
      </c>
      <c r="BW247" s="8">
        <f t="shared" si="206"/>
        <v>3.0000000000001137E-2</v>
      </c>
      <c r="BX247" s="8">
        <f t="shared" si="207"/>
        <v>1.4000000000001123E-2</v>
      </c>
      <c r="BY247" s="8">
        <f t="shared" si="208"/>
        <v>2.4000000000000909E-2</v>
      </c>
      <c r="BZ247" s="8">
        <f t="shared" si="209"/>
        <v>0.44900000000000073</v>
      </c>
      <c r="CA247" s="8">
        <f t="shared" si="210"/>
        <v>0.51100000000000101</v>
      </c>
      <c r="CB247" s="8">
        <f t="shared" si="211"/>
        <v>0.45700000000000074</v>
      </c>
      <c r="CC247" s="8">
        <f t="shared" si="212"/>
        <v>0.29300000000000104</v>
      </c>
      <c r="CD247" s="8">
        <f t="shared" si="213"/>
        <v>0.28900000000000059</v>
      </c>
      <c r="CE247" s="8">
        <f t="shared" si="214"/>
        <v>0.49099999999999877</v>
      </c>
      <c r="CF247" s="8">
        <f t="shared" si="215"/>
        <v>0.10099999999999909</v>
      </c>
      <c r="CG247" s="8">
        <f t="shared" si="216"/>
        <v>0.76500000000000057</v>
      </c>
      <c r="CH247" s="8">
        <f t="shared" si="217"/>
        <v>2.5000000000001243E-2</v>
      </c>
      <c r="CI247" s="8">
        <f t="shared" si="218"/>
        <v>0.34499999999999886</v>
      </c>
      <c r="CJ247" s="8">
        <f t="shared" si="219"/>
        <v>8.5000000000000853E-2</v>
      </c>
      <c r="CK247" s="8">
        <f t="shared" si="220"/>
        <v>1.5000000000000568E-2</v>
      </c>
      <c r="CL247" s="8">
        <f t="shared" si="221"/>
        <v>4.9999999999990052E-3</v>
      </c>
      <c r="CM247" s="8">
        <f t="shared" si="222"/>
        <v>5.4999999999998828E-2</v>
      </c>
      <c r="CN247" s="8"/>
    </row>
    <row r="248" spans="1:92">
      <c r="A248" s="1">
        <f t="shared" si="224"/>
        <v>246</v>
      </c>
      <c r="B248" s="19"/>
      <c r="C248" s="1">
        <v>4</v>
      </c>
      <c r="D248" s="4">
        <f t="shared" si="197"/>
        <v>35</v>
      </c>
      <c r="E248" s="4" t="s">
        <v>271</v>
      </c>
      <c r="F248" s="4">
        <v>1</v>
      </c>
      <c r="G248" s="4" t="s">
        <v>13</v>
      </c>
      <c r="H248" s="4" t="s">
        <v>19</v>
      </c>
      <c r="I248" s="4"/>
      <c r="J248" s="5">
        <v>93.4</v>
      </c>
      <c r="K248" s="72"/>
      <c r="L248" s="41">
        <v>6.6490000000000009</v>
      </c>
      <c r="M248" s="132" t="s">
        <v>238</v>
      </c>
      <c r="N248" s="1" t="s">
        <v>15</v>
      </c>
      <c r="O248" s="23">
        <v>6.6340000000000003</v>
      </c>
      <c r="P248" s="1" t="s">
        <v>9</v>
      </c>
      <c r="Q248" s="3" t="s">
        <v>227</v>
      </c>
      <c r="R248" s="23">
        <v>7.1479999999999997</v>
      </c>
      <c r="S248" s="23">
        <v>7.0170000000000003</v>
      </c>
      <c r="T248" s="23">
        <v>6.9989999999999997</v>
      </c>
      <c r="U248" s="23">
        <v>6.8019999999999996</v>
      </c>
      <c r="V248" s="23">
        <v>6.7759999999999998</v>
      </c>
      <c r="W248" s="23">
        <v>6.7140000000000004</v>
      </c>
      <c r="X248" s="23">
        <v>6.7160000000000002</v>
      </c>
      <c r="Y248" s="23">
        <v>6.6790000000000003</v>
      </c>
      <c r="Z248" s="6">
        <v>6.6589999999999998</v>
      </c>
      <c r="AA248" s="6">
        <v>6.673</v>
      </c>
      <c r="AB248" s="23">
        <v>7.0110000000000001</v>
      </c>
      <c r="AC248" s="23">
        <v>7.0810000000000004</v>
      </c>
      <c r="AD248" s="23">
        <v>7.06</v>
      </c>
      <c r="AE248" s="23">
        <v>6.8470000000000004</v>
      </c>
      <c r="AF248" s="23">
        <v>6.9480000000000004</v>
      </c>
      <c r="AG248" s="23">
        <v>6.1630000000000003</v>
      </c>
      <c r="AH248" s="6">
        <f t="shared" ref="AH248:AH250" si="252">IF((AF248&lt;&gt;0)*AND(AG248&lt;&gt;0),AVERAGE(AF248:AG248),"")</f>
        <v>6.5555000000000003</v>
      </c>
      <c r="AI248" s="7">
        <v>7.46</v>
      </c>
      <c r="AJ248" s="7">
        <v>6.7</v>
      </c>
      <c r="AK248" s="7">
        <v>6.35</v>
      </c>
      <c r="AL248" s="59">
        <v>6.75</v>
      </c>
      <c r="AM248" s="59">
        <v>6.68</v>
      </c>
      <c r="AN248" s="7">
        <v>6.71</v>
      </c>
      <c r="AO248" s="7">
        <v>6.66</v>
      </c>
      <c r="AP248" s="3"/>
      <c r="AQ248" s="23">
        <f t="shared" si="198"/>
        <v>0.49899999999999878</v>
      </c>
      <c r="AR248" s="23">
        <f t="shared" si="246"/>
        <v>0.36799999999999944</v>
      </c>
      <c r="AS248" s="23">
        <f t="shared" si="247"/>
        <v>0.34999999999999876</v>
      </c>
      <c r="AT248" s="23">
        <f t="shared" si="225"/>
        <v>0.15299999999999869</v>
      </c>
      <c r="AU248" s="23">
        <f t="shared" si="226"/>
        <v>0.12699999999999889</v>
      </c>
      <c r="AV248" s="23">
        <f t="shared" si="227"/>
        <v>6.4999999999999503E-2</v>
      </c>
      <c r="AW248" s="23">
        <f t="shared" si="228"/>
        <v>6.6999999999999282E-2</v>
      </c>
      <c r="AX248" s="23">
        <f t="shared" si="229"/>
        <v>2.9999999999999361E-2</v>
      </c>
      <c r="AY248" s="23">
        <f t="shared" si="230"/>
        <v>9.9999999999988987E-3</v>
      </c>
      <c r="AZ248" s="23">
        <f t="shared" si="231"/>
        <v>2.3999999999999133E-2</v>
      </c>
      <c r="BA248" s="23">
        <f t="shared" si="232"/>
        <v>0.36199999999999921</v>
      </c>
      <c r="BB248" s="23">
        <f t="shared" si="233"/>
        <v>0.4319999999999995</v>
      </c>
      <c r="BC248" s="23">
        <f t="shared" si="234"/>
        <v>0.4109999999999987</v>
      </c>
      <c r="BD248" s="23">
        <f t="shared" si="235"/>
        <v>0.19799999999999951</v>
      </c>
      <c r="BE248" s="23">
        <f t="shared" si="236"/>
        <v>0.29899999999999949</v>
      </c>
      <c r="BF248" s="23">
        <f t="shared" si="237"/>
        <v>-0.48600000000000065</v>
      </c>
      <c r="BG248" s="23">
        <f t="shared" si="238"/>
        <v>-9.3500000000000583E-2</v>
      </c>
      <c r="BH248" s="23">
        <f t="shared" si="239"/>
        <v>0.81099999999999905</v>
      </c>
      <c r="BI248" s="23">
        <f t="shared" si="240"/>
        <v>5.0999999999999268E-2</v>
      </c>
      <c r="BJ248" s="23">
        <f t="shared" si="241"/>
        <v>-0.29900000000000126</v>
      </c>
      <c r="BK248" s="23">
        <f t="shared" si="242"/>
        <v>0.10099999999999909</v>
      </c>
      <c r="BL248" s="23">
        <f t="shared" si="243"/>
        <v>3.0999999999998806E-2</v>
      </c>
      <c r="BM248" s="23">
        <f t="shared" si="244"/>
        <v>6.0999999999999055E-2</v>
      </c>
      <c r="BN248" s="23">
        <f t="shared" si="245"/>
        <v>1.0999999999999233E-2</v>
      </c>
      <c r="BP248" s="8">
        <f t="shared" si="199"/>
        <v>0.49899999999999878</v>
      </c>
      <c r="BQ248" s="8">
        <f t="shared" si="200"/>
        <v>0.36799999999999944</v>
      </c>
      <c r="BR248" s="8">
        <f t="shared" si="201"/>
        <v>0.34999999999999876</v>
      </c>
      <c r="BS248" s="8">
        <f t="shared" si="202"/>
        <v>0.15299999999999869</v>
      </c>
      <c r="BT248" s="8">
        <f t="shared" si="203"/>
        <v>0.12699999999999889</v>
      </c>
      <c r="BU248" s="8">
        <f t="shared" si="204"/>
        <v>6.4999999999999503E-2</v>
      </c>
      <c r="BV248" s="8">
        <f t="shared" si="205"/>
        <v>6.6999999999999282E-2</v>
      </c>
      <c r="BW248" s="8">
        <f t="shared" si="206"/>
        <v>2.9999999999999361E-2</v>
      </c>
      <c r="BX248" s="8">
        <f t="shared" si="207"/>
        <v>9.9999999999988987E-3</v>
      </c>
      <c r="BY248" s="8">
        <f t="shared" si="208"/>
        <v>2.3999999999999133E-2</v>
      </c>
      <c r="BZ248" s="8">
        <f t="shared" si="209"/>
        <v>0.36199999999999921</v>
      </c>
      <c r="CA248" s="8">
        <f t="shared" si="210"/>
        <v>0.4319999999999995</v>
      </c>
      <c r="CB248" s="8">
        <f t="shared" si="211"/>
        <v>0.4109999999999987</v>
      </c>
      <c r="CC248" s="8">
        <f t="shared" si="212"/>
        <v>0.19799999999999951</v>
      </c>
      <c r="CD248" s="8">
        <f t="shared" si="213"/>
        <v>0.29899999999999949</v>
      </c>
      <c r="CE248" s="8">
        <f t="shared" si="214"/>
        <v>0.48600000000000065</v>
      </c>
      <c r="CF248" s="8">
        <f t="shared" si="215"/>
        <v>9.3500000000000583E-2</v>
      </c>
      <c r="CG248" s="8">
        <f t="shared" si="216"/>
        <v>0.81099999999999905</v>
      </c>
      <c r="CH248" s="8">
        <f t="shared" si="217"/>
        <v>5.0999999999999268E-2</v>
      </c>
      <c r="CI248" s="8">
        <f t="shared" si="218"/>
        <v>0.29900000000000126</v>
      </c>
      <c r="CJ248" s="8">
        <f t="shared" si="219"/>
        <v>0.10099999999999909</v>
      </c>
      <c r="CK248" s="8">
        <f t="shared" si="220"/>
        <v>3.0999999999998806E-2</v>
      </c>
      <c r="CL248" s="8">
        <f t="shared" si="221"/>
        <v>6.0999999999999055E-2</v>
      </c>
      <c r="CM248" s="8">
        <f t="shared" si="222"/>
        <v>1.0999999999999233E-2</v>
      </c>
      <c r="CN248" s="8"/>
    </row>
    <row r="249" spans="1:92">
      <c r="A249" s="1">
        <f t="shared" si="224"/>
        <v>247</v>
      </c>
      <c r="B249" s="19"/>
      <c r="C249" s="1">
        <v>4</v>
      </c>
      <c r="D249" s="4">
        <f t="shared" si="197"/>
        <v>35</v>
      </c>
      <c r="E249" s="4" t="s">
        <v>272</v>
      </c>
      <c r="F249" s="4">
        <v>3</v>
      </c>
      <c r="G249" s="4" t="s">
        <v>13</v>
      </c>
      <c r="H249" s="4" t="s">
        <v>19</v>
      </c>
      <c r="I249" s="4"/>
      <c r="J249" s="5">
        <v>98.5</v>
      </c>
      <c r="K249" s="72"/>
      <c r="L249" s="41">
        <v>4.9050000000000002</v>
      </c>
      <c r="M249" s="132" t="s">
        <v>126</v>
      </c>
      <c r="N249" s="1" t="s">
        <v>15</v>
      </c>
      <c r="O249" s="23">
        <v>4.9230000000000018</v>
      </c>
      <c r="P249" s="1" t="s">
        <v>9</v>
      </c>
      <c r="Q249" s="3" t="s">
        <v>227</v>
      </c>
      <c r="R249" s="23">
        <v>5.444</v>
      </c>
      <c r="S249" s="23">
        <v>5.3550000000000004</v>
      </c>
      <c r="T249" s="23">
        <v>5.3220000000000001</v>
      </c>
      <c r="U249" s="23">
        <v>4.8109999999999999</v>
      </c>
      <c r="V249" s="23">
        <v>4.8360000000000003</v>
      </c>
      <c r="W249" s="64"/>
      <c r="X249" s="64"/>
      <c r="Y249" s="64"/>
      <c r="Z249" s="23">
        <v>4.8949999999999996</v>
      </c>
      <c r="AA249" s="23">
        <v>4.8890000000000002</v>
      </c>
      <c r="AB249" s="23">
        <v>4.9580000000000002</v>
      </c>
      <c r="AC249" s="23">
        <v>4.9779999999999998</v>
      </c>
      <c r="AD249" s="23">
        <v>5.1079999999999997</v>
      </c>
      <c r="AE249" s="23">
        <v>4.8499999999999996</v>
      </c>
      <c r="AF249" s="23">
        <v>5.3140000000000001</v>
      </c>
      <c r="AG249" s="23">
        <v>4.4870000000000001</v>
      </c>
      <c r="AH249" s="6">
        <f t="shared" si="252"/>
        <v>4.9005000000000001</v>
      </c>
      <c r="AI249" s="7">
        <v>5.28</v>
      </c>
      <c r="AJ249" s="7">
        <v>4.8499999999999996</v>
      </c>
      <c r="AK249" s="7">
        <v>4.46</v>
      </c>
      <c r="AL249" s="59">
        <v>4.95</v>
      </c>
      <c r="AM249" s="59">
        <v>4.8899999999999997</v>
      </c>
      <c r="AN249" s="7">
        <v>4.92</v>
      </c>
      <c r="AO249" s="7">
        <v>4.88</v>
      </c>
      <c r="AP249" s="3"/>
      <c r="AQ249" s="23">
        <f t="shared" si="198"/>
        <v>0.5389999999999997</v>
      </c>
      <c r="AR249" s="23">
        <f t="shared" si="246"/>
        <v>0.45000000000000018</v>
      </c>
      <c r="AS249" s="23">
        <f t="shared" si="247"/>
        <v>0.41699999999999982</v>
      </c>
      <c r="AT249" s="23">
        <f t="shared" si="225"/>
        <v>-9.4000000000000306E-2</v>
      </c>
      <c r="AU249" s="23">
        <f t="shared" si="226"/>
        <v>-6.899999999999995E-2</v>
      </c>
      <c r="AV249" s="23" t="str">
        <f t="shared" si="227"/>
        <v/>
      </c>
      <c r="AW249" s="23" t="str">
        <f t="shared" si="228"/>
        <v/>
      </c>
      <c r="AX249" s="23" t="str">
        <f t="shared" si="229"/>
        <v/>
      </c>
      <c r="AY249" s="23">
        <f t="shared" si="230"/>
        <v>-1.0000000000000675E-2</v>
      </c>
      <c r="AZ249" s="23">
        <f t="shared" si="231"/>
        <v>-1.6000000000000014E-2</v>
      </c>
      <c r="BA249" s="23">
        <f t="shared" si="232"/>
        <v>5.2999999999999936E-2</v>
      </c>
      <c r="BB249" s="23">
        <f t="shared" si="233"/>
        <v>7.299999999999951E-2</v>
      </c>
      <c r="BC249" s="23">
        <f t="shared" si="234"/>
        <v>0.2029999999999994</v>
      </c>
      <c r="BD249" s="23">
        <f t="shared" si="235"/>
        <v>-5.5000000000000604E-2</v>
      </c>
      <c r="BE249" s="23">
        <f t="shared" si="236"/>
        <v>0.40899999999999981</v>
      </c>
      <c r="BF249" s="23">
        <f t="shared" si="237"/>
        <v>-0.41800000000000015</v>
      </c>
      <c r="BG249" s="23">
        <f t="shared" si="238"/>
        <v>-4.5000000000001705E-3</v>
      </c>
      <c r="BH249" s="23">
        <f t="shared" si="239"/>
        <v>0.375</v>
      </c>
      <c r="BI249" s="23">
        <f t="shared" si="240"/>
        <v>-5.5000000000000604E-2</v>
      </c>
      <c r="BJ249" s="23">
        <f t="shared" si="241"/>
        <v>-0.44500000000000028</v>
      </c>
      <c r="BK249" s="23">
        <f t="shared" si="242"/>
        <v>4.4999999999999929E-2</v>
      </c>
      <c r="BL249" s="23">
        <f t="shared" si="243"/>
        <v>-1.5000000000000568E-2</v>
      </c>
      <c r="BM249" s="23">
        <f t="shared" si="244"/>
        <v>1.499999999999968E-2</v>
      </c>
      <c r="BN249" s="23">
        <f t="shared" si="245"/>
        <v>-2.5000000000000355E-2</v>
      </c>
      <c r="BP249" s="8">
        <f t="shared" si="199"/>
        <v>0.5389999999999997</v>
      </c>
      <c r="BQ249" s="8">
        <f t="shared" si="200"/>
        <v>0.45000000000000018</v>
      </c>
      <c r="BR249" s="8">
        <f t="shared" si="201"/>
        <v>0.41699999999999982</v>
      </c>
      <c r="BS249" s="8">
        <f t="shared" si="202"/>
        <v>9.4000000000000306E-2</v>
      </c>
      <c r="BT249" s="8">
        <f t="shared" si="203"/>
        <v>6.899999999999995E-2</v>
      </c>
      <c r="BU249" s="8" t="str">
        <f t="shared" si="204"/>
        <v/>
      </c>
      <c r="BV249" s="8" t="str">
        <f t="shared" si="205"/>
        <v/>
      </c>
      <c r="BW249" s="8" t="str">
        <f t="shared" si="206"/>
        <v/>
      </c>
      <c r="BX249" s="8">
        <f t="shared" si="207"/>
        <v>1.0000000000000675E-2</v>
      </c>
      <c r="BY249" s="8">
        <f t="shared" si="208"/>
        <v>1.6000000000000014E-2</v>
      </c>
      <c r="BZ249" s="8">
        <f t="shared" si="209"/>
        <v>5.2999999999999936E-2</v>
      </c>
      <c r="CA249" s="8">
        <f t="shared" si="210"/>
        <v>7.299999999999951E-2</v>
      </c>
      <c r="CB249" s="8">
        <f t="shared" si="211"/>
        <v>0.2029999999999994</v>
      </c>
      <c r="CC249" s="8">
        <f t="shared" si="212"/>
        <v>5.5000000000000604E-2</v>
      </c>
      <c r="CD249" s="8">
        <f t="shared" si="213"/>
        <v>0.40899999999999981</v>
      </c>
      <c r="CE249" s="8">
        <f t="shared" si="214"/>
        <v>0.41800000000000015</v>
      </c>
      <c r="CF249" s="8">
        <f t="shared" si="215"/>
        <v>4.5000000000001705E-3</v>
      </c>
      <c r="CG249" s="8">
        <f t="shared" si="216"/>
        <v>0.375</v>
      </c>
      <c r="CH249" s="8">
        <f t="shared" si="217"/>
        <v>5.5000000000000604E-2</v>
      </c>
      <c r="CI249" s="8">
        <f t="shared" si="218"/>
        <v>0.44500000000000028</v>
      </c>
      <c r="CJ249" s="8">
        <f t="shared" si="219"/>
        <v>4.4999999999999929E-2</v>
      </c>
      <c r="CK249" s="8">
        <f t="shared" si="220"/>
        <v>1.5000000000000568E-2</v>
      </c>
      <c r="CL249" s="8">
        <f t="shared" si="221"/>
        <v>1.499999999999968E-2</v>
      </c>
      <c r="CM249" s="8">
        <f t="shared" si="222"/>
        <v>2.5000000000000355E-2</v>
      </c>
      <c r="CN249" s="8"/>
    </row>
    <row r="250" spans="1:92">
      <c r="A250" s="1">
        <f t="shared" si="224"/>
        <v>248</v>
      </c>
      <c r="B250" s="19"/>
      <c r="C250" s="1">
        <v>4</v>
      </c>
      <c r="D250" s="4">
        <f t="shared" si="197"/>
        <v>35</v>
      </c>
      <c r="E250" s="4" t="s">
        <v>133</v>
      </c>
      <c r="F250" s="4">
        <v>1</v>
      </c>
      <c r="G250" s="4" t="s">
        <v>13</v>
      </c>
      <c r="H250" s="4" t="s">
        <v>19</v>
      </c>
      <c r="I250" s="4" t="s">
        <v>273</v>
      </c>
      <c r="J250" s="5">
        <v>93.4</v>
      </c>
      <c r="K250" s="72"/>
      <c r="L250" s="41">
        <v>5.0410000000000004</v>
      </c>
      <c r="M250" s="132" t="s">
        <v>238</v>
      </c>
      <c r="N250" s="1" t="s">
        <v>15</v>
      </c>
      <c r="O250" s="23">
        <v>5.0270000000000001</v>
      </c>
      <c r="P250" s="1" t="s">
        <v>9</v>
      </c>
      <c r="Q250" s="3" t="s">
        <v>227</v>
      </c>
      <c r="R250" s="23">
        <v>5.6109999999999998</v>
      </c>
      <c r="S250" s="23">
        <v>5.4770000000000003</v>
      </c>
      <c r="T250" s="23">
        <v>5.569</v>
      </c>
      <c r="U250" s="23">
        <v>5.0670000000000002</v>
      </c>
      <c r="V250" s="23">
        <v>5.1280000000000001</v>
      </c>
      <c r="W250" s="23">
        <v>5.1379999999999999</v>
      </c>
      <c r="X250" s="23">
        <v>5.1420000000000003</v>
      </c>
      <c r="Y250" s="23">
        <v>5.0640000000000001</v>
      </c>
      <c r="Z250" s="6">
        <v>5.0629999999999997</v>
      </c>
      <c r="AA250" s="6">
        <v>5.0670000000000002</v>
      </c>
      <c r="AB250" s="23">
        <v>5.5430000000000001</v>
      </c>
      <c r="AC250" s="23">
        <v>5.6340000000000003</v>
      </c>
      <c r="AD250" s="23">
        <v>5.5819999999999999</v>
      </c>
      <c r="AE250" s="23">
        <v>5.3769999999999998</v>
      </c>
      <c r="AF250" s="23">
        <v>5.3879999999999999</v>
      </c>
      <c r="AG250" s="23">
        <v>4.3220000000000001</v>
      </c>
      <c r="AH250" s="6">
        <f t="shared" si="252"/>
        <v>4.8550000000000004</v>
      </c>
      <c r="AI250" s="7">
        <v>5.68</v>
      </c>
      <c r="AJ250" s="7">
        <v>5.07</v>
      </c>
      <c r="AK250" s="7">
        <v>4.75</v>
      </c>
      <c r="AL250" s="59">
        <v>5.1100000000000003</v>
      </c>
      <c r="AM250" s="59">
        <v>5.04</v>
      </c>
      <c r="AN250" s="7">
        <v>5.01</v>
      </c>
      <c r="AO250" s="7">
        <v>4.97</v>
      </c>
      <c r="AP250" s="3"/>
      <c r="AQ250" s="23">
        <f t="shared" si="198"/>
        <v>0.5699999999999994</v>
      </c>
      <c r="AR250" s="23">
        <f t="shared" si="246"/>
        <v>0.43599999999999994</v>
      </c>
      <c r="AS250" s="23">
        <f t="shared" si="247"/>
        <v>0.52799999999999958</v>
      </c>
      <c r="AT250" s="23">
        <f t="shared" si="225"/>
        <v>2.5999999999999801E-2</v>
      </c>
      <c r="AU250" s="23">
        <f t="shared" si="226"/>
        <v>8.6999999999999744E-2</v>
      </c>
      <c r="AV250" s="23">
        <f t="shared" si="227"/>
        <v>9.6999999999999531E-2</v>
      </c>
      <c r="AW250" s="23">
        <f t="shared" si="228"/>
        <v>0.10099999999999998</v>
      </c>
      <c r="AX250" s="23">
        <f t="shared" si="229"/>
        <v>2.2999999999999687E-2</v>
      </c>
      <c r="AY250" s="23">
        <f t="shared" si="230"/>
        <v>2.1999999999999353E-2</v>
      </c>
      <c r="AZ250" s="23">
        <f t="shared" si="231"/>
        <v>2.5999999999999801E-2</v>
      </c>
      <c r="BA250" s="23">
        <f t="shared" si="232"/>
        <v>0.50199999999999978</v>
      </c>
      <c r="BB250" s="23">
        <f t="shared" si="233"/>
        <v>0.59299999999999997</v>
      </c>
      <c r="BC250" s="23">
        <f t="shared" si="234"/>
        <v>0.54099999999999948</v>
      </c>
      <c r="BD250" s="23">
        <f t="shared" si="235"/>
        <v>0.33599999999999941</v>
      </c>
      <c r="BE250" s="23">
        <f t="shared" si="236"/>
        <v>0.34699999999999953</v>
      </c>
      <c r="BF250" s="23">
        <f t="shared" si="237"/>
        <v>-0.71900000000000031</v>
      </c>
      <c r="BG250" s="23">
        <f t="shared" si="238"/>
        <v>-0.18599999999999994</v>
      </c>
      <c r="BH250" s="23">
        <f t="shared" si="239"/>
        <v>0.63899999999999935</v>
      </c>
      <c r="BI250" s="23">
        <f t="shared" si="240"/>
        <v>2.8999999999999915E-2</v>
      </c>
      <c r="BJ250" s="23">
        <f t="shared" si="241"/>
        <v>-0.29100000000000037</v>
      </c>
      <c r="BK250" s="23">
        <f t="shared" si="242"/>
        <v>6.899999999999995E-2</v>
      </c>
      <c r="BL250" s="23">
        <f t="shared" si="243"/>
        <v>-1.000000000000334E-3</v>
      </c>
      <c r="BM250" s="23">
        <f t="shared" si="244"/>
        <v>-3.1000000000000583E-2</v>
      </c>
      <c r="BN250" s="23">
        <f t="shared" si="245"/>
        <v>-7.1000000000000618E-2</v>
      </c>
      <c r="BP250" s="8">
        <f t="shared" si="199"/>
        <v>0.5699999999999994</v>
      </c>
      <c r="BQ250" s="8">
        <f t="shared" si="200"/>
        <v>0.43599999999999994</v>
      </c>
      <c r="BR250" s="8">
        <f t="shared" si="201"/>
        <v>0.52799999999999958</v>
      </c>
      <c r="BS250" s="8">
        <f t="shared" si="202"/>
        <v>2.5999999999999801E-2</v>
      </c>
      <c r="BT250" s="8">
        <f t="shared" si="203"/>
        <v>8.6999999999999744E-2</v>
      </c>
      <c r="BU250" s="8">
        <f t="shared" si="204"/>
        <v>9.6999999999999531E-2</v>
      </c>
      <c r="BV250" s="8">
        <f t="shared" si="205"/>
        <v>0.10099999999999998</v>
      </c>
      <c r="BW250" s="8">
        <f t="shared" si="206"/>
        <v>2.2999999999999687E-2</v>
      </c>
      <c r="BX250" s="8">
        <f t="shared" si="207"/>
        <v>2.1999999999999353E-2</v>
      </c>
      <c r="BY250" s="8">
        <f t="shared" si="208"/>
        <v>2.5999999999999801E-2</v>
      </c>
      <c r="BZ250" s="8">
        <f t="shared" si="209"/>
        <v>0.50199999999999978</v>
      </c>
      <c r="CA250" s="8">
        <f t="shared" si="210"/>
        <v>0.59299999999999997</v>
      </c>
      <c r="CB250" s="8">
        <f t="shared" si="211"/>
        <v>0.54099999999999948</v>
      </c>
      <c r="CC250" s="8">
        <f t="shared" si="212"/>
        <v>0.33599999999999941</v>
      </c>
      <c r="CD250" s="8">
        <f t="shared" si="213"/>
        <v>0.34699999999999953</v>
      </c>
      <c r="CE250" s="8">
        <f t="shared" si="214"/>
        <v>0.71900000000000031</v>
      </c>
      <c r="CF250" s="8">
        <f t="shared" si="215"/>
        <v>0.18599999999999994</v>
      </c>
      <c r="CG250" s="8">
        <f t="shared" si="216"/>
        <v>0.63899999999999935</v>
      </c>
      <c r="CH250" s="8">
        <f t="shared" si="217"/>
        <v>2.8999999999999915E-2</v>
      </c>
      <c r="CI250" s="8">
        <f t="shared" si="218"/>
        <v>0.29100000000000037</v>
      </c>
      <c r="CJ250" s="8">
        <f t="shared" si="219"/>
        <v>6.899999999999995E-2</v>
      </c>
      <c r="CK250" s="8">
        <f t="shared" si="220"/>
        <v>1.000000000000334E-3</v>
      </c>
      <c r="CL250" s="8">
        <f t="shared" si="221"/>
        <v>3.1000000000000583E-2</v>
      </c>
      <c r="CM250" s="8">
        <f t="shared" si="222"/>
        <v>7.1000000000000618E-2</v>
      </c>
      <c r="CN250" s="8"/>
    </row>
    <row r="251" spans="1:92">
      <c r="A251" s="1">
        <f t="shared" si="224"/>
        <v>249</v>
      </c>
      <c r="B251" s="2" t="s">
        <v>208</v>
      </c>
      <c r="C251" s="1">
        <v>4</v>
      </c>
      <c r="D251" s="4">
        <f t="shared" si="197"/>
        <v>35</v>
      </c>
      <c r="E251" s="4" t="s">
        <v>262</v>
      </c>
      <c r="F251" s="4">
        <v>1</v>
      </c>
      <c r="G251" s="4" t="s">
        <v>13</v>
      </c>
      <c r="H251" s="4" t="s">
        <v>19</v>
      </c>
      <c r="I251" s="4"/>
      <c r="J251" s="5">
        <v>95</v>
      </c>
      <c r="K251" s="72"/>
      <c r="L251" s="41">
        <v>3.1379999999999999</v>
      </c>
      <c r="M251" s="132" t="s">
        <v>225</v>
      </c>
      <c r="N251" s="1" t="s">
        <v>15</v>
      </c>
      <c r="O251" s="23">
        <v>3.1319999999999992</v>
      </c>
      <c r="P251" s="1" t="s">
        <v>9</v>
      </c>
      <c r="Q251" s="3" t="s">
        <v>227</v>
      </c>
      <c r="R251" s="23">
        <v>3.0310000000000001</v>
      </c>
      <c r="S251" s="23">
        <v>2.9860000000000002</v>
      </c>
      <c r="T251" s="23">
        <v>3.0350000000000001</v>
      </c>
      <c r="U251" s="23">
        <v>3.0739999999999998</v>
      </c>
      <c r="V251" s="23">
        <v>3.1920000000000002</v>
      </c>
      <c r="W251" s="23">
        <v>3.081</v>
      </c>
      <c r="X251" s="23">
        <v>3.0779999999999998</v>
      </c>
      <c r="Y251" s="23">
        <v>3.1240000000000001</v>
      </c>
      <c r="Z251" s="23">
        <v>3.1190000000000002</v>
      </c>
      <c r="AA251" s="23">
        <v>3.1389999999999998</v>
      </c>
      <c r="AB251" s="23">
        <v>3.2109999999999999</v>
      </c>
      <c r="AC251" s="23">
        <v>3.2709999999999999</v>
      </c>
      <c r="AD251" s="23">
        <v>3.1760000000000002</v>
      </c>
      <c r="AE251" s="23">
        <v>3.0720000000000001</v>
      </c>
      <c r="AF251" s="23">
        <v>2.9380000000000002</v>
      </c>
      <c r="AG251" s="23">
        <v>2.7850000000000001</v>
      </c>
      <c r="AH251" s="6">
        <f t="shared" ref="AH251:AH390" si="253">IF((AF251&lt;&gt;0)*AND(AG251&lt;&gt;0),AVERAGE(AF251:AG251),"")</f>
        <v>2.8615000000000004</v>
      </c>
      <c r="AI251" s="7">
        <v>3.84</v>
      </c>
      <c r="AJ251" s="7">
        <v>3.18</v>
      </c>
      <c r="AK251" s="11"/>
      <c r="AL251" s="11"/>
      <c r="AM251" s="11"/>
      <c r="AN251" s="8">
        <v>3.19</v>
      </c>
      <c r="AO251" s="8">
        <v>3.06</v>
      </c>
      <c r="AP251" s="3"/>
      <c r="AQ251" s="23">
        <f t="shared" si="198"/>
        <v>-0.10699999999999976</v>
      </c>
      <c r="AR251" s="23">
        <f t="shared" si="246"/>
        <v>-0.15199999999999969</v>
      </c>
      <c r="AS251" s="23">
        <f t="shared" si="247"/>
        <v>-0.10299999999999976</v>
      </c>
      <c r="AT251" s="23">
        <f t="shared" si="225"/>
        <v>-6.4000000000000057E-2</v>
      </c>
      <c r="AU251" s="23">
        <f t="shared" si="226"/>
        <v>5.400000000000027E-2</v>
      </c>
      <c r="AV251" s="23">
        <f t="shared" si="227"/>
        <v>-5.699999999999994E-2</v>
      </c>
      <c r="AW251" s="23">
        <f t="shared" si="228"/>
        <v>-6.0000000000000053E-2</v>
      </c>
      <c r="AX251" s="23">
        <f t="shared" si="229"/>
        <v>-1.399999999999979E-2</v>
      </c>
      <c r="AY251" s="23">
        <f t="shared" si="230"/>
        <v>-1.8999999999999684E-2</v>
      </c>
      <c r="AZ251" s="23">
        <f t="shared" si="231"/>
        <v>9.9999999999988987E-4</v>
      </c>
      <c r="BA251" s="23">
        <f t="shared" si="232"/>
        <v>7.2999999999999954E-2</v>
      </c>
      <c r="BB251" s="23">
        <f t="shared" si="233"/>
        <v>0.13300000000000001</v>
      </c>
      <c r="BC251" s="23">
        <f t="shared" si="234"/>
        <v>3.8000000000000256E-2</v>
      </c>
      <c r="BD251" s="23">
        <f t="shared" si="235"/>
        <v>-6.5999999999999837E-2</v>
      </c>
      <c r="BE251" s="23">
        <f t="shared" si="236"/>
        <v>-0.19999999999999973</v>
      </c>
      <c r="BF251" s="23">
        <f t="shared" si="237"/>
        <v>-0.35299999999999976</v>
      </c>
      <c r="BG251" s="23">
        <f t="shared" si="238"/>
        <v>-0.27649999999999952</v>
      </c>
      <c r="BH251" s="23">
        <f t="shared" si="239"/>
        <v>0.70199999999999996</v>
      </c>
      <c r="BI251" s="23">
        <f t="shared" si="240"/>
        <v>4.2000000000000259E-2</v>
      </c>
      <c r="BJ251" s="23" t="str">
        <f t="shared" si="241"/>
        <v/>
      </c>
      <c r="BK251" s="23" t="str">
        <f t="shared" si="242"/>
        <v/>
      </c>
      <c r="BL251" s="23" t="str">
        <f t="shared" si="243"/>
        <v/>
      </c>
      <c r="BM251" s="23">
        <f t="shared" si="244"/>
        <v>5.2000000000000046E-2</v>
      </c>
      <c r="BN251" s="23">
        <f t="shared" si="245"/>
        <v>-7.7999999999999847E-2</v>
      </c>
      <c r="BP251" s="8">
        <f t="shared" si="199"/>
        <v>0.10699999999999976</v>
      </c>
      <c r="BQ251" s="8">
        <f t="shared" si="200"/>
        <v>0.15199999999999969</v>
      </c>
      <c r="BR251" s="8">
        <f t="shared" si="201"/>
        <v>0.10299999999999976</v>
      </c>
      <c r="BS251" s="8">
        <f t="shared" si="202"/>
        <v>6.4000000000000057E-2</v>
      </c>
      <c r="BT251" s="8">
        <f t="shared" si="203"/>
        <v>5.400000000000027E-2</v>
      </c>
      <c r="BU251" s="8">
        <f t="shared" si="204"/>
        <v>5.699999999999994E-2</v>
      </c>
      <c r="BV251" s="8">
        <f t="shared" si="205"/>
        <v>6.0000000000000053E-2</v>
      </c>
      <c r="BW251" s="8">
        <f t="shared" si="206"/>
        <v>1.399999999999979E-2</v>
      </c>
      <c r="BX251" s="8">
        <f t="shared" si="207"/>
        <v>1.8999999999999684E-2</v>
      </c>
      <c r="BY251" s="8">
        <f t="shared" si="208"/>
        <v>9.9999999999988987E-4</v>
      </c>
      <c r="BZ251" s="8">
        <f t="shared" si="209"/>
        <v>7.2999999999999954E-2</v>
      </c>
      <c r="CA251" s="8">
        <f t="shared" si="210"/>
        <v>0.13300000000000001</v>
      </c>
      <c r="CB251" s="8">
        <f t="shared" si="211"/>
        <v>3.8000000000000256E-2</v>
      </c>
      <c r="CC251" s="8">
        <f t="shared" si="212"/>
        <v>6.5999999999999837E-2</v>
      </c>
      <c r="CD251" s="8">
        <f t="shared" si="213"/>
        <v>0.19999999999999973</v>
      </c>
      <c r="CE251" s="8">
        <f t="shared" si="214"/>
        <v>0.35299999999999976</v>
      </c>
      <c r="CF251" s="8">
        <f t="shared" si="215"/>
        <v>0.27649999999999952</v>
      </c>
      <c r="CG251" s="8">
        <f t="shared" si="216"/>
        <v>0.70199999999999996</v>
      </c>
      <c r="CH251" s="8">
        <f t="shared" si="217"/>
        <v>4.2000000000000259E-2</v>
      </c>
      <c r="CI251" s="8" t="str">
        <f t="shared" si="218"/>
        <v/>
      </c>
      <c r="CJ251" s="8" t="str">
        <f t="shared" si="219"/>
        <v/>
      </c>
      <c r="CK251" s="8" t="str">
        <f t="shared" si="220"/>
        <v/>
      </c>
      <c r="CL251" s="8">
        <f t="shared" si="221"/>
        <v>5.2000000000000046E-2</v>
      </c>
      <c r="CM251" s="8">
        <f t="shared" si="222"/>
        <v>7.7999999999999847E-2</v>
      </c>
      <c r="CN251" s="8"/>
    </row>
    <row r="252" spans="1:92">
      <c r="A252" s="1">
        <f t="shared" si="224"/>
        <v>250</v>
      </c>
      <c r="B252" s="19"/>
      <c r="C252" s="1">
        <v>4</v>
      </c>
      <c r="D252" s="4">
        <f t="shared" si="197"/>
        <v>35</v>
      </c>
      <c r="E252" s="4" t="s">
        <v>137</v>
      </c>
      <c r="F252" s="4">
        <v>1</v>
      </c>
      <c r="G252" s="4" t="s">
        <v>13</v>
      </c>
      <c r="H252" s="4" t="s">
        <v>138</v>
      </c>
      <c r="I252" s="4" t="s">
        <v>346</v>
      </c>
      <c r="J252" s="5">
        <v>0.8</v>
      </c>
      <c r="K252" s="72"/>
      <c r="L252" s="41">
        <v>4.0359999999999996</v>
      </c>
      <c r="M252" s="132" t="s">
        <v>372</v>
      </c>
      <c r="N252" s="1" t="s">
        <v>15</v>
      </c>
      <c r="O252" s="50"/>
      <c r="P252" s="50"/>
      <c r="Q252" s="3" t="s">
        <v>227</v>
      </c>
      <c r="R252" s="50"/>
      <c r="S252" s="50"/>
      <c r="T252" s="50"/>
      <c r="U252" s="50"/>
      <c r="V252" s="50"/>
      <c r="W252" s="23">
        <v>5.016</v>
      </c>
      <c r="X252" s="50"/>
      <c r="Y252" s="23">
        <v>5.0389999999999997</v>
      </c>
      <c r="Z252" s="23">
        <v>4.7770000000000001</v>
      </c>
      <c r="AA252" s="23">
        <v>4.4290000000000003</v>
      </c>
      <c r="AB252" s="50"/>
      <c r="AC252" s="50"/>
      <c r="AD252" s="50"/>
      <c r="AE252" s="50"/>
      <c r="AF252" s="50"/>
      <c r="AG252" s="23">
        <v>2.1179999999999999</v>
      </c>
      <c r="AH252" s="50"/>
      <c r="AI252" s="7">
        <v>4.22</v>
      </c>
      <c r="AJ252" s="7">
        <v>4.04</v>
      </c>
      <c r="AK252" s="11"/>
      <c r="AL252" s="11"/>
      <c r="AM252" s="11"/>
      <c r="AN252" s="8">
        <v>4.09</v>
      </c>
      <c r="AO252" s="8">
        <v>4.0599999999999996</v>
      </c>
      <c r="AP252" s="3"/>
      <c r="AQ252" s="23" t="str">
        <f t="shared" si="198"/>
        <v/>
      </c>
      <c r="AR252" s="23" t="str">
        <f t="shared" si="246"/>
        <v/>
      </c>
      <c r="AS252" s="23" t="str">
        <f t="shared" si="247"/>
        <v/>
      </c>
      <c r="AT252" s="23" t="str">
        <f t="shared" si="225"/>
        <v/>
      </c>
      <c r="AU252" s="23" t="str">
        <f t="shared" si="226"/>
        <v/>
      </c>
      <c r="AV252" s="23" t="str">
        <f t="shared" si="227"/>
        <v/>
      </c>
      <c r="AW252" s="23" t="str">
        <f t="shared" si="228"/>
        <v/>
      </c>
      <c r="AX252" s="23" t="str">
        <f t="shared" si="229"/>
        <v/>
      </c>
      <c r="AY252" s="23" t="str">
        <f t="shared" si="230"/>
        <v/>
      </c>
      <c r="AZ252" s="23" t="str">
        <f t="shared" si="231"/>
        <v/>
      </c>
      <c r="BA252" s="23" t="str">
        <f t="shared" si="232"/>
        <v/>
      </c>
      <c r="BB252" s="23" t="str">
        <f t="shared" si="233"/>
        <v/>
      </c>
      <c r="BC252" s="23" t="str">
        <f t="shared" si="234"/>
        <v/>
      </c>
      <c r="BD252" s="23" t="str">
        <f t="shared" si="235"/>
        <v/>
      </c>
      <c r="BE252" s="23" t="str">
        <f t="shared" si="236"/>
        <v/>
      </c>
      <c r="BF252" s="23" t="str">
        <f t="shared" si="237"/>
        <v/>
      </c>
      <c r="BG252" s="23" t="str">
        <f t="shared" si="238"/>
        <v/>
      </c>
      <c r="BH252" s="23" t="str">
        <f t="shared" si="239"/>
        <v/>
      </c>
      <c r="BI252" s="23" t="str">
        <f t="shared" si="240"/>
        <v/>
      </c>
      <c r="BJ252" s="23" t="str">
        <f t="shared" si="241"/>
        <v/>
      </c>
      <c r="BK252" s="23" t="str">
        <f t="shared" si="242"/>
        <v/>
      </c>
      <c r="BL252" s="23" t="str">
        <f t="shared" si="243"/>
        <v/>
      </c>
      <c r="BM252" s="23" t="str">
        <f t="shared" si="244"/>
        <v/>
      </c>
      <c r="BN252" s="23" t="str">
        <f t="shared" si="245"/>
        <v/>
      </c>
      <c r="BP252" s="8" t="str">
        <f t="shared" si="199"/>
        <v/>
      </c>
      <c r="BQ252" s="8" t="str">
        <f t="shared" si="200"/>
        <v/>
      </c>
      <c r="BR252" s="8" t="str">
        <f t="shared" si="201"/>
        <v/>
      </c>
      <c r="BS252" s="8" t="str">
        <f t="shared" si="202"/>
        <v/>
      </c>
      <c r="BT252" s="8" t="str">
        <f t="shared" si="203"/>
        <v/>
      </c>
      <c r="BU252" s="8" t="str">
        <f t="shared" si="204"/>
        <v/>
      </c>
      <c r="BV252" s="8" t="str">
        <f t="shared" si="205"/>
        <v/>
      </c>
      <c r="BW252" s="8" t="str">
        <f t="shared" si="206"/>
        <v/>
      </c>
      <c r="BX252" s="8" t="str">
        <f t="shared" si="207"/>
        <v/>
      </c>
      <c r="BY252" s="8" t="str">
        <f t="shared" si="208"/>
        <v/>
      </c>
      <c r="BZ252" s="8" t="str">
        <f t="shared" si="209"/>
        <v/>
      </c>
      <c r="CA252" s="8" t="str">
        <f t="shared" si="210"/>
        <v/>
      </c>
      <c r="CB252" s="8" t="str">
        <f t="shared" si="211"/>
        <v/>
      </c>
      <c r="CC252" s="8" t="str">
        <f t="shared" si="212"/>
        <v/>
      </c>
      <c r="CD252" s="8" t="str">
        <f t="shared" si="213"/>
        <v/>
      </c>
      <c r="CE252" s="8" t="str">
        <f t="shared" si="214"/>
        <v/>
      </c>
      <c r="CF252" s="8" t="str">
        <f t="shared" si="215"/>
        <v/>
      </c>
      <c r="CG252" s="8" t="str">
        <f t="shared" si="216"/>
        <v/>
      </c>
      <c r="CH252" s="8" t="str">
        <f t="shared" si="217"/>
        <v/>
      </c>
      <c r="CI252" s="8" t="str">
        <f t="shared" si="218"/>
        <v/>
      </c>
      <c r="CJ252" s="8" t="str">
        <f t="shared" si="219"/>
        <v/>
      </c>
      <c r="CK252" s="8" t="str">
        <f t="shared" si="220"/>
        <v/>
      </c>
      <c r="CL252" s="8" t="str">
        <f t="shared" si="221"/>
        <v/>
      </c>
      <c r="CM252" s="8" t="str">
        <f t="shared" si="222"/>
        <v/>
      </c>
      <c r="CN252" s="8"/>
    </row>
    <row r="253" spans="1:92">
      <c r="A253" s="1">
        <f t="shared" si="224"/>
        <v>251</v>
      </c>
      <c r="B253" s="19"/>
      <c r="C253" s="1">
        <v>4</v>
      </c>
      <c r="D253" s="4">
        <f t="shared" si="197"/>
        <v>35</v>
      </c>
      <c r="E253" s="4" t="s">
        <v>263</v>
      </c>
      <c r="F253" s="4">
        <v>3</v>
      </c>
      <c r="G253" s="4" t="s">
        <v>13</v>
      </c>
      <c r="H253" s="4" t="s">
        <v>19</v>
      </c>
      <c r="I253" s="4"/>
      <c r="J253" s="5">
        <v>98.7</v>
      </c>
      <c r="K253" s="72"/>
      <c r="L253" s="41">
        <v>1.4330000000000001</v>
      </c>
      <c r="M253" s="132" t="s">
        <v>126</v>
      </c>
      <c r="N253" s="1" t="s">
        <v>15</v>
      </c>
      <c r="O253" s="23">
        <v>1.4400000000000002</v>
      </c>
      <c r="P253" s="1" t="s">
        <v>9</v>
      </c>
      <c r="Q253" s="3" t="s">
        <v>227</v>
      </c>
      <c r="R253" s="23">
        <v>1.431</v>
      </c>
      <c r="S253" s="23">
        <v>1.353</v>
      </c>
      <c r="T253" s="23">
        <v>1.347</v>
      </c>
      <c r="U253" s="23">
        <v>1.2649999999999999</v>
      </c>
      <c r="V253" s="23">
        <v>1.3169999999999999</v>
      </c>
      <c r="W253" s="50"/>
      <c r="X253" s="50"/>
      <c r="Y253" s="50"/>
      <c r="Z253" s="23">
        <v>1.4019999999999999</v>
      </c>
      <c r="AA253" s="23">
        <v>1.411</v>
      </c>
      <c r="AB253" s="23">
        <v>1.538</v>
      </c>
      <c r="AC253" s="23">
        <v>1.5569999999999999</v>
      </c>
      <c r="AD253" s="23">
        <v>1.49</v>
      </c>
      <c r="AE253" s="23">
        <v>1.43</v>
      </c>
      <c r="AF253" s="23">
        <v>1.335</v>
      </c>
      <c r="AG253" s="23">
        <v>1.079</v>
      </c>
      <c r="AH253" s="6">
        <f t="shared" si="253"/>
        <v>1.2069999999999999</v>
      </c>
      <c r="AI253" s="7">
        <v>1.69</v>
      </c>
      <c r="AJ253" s="7">
        <v>1.48</v>
      </c>
      <c r="AK253" s="11"/>
      <c r="AL253" s="11"/>
      <c r="AM253" s="11"/>
      <c r="AN253" s="8">
        <v>1.5</v>
      </c>
      <c r="AO253" s="8">
        <v>1.46</v>
      </c>
      <c r="AP253" s="3"/>
      <c r="AQ253" s="23">
        <f t="shared" si="198"/>
        <v>-2.0000000000000018E-3</v>
      </c>
      <c r="AR253" s="23">
        <f t="shared" si="246"/>
        <v>-8.0000000000000071E-2</v>
      </c>
      <c r="AS253" s="23">
        <f t="shared" si="247"/>
        <v>-8.6000000000000076E-2</v>
      </c>
      <c r="AT253" s="23">
        <f t="shared" si="225"/>
        <v>-0.16800000000000015</v>
      </c>
      <c r="AU253" s="23">
        <f t="shared" si="226"/>
        <v>-0.1160000000000001</v>
      </c>
      <c r="AV253" s="23" t="str">
        <f t="shared" si="227"/>
        <v/>
      </c>
      <c r="AW253" s="23" t="str">
        <f t="shared" si="228"/>
        <v/>
      </c>
      <c r="AX253" s="23" t="str">
        <f t="shared" si="229"/>
        <v/>
      </c>
      <c r="AY253" s="23">
        <f t="shared" si="230"/>
        <v>-3.1000000000000139E-2</v>
      </c>
      <c r="AZ253" s="23">
        <f t="shared" si="231"/>
        <v>-2.200000000000002E-2</v>
      </c>
      <c r="BA253" s="23">
        <f t="shared" si="232"/>
        <v>0.10499999999999998</v>
      </c>
      <c r="BB253" s="23">
        <f t="shared" si="233"/>
        <v>0.12399999999999989</v>
      </c>
      <c r="BC253" s="23">
        <f t="shared" si="234"/>
        <v>5.699999999999994E-2</v>
      </c>
      <c r="BD253" s="23">
        <f t="shared" si="235"/>
        <v>-3.0000000000001137E-3</v>
      </c>
      <c r="BE253" s="23">
        <f t="shared" si="236"/>
        <v>-9.8000000000000087E-2</v>
      </c>
      <c r="BF253" s="23">
        <f t="shared" si="237"/>
        <v>-0.35400000000000009</v>
      </c>
      <c r="BG253" s="23">
        <f t="shared" si="238"/>
        <v>-0.2260000000000002</v>
      </c>
      <c r="BH253" s="23">
        <f t="shared" si="239"/>
        <v>0.2569999999999999</v>
      </c>
      <c r="BI253" s="23">
        <f t="shared" si="240"/>
        <v>4.6999999999999931E-2</v>
      </c>
      <c r="BJ253" s="23" t="str">
        <f t="shared" si="241"/>
        <v/>
      </c>
      <c r="BK253" s="23" t="str">
        <f t="shared" si="242"/>
        <v/>
      </c>
      <c r="BL253" s="23" t="str">
        <f t="shared" si="243"/>
        <v/>
      </c>
      <c r="BM253" s="23">
        <f t="shared" si="244"/>
        <v>6.6999999999999948E-2</v>
      </c>
      <c r="BN253" s="23">
        <f t="shared" si="245"/>
        <v>2.6999999999999913E-2</v>
      </c>
      <c r="BP253" s="8">
        <f t="shared" si="199"/>
        <v>2.0000000000000018E-3</v>
      </c>
      <c r="BQ253" s="8">
        <f t="shared" si="200"/>
        <v>8.0000000000000071E-2</v>
      </c>
      <c r="BR253" s="8">
        <f t="shared" si="201"/>
        <v>8.6000000000000076E-2</v>
      </c>
      <c r="BS253" s="8">
        <f t="shared" si="202"/>
        <v>0.16800000000000015</v>
      </c>
      <c r="BT253" s="8">
        <f t="shared" si="203"/>
        <v>0.1160000000000001</v>
      </c>
      <c r="BU253" s="8" t="str">
        <f t="shared" si="204"/>
        <v/>
      </c>
      <c r="BV253" s="8" t="str">
        <f t="shared" si="205"/>
        <v/>
      </c>
      <c r="BW253" s="8" t="str">
        <f t="shared" si="206"/>
        <v/>
      </c>
      <c r="BX253" s="8">
        <f t="shared" si="207"/>
        <v>3.1000000000000139E-2</v>
      </c>
      <c r="BY253" s="8">
        <f t="shared" si="208"/>
        <v>2.200000000000002E-2</v>
      </c>
      <c r="BZ253" s="8">
        <f t="shared" si="209"/>
        <v>0.10499999999999998</v>
      </c>
      <c r="CA253" s="8">
        <f t="shared" si="210"/>
        <v>0.12399999999999989</v>
      </c>
      <c r="CB253" s="8">
        <f t="shared" si="211"/>
        <v>5.699999999999994E-2</v>
      </c>
      <c r="CC253" s="8">
        <f t="shared" si="212"/>
        <v>3.0000000000001137E-3</v>
      </c>
      <c r="CD253" s="8">
        <f t="shared" si="213"/>
        <v>9.8000000000000087E-2</v>
      </c>
      <c r="CE253" s="8">
        <f t="shared" si="214"/>
        <v>0.35400000000000009</v>
      </c>
      <c r="CF253" s="8">
        <f t="shared" si="215"/>
        <v>0.2260000000000002</v>
      </c>
      <c r="CG253" s="8">
        <f t="shared" si="216"/>
        <v>0.2569999999999999</v>
      </c>
      <c r="CH253" s="8">
        <f t="shared" si="217"/>
        <v>4.6999999999999931E-2</v>
      </c>
      <c r="CI253" s="8" t="str">
        <f t="shared" si="218"/>
        <v/>
      </c>
      <c r="CJ253" s="8" t="str">
        <f t="shared" si="219"/>
        <v/>
      </c>
      <c r="CK253" s="8" t="str">
        <f t="shared" si="220"/>
        <v/>
      </c>
      <c r="CL253" s="8">
        <f t="shared" si="221"/>
        <v>6.6999999999999948E-2</v>
      </c>
      <c r="CM253" s="8">
        <f t="shared" si="222"/>
        <v>2.6999999999999913E-2</v>
      </c>
      <c r="CN253" s="8"/>
    </row>
    <row r="254" spans="1:92">
      <c r="A254" s="1">
        <f t="shared" si="224"/>
        <v>252</v>
      </c>
      <c r="B254" s="2" t="s">
        <v>32</v>
      </c>
      <c r="C254" s="1">
        <v>5</v>
      </c>
      <c r="D254" s="4">
        <f t="shared" si="197"/>
        <v>35</v>
      </c>
      <c r="E254" s="4" t="s">
        <v>157</v>
      </c>
      <c r="F254" s="4">
        <v>1</v>
      </c>
      <c r="G254" s="4" t="s">
        <v>13</v>
      </c>
      <c r="H254" s="4" t="s">
        <v>19</v>
      </c>
      <c r="I254" s="4"/>
      <c r="J254" s="5">
        <v>93.8</v>
      </c>
      <c r="K254" s="67">
        <v>8.4000000000000005E-2</v>
      </c>
      <c r="L254" s="41">
        <v>5.54</v>
      </c>
      <c r="M254" s="132" t="s">
        <v>234</v>
      </c>
      <c r="N254" s="1" t="s">
        <v>15</v>
      </c>
      <c r="O254" s="23">
        <v>5.5339999999999998</v>
      </c>
      <c r="P254" s="1" t="s">
        <v>9</v>
      </c>
      <c r="Q254" s="3" t="s">
        <v>227</v>
      </c>
      <c r="R254" s="23">
        <v>5.6219999999999999</v>
      </c>
      <c r="S254" s="23">
        <v>5.5220000000000002</v>
      </c>
      <c r="T254" s="23">
        <v>5.6429999999999998</v>
      </c>
      <c r="U254" s="38"/>
      <c r="V254" s="23">
        <v>5.6680000000000001</v>
      </c>
      <c r="W254" s="23">
        <v>5.5419999999999998</v>
      </c>
      <c r="X254" s="23">
        <v>5.5330000000000004</v>
      </c>
      <c r="Y254" s="23">
        <v>5.5609999999999999</v>
      </c>
      <c r="Z254" s="23">
        <v>5.54</v>
      </c>
      <c r="AA254" s="23">
        <v>5.5579999999999998</v>
      </c>
      <c r="AB254" s="23">
        <v>5.6420000000000003</v>
      </c>
      <c r="AC254" s="23">
        <v>5.6790000000000003</v>
      </c>
      <c r="AD254" s="23">
        <v>5.6260000000000003</v>
      </c>
      <c r="AE254" s="23">
        <v>5.49</v>
      </c>
      <c r="AF254" s="23">
        <v>5.4870000000000001</v>
      </c>
      <c r="AG254" s="23">
        <v>5.3479999999999999</v>
      </c>
      <c r="AH254" s="23">
        <f t="shared" ref="AH254:AH263" si="254">0.5*(AF254+AG254)</f>
        <v>5.4175000000000004</v>
      </c>
      <c r="AI254" s="8">
        <v>6.71</v>
      </c>
      <c r="AJ254" s="8">
        <v>5.96</v>
      </c>
      <c r="AK254" s="8">
        <v>5.62</v>
      </c>
      <c r="AL254" s="7">
        <v>6.06</v>
      </c>
      <c r="AM254" s="7">
        <v>5.99</v>
      </c>
      <c r="AN254" s="8">
        <v>5.71</v>
      </c>
      <c r="AO254" s="8">
        <v>5.65</v>
      </c>
      <c r="AP254" s="3"/>
      <c r="AQ254" s="23">
        <f t="shared" si="198"/>
        <v>8.1999999999999851E-2</v>
      </c>
      <c r="AR254" s="23">
        <f t="shared" si="246"/>
        <v>-1.7999999999999794E-2</v>
      </c>
      <c r="AS254" s="23">
        <f t="shared" si="247"/>
        <v>0.10299999999999976</v>
      </c>
      <c r="AT254" s="23" t="str">
        <f t="shared" si="225"/>
        <v/>
      </c>
      <c r="AU254" s="23">
        <f t="shared" si="226"/>
        <v>0.12800000000000011</v>
      </c>
      <c r="AV254" s="23">
        <f t="shared" si="227"/>
        <v>1.9999999999997797E-3</v>
      </c>
      <c r="AW254" s="23">
        <f t="shared" si="228"/>
        <v>-6.9999999999996732E-3</v>
      </c>
      <c r="AX254" s="23">
        <f t="shared" si="229"/>
        <v>2.0999999999999908E-2</v>
      </c>
      <c r="AY254" s="23">
        <f t="shared" si="230"/>
        <v>0</v>
      </c>
      <c r="AZ254" s="23">
        <f t="shared" si="231"/>
        <v>1.7999999999999794E-2</v>
      </c>
      <c r="BA254" s="23">
        <f t="shared" si="232"/>
        <v>0.10200000000000031</v>
      </c>
      <c r="BB254" s="23">
        <f t="shared" si="233"/>
        <v>0.13900000000000023</v>
      </c>
      <c r="BC254" s="23">
        <f t="shared" si="234"/>
        <v>8.6000000000000298E-2</v>
      </c>
      <c r="BD254" s="23">
        <f t="shared" si="235"/>
        <v>-4.9999999999999822E-2</v>
      </c>
      <c r="BE254" s="23">
        <f t="shared" si="236"/>
        <v>-5.2999999999999936E-2</v>
      </c>
      <c r="BF254" s="23">
        <f t="shared" si="237"/>
        <v>-0.19200000000000017</v>
      </c>
      <c r="BG254" s="23">
        <f t="shared" si="238"/>
        <v>-0.12249999999999961</v>
      </c>
      <c r="BH254" s="23">
        <f t="shared" si="239"/>
        <v>1.17</v>
      </c>
      <c r="BI254" s="23">
        <f t="shared" si="240"/>
        <v>0.41999999999999993</v>
      </c>
      <c r="BJ254" s="23">
        <f t="shared" si="241"/>
        <v>8.0000000000000071E-2</v>
      </c>
      <c r="BK254" s="23">
        <f t="shared" si="242"/>
        <v>0.51999999999999957</v>
      </c>
      <c r="BL254" s="23">
        <f t="shared" si="243"/>
        <v>0.45000000000000018</v>
      </c>
      <c r="BM254" s="23">
        <f t="shared" si="244"/>
        <v>0.16999999999999993</v>
      </c>
      <c r="BN254" s="23">
        <f t="shared" si="245"/>
        <v>0.11000000000000032</v>
      </c>
      <c r="BP254" s="8">
        <f t="shared" si="199"/>
        <v>8.1999999999999851E-2</v>
      </c>
      <c r="BQ254" s="8">
        <f t="shared" si="200"/>
        <v>1.7999999999999794E-2</v>
      </c>
      <c r="BR254" s="8">
        <f t="shared" si="201"/>
        <v>0.10299999999999976</v>
      </c>
      <c r="BS254" s="8" t="str">
        <f t="shared" si="202"/>
        <v/>
      </c>
      <c r="BT254" s="8">
        <f t="shared" si="203"/>
        <v>0.12800000000000011</v>
      </c>
      <c r="BU254" s="8">
        <f t="shared" si="204"/>
        <v>1.9999999999997797E-3</v>
      </c>
      <c r="BV254" s="8">
        <f t="shared" si="205"/>
        <v>6.9999999999996732E-3</v>
      </c>
      <c r="BW254" s="8">
        <f t="shared" si="206"/>
        <v>2.0999999999999908E-2</v>
      </c>
      <c r="BX254" s="8">
        <f t="shared" si="207"/>
        <v>0</v>
      </c>
      <c r="BY254" s="8">
        <f t="shared" si="208"/>
        <v>1.7999999999999794E-2</v>
      </c>
      <c r="BZ254" s="8">
        <f t="shared" si="209"/>
        <v>0.10200000000000031</v>
      </c>
      <c r="CA254" s="8">
        <f t="shared" si="210"/>
        <v>0.13900000000000023</v>
      </c>
      <c r="CB254" s="8">
        <f t="shared" si="211"/>
        <v>8.6000000000000298E-2</v>
      </c>
      <c r="CC254" s="8">
        <f t="shared" si="212"/>
        <v>4.9999999999999822E-2</v>
      </c>
      <c r="CD254" s="8">
        <f t="shared" si="213"/>
        <v>5.2999999999999936E-2</v>
      </c>
      <c r="CE254" s="8">
        <f t="shared" si="214"/>
        <v>0.19200000000000017</v>
      </c>
      <c r="CF254" s="8">
        <f t="shared" si="215"/>
        <v>0.12249999999999961</v>
      </c>
      <c r="CG254" s="8">
        <f t="shared" si="216"/>
        <v>1.17</v>
      </c>
      <c r="CH254" s="8">
        <f t="shared" si="217"/>
        <v>0.41999999999999993</v>
      </c>
      <c r="CI254" s="8">
        <f t="shared" si="218"/>
        <v>8.0000000000000071E-2</v>
      </c>
      <c r="CJ254" s="8">
        <f t="shared" si="219"/>
        <v>0.51999999999999957</v>
      </c>
      <c r="CK254" s="8">
        <f t="shared" si="220"/>
        <v>0.45000000000000018</v>
      </c>
      <c r="CL254" s="8">
        <f t="shared" si="221"/>
        <v>0.16999999999999993</v>
      </c>
      <c r="CM254" s="8">
        <f t="shared" si="222"/>
        <v>0.11000000000000032</v>
      </c>
      <c r="CN254" s="8"/>
    </row>
    <row r="255" spans="1:92">
      <c r="A255" s="1">
        <f t="shared" si="224"/>
        <v>253</v>
      </c>
      <c r="B255" s="19"/>
      <c r="C255" s="1">
        <v>5</v>
      </c>
      <c r="D255" s="4">
        <f t="shared" si="197"/>
        <v>35</v>
      </c>
      <c r="E255" s="4" t="s">
        <v>151</v>
      </c>
      <c r="F255" s="4">
        <v>1</v>
      </c>
      <c r="G255" s="4" t="s">
        <v>16</v>
      </c>
      <c r="H255" s="4" t="s">
        <v>24</v>
      </c>
      <c r="I255" s="4"/>
      <c r="J255" s="5">
        <v>94</v>
      </c>
      <c r="K255" s="72"/>
      <c r="L255" s="41">
        <v>5.7749999999999995</v>
      </c>
      <c r="M255" s="132" t="s">
        <v>234</v>
      </c>
      <c r="N255" s="1" t="s">
        <v>15</v>
      </c>
      <c r="O255" s="23">
        <v>5.7959999999999994</v>
      </c>
      <c r="P255" s="1" t="s">
        <v>9</v>
      </c>
      <c r="Q255" s="3" t="s">
        <v>227</v>
      </c>
      <c r="R255" s="23">
        <v>5.75</v>
      </c>
      <c r="S255" s="23">
        <v>5.6689999999999996</v>
      </c>
      <c r="T255" s="23">
        <v>5.9509999999999996</v>
      </c>
      <c r="U255" s="23">
        <v>5.8049999999999997</v>
      </c>
      <c r="V255" s="23">
        <v>5.8330000000000002</v>
      </c>
      <c r="W255" s="23">
        <v>5.7789999999999999</v>
      </c>
      <c r="X255" s="23">
        <v>5.7830000000000004</v>
      </c>
      <c r="Y255" s="23">
        <v>5.782</v>
      </c>
      <c r="Z255" s="23">
        <v>5.7729999999999997</v>
      </c>
      <c r="AA255" s="23">
        <v>5.7759999999999998</v>
      </c>
      <c r="AB255" s="23">
        <v>5.95</v>
      </c>
      <c r="AC255" s="23">
        <v>5.91</v>
      </c>
      <c r="AD255" s="23">
        <v>5.8259999999999996</v>
      </c>
      <c r="AE255" s="23">
        <v>5.8440000000000003</v>
      </c>
      <c r="AF255" s="23">
        <v>5.7110000000000003</v>
      </c>
      <c r="AG255" s="23">
        <v>5.6269999999999998</v>
      </c>
      <c r="AH255" s="23">
        <f t="shared" si="254"/>
        <v>5.6690000000000005</v>
      </c>
      <c r="AI255" s="8">
        <v>5.21</v>
      </c>
      <c r="AJ255" s="8">
        <v>5.88</v>
      </c>
      <c r="AK255" s="8">
        <v>5.78</v>
      </c>
      <c r="AL255" s="7">
        <v>5.81</v>
      </c>
      <c r="AM255" s="7">
        <v>5.77</v>
      </c>
      <c r="AN255" s="8">
        <v>5.92</v>
      </c>
      <c r="AO255" s="8">
        <v>5.92</v>
      </c>
      <c r="AP255" s="3"/>
      <c r="AQ255" s="23">
        <f t="shared" si="198"/>
        <v>-2.4999999999999467E-2</v>
      </c>
      <c r="AR255" s="23">
        <f t="shared" si="246"/>
        <v>-0.10599999999999987</v>
      </c>
      <c r="AS255" s="23">
        <f t="shared" si="247"/>
        <v>0.17600000000000016</v>
      </c>
      <c r="AT255" s="23">
        <f t="shared" si="225"/>
        <v>3.0000000000000249E-2</v>
      </c>
      <c r="AU255" s="23">
        <f t="shared" si="226"/>
        <v>5.8000000000000718E-2</v>
      </c>
      <c r="AV255" s="23">
        <f t="shared" si="227"/>
        <v>4.0000000000004476E-3</v>
      </c>
      <c r="AW255" s="23">
        <f t="shared" si="228"/>
        <v>8.0000000000008953E-3</v>
      </c>
      <c r="AX255" s="23">
        <f t="shared" si="229"/>
        <v>7.0000000000005613E-3</v>
      </c>
      <c r="AY255" s="23">
        <f t="shared" si="230"/>
        <v>-1.9999999999997797E-3</v>
      </c>
      <c r="AZ255" s="23">
        <f t="shared" si="231"/>
        <v>1.000000000000334E-3</v>
      </c>
      <c r="BA255" s="23">
        <f t="shared" si="232"/>
        <v>0.17500000000000071</v>
      </c>
      <c r="BB255" s="23">
        <f t="shared" si="233"/>
        <v>0.13500000000000068</v>
      </c>
      <c r="BC255" s="23">
        <f t="shared" si="234"/>
        <v>5.1000000000000156E-2</v>
      </c>
      <c r="BD255" s="23">
        <f t="shared" si="235"/>
        <v>6.9000000000000838E-2</v>
      </c>
      <c r="BE255" s="23">
        <f t="shared" si="236"/>
        <v>-6.3999999999999169E-2</v>
      </c>
      <c r="BF255" s="23">
        <f t="shared" si="237"/>
        <v>-0.14799999999999969</v>
      </c>
      <c r="BG255" s="23">
        <f t="shared" si="238"/>
        <v>-0.10599999999999898</v>
      </c>
      <c r="BH255" s="23">
        <f t="shared" si="239"/>
        <v>-0.5649999999999995</v>
      </c>
      <c r="BI255" s="23">
        <f t="shared" si="240"/>
        <v>0.10500000000000043</v>
      </c>
      <c r="BJ255" s="23">
        <f t="shared" si="241"/>
        <v>5.0000000000007816E-3</v>
      </c>
      <c r="BK255" s="23">
        <f t="shared" si="242"/>
        <v>3.5000000000000142E-2</v>
      </c>
      <c r="BL255" s="23">
        <f t="shared" si="243"/>
        <v>-4.9999999999998934E-3</v>
      </c>
      <c r="BM255" s="23">
        <f t="shared" si="244"/>
        <v>0.14500000000000046</v>
      </c>
      <c r="BN255" s="23">
        <f t="shared" si="245"/>
        <v>0.14500000000000046</v>
      </c>
      <c r="BP255" s="8">
        <f t="shared" si="199"/>
        <v>2.4999999999999467E-2</v>
      </c>
      <c r="BQ255" s="8">
        <f t="shared" si="200"/>
        <v>0.10599999999999987</v>
      </c>
      <c r="BR255" s="8">
        <f t="shared" si="201"/>
        <v>0.17600000000000016</v>
      </c>
      <c r="BS255" s="8">
        <f t="shared" si="202"/>
        <v>3.0000000000000249E-2</v>
      </c>
      <c r="BT255" s="8">
        <f t="shared" si="203"/>
        <v>5.8000000000000718E-2</v>
      </c>
      <c r="BU255" s="8">
        <f t="shared" si="204"/>
        <v>4.0000000000004476E-3</v>
      </c>
      <c r="BV255" s="8">
        <f t="shared" si="205"/>
        <v>8.0000000000008953E-3</v>
      </c>
      <c r="BW255" s="8">
        <f t="shared" si="206"/>
        <v>7.0000000000005613E-3</v>
      </c>
      <c r="BX255" s="8">
        <f t="shared" si="207"/>
        <v>1.9999999999997797E-3</v>
      </c>
      <c r="BY255" s="8">
        <f t="shared" si="208"/>
        <v>1.000000000000334E-3</v>
      </c>
      <c r="BZ255" s="8">
        <f t="shared" si="209"/>
        <v>0.17500000000000071</v>
      </c>
      <c r="CA255" s="8">
        <f t="shared" si="210"/>
        <v>0.13500000000000068</v>
      </c>
      <c r="CB255" s="8">
        <f t="shared" si="211"/>
        <v>5.1000000000000156E-2</v>
      </c>
      <c r="CC255" s="8">
        <f t="shared" si="212"/>
        <v>6.9000000000000838E-2</v>
      </c>
      <c r="CD255" s="8">
        <f t="shared" si="213"/>
        <v>6.3999999999999169E-2</v>
      </c>
      <c r="CE255" s="8">
        <f t="shared" si="214"/>
        <v>0.14799999999999969</v>
      </c>
      <c r="CF255" s="8">
        <f t="shared" si="215"/>
        <v>0.10599999999999898</v>
      </c>
      <c r="CG255" s="8">
        <f t="shared" si="216"/>
        <v>0.5649999999999995</v>
      </c>
      <c r="CH255" s="8">
        <f t="shared" si="217"/>
        <v>0.10500000000000043</v>
      </c>
      <c r="CI255" s="8">
        <f t="shared" si="218"/>
        <v>5.0000000000007816E-3</v>
      </c>
      <c r="CJ255" s="8">
        <f t="shared" si="219"/>
        <v>3.5000000000000142E-2</v>
      </c>
      <c r="CK255" s="8">
        <f t="shared" si="220"/>
        <v>4.9999999999998934E-3</v>
      </c>
      <c r="CL255" s="8">
        <f t="shared" si="221"/>
        <v>0.14500000000000046</v>
      </c>
      <c r="CM255" s="8">
        <f t="shared" si="222"/>
        <v>0.14500000000000046</v>
      </c>
      <c r="CN255" s="8"/>
    </row>
    <row r="256" spans="1:92">
      <c r="A256" s="1">
        <f t="shared" si="224"/>
        <v>254</v>
      </c>
      <c r="B256" s="19"/>
      <c r="C256" s="1">
        <v>5</v>
      </c>
      <c r="D256" s="4">
        <f t="shared" si="197"/>
        <v>35</v>
      </c>
      <c r="E256" s="4" t="s">
        <v>148</v>
      </c>
      <c r="F256" s="4">
        <v>1</v>
      </c>
      <c r="G256" s="4" t="s">
        <v>16</v>
      </c>
      <c r="H256" s="4" t="s">
        <v>25</v>
      </c>
      <c r="I256" s="4"/>
      <c r="J256" s="5">
        <v>94.2</v>
      </c>
      <c r="K256" s="67">
        <v>3.6999999999999998E-2</v>
      </c>
      <c r="L256" s="41">
        <v>6.4069999999999983</v>
      </c>
      <c r="M256" s="132" t="s">
        <v>234</v>
      </c>
      <c r="N256" s="1" t="s">
        <v>15</v>
      </c>
      <c r="O256" s="23">
        <v>6.4229999999999974</v>
      </c>
      <c r="P256" s="1" t="s">
        <v>9</v>
      </c>
      <c r="Q256" s="3" t="s">
        <v>227</v>
      </c>
      <c r="R256" s="23">
        <v>6.335</v>
      </c>
      <c r="S256" s="23">
        <v>6.2560000000000002</v>
      </c>
      <c r="T256" s="23">
        <v>6.5709999999999997</v>
      </c>
      <c r="U256" s="23">
        <v>6.4340000000000002</v>
      </c>
      <c r="V256" s="23">
        <v>6.4489999999999998</v>
      </c>
      <c r="W256" s="23">
        <v>6.4080000000000004</v>
      </c>
      <c r="X256" s="23">
        <v>6.4130000000000003</v>
      </c>
      <c r="Y256" s="23">
        <v>6.4080000000000004</v>
      </c>
      <c r="Z256" s="23">
        <v>6.4029999999999996</v>
      </c>
      <c r="AA256" s="23">
        <v>6.4059999999999997</v>
      </c>
      <c r="AB256" s="23">
        <v>6.5419999999999998</v>
      </c>
      <c r="AC256" s="23">
        <v>6.5019999999999998</v>
      </c>
      <c r="AD256" s="23">
        <v>6.4189999999999996</v>
      </c>
      <c r="AE256" s="23">
        <v>6.44</v>
      </c>
      <c r="AF256" s="23">
        <v>6.306</v>
      </c>
      <c r="AG256" s="23">
        <v>6.2460000000000004</v>
      </c>
      <c r="AH256" s="23">
        <f t="shared" si="254"/>
        <v>6.2759999999999998</v>
      </c>
      <c r="AI256" s="8">
        <v>6.08</v>
      </c>
      <c r="AJ256" s="8">
        <v>6.59</v>
      </c>
      <c r="AK256" s="8">
        <v>6.44</v>
      </c>
      <c r="AL256" s="7">
        <v>6.47</v>
      </c>
      <c r="AM256" s="7">
        <v>6.41</v>
      </c>
      <c r="AN256" s="8">
        <v>6.43</v>
      </c>
      <c r="AO256" s="8">
        <v>6.42</v>
      </c>
      <c r="AP256" s="3"/>
      <c r="AQ256" s="23">
        <f t="shared" si="198"/>
        <v>-7.1999999999998288E-2</v>
      </c>
      <c r="AR256" s="23">
        <f t="shared" si="246"/>
        <v>-0.15099999999999802</v>
      </c>
      <c r="AS256" s="23">
        <f t="shared" si="247"/>
        <v>0.16400000000000148</v>
      </c>
      <c r="AT256" s="23">
        <f t="shared" si="225"/>
        <v>2.7000000000001911E-2</v>
      </c>
      <c r="AU256" s="23">
        <f t="shared" si="226"/>
        <v>4.2000000000001592E-2</v>
      </c>
      <c r="AV256" s="23">
        <f t="shared" si="227"/>
        <v>1.0000000000021103E-3</v>
      </c>
      <c r="AW256" s="23">
        <f t="shared" si="228"/>
        <v>6.0000000000020037E-3</v>
      </c>
      <c r="AX256" s="23">
        <f t="shared" si="229"/>
        <v>1.0000000000021103E-3</v>
      </c>
      <c r="AY256" s="23">
        <f t="shared" si="230"/>
        <v>-3.9999999999986713E-3</v>
      </c>
      <c r="AZ256" s="23">
        <f t="shared" si="231"/>
        <v>-9.999999999985576E-4</v>
      </c>
      <c r="BA256" s="23">
        <f t="shared" si="232"/>
        <v>0.13500000000000156</v>
      </c>
      <c r="BB256" s="23">
        <f t="shared" si="233"/>
        <v>9.5000000000001528E-2</v>
      </c>
      <c r="BC256" s="23">
        <f t="shared" si="234"/>
        <v>1.2000000000001343E-2</v>
      </c>
      <c r="BD256" s="23">
        <f t="shared" si="235"/>
        <v>3.3000000000002139E-2</v>
      </c>
      <c r="BE256" s="23">
        <f t="shared" si="236"/>
        <v>-0.1009999999999982</v>
      </c>
      <c r="BF256" s="23">
        <f t="shared" si="237"/>
        <v>-0.16099999999999781</v>
      </c>
      <c r="BG256" s="23">
        <f t="shared" si="238"/>
        <v>-0.13099999999999845</v>
      </c>
      <c r="BH256" s="23">
        <f t="shared" si="239"/>
        <v>-0.32699999999999818</v>
      </c>
      <c r="BI256" s="23">
        <f t="shared" si="240"/>
        <v>0.18300000000000161</v>
      </c>
      <c r="BJ256" s="23">
        <f t="shared" si="241"/>
        <v>3.3000000000002139E-2</v>
      </c>
      <c r="BK256" s="23">
        <f t="shared" si="242"/>
        <v>6.3000000000001499E-2</v>
      </c>
      <c r="BL256" s="23">
        <f t="shared" si="243"/>
        <v>3.00000000000189E-3</v>
      </c>
      <c r="BM256" s="23">
        <f t="shared" si="244"/>
        <v>2.3000000000001464E-2</v>
      </c>
      <c r="BN256" s="23">
        <f t="shared" si="245"/>
        <v>1.3000000000001677E-2</v>
      </c>
      <c r="BP256" s="8">
        <f t="shared" si="199"/>
        <v>7.1999999999998288E-2</v>
      </c>
      <c r="BQ256" s="8">
        <f t="shared" si="200"/>
        <v>0.15099999999999802</v>
      </c>
      <c r="BR256" s="8">
        <f t="shared" si="201"/>
        <v>0.16400000000000148</v>
      </c>
      <c r="BS256" s="8">
        <f t="shared" si="202"/>
        <v>2.7000000000001911E-2</v>
      </c>
      <c r="BT256" s="8">
        <f t="shared" si="203"/>
        <v>4.2000000000001592E-2</v>
      </c>
      <c r="BU256" s="8">
        <f t="shared" si="204"/>
        <v>1.0000000000021103E-3</v>
      </c>
      <c r="BV256" s="8">
        <f t="shared" si="205"/>
        <v>6.0000000000020037E-3</v>
      </c>
      <c r="BW256" s="8">
        <f t="shared" si="206"/>
        <v>1.0000000000021103E-3</v>
      </c>
      <c r="BX256" s="8">
        <f t="shared" si="207"/>
        <v>3.9999999999986713E-3</v>
      </c>
      <c r="BY256" s="8">
        <f t="shared" si="208"/>
        <v>9.999999999985576E-4</v>
      </c>
      <c r="BZ256" s="8">
        <f t="shared" si="209"/>
        <v>0.13500000000000156</v>
      </c>
      <c r="CA256" s="8">
        <f t="shared" si="210"/>
        <v>9.5000000000001528E-2</v>
      </c>
      <c r="CB256" s="8">
        <f t="shared" si="211"/>
        <v>1.2000000000001343E-2</v>
      </c>
      <c r="CC256" s="8">
        <f t="shared" si="212"/>
        <v>3.3000000000002139E-2</v>
      </c>
      <c r="CD256" s="8">
        <f t="shared" si="213"/>
        <v>0.1009999999999982</v>
      </c>
      <c r="CE256" s="8">
        <f t="shared" si="214"/>
        <v>0.16099999999999781</v>
      </c>
      <c r="CF256" s="8">
        <f t="shared" si="215"/>
        <v>0.13099999999999845</v>
      </c>
      <c r="CG256" s="8">
        <f t="shared" si="216"/>
        <v>0.32699999999999818</v>
      </c>
      <c r="CH256" s="8">
        <f t="shared" si="217"/>
        <v>0.18300000000000161</v>
      </c>
      <c r="CI256" s="8">
        <f t="shared" si="218"/>
        <v>3.3000000000002139E-2</v>
      </c>
      <c r="CJ256" s="8">
        <f t="shared" si="219"/>
        <v>6.3000000000001499E-2</v>
      </c>
      <c r="CK256" s="8">
        <f t="shared" si="220"/>
        <v>3.00000000000189E-3</v>
      </c>
      <c r="CL256" s="8">
        <f t="shared" si="221"/>
        <v>2.3000000000001464E-2</v>
      </c>
      <c r="CM256" s="8">
        <f t="shared" si="222"/>
        <v>1.3000000000001677E-2</v>
      </c>
      <c r="CN256" s="8"/>
    </row>
    <row r="257" spans="1:92">
      <c r="A257" s="1">
        <f t="shared" si="224"/>
        <v>255</v>
      </c>
      <c r="B257" s="19"/>
      <c r="C257" s="1">
        <v>5</v>
      </c>
      <c r="D257" s="4">
        <f t="shared" si="197"/>
        <v>35</v>
      </c>
      <c r="E257" s="4" t="s">
        <v>151</v>
      </c>
      <c r="F257" s="4">
        <v>1</v>
      </c>
      <c r="G257" s="4" t="s">
        <v>16</v>
      </c>
      <c r="H257" s="4" t="s">
        <v>25</v>
      </c>
      <c r="I257" s="4"/>
      <c r="J257" s="5">
        <v>93.8</v>
      </c>
      <c r="K257" s="72"/>
      <c r="L257" s="41">
        <v>6.4489999999999998</v>
      </c>
      <c r="M257" s="132" t="s">
        <v>234</v>
      </c>
      <c r="N257" s="1" t="s">
        <v>15</v>
      </c>
      <c r="O257" s="23">
        <v>6.4630000000000001</v>
      </c>
      <c r="P257" s="1" t="s">
        <v>9</v>
      </c>
      <c r="Q257" s="3" t="s">
        <v>227</v>
      </c>
      <c r="R257" s="23">
        <v>6.3730000000000002</v>
      </c>
      <c r="S257" s="23">
        <v>6.3029999999999999</v>
      </c>
      <c r="T257" s="23">
        <v>6.625</v>
      </c>
      <c r="U257" s="23">
        <v>6.4930000000000003</v>
      </c>
      <c r="V257" s="23">
        <v>6.5019999999999998</v>
      </c>
      <c r="W257" s="23">
        <v>6.4530000000000003</v>
      </c>
      <c r="X257" s="23">
        <v>6.4580000000000002</v>
      </c>
      <c r="Y257" s="23">
        <v>6.4569999999999999</v>
      </c>
      <c r="Z257" s="23">
        <v>6.4470000000000001</v>
      </c>
      <c r="AA257" s="23">
        <v>6.3890000000000002</v>
      </c>
      <c r="AB257" s="23">
        <v>6.617</v>
      </c>
      <c r="AC257" s="23">
        <v>6.5759999999999996</v>
      </c>
      <c r="AD257" s="23">
        <v>6.4829999999999997</v>
      </c>
      <c r="AE257" s="23">
        <v>6.5110000000000001</v>
      </c>
      <c r="AF257" s="23">
        <v>6.3550000000000004</v>
      </c>
      <c r="AG257" s="23">
        <v>6.3049999999999997</v>
      </c>
      <c r="AH257" s="23">
        <f t="shared" si="254"/>
        <v>6.33</v>
      </c>
      <c r="AI257" s="8">
        <v>5.78</v>
      </c>
      <c r="AJ257" s="8">
        <v>6.55</v>
      </c>
      <c r="AK257" s="8">
        <v>6.46</v>
      </c>
      <c r="AL257" s="7">
        <v>6.45</v>
      </c>
      <c r="AM257" s="7">
        <v>6.41</v>
      </c>
      <c r="AN257" s="8">
        <v>6.59</v>
      </c>
      <c r="AO257" s="8">
        <v>6.59</v>
      </c>
      <c r="AP257" s="3"/>
      <c r="AQ257" s="23">
        <f t="shared" si="198"/>
        <v>-7.5999999999999623E-2</v>
      </c>
      <c r="AR257" s="23">
        <f t="shared" si="246"/>
        <v>-0.14599999999999991</v>
      </c>
      <c r="AS257" s="23">
        <f t="shared" si="247"/>
        <v>0.17600000000000016</v>
      </c>
      <c r="AT257" s="23">
        <f t="shared" si="225"/>
        <v>4.4000000000000483E-2</v>
      </c>
      <c r="AU257" s="23">
        <f t="shared" si="226"/>
        <v>5.2999999999999936E-2</v>
      </c>
      <c r="AV257" s="23">
        <f t="shared" si="227"/>
        <v>4.0000000000004476E-3</v>
      </c>
      <c r="AW257" s="23">
        <f t="shared" si="228"/>
        <v>9.0000000000003411E-3</v>
      </c>
      <c r="AX257" s="23">
        <f t="shared" si="229"/>
        <v>8.0000000000000071E-3</v>
      </c>
      <c r="AY257" s="23">
        <f t="shared" si="230"/>
        <v>-1.9999999999997797E-3</v>
      </c>
      <c r="AZ257" s="23">
        <f t="shared" si="231"/>
        <v>-5.9999999999999609E-2</v>
      </c>
      <c r="BA257" s="23">
        <f t="shared" si="232"/>
        <v>0.16800000000000015</v>
      </c>
      <c r="BB257" s="23">
        <f t="shared" si="233"/>
        <v>0.12699999999999978</v>
      </c>
      <c r="BC257" s="23">
        <f t="shared" si="234"/>
        <v>3.3999999999999808E-2</v>
      </c>
      <c r="BD257" s="23">
        <f t="shared" si="235"/>
        <v>6.2000000000000277E-2</v>
      </c>
      <c r="BE257" s="23">
        <f t="shared" si="236"/>
        <v>-9.3999999999999417E-2</v>
      </c>
      <c r="BF257" s="23">
        <f t="shared" si="237"/>
        <v>-0.14400000000000013</v>
      </c>
      <c r="BG257" s="23">
        <f t="shared" si="238"/>
        <v>-0.11899999999999977</v>
      </c>
      <c r="BH257" s="23">
        <f t="shared" si="239"/>
        <v>-0.66899999999999959</v>
      </c>
      <c r="BI257" s="23">
        <f t="shared" si="240"/>
        <v>0.10099999999999998</v>
      </c>
      <c r="BJ257" s="23">
        <f t="shared" si="241"/>
        <v>1.1000000000000121E-2</v>
      </c>
      <c r="BK257" s="23">
        <f t="shared" si="242"/>
        <v>1.000000000000334E-3</v>
      </c>
      <c r="BL257" s="23">
        <f t="shared" si="243"/>
        <v>-3.8999999999999702E-2</v>
      </c>
      <c r="BM257" s="23">
        <f t="shared" si="244"/>
        <v>0.14100000000000001</v>
      </c>
      <c r="BN257" s="23">
        <f t="shared" si="245"/>
        <v>0.14100000000000001</v>
      </c>
      <c r="BP257" s="8">
        <f t="shared" si="199"/>
        <v>7.5999999999999623E-2</v>
      </c>
      <c r="BQ257" s="8">
        <f t="shared" si="200"/>
        <v>0.14599999999999991</v>
      </c>
      <c r="BR257" s="8">
        <f t="shared" si="201"/>
        <v>0.17600000000000016</v>
      </c>
      <c r="BS257" s="8">
        <f t="shared" si="202"/>
        <v>4.4000000000000483E-2</v>
      </c>
      <c r="BT257" s="8">
        <f t="shared" si="203"/>
        <v>5.2999999999999936E-2</v>
      </c>
      <c r="BU257" s="8">
        <f t="shared" si="204"/>
        <v>4.0000000000004476E-3</v>
      </c>
      <c r="BV257" s="8">
        <f t="shared" si="205"/>
        <v>9.0000000000003411E-3</v>
      </c>
      <c r="BW257" s="8">
        <f t="shared" si="206"/>
        <v>8.0000000000000071E-3</v>
      </c>
      <c r="BX257" s="8">
        <f t="shared" si="207"/>
        <v>1.9999999999997797E-3</v>
      </c>
      <c r="BY257" s="8">
        <f t="shared" si="208"/>
        <v>5.9999999999999609E-2</v>
      </c>
      <c r="BZ257" s="8">
        <f t="shared" si="209"/>
        <v>0.16800000000000015</v>
      </c>
      <c r="CA257" s="8">
        <f t="shared" si="210"/>
        <v>0.12699999999999978</v>
      </c>
      <c r="CB257" s="8">
        <f t="shared" si="211"/>
        <v>3.3999999999999808E-2</v>
      </c>
      <c r="CC257" s="8">
        <f t="shared" si="212"/>
        <v>6.2000000000000277E-2</v>
      </c>
      <c r="CD257" s="8">
        <f t="shared" si="213"/>
        <v>9.3999999999999417E-2</v>
      </c>
      <c r="CE257" s="8">
        <f t="shared" si="214"/>
        <v>0.14400000000000013</v>
      </c>
      <c r="CF257" s="8">
        <f t="shared" si="215"/>
        <v>0.11899999999999977</v>
      </c>
      <c r="CG257" s="8">
        <f t="shared" si="216"/>
        <v>0.66899999999999959</v>
      </c>
      <c r="CH257" s="8">
        <f t="shared" si="217"/>
        <v>0.10099999999999998</v>
      </c>
      <c r="CI257" s="8">
        <f t="shared" si="218"/>
        <v>1.1000000000000121E-2</v>
      </c>
      <c r="CJ257" s="8">
        <f t="shared" si="219"/>
        <v>1.000000000000334E-3</v>
      </c>
      <c r="CK257" s="8">
        <f t="shared" si="220"/>
        <v>3.8999999999999702E-2</v>
      </c>
      <c r="CL257" s="8">
        <f t="shared" si="221"/>
        <v>0.14100000000000001</v>
      </c>
      <c r="CM257" s="8">
        <f t="shared" si="222"/>
        <v>0.14100000000000001</v>
      </c>
      <c r="CN257" s="8"/>
    </row>
    <row r="258" spans="1:92">
      <c r="A258" s="1">
        <f t="shared" si="224"/>
        <v>256</v>
      </c>
      <c r="B258" s="19"/>
      <c r="C258" s="1">
        <v>5</v>
      </c>
      <c r="D258" s="4">
        <f t="shared" si="197"/>
        <v>35</v>
      </c>
      <c r="E258" s="4" t="s">
        <v>157</v>
      </c>
      <c r="F258" s="4">
        <v>1</v>
      </c>
      <c r="G258" s="4" t="s">
        <v>16</v>
      </c>
      <c r="H258" s="4" t="s">
        <v>25</v>
      </c>
      <c r="I258" s="4"/>
      <c r="J258" s="5">
        <v>94.2</v>
      </c>
      <c r="K258" s="67">
        <v>4.5999999999999999E-2</v>
      </c>
      <c r="L258" s="41">
        <v>6.556</v>
      </c>
      <c r="M258" s="132" t="s">
        <v>234</v>
      </c>
      <c r="N258" s="1" t="s">
        <v>15</v>
      </c>
      <c r="O258" s="23">
        <v>6.5460000000000003</v>
      </c>
      <c r="P258" s="1" t="s">
        <v>9</v>
      </c>
      <c r="Q258" s="3" t="s">
        <v>227</v>
      </c>
      <c r="R258" s="23">
        <v>6.5019999999999998</v>
      </c>
      <c r="S258" s="23">
        <v>6.4210000000000003</v>
      </c>
      <c r="T258" s="23">
        <v>6.7359999999999998</v>
      </c>
      <c r="U258" s="23">
        <v>6.585</v>
      </c>
      <c r="V258" s="23">
        <v>6.6079999999999997</v>
      </c>
      <c r="W258" s="23">
        <v>6.5609999999999999</v>
      </c>
      <c r="X258" s="23">
        <v>6.5650000000000004</v>
      </c>
      <c r="Y258" s="23">
        <v>6.5629999999999997</v>
      </c>
      <c r="Z258" s="23">
        <v>6.556</v>
      </c>
      <c r="AA258" s="23">
        <v>6.5590000000000002</v>
      </c>
      <c r="AB258" s="23">
        <v>6.7050000000000001</v>
      </c>
      <c r="AC258" s="23">
        <v>6.6619999999999999</v>
      </c>
      <c r="AD258" s="23">
        <v>6.5810000000000004</v>
      </c>
      <c r="AE258" s="23">
        <v>6.6020000000000003</v>
      </c>
      <c r="AF258" s="23">
        <v>6.4749999999999996</v>
      </c>
      <c r="AG258" s="23">
        <v>6.407</v>
      </c>
      <c r="AH258" s="23">
        <f t="shared" si="254"/>
        <v>6.4409999999999998</v>
      </c>
      <c r="AI258" s="8">
        <v>6.16</v>
      </c>
      <c r="AJ258" s="8">
        <v>6.72</v>
      </c>
      <c r="AK258" s="8">
        <v>6.56</v>
      </c>
      <c r="AL258" s="7">
        <v>6.61</v>
      </c>
      <c r="AM258" s="7">
        <v>6.54</v>
      </c>
      <c r="AN258" s="8">
        <v>6.62</v>
      </c>
      <c r="AO258" s="8">
        <v>6.6</v>
      </c>
      <c r="AP258" s="3"/>
      <c r="AQ258" s="23">
        <f t="shared" si="198"/>
        <v>-5.400000000000027E-2</v>
      </c>
      <c r="AR258" s="23">
        <f t="shared" si="246"/>
        <v>-0.13499999999999979</v>
      </c>
      <c r="AS258" s="23">
        <f t="shared" si="247"/>
        <v>0.17999999999999972</v>
      </c>
      <c r="AT258" s="23">
        <f t="shared" si="225"/>
        <v>2.8999999999999915E-2</v>
      </c>
      <c r="AU258" s="23">
        <f t="shared" si="226"/>
        <v>5.1999999999999602E-2</v>
      </c>
      <c r="AV258" s="23">
        <f t="shared" si="227"/>
        <v>4.9999999999998934E-3</v>
      </c>
      <c r="AW258" s="23">
        <f t="shared" si="228"/>
        <v>9.0000000000003411E-3</v>
      </c>
      <c r="AX258" s="23">
        <f t="shared" si="229"/>
        <v>6.9999999999996732E-3</v>
      </c>
      <c r="AY258" s="23">
        <f t="shared" si="230"/>
        <v>0</v>
      </c>
      <c r="AZ258" s="23">
        <f t="shared" si="231"/>
        <v>3.0000000000001137E-3</v>
      </c>
      <c r="BA258" s="23">
        <f t="shared" si="232"/>
        <v>0.14900000000000002</v>
      </c>
      <c r="BB258" s="23">
        <f t="shared" si="233"/>
        <v>0.10599999999999987</v>
      </c>
      <c r="BC258" s="23">
        <f t="shared" si="234"/>
        <v>2.5000000000000355E-2</v>
      </c>
      <c r="BD258" s="23">
        <f t="shared" si="235"/>
        <v>4.6000000000000263E-2</v>
      </c>
      <c r="BE258" s="23">
        <f t="shared" si="236"/>
        <v>-8.1000000000000405E-2</v>
      </c>
      <c r="BF258" s="23">
        <f t="shared" si="237"/>
        <v>-0.14900000000000002</v>
      </c>
      <c r="BG258" s="23">
        <f t="shared" si="238"/>
        <v>-0.11500000000000021</v>
      </c>
      <c r="BH258" s="23">
        <f t="shared" si="239"/>
        <v>-0.39599999999999991</v>
      </c>
      <c r="BI258" s="23">
        <f t="shared" si="240"/>
        <v>0.1639999999999997</v>
      </c>
      <c r="BJ258" s="23">
        <f t="shared" si="241"/>
        <v>3.9999999999995595E-3</v>
      </c>
      <c r="BK258" s="23">
        <f t="shared" si="242"/>
        <v>5.400000000000027E-2</v>
      </c>
      <c r="BL258" s="23">
        <f t="shared" si="243"/>
        <v>-1.6000000000000014E-2</v>
      </c>
      <c r="BM258" s="23">
        <f t="shared" si="244"/>
        <v>6.4000000000000057E-2</v>
      </c>
      <c r="BN258" s="23">
        <f t="shared" si="245"/>
        <v>4.3999999999999595E-2</v>
      </c>
      <c r="BP258" s="8">
        <f t="shared" si="199"/>
        <v>5.400000000000027E-2</v>
      </c>
      <c r="BQ258" s="8">
        <f t="shared" si="200"/>
        <v>0.13499999999999979</v>
      </c>
      <c r="BR258" s="8">
        <f t="shared" si="201"/>
        <v>0.17999999999999972</v>
      </c>
      <c r="BS258" s="8">
        <f t="shared" si="202"/>
        <v>2.8999999999999915E-2</v>
      </c>
      <c r="BT258" s="8">
        <f t="shared" si="203"/>
        <v>5.1999999999999602E-2</v>
      </c>
      <c r="BU258" s="8">
        <f t="shared" si="204"/>
        <v>4.9999999999998934E-3</v>
      </c>
      <c r="BV258" s="8">
        <f t="shared" si="205"/>
        <v>9.0000000000003411E-3</v>
      </c>
      <c r="BW258" s="8">
        <f t="shared" si="206"/>
        <v>6.9999999999996732E-3</v>
      </c>
      <c r="BX258" s="8">
        <f t="shared" si="207"/>
        <v>0</v>
      </c>
      <c r="BY258" s="8">
        <f t="shared" si="208"/>
        <v>3.0000000000001137E-3</v>
      </c>
      <c r="BZ258" s="8">
        <f t="shared" si="209"/>
        <v>0.14900000000000002</v>
      </c>
      <c r="CA258" s="8">
        <f t="shared" si="210"/>
        <v>0.10599999999999987</v>
      </c>
      <c r="CB258" s="8">
        <f t="shared" si="211"/>
        <v>2.5000000000000355E-2</v>
      </c>
      <c r="CC258" s="8">
        <f t="shared" si="212"/>
        <v>4.6000000000000263E-2</v>
      </c>
      <c r="CD258" s="8">
        <f t="shared" si="213"/>
        <v>8.1000000000000405E-2</v>
      </c>
      <c r="CE258" s="8">
        <f t="shared" si="214"/>
        <v>0.14900000000000002</v>
      </c>
      <c r="CF258" s="8">
        <f t="shared" si="215"/>
        <v>0.11500000000000021</v>
      </c>
      <c r="CG258" s="8">
        <f t="shared" si="216"/>
        <v>0.39599999999999991</v>
      </c>
      <c r="CH258" s="8">
        <f t="shared" si="217"/>
        <v>0.1639999999999997</v>
      </c>
      <c r="CI258" s="8">
        <f t="shared" si="218"/>
        <v>3.9999999999995595E-3</v>
      </c>
      <c r="CJ258" s="8">
        <f t="shared" si="219"/>
        <v>5.400000000000027E-2</v>
      </c>
      <c r="CK258" s="8">
        <f t="shared" si="220"/>
        <v>1.6000000000000014E-2</v>
      </c>
      <c r="CL258" s="8">
        <f t="shared" si="221"/>
        <v>6.4000000000000057E-2</v>
      </c>
      <c r="CM258" s="8">
        <f t="shared" si="222"/>
        <v>4.3999999999999595E-2</v>
      </c>
      <c r="CN258" s="8"/>
    </row>
    <row r="259" spans="1:92">
      <c r="A259" s="1">
        <f t="shared" si="224"/>
        <v>257</v>
      </c>
      <c r="B259" s="19"/>
      <c r="C259" s="1">
        <v>5</v>
      </c>
      <c r="D259" s="4">
        <f t="shared" si="197"/>
        <v>35</v>
      </c>
      <c r="E259" s="4" t="s">
        <v>135</v>
      </c>
      <c r="F259" s="4">
        <v>1</v>
      </c>
      <c r="G259" s="4" t="s">
        <v>13</v>
      </c>
      <c r="H259" s="4" t="s">
        <v>19</v>
      </c>
      <c r="I259" s="4" t="s">
        <v>345</v>
      </c>
      <c r="J259" s="5">
        <v>78.900000000000006</v>
      </c>
      <c r="K259" s="67">
        <v>0.01</v>
      </c>
      <c r="L259" s="41">
        <v>6.4509999999999996</v>
      </c>
      <c r="M259" s="132" t="s">
        <v>360</v>
      </c>
      <c r="N259" s="1" t="s">
        <v>15</v>
      </c>
      <c r="O259" s="23">
        <v>6.45</v>
      </c>
      <c r="P259" s="1" t="s">
        <v>9</v>
      </c>
      <c r="Q259" s="3" t="s">
        <v>227</v>
      </c>
      <c r="R259" s="23">
        <v>7.6289999999999996</v>
      </c>
      <c r="S259" s="23">
        <v>6.86</v>
      </c>
      <c r="T259" s="23">
        <v>7.0430000000000001</v>
      </c>
      <c r="U259" s="38"/>
      <c r="V259" s="23">
        <v>6.9630000000000001</v>
      </c>
      <c r="W259" s="23">
        <v>6.72</v>
      </c>
      <c r="X259" s="23">
        <v>6.7089999999999996</v>
      </c>
      <c r="Y259" s="23">
        <v>6.6609999999999996</v>
      </c>
      <c r="Z259" s="23">
        <v>6.57</v>
      </c>
      <c r="AA259" s="23">
        <v>6.5229999999999997</v>
      </c>
      <c r="AB259" s="23">
        <v>7.165</v>
      </c>
      <c r="AC259" s="23">
        <v>7.1550000000000002</v>
      </c>
      <c r="AD259" s="23">
        <v>7.0529999999999999</v>
      </c>
      <c r="AE259" s="23">
        <v>6.9649999999999999</v>
      </c>
      <c r="AF259" s="23">
        <v>6.9039999999999999</v>
      </c>
      <c r="AG259" s="23">
        <v>5.923</v>
      </c>
      <c r="AH259" s="23">
        <f t="shared" si="254"/>
        <v>6.4135</v>
      </c>
      <c r="AI259" s="8">
        <v>6.49</v>
      </c>
      <c r="AJ259" s="8">
        <v>6.63</v>
      </c>
      <c r="AK259" s="8">
        <v>6.13</v>
      </c>
      <c r="AL259" s="7">
        <v>6.59</v>
      </c>
      <c r="AM259" s="7">
        <v>6.5</v>
      </c>
      <c r="AN259" s="8">
        <v>6.78</v>
      </c>
      <c r="AO259" s="8">
        <v>6.75</v>
      </c>
      <c r="AP259" s="3"/>
      <c r="AQ259" s="23">
        <f t="shared" si="198"/>
        <v>1.1779999999999999</v>
      </c>
      <c r="AR259" s="23">
        <f t="shared" si="246"/>
        <v>0.4090000000000007</v>
      </c>
      <c r="AS259" s="23">
        <f t="shared" si="247"/>
        <v>0.59200000000000053</v>
      </c>
      <c r="AT259" s="23" t="str">
        <f t="shared" si="225"/>
        <v/>
      </c>
      <c r="AU259" s="23">
        <f t="shared" si="226"/>
        <v>0.51200000000000045</v>
      </c>
      <c r="AV259" s="23">
        <f t="shared" si="227"/>
        <v>0.26900000000000013</v>
      </c>
      <c r="AW259" s="23">
        <f t="shared" si="228"/>
        <v>0.25800000000000001</v>
      </c>
      <c r="AX259" s="23">
        <f t="shared" si="229"/>
        <v>0.20999999999999996</v>
      </c>
      <c r="AY259" s="23">
        <f t="shared" si="230"/>
        <v>0.11900000000000066</v>
      </c>
      <c r="AZ259" s="23">
        <f t="shared" si="231"/>
        <v>7.2000000000000064E-2</v>
      </c>
      <c r="BA259" s="23">
        <f t="shared" si="232"/>
        <v>0.71400000000000041</v>
      </c>
      <c r="BB259" s="23">
        <f t="shared" si="233"/>
        <v>0.70400000000000063</v>
      </c>
      <c r="BC259" s="23">
        <f t="shared" si="234"/>
        <v>0.60200000000000031</v>
      </c>
      <c r="BD259" s="23">
        <f t="shared" si="235"/>
        <v>0.51400000000000023</v>
      </c>
      <c r="BE259" s="23">
        <f t="shared" si="236"/>
        <v>0.45300000000000029</v>
      </c>
      <c r="BF259" s="23">
        <f t="shared" si="237"/>
        <v>-0.52799999999999958</v>
      </c>
      <c r="BG259" s="23">
        <f t="shared" si="238"/>
        <v>-3.7499999999999645E-2</v>
      </c>
      <c r="BH259" s="23">
        <f t="shared" si="239"/>
        <v>3.900000000000059E-2</v>
      </c>
      <c r="BI259" s="23">
        <f t="shared" si="240"/>
        <v>0.17900000000000027</v>
      </c>
      <c r="BJ259" s="23">
        <f t="shared" si="241"/>
        <v>-0.32099999999999973</v>
      </c>
      <c r="BK259" s="23">
        <f t="shared" si="242"/>
        <v>0.13900000000000023</v>
      </c>
      <c r="BL259" s="23">
        <f t="shared" si="243"/>
        <v>4.9000000000000377E-2</v>
      </c>
      <c r="BM259" s="23">
        <f t="shared" si="244"/>
        <v>0.32900000000000063</v>
      </c>
      <c r="BN259" s="23">
        <f t="shared" si="245"/>
        <v>0.29900000000000038</v>
      </c>
      <c r="BP259" s="8">
        <f t="shared" si="199"/>
        <v>1.1779999999999999</v>
      </c>
      <c r="BQ259" s="8">
        <f t="shared" si="200"/>
        <v>0.4090000000000007</v>
      </c>
      <c r="BR259" s="8">
        <f t="shared" si="201"/>
        <v>0.59200000000000053</v>
      </c>
      <c r="BS259" s="8" t="str">
        <f t="shared" si="202"/>
        <v/>
      </c>
      <c r="BT259" s="8">
        <f t="shared" si="203"/>
        <v>0.51200000000000045</v>
      </c>
      <c r="BU259" s="8">
        <f t="shared" si="204"/>
        <v>0.26900000000000013</v>
      </c>
      <c r="BV259" s="8">
        <f t="shared" si="205"/>
        <v>0.25800000000000001</v>
      </c>
      <c r="BW259" s="8">
        <f t="shared" si="206"/>
        <v>0.20999999999999996</v>
      </c>
      <c r="BX259" s="8">
        <f t="shared" si="207"/>
        <v>0.11900000000000066</v>
      </c>
      <c r="BY259" s="8">
        <f t="shared" si="208"/>
        <v>7.2000000000000064E-2</v>
      </c>
      <c r="BZ259" s="8">
        <f t="shared" si="209"/>
        <v>0.71400000000000041</v>
      </c>
      <c r="CA259" s="8">
        <f t="shared" si="210"/>
        <v>0.70400000000000063</v>
      </c>
      <c r="CB259" s="8">
        <f t="shared" si="211"/>
        <v>0.60200000000000031</v>
      </c>
      <c r="CC259" s="8">
        <f t="shared" si="212"/>
        <v>0.51400000000000023</v>
      </c>
      <c r="CD259" s="8">
        <f t="shared" si="213"/>
        <v>0.45300000000000029</v>
      </c>
      <c r="CE259" s="8">
        <f t="shared" si="214"/>
        <v>0.52799999999999958</v>
      </c>
      <c r="CF259" s="8">
        <f t="shared" si="215"/>
        <v>3.7499999999999645E-2</v>
      </c>
      <c r="CG259" s="8">
        <f t="shared" si="216"/>
        <v>3.900000000000059E-2</v>
      </c>
      <c r="CH259" s="8">
        <f t="shared" si="217"/>
        <v>0.17900000000000027</v>
      </c>
      <c r="CI259" s="8">
        <f t="shared" si="218"/>
        <v>0.32099999999999973</v>
      </c>
      <c r="CJ259" s="8">
        <f t="shared" si="219"/>
        <v>0.13900000000000023</v>
      </c>
      <c r="CK259" s="8">
        <f t="shared" si="220"/>
        <v>4.9000000000000377E-2</v>
      </c>
      <c r="CL259" s="8">
        <f t="shared" si="221"/>
        <v>0.32900000000000063</v>
      </c>
      <c r="CM259" s="8">
        <f t="shared" si="222"/>
        <v>0.29900000000000038</v>
      </c>
      <c r="CN259" s="8"/>
    </row>
    <row r="260" spans="1:92">
      <c r="A260" s="1">
        <f t="shared" si="224"/>
        <v>258</v>
      </c>
      <c r="B260" s="19"/>
      <c r="C260" s="1">
        <v>5</v>
      </c>
      <c r="D260" s="4">
        <f t="shared" ref="D260:D323" si="255">_xlfn.SWITCH(C260,1,12,2,12,3,35,4,35,5,35,6,69,7,69,8,69,9,69,1016)</f>
        <v>35</v>
      </c>
      <c r="E260" s="4" t="s">
        <v>162</v>
      </c>
      <c r="F260" s="4">
        <v>3</v>
      </c>
      <c r="G260" s="4" t="s">
        <v>13</v>
      </c>
      <c r="H260" s="4" t="s">
        <v>19</v>
      </c>
      <c r="I260" s="4"/>
      <c r="J260" s="5">
        <v>98.4</v>
      </c>
      <c r="K260" s="72"/>
      <c r="L260" s="41">
        <v>3.3080000000000003</v>
      </c>
      <c r="M260" s="132" t="s">
        <v>127</v>
      </c>
      <c r="N260" s="1" t="s">
        <v>15</v>
      </c>
      <c r="O260" s="23">
        <v>3.3140000000000009</v>
      </c>
      <c r="P260" s="1" t="s">
        <v>9</v>
      </c>
      <c r="Q260" s="3" t="s">
        <v>227</v>
      </c>
      <c r="R260" s="23">
        <v>3.5190000000000001</v>
      </c>
      <c r="S260" s="23">
        <v>3.4209999999999998</v>
      </c>
      <c r="T260" s="23">
        <v>3.383</v>
      </c>
      <c r="U260" s="23">
        <v>3.1030000000000002</v>
      </c>
      <c r="V260" s="23">
        <v>3.2429999999999999</v>
      </c>
      <c r="W260" s="36"/>
      <c r="X260" s="36"/>
      <c r="Y260" s="36"/>
      <c r="Z260" s="23">
        <v>3.3159999999999998</v>
      </c>
      <c r="AA260" s="38"/>
      <c r="AB260" s="23">
        <v>3.4670000000000001</v>
      </c>
      <c r="AC260" s="23">
        <v>3.472</v>
      </c>
      <c r="AD260" s="23">
        <v>3.4550000000000001</v>
      </c>
      <c r="AE260" s="23">
        <v>3.355</v>
      </c>
      <c r="AF260" s="23">
        <v>3.415</v>
      </c>
      <c r="AG260" s="23">
        <v>3.0470000000000002</v>
      </c>
      <c r="AH260" s="23">
        <f t="shared" si="254"/>
        <v>3.2309999999999999</v>
      </c>
      <c r="AI260" s="8">
        <v>3.26</v>
      </c>
      <c r="AJ260" s="8">
        <v>3.34</v>
      </c>
      <c r="AK260" s="8">
        <v>3.09</v>
      </c>
      <c r="AL260" s="7">
        <v>3.31</v>
      </c>
      <c r="AM260" s="7">
        <v>3.26</v>
      </c>
      <c r="AN260" s="8">
        <v>3.42</v>
      </c>
      <c r="AO260" s="8">
        <v>3.41</v>
      </c>
      <c r="AP260" s="3"/>
      <c r="AQ260" s="23">
        <f t="shared" ref="AQ260:AQ323" si="256">IF((R260&lt;&gt;"")*AND($L260&lt;&gt;"")*AND($H260&lt;&gt;"dou"),R260-$L260,"")</f>
        <v>0.21099999999999985</v>
      </c>
      <c r="AR260" s="23">
        <f t="shared" si="246"/>
        <v>0.11299999999999955</v>
      </c>
      <c r="AS260" s="23">
        <f t="shared" si="247"/>
        <v>7.4999999999999734E-2</v>
      </c>
      <c r="AT260" s="23">
        <f t="shared" si="225"/>
        <v>-0.20500000000000007</v>
      </c>
      <c r="AU260" s="23">
        <f t="shared" si="226"/>
        <v>-6.5000000000000391E-2</v>
      </c>
      <c r="AV260" s="23" t="str">
        <f t="shared" si="227"/>
        <v/>
      </c>
      <c r="AW260" s="23" t="str">
        <f t="shared" si="228"/>
        <v/>
      </c>
      <c r="AX260" s="23" t="str">
        <f t="shared" si="229"/>
        <v/>
      </c>
      <c r="AY260" s="23">
        <f t="shared" si="230"/>
        <v>7.999999999999563E-3</v>
      </c>
      <c r="AZ260" s="23" t="str">
        <f t="shared" si="231"/>
        <v/>
      </c>
      <c r="BA260" s="23">
        <f t="shared" si="232"/>
        <v>0.15899999999999981</v>
      </c>
      <c r="BB260" s="23">
        <f t="shared" si="233"/>
        <v>0.1639999999999997</v>
      </c>
      <c r="BC260" s="23">
        <f t="shared" si="234"/>
        <v>0.1469999999999998</v>
      </c>
      <c r="BD260" s="23">
        <f t="shared" si="235"/>
        <v>4.6999999999999709E-2</v>
      </c>
      <c r="BE260" s="23">
        <f t="shared" si="236"/>
        <v>0.10699999999999976</v>
      </c>
      <c r="BF260" s="23">
        <f t="shared" si="237"/>
        <v>-0.26100000000000012</v>
      </c>
      <c r="BG260" s="23">
        <f t="shared" si="238"/>
        <v>-7.7000000000000401E-2</v>
      </c>
      <c r="BH260" s="23">
        <f t="shared" si="239"/>
        <v>-4.8000000000000487E-2</v>
      </c>
      <c r="BI260" s="23">
        <f t="shared" si="240"/>
        <v>3.1999999999999584E-2</v>
      </c>
      <c r="BJ260" s="23">
        <f t="shared" si="241"/>
        <v>-0.21800000000000042</v>
      </c>
      <c r="BK260" s="23">
        <f t="shared" si="242"/>
        <v>1.9999999999997797E-3</v>
      </c>
      <c r="BL260" s="23">
        <f t="shared" si="243"/>
        <v>-4.8000000000000487E-2</v>
      </c>
      <c r="BM260" s="23">
        <f t="shared" si="244"/>
        <v>0.11199999999999966</v>
      </c>
      <c r="BN260" s="23">
        <f t="shared" si="245"/>
        <v>0.10199999999999987</v>
      </c>
      <c r="BP260" s="8">
        <f t="shared" ref="BP260:BP323" si="257">IF(AQ260&lt;&gt;"",ABS(AQ260),"")</f>
        <v>0.21099999999999985</v>
      </c>
      <c r="BQ260" s="8">
        <f t="shared" ref="BQ260:BQ323" si="258">IF(AR260&lt;&gt;"",ABS(AR260),"")</f>
        <v>0.11299999999999955</v>
      </c>
      <c r="BR260" s="8">
        <f t="shared" ref="BR260:BR323" si="259">IF(AS260&lt;&gt;"",ABS(AS260),"")</f>
        <v>7.4999999999999734E-2</v>
      </c>
      <c r="BS260" s="8">
        <f t="shared" ref="BS260:BS323" si="260">IF(AT260&lt;&gt;"",ABS(AT260),"")</f>
        <v>0.20500000000000007</v>
      </c>
      <c r="BT260" s="8">
        <f t="shared" ref="BT260:BT323" si="261">IF(AU260&lt;&gt;"",ABS(AU260),"")</f>
        <v>6.5000000000000391E-2</v>
      </c>
      <c r="BU260" s="8" t="str">
        <f t="shared" ref="BU260:BU323" si="262">IF(AV260&lt;&gt;"",ABS(AV260),"")</f>
        <v/>
      </c>
      <c r="BV260" s="8" t="str">
        <f t="shared" ref="BV260:BV323" si="263">IF(AW260&lt;&gt;"",ABS(AW260),"")</f>
        <v/>
      </c>
      <c r="BW260" s="8" t="str">
        <f t="shared" ref="BW260:BW323" si="264">IF(AX260&lt;&gt;"",ABS(AX260),"")</f>
        <v/>
      </c>
      <c r="BX260" s="8">
        <f t="shared" ref="BX260:BX323" si="265">IF(AY260&lt;&gt;"",ABS(AY260),"")</f>
        <v>7.999999999999563E-3</v>
      </c>
      <c r="BY260" s="8" t="str">
        <f t="shared" ref="BY260:BY323" si="266">IF(AZ260&lt;&gt;"",ABS(AZ260),"")</f>
        <v/>
      </c>
      <c r="BZ260" s="8">
        <f t="shared" ref="BZ260:BZ323" si="267">IF(BA260&lt;&gt;"",ABS(BA260),"")</f>
        <v>0.15899999999999981</v>
      </c>
      <c r="CA260" s="8">
        <f t="shared" ref="CA260:CA323" si="268">IF(BB260&lt;&gt;"",ABS(BB260),"")</f>
        <v>0.1639999999999997</v>
      </c>
      <c r="CB260" s="8">
        <f t="shared" ref="CB260:CB323" si="269">IF(BC260&lt;&gt;"",ABS(BC260),"")</f>
        <v>0.1469999999999998</v>
      </c>
      <c r="CC260" s="8">
        <f t="shared" ref="CC260:CC323" si="270">IF(BD260&lt;&gt;"",ABS(BD260),"")</f>
        <v>4.6999999999999709E-2</v>
      </c>
      <c r="CD260" s="8">
        <f t="shared" ref="CD260:CD323" si="271">IF(BE260&lt;&gt;"",ABS(BE260),"")</f>
        <v>0.10699999999999976</v>
      </c>
      <c r="CE260" s="8">
        <f t="shared" ref="CE260:CE323" si="272">IF(BF260&lt;&gt;"",ABS(BF260),"")</f>
        <v>0.26100000000000012</v>
      </c>
      <c r="CF260" s="8">
        <f t="shared" ref="CF260:CF323" si="273">IF(BG260&lt;&gt;"",ABS(BG260),"")</f>
        <v>7.7000000000000401E-2</v>
      </c>
      <c r="CG260" s="8">
        <f t="shared" ref="CG260:CG323" si="274">IF(BH260&lt;&gt;"",ABS(BH260),"")</f>
        <v>4.8000000000000487E-2</v>
      </c>
      <c r="CH260" s="8">
        <f t="shared" ref="CH260:CH323" si="275">IF(BI260&lt;&gt;"",ABS(BI260),"")</f>
        <v>3.1999999999999584E-2</v>
      </c>
      <c r="CI260" s="8">
        <f t="shared" ref="CI260:CI323" si="276">IF(BJ260&lt;&gt;"",ABS(BJ260),"")</f>
        <v>0.21800000000000042</v>
      </c>
      <c r="CJ260" s="8">
        <f t="shared" ref="CJ260:CJ323" si="277">IF(BK260&lt;&gt;"",ABS(BK260),"")</f>
        <v>1.9999999999997797E-3</v>
      </c>
      <c r="CK260" s="8">
        <f t="shared" ref="CK260:CK323" si="278">IF(BL260&lt;&gt;"",ABS(BL260),"")</f>
        <v>4.8000000000000487E-2</v>
      </c>
      <c r="CL260" s="8">
        <f t="shared" ref="CL260:CL323" si="279">IF(BM260&lt;&gt;"",ABS(BM260),"")</f>
        <v>0.11199999999999966</v>
      </c>
      <c r="CM260" s="8">
        <f t="shared" ref="CM260:CM323" si="280">IF(BN260&lt;&gt;"",ABS(BN260),"")</f>
        <v>0.10199999999999987</v>
      </c>
      <c r="CN260" s="8"/>
    </row>
    <row r="261" spans="1:92">
      <c r="A261" s="1">
        <f t="shared" si="224"/>
        <v>259</v>
      </c>
      <c r="B261" s="19"/>
      <c r="C261" s="1">
        <v>5</v>
      </c>
      <c r="D261" s="4">
        <f t="shared" si="255"/>
        <v>35</v>
      </c>
      <c r="E261" s="4" t="s">
        <v>163</v>
      </c>
      <c r="F261" s="4">
        <v>3</v>
      </c>
      <c r="G261" s="4" t="s">
        <v>13</v>
      </c>
      <c r="H261" s="4" t="s">
        <v>19</v>
      </c>
      <c r="I261" s="4"/>
      <c r="J261" s="5">
        <v>98.6</v>
      </c>
      <c r="K261" s="72"/>
      <c r="L261" s="41">
        <v>5.1170000000000018</v>
      </c>
      <c r="M261" s="132" t="s">
        <v>127</v>
      </c>
      <c r="N261" s="1" t="s">
        <v>15</v>
      </c>
      <c r="O261" s="23">
        <v>5.1240000000000014</v>
      </c>
      <c r="P261" s="1" t="s">
        <v>9</v>
      </c>
      <c r="Q261" s="3" t="s">
        <v>227</v>
      </c>
      <c r="R261" s="23">
        <v>5.2969999999999997</v>
      </c>
      <c r="S261" s="23">
        <v>5.26</v>
      </c>
      <c r="T261" s="23">
        <v>5.1470000000000002</v>
      </c>
      <c r="U261" s="23">
        <v>4.7960000000000003</v>
      </c>
      <c r="V261" s="23">
        <v>5.0860000000000003</v>
      </c>
      <c r="W261" s="36"/>
      <c r="X261" s="36"/>
      <c r="Y261" s="36"/>
      <c r="Z261" s="23">
        <v>5.1230000000000002</v>
      </c>
      <c r="AA261" s="38"/>
      <c r="AB261" s="23">
        <v>5.1130000000000004</v>
      </c>
      <c r="AC261" s="23">
        <v>5.1150000000000002</v>
      </c>
      <c r="AD261" s="23">
        <v>5.1630000000000003</v>
      </c>
      <c r="AE261" s="23">
        <v>5.0119999999999996</v>
      </c>
      <c r="AF261" s="23">
        <v>5.2309999999999999</v>
      </c>
      <c r="AG261" s="23">
        <v>4.8639999999999999</v>
      </c>
      <c r="AH261" s="23">
        <f t="shared" si="254"/>
        <v>5.0474999999999994</v>
      </c>
      <c r="AI261" s="8">
        <v>4.92</v>
      </c>
      <c r="AJ261" s="8">
        <v>5.14</v>
      </c>
      <c r="AK261" s="8">
        <v>4.78</v>
      </c>
      <c r="AL261" s="7">
        <v>5.0999999999999996</v>
      </c>
      <c r="AM261" s="7">
        <v>5.03</v>
      </c>
      <c r="AN261" s="8">
        <v>5.31</v>
      </c>
      <c r="AO261" s="8">
        <v>5.3</v>
      </c>
      <c r="AP261" s="3"/>
      <c r="AQ261" s="23">
        <f t="shared" si="256"/>
        <v>0.17999999999999794</v>
      </c>
      <c r="AR261" s="23">
        <f t="shared" si="246"/>
        <v>0.14299999999999802</v>
      </c>
      <c r="AS261" s="23">
        <f t="shared" si="247"/>
        <v>2.9999999999998472E-2</v>
      </c>
      <c r="AT261" s="23">
        <f t="shared" si="225"/>
        <v>-0.32100000000000151</v>
      </c>
      <c r="AU261" s="23">
        <f t="shared" si="226"/>
        <v>-3.1000000000001471E-2</v>
      </c>
      <c r="AV261" s="23" t="str">
        <f t="shared" si="227"/>
        <v/>
      </c>
      <c r="AW261" s="23" t="str">
        <f t="shared" si="228"/>
        <v/>
      </c>
      <c r="AX261" s="23" t="str">
        <f t="shared" si="229"/>
        <v/>
      </c>
      <c r="AY261" s="23">
        <f t="shared" si="230"/>
        <v>5.999999999998451E-3</v>
      </c>
      <c r="AZ261" s="23" t="str">
        <f t="shared" si="231"/>
        <v/>
      </c>
      <c r="BA261" s="23">
        <f t="shared" si="232"/>
        <v>-4.0000000000013358E-3</v>
      </c>
      <c r="BB261" s="23">
        <f t="shared" si="233"/>
        <v>-2.0000000000015561E-3</v>
      </c>
      <c r="BC261" s="23">
        <f t="shared" si="234"/>
        <v>4.5999999999998487E-2</v>
      </c>
      <c r="BD261" s="23">
        <f t="shared" si="235"/>
        <v>-0.1050000000000022</v>
      </c>
      <c r="BE261" s="23">
        <f t="shared" si="236"/>
        <v>0.1139999999999981</v>
      </c>
      <c r="BF261" s="23">
        <f t="shared" si="237"/>
        <v>-0.25300000000000189</v>
      </c>
      <c r="BG261" s="23">
        <f t="shared" si="238"/>
        <v>-6.9500000000002338E-2</v>
      </c>
      <c r="BH261" s="23">
        <f t="shared" si="239"/>
        <v>-0.19700000000000184</v>
      </c>
      <c r="BI261" s="23">
        <f t="shared" si="240"/>
        <v>2.2999999999997911E-2</v>
      </c>
      <c r="BJ261" s="23">
        <f t="shared" si="241"/>
        <v>-0.33700000000000152</v>
      </c>
      <c r="BK261" s="23">
        <f t="shared" si="242"/>
        <v>-1.7000000000002125E-2</v>
      </c>
      <c r="BL261" s="23">
        <f t="shared" si="243"/>
        <v>-8.7000000000001521E-2</v>
      </c>
      <c r="BM261" s="23">
        <f t="shared" si="244"/>
        <v>0.19299999999999784</v>
      </c>
      <c r="BN261" s="23">
        <f t="shared" si="245"/>
        <v>0.18299999999999805</v>
      </c>
      <c r="BP261" s="8">
        <f t="shared" si="257"/>
        <v>0.17999999999999794</v>
      </c>
      <c r="BQ261" s="8">
        <f t="shared" si="258"/>
        <v>0.14299999999999802</v>
      </c>
      <c r="BR261" s="8">
        <f t="shared" si="259"/>
        <v>2.9999999999998472E-2</v>
      </c>
      <c r="BS261" s="8">
        <f t="shared" si="260"/>
        <v>0.32100000000000151</v>
      </c>
      <c r="BT261" s="8">
        <f t="shared" si="261"/>
        <v>3.1000000000001471E-2</v>
      </c>
      <c r="BU261" s="8" t="str">
        <f t="shared" si="262"/>
        <v/>
      </c>
      <c r="BV261" s="8" t="str">
        <f t="shared" si="263"/>
        <v/>
      </c>
      <c r="BW261" s="8" t="str">
        <f t="shared" si="264"/>
        <v/>
      </c>
      <c r="BX261" s="8">
        <f t="shared" si="265"/>
        <v>5.999999999998451E-3</v>
      </c>
      <c r="BY261" s="8" t="str">
        <f t="shared" si="266"/>
        <v/>
      </c>
      <c r="BZ261" s="8">
        <f t="shared" si="267"/>
        <v>4.0000000000013358E-3</v>
      </c>
      <c r="CA261" s="8">
        <f t="shared" si="268"/>
        <v>2.0000000000015561E-3</v>
      </c>
      <c r="CB261" s="8">
        <f t="shared" si="269"/>
        <v>4.5999999999998487E-2</v>
      </c>
      <c r="CC261" s="8">
        <f t="shared" si="270"/>
        <v>0.1050000000000022</v>
      </c>
      <c r="CD261" s="8">
        <f t="shared" si="271"/>
        <v>0.1139999999999981</v>
      </c>
      <c r="CE261" s="8">
        <f t="shared" si="272"/>
        <v>0.25300000000000189</v>
      </c>
      <c r="CF261" s="8">
        <f t="shared" si="273"/>
        <v>6.9500000000002338E-2</v>
      </c>
      <c r="CG261" s="8">
        <f t="shared" si="274"/>
        <v>0.19700000000000184</v>
      </c>
      <c r="CH261" s="8">
        <f t="shared" si="275"/>
        <v>2.2999999999997911E-2</v>
      </c>
      <c r="CI261" s="8">
        <f t="shared" si="276"/>
        <v>0.33700000000000152</v>
      </c>
      <c r="CJ261" s="8">
        <f t="shared" si="277"/>
        <v>1.7000000000002125E-2</v>
      </c>
      <c r="CK261" s="8">
        <f t="shared" si="278"/>
        <v>8.7000000000001521E-2</v>
      </c>
      <c r="CL261" s="8">
        <f t="shared" si="279"/>
        <v>0.19299999999999784</v>
      </c>
      <c r="CM261" s="8">
        <f t="shared" si="280"/>
        <v>0.18299999999999805</v>
      </c>
      <c r="CN261" s="8"/>
    </row>
    <row r="262" spans="1:92">
      <c r="A262" s="1">
        <f t="shared" si="224"/>
        <v>260</v>
      </c>
      <c r="B262" s="19"/>
      <c r="C262" s="1">
        <v>5</v>
      </c>
      <c r="D262" s="4">
        <f t="shared" si="255"/>
        <v>35</v>
      </c>
      <c r="E262" s="4" t="s">
        <v>150</v>
      </c>
      <c r="F262" s="4">
        <v>3</v>
      </c>
      <c r="G262" s="4" t="s">
        <v>16</v>
      </c>
      <c r="H262" s="4" t="s">
        <v>24</v>
      </c>
      <c r="I262" s="4"/>
      <c r="J262" s="5">
        <v>97.9</v>
      </c>
      <c r="K262" s="72"/>
      <c r="L262" s="41">
        <v>5.7249999999999996</v>
      </c>
      <c r="M262" s="132" t="s">
        <v>127</v>
      </c>
      <c r="N262" s="1" t="s">
        <v>15</v>
      </c>
      <c r="O262" s="23">
        <v>5.7480000000000002</v>
      </c>
      <c r="P262" s="1" t="s">
        <v>9</v>
      </c>
      <c r="Q262" s="3" t="s">
        <v>227</v>
      </c>
      <c r="R262" s="23">
        <v>5.7290000000000001</v>
      </c>
      <c r="S262" s="23">
        <v>5.6230000000000002</v>
      </c>
      <c r="T262" s="23">
        <v>5.89</v>
      </c>
      <c r="U262" s="23">
        <v>5.85</v>
      </c>
      <c r="V262" s="23">
        <v>5.7750000000000004</v>
      </c>
      <c r="W262" s="36"/>
      <c r="X262" s="36"/>
      <c r="Y262" s="36"/>
      <c r="Z262" s="23">
        <v>5.726</v>
      </c>
      <c r="AA262" s="38"/>
      <c r="AB262" s="23">
        <v>5.9279999999999999</v>
      </c>
      <c r="AC262" s="23">
        <v>5.89</v>
      </c>
      <c r="AD262" s="23">
        <v>5.8</v>
      </c>
      <c r="AE262" s="23">
        <v>5.8259999999999996</v>
      </c>
      <c r="AF262" s="23">
        <v>5.673</v>
      </c>
      <c r="AG262" s="23">
        <v>5.5750000000000002</v>
      </c>
      <c r="AH262" s="23">
        <f t="shared" si="254"/>
        <v>5.6240000000000006</v>
      </c>
      <c r="AI262" s="8">
        <v>5.53</v>
      </c>
      <c r="AJ262" s="8">
        <v>5.91</v>
      </c>
      <c r="AK262" s="8">
        <v>5.74</v>
      </c>
      <c r="AL262" s="7">
        <v>5.81</v>
      </c>
      <c r="AM262" s="7">
        <v>5.75</v>
      </c>
      <c r="AN262" s="8">
        <v>5.74</v>
      </c>
      <c r="AO262" s="8">
        <v>5.73</v>
      </c>
      <c r="AP262" s="3"/>
      <c r="AQ262" s="23">
        <f t="shared" si="256"/>
        <v>4.0000000000004476E-3</v>
      </c>
      <c r="AR262" s="23">
        <f t="shared" si="246"/>
        <v>-0.10199999999999942</v>
      </c>
      <c r="AS262" s="23">
        <f t="shared" si="247"/>
        <v>0.16500000000000004</v>
      </c>
      <c r="AT262" s="23">
        <f t="shared" si="225"/>
        <v>0.125</v>
      </c>
      <c r="AU262" s="23">
        <f t="shared" si="226"/>
        <v>5.0000000000000711E-2</v>
      </c>
      <c r="AV262" s="23" t="str">
        <f t="shared" si="227"/>
        <v/>
      </c>
      <c r="AW262" s="23" t="str">
        <f t="shared" si="228"/>
        <v/>
      </c>
      <c r="AX262" s="23" t="str">
        <f t="shared" si="229"/>
        <v/>
      </c>
      <c r="AY262" s="23">
        <f t="shared" si="230"/>
        <v>1.000000000000334E-3</v>
      </c>
      <c r="AZ262" s="23" t="str">
        <f t="shared" si="231"/>
        <v/>
      </c>
      <c r="BA262" s="23">
        <f t="shared" si="232"/>
        <v>0.20300000000000029</v>
      </c>
      <c r="BB262" s="23">
        <f t="shared" si="233"/>
        <v>0.16500000000000004</v>
      </c>
      <c r="BC262" s="23">
        <f t="shared" si="234"/>
        <v>7.5000000000000178E-2</v>
      </c>
      <c r="BD262" s="23">
        <f t="shared" si="235"/>
        <v>0.10099999999999998</v>
      </c>
      <c r="BE262" s="23">
        <f t="shared" si="236"/>
        <v>-5.1999999999999602E-2</v>
      </c>
      <c r="BF262" s="23">
        <f t="shared" si="237"/>
        <v>-0.14999999999999947</v>
      </c>
      <c r="BG262" s="23">
        <f t="shared" si="238"/>
        <v>-0.10099999999999909</v>
      </c>
      <c r="BH262" s="23">
        <f t="shared" si="239"/>
        <v>-0.1949999999999994</v>
      </c>
      <c r="BI262" s="23">
        <f t="shared" si="240"/>
        <v>0.1850000000000005</v>
      </c>
      <c r="BJ262" s="23">
        <f t="shared" si="241"/>
        <v>1.5000000000000568E-2</v>
      </c>
      <c r="BK262" s="23">
        <f t="shared" si="242"/>
        <v>8.4999999999999964E-2</v>
      </c>
      <c r="BL262" s="23">
        <f t="shared" si="243"/>
        <v>2.5000000000000355E-2</v>
      </c>
      <c r="BM262" s="23">
        <f t="shared" si="244"/>
        <v>1.5000000000000568E-2</v>
      </c>
      <c r="BN262" s="23">
        <f t="shared" si="245"/>
        <v>5.0000000000007816E-3</v>
      </c>
      <c r="BP262" s="8">
        <f t="shared" si="257"/>
        <v>4.0000000000004476E-3</v>
      </c>
      <c r="BQ262" s="8">
        <f t="shared" si="258"/>
        <v>0.10199999999999942</v>
      </c>
      <c r="BR262" s="8">
        <f t="shared" si="259"/>
        <v>0.16500000000000004</v>
      </c>
      <c r="BS262" s="8">
        <f t="shared" si="260"/>
        <v>0.125</v>
      </c>
      <c r="BT262" s="8">
        <f t="shared" si="261"/>
        <v>5.0000000000000711E-2</v>
      </c>
      <c r="BU262" s="8" t="str">
        <f t="shared" si="262"/>
        <v/>
      </c>
      <c r="BV262" s="8" t="str">
        <f t="shared" si="263"/>
        <v/>
      </c>
      <c r="BW262" s="8" t="str">
        <f t="shared" si="264"/>
        <v/>
      </c>
      <c r="BX262" s="8">
        <f t="shared" si="265"/>
        <v>1.000000000000334E-3</v>
      </c>
      <c r="BY262" s="8" t="str">
        <f t="shared" si="266"/>
        <v/>
      </c>
      <c r="BZ262" s="8">
        <f t="shared" si="267"/>
        <v>0.20300000000000029</v>
      </c>
      <c r="CA262" s="8">
        <f t="shared" si="268"/>
        <v>0.16500000000000004</v>
      </c>
      <c r="CB262" s="8">
        <f t="shared" si="269"/>
        <v>7.5000000000000178E-2</v>
      </c>
      <c r="CC262" s="8">
        <f t="shared" si="270"/>
        <v>0.10099999999999998</v>
      </c>
      <c r="CD262" s="8">
        <f t="shared" si="271"/>
        <v>5.1999999999999602E-2</v>
      </c>
      <c r="CE262" s="8">
        <f t="shared" si="272"/>
        <v>0.14999999999999947</v>
      </c>
      <c r="CF262" s="8">
        <f t="shared" si="273"/>
        <v>0.10099999999999909</v>
      </c>
      <c r="CG262" s="8">
        <f t="shared" si="274"/>
        <v>0.1949999999999994</v>
      </c>
      <c r="CH262" s="8">
        <f t="shared" si="275"/>
        <v>0.1850000000000005</v>
      </c>
      <c r="CI262" s="8">
        <f t="shared" si="276"/>
        <v>1.5000000000000568E-2</v>
      </c>
      <c r="CJ262" s="8">
        <f t="shared" si="277"/>
        <v>8.4999999999999964E-2</v>
      </c>
      <c r="CK262" s="8">
        <f t="shared" si="278"/>
        <v>2.5000000000000355E-2</v>
      </c>
      <c r="CL262" s="8">
        <f t="shared" si="279"/>
        <v>1.5000000000000568E-2</v>
      </c>
      <c r="CM262" s="8">
        <f t="shared" si="280"/>
        <v>5.0000000000007816E-3</v>
      </c>
      <c r="CN262" s="8"/>
    </row>
    <row r="263" spans="1:92">
      <c r="A263" s="1">
        <f t="shared" si="224"/>
        <v>261</v>
      </c>
      <c r="B263" s="19"/>
      <c r="C263" s="1">
        <v>5</v>
      </c>
      <c r="D263" s="4">
        <f t="shared" si="255"/>
        <v>35</v>
      </c>
      <c r="E263" s="4" t="s">
        <v>149</v>
      </c>
      <c r="F263" s="4">
        <v>3</v>
      </c>
      <c r="G263" s="4" t="s">
        <v>16</v>
      </c>
      <c r="H263" s="4" t="s">
        <v>25</v>
      </c>
      <c r="I263" s="4"/>
      <c r="J263" s="5">
        <v>97.9</v>
      </c>
      <c r="K263" s="72"/>
      <c r="L263" s="41">
        <v>6.3609999999999998</v>
      </c>
      <c r="M263" s="132" t="s">
        <v>127</v>
      </c>
      <c r="N263" s="1" t="s">
        <v>15</v>
      </c>
      <c r="O263" s="23">
        <v>6.3779999999999983</v>
      </c>
      <c r="P263" s="1" t="s">
        <v>9</v>
      </c>
      <c r="Q263" s="3" t="s">
        <v>227</v>
      </c>
      <c r="R263" s="23">
        <v>6.31</v>
      </c>
      <c r="S263" s="23">
        <v>6.2229999999999999</v>
      </c>
      <c r="T263" s="23">
        <v>6.5190000000000001</v>
      </c>
      <c r="U263" s="23">
        <v>6.4859999999999998</v>
      </c>
      <c r="V263" s="23">
        <v>6.399</v>
      </c>
      <c r="W263" s="36"/>
      <c r="X263" s="36"/>
      <c r="Y263" s="36"/>
      <c r="Z263" s="23">
        <v>6.3620000000000001</v>
      </c>
      <c r="AA263" s="38"/>
      <c r="AB263" s="23">
        <v>6.5209999999999999</v>
      </c>
      <c r="AC263" s="23">
        <v>6.4809999999999999</v>
      </c>
      <c r="AD263" s="23">
        <v>6.3940000000000001</v>
      </c>
      <c r="AE263" s="23">
        <v>6.4210000000000003</v>
      </c>
      <c r="AF263" s="23">
        <v>6.2729999999999997</v>
      </c>
      <c r="AG263" s="23">
        <v>6.202</v>
      </c>
      <c r="AH263" s="23">
        <f t="shared" si="254"/>
        <v>6.2374999999999998</v>
      </c>
      <c r="AI263" s="8">
        <v>6.05</v>
      </c>
      <c r="AJ263" s="8">
        <v>6.56</v>
      </c>
      <c r="AK263" s="8">
        <v>6.4</v>
      </c>
      <c r="AL263" s="7">
        <v>6.43</v>
      </c>
      <c r="AM263" s="7">
        <v>6.37</v>
      </c>
      <c r="AN263" s="8">
        <v>6.41</v>
      </c>
      <c r="AO263" s="8">
        <v>6.4</v>
      </c>
      <c r="AP263" s="3"/>
      <c r="AQ263" s="23">
        <f t="shared" si="256"/>
        <v>-5.1000000000000156E-2</v>
      </c>
      <c r="AR263" s="23">
        <f t="shared" si="246"/>
        <v>-0.1379999999999999</v>
      </c>
      <c r="AS263" s="23">
        <f t="shared" si="247"/>
        <v>0.15800000000000036</v>
      </c>
      <c r="AT263" s="23">
        <f t="shared" si="225"/>
        <v>0.125</v>
      </c>
      <c r="AU263" s="23">
        <f t="shared" si="226"/>
        <v>3.8000000000000256E-2</v>
      </c>
      <c r="AV263" s="23" t="str">
        <f t="shared" si="227"/>
        <v/>
      </c>
      <c r="AW263" s="23" t="str">
        <f t="shared" si="228"/>
        <v/>
      </c>
      <c r="AX263" s="23" t="str">
        <f t="shared" si="229"/>
        <v/>
      </c>
      <c r="AY263" s="23">
        <f t="shared" si="230"/>
        <v>1.000000000000334E-3</v>
      </c>
      <c r="AZ263" s="23" t="str">
        <f t="shared" si="231"/>
        <v/>
      </c>
      <c r="BA263" s="23">
        <f t="shared" si="232"/>
        <v>0.16000000000000014</v>
      </c>
      <c r="BB263" s="23">
        <f t="shared" si="233"/>
        <v>0.12000000000000011</v>
      </c>
      <c r="BC263" s="23">
        <f t="shared" si="234"/>
        <v>3.3000000000000362E-2</v>
      </c>
      <c r="BD263" s="23">
        <f t="shared" si="235"/>
        <v>6.0000000000000497E-2</v>
      </c>
      <c r="BE263" s="23">
        <f t="shared" si="236"/>
        <v>-8.8000000000000078E-2</v>
      </c>
      <c r="BF263" s="23">
        <f t="shared" si="237"/>
        <v>-0.15899999999999981</v>
      </c>
      <c r="BG263" s="23">
        <f t="shared" si="238"/>
        <v>-0.12349999999999994</v>
      </c>
      <c r="BH263" s="23">
        <f t="shared" si="239"/>
        <v>-0.31099999999999994</v>
      </c>
      <c r="BI263" s="23">
        <f t="shared" si="240"/>
        <v>0.19899999999999984</v>
      </c>
      <c r="BJ263" s="23">
        <f t="shared" si="241"/>
        <v>3.900000000000059E-2</v>
      </c>
      <c r="BK263" s="23">
        <f t="shared" si="242"/>
        <v>6.899999999999995E-2</v>
      </c>
      <c r="BL263" s="23">
        <f t="shared" si="243"/>
        <v>9.0000000000003411E-3</v>
      </c>
      <c r="BM263" s="23">
        <f t="shared" si="244"/>
        <v>4.9000000000000377E-2</v>
      </c>
      <c r="BN263" s="23">
        <f t="shared" si="245"/>
        <v>3.900000000000059E-2</v>
      </c>
      <c r="BP263" s="8">
        <f t="shared" si="257"/>
        <v>5.1000000000000156E-2</v>
      </c>
      <c r="BQ263" s="8">
        <f t="shared" si="258"/>
        <v>0.1379999999999999</v>
      </c>
      <c r="BR263" s="8">
        <f t="shared" si="259"/>
        <v>0.15800000000000036</v>
      </c>
      <c r="BS263" s="8">
        <f t="shared" si="260"/>
        <v>0.125</v>
      </c>
      <c r="BT263" s="8">
        <f t="shared" si="261"/>
        <v>3.8000000000000256E-2</v>
      </c>
      <c r="BU263" s="8" t="str">
        <f t="shared" si="262"/>
        <v/>
      </c>
      <c r="BV263" s="8" t="str">
        <f t="shared" si="263"/>
        <v/>
      </c>
      <c r="BW263" s="8" t="str">
        <f t="shared" si="264"/>
        <v/>
      </c>
      <c r="BX263" s="8">
        <f t="shared" si="265"/>
        <v>1.000000000000334E-3</v>
      </c>
      <c r="BY263" s="8" t="str">
        <f t="shared" si="266"/>
        <v/>
      </c>
      <c r="BZ263" s="8">
        <f t="shared" si="267"/>
        <v>0.16000000000000014</v>
      </c>
      <c r="CA263" s="8">
        <f t="shared" si="268"/>
        <v>0.12000000000000011</v>
      </c>
      <c r="CB263" s="8">
        <f t="shared" si="269"/>
        <v>3.3000000000000362E-2</v>
      </c>
      <c r="CC263" s="8">
        <f t="shared" si="270"/>
        <v>6.0000000000000497E-2</v>
      </c>
      <c r="CD263" s="8">
        <f t="shared" si="271"/>
        <v>8.8000000000000078E-2</v>
      </c>
      <c r="CE263" s="8">
        <f t="shared" si="272"/>
        <v>0.15899999999999981</v>
      </c>
      <c r="CF263" s="8">
        <f t="shared" si="273"/>
        <v>0.12349999999999994</v>
      </c>
      <c r="CG263" s="8">
        <f t="shared" si="274"/>
        <v>0.31099999999999994</v>
      </c>
      <c r="CH263" s="8">
        <f t="shared" si="275"/>
        <v>0.19899999999999984</v>
      </c>
      <c r="CI263" s="8">
        <f t="shared" si="276"/>
        <v>3.900000000000059E-2</v>
      </c>
      <c r="CJ263" s="8">
        <f t="shared" si="277"/>
        <v>6.899999999999995E-2</v>
      </c>
      <c r="CK263" s="8">
        <f t="shared" si="278"/>
        <v>9.0000000000003411E-3</v>
      </c>
      <c r="CL263" s="8">
        <f t="shared" si="279"/>
        <v>4.9000000000000377E-2</v>
      </c>
      <c r="CM263" s="8">
        <f t="shared" si="280"/>
        <v>3.900000000000059E-2</v>
      </c>
      <c r="CN263" s="8"/>
    </row>
    <row r="264" spans="1:92">
      <c r="A264" s="1">
        <f t="shared" si="224"/>
        <v>262</v>
      </c>
      <c r="B264" s="2" t="s">
        <v>164</v>
      </c>
      <c r="C264" s="1">
        <v>6</v>
      </c>
      <c r="D264" s="4">
        <f t="shared" si="255"/>
        <v>69</v>
      </c>
      <c r="E264" s="4" t="s">
        <v>151</v>
      </c>
      <c r="F264" s="4">
        <v>1</v>
      </c>
      <c r="G264" s="4" t="s">
        <v>13</v>
      </c>
      <c r="H264" s="4" t="s">
        <v>14</v>
      </c>
      <c r="I264" s="4"/>
      <c r="J264" s="5">
        <v>87.2</v>
      </c>
      <c r="K264" s="72"/>
      <c r="L264" s="41">
        <v>1.6910000000000001</v>
      </c>
      <c r="M264" s="132" t="s">
        <v>235</v>
      </c>
      <c r="N264" s="1" t="s">
        <v>15</v>
      </c>
      <c r="O264" s="23">
        <v>1.698</v>
      </c>
      <c r="P264" s="1" t="s">
        <v>9</v>
      </c>
      <c r="Q264" s="3" t="s">
        <v>227</v>
      </c>
      <c r="R264" s="23">
        <v>1.714</v>
      </c>
      <c r="S264" s="23">
        <v>1.75</v>
      </c>
      <c r="T264" s="23">
        <v>1.677</v>
      </c>
      <c r="U264" s="23">
        <v>1.7969999999999999</v>
      </c>
      <c r="V264" s="23">
        <v>1.841</v>
      </c>
      <c r="W264" s="23">
        <v>1.7370000000000001</v>
      </c>
      <c r="X264" s="23">
        <v>1.734</v>
      </c>
      <c r="Y264" s="23">
        <v>1.748</v>
      </c>
      <c r="Z264" s="23">
        <v>1.714</v>
      </c>
      <c r="AA264" s="64"/>
      <c r="AB264" s="23">
        <v>1.8540000000000001</v>
      </c>
      <c r="AC264" s="23">
        <v>1.962</v>
      </c>
      <c r="AD264" s="23">
        <v>1.893</v>
      </c>
      <c r="AE264" s="23">
        <v>1.6779999999999999</v>
      </c>
      <c r="AF264" s="23">
        <v>1.629</v>
      </c>
      <c r="AG264" s="23">
        <v>1.5549999999999999</v>
      </c>
      <c r="AH264" s="6">
        <f>IF((AF264&lt;&gt;0)*AND(AG264&lt;&gt;0),AVERAGE(AF264:AG264),"")</f>
        <v>1.5920000000000001</v>
      </c>
      <c r="AI264" s="64"/>
      <c r="AJ264" s="64"/>
      <c r="AK264" s="64"/>
      <c r="AL264" s="64"/>
      <c r="AM264" s="64"/>
      <c r="AN264" s="64"/>
      <c r="AO264" s="64"/>
      <c r="AP264" s="3"/>
      <c r="AQ264" s="23">
        <f t="shared" si="256"/>
        <v>2.2999999999999909E-2</v>
      </c>
      <c r="AR264" s="23">
        <f t="shared" si="246"/>
        <v>5.8999999999999941E-2</v>
      </c>
      <c r="AS264" s="23">
        <f t="shared" si="247"/>
        <v>-1.4000000000000012E-2</v>
      </c>
      <c r="AT264" s="23">
        <f t="shared" si="225"/>
        <v>0.10599999999999987</v>
      </c>
      <c r="AU264" s="23">
        <f t="shared" si="226"/>
        <v>0.14999999999999991</v>
      </c>
      <c r="AV264" s="23">
        <f t="shared" si="227"/>
        <v>4.6000000000000041E-2</v>
      </c>
      <c r="AW264" s="23">
        <f t="shared" si="228"/>
        <v>4.2999999999999927E-2</v>
      </c>
      <c r="AX264" s="23">
        <f t="shared" si="229"/>
        <v>5.699999999999994E-2</v>
      </c>
      <c r="AY264" s="23">
        <f t="shared" si="230"/>
        <v>2.2999999999999909E-2</v>
      </c>
      <c r="AZ264" s="23" t="str">
        <f t="shared" si="231"/>
        <v/>
      </c>
      <c r="BA264" s="23">
        <f t="shared" si="232"/>
        <v>0.16300000000000003</v>
      </c>
      <c r="BB264" s="23">
        <f t="shared" si="233"/>
        <v>0.27099999999999991</v>
      </c>
      <c r="BC264" s="23">
        <f t="shared" si="234"/>
        <v>0.20199999999999996</v>
      </c>
      <c r="BD264" s="23">
        <f t="shared" si="235"/>
        <v>-1.3000000000000123E-2</v>
      </c>
      <c r="BE264" s="23">
        <f t="shared" si="236"/>
        <v>-6.2000000000000055E-2</v>
      </c>
      <c r="BF264" s="23">
        <f t="shared" si="237"/>
        <v>-0.13600000000000012</v>
      </c>
      <c r="BG264" s="23">
        <f t="shared" si="238"/>
        <v>-9.8999999999999977E-2</v>
      </c>
      <c r="BH264" s="23" t="str">
        <f t="shared" si="239"/>
        <v/>
      </c>
      <c r="BI264" s="23" t="str">
        <f t="shared" si="240"/>
        <v/>
      </c>
      <c r="BJ264" s="23" t="str">
        <f t="shared" si="241"/>
        <v/>
      </c>
      <c r="BK264" s="23" t="str">
        <f t="shared" si="242"/>
        <v/>
      </c>
      <c r="BL264" s="23" t="str">
        <f t="shared" si="243"/>
        <v/>
      </c>
      <c r="BM264" s="23" t="str">
        <f t="shared" si="244"/>
        <v/>
      </c>
      <c r="BN264" s="23" t="str">
        <f t="shared" si="245"/>
        <v/>
      </c>
      <c r="BP264" s="8">
        <f t="shared" si="257"/>
        <v>2.2999999999999909E-2</v>
      </c>
      <c r="BQ264" s="8">
        <f t="shared" si="258"/>
        <v>5.8999999999999941E-2</v>
      </c>
      <c r="BR264" s="8">
        <f t="shared" si="259"/>
        <v>1.4000000000000012E-2</v>
      </c>
      <c r="BS264" s="8">
        <f t="shared" si="260"/>
        <v>0.10599999999999987</v>
      </c>
      <c r="BT264" s="8">
        <f t="shared" si="261"/>
        <v>0.14999999999999991</v>
      </c>
      <c r="BU264" s="8">
        <f t="shared" si="262"/>
        <v>4.6000000000000041E-2</v>
      </c>
      <c r="BV264" s="8">
        <f t="shared" si="263"/>
        <v>4.2999999999999927E-2</v>
      </c>
      <c r="BW264" s="8">
        <f t="shared" si="264"/>
        <v>5.699999999999994E-2</v>
      </c>
      <c r="BX264" s="8">
        <f t="shared" si="265"/>
        <v>2.2999999999999909E-2</v>
      </c>
      <c r="BY264" s="8" t="str">
        <f t="shared" si="266"/>
        <v/>
      </c>
      <c r="BZ264" s="8">
        <f t="shared" si="267"/>
        <v>0.16300000000000003</v>
      </c>
      <c r="CA264" s="8">
        <f t="shared" si="268"/>
        <v>0.27099999999999991</v>
      </c>
      <c r="CB264" s="8">
        <f t="shared" si="269"/>
        <v>0.20199999999999996</v>
      </c>
      <c r="CC264" s="8">
        <f t="shared" si="270"/>
        <v>1.3000000000000123E-2</v>
      </c>
      <c r="CD264" s="8">
        <f t="shared" si="271"/>
        <v>6.2000000000000055E-2</v>
      </c>
      <c r="CE264" s="8">
        <f t="shared" si="272"/>
        <v>0.13600000000000012</v>
      </c>
      <c r="CF264" s="8">
        <f t="shared" si="273"/>
        <v>9.8999999999999977E-2</v>
      </c>
      <c r="CG264" s="8" t="str">
        <f t="shared" si="274"/>
        <v/>
      </c>
      <c r="CH264" s="8" t="str">
        <f t="shared" si="275"/>
        <v/>
      </c>
      <c r="CI264" s="8" t="str">
        <f t="shared" si="276"/>
        <v/>
      </c>
      <c r="CJ264" s="8" t="str">
        <f t="shared" si="277"/>
        <v/>
      </c>
      <c r="CK264" s="8" t="str">
        <f t="shared" si="278"/>
        <v/>
      </c>
      <c r="CL264" s="8" t="str">
        <f t="shared" si="279"/>
        <v/>
      </c>
      <c r="CM264" s="8" t="str">
        <f t="shared" si="280"/>
        <v/>
      </c>
      <c r="CN264" s="8"/>
    </row>
    <row r="265" spans="1:92">
      <c r="A265" s="1">
        <f t="shared" si="224"/>
        <v>263</v>
      </c>
      <c r="B265" s="19"/>
      <c r="C265" s="1">
        <v>6</v>
      </c>
      <c r="D265" s="4">
        <f t="shared" si="255"/>
        <v>69</v>
      </c>
      <c r="E265" s="4" t="s">
        <v>157</v>
      </c>
      <c r="F265" s="4">
        <v>1</v>
      </c>
      <c r="G265" s="4" t="s">
        <v>13</v>
      </c>
      <c r="H265" s="4" t="s">
        <v>19</v>
      </c>
      <c r="I265" s="4"/>
      <c r="J265" s="5">
        <v>85.3</v>
      </c>
      <c r="K265" s="46">
        <v>0</v>
      </c>
      <c r="L265" s="41">
        <v>2.5470000000000002</v>
      </c>
      <c r="M265" s="132" t="s">
        <v>235</v>
      </c>
      <c r="N265" s="1" t="s">
        <v>15</v>
      </c>
      <c r="O265" s="23">
        <v>2.5350000000000001</v>
      </c>
      <c r="P265" s="1" t="s">
        <v>9</v>
      </c>
      <c r="Q265" s="3" t="s">
        <v>227</v>
      </c>
      <c r="R265" s="23">
        <v>2.899</v>
      </c>
      <c r="S265" s="23">
        <v>2.7509999999999999</v>
      </c>
      <c r="T265" s="23">
        <v>3.0249999999999999</v>
      </c>
      <c r="U265" s="23">
        <v>2.746</v>
      </c>
      <c r="V265" s="23">
        <v>2.9239999999999999</v>
      </c>
      <c r="W265" s="23">
        <v>2.722</v>
      </c>
      <c r="X265" s="23">
        <v>2.7170000000000001</v>
      </c>
      <c r="Y265" s="23">
        <v>2.69</v>
      </c>
      <c r="Z265" s="6">
        <v>2.621</v>
      </c>
      <c r="AA265" s="64"/>
      <c r="AB265" s="23">
        <v>3.1120000000000001</v>
      </c>
      <c r="AC265" s="23">
        <v>3.0939999999999999</v>
      </c>
      <c r="AD265" s="23">
        <v>2.9790000000000001</v>
      </c>
      <c r="AE265" s="23">
        <v>2.9319999999999999</v>
      </c>
      <c r="AF265" s="23">
        <v>2.8039999999999998</v>
      </c>
      <c r="AG265" s="23">
        <v>2.2160000000000002</v>
      </c>
      <c r="AH265" s="6">
        <f>IF((AF265&lt;&gt;0)*AND(AG265&lt;&gt;0),AVERAGE(AF265:AG265),"")</f>
        <v>2.5099999999999998</v>
      </c>
      <c r="AI265" s="64"/>
      <c r="AJ265" s="64"/>
      <c r="AK265" s="64"/>
      <c r="AL265" s="64"/>
      <c r="AM265" s="64"/>
      <c r="AN265" s="64"/>
      <c r="AO265" s="64"/>
      <c r="AP265" s="3"/>
      <c r="AQ265" s="23">
        <f t="shared" si="256"/>
        <v>0.35199999999999987</v>
      </c>
      <c r="AR265" s="23">
        <f t="shared" si="246"/>
        <v>0.20399999999999974</v>
      </c>
      <c r="AS265" s="23">
        <f t="shared" si="247"/>
        <v>0.47799999999999976</v>
      </c>
      <c r="AT265" s="23">
        <f t="shared" si="225"/>
        <v>0.19899999999999984</v>
      </c>
      <c r="AU265" s="23">
        <f t="shared" si="226"/>
        <v>0.37699999999999978</v>
      </c>
      <c r="AV265" s="23">
        <f t="shared" si="227"/>
        <v>0.17499999999999982</v>
      </c>
      <c r="AW265" s="23">
        <f t="shared" si="228"/>
        <v>0.16999999999999993</v>
      </c>
      <c r="AX265" s="23">
        <f t="shared" si="229"/>
        <v>0.14299999999999979</v>
      </c>
      <c r="AY265" s="23">
        <f t="shared" si="230"/>
        <v>7.3999999999999844E-2</v>
      </c>
      <c r="AZ265" s="23" t="str">
        <f t="shared" si="231"/>
        <v/>
      </c>
      <c r="BA265" s="23">
        <f t="shared" si="232"/>
        <v>0.56499999999999995</v>
      </c>
      <c r="BB265" s="23">
        <f t="shared" si="233"/>
        <v>0.54699999999999971</v>
      </c>
      <c r="BC265" s="23">
        <f t="shared" si="234"/>
        <v>0.43199999999999994</v>
      </c>
      <c r="BD265" s="23">
        <f t="shared" si="235"/>
        <v>0.38499999999999979</v>
      </c>
      <c r="BE265" s="23">
        <f t="shared" si="236"/>
        <v>0.25699999999999967</v>
      </c>
      <c r="BF265" s="23">
        <f t="shared" si="237"/>
        <v>-0.33099999999999996</v>
      </c>
      <c r="BG265" s="23">
        <f t="shared" si="238"/>
        <v>-3.7000000000000366E-2</v>
      </c>
      <c r="BH265" s="23" t="str">
        <f t="shared" si="239"/>
        <v/>
      </c>
      <c r="BI265" s="23" t="str">
        <f t="shared" si="240"/>
        <v/>
      </c>
      <c r="BJ265" s="23" t="str">
        <f t="shared" si="241"/>
        <v/>
      </c>
      <c r="BK265" s="23" t="str">
        <f t="shared" si="242"/>
        <v/>
      </c>
      <c r="BL265" s="23" t="str">
        <f t="shared" si="243"/>
        <v/>
      </c>
      <c r="BM265" s="23" t="str">
        <f t="shared" si="244"/>
        <v/>
      </c>
      <c r="BN265" s="23" t="str">
        <f t="shared" si="245"/>
        <v/>
      </c>
      <c r="BP265" s="8">
        <f t="shared" si="257"/>
        <v>0.35199999999999987</v>
      </c>
      <c r="BQ265" s="8">
        <f t="shared" si="258"/>
        <v>0.20399999999999974</v>
      </c>
      <c r="BR265" s="8">
        <f t="shared" si="259"/>
        <v>0.47799999999999976</v>
      </c>
      <c r="BS265" s="8">
        <f t="shared" si="260"/>
        <v>0.19899999999999984</v>
      </c>
      <c r="BT265" s="8">
        <f t="shared" si="261"/>
        <v>0.37699999999999978</v>
      </c>
      <c r="BU265" s="8">
        <f t="shared" si="262"/>
        <v>0.17499999999999982</v>
      </c>
      <c r="BV265" s="8">
        <f t="shared" si="263"/>
        <v>0.16999999999999993</v>
      </c>
      <c r="BW265" s="8">
        <f t="shared" si="264"/>
        <v>0.14299999999999979</v>
      </c>
      <c r="BX265" s="8">
        <f t="shared" si="265"/>
        <v>7.3999999999999844E-2</v>
      </c>
      <c r="BY265" s="8" t="str">
        <f t="shared" si="266"/>
        <v/>
      </c>
      <c r="BZ265" s="8">
        <f t="shared" si="267"/>
        <v>0.56499999999999995</v>
      </c>
      <c r="CA265" s="8">
        <f t="shared" si="268"/>
        <v>0.54699999999999971</v>
      </c>
      <c r="CB265" s="8">
        <f t="shared" si="269"/>
        <v>0.43199999999999994</v>
      </c>
      <c r="CC265" s="8">
        <f t="shared" si="270"/>
        <v>0.38499999999999979</v>
      </c>
      <c r="CD265" s="8">
        <f t="shared" si="271"/>
        <v>0.25699999999999967</v>
      </c>
      <c r="CE265" s="8">
        <f t="shared" si="272"/>
        <v>0.33099999999999996</v>
      </c>
      <c r="CF265" s="8">
        <f t="shared" si="273"/>
        <v>3.7000000000000366E-2</v>
      </c>
      <c r="CG265" s="8" t="str">
        <f t="shared" si="274"/>
        <v/>
      </c>
      <c r="CH265" s="8" t="str">
        <f t="shared" si="275"/>
        <v/>
      </c>
      <c r="CI265" s="8" t="str">
        <f t="shared" si="276"/>
        <v/>
      </c>
      <c r="CJ265" s="8" t="str">
        <f t="shared" si="277"/>
        <v/>
      </c>
      <c r="CK265" s="8" t="str">
        <f t="shared" si="278"/>
        <v/>
      </c>
      <c r="CL265" s="8" t="str">
        <f t="shared" si="279"/>
        <v/>
      </c>
      <c r="CM265" s="8" t="str">
        <f t="shared" si="280"/>
        <v/>
      </c>
      <c r="CN265" s="8"/>
    </row>
    <row r="266" spans="1:92" ht="15">
      <c r="A266" s="1">
        <f t="shared" si="224"/>
        <v>264</v>
      </c>
      <c r="B266" s="19"/>
      <c r="C266" s="1">
        <v>6</v>
      </c>
      <c r="D266" s="4">
        <f t="shared" si="255"/>
        <v>69</v>
      </c>
      <c r="E266" s="4" t="s">
        <v>148</v>
      </c>
      <c r="F266" s="4">
        <v>1</v>
      </c>
      <c r="G266" s="4" t="s">
        <v>13</v>
      </c>
      <c r="H266" s="4" t="s">
        <v>138</v>
      </c>
      <c r="I266" s="4" t="s">
        <v>346</v>
      </c>
      <c r="J266" s="5">
        <v>1.1000000000000001</v>
      </c>
      <c r="K266" s="46">
        <v>0</v>
      </c>
      <c r="L266" s="49">
        <v>3.1560000000000001</v>
      </c>
      <c r="M266" s="132" t="s">
        <v>426</v>
      </c>
      <c r="N266" s="10" t="s">
        <v>128</v>
      </c>
      <c r="O266" s="64"/>
      <c r="P266" s="9"/>
      <c r="Q266" s="3" t="s">
        <v>227</v>
      </c>
      <c r="R266" s="64"/>
      <c r="S266" s="64"/>
      <c r="T266" s="64"/>
      <c r="U266" s="64"/>
      <c r="V266" s="64"/>
      <c r="W266" s="64"/>
      <c r="X266" s="64"/>
      <c r="Y266" s="23">
        <v>4.7469999999999999</v>
      </c>
      <c r="Z266" s="23">
        <v>4.399</v>
      </c>
      <c r="AA266" s="64"/>
      <c r="AB266" s="64"/>
      <c r="AC266" s="64"/>
      <c r="AD266" s="64"/>
      <c r="AE266" s="64"/>
      <c r="AF266" s="64"/>
      <c r="AG266" s="23">
        <v>2.3460000000000001</v>
      </c>
      <c r="AH266" s="64"/>
      <c r="AI266" s="94">
        <v>3.3250000000000002</v>
      </c>
      <c r="AJ266" s="94">
        <v>3.137</v>
      </c>
      <c r="AK266" s="94">
        <v>2.9</v>
      </c>
      <c r="AL266" s="94">
        <v>3.1779999999999999</v>
      </c>
      <c r="AM266" s="94">
        <v>3.1269999999999998</v>
      </c>
      <c r="AN266" s="94">
        <v>3.169</v>
      </c>
      <c r="AO266" s="94">
        <v>3.1539999999999999</v>
      </c>
      <c r="AP266" s="3"/>
      <c r="AQ266" s="23" t="str">
        <f t="shared" si="256"/>
        <v/>
      </c>
      <c r="AR266" s="23" t="str">
        <f t="shared" si="246"/>
        <v/>
      </c>
      <c r="AS266" s="23" t="str">
        <f t="shared" si="247"/>
        <v/>
      </c>
      <c r="AT266" s="23" t="str">
        <f t="shared" si="225"/>
        <v/>
      </c>
      <c r="AU266" s="23" t="str">
        <f t="shared" si="226"/>
        <v/>
      </c>
      <c r="AV266" s="23" t="str">
        <f t="shared" si="227"/>
        <v/>
      </c>
      <c r="AW266" s="23" t="str">
        <f t="shared" si="228"/>
        <v/>
      </c>
      <c r="AX266" s="23" t="str">
        <f t="shared" si="229"/>
        <v/>
      </c>
      <c r="AY266" s="23" t="str">
        <f t="shared" si="230"/>
        <v/>
      </c>
      <c r="AZ266" s="23" t="str">
        <f t="shared" si="231"/>
        <v/>
      </c>
      <c r="BA266" s="23" t="str">
        <f t="shared" si="232"/>
        <v/>
      </c>
      <c r="BB266" s="23" t="str">
        <f t="shared" si="233"/>
        <v/>
      </c>
      <c r="BC266" s="23" t="str">
        <f t="shared" si="234"/>
        <v/>
      </c>
      <c r="BD266" s="23" t="str">
        <f t="shared" si="235"/>
        <v/>
      </c>
      <c r="BE266" s="23" t="str">
        <f t="shared" si="236"/>
        <v/>
      </c>
      <c r="BF266" s="23" t="str">
        <f t="shared" si="237"/>
        <v/>
      </c>
      <c r="BG266" s="23" t="str">
        <f t="shared" si="238"/>
        <v/>
      </c>
      <c r="BH266" s="23" t="str">
        <f t="shared" si="239"/>
        <v/>
      </c>
      <c r="BI266" s="23" t="str">
        <f t="shared" si="240"/>
        <v/>
      </c>
      <c r="BJ266" s="23" t="str">
        <f t="shared" si="241"/>
        <v/>
      </c>
      <c r="BK266" s="23" t="str">
        <f t="shared" si="242"/>
        <v/>
      </c>
      <c r="BL266" s="23" t="str">
        <f t="shared" si="243"/>
        <v/>
      </c>
      <c r="BM266" s="23" t="str">
        <f t="shared" si="244"/>
        <v/>
      </c>
      <c r="BN266" s="23" t="str">
        <f t="shared" si="245"/>
        <v/>
      </c>
      <c r="BP266" s="8" t="str">
        <f t="shared" si="257"/>
        <v/>
      </c>
      <c r="BQ266" s="8" t="str">
        <f t="shared" si="258"/>
        <v/>
      </c>
      <c r="BR266" s="8" t="str">
        <f t="shared" si="259"/>
        <v/>
      </c>
      <c r="BS266" s="8" t="str">
        <f t="shared" si="260"/>
        <v/>
      </c>
      <c r="BT266" s="8" t="str">
        <f t="shared" si="261"/>
        <v/>
      </c>
      <c r="BU266" s="8" t="str">
        <f t="shared" si="262"/>
        <v/>
      </c>
      <c r="BV266" s="8" t="str">
        <f t="shared" si="263"/>
        <v/>
      </c>
      <c r="BW266" s="8" t="str">
        <f t="shared" si="264"/>
        <v/>
      </c>
      <c r="BX266" s="8" t="str">
        <f t="shared" si="265"/>
        <v/>
      </c>
      <c r="BY266" s="8" t="str">
        <f t="shared" si="266"/>
        <v/>
      </c>
      <c r="BZ266" s="8" t="str">
        <f t="shared" si="267"/>
        <v/>
      </c>
      <c r="CA266" s="8" t="str">
        <f t="shared" si="268"/>
        <v/>
      </c>
      <c r="CB266" s="8" t="str">
        <f t="shared" si="269"/>
        <v/>
      </c>
      <c r="CC266" s="8" t="str">
        <f t="shared" si="270"/>
        <v/>
      </c>
      <c r="CD266" s="8" t="str">
        <f t="shared" si="271"/>
        <v/>
      </c>
      <c r="CE266" s="8" t="str">
        <f t="shared" si="272"/>
        <v/>
      </c>
      <c r="CF266" s="8" t="str">
        <f t="shared" si="273"/>
        <v/>
      </c>
      <c r="CG266" s="8" t="str">
        <f t="shared" si="274"/>
        <v/>
      </c>
      <c r="CH266" s="8" t="str">
        <f t="shared" si="275"/>
        <v/>
      </c>
      <c r="CI266" s="8" t="str">
        <f t="shared" si="276"/>
        <v/>
      </c>
      <c r="CJ266" s="8" t="str">
        <f t="shared" si="277"/>
        <v/>
      </c>
      <c r="CK266" s="8" t="str">
        <f t="shared" si="278"/>
        <v/>
      </c>
      <c r="CL266" s="8" t="str">
        <f t="shared" si="279"/>
        <v/>
      </c>
      <c r="CM266" s="8" t="str">
        <f t="shared" si="280"/>
        <v/>
      </c>
      <c r="CN266" s="8"/>
    </row>
    <row r="267" spans="1:92">
      <c r="A267" s="1">
        <f t="shared" si="224"/>
        <v>265</v>
      </c>
      <c r="B267" s="2"/>
      <c r="C267" s="1">
        <v>6</v>
      </c>
      <c r="D267" s="4">
        <f t="shared" si="255"/>
        <v>69</v>
      </c>
      <c r="E267" s="4" t="s">
        <v>135</v>
      </c>
      <c r="F267" s="4">
        <v>1</v>
      </c>
      <c r="G267" s="4" t="s">
        <v>13</v>
      </c>
      <c r="H267" s="4" t="s">
        <v>19</v>
      </c>
      <c r="I267" s="4"/>
      <c r="J267" s="5">
        <v>89.2</v>
      </c>
      <c r="K267" s="46">
        <v>0.378</v>
      </c>
      <c r="L267" s="41">
        <v>4.8869999999999996</v>
      </c>
      <c r="M267" s="132" t="s">
        <v>235</v>
      </c>
      <c r="N267" s="1" t="s">
        <v>15</v>
      </c>
      <c r="O267" s="23">
        <v>4.8719999999999999</v>
      </c>
      <c r="P267" s="1" t="s">
        <v>9</v>
      </c>
      <c r="Q267" s="3" t="s">
        <v>227</v>
      </c>
      <c r="R267" s="23">
        <v>5.0110000000000001</v>
      </c>
      <c r="S267" s="23">
        <v>5.0049999999999999</v>
      </c>
      <c r="T267" s="23">
        <v>5.0229999999999997</v>
      </c>
      <c r="U267" s="23">
        <v>5</v>
      </c>
      <c r="V267" s="23">
        <v>5.1139999999999999</v>
      </c>
      <c r="W267" s="23">
        <v>4.9729999999999999</v>
      </c>
      <c r="X267" s="23">
        <v>4.9560000000000004</v>
      </c>
      <c r="Y267" s="23">
        <v>4.9870000000000001</v>
      </c>
      <c r="Z267" s="23">
        <v>4.9450000000000003</v>
      </c>
      <c r="AA267" s="64"/>
      <c r="AB267" s="23">
        <v>5.016</v>
      </c>
      <c r="AC267" s="23">
        <v>5.1559999999999997</v>
      </c>
      <c r="AD267" s="23">
        <v>5.109</v>
      </c>
      <c r="AE267" s="23">
        <v>4.843</v>
      </c>
      <c r="AF267" s="23">
        <v>4.8550000000000004</v>
      </c>
      <c r="AG267" s="23">
        <v>4.54</v>
      </c>
      <c r="AH267" s="6">
        <f>IF((AF267&lt;&gt;0)*AND(AG267&lt;&gt;0),AVERAGE(AF267:AG267),"")</f>
        <v>4.6974999999999998</v>
      </c>
      <c r="AI267" s="64"/>
      <c r="AJ267" s="64"/>
      <c r="AK267" s="64"/>
      <c r="AL267" s="64"/>
      <c r="AM267" s="64"/>
      <c r="AN267" s="64"/>
      <c r="AO267" s="64"/>
      <c r="AP267" s="3"/>
      <c r="AQ267" s="23">
        <f t="shared" si="256"/>
        <v>0.12400000000000055</v>
      </c>
      <c r="AR267" s="23">
        <f t="shared" si="246"/>
        <v>0.11800000000000033</v>
      </c>
      <c r="AS267" s="23">
        <f t="shared" si="247"/>
        <v>0.13600000000000012</v>
      </c>
      <c r="AT267" s="23">
        <f t="shared" si="225"/>
        <v>0.11300000000000043</v>
      </c>
      <c r="AU267" s="23">
        <f t="shared" si="226"/>
        <v>0.22700000000000031</v>
      </c>
      <c r="AV267" s="23">
        <f t="shared" si="227"/>
        <v>8.6000000000000298E-2</v>
      </c>
      <c r="AW267" s="23">
        <f t="shared" si="228"/>
        <v>6.9000000000000838E-2</v>
      </c>
      <c r="AX267" s="23">
        <f t="shared" si="229"/>
        <v>0.10000000000000053</v>
      </c>
      <c r="AY267" s="23">
        <f t="shared" si="230"/>
        <v>5.8000000000000718E-2</v>
      </c>
      <c r="AZ267" s="23" t="str">
        <f t="shared" si="231"/>
        <v/>
      </c>
      <c r="BA267" s="23">
        <f t="shared" si="232"/>
        <v>0.12900000000000045</v>
      </c>
      <c r="BB267" s="23">
        <f t="shared" si="233"/>
        <v>0.26900000000000013</v>
      </c>
      <c r="BC267" s="23">
        <f t="shared" si="234"/>
        <v>0.22200000000000042</v>
      </c>
      <c r="BD267" s="23">
        <f t="shared" si="235"/>
        <v>-4.3999999999999595E-2</v>
      </c>
      <c r="BE267" s="23">
        <f t="shared" si="236"/>
        <v>-3.199999999999914E-2</v>
      </c>
      <c r="BF267" s="23">
        <f t="shared" si="237"/>
        <v>-0.34699999999999953</v>
      </c>
      <c r="BG267" s="23">
        <f t="shared" si="238"/>
        <v>-0.18949999999999978</v>
      </c>
      <c r="BH267" s="23" t="str">
        <f t="shared" si="239"/>
        <v/>
      </c>
      <c r="BI267" s="23" t="str">
        <f t="shared" si="240"/>
        <v/>
      </c>
      <c r="BJ267" s="23" t="str">
        <f t="shared" si="241"/>
        <v/>
      </c>
      <c r="BK267" s="23" t="str">
        <f t="shared" si="242"/>
        <v/>
      </c>
      <c r="BL267" s="23" t="str">
        <f t="shared" si="243"/>
        <v/>
      </c>
      <c r="BM267" s="23" t="str">
        <f t="shared" si="244"/>
        <v/>
      </c>
      <c r="BN267" s="23" t="str">
        <f t="shared" si="245"/>
        <v/>
      </c>
      <c r="BP267" s="8">
        <f t="shared" si="257"/>
        <v>0.12400000000000055</v>
      </c>
      <c r="BQ267" s="8">
        <f t="shared" si="258"/>
        <v>0.11800000000000033</v>
      </c>
      <c r="BR267" s="8">
        <f t="shared" si="259"/>
        <v>0.13600000000000012</v>
      </c>
      <c r="BS267" s="8">
        <f t="shared" si="260"/>
        <v>0.11300000000000043</v>
      </c>
      <c r="BT267" s="8">
        <f t="shared" si="261"/>
        <v>0.22700000000000031</v>
      </c>
      <c r="BU267" s="8">
        <f t="shared" si="262"/>
        <v>8.6000000000000298E-2</v>
      </c>
      <c r="BV267" s="8">
        <f t="shared" si="263"/>
        <v>6.9000000000000838E-2</v>
      </c>
      <c r="BW267" s="8">
        <f t="shared" si="264"/>
        <v>0.10000000000000053</v>
      </c>
      <c r="BX267" s="8">
        <f t="shared" si="265"/>
        <v>5.8000000000000718E-2</v>
      </c>
      <c r="BY267" s="8" t="str">
        <f t="shared" si="266"/>
        <v/>
      </c>
      <c r="BZ267" s="8">
        <f t="shared" si="267"/>
        <v>0.12900000000000045</v>
      </c>
      <c r="CA267" s="8">
        <f t="shared" si="268"/>
        <v>0.26900000000000013</v>
      </c>
      <c r="CB267" s="8">
        <f t="shared" si="269"/>
        <v>0.22200000000000042</v>
      </c>
      <c r="CC267" s="8">
        <f t="shared" si="270"/>
        <v>4.3999999999999595E-2</v>
      </c>
      <c r="CD267" s="8">
        <f t="shared" si="271"/>
        <v>3.199999999999914E-2</v>
      </c>
      <c r="CE267" s="8">
        <f t="shared" si="272"/>
        <v>0.34699999999999953</v>
      </c>
      <c r="CF267" s="8">
        <f t="shared" si="273"/>
        <v>0.18949999999999978</v>
      </c>
      <c r="CG267" s="8" t="str">
        <f t="shared" si="274"/>
        <v/>
      </c>
      <c r="CH267" s="8" t="str">
        <f t="shared" si="275"/>
        <v/>
      </c>
      <c r="CI267" s="8" t="str">
        <f t="shared" si="276"/>
        <v/>
      </c>
      <c r="CJ267" s="8" t="str">
        <f t="shared" si="277"/>
        <v/>
      </c>
      <c r="CK267" s="8" t="str">
        <f t="shared" si="278"/>
        <v/>
      </c>
      <c r="CL267" s="8" t="str">
        <f t="shared" si="279"/>
        <v/>
      </c>
      <c r="CM267" s="8" t="str">
        <f t="shared" si="280"/>
        <v/>
      </c>
      <c r="CN267" s="8"/>
    </row>
    <row r="268" spans="1:92">
      <c r="A268" s="1">
        <f t="shared" si="224"/>
        <v>266</v>
      </c>
      <c r="B268" s="2"/>
      <c r="C268" s="1">
        <v>6</v>
      </c>
      <c r="D268" s="4">
        <f t="shared" si="255"/>
        <v>69</v>
      </c>
      <c r="E268" s="4" t="s">
        <v>148</v>
      </c>
      <c r="F268" s="4">
        <v>1</v>
      </c>
      <c r="G268" s="4" t="s">
        <v>13</v>
      </c>
      <c r="H268" s="4" t="s">
        <v>14</v>
      </c>
      <c r="I268" s="4"/>
      <c r="J268" s="5">
        <v>89.7</v>
      </c>
      <c r="K268" s="46">
        <v>7.0000000000000001E-3</v>
      </c>
      <c r="L268" s="41">
        <v>5.7389999999999999</v>
      </c>
      <c r="M268" s="132" t="s">
        <v>235</v>
      </c>
      <c r="N268" s="1" t="s">
        <v>15</v>
      </c>
      <c r="O268" s="23">
        <v>5.7359999999999998</v>
      </c>
      <c r="P268" s="1" t="s">
        <v>9</v>
      </c>
      <c r="Q268" s="3"/>
      <c r="R268" s="23">
        <v>5.95</v>
      </c>
      <c r="S268" s="23">
        <v>5.8029999999999999</v>
      </c>
      <c r="T268" s="23">
        <v>5.9029999999999996</v>
      </c>
      <c r="U268" s="23">
        <v>5.72</v>
      </c>
      <c r="V268" s="23">
        <v>5.8940000000000001</v>
      </c>
      <c r="W268" s="23">
        <v>5.78</v>
      </c>
      <c r="X268" s="23">
        <v>5.7779999999999996</v>
      </c>
      <c r="Y268" s="23">
        <v>5.7910000000000004</v>
      </c>
      <c r="Z268" s="23">
        <v>5.7569999999999997</v>
      </c>
      <c r="AA268" s="64"/>
      <c r="AB268" s="23">
        <v>6.0819999999999999</v>
      </c>
      <c r="AC268" s="23">
        <v>6.0919999999999996</v>
      </c>
      <c r="AD268" s="23">
        <v>6</v>
      </c>
      <c r="AE268" s="23">
        <v>5.8979999999999997</v>
      </c>
      <c r="AF268" s="23">
        <v>5.8019999999999996</v>
      </c>
      <c r="AG268" s="23">
        <v>5.5750000000000002</v>
      </c>
      <c r="AH268" s="6">
        <f>IF((AF268&lt;&gt;0)*AND(AG268&lt;&gt;0),AVERAGE(AF268:AG268),"")</f>
        <v>5.6884999999999994</v>
      </c>
      <c r="AI268" s="64"/>
      <c r="AJ268" s="64"/>
      <c r="AK268" s="64"/>
      <c r="AL268" s="64"/>
      <c r="AM268" s="64"/>
      <c r="AN268" s="64"/>
      <c r="AO268" s="64"/>
      <c r="AP268" s="3"/>
      <c r="AQ268" s="23">
        <f t="shared" si="256"/>
        <v>0.2110000000000003</v>
      </c>
      <c r="AR268" s="23">
        <f t="shared" si="246"/>
        <v>6.4000000000000057E-2</v>
      </c>
      <c r="AS268" s="23">
        <f t="shared" si="247"/>
        <v>0.1639999999999997</v>
      </c>
      <c r="AT268" s="23">
        <f t="shared" si="225"/>
        <v>-1.9000000000000128E-2</v>
      </c>
      <c r="AU268" s="23">
        <f t="shared" si="226"/>
        <v>0.15500000000000025</v>
      </c>
      <c r="AV268" s="23">
        <f t="shared" si="227"/>
        <v>4.1000000000000369E-2</v>
      </c>
      <c r="AW268" s="23">
        <f t="shared" si="228"/>
        <v>3.8999999999999702E-2</v>
      </c>
      <c r="AX268" s="23">
        <f t="shared" si="229"/>
        <v>5.200000000000049E-2</v>
      </c>
      <c r="AY268" s="23">
        <f t="shared" si="230"/>
        <v>1.7999999999999794E-2</v>
      </c>
      <c r="AZ268" s="23" t="str">
        <f t="shared" si="231"/>
        <v/>
      </c>
      <c r="BA268" s="23">
        <f t="shared" si="232"/>
        <v>0.34299999999999997</v>
      </c>
      <c r="BB268" s="23">
        <f t="shared" si="233"/>
        <v>0.35299999999999976</v>
      </c>
      <c r="BC268" s="23">
        <f t="shared" si="234"/>
        <v>0.26100000000000012</v>
      </c>
      <c r="BD268" s="23">
        <f t="shared" si="235"/>
        <v>0.15899999999999981</v>
      </c>
      <c r="BE268" s="23">
        <f t="shared" si="236"/>
        <v>6.2999999999999723E-2</v>
      </c>
      <c r="BF268" s="23">
        <f t="shared" si="237"/>
        <v>-0.1639999999999997</v>
      </c>
      <c r="BG268" s="23">
        <f t="shared" si="238"/>
        <v>-5.0500000000000433E-2</v>
      </c>
      <c r="BH268" s="23" t="str">
        <f t="shared" si="239"/>
        <v/>
      </c>
      <c r="BI268" s="23" t="str">
        <f t="shared" si="240"/>
        <v/>
      </c>
      <c r="BJ268" s="23" t="str">
        <f t="shared" si="241"/>
        <v/>
      </c>
      <c r="BK268" s="23" t="str">
        <f t="shared" si="242"/>
        <v/>
      </c>
      <c r="BL268" s="23" t="str">
        <f t="shared" si="243"/>
        <v/>
      </c>
      <c r="BM268" s="23" t="str">
        <f t="shared" si="244"/>
        <v/>
      </c>
      <c r="BN268" s="23" t="str">
        <f t="shared" si="245"/>
        <v/>
      </c>
      <c r="BP268" s="8">
        <f t="shared" si="257"/>
        <v>0.2110000000000003</v>
      </c>
      <c r="BQ268" s="8">
        <f t="shared" si="258"/>
        <v>6.4000000000000057E-2</v>
      </c>
      <c r="BR268" s="8">
        <f t="shared" si="259"/>
        <v>0.1639999999999997</v>
      </c>
      <c r="BS268" s="8">
        <f t="shared" si="260"/>
        <v>1.9000000000000128E-2</v>
      </c>
      <c r="BT268" s="8">
        <f t="shared" si="261"/>
        <v>0.15500000000000025</v>
      </c>
      <c r="BU268" s="8">
        <f t="shared" si="262"/>
        <v>4.1000000000000369E-2</v>
      </c>
      <c r="BV268" s="8">
        <f t="shared" si="263"/>
        <v>3.8999999999999702E-2</v>
      </c>
      <c r="BW268" s="8">
        <f t="shared" si="264"/>
        <v>5.200000000000049E-2</v>
      </c>
      <c r="BX268" s="8">
        <f t="shared" si="265"/>
        <v>1.7999999999999794E-2</v>
      </c>
      <c r="BY268" s="8" t="str">
        <f t="shared" si="266"/>
        <v/>
      </c>
      <c r="BZ268" s="8">
        <f t="shared" si="267"/>
        <v>0.34299999999999997</v>
      </c>
      <c r="CA268" s="8">
        <f t="shared" si="268"/>
        <v>0.35299999999999976</v>
      </c>
      <c r="CB268" s="8">
        <f t="shared" si="269"/>
        <v>0.26100000000000012</v>
      </c>
      <c r="CC268" s="8">
        <f t="shared" si="270"/>
        <v>0.15899999999999981</v>
      </c>
      <c r="CD268" s="8">
        <f t="shared" si="271"/>
        <v>6.2999999999999723E-2</v>
      </c>
      <c r="CE268" s="8">
        <f t="shared" si="272"/>
        <v>0.1639999999999997</v>
      </c>
      <c r="CF268" s="8">
        <f t="shared" si="273"/>
        <v>5.0500000000000433E-2</v>
      </c>
      <c r="CG268" s="8" t="str">
        <f t="shared" si="274"/>
        <v/>
      </c>
      <c r="CH268" s="8" t="str">
        <f t="shared" si="275"/>
        <v/>
      </c>
      <c r="CI268" s="8" t="str">
        <f t="shared" si="276"/>
        <v/>
      </c>
      <c r="CJ268" s="8" t="str">
        <f t="shared" si="277"/>
        <v/>
      </c>
      <c r="CK268" s="8" t="str">
        <f t="shared" si="278"/>
        <v/>
      </c>
      <c r="CL268" s="8" t="str">
        <f t="shared" si="279"/>
        <v/>
      </c>
      <c r="CM268" s="8" t="str">
        <f t="shared" si="280"/>
        <v/>
      </c>
      <c r="CN268" s="8"/>
    </row>
    <row r="269" spans="1:92" ht="15">
      <c r="A269" s="1">
        <f t="shared" si="224"/>
        <v>267</v>
      </c>
      <c r="B269" s="19"/>
      <c r="C269" s="1">
        <v>6</v>
      </c>
      <c r="D269" s="4">
        <f t="shared" si="255"/>
        <v>69</v>
      </c>
      <c r="E269" s="4" t="s">
        <v>135</v>
      </c>
      <c r="F269" s="4">
        <v>1</v>
      </c>
      <c r="G269" s="4" t="s">
        <v>13</v>
      </c>
      <c r="H269" s="4" t="s">
        <v>192</v>
      </c>
      <c r="I269" s="4" t="s">
        <v>345</v>
      </c>
      <c r="J269" s="5">
        <v>51.7</v>
      </c>
      <c r="K269" s="46">
        <v>3.0000000000000001E-3</v>
      </c>
      <c r="L269" s="49">
        <v>5.3289999999999997</v>
      </c>
      <c r="M269" s="133" t="s">
        <v>371</v>
      </c>
      <c r="N269" s="10" t="s">
        <v>128</v>
      </c>
      <c r="O269" s="64"/>
      <c r="P269" s="9"/>
      <c r="Q269" s="3" t="s">
        <v>227</v>
      </c>
      <c r="R269" s="64"/>
      <c r="S269" s="23">
        <v>6.952</v>
      </c>
      <c r="T269" s="23">
        <v>7.0730000000000004</v>
      </c>
      <c r="U269" s="64"/>
      <c r="V269" s="23">
        <v>6.9160000000000004</v>
      </c>
      <c r="W269" s="23">
        <v>6.4269999999999996</v>
      </c>
      <c r="X269" s="23">
        <v>6.4089999999999998</v>
      </c>
      <c r="Y269" s="23">
        <v>6.0949999999999998</v>
      </c>
      <c r="Z269" s="23">
        <v>5.8840000000000003</v>
      </c>
      <c r="AA269" s="64"/>
      <c r="AB269" s="23">
        <v>7.2880000000000003</v>
      </c>
      <c r="AC269" s="23">
        <v>7.2430000000000003</v>
      </c>
      <c r="AD269" s="23">
        <v>7.1440000000000001</v>
      </c>
      <c r="AE269" s="23">
        <v>7.0739999999999998</v>
      </c>
      <c r="AF269" s="23">
        <v>7.016</v>
      </c>
      <c r="AG269" s="23">
        <v>4.1890000000000001</v>
      </c>
      <c r="AH269" s="6">
        <f>IF((AF269&lt;&gt;0)*AND(AG269&lt;&gt;0),AVERAGE(AF269:AG269),"")</f>
        <v>5.6025</v>
      </c>
      <c r="AI269" s="94">
        <v>5.5720000000000001</v>
      </c>
      <c r="AJ269" s="94">
        <v>5.4180000000000001</v>
      </c>
      <c r="AK269" s="94">
        <v>4.9189999999999996</v>
      </c>
      <c r="AL269" s="94">
        <v>5.423</v>
      </c>
      <c r="AM269" s="94">
        <v>5.34</v>
      </c>
      <c r="AN269" s="94">
        <v>5.4660000000000002</v>
      </c>
      <c r="AO269" s="94">
        <v>5.4279999999999999</v>
      </c>
      <c r="AP269" s="3"/>
      <c r="AQ269" s="23" t="str">
        <f t="shared" si="256"/>
        <v/>
      </c>
      <c r="AR269" s="23">
        <f t="shared" si="246"/>
        <v>1.6230000000000002</v>
      </c>
      <c r="AS269" s="23">
        <f t="shared" si="247"/>
        <v>1.7440000000000007</v>
      </c>
      <c r="AT269" s="23" t="str">
        <f t="shared" si="225"/>
        <v/>
      </c>
      <c r="AU269" s="23">
        <f t="shared" si="226"/>
        <v>1.5870000000000006</v>
      </c>
      <c r="AV269" s="23">
        <f t="shared" si="227"/>
        <v>1.0979999999999999</v>
      </c>
      <c r="AW269" s="23">
        <f t="shared" si="228"/>
        <v>1.08</v>
      </c>
      <c r="AX269" s="23">
        <f t="shared" si="229"/>
        <v>0.76600000000000001</v>
      </c>
      <c r="AY269" s="23">
        <f t="shared" si="230"/>
        <v>0.5550000000000006</v>
      </c>
      <c r="AZ269" s="23" t="str">
        <f t="shared" si="231"/>
        <v/>
      </c>
      <c r="BA269" s="23">
        <f t="shared" si="232"/>
        <v>1.9590000000000005</v>
      </c>
      <c r="BB269" s="23">
        <f t="shared" si="233"/>
        <v>1.9140000000000006</v>
      </c>
      <c r="BC269" s="23">
        <f t="shared" si="234"/>
        <v>1.8150000000000004</v>
      </c>
      <c r="BD269" s="23">
        <f t="shared" si="235"/>
        <v>1.7450000000000001</v>
      </c>
      <c r="BE269" s="23">
        <f t="shared" si="236"/>
        <v>1.6870000000000003</v>
      </c>
      <c r="BF269" s="23">
        <f t="shared" si="237"/>
        <v>-1.1399999999999997</v>
      </c>
      <c r="BG269" s="23">
        <f t="shared" si="238"/>
        <v>0.2735000000000003</v>
      </c>
      <c r="BH269" s="23">
        <f t="shared" si="239"/>
        <v>0.24300000000000033</v>
      </c>
      <c r="BI269" s="23">
        <f t="shared" si="240"/>
        <v>8.9000000000000412E-2</v>
      </c>
      <c r="BJ269" s="23">
        <f t="shared" si="241"/>
        <v>-0.41000000000000014</v>
      </c>
      <c r="BK269" s="23">
        <f t="shared" si="242"/>
        <v>9.4000000000000306E-2</v>
      </c>
      <c r="BL269" s="23">
        <f t="shared" si="243"/>
        <v>1.1000000000000121E-2</v>
      </c>
      <c r="BM269" s="23">
        <f t="shared" si="244"/>
        <v>0.13700000000000045</v>
      </c>
      <c r="BN269" s="23">
        <f t="shared" si="245"/>
        <v>9.9000000000000199E-2</v>
      </c>
      <c r="BP269" s="8" t="str">
        <f t="shared" si="257"/>
        <v/>
      </c>
      <c r="BQ269" s="8">
        <f t="shared" si="258"/>
        <v>1.6230000000000002</v>
      </c>
      <c r="BR269" s="8">
        <f t="shared" si="259"/>
        <v>1.7440000000000007</v>
      </c>
      <c r="BS269" s="8" t="str">
        <f t="shared" si="260"/>
        <v/>
      </c>
      <c r="BT269" s="8">
        <f t="shared" si="261"/>
        <v>1.5870000000000006</v>
      </c>
      <c r="BU269" s="8">
        <f t="shared" si="262"/>
        <v>1.0979999999999999</v>
      </c>
      <c r="BV269" s="8">
        <f t="shared" si="263"/>
        <v>1.08</v>
      </c>
      <c r="BW269" s="8">
        <f t="shared" si="264"/>
        <v>0.76600000000000001</v>
      </c>
      <c r="BX269" s="8">
        <f t="shared" si="265"/>
        <v>0.5550000000000006</v>
      </c>
      <c r="BY269" s="8" t="str">
        <f t="shared" si="266"/>
        <v/>
      </c>
      <c r="BZ269" s="8">
        <f t="shared" si="267"/>
        <v>1.9590000000000005</v>
      </c>
      <c r="CA269" s="8">
        <f t="shared" si="268"/>
        <v>1.9140000000000006</v>
      </c>
      <c r="CB269" s="8">
        <f t="shared" si="269"/>
        <v>1.8150000000000004</v>
      </c>
      <c r="CC269" s="8">
        <f t="shared" si="270"/>
        <v>1.7450000000000001</v>
      </c>
      <c r="CD269" s="8">
        <f t="shared" si="271"/>
        <v>1.6870000000000003</v>
      </c>
      <c r="CE269" s="8">
        <f t="shared" si="272"/>
        <v>1.1399999999999997</v>
      </c>
      <c r="CF269" s="8">
        <f t="shared" si="273"/>
        <v>0.2735000000000003</v>
      </c>
      <c r="CG269" s="8">
        <f t="shared" si="274"/>
        <v>0.24300000000000033</v>
      </c>
      <c r="CH269" s="8">
        <f t="shared" si="275"/>
        <v>8.9000000000000412E-2</v>
      </c>
      <c r="CI269" s="8">
        <f t="shared" si="276"/>
        <v>0.41000000000000014</v>
      </c>
      <c r="CJ269" s="8">
        <f t="shared" si="277"/>
        <v>9.4000000000000306E-2</v>
      </c>
      <c r="CK269" s="8">
        <f t="shared" si="278"/>
        <v>1.1000000000000121E-2</v>
      </c>
      <c r="CL269" s="8">
        <f t="shared" si="279"/>
        <v>0.13700000000000045</v>
      </c>
      <c r="CM269" s="8">
        <f t="shared" si="280"/>
        <v>9.9000000000000199E-2</v>
      </c>
      <c r="CN269" s="8"/>
    </row>
    <row r="270" spans="1:92" ht="15">
      <c r="A270" s="1">
        <f t="shared" si="224"/>
        <v>268</v>
      </c>
      <c r="B270" s="19"/>
      <c r="C270" s="1">
        <v>6</v>
      </c>
      <c r="D270" s="4">
        <f t="shared" si="255"/>
        <v>69</v>
      </c>
      <c r="E270" s="4" t="s">
        <v>135</v>
      </c>
      <c r="F270" s="4">
        <v>1</v>
      </c>
      <c r="G270" s="4" t="s">
        <v>13</v>
      </c>
      <c r="H270" s="4" t="s">
        <v>138</v>
      </c>
      <c r="I270" s="4" t="s">
        <v>346</v>
      </c>
      <c r="J270" s="5">
        <v>3.4</v>
      </c>
      <c r="K270" s="46">
        <v>4.0000000000000001E-3</v>
      </c>
      <c r="L270" s="49">
        <v>5.5549999999999997</v>
      </c>
      <c r="M270" s="133" t="s">
        <v>371</v>
      </c>
      <c r="N270" s="10" t="s">
        <v>128</v>
      </c>
      <c r="O270" s="64"/>
      <c r="P270" s="9"/>
      <c r="Q270" s="3"/>
      <c r="R270" s="64"/>
      <c r="S270" s="64"/>
      <c r="T270" s="64"/>
      <c r="U270" s="64"/>
      <c r="V270" s="64"/>
      <c r="W270" s="64"/>
      <c r="X270" s="64"/>
      <c r="Y270" s="23">
        <v>7.0039999999999996</v>
      </c>
      <c r="Z270" s="23">
        <v>6.6219999999999999</v>
      </c>
      <c r="AA270" s="64"/>
      <c r="AB270" s="64"/>
      <c r="AC270" s="64"/>
      <c r="AD270" s="64"/>
      <c r="AE270" s="64"/>
      <c r="AF270" s="64"/>
      <c r="AG270" s="23">
        <v>5.5839999999999996</v>
      </c>
      <c r="AH270" s="64"/>
      <c r="AI270" s="94">
        <v>7.6260000000000003</v>
      </c>
      <c r="AJ270" s="94">
        <v>5.6790000000000003</v>
      </c>
      <c r="AK270" s="94">
        <v>4.9950000000000001</v>
      </c>
      <c r="AL270" s="94">
        <v>6.032</v>
      </c>
      <c r="AM270" s="94">
        <v>5.9420000000000002</v>
      </c>
      <c r="AN270" s="94">
        <v>5.3970000000000002</v>
      </c>
      <c r="AO270" s="94">
        <v>5.2880000000000003</v>
      </c>
      <c r="AP270" s="3"/>
      <c r="AQ270" s="23" t="str">
        <f t="shared" si="256"/>
        <v/>
      </c>
      <c r="AR270" s="23" t="str">
        <f t="shared" si="246"/>
        <v/>
      </c>
      <c r="AS270" s="23" t="str">
        <f t="shared" si="247"/>
        <v/>
      </c>
      <c r="AT270" s="23" t="str">
        <f t="shared" ref="AT270:AT333" si="281">IF((U270&lt;&gt;"")*AND($L270&lt;&gt;"")*AND($H270&lt;&gt;"dou"),U270-$L270,"")</f>
        <v/>
      </c>
      <c r="AU270" s="23" t="str">
        <f t="shared" ref="AU270:AU333" si="282">IF((V270&lt;&gt;"")*AND($L270&lt;&gt;"")*AND($H270&lt;&gt;"dou"),V270-$L270,"")</f>
        <v/>
      </c>
      <c r="AV270" s="23" t="str">
        <f t="shared" ref="AV270:AV333" si="283">IF((W270&lt;&gt;"")*AND($L270&lt;&gt;"")*AND($H270&lt;&gt;"dou"),W270-$L270,"")</f>
        <v/>
      </c>
      <c r="AW270" s="23" t="str">
        <f t="shared" ref="AW270:AW333" si="284">IF((X270&lt;&gt;"")*AND($L270&lt;&gt;"")*AND($H270&lt;&gt;"dou"),X270-$L270,"")</f>
        <v/>
      </c>
      <c r="AX270" s="23" t="str">
        <f t="shared" ref="AX270:AX333" si="285">IF((Y270&lt;&gt;"")*AND($L270&lt;&gt;"")*AND($H270&lt;&gt;"dou"),Y270-$L270,"")</f>
        <v/>
      </c>
      <c r="AY270" s="23" t="str">
        <f t="shared" ref="AY270:AY333" si="286">IF((Z270&lt;&gt;"")*AND($L270&lt;&gt;"")*AND($H270&lt;&gt;"dou"),Z270-$L270,"")</f>
        <v/>
      </c>
      <c r="AZ270" s="23" t="str">
        <f t="shared" ref="AZ270:AZ333" si="287">IF((AA270&lt;&gt;"")*AND($L270&lt;&gt;"")*AND($H270&lt;&gt;"dou"),AA270-$L270,"")</f>
        <v/>
      </c>
      <c r="BA270" s="23" t="str">
        <f t="shared" ref="BA270:BA333" si="288">IF((AB270&lt;&gt;"")*AND($L270&lt;&gt;"")*AND($H270&lt;&gt;"dou"),AB270-$L270,"")</f>
        <v/>
      </c>
      <c r="BB270" s="23" t="str">
        <f t="shared" ref="BB270:BB333" si="289">IF((AC270&lt;&gt;"")*AND($L270&lt;&gt;"")*AND($H270&lt;&gt;"dou"),AC270-$L270,"")</f>
        <v/>
      </c>
      <c r="BC270" s="23" t="str">
        <f t="shared" ref="BC270:BC333" si="290">IF((AD270&lt;&gt;"")*AND($L270&lt;&gt;"")*AND($H270&lt;&gt;"dou"),AD270-$L270,"")</f>
        <v/>
      </c>
      <c r="BD270" s="23" t="str">
        <f t="shared" ref="BD270:BD333" si="291">IF((AE270&lt;&gt;"")*AND($L270&lt;&gt;"")*AND($H270&lt;&gt;"dou"),AE270-$L270,"")</f>
        <v/>
      </c>
      <c r="BE270" s="23" t="str">
        <f t="shared" ref="BE270:BE333" si="292">IF((AF270&lt;&gt;"")*AND($L270&lt;&gt;"")*AND($H270&lt;&gt;"dou"),AF270-$L270,"")</f>
        <v/>
      </c>
      <c r="BF270" s="23" t="str">
        <f t="shared" ref="BF270:BF333" si="293">IF((AG270&lt;&gt;"")*AND($L270&lt;&gt;"")*AND($H270&lt;&gt;"dou"),AG270-$L270,"")</f>
        <v/>
      </c>
      <c r="BG270" s="23" t="str">
        <f t="shared" ref="BG270:BG333" si="294">IF((AH270&lt;&gt;"")*AND($L270&lt;&gt;"")*AND($H270&lt;&gt;"dou"),AH270-$L270,"")</f>
        <v/>
      </c>
      <c r="BH270" s="23" t="str">
        <f t="shared" ref="BH270:BH333" si="295">IF((AI270&lt;&gt;"")*AND($L270&lt;&gt;"")*AND($H270&lt;&gt;"dou"),AI270-$L270,"")</f>
        <v/>
      </c>
      <c r="BI270" s="23" t="str">
        <f t="shared" ref="BI270:BI333" si="296">IF((AJ270&lt;&gt;"")*AND($L270&lt;&gt;"")*AND($H270&lt;&gt;"dou"),AJ270-$L270,"")</f>
        <v/>
      </c>
      <c r="BJ270" s="23" t="str">
        <f t="shared" ref="BJ270:BJ333" si="297">IF((AK270&lt;&gt;"")*AND($L270&lt;&gt;"")*AND($H270&lt;&gt;"dou"),AK270-$L270,"")</f>
        <v/>
      </c>
      <c r="BK270" s="23" t="str">
        <f t="shared" ref="BK270:BK333" si="298">IF((AL270&lt;&gt;"")*AND($L270&lt;&gt;"")*AND($H270&lt;&gt;"dou"),AL270-$L270,"")</f>
        <v/>
      </c>
      <c r="BL270" s="23" t="str">
        <f t="shared" ref="BL270:BL333" si="299">IF((AM270&lt;&gt;"")*AND($L270&lt;&gt;"")*AND($H270&lt;&gt;"dou"),AM270-$L270,"")</f>
        <v/>
      </c>
      <c r="BM270" s="23" t="str">
        <f t="shared" ref="BM270:BM333" si="300">IF((AN270&lt;&gt;"")*AND($L270&lt;&gt;"")*AND($H270&lt;&gt;"dou"),AN270-$L270,"")</f>
        <v/>
      </c>
      <c r="BN270" s="23" t="str">
        <f t="shared" ref="BN270:BN333" si="301">IF((AO270&lt;&gt;"")*AND($L270&lt;&gt;"")*AND($H270&lt;&gt;"dou"),AO270-$L270,"")</f>
        <v/>
      </c>
      <c r="BP270" s="8" t="str">
        <f t="shared" si="257"/>
        <v/>
      </c>
      <c r="BQ270" s="8" t="str">
        <f t="shared" si="258"/>
        <v/>
      </c>
      <c r="BR270" s="8" t="str">
        <f t="shared" si="259"/>
        <v/>
      </c>
      <c r="BS270" s="8" t="str">
        <f t="shared" si="260"/>
        <v/>
      </c>
      <c r="BT270" s="8" t="str">
        <f t="shared" si="261"/>
        <v/>
      </c>
      <c r="BU270" s="8" t="str">
        <f t="shared" si="262"/>
        <v/>
      </c>
      <c r="BV270" s="8" t="str">
        <f t="shared" si="263"/>
        <v/>
      </c>
      <c r="BW270" s="8" t="str">
        <f t="shared" si="264"/>
        <v/>
      </c>
      <c r="BX270" s="8" t="str">
        <f t="shared" si="265"/>
        <v/>
      </c>
      <c r="BY270" s="8" t="str">
        <f t="shared" si="266"/>
        <v/>
      </c>
      <c r="BZ270" s="8" t="str">
        <f t="shared" si="267"/>
        <v/>
      </c>
      <c r="CA270" s="8" t="str">
        <f t="shared" si="268"/>
        <v/>
      </c>
      <c r="CB270" s="8" t="str">
        <f t="shared" si="269"/>
        <v/>
      </c>
      <c r="CC270" s="8" t="str">
        <f t="shared" si="270"/>
        <v/>
      </c>
      <c r="CD270" s="8" t="str">
        <f t="shared" si="271"/>
        <v/>
      </c>
      <c r="CE270" s="8" t="str">
        <f t="shared" si="272"/>
        <v/>
      </c>
      <c r="CF270" s="8" t="str">
        <f t="shared" si="273"/>
        <v/>
      </c>
      <c r="CG270" s="8" t="str">
        <f t="shared" si="274"/>
        <v/>
      </c>
      <c r="CH270" s="8" t="str">
        <f t="shared" si="275"/>
        <v/>
      </c>
      <c r="CI270" s="8" t="str">
        <f t="shared" si="276"/>
        <v/>
      </c>
      <c r="CJ270" s="8" t="str">
        <f t="shared" si="277"/>
        <v/>
      </c>
      <c r="CK270" s="8" t="str">
        <f t="shared" si="278"/>
        <v/>
      </c>
      <c r="CL270" s="8" t="str">
        <f t="shared" si="279"/>
        <v/>
      </c>
      <c r="CM270" s="8" t="str">
        <f t="shared" si="280"/>
        <v/>
      </c>
      <c r="CN270" s="8"/>
    </row>
    <row r="271" spans="1:92">
      <c r="A271" s="1">
        <f t="shared" si="224"/>
        <v>269</v>
      </c>
      <c r="B271" s="19"/>
      <c r="C271" s="1">
        <v>6</v>
      </c>
      <c r="D271" s="4">
        <f t="shared" si="255"/>
        <v>69</v>
      </c>
      <c r="E271" s="4" t="s">
        <v>150</v>
      </c>
      <c r="F271" s="4">
        <v>3</v>
      </c>
      <c r="G271" s="4" t="s">
        <v>13</v>
      </c>
      <c r="H271" s="4" t="s">
        <v>14</v>
      </c>
      <c r="I271" s="4"/>
      <c r="J271" s="5">
        <v>97</v>
      </c>
      <c r="K271" s="72"/>
      <c r="L271" s="41">
        <v>1.464</v>
      </c>
      <c r="M271" s="132" t="s">
        <v>127</v>
      </c>
      <c r="N271" s="1" t="s">
        <v>15</v>
      </c>
      <c r="O271" s="23">
        <v>1.478</v>
      </c>
      <c r="P271" s="1" t="s">
        <v>9</v>
      </c>
      <c r="Q271" s="3" t="s">
        <v>227</v>
      </c>
      <c r="R271" s="23">
        <v>1.4339999999999999</v>
      </c>
      <c r="S271" s="23">
        <v>1.4119999999999999</v>
      </c>
      <c r="T271" s="23">
        <v>1.3759999999999999</v>
      </c>
      <c r="U271" s="23">
        <v>1.3520000000000001</v>
      </c>
      <c r="V271" s="23">
        <v>1.5129999999999999</v>
      </c>
      <c r="W271" s="64"/>
      <c r="X271" s="64"/>
      <c r="Y271" s="64"/>
      <c r="Z271" s="23">
        <v>1.4650000000000001</v>
      </c>
      <c r="AA271" s="64"/>
      <c r="AB271" s="23">
        <v>1.621</v>
      </c>
      <c r="AC271" s="23">
        <v>1.7090000000000001</v>
      </c>
      <c r="AD271" s="23">
        <v>1.611</v>
      </c>
      <c r="AE271" s="23">
        <v>1.466</v>
      </c>
      <c r="AF271" s="23">
        <v>1.3169999999999999</v>
      </c>
      <c r="AG271" s="23">
        <v>1.3149999999999999</v>
      </c>
      <c r="AH271" s="6">
        <f>IF((AF271&lt;&gt;0)*AND(AG271&lt;&gt;0),AVERAGE(AF271:AG271),"")</f>
        <v>1.3159999999999998</v>
      </c>
      <c r="AI271" s="64"/>
      <c r="AJ271" s="64"/>
      <c r="AK271" s="64"/>
      <c r="AL271" s="64"/>
      <c r="AM271" s="64"/>
      <c r="AN271" s="64"/>
      <c r="AO271" s="64"/>
      <c r="AP271" s="3"/>
      <c r="AQ271" s="23">
        <f t="shared" si="256"/>
        <v>-3.0000000000000027E-2</v>
      </c>
      <c r="AR271" s="23">
        <f t="shared" ref="AR271:AR334" si="302">IF((S271&lt;&gt;"")*AND($L271&lt;&gt;"")*AND($H271&lt;&gt;"dou"),S271-$L271,"")</f>
        <v>-5.2000000000000046E-2</v>
      </c>
      <c r="AS271" s="23">
        <f t="shared" ref="AS271:AS334" si="303">IF((T271&lt;&gt;"")*AND($L271&lt;&gt;"")*AND($H271&lt;&gt;"dou"),T271-$L271,"")</f>
        <v>-8.8000000000000078E-2</v>
      </c>
      <c r="AT271" s="23">
        <f t="shared" si="281"/>
        <v>-0.11199999999999988</v>
      </c>
      <c r="AU271" s="23">
        <f t="shared" si="282"/>
        <v>4.8999999999999932E-2</v>
      </c>
      <c r="AV271" s="23" t="str">
        <f t="shared" si="283"/>
        <v/>
      </c>
      <c r="AW271" s="23" t="str">
        <f t="shared" si="284"/>
        <v/>
      </c>
      <c r="AX271" s="23" t="str">
        <f t="shared" si="285"/>
        <v/>
      </c>
      <c r="AY271" s="23">
        <f t="shared" si="286"/>
        <v>1.0000000000001119E-3</v>
      </c>
      <c r="AZ271" s="23" t="str">
        <f t="shared" si="287"/>
        <v/>
      </c>
      <c r="BA271" s="23">
        <f t="shared" si="288"/>
        <v>0.15700000000000003</v>
      </c>
      <c r="BB271" s="23">
        <f t="shared" si="289"/>
        <v>0.24500000000000011</v>
      </c>
      <c r="BC271" s="23">
        <f t="shared" si="290"/>
        <v>0.14700000000000002</v>
      </c>
      <c r="BD271" s="23">
        <f t="shared" si="291"/>
        <v>2.0000000000000018E-3</v>
      </c>
      <c r="BE271" s="23">
        <f t="shared" si="292"/>
        <v>-0.14700000000000002</v>
      </c>
      <c r="BF271" s="23">
        <f t="shared" si="293"/>
        <v>-0.14900000000000002</v>
      </c>
      <c r="BG271" s="23">
        <f t="shared" si="294"/>
        <v>-0.14800000000000013</v>
      </c>
      <c r="BH271" s="23" t="str">
        <f t="shared" si="295"/>
        <v/>
      </c>
      <c r="BI271" s="23" t="str">
        <f t="shared" si="296"/>
        <v/>
      </c>
      <c r="BJ271" s="23" t="str">
        <f t="shared" si="297"/>
        <v/>
      </c>
      <c r="BK271" s="23" t="str">
        <f t="shared" si="298"/>
        <v/>
      </c>
      <c r="BL271" s="23" t="str">
        <f t="shared" si="299"/>
        <v/>
      </c>
      <c r="BM271" s="23" t="str">
        <f t="shared" si="300"/>
        <v/>
      </c>
      <c r="BN271" s="23" t="str">
        <f t="shared" si="301"/>
        <v/>
      </c>
      <c r="BP271" s="8">
        <f t="shared" si="257"/>
        <v>3.0000000000000027E-2</v>
      </c>
      <c r="BQ271" s="8">
        <f t="shared" si="258"/>
        <v>5.2000000000000046E-2</v>
      </c>
      <c r="BR271" s="8">
        <f t="shared" si="259"/>
        <v>8.8000000000000078E-2</v>
      </c>
      <c r="BS271" s="8">
        <f t="shared" si="260"/>
        <v>0.11199999999999988</v>
      </c>
      <c r="BT271" s="8">
        <f t="shared" si="261"/>
        <v>4.8999999999999932E-2</v>
      </c>
      <c r="BU271" s="8" t="str">
        <f t="shared" si="262"/>
        <v/>
      </c>
      <c r="BV271" s="8" t="str">
        <f t="shared" si="263"/>
        <v/>
      </c>
      <c r="BW271" s="8" t="str">
        <f t="shared" si="264"/>
        <v/>
      </c>
      <c r="BX271" s="8">
        <f t="shared" si="265"/>
        <v>1.0000000000001119E-3</v>
      </c>
      <c r="BY271" s="8" t="str">
        <f t="shared" si="266"/>
        <v/>
      </c>
      <c r="BZ271" s="8">
        <f t="shared" si="267"/>
        <v>0.15700000000000003</v>
      </c>
      <c r="CA271" s="8">
        <f t="shared" si="268"/>
        <v>0.24500000000000011</v>
      </c>
      <c r="CB271" s="8">
        <f t="shared" si="269"/>
        <v>0.14700000000000002</v>
      </c>
      <c r="CC271" s="8">
        <f t="shared" si="270"/>
        <v>2.0000000000000018E-3</v>
      </c>
      <c r="CD271" s="8">
        <f t="shared" si="271"/>
        <v>0.14700000000000002</v>
      </c>
      <c r="CE271" s="8">
        <f t="shared" si="272"/>
        <v>0.14900000000000002</v>
      </c>
      <c r="CF271" s="8">
        <f t="shared" si="273"/>
        <v>0.14800000000000013</v>
      </c>
      <c r="CG271" s="8" t="str">
        <f t="shared" si="274"/>
        <v/>
      </c>
      <c r="CH271" s="8" t="str">
        <f t="shared" si="275"/>
        <v/>
      </c>
      <c r="CI271" s="8" t="str">
        <f t="shared" si="276"/>
        <v/>
      </c>
      <c r="CJ271" s="8" t="str">
        <f t="shared" si="277"/>
        <v/>
      </c>
      <c r="CK271" s="8" t="str">
        <f t="shared" si="278"/>
        <v/>
      </c>
      <c r="CL271" s="8" t="str">
        <f t="shared" si="279"/>
        <v/>
      </c>
      <c r="CM271" s="8" t="str">
        <f t="shared" si="280"/>
        <v/>
      </c>
      <c r="CN271" s="8"/>
    </row>
    <row r="272" spans="1:92">
      <c r="A272" s="1">
        <f t="shared" ref="A272:A346" si="304">A271+1</f>
        <v>270</v>
      </c>
      <c r="B272" s="19"/>
      <c r="C272" s="1">
        <v>6</v>
      </c>
      <c r="D272" s="4">
        <f t="shared" si="255"/>
        <v>69</v>
      </c>
      <c r="E272" s="4" t="s">
        <v>162</v>
      </c>
      <c r="F272" s="4">
        <v>3</v>
      </c>
      <c r="G272" s="4" t="s">
        <v>13</v>
      </c>
      <c r="H272" s="4" t="s">
        <v>19</v>
      </c>
      <c r="I272" s="4"/>
      <c r="J272" s="5">
        <v>97.1</v>
      </c>
      <c r="K272" s="72"/>
      <c r="L272" s="41">
        <v>1.883</v>
      </c>
      <c r="M272" s="132" t="s">
        <v>127</v>
      </c>
      <c r="N272" s="1" t="s">
        <v>15</v>
      </c>
      <c r="O272" s="23">
        <v>1.879</v>
      </c>
      <c r="P272" s="1" t="s">
        <v>9</v>
      </c>
      <c r="Q272" s="3" t="s">
        <v>227</v>
      </c>
      <c r="R272" s="23">
        <v>2.15</v>
      </c>
      <c r="S272" s="23">
        <v>1.9690000000000001</v>
      </c>
      <c r="T272" s="23">
        <v>2.0659999999999998</v>
      </c>
      <c r="U272" s="23">
        <v>1.8879999999999999</v>
      </c>
      <c r="V272" s="23">
        <v>1.9259999999999999</v>
      </c>
      <c r="W272" s="64"/>
      <c r="X272" s="64"/>
      <c r="Y272" s="64"/>
      <c r="Z272" s="23">
        <v>1.8819999999999999</v>
      </c>
      <c r="AA272" s="64"/>
      <c r="AB272" s="23">
        <v>2.2200000000000002</v>
      </c>
      <c r="AC272" s="23">
        <v>2.2189999999999999</v>
      </c>
      <c r="AD272" s="23">
        <v>2.137</v>
      </c>
      <c r="AE272" s="23">
        <v>2.0819999999999999</v>
      </c>
      <c r="AF272" s="23">
        <v>1.986</v>
      </c>
      <c r="AG272" s="23">
        <v>1.5229999999999999</v>
      </c>
      <c r="AH272" s="6">
        <f t="shared" ref="AH272:AH273" si="305">IF((AF272&lt;&gt;0)*AND(AG272&lt;&gt;0),AVERAGE(AF272:AG272),"")</f>
        <v>1.7544999999999999</v>
      </c>
      <c r="AI272" s="64"/>
      <c r="AJ272" s="64"/>
      <c r="AK272" s="64"/>
      <c r="AL272" s="64"/>
      <c r="AM272" s="64"/>
      <c r="AN272" s="64"/>
      <c r="AO272" s="64"/>
      <c r="AP272" s="3"/>
      <c r="AQ272" s="23">
        <f t="shared" si="256"/>
        <v>0.2669999999999999</v>
      </c>
      <c r="AR272" s="23">
        <f t="shared" si="302"/>
        <v>8.6000000000000076E-2</v>
      </c>
      <c r="AS272" s="23">
        <f t="shared" si="303"/>
        <v>0.18299999999999983</v>
      </c>
      <c r="AT272" s="23">
        <f t="shared" si="281"/>
        <v>4.9999999999998934E-3</v>
      </c>
      <c r="AU272" s="23">
        <f t="shared" si="282"/>
        <v>4.2999999999999927E-2</v>
      </c>
      <c r="AV272" s="23" t="str">
        <f t="shared" si="283"/>
        <v/>
      </c>
      <c r="AW272" s="23" t="str">
        <f t="shared" si="284"/>
        <v/>
      </c>
      <c r="AX272" s="23" t="str">
        <f t="shared" si="285"/>
        <v/>
      </c>
      <c r="AY272" s="23">
        <f t="shared" si="286"/>
        <v>-1.0000000000001119E-3</v>
      </c>
      <c r="AZ272" s="23" t="str">
        <f t="shared" si="287"/>
        <v/>
      </c>
      <c r="BA272" s="23">
        <f t="shared" si="288"/>
        <v>0.33700000000000019</v>
      </c>
      <c r="BB272" s="23">
        <f t="shared" si="289"/>
        <v>0.33599999999999985</v>
      </c>
      <c r="BC272" s="23">
        <f t="shared" si="290"/>
        <v>0.254</v>
      </c>
      <c r="BD272" s="23">
        <f t="shared" si="291"/>
        <v>0.19899999999999984</v>
      </c>
      <c r="BE272" s="23">
        <f t="shared" si="292"/>
        <v>0.10299999999999998</v>
      </c>
      <c r="BF272" s="23">
        <f t="shared" si="293"/>
        <v>-0.3600000000000001</v>
      </c>
      <c r="BG272" s="23">
        <f t="shared" si="294"/>
        <v>-0.12850000000000006</v>
      </c>
      <c r="BH272" s="23" t="str">
        <f t="shared" si="295"/>
        <v/>
      </c>
      <c r="BI272" s="23" t="str">
        <f t="shared" si="296"/>
        <v/>
      </c>
      <c r="BJ272" s="23" t="str">
        <f t="shared" si="297"/>
        <v/>
      </c>
      <c r="BK272" s="23" t="str">
        <f t="shared" si="298"/>
        <v/>
      </c>
      <c r="BL272" s="23" t="str">
        <f t="shared" si="299"/>
        <v/>
      </c>
      <c r="BM272" s="23" t="str">
        <f t="shared" si="300"/>
        <v/>
      </c>
      <c r="BN272" s="23" t="str">
        <f t="shared" si="301"/>
        <v/>
      </c>
      <c r="BP272" s="8">
        <f t="shared" si="257"/>
        <v>0.2669999999999999</v>
      </c>
      <c r="BQ272" s="8">
        <f t="shared" si="258"/>
        <v>8.6000000000000076E-2</v>
      </c>
      <c r="BR272" s="8">
        <f t="shared" si="259"/>
        <v>0.18299999999999983</v>
      </c>
      <c r="BS272" s="8">
        <f t="shared" si="260"/>
        <v>4.9999999999998934E-3</v>
      </c>
      <c r="BT272" s="8">
        <f t="shared" si="261"/>
        <v>4.2999999999999927E-2</v>
      </c>
      <c r="BU272" s="8" t="str">
        <f t="shared" si="262"/>
        <v/>
      </c>
      <c r="BV272" s="8" t="str">
        <f t="shared" si="263"/>
        <v/>
      </c>
      <c r="BW272" s="8" t="str">
        <f t="shared" si="264"/>
        <v/>
      </c>
      <c r="BX272" s="8">
        <f t="shared" si="265"/>
        <v>1.0000000000001119E-3</v>
      </c>
      <c r="BY272" s="8" t="str">
        <f t="shared" si="266"/>
        <v/>
      </c>
      <c r="BZ272" s="8">
        <f t="shared" si="267"/>
        <v>0.33700000000000019</v>
      </c>
      <c r="CA272" s="8">
        <f t="shared" si="268"/>
        <v>0.33599999999999985</v>
      </c>
      <c r="CB272" s="8">
        <f t="shared" si="269"/>
        <v>0.254</v>
      </c>
      <c r="CC272" s="8">
        <f t="shared" si="270"/>
        <v>0.19899999999999984</v>
      </c>
      <c r="CD272" s="8">
        <f t="shared" si="271"/>
        <v>0.10299999999999998</v>
      </c>
      <c r="CE272" s="8">
        <f t="shared" si="272"/>
        <v>0.3600000000000001</v>
      </c>
      <c r="CF272" s="8">
        <f t="shared" si="273"/>
        <v>0.12850000000000006</v>
      </c>
      <c r="CG272" s="8" t="str">
        <f t="shared" si="274"/>
        <v/>
      </c>
      <c r="CH272" s="8" t="str">
        <f t="shared" si="275"/>
        <v/>
      </c>
      <c r="CI272" s="8" t="str">
        <f t="shared" si="276"/>
        <v/>
      </c>
      <c r="CJ272" s="8" t="str">
        <f t="shared" si="277"/>
        <v/>
      </c>
      <c r="CK272" s="8" t="str">
        <f t="shared" si="278"/>
        <v/>
      </c>
      <c r="CL272" s="8" t="str">
        <f t="shared" si="279"/>
        <v/>
      </c>
      <c r="CM272" s="8" t="str">
        <f t="shared" si="280"/>
        <v/>
      </c>
      <c r="CN272" s="8"/>
    </row>
    <row r="273" spans="1:92">
      <c r="A273" s="1">
        <f t="shared" si="304"/>
        <v>271</v>
      </c>
      <c r="B273" s="19"/>
      <c r="C273" s="1">
        <v>6</v>
      </c>
      <c r="D273" s="4">
        <f t="shared" si="255"/>
        <v>69</v>
      </c>
      <c r="E273" s="4" t="s">
        <v>163</v>
      </c>
      <c r="F273" s="4">
        <v>3</v>
      </c>
      <c r="G273" s="4" t="s">
        <v>13</v>
      </c>
      <c r="H273" s="4" t="s">
        <v>19</v>
      </c>
      <c r="I273" s="4"/>
      <c r="J273" s="5">
        <v>98.1</v>
      </c>
      <c r="K273" s="72"/>
      <c r="L273" s="41">
        <v>2.5089999999999999</v>
      </c>
      <c r="M273" s="132" t="s">
        <v>127</v>
      </c>
      <c r="N273" s="1" t="s">
        <v>15</v>
      </c>
      <c r="O273" s="23">
        <v>2.5169999999999999</v>
      </c>
      <c r="P273" s="1" t="s">
        <v>9</v>
      </c>
      <c r="Q273" s="3" t="s">
        <v>227</v>
      </c>
      <c r="R273" s="23">
        <v>2.6669999999999998</v>
      </c>
      <c r="S273" s="23">
        <v>2.5979999999999999</v>
      </c>
      <c r="T273" s="23">
        <v>2.5419999999999998</v>
      </c>
      <c r="U273" s="23">
        <v>2.1760000000000002</v>
      </c>
      <c r="V273" s="23">
        <v>2.4140000000000001</v>
      </c>
      <c r="W273" s="64"/>
      <c r="X273" s="64"/>
      <c r="Y273" s="64"/>
      <c r="Z273" s="23">
        <v>2.5169999999999999</v>
      </c>
      <c r="AA273" s="64"/>
      <c r="AB273" s="23">
        <v>2.597</v>
      </c>
      <c r="AC273" s="23">
        <v>2.6280000000000001</v>
      </c>
      <c r="AD273" s="23">
        <v>2.6190000000000002</v>
      </c>
      <c r="AE273" s="23">
        <v>2.4769999999999999</v>
      </c>
      <c r="AF273" s="23">
        <v>2.5539999999999998</v>
      </c>
      <c r="AG273" s="23">
        <v>2.1819999999999999</v>
      </c>
      <c r="AH273" s="6">
        <f t="shared" si="305"/>
        <v>2.3679999999999999</v>
      </c>
      <c r="AI273" s="64"/>
      <c r="AJ273" s="64"/>
      <c r="AK273" s="64"/>
      <c r="AL273" s="64"/>
      <c r="AM273" s="64"/>
      <c r="AN273" s="64"/>
      <c r="AO273" s="64"/>
      <c r="AP273" s="3"/>
      <c r="AQ273" s="23">
        <f t="shared" si="256"/>
        <v>0.15799999999999992</v>
      </c>
      <c r="AR273" s="23">
        <f t="shared" si="302"/>
        <v>8.8999999999999968E-2</v>
      </c>
      <c r="AS273" s="23">
        <f t="shared" si="303"/>
        <v>3.2999999999999918E-2</v>
      </c>
      <c r="AT273" s="23">
        <f t="shared" si="281"/>
        <v>-0.33299999999999974</v>
      </c>
      <c r="AU273" s="23">
        <f t="shared" si="282"/>
        <v>-9.4999999999999751E-2</v>
      </c>
      <c r="AV273" s="23" t="str">
        <f t="shared" si="283"/>
        <v/>
      </c>
      <c r="AW273" s="23" t="str">
        <f t="shared" si="284"/>
        <v/>
      </c>
      <c r="AX273" s="23" t="str">
        <f t="shared" si="285"/>
        <v/>
      </c>
      <c r="AY273" s="23">
        <f t="shared" si="286"/>
        <v>8.0000000000000071E-3</v>
      </c>
      <c r="AZ273" s="23" t="str">
        <f t="shared" si="287"/>
        <v/>
      </c>
      <c r="BA273" s="23">
        <f t="shared" si="288"/>
        <v>8.8000000000000078E-2</v>
      </c>
      <c r="BB273" s="23">
        <f t="shared" si="289"/>
        <v>0.11900000000000022</v>
      </c>
      <c r="BC273" s="23">
        <f t="shared" si="290"/>
        <v>0.11000000000000032</v>
      </c>
      <c r="BD273" s="23">
        <f t="shared" si="291"/>
        <v>-3.2000000000000028E-2</v>
      </c>
      <c r="BE273" s="23">
        <f t="shared" si="292"/>
        <v>4.4999999999999929E-2</v>
      </c>
      <c r="BF273" s="23">
        <f t="shared" si="293"/>
        <v>-0.32699999999999996</v>
      </c>
      <c r="BG273" s="23">
        <f t="shared" si="294"/>
        <v>-0.14100000000000001</v>
      </c>
      <c r="BH273" s="23" t="str">
        <f t="shared" si="295"/>
        <v/>
      </c>
      <c r="BI273" s="23" t="str">
        <f t="shared" si="296"/>
        <v/>
      </c>
      <c r="BJ273" s="23" t="str">
        <f t="shared" si="297"/>
        <v/>
      </c>
      <c r="BK273" s="23" t="str">
        <f t="shared" si="298"/>
        <v/>
      </c>
      <c r="BL273" s="23" t="str">
        <f t="shared" si="299"/>
        <v/>
      </c>
      <c r="BM273" s="23" t="str">
        <f t="shared" si="300"/>
        <v/>
      </c>
      <c r="BN273" s="23" t="str">
        <f t="shared" si="301"/>
        <v/>
      </c>
      <c r="BP273" s="8">
        <f t="shared" si="257"/>
        <v>0.15799999999999992</v>
      </c>
      <c r="BQ273" s="8">
        <f t="shared" si="258"/>
        <v>8.8999999999999968E-2</v>
      </c>
      <c r="BR273" s="8">
        <f t="shared" si="259"/>
        <v>3.2999999999999918E-2</v>
      </c>
      <c r="BS273" s="8">
        <f t="shared" si="260"/>
        <v>0.33299999999999974</v>
      </c>
      <c r="BT273" s="8">
        <f t="shared" si="261"/>
        <v>9.4999999999999751E-2</v>
      </c>
      <c r="BU273" s="8" t="str">
        <f t="shared" si="262"/>
        <v/>
      </c>
      <c r="BV273" s="8" t="str">
        <f t="shared" si="263"/>
        <v/>
      </c>
      <c r="BW273" s="8" t="str">
        <f t="shared" si="264"/>
        <v/>
      </c>
      <c r="BX273" s="8">
        <f t="shared" si="265"/>
        <v>8.0000000000000071E-3</v>
      </c>
      <c r="BY273" s="8" t="str">
        <f t="shared" si="266"/>
        <v/>
      </c>
      <c r="BZ273" s="8">
        <f t="shared" si="267"/>
        <v>8.8000000000000078E-2</v>
      </c>
      <c r="CA273" s="8">
        <f t="shared" si="268"/>
        <v>0.11900000000000022</v>
      </c>
      <c r="CB273" s="8">
        <f t="shared" si="269"/>
        <v>0.11000000000000032</v>
      </c>
      <c r="CC273" s="8">
        <f t="shared" si="270"/>
        <v>3.2000000000000028E-2</v>
      </c>
      <c r="CD273" s="8">
        <f t="shared" si="271"/>
        <v>4.4999999999999929E-2</v>
      </c>
      <c r="CE273" s="8">
        <f t="shared" si="272"/>
        <v>0.32699999999999996</v>
      </c>
      <c r="CF273" s="8">
        <f t="shared" si="273"/>
        <v>0.14100000000000001</v>
      </c>
      <c r="CG273" s="8" t="str">
        <f t="shared" si="274"/>
        <v/>
      </c>
      <c r="CH273" s="8" t="str">
        <f t="shared" si="275"/>
        <v/>
      </c>
      <c r="CI273" s="8" t="str">
        <f t="shared" si="276"/>
        <v/>
      </c>
      <c r="CJ273" s="8" t="str">
        <f t="shared" si="277"/>
        <v/>
      </c>
      <c r="CK273" s="8" t="str">
        <f t="shared" si="278"/>
        <v/>
      </c>
      <c r="CL273" s="8" t="str">
        <f t="shared" si="279"/>
        <v/>
      </c>
      <c r="CM273" s="8" t="str">
        <f t="shared" si="280"/>
        <v/>
      </c>
      <c r="CN273" s="8"/>
    </row>
    <row r="274" spans="1:92" ht="15">
      <c r="A274" s="1">
        <f t="shared" si="304"/>
        <v>272</v>
      </c>
      <c r="B274" s="19"/>
      <c r="C274" s="1">
        <v>6</v>
      </c>
      <c r="D274" s="4">
        <f t="shared" si="255"/>
        <v>69</v>
      </c>
      <c r="E274" s="4" t="s">
        <v>149</v>
      </c>
      <c r="F274" s="4">
        <v>3</v>
      </c>
      <c r="G274" s="4" t="s">
        <v>13</v>
      </c>
      <c r="H274" s="4" t="s">
        <v>138</v>
      </c>
      <c r="I274" s="4" t="s">
        <v>346</v>
      </c>
      <c r="J274" s="5">
        <v>4.2</v>
      </c>
      <c r="K274" s="72"/>
      <c r="L274" s="76">
        <v>3.1150000000000002</v>
      </c>
      <c r="M274" s="132" t="s">
        <v>426</v>
      </c>
      <c r="N274" s="10" t="s">
        <v>128</v>
      </c>
      <c r="O274" s="64"/>
      <c r="P274" s="9"/>
      <c r="Q274" s="3" t="s">
        <v>227</v>
      </c>
      <c r="R274" s="64"/>
      <c r="S274" s="64"/>
      <c r="T274" s="64"/>
      <c r="U274" s="64"/>
      <c r="V274" s="64"/>
      <c r="W274" s="64"/>
      <c r="X274" s="64"/>
      <c r="Y274" s="64"/>
      <c r="Z274" s="23">
        <v>4.3849999999999998</v>
      </c>
      <c r="AA274" s="64"/>
      <c r="AB274" s="64"/>
      <c r="AC274" s="64"/>
      <c r="AD274" s="64"/>
      <c r="AE274" s="64"/>
      <c r="AF274" s="64"/>
      <c r="AG274" s="23">
        <v>2.3540000000000001</v>
      </c>
      <c r="AH274" s="64"/>
      <c r="AI274" s="94">
        <v>3.21</v>
      </c>
      <c r="AJ274" s="94">
        <v>3.105</v>
      </c>
      <c r="AK274" s="94">
        <v>2.867</v>
      </c>
      <c r="AL274" s="94">
        <v>3.14</v>
      </c>
      <c r="AM274" s="94">
        <v>3.0870000000000002</v>
      </c>
      <c r="AN274" s="94">
        <v>3.1360000000000001</v>
      </c>
      <c r="AO274" s="94">
        <v>3.121</v>
      </c>
      <c r="AP274" s="3"/>
      <c r="AQ274" s="23" t="str">
        <f t="shared" si="256"/>
        <v/>
      </c>
      <c r="AR274" s="23" t="str">
        <f t="shared" si="302"/>
        <v/>
      </c>
      <c r="AS274" s="23" t="str">
        <f t="shared" si="303"/>
        <v/>
      </c>
      <c r="AT274" s="23" t="str">
        <f t="shared" si="281"/>
        <v/>
      </c>
      <c r="AU274" s="23" t="str">
        <f t="shared" si="282"/>
        <v/>
      </c>
      <c r="AV274" s="23" t="str">
        <f t="shared" si="283"/>
        <v/>
      </c>
      <c r="AW274" s="23" t="str">
        <f t="shared" si="284"/>
        <v/>
      </c>
      <c r="AX274" s="23" t="str">
        <f t="shared" si="285"/>
        <v/>
      </c>
      <c r="AY274" s="23" t="str">
        <f t="shared" si="286"/>
        <v/>
      </c>
      <c r="AZ274" s="23" t="str">
        <f t="shared" si="287"/>
        <v/>
      </c>
      <c r="BA274" s="23" t="str">
        <f t="shared" si="288"/>
        <v/>
      </c>
      <c r="BB274" s="23" t="str">
        <f t="shared" si="289"/>
        <v/>
      </c>
      <c r="BC274" s="23" t="str">
        <f t="shared" si="290"/>
        <v/>
      </c>
      <c r="BD274" s="23" t="str">
        <f t="shared" si="291"/>
        <v/>
      </c>
      <c r="BE274" s="23" t="str">
        <f t="shared" si="292"/>
        <v/>
      </c>
      <c r="BF274" s="23" t="str">
        <f t="shared" si="293"/>
        <v/>
      </c>
      <c r="BG274" s="23" t="str">
        <f t="shared" si="294"/>
        <v/>
      </c>
      <c r="BH274" s="23" t="str">
        <f t="shared" si="295"/>
        <v/>
      </c>
      <c r="BI274" s="23" t="str">
        <f t="shared" si="296"/>
        <v/>
      </c>
      <c r="BJ274" s="23" t="str">
        <f t="shared" si="297"/>
        <v/>
      </c>
      <c r="BK274" s="23" t="str">
        <f t="shared" si="298"/>
        <v/>
      </c>
      <c r="BL274" s="23" t="str">
        <f t="shared" si="299"/>
        <v/>
      </c>
      <c r="BM274" s="23" t="str">
        <f t="shared" si="300"/>
        <v/>
      </c>
      <c r="BN274" s="23" t="str">
        <f t="shared" si="301"/>
        <v/>
      </c>
      <c r="BP274" s="8" t="str">
        <f t="shared" si="257"/>
        <v/>
      </c>
      <c r="BQ274" s="8" t="str">
        <f t="shared" si="258"/>
        <v/>
      </c>
      <c r="BR274" s="8" t="str">
        <f t="shared" si="259"/>
        <v/>
      </c>
      <c r="BS274" s="8" t="str">
        <f t="shared" si="260"/>
        <v/>
      </c>
      <c r="BT274" s="8" t="str">
        <f t="shared" si="261"/>
        <v/>
      </c>
      <c r="BU274" s="8" t="str">
        <f t="shared" si="262"/>
        <v/>
      </c>
      <c r="BV274" s="8" t="str">
        <f t="shared" si="263"/>
        <v/>
      </c>
      <c r="BW274" s="8" t="str">
        <f t="shared" si="264"/>
        <v/>
      </c>
      <c r="BX274" s="8" t="str">
        <f t="shared" si="265"/>
        <v/>
      </c>
      <c r="BY274" s="8" t="str">
        <f t="shared" si="266"/>
        <v/>
      </c>
      <c r="BZ274" s="8" t="str">
        <f t="shared" si="267"/>
        <v/>
      </c>
      <c r="CA274" s="8" t="str">
        <f t="shared" si="268"/>
        <v/>
      </c>
      <c r="CB274" s="8" t="str">
        <f t="shared" si="269"/>
        <v/>
      </c>
      <c r="CC274" s="8" t="str">
        <f t="shared" si="270"/>
        <v/>
      </c>
      <c r="CD274" s="8" t="str">
        <f t="shared" si="271"/>
        <v/>
      </c>
      <c r="CE274" s="8" t="str">
        <f t="shared" si="272"/>
        <v/>
      </c>
      <c r="CF274" s="8" t="str">
        <f t="shared" si="273"/>
        <v/>
      </c>
      <c r="CG274" s="8" t="str">
        <f t="shared" si="274"/>
        <v/>
      </c>
      <c r="CH274" s="8" t="str">
        <f t="shared" si="275"/>
        <v/>
      </c>
      <c r="CI274" s="8" t="str">
        <f t="shared" si="276"/>
        <v/>
      </c>
      <c r="CJ274" s="8" t="str">
        <f t="shared" si="277"/>
        <v/>
      </c>
      <c r="CK274" s="8" t="str">
        <f t="shared" si="278"/>
        <v/>
      </c>
      <c r="CL274" s="8" t="str">
        <f t="shared" si="279"/>
        <v/>
      </c>
      <c r="CM274" s="8" t="str">
        <f t="shared" si="280"/>
        <v/>
      </c>
      <c r="CN274" s="8"/>
    </row>
    <row r="275" spans="1:92">
      <c r="A275" s="1">
        <f t="shared" si="304"/>
        <v>273</v>
      </c>
      <c r="B275" s="2" t="s">
        <v>161</v>
      </c>
      <c r="C275" s="1">
        <v>6</v>
      </c>
      <c r="D275" s="4">
        <f t="shared" si="255"/>
        <v>69</v>
      </c>
      <c r="E275" s="4" t="s">
        <v>151</v>
      </c>
      <c r="F275" s="4">
        <v>1</v>
      </c>
      <c r="G275" s="4" t="s">
        <v>13</v>
      </c>
      <c r="H275" s="4" t="s">
        <v>14</v>
      </c>
      <c r="I275" s="4"/>
      <c r="J275" s="5">
        <v>88.5</v>
      </c>
      <c r="K275" s="72"/>
      <c r="L275" s="41">
        <v>2.9510000000000001</v>
      </c>
      <c r="M275" s="132" t="s">
        <v>234</v>
      </c>
      <c r="N275" s="1" t="s">
        <v>15</v>
      </c>
      <c r="O275" s="23">
        <v>2.9590000000000001</v>
      </c>
      <c r="P275" s="1" t="s">
        <v>9</v>
      </c>
      <c r="Q275" s="3" t="s">
        <v>227</v>
      </c>
      <c r="R275" s="23">
        <v>2.964</v>
      </c>
      <c r="S275" s="23">
        <v>2.8620000000000001</v>
      </c>
      <c r="T275" s="23">
        <v>3.1539999999999999</v>
      </c>
      <c r="U275" s="23">
        <v>2.9369999999999998</v>
      </c>
      <c r="V275" s="23">
        <v>3.1230000000000002</v>
      </c>
      <c r="W275" s="23">
        <v>2.9910000000000001</v>
      </c>
      <c r="X275" s="23">
        <v>2.9889999999999999</v>
      </c>
      <c r="Y275" s="6">
        <v>2.9889999999999999</v>
      </c>
      <c r="Z275" s="6">
        <v>2.9380000000000002</v>
      </c>
      <c r="AA275" s="6">
        <v>2.9449999999999998</v>
      </c>
      <c r="AB275" s="23">
        <v>3.14</v>
      </c>
      <c r="AC275" s="23">
        <v>3.2719999999999998</v>
      </c>
      <c r="AD275" s="23">
        <v>3.1389999999999998</v>
      </c>
      <c r="AE275" s="23">
        <v>2.9060000000000001</v>
      </c>
      <c r="AF275" s="23">
        <v>2.7090000000000001</v>
      </c>
      <c r="AG275" s="23">
        <v>3.0070000000000001</v>
      </c>
      <c r="AH275" s="6">
        <f t="shared" ref="AH275:AH276" si="306">IF((AF275&lt;&gt;0)*AND(AG275&lt;&gt;0),AVERAGE(AF275:AG275),"")</f>
        <v>2.8580000000000001</v>
      </c>
      <c r="AI275" s="11"/>
      <c r="AJ275" s="11"/>
      <c r="AK275" s="11"/>
      <c r="AL275" s="11"/>
      <c r="AM275" s="11"/>
      <c r="AN275" s="11"/>
      <c r="AO275" s="11"/>
      <c r="AP275" s="3"/>
      <c r="AQ275" s="23">
        <f t="shared" si="256"/>
        <v>1.2999999999999901E-2</v>
      </c>
      <c r="AR275" s="23">
        <f t="shared" si="302"/>
        <v>-8.8999999999999968E-2</v>
      </c>
      <c r="AS275" s="23">
        <f t="shared" si="303"/>
        <v>0.20299999999999985</v>
      </c>
      <c r="AT275" s="23">
        <f t="shared" si="281"/>
        <v>-1.4000000000000234E-2</v>
      </c>
      <c r="AU275" s="23">
        <f t="shared" si="282"/>
        <v>0.17200000000000015</v>
      </c>
      <c r="AV275" s="23">
        <f t="shared" si="283"/>
        <v>4.0000000000000036E-2</v>
      </c>
      <c r="AW275" s="23">
        <f t="shared" si="284"/>
        <v>3.7999999999999812E-2</v>
      </c>
      <c r="AX275" s="23">
        <f t="shared" si="285"/>
        <v>3.7999999999999812E-2</v>
      </c>
      <c r="AY275" s="23">
        <f t="shared" si="286"/>
        <v>-1.2999999999999901E-2</v>
      </c>
      <c r="AZ275" s="23">
        <f t="shared" si="287"/>
        <v>-6.0000000000002274E-3</v>
      </c>
      <c r="BA275" s="23">
        <f t="shared" si="288"/>
        <v>0.18900000000000006</v>
      </c>
      <c r="BB275" s="23">
        <f t="shared" si="289"/>
        <v>0.32099999999999973</v>
      </c>
      <c r="BC275" s="23">
        <f t="shared" si="290"/>
        <v>0.18799999999999972</v>
      </c>
      <c r="BD275" s="23">
        <f t="shared" si="291"/>
        <v>-4.4999999999999929E-2</v>
      </c>
      <c r="BE275" s="23">
        <f t="shared" si="292"/>
        <v>-0.24199999999999999</v>
      </c>
      <c r="BF275" s="23">
        <f t="shared" si="293"/>
        <v>5.600000000000005E-2</v>
      </c>
      <c r="BG275" s="23">
        <f t="shared" si="294"/>
        <v>-9.2999999999999972E-2</v>
      </c>
      <c r="BH275" s="23" t="str">
        <f t="shared" si="295"/>
        <v/>
      </c>
      <c r="BI275" s="23" t="str">
        <f t="shared" si="296"/>
        <v/>
      </c>
      <c r="BJ275" s="23" t="str">
        <f t="shared" si="297"/>
        <v/>
      </c>
      <c r="BK275" s="23" t="str">
        <f t="shared" si="298"/>
        <v/>
      </c>
      <c r="BL275" s="23" t="str">
        <f t="shared" si="299"/>
        <v/>
      </c>
      <c r="BM275" s="23" t="str">
        <f t="shared" si="300"/>
        <v/>
      </c>
      <c r="BN275" s="23" t="str">
        <f t="shared" si="301"/>
        <v/>
      </c>
      <c r="BP275" s="8">
        <f t="shared" si="257"/>
        <v>1.2999999999999901E-2</v>
      </c>
      <c r="BQ275" s="8">
        <f t="shared" si="258"/>
        <v>8.8999999999999968E-2</v>
      </c>
      <c r="BR275" s="8">
        <f t="shared" si="259"/>
        <v>0.20299999999999985</v>
      </c>
      <c r="BS275" s="8">
        <f t="shared" si="260"/>
        <v>1.4000000000000234E-2</v>
      </c>
      <c r="BT275" s="8">
        <f t="shared" si="261"/>
        <v>0.17200000000000015</v>
      </c>
      <c r="BU275" s="8">
        <f t="shared" si="262"/>
        <v>4.0000000000000036E-2</v>
      </c>
      <c r="BV275" s="8">
        <f t="shared" si="263"/>
        <v>3.7999999999999812E-2</v>
      </c>
      <c r="BW275" s="8">
        <f t="shared" si="264"/>
        <v>3.7999999999999812E-2</v>
      </c>
      <c r="BX275" s="8">
        <f t="shared" si="265"/>
        <v>1.2999999999999901E-2</v>
      </c>
      <c r="BY275" s="8">
        <f t="shared" si="266"/>
        <v>6.0000000000002274E-3</v>
      </c>
      <c r="BZ275" s="8">
        <f t="shared" si="267"/>
        <v>0.18900000000000006</v>
      </c>
      <c r="CA275" s="8">
        <f t="shared" si="268"/>
        <v>0.32099999999999973</v>
      </c>
      <c r="CB275" s="8">
        <f t="shared" si="269"/>
        <v>0.18799999999999972</v>
      </c>
      <c r="CC275" s="8">
        <f t="shared" si="270"/>
        <v>4.4999999999999929E-2</v>
      </c>
      <c r="CD275" s="8">
        <f t="shared" si="271"/>
        <v>0.24199999999999999</v>
      </c>
      <c r="CE275" s="8">
        <f t="shared" si="272"/>
        <v>5.600000000000005E-2</v>
      </c>
      <c r="CF275" s="8">
        <f t="shared" si="273"/>
        <v>9.2999999999999972E-2</v>
      </c>
      <c r="CG275" s="8" t="str">
        <f t="shared" si="274"/>
        <v/>
      </c>
      <c r="CH275" s="8" t="str">
        <f t="shared" si="275"/>
        <v/>
      </c>
      <c r="CI275" s="8" t="str">
        <f t="shared" si="276"/>
        <v/>
      </c>
      <c r="CJ275" s="8" t="str">
        <f t="shared" si="277"/>
        <v/>
      </c>
      <c r="CK275" s="8" t="str">
        <f t="shared" si="278"/>
        <v/>
      </c>
      <c r="CL275" s="8" t="str">
        <f t="shared" si="279"/>
        <v/>
      </c>
      <c r="CM275" s="8" t="str">
        <f t="shared" si="280"/>
        <v/>
      </c>
      <c r="CN275" s="8"/>
    </row>
    <row r="276" spans="1:92">
      <c r="A276" s="1">
        <f t="shared" si="304"/>
        <v>274</v>
      </c>
      <c r="B276" s="19"/>
      <c r="C276" s="1">
        <v>6</v>
      </c>
      <c r="D276" s="4">
        <f t="shared" si="255"/>
        <v>69</v>
      </c>
      <c r="E276" s="4" t="s">
        <v>157</v>
      </c>
      <c r="F276" s="4">
        <v>1</v>
      </c>
      <c r="G276" s="4" t="s">
        <v>13</v>
      </c>
      <c r="H276" s="4" t="s">
        <v>19</v>
      </c>
      <c r="I276" s="4"/>
      <c r="J276" s="5">
        <v>91.2</v>
      </c>
      <c r="K276" s="46">
        <v>5.0000000000000001E-3</v>
      </c>
      <c r="L276" s="41">
        <v>3.5310000000000001</v>
      </c>
      <c r="M276" s="132" t="s">
        <v>234</v>
      </c>
      <c r="N276" s="1" t="s">
        <v>15</v>
      </c>
      <c r="O276" s="23">
        <v>3.52</v>
      </c>
      <c r="P276" s="1" t="s">
        <v>9</v>
      </c>
      <c r="Q276" s="3" t="s">
        <v>227</v>
      </c>
      <c r="R276" s="23">
        <v>3.742</v>
      </c>
      <c r="S276" s="23">
        <v>3.58</v>
      </c>
      <c r="T276" s="23">
        <v>3.867</v>
      </c>
      <c r="U276" s="23">
        <v>3.5430000000000001</v>
      </c>
      <c r="V276" s="23">
        <v>3.77</v>
      </c>
      <c r="W276" s="23">
        <v>3.6040000000000001</v>
      </c>
      <c r="X276" s="23">
        <v>3.597</v>
      </c>
      <c r="Y276" s="23">
        <v>3.5920000000000001</v>
      </c>
      <c r="Z276" s="6">
        <v>3.5390000000000001</v>
      </c>
      <c r="AA276" s="6">
        <v>3.58</v>
      </c>
      <c r="AB276" s="23">
        <v>3.9430000000000001</v>
      </c>
      <c r="AC276" s="23">
        <v>3.931</v>
      </c>
      <c r="AD276" s="23">
        <v>3.8140000000000001</v>
      </c>
      <c r="AE276" s="23">
        <v>3.7639999999999998</v>
      </c>
      <c r="AF276" s="23">
        <v>3.6280000000000001</v>
      </c>
      <c r="AG276" s="23">
        <v>3.2869999999999999</v>
      </c>
      <c r="AH276" s="6">
        <f t="shared" si="306"/>
        <v>3.4575</v>
      </c>
      <c r="AI276" s="11"/>
      <c r="AJ276" s="11"/>
      <c r="AK276" s="11"/>
      <c r="AL276" s="11"/>
      <c r="AM276" s="11"/>
      <c r="AN276" s="11"/>
      <c r="AO276" s="11"/>
      <c r="AP276" s="3"/>
      <c r="AQ276" s="23">
        <f t="shared" si="256"/>
        <v>0.21099999999999985</v>
      </c>
      <c r="AR276" s="23">
        <f t="shared" si="302"/>
        <v>4.8999999999999932E-2</v>
      </c>
      <c r="AS276" s="23">
        <f t="shared" si="303"/>
        <v>0.33599999999999985</v>
      </c>
      <c r="AT276" s="23">
        <f t="shared" si="281"/>
        <v>1.2000000000000011E-2</v>
      </c>
      <c r="AU276" s="23">
        <f t="shared" si="282"/>
        <v>0.23899999999999988</v>
      </c>
      <c r="AV276" s="23">
        <f t="shared" si="283"/>
        <v>7.2999999999999954E-2</v>
      </c>
      <c r="AW276" s="23">
        <f t="shared" si="284"/>
        <v>6.5999999999999837E-2</v>
      </c>
      <c r="AX276" s="23">
        <f t="shared" si="285"/>
        <v>6.0999999999999943E-2</v>
      </c>
      <c r="AY276" s="23">
        <f t="shared" si="286"/>
        <v>8.0000000000000071E-3</v>
      </c>
      <c r="AZ276" s="23">
        <f t="shared" si="287"/>
        <v>4.8999999999999932E-2</v>
      </c>
      <c r="BA276" s="23">
        <f t="shared" si="288"/>
        <v>0.41199999999999992</v>
      </c>
      <c r="BB276" s="23">
        <f t="shared" si="289"/>
        <v>0.39999999999999991</v>
      </c>
      <c r="BC276" s="23">
        <f t="shared" si="290"/>
        <v>0.28299999999999992</v>
      </c>
      <c r="BD276" s="23">
        <f t="shared" si="291"/>
        <v>0.23299999999999965</v>
      </c>
      <c r="BE276" s="23">
        <f t="shared" si="292"/>
        <v>9.6999999999999975E-2</v>
      </c>
      <c r="BF276" s="23">
        <f t="shared" si="293"/>
        <v>-0.24400000000000022</v>
      </c>
      <c r="BG276" s="23">
        <f t="shared" si="294"/>
        <v>-7.3500000000000121E-2</v>
      </c>
      <c r="BH276" s="23" t="str">
        <f t="shared" si="295"/>
        <v/>
      </c>
      <c r="BI276" s="23" t="str">
        <f t="shared" si="296"/>
        <v/>
      </c>
      <c r="BJ276" s="23" t="str">
        <f t="shared" si="297"/>
        <v/>
      </c>
      <c r="BK276" s="23" t="str">
        <f t="shared" si="298"/>
        <v/>
      </c>
      <c r="BL276" s="23" t="str">
        <f t="shared" si="299"/>
        <v/>
      </c>
      <c r="BM276" s="23" t="str">
        <f t="shared" si="300"/>
        <v/>
      </c>
      <c r="BN276" s="23" t="str">
        <f t="shared" si="301"/>
        <v/>
      </c>
      <c r="BP276" s="8">
        <f t="shared" si="257"/>
        <v>0.21099999999999985</v>
      </c>
      <c r="BQ276" s="8">
        <f t="shared" si="258"/>
        <v>4.8999999999999932E-2</v>
      </c>
      <c r="BR276" s="8">
        <f t="shared" si="259"/>
        <v>0.33599999999999985</v>
      </c>
      <c r="BS276" s="8">
        <f t="shared" si="260"/>
        <v>1.2000000000000011E-2</v>
      </c>
      <c r="BT276" s="8">
        <f t="shared" si="261"/>
        <v>0.23899999999999988</v>
      </c>
      <c r="BU276" s="8">
        <f t="shared" si="262"/>
        <v>7.2999999999999954E-2</v>
      </c>
      <c r="BV276" s="8">
        <f t="shared" si="263"/>
        <v>6.5999999999999837E-2</v>
      </c>
      <c r="BW276" s="8">
        <f t="shared" si="264"/>
        <v>6.0999999999999943E-2</v>
      </c>
      <c r="BX276" s="8">
        <f t="shared" si="265"/>
        <v>8.0000000000000071E-3</v>
      </c>
      <c r="BY276" s="8">
        <f t="shared" si="266"/>
        <v>4.8999999999999932E-2</v>
      </c>
      <c r="BZ276" s="8">
        <f t="shared" si="267"/>
        <v>0.41199999999999992</v>
      </c>
      <c r="CA276" s="8">
        <f t="shared" si="268"/>
        <v>0.39999999999999991</v>
      </c>
      <c r="CB276" s="8">
        <f t="shared" si="269"/>
        <v>0.28299999999999992</v>
      </c>
      <c r="CC276" s="8">
        <f t="shared" si="270"/>
        <v>0.23299999999999965</v>
      </c>
      <c r="CD276" s="8">
        <f t="shared" si="271"/>
        <v>9.6999999999999975E-2</v>
      </c>
      <c r="CE276" s="8">
        <f t="shared" si="272"/>
        <v>0.24400000000000022</v>
      </c>
      <c r="CF276" s="8">
        <f t="shared" si="273"/>
        <v>7.3500000000000121E-2</v>
      </c>
      <c r="CG276" s="8" t="str">
        <f t="shared" si="274"/>
        <v/>
      </c>
      <c r="CH276" s="8" t="str">
        <f t="shared" si="275"/>
        <v/>
      </c>
      <c r="CI276" s="8" t="str">
        <f t="shared" si="276"/>
        <v/>
      </c>
      <c r="CJ276" s="8" t="str">
        <f t="shared" si="277"/>
        <v/>
      </c>
      <c r="CK276" s="8" t="str">
        <f t="shared" si="278"/>
        <v/>
      </c>
      <c r="CL276" s="8" t="str">
        <f t="shared" si="279"/>
        <v/>
      </c>
      <c r="CM276" s="8" t="str">
        <f t="shared" si="280"/>
        <v/>
      </c>
      <c r="CN276" s="8"/>
    </row>
    <row r="277" spans="1:92" ht="15">
      <c r="A277" s="1">
        <f t="shared" si="304"/>
        <v>275</v>
      </c>
      <c r="B277" s="19"/>
      <c r="C277" s="1">
        <v>6</v>
      </c>
      <c r="D277" s="4">
        <f t="shared" si="255"/>
        <v>69</v>
      </c>
      <c r="E277" s="4" t="s">
        <v>148</v>
      </c>
      <c r="F277" s="4">
        <v>1</v>
      </c>
      <c r="G277" s="4" t="s">
        <v>13</v>
      </c>
      <c r="H277" s="4" t="s">
        <v>138</v>
      </c>
      <c r="I277" s="4" t="s">
        <v>346</v>
      </c>
      <c r="J277" s="5">
        <v>3.1</v>
      </c>
      <c r="K277" s="46">
        <v>0</v>
      </c>
      <c r="L277" s="49">
        <v>5.0090000000000003</v>
      </c>
      <c r="M277" s="132" t="s">
        <v>426</v>
      </c>
      <c r="N277" s="10" t="s">
        <v>128</v>
      </c>
      <c r="O277" s="64"/>
      <c r="P277" s="9"/>
      <c r="Q277" s="3" t="s">
        <v>227</v>
      </c>
      <c r="R277" s="50"/>
      <c r="S277" s="50"/>
      <c r="T277" s="50"/>
      <c r="U277" s="50"/>
      <c r="V277" s="50"/>
      <c r="W277" s="50"/>
      <c r="X277" s="50"/>
      <c r="Y277" s="23">
        <v>6.5739999999999998</v>
      </c>
      <c r="Z277" s="6">
        <v>6.125</v>
      </c>
      <c r="AA277" s="64"/>
      <c r="AB277" s="50"/>
      <c r="AC277" s="50"/>
      <c r="AD277" s="50"/>
      <c r="AE277" s="50"/>
      <c r="AF277" s="50"/>
      <c r="AG277" s="23">
        <v>4.3689999999999998</v>
      </c>
      <c r="AH277" s="50"/>
      <c r="AI277" s="100">
        <v>5.1360000000000001</v>
      </c>
      <c r="AJ277" s="100">
        <v>4.9139999999999997</v>
      </c>
      <c r="AK277" s="100">
        <v>4.649</v>
      </c>
      <c r="AL277" s="100">
        <v>5.0410000000000004</v>
      </c>
      <c r="AM277" s="100">
        <v>5.0179999999999998</v>
      </c>
      <c r="AN277" s="100">
        <v>5.0410000000000004</v>
      </c>
      <c r="AO277" s="100">
        <v>5.0250000000000004</v>
      </c>
      <c r="AP277" s="3"/>
      <c r="AQ277" s="23" t="str">
        <f t="shared" si="256"/>
        <v/>
      </c>
      <c r="AR277" s="23" t="str">
        <f t="shared" si="302"/>
        <v/>
      </c>
      <c r="AS277" s="23" t="str">
        <f t="shared" si="303"/>
        <v/>
      </c>
      <c r="AT277" s="23" t="str">
        <f t="shared" si="281"/>
        <v/>
      </c>
      <c r="AU277" s="23" t="str">
        <f t="shared" si="282"/>
        <v/>
      </c>
      <c r="AV277" s="23" t="str">
        <f t="shared" si="283"/>
        <v/>
      </c>
      <c r="AW277" s="23" t="str">
        <f t="shared" si="284"/>
        <v/>
      </c>
      <c r="AX277" s="23" t="str">
        <f t="shared" si="285"/>
        <v/>
      </c>
      <c r="AY277" s="23" t="str">
        <f t="shared" si="286"/>
        <v/>
      </c>
      <c r="AZ277" s="23" t="str">
        <f t="shared" si="287"/>
        <v/>
      </c>
      <c r="BA277" s="23" t="str">
        <f t="shared" si="288"/>
        <v/>
      </c>
      <c r="BB277" s="23" t="str">
        <f t="shared" si="289"/>
        <v/>
      </c>
      <c r="BC277" s="23" t="str">
        <f t="shared" si="290"/>
        <v/>
      </c>
      <c r="BD277" s="23" t="str">
        <f t="shared" si="291"/>
        <v/>
      </c>
      <c r="BE277" s="23" t="str">
        <f t="shared" si="292"/>
        <v/>
      </c>
      <c r="BF277" s="23" t="str">
        <f t="shared" si="293"/>
        <v/>
      </c>
      <c r="BG277" s="23" t="str">
        <f t="shared" si="294"/>
        <v/>
      </c>
      <c r="BH277" s="23" t="str">
        <f t="shared" si="295"/>
        <v/>
      </c>
      <c r="BI277" s="23" t="str">
        <f t="shared" si="296"/>
        <v/>
      </c>
      <c r="BJ277" s="23" t="str">
        <f t="shared" si="297"/>
        <v/>
      </c>
      <c r="BK277" s="23" t="str">
        <f t="shared" si="298"/>
        <v/>
      </c>
      <c r="BL277" s="23" t="str">
        <f t="shared" si="299"/>
        <v/>
      </c>
      <c r="BM277" s="23" t="str">
        <f t="shared" si="300"/>
        <v/>
      </c>
      <c r="BN277" s="23" t="str">
        <f t="shared" si="301"/>
        <v/>
      </c>
      <c r="BP277" s="8" t="str">
        <f t="shared" si="257"/>
        <v/>
      </c>
      <c r="BQ277" s="8" t="str">
        <f t="shared" si="258"/>
        <v/>
      </c>
      <c r="BR277" s="8" t="str">
        <f t="shared" si="259"/>
        <v/>
      </c>
      <c r="BS277" s="8" t="str">
        <f t="shared" si="260"/>
        <v/>
      </c>
      <c r="BT277" s="8" t="str">
        <f t="shared" si="261"/>
        <v/>
      </c>
      <c r="BU277" s="8" t="str">
        <f t="shared" si="262"/>
        <v/>
      </c>
      <c r="BV277" s="8" t="str">
        <f t="shared" si="263"/>
        <v/>
      </c>
      <c r="BW277" s="8" t="str">
        <f t="shared" si="264"/>
        <v/>
      </c>
      <c r="BX277" s="8" t="str">
        <f t="shared" si="265"/>
        <v/>
      </c>
      <c r="BY277" s="8" t="str">
        <f t="shared" si="266"/>
        <v/>
      </c>
      <c r="BZ277" s="8" t="str">
        <f t="shared" si="267"/>
        <v/>
      </c>
      <c r="CA277" s="8" t="str">
        <f t="shared" si="268"/>
        <v/>
      </c>
      <c r="CB277" s="8" t="str">
        <f t="shared" si="269"/>
        <v/>
      </c>
      <c r="CC277" s="8" t="str">
        <f t="shared" si="270"/>
        <v/>
      </c>
      <c r="CD277" s="8" t="str">
        <f t="shared" si="271"/>
        <v/>
      </c>
      <c r="CE277" s="8" t="str">
        <f t="shared" si="272"/>
        <v/>
      </c>
      <c r="CF277" s="8" t="str">
        <f t="shared" si="273"/>
        <v/>
      </c>
      <c r="CG277" s="8" t="str">
        <f t="shared" si="274"/>
        <v/>
      </c>
      <c r="CH277" s="8" t="str">
        <f t="shared" si="275"/>
        <v/>
      </c>
      <c r="CI277" s="8" t="str">
        <f t="shared" si="276"/>
        <v/>
      </c>
      <c r="CJ277" s="8" t="str">
        <f t="shared" si="277"/>
        <v/>
      </c>
      <c r="CK277" s="8" t="str">
        <f t="shared" si="278"/>
        <v/>
      </c>
      <c r="CL277" s="8" t="str">
        <f t="shared" si="279"/>
        <v/>
      </c>
      <c r="CM277" s="8" t="str">
        <f t="shared" si="280"/>
        <v/>
      </c>
      <c r="CN277" s="8"/>
    </row>
    <row r="278" spans="1:92" ht="15">
      <c r="A278" s="1">
        <f t="shared" si="304"/>
        <v>276</v>
      </c>
      <c r="B278" s="19"/>
      <c r="C278" s="1">
        <v>6</v>
      </c>
      <c r="D278" s="4">
        <f t="shared" si="255"/>
        <v>69</v>
      </c>
      <c r="E278" s="4" t="s">
        <v>135</v>
      </c>
      <c r="F278" s="4">
        <v>1</v>
      </c>
      <c r="G278" s="4" t="s">
        <v>13</v>
      </c>
      <c r="H278" s="4" t="s">
        <v>19</v>
      </c>
      <c r="I278" s="4" t="s">
        <v>345</v>
      </c>
      <c r="J278" s="5">
        <v>73.599999999999994</v>
      </c>
      <c r="K278" s="46">
        <v>0</v>
      </c>
      <c r="L278" s="49">
        <v>5.7949999999999999</v>
      </c>
      <c r="M278" s="133" t="s">
        <v>371</v>
      </c>
      <c r="N278" s="10" t="s">
        <v>128</v>
      </c>
      <c r="O278" s="64"/>
      <c r="P278" s="9"/>
      <c r="Q278" s="3" t="s">
        <v>227</v>
      </c>
      <c r="R278" s="50"/>
      <c r="S278" s="50"/>
      <c r="T278" s="50"/>
      <c r="U278" s="50"/>
      <c r="V278" s="50"/>
      <c r="W278" s="50"/>
      <c r="X278" s="50"/>
      <c r="Y278" s="23">
        <v>6.3330000000000002</v>
      </c>
      <c r="Z278" s="23">
        <v>6.2050000000000001</v>
      </c>
      <c r="AA278" s="64"/>
      <c r="AB278" s="50"/>
      <c r="AC278" s="50"/>
      <c r="AD278" s="50"/>
      <c r="AE278" s="50"/>
      <c r="AF278" s="50"/>
      <c r="AG278" s="23">
        <v>4.5890000000000004</v>
      </c>
      <c r="AH278" s="50"/>
      <c r="AI278" s="100">
        <v>6.1459999999999999</v>
      </c>
      <c r="AJ278" s="100">
        <v>5.9829999999999997</v>
      </c>
      <c r="AK278" s="100">
        <v>5.6120000000000001</v>
      </c>
      <c r="AL278" s="100">
        <v>5.9790000000000001</v>
      </c>
      <c r="AM278" s="100">
        <v>5.91</v>
      </c>
      <c r="AN278" s="100">
        <v>6.0570000000000004</v>
      </c>
      <c r="AO278" s="100">
        <v>6.0220000000000002</v>
      </c>
      <c r="AP278" s="3"/>
      <c r="AQ278" s="23" t="str">
        <f t="shared" si="256"/>
        <v/>
      </c>
      <c r="AR278" s="23" t="str">
        <f t="shared" si="302"/>
        <v/>
      </c>
      <c r="AS278" s="23" t="str">
        <f t="shared" si="303"/>
        <v/>
      </c>
      <c r="AT278" s="23" t="str">
        <f t="shared" si="281"/>
        <v/>
      </c>
      <c r="AU278" s="23" t="str">
        <f t="shared" si="282"/>
        <v/>
      </c>
      <c r="AV278" s="23" t="str">
        <f t="shared" si="283"/>
        <v/>
      </c>
      <c r="AW278" s="23" t="str">
        <f t="shared" si="284"/>
        <v/>
      </c>
      <c r="AX278" s="23">
        <f t="shared" si="285"/>
        <v>0.53800000000000026</v>
      </c>
      <c r="AY278" s="23">
        <f t="shared" si="286"/>
        <v>0.41000000000000014</v>
      </c>
      <c r="AZ278" s="23" t="str">
        <f t="shared" si="287"/>
        <v/>
      </c>
      <c r="BA278" s="23" t="str">
        <f t="shared" si="288"/>
        <v/>
      </c>
      <c r="BB278" s="23" t="str">
        <f t="shared" si="289"/>
        <v/>
      </c>
      <c r="BC278" s="23" t="str">
        <f t="shared" si="290"/>
        <v/>
      </c>
      <c r="BD278" s="23" t="str">
        <f t="shared" si="291"/>
        <v/>
      </c>
      <c r="BE278" s="23" t="str">
        <f t="shared" si="292"/>
        <v/>
      </c>
      <c r="BF278" s="23">
        <f t="shared" si="293"/>
        <v>-1.2059999999999995</v>
      </c>
      <c r="BG278" s="23" t="str">
        <f t="shared" si="294"/>
        <v/>
      </c>
      <c r="BH278" s="23">
        <f t="shared" si="295"/>
        <v>0.35099999999999998</v>
      </c>
      <c r="BI278" s="23">
        <f t="shared" si="296"/>
        <v>0.18799999999999972</v>
      </c>
      <c r="BJ278" s="23">
        <f t="shared" si="297"/>
        <v>-0.18299999999999983</v>
      </c>
      <c r="BK278" s="23">
        <f t="shared" si="298"/>
        <v>0.18400000000000016</v>
      </c>
      <c r="BL278" s="23">
        <f t="shared" si="299"/>
        <v>0.11500000000000021</v>
      </c>
      <c r="BM278" s="23">
        <f t="shared" si="300"/>
        <v>0.26200000000000045</v>
      </c>
      <c r="BN278" s="23">
        <f t="shared" si="301"/>
        <v>0.22700000000000031</v>
      </c>
      <c r="BP278" s="8" t="str">
        <f t="shared" si="257"/>
        <v/>
      </c>
      <c r="BQ278" s="8" t="str">
        <f t="shared" si="258"/>
        <v/>
      </c>
      <c r="BR278" s="8" t="str">
        <f t="shared" si="259"/>
        <v/>
      </c>
      <c r="BS278" s="8" t="str">
        <f t="shared" si="260"/>
        <v/>
      </c>
      <c r="BT278" s="8" t="str">
        <f t="shared" si="261"/>
        <v/>
      </c>
      <c r="BU278" s="8" t="str">
        <f t="shared" si="262"/>
        <v/>
      </c>
      <c r="BV278" s="8" t="str">
        <f t="shared" si="263"/>
        <v/>
      </c>
      <c r="BW278" s="8">
        <f t="shared" si="264"/>
        <v>0.53800000000000026</v>
      </c>
      <c r="BX278" s="8">
        <f t="shared" si="265"/>
        <v>0.41000000000000014</v>
      </c>
      <c r="BY278" s="8" t="str">
        <f t="shared" si="266"/>
        <v/>
      </c>
      <c r="BZ278" s="8" t="str">
        <f t="shared" si="267"/>
        <v/>
      </c>
      <c r="CA278" s="8" t="str">
        <f t="shared" si="268"/>
        <v/>
      </c>
      <c r="CB278" s="8" t="str">
        <f t="shared" si="269"/>
        <v/>
      </c>
      <c r="CC278" s="8" t="str">
        <f t="shared" si="270"/>
        <v/>
      </c>
      <c r="CD278" s="8" t="str">
        <f t="shared" si="271"/>
        <v/>
      </c>
      <c r="CE278" s="8">
        <f t="shared" si="272"/>
        <v>1.2059999999999995</v>
      </c>
      <c r="CF278" s="8" t="str">
        <f t="shared" si="273"/>
        <v/>
      </c>
      <c r="CG278" s="8">
        <f t="shared" si="274"/>
        <v>0.35099999999999998</v>
      </c>
      <c r="CH278" s="8">
        <f t="shared" si="275"/>
        <v>0.18799999999999972</v>
      </c>
      <c r="CI278" s="8">
        <f t="shared" si="276"/>
        <v>0.18299999999999983</v>
      </c>
      <c r="CJ278" s="8">
        <f t="shared" si="277"/>
        <v>0.18400000000000016</v>
      </c>
      <c r="CK278" s="8">
        <f t="shared" si="278"/>
        <v>0.11500000000000021</v>
      </c>
      <c r="CL278" s="8">
        <f t="shared" si="279"/>
        <v>0.26200000000000045</v>
      </c>
      <c r="CM278" s="8">
        <f t="shared" si="280"/>
        <v>0.22700000000000031</v>
      </c>
      <c r="CN278" s="8"/>
    </row>
    <row r="279" spans="1:92">
      <c r="A279" s="1">
        <f t="shared" si="304"/>
        <v>277</v>
      </c>
      <c r="B279" s="19"/>
      <c r="C279" s="1">
        <v>6</v>
      </c>
      <c r="D279" s="4">
        <f t="shared" si="255"/>
        <v>69</v>
      </c>
      <c r="E279" s="4" t="s">
        <v>151</v>
      </c>
      <c r="F279" s="4">
        <v>1</v>
      </c>
      <c r="G279" s="4" t="s">
        <v>16</v>
      </c>
      <c r="H279" s="4" t="s">
        <v>24</v>
      </c>
      <c r="I279" s="4"/>
      <c r="J279" s="5">
        <v>94.2</v>
      </c>
      <c r="K279" s="72"/>
      <c r="L279" s="41">
        <v>6.532</v>
      </c>
      <c r="M279" s="132" t="s">
        <v>234</v>
      </c>
      <c r="N279" s="1" t="s">
        <v>15</v>
      </c>
      <c r="O279" s="23">
        <v>6.556</v>
      </c>
      <c r="P279" s="1" t="s">
        <v>9</v>
      </c>
      <c r="Q279" s="3"/>
      <c r="R279" s="23">
        <v>6.5750000000000002</v>
      </c>
      <c r="S279" s="23">
        <v>6.4340000000000002</v>
      </c>
      <c r="T279" s="23">
        <v>7.3159999999999998</v>
      </c>
      <c r="U279" s="23">
        <v>6.702</v>
      </c>
      <c r="V279" s="23">
        <v>6.63</v>
      </c>
      <c r="W279" s="23">
        <v>6.5339999999999998</v>
      </c>
      <c r="X279" s="23">
        <v>6.5380000000000003</v>
      </c>
      <c r="Y279" s="23">
        <v>6.54</v>
      </c>
      <c r="Z279" s="6">
        <v>6.5149999999999997</v>
      </c>
      <c r="AA279" s="6">
        <v>6.5469999999999997</v>
      </c>
      <c r="AB279" s="23">
        <v>6.7779999999999996</v>
      </c>
      <c r="AC279" s="23">
        <v>6.6980000000000004</v>
      </c>
      <c r="AD279" s="23">
        <v>6.6189999999999998</v>
      </c>
      <c r="AE279" s="23">
        <v>6.6740000000000004</v>
      </c>
      <c r="AF279" s="23">
        <v>6.5449999999999999</v>
      </c>
      <c r="AG279" s="23">
        <v>6.3010000000000002</v>
      </c>
      <c r="AH279" s="6">
        <f>IF((AF279&lt;&gt;0)*AND(AG279&lt;&gt;0),AVERAGE(AF279:AG279),"")</f>
        <v>6.423</v>
      </c>
      <c r="AI279" s="11"/>
      <c r="AJ279" s="11"/>
      <c r="AK279" s="11"/>
      <c r="AL279" s="11"/>
      <c r="AM279" s="11"/>
      <c r="AN279" s="11"/>
      <c r="AO279" s="11"/>
      <c r="AP279" s="3"/>
      <c r="AQ279" s="23">
        <f t="shared" si="256"/>
        <v>4.3000000000000149E-2</v>
      </c>
      <c r="AR279" s="23">
        <f t="shared" si="302"/>
        <v>-9.7999999999999865E-2</v>
      </c>
      <c r="AS279" s="23">
        <f t="shared" si="303"/>
        <v>0.78399999999999981</v>
      </c>
      <c r="AT279" s="23">
        <f t="shared" si="281"/>
        <v>0.16999999999999993</v>
      </c>
      <c r="AU279" s="23">
        <f t="shared" si="282"/>
        <v>9.7999999999999865E-2</v>
      </c>
      <c r="AV279" s="23">
        <f t="shared" si="283"/>
        <v>1.9999999999997797E-3</v>
      </c>
      <c r="AW279" s="23">
        <f t="shared" si="284"/>
        <v>6.0000000000002274E-3</v>
      </c>
      <c r="AX279" s="23">
        <f t="shared" si="285"/>
        <v>8.0000000000000071E-3</v>
      </c>
      <c r="AY279" s="23">
        <f t="shared" si="286"/>
        <v>-1.7000000000000348E-2</v>
      </c>
      <c r="AZ279" s="23">
        <f t="shared" si="287"/>
        <v>1.499999999999968E-2</v>
      </c>
      <c r="BA279" s="23">
        <f t="shared" si="288"/>
        <v>0.24599999999999955</v>
      </c>
      <c r="BB279" s="23">
        <f t="shared" si="289"/>
        <v>0.16600000000000037</v>
      </c>
      <c r="BC279" s="23">
        <f t="shared" si="290"/>
        <v>8.6999999999999744E-2</v>
      </c>
      <c r="BD279" s="23">
        <f t="shared" si="291"/>
        <v>0.14200000000000035</v>
      </c>
      <c r="BE279" s="23">
        <f t="shared" si="292"/>
        <v>1.2999999999999901E-2</v>
      </c>
      <c r="BF279" s="23">
        <f t="shared" si="293"/>
        <v>-0.23099999999999987</v>
      </c>
      <c r="BG279" s="23">
        <f t="shared" si="294"/>
        <v>-0.10899999999999999</v>
      </c>
      <c r="BH279" s="23" t="str">
        <f t="shared" si="295"/>
        <v/>
      </c>
      <c r="BI279" s="23" t="str">
        <f t="shared" si="296"/>
        <v/>
      </c>
      <c r="BJ279" s="23" t="str">
        <f t="shared" si="297"/>
        <v/>
      </c>
      <c r="BK279" s="23" t="str">
        <f t="shared" si="298"/>
        <v/>
      </c>
      <c r="BL279" s="23" t="str">
        <f t="shared" si="299"/>
        <v/>
      </c>
      <c r="BM279" s="23" t="str">
        <f t="shared" si="300"/>
        <v/>
      </c>
      <c r="BN279" s="23" t="str">
        <f t="shared" si="301"/>
        <v/>
      </c>
      <c r="BP279" s="8">
        <f t="shared" si="257"/>
        <v>4.3000000000000149E-2</v>
      </c>
      <c r="BQ279" s="8">
        <f t="shared" si="258"/>
        <v>9.7999999999999865E-2</v>
      </c>
      <c r="BR279" s="8">
        <f t="shared" si="259"/>
        <v>0.78399999999999981</v>
      </c>
      <c r="BS279" s="8">
        <f t="shared" si="260"/>
        <v>0.16999999999999993</v>
      </c>
      <c r="BT279" s="8">
        <f t="shared" si="261"/>
        <v>9.7999999999999865E-2</v>
      </c>
      <c r="BU279" s="8">
        <f t="shared" si="262"/>
        <v>1.9999999999997797E-3</v>
      </c>
      <c r="BV279" s="8">
        <f t="shared" si="263"/>
        <v>6.0000000000002274E-3</v>
      </c>
      <c r="BW279" s="8">
        <f t="shared" si="264"/>
        <v>8.0000000000000071E-3</v>
      </c>
      <c r="BX279" s="8">
        <f t="shared" si="265"/>
        <v>1.7000000000000348E-2</v>
      </c>
      <c r="BY279" s="8">
        <f t="shared" si="266"/>
        <v>1.499999999999968E-2</v>
      </c>
      <c r="BZ279" s="8">
        <f t="shared" si="267"/>
        <v>0.24599999999999955</v>
      </c>
      <c r="CA279" s="8">
        <f t="shared" si="268"/>
        <v>0.16600000000000037</v>
      </c>
      <c r="CB279" s="8">
        <f t="shared" si="269"/>
        <v>8.6999999999999744E-2</v>
      </c>
      <c r="CC279" s="8">
        <f t="shared" si="270"/>
        <v>0.14200000000000035</v>
      </c>
      <c r="CD279" s="8">
        <f t="shared" si="271"/>
        <v>1.2999999999999901E-2</v>
      </c>
      <c r="CE279" s="8">
        <f t="shared" si="272"/>
        <v>0.23099999999999987</v>
      </c>
      <c r="CF279" s="8">
        <f t="shared" si="273"/>
        <v>0.10899999999999999</v>
      </c>
      <c r="CG279" s="8" t="str">
        <f t="shared" si="274"/>
        <v/>
      </c>
      <c r="CH279" s="8" t="str">
        <f t="shared" si="275"/>
        <v/>
      </c>
      <c r="CI279" s="8" t="str">
        <f t="shared" si="276"/>
        <v/>
      </c>
      <c r="CJ279" s="8" t="str">
        <f t="shared" si="277"/>
        <v/>
      </c>
      <c r="CK279" s="8" t="str">
        <f t="shared" si="278"/>
        <v/>
      </c>
      <c r="CL279" s="8" t="str">
        <f t="shared" si="279"/>
        <v/>
      </c>
      <c r="CM279" s="8" t="str">
        <f t="shared" si="280"/>
        <v/>
      </c>
      <c r="CN279" s="8"/>
    </row>
    <row r="280" spans="1:92" ht="15">
      <c r="A280" s="1">
        <f t="shared" si="304"/>
        <v>278</v>
      </c>
      <c r="B280" s="19"/>
      <c r="C280" s="1">
        <v>6</v>
      </c>
      <c r="D280" s="4">
        <f t="shared" si="255"/>
        <v>69</v>
      </c>
      <c r="E280" s="4" t="s">
        <v>135</v>
      </c>
      <c r="F280" s="4">
        <v>1</v>
      </c>
      <c r="G280" s="4" t="s">
        <v>13</v>
      </c>
      <c r="H280" s="4" t="s">
        <v>19</v>
      </c>
      <c r="I280" s="4" t="s">
        <v>345</v>
      </c>
      <c r="J280" s="5">
        <v>49.9</v>
      </c>
      <c r="K280" s="46">
        <v>0.13100000000000001</v>
      </c>
      <c r="L280" s="49">
        <v>6.7140000000000004</v>
      </c>
      <c r="M280" s="133" t="s">
        <v>427</v>
      </c>
      <c r="N280" s="10" t="s">
        <v>128</v>
      </c>
      <c r="O280" s="64"/>
      <c r="P280" s="9"/>
      <c r="Q280" s="3" t="s">
        <v>227</v>
      </c>
      <c r="R280" s="23">
        <v>6.5810000000000004</v>
      </c>
      <c r="S280" s="23">
        <v>6.4969999999999999</v>
      </c>
      <c r="T280" s="23">
        <v>6.7240000000000002</v>
      </c>
      <c r="U280" s="50"/>
      <c r="V280" s="23">
        <v>6.68</v>
      </c>
      <c r="W280" s="23">
        <v>6.42</v>
      </c>
      <c r="X280" s="23">
        <v>6.4039999999999999</v>
      </c>
      <c r="Y280" s="23">
        <v>7.3470000000000004</v>
      </c>
      <c r="Z280" s="23">
        <v>7.0979999999999999</v>
      </c>
      <c r="AA280" s="6">
        <v>6.9669999999999996</v>
      </c>
      <c r="AB280" s="23">
        <v>6.7789999999999999</v>
      </c>
      <c r="AC280" s="23">
        <v>6.8680000000000003</v>
      </c>
      <c r="AD280" s="23">
        <v>6.7450000000000001</v>
      </c>
      <c r="AE280" s="23">
        <v>6.5629999999999997</v>
      </c>
      <c r="AF280" s="23">
        <v>6.4160000000000004</v>
      </c>
      <c r="AG280" s="23">
        <v>6.4980000000000002</v>
      </c>
      <c r="AH280" s="6">
        <f>IF((AF280&lt;&gt;0)*AND(AG280&lt;&gt;0),AVERAGE(AF280:AG280),"")</f>
        <v>6.4570000000000007</v>
      </c>
      <c r="AI280" s="94">
        <v>9.16</v>
      </c>
      <c r="AJ280" s="94">
        <v>7.1719999999999997</v>
      </c>
      <c r="AK280" s="94">
        <v>6.2439999999999998</v>
      </c>
      <c r="AL280" s="94">
        <v>7.548</v>
      </c>
      <c r="AM280" s="94">
        <v>7.468</v>
      </c>
      <c r="AN280" s="100" t="s">
        <v>369</v>
      </c>
      <c r="AO280" s="94">
        <v>6.6619999999999999</v>
      </c>
      <c r="AP280" s="3"/>
      <c r="AQ280" s="23">
        <f t="shared" si="256"/>
        <v>-0.13300000000000001</v>
      </c>
      <c r="AR280" s="23">
        <f t="shared" si="302"/>
        <v>-0.21700000000000053</v>
      </c>
      <c r="AS280" s="23">
        <f t="shared" si="303"/>
        <v>9.9999999999997868E-3</v>
      </c>
      <c r="AT280" s="23" t="str">
        <f t="shared" si="281"/>
        <v/>
      </c>
      <c r="AU280" s="23">
        <f t="shared" si="282"/>
        <v>-3.4000000000000696E-2</v>
      </c>
      <c r="AV280" s="23">
        <f t="shared" si="283"/>
        <v>-0.29400000000000048</v>
      </c>
      <c r="AW280" s="23">
        <f t="shared" si="284"/>
        <v>-0.3100000000000005</v>
      </c>
      <c r="AX280" s="23">
        <f t="shared" si="285"/>
        <v>0.63300000000000001</v>
      </c>
      <c r="AY280" s="23">
        <f t="shared" si="286"/>
        <v>0.38399999999999945</v>
      </c>
      <c r="AZ280" s="23">
        <f t="shared" si="287"/>
        <v>0.25299999999999923</v>
      </c>
      <c r="BA280" s="23">
        <f t="shared" si="288"/>
        <v>6.4999999999999503E-2</v>
      </c>
      <c r="BB280" s="23">
        <f t="shared" si="289"/>
        <v>0.15399999999999991</v>
      </c>
      <c r="BC280" s="23">
        <f t="shared" si="290"/>
        <v>3.0999999999999694E-2</v>
      </c>
      <c r="BD280" s="23">
        <f t="shared" si="291"/>
        <v>-0.15100000000000069</v>
      </c>
      <c r="BE280" s="23">
        <f t="shared" si="292"/>
        <v>-0.29800000000000004</v>
      </c>
      <c r="BF280" s="23">
        <f t="shared" si="293"/>
        <v>-0.21600000000000019</v>
      </c>
      <c r="BG280" s="23">
        <f t="shared" si="294"/>
        <v>-0.25699999999999967</v>
      </c>
      <c r="BH280" s="23">
        <f t="shared" si="295"/>
        <v>2.4459999999999997</v>
      </c>
      <c r="BI280" s="23">
        <f t="shared" si="296"/>
        <v>0.4579999999999993</v>
      </c>
      <c r="BJ280" s="23">
        <f t="shared" si="297"/>
        <v>-0.47000000000000064</v>
      </c>
      <c r="BK280" s="23">
        <f t="shared" si="298"/>
        <v>0.83399999999999963</v>
      </c>
      <c r="BL280" s="23">
        <f t="shared" si="299"/>
        <v>0.75399999999999956</v>
      </c>
      <c r="BM280" s="23" t="e">
        <f t="shared" si="300"/>
        <v>#VALUE!</v>
      </c>
      <c r="BN280" s="23">
        <f t="shared" si="301"/>
        <v>-5.200000000000049E-2</v>
      </c>
      <c r="BP280" s="8">
        <f t="shared" si="257"/>
        <v>0.13300000000000001</v>
      </c>
      <c r="BQ280" s="8">
        <f t="shared" si="258"/>
        <v>0.21700000000000053</v>
      </c>
      <c r="BR280" s="8">
        <f t="shared" si="259"/>
        <v>9.9999999999997868E-3</v>
      </c>
      <c r="BS280" s="8" t="str">
        <f t="shared" si="260"/>
        <v/>
      </c>
      <c r="BT280" s="8">
        <f t="shared" si="261"/>
        <v>3.4000000000000696E-2</v>
      </c>
      <c r="BU280" s="8">
        <f t="shared" si="262"/>
        <v>0.29400000000000048</v>
      </c>
      <c r="BV280" s="8">
        <f t="shared" si="263"/>
        <v>0.3100000000000005</v>
      </c>
      <c r="BW280" s="8">
        <f t="shared" si="264"/>
        <v>0.63300000000000001</v>
      </c>
      <c r="BX280" s="8">
        <f t="shared" si="265"/>
        <v>0.38399999999999945</v>
      </c>
      <c r="BY280" s="8">
        <f t="shared" si="266"/>
        <v>0.25299999999999923</v>
      </c>
      <c r="BZ280" s="8">
        <f t="shared" si="267"/>
        <v>6.4999999999999503E-2</v>
      </c>
      <c r="CA280" s="8">
        <f t="shared" si="268"/>
        <v>0.15399999999999991</v>
      </c>
      <c r="CB280" s="8">
        <f t="shared" si="269"/>
        <v>3.0999999999999694E-2</v>
      </c>
      <c r="CC280" s="8">
        <f t="shared" si="270"/>
        <v>0.15100000000000069</v>
      </c>
      <c r="CD280" s="8">
        <f t="shared" si="271"/>
        <v>0.29800000000000004</v>
      </c>
      <c r="CE280" s="8">
        <f t="shared" si="272"/>
        <v>0.21600000000000019</v>
      </c>
      <c r="CF280" s="8">
        <f t="shared" si="273"/>
        <v>0.25699999999999967</v>
      </c>
      <c r="CG280" s="8">
        <f t="shared" si="274"/>
        <v>2.4459999999999997</v>
      </c>
      <c r="CH280" s="8">
        <f t="shared" si="275"/>
        <v>0.4579999999999993</v>
      </c>
      <c r="CI280" s="8">
        <f t="shared" si="276"/>
        <v>0.47000000000000064</v>
      </c>
      <c r="CJ280" s="8">
        <f t="shared" si="277"/>
        <v>0.83399999999999963</v>
      </c>
      <c r="CK280" s="8">
        <f t="shared" si="278"/>
        <v>0.75399999999999956</v>
      </c>
      <c r="CL280" s="8" t="e">
        <f t="shared" si="279"/>
        <v>#VALUE!</v>
      </c>
      <c r="CM280" s="8">
        <f t="shared" si="280"/>
        <v>5.200000000000049E-2</v>
      </c>
      <c r="CN280" s="8"/>
    </row>
    <row r="281" spans="1:92">
      <c r="A281" s="1">
        <f t="shared" si="304"/>
        <v>279</v>
      </c>
      <c r="B281" s="19"/>
      <c r="C281" s="1">
        <v>6</v>
      </c>
      <c r="D281" s="4">
        <f t="shared" si="255"/>
        <v>69</v>
      </c>
      <c r="E281" s="4" t="s">
        <v>162</v>
      </c>
      <c r="F281" s="4">
        <v>3</v>
      </c>
      <c r="G281" s="4" t="s">
        <v>13</v>
      </c>
      <c r="H281" s="4" t="s">
        <v>19</v>
      </c>
      <c r="I281" s="4"/>
      <c r="J281" s="5">
        <v>98</v>
      </c>
      <c r="K281" s="72"/>
      <c r="L281" s="41">
        <v>2.2890000000000001</v>
      </c>
      <c r="M281" s="132" t="s">
        <v>127</v>
      </c>
      <c r="N281" s="1" t="s">
        <v>15</v>
      </c>
      <c r="O281" s="23">
        <v>2.2890000000000001</v>
      </c>
      <c r="P281" s="1" t="s">
        <v>9</v>
      </c>
      <c r="Q281" s="3" t="s">
        <v>227</v>
      </c>
      <c r="R281" s="23">
        <v>2.5019999999999998</v>
      </c>
      <c r="S281" s="23">
        <v>2.3439999999999999</v>
      </c>
      <c r="T281" s="23">
        <v>2.431</v>
      </c>
      <c r="U281" s="23">
        <v>2.1139999999999999</v>
      </c>
      <c r="V281" s="23">
        <v>2.2759999999999998</v>
      </c>
      <c r="W281" s="50"/>
      <c r="X281" s="50"/>
      <c r="Y281" s="50"/>
      <c r="Z281" s="23">
        <v>2.2770000000000001</v>
      </c>
      <c r="AA281" s="64"/>
      <c r="AB281" s="23">
        <v>2.5710000000000002</v>
      </c>
      <c r="AC281" s="23">
        <v>2.5670000000000002</v>
      </c>
      <c r="AD281" s="23">
        <v>2.4950000000000001</v>
      </c>
      <c r="AE281" s="23">
        <v>2.44</v>
      </c>
      <c r="AF281" s="23">
        <v>2.3639999999999999</v>
      </c>
      <c r="AG281" s="23">
        <v>1.972</v>
      </c>
      <c r="AH281" s="6">
        <f>IF((AF281&lt;&gt;0)*AND(AG281&lt;&gt;0),AVERAGE(AF281:AG281),"")</f>
        <v>2.1680000000000001</v>
      </c>
      <c r="AI281" s="11"/>
      <c r="AJ281" s="11"/>
      <c r="AK281" s="11"/>
      <c r="AL281" s="11"/>
      <c r="AM281" s="11"/>
      <c r="AN281" s="11"/>
      <c r="AO281" s="11"/>
      <c r="AP281" s="3"/>
      <c r="AQ281" s="23">
        <f t="shared" si="256"/>
        <v>0.21299999999999963</v>
      </c>
      <c r="AR281" s="23">
        <f t="shared" si="302"/>
        <v>5.4999999999999716E-2</v>
      </c>
      <c r="AS281" s="23">
        <f t="shared" si="303"/>
        <v>0.1419999999999999</v>
      </c>
      <c r="AT281" s="23">
        <f t="shared" si="281"/>
        <v>-0.17500000000000027</v>
      </c>
      <c r="AU281" s="23">
        <f t="shared" si="282"/>
        <v>-1.3000000000000345E-2</v>
      </c>
      <c r="AV281" s="23" t="str">
        <f t="shared" si="283"/>
        <v/>
      </c>
      <c r="AW281" s="23" t="str">
        <f t="shared" si="284"/>
        <v/>
      </c>
      <c r="AX281" s="23" t="str">
        <f t="shared" si="285"/>
        <v/>
      </c>
      <c r="AY281" s="23">
        <f t="shared" si="286"/>
        <v>-1.2000000000000011E-2</v>
      </c>
      <c r="AZ281" s="23" t="str">
        <f t="shared" si="287"/>
        <v/>
      </c>
      <c r="BA281" s="23">
        <f t="shared" si="288"/>
        <v>0.28200000000000003</v>
      </c>
      <c r="BB281" s="23">
        <f t="shared" si="289"/>
        <v>0.27800000000000002</v>
      </c>
      <c r="BC281" s="23">
        <f t="shared" si="290"/>
        <v>0.20599999999999996</v>
      </c>
      <c r="BD281" s="23">
        <f t="shared" si="291"/>
        <v>0.1509999999999998</v>
      </c>
      <c r="BE281" s="23">
        <f t="shared" si="292"/>
        <v>7.4999999999999734E-2</v>
      </c>
      <c r="BF281" s="23">
        <f t="shared" si="293"/>
        <v>-0.31700000000000017</v>
      </c>
      <c r="BG281" s="23">
        <f t="shared" si="294"/>
        <v>-0.121</v>
      </c>
      <c r="BH281" s="23" t="str">
        <f t="shared" si="295"/>
        <v/>
      </c>
      <c r="BI281" s="23" t="str">
        <f t="shared" si="296"/>
        <v/>
      </c>
      <c r="BJ281" s="23" t="str">
        <f t="shared" si="297"/>
        <v/>
      </c>
      <c r="BK281" s="23" t="str">
        <f t="shared" si="298"/>
        <v/>
      </c>
      <c r="BL281" s="23" t="str">
        <f t="shared" si="299"/>
        <v/>
      </c>
      <c r="BM281" s="23" t="str">
        <f t="shared" si="300"/>
        <v/>
      </c>
      <c r="BN281" s="23" t="str">
        <f t="shared" si="301"/>
        <v/>
      </c>
      <c r="BP281" s="8">
        <f t="shared" si="257"/>
        <v>0.21299999999999963</v>
      </c>
      <c r="BQ281" s="8">
        <f t="shared" si="258"/>
        <v>5.4999999999999716E-2</v>
      </c>
      <c r="BR281" s="8">
        <f t="shared" si="259"/>
        <v>0.1419999999999999</v>
      </c>
      <c r="BS281" s="8">
        <f t="shared" si="260"/>
        <v>0.17500000000000027</v>
      </c>
      <c r="BT281" s="8">
        <f t="shared" si="261"/>
        <v>1.3000000000000345E-2</v>
      </c>
      <c r="BU281" s="8" t="str">
        <f t="shared" si="262"/>
        <v/>
      </c>
      <c r="BV281" s="8" t="str">
        <f t="shared" si="263"/>
        <v/>
      </c>
      <c r="BW281" s="8" t="str">
        <f t="shared" si="264"/>
        <v/>
      </c>
      <c r="BX281" s="8">
        <f t="shared" si="265"/>
        <v>1.2000000000000011E-2</v>
      </c>
      <c r="BY281" s="8" t="str">
        <f t="shared" si="266"/>
        <v/>
      </c>
      <c r="BZ281" s="8">
        <f t="shared" si="267"/>
        <v>0.28200000000000003</v>
      </c>
      <c r="CA281" s="8">
        <f t="shared" si="268"/>
        <v>0.27800000000000002</v>
      </c>
      <c r="CB281" s="8">
        <f t="shared" si="269"/>
        <v>0.20599999999999996</v>
      </c>
      <c r="CC281" s="8">
        <f t="shared" si="270"/>
        <v>0.1509999999999998</v>
      </c>
      <c r="CD281" s="8">
        <f t="shared" si="271"/>
        <v>7.4999999999999734E-2</v>
      </c>
      <c r="CE281" s="8">
        <f t="shared" si="272"/>
        <v>0.31700000000000017</v>
      </c>
      <c r="CF281" s="8">
        <f t="shared" si="273"/>
        <v>0.121</v>
      </c>
      <c r="CG281" s="8" t="str">
        <f t="shared" si="274"/>
        <v/>
      </c>
      <c r="CH281" s="8" t="str">
        <f t="shared" si="275"/>
        <v/>
      </c>
      <c r="CI281" s="8" t="str">
        <f t="shared" si="276"/>
        <v/>
      </c>
      <c r="CJ281" s="8" t="str">
        <f t="shared" si="277"/>
        <v/>
      </c>
      <c r="CK281" s="8" t="str">
        <f t="shared" si="278"/>
        <v/>
      </c>
      <c r="CL281" s="8" t="str">
        <f t="shared" si="279"/>
        <v/>
      </c>
      <c r="CM281" s="8" t="str">
        <f t="shared" si="280"/>
        <v/>
      </c>
      <c r="CN281" s="8"/>
    </row>
    <row r="282" spans="1:92">
      <c r="A282" s="1">
        <f t="shared" si="304"/>
        <v>280</v>
      </c>
      <c r="B282" s="19"/>
      <c r="C282" s="1">
        <v>6</v>
      </c>
      <c r="D282" s="4">
        <f t="shared" si="255"/>
        <v>69</v>
      </c>
      <c r="E282" s="4" t="s">
        <v>150</v>
      </c>
      <c r="F282" s="4">
        <v>3</v>
      </c>
      <c r="G282" s="4" t="s">
        <v>13</v>
      </c>
      <c r="H282" s="4" t="s">
        <v>14</v>
      </c>
      <c r="I282" s="4"/>
      <c r="J282" s="5">
        <v>96.9</v>
      </c>
      <c r="K282" s="72"/>
      <c r="L282" s="41">
        <v>2.641</v>
      </c>
      <c r="M282" s="132" t="s">
        <v>127</v>
      </c>
      <c r="N282" s="1" t="s">
        <v>15</v>
      </c>
      <c r="O282" s="23">
        <v>2.641</v>
      </c>
      <c r="P282" s="1" t="s">
        <v>9</v>
      </c>
      <c r="Q282" s="3" t="s">
        <v>227</v>
      </c>
      <c r="R282" s="23">
        <v>2.6709999999999998</v>
      </c>
      <c r="S282" s="23">
        <v>2.52</v>
      </c>
      <c r="T282" s="23">
        <v>2.798</v>
      </c>
      <c r="U282" s="23">
        <v>2.5489999999999999</v>
      </c>
      <c r="V282" s="23">
        <v>2.7490000000000001</v>
      </c>
      <c r="W282" s="50"/>
      <c r="X282" s="50"/>
      <c r="Y282" s="50"/>
      <c r="Z282" s="23">
        <v>2.637</v>
      </c>
      <c r="AA282" s="64"/>
      <c r="AB282" s="23">
        <v>2.8730000000000002</v>
      </c>
      <c r="AC282" s="23">
        <v>2.9889999999999999</v>
      </c>
      <c r="AD282" s="23">
        <v>2.835</v>
      </c>
      <c r="AE282" s="23">
        <v>2.657</v>
      </c>
      <c r="AF282" s="23">
        <v>2.387</v>
      </c>
      <c r="AG282" s="23">
        <v>2.6680000000000001</v>
      </c>
      <c r="AH282" s="6">
        <f>IF((AF282&lt;&gt;0)*AND(AG282&lt;&gt;0),AVERAGE(AF282:AG282),"")</f>
        <v>2.5274999999999999</v>
      </c>
      <c r="AI282" s="11"/>
      <c r="AJ282" s="11"/>
      <c r="AK282" s="11"/>
      <c r="AL282" s="11"/>
      <c r="AM282" s="11"/>
      <c r="AN282" s="11"/>
      <c r="AO282" s="11"/>
      <c r="AP282" s="3"/>
      <c r="AQ282" s="23">
        <f t="shared" si="256"/>
        <v>2.9999999999999805E-2</v>
      </c>
      <c r="AR282" s="23">
        <f t="shared" si="302"/>
        <v>-0.121</v>
      </c>
      <c r="AS282" s="23">
        <f t="shared" si="303"/>
        <v>0.15700000000000003</v>
      </c>
      <c r="AT282" s="23">
        <f t="shared" si="281"/>
        <v>-9.2000000000000082E-2</v>
      </c>
      <c r="AU282" s="23">
        <f t="shared" si="282"/>
        <v>0.1080000000000001</v>
      </c>
      <c r="AV282" s="23" t="str">
        <f t="shared" si="283"/>
        <v/>
      </c>
      <c r="AW282" s="23" t="str">
        <f t="shared" si="284"/>
        <v/>
      </c>
      <c r="AX282" s="23" t="str">
        <f t="shared" si="285"/>
        <v/>
      </c>
      <c r="AY282" s="23">
        <f t="shared" si="286"/>
        <v>-4.0000000000000036E-3</v>
      </c>
      <c r="AZ282" s="23" t="str">
        <f t="shared" si="287"/>
        <v/>
      </c>
      <c r="BA282" s="23">
        <f t="shared" si="288"/>
        <v>0.23200000000000021</v>
      </c>
      <c r="BB282" s="23">
        <f t="shared" si="289"/>
        <v>0.34799999999999986</v>
      </c>
      <c r="BC282" s="23">
        <f t="shared" si="290"/>
        <v>0.19399999999999995</v>
      </c>
      <c r="BD282" s="23">
        <f t="shared" si="291"/>
        <v>1.6000000000000014E-2</v>
      </c>
      <c r="BE282" s="23">
        <f t="shared" si="292"/>
        <v>-0.254</v>
      </c>
      <c r="BF282" s="23">
        <f t="shared" si="293"/>
        <v>2.7000000000000135E-2</v>
      </c>
      <c r="BG282" s="23">
        <f t="shared" si="294"/>
        <v>-0.11350000000000016</v>
      </c>
      <c r="BH282" s="23" t="str">
        <f t="shared" si="295"/>
        <v/>
      </c>
      <c r="BI282" s="23" t="str">
        <f t="shared" si="296"/>
        <v/>
      </c>
      <c r="BJ282" s="23" t="str">
        <f t="shared" si="297"/>
        <v/>
      </c>
      <c r="BK282" s="23" t="str">
        <f t="shared" si="298"/>
        <v/>
      </c>
      <c r="BL282" s="23" t="str">
        <f t="shared" si="299"/>
        <v/>
      </c>
      <c r="BM282" s="23" t="str">
        <f t="shared" si="300"/>
        <v/>
      </c>
      <c r="BN282" s="23" t="str">
        <f t="shared" si="301"/>
        <v/>
      </c>
      <c r="BP282" s="8">
        <f t="shared" si="257"/>
        <v>2.9999999999999805E-2</v>
      </c>
      <c r="BQ282" s="8">
        <f t="shared" si="258"/>
        <v>0.121</v>
      </c>
      <c r="BR282" s="8">
        <f t="shared" si="259"/>
        <v>0.15700000000000003</v>
      </c>
      <c r="BS282" s="8">
        <f t="shared" si="260"/>
        <v>9.2000000000000082E-2</v>
      </c>
      <c r="BT282" s="8">
        <f t="shared" si="261"/>
        <v>0.1080000000000001</v>
      </c>
      <c r="BU282" s="8" t="str">
        <f t="shared" si="262"/>
        <v/>
      </c>
      <c r="BV282" s="8" t="str">
        <f t="shared" si="263"/>
        <v/>
      </c>
      <c r="BW282" s="8" t="str">
        <f t="shared" si="264"/>
        <v/>
      </c>
      <c r="BX282" s="8">
        <f t="shared" si="265"/>
        <v>4.0000000000000036E-3</v>
      </c>
      <c r="BY282" s="8" t="str">
        <f t="shared" si="266"/>
        <v/>
      </c>
      <c r="BZ282" s="8">
        <f t="shared" si="267"/>
        <v>0.23200000000000021</v>
      </c>
      <c r="CA282" s="8">
        <f t="shared" si="268"/>
        <v>0.34799999999999986</v>
      </c>
      <c r="CB282" s="8">
        <f t="shared" si="269"/>
        <v>0.19399999999999995</v>
      </c>
      <c r="CC282" s="8">
        <f t="shared" si="270"/>
        <v>1.6000000000000014E-2</v>
      </c>
      <c r="CD282" s="8">
        <f t="shared" si="271"/>
        <v>0.254</v>
      </c>
      <c r="CE282" s="8">
        <f t="shared" si="272"/>
        <v>2.7000000000000135E-2</v>
      </c>
      <c r="CF282" s="8">
        <f t="shared" si="273"/>
        <v>0.11350000000000016</v>
      </c>
      <c r="CG282" s="8" t="str">
        <f t="shared" si="274"/>
        <v/>
      </c>
      <c r="CH282" s="8" t="str">
        <f t="shared" si="275"/>
        <v/>
      </c>
      <c r="CI282" s="8" t="str">
        <f t="shared" si="276"/>
        <v/>
      </c>
      <c r="CJ282" s="8" t="str">
        <f t="shared" si="277"/>
        <v/>
      </c>
      <c r="CK282" s="8" t="str">
        <f t="shared" si="278"/>
        <v/>
      </c>
      <c r="CL282" s="8" t="str">
        <f t="shared" si="279"/>
        <v/>
      </c>
      <c r="CM282" s="8" t="str">
        <f t="shared" si="280"/>
        <v/>
      </c>
      <c r="CN282" s="8"/>
    </row>
    <row r="283" spans="1:92">
      <c r="A283" s="1">
        <f t="shared" si="304"/>
        <v>281</v>
      </c>
      <c r="B283" s="19"/>
      <c r="C283" s="1">
        <v>6</v>
      </c>
      <c r="D283" s="4">
        <f t="shared" si="255"/>
        <v>69</v>
      </c>
      <c r="E283" s="4" t="s">
        <v>163</v>
      </c>
      <c r="F283" s="4">
        <v>3</v>
      </c>
      <c r="G283" s="4" t="s">
        <v>13</v>
      </c>
      <c r="H283" s="4" t="s">
        <v>19</v>
      </c>
      <c r="I283" s="4"/>
      <c r="J283" s="5">
        <v>98.2</v>
      </c>
      <c r="K283" s="72"/>
      <c r="L283" s="41">
        <v>4.1820000000000004</v>
      </c>
      <c r="M283" s="132" t="s">
        <v>127</v>
      </c>
      <c r="N283" s="1" t="s">
        <v>15</v>
      </c>
      <c r="O283" s="23">
        <v>4.1870000000000003</v>
      </c>
      <c r="P283" s="1" t="s">
        <v>9</v>
      </c>
      <c r="Q283" s="3" t="s">
        <v>227</v>
      </c>
      <c r="R283" s="23">
        <v>4.4210000000000003</v>
      </c>
      <c r="S283" s="23">
        <v>4.3140000000000001</v>
      </c>
      <c r="T283" s="23">
        <v>4.3049999999999997</v>
      </c>
      <c r="U283" s="23">
        <v>3.8980000000000001</v>
      </c>
      <c r="V283" s="23">
        <v>4.1340000000000003</v>
      </c>
      <c r="W283" s="50"/>
      <c r="X283" s="50"/>
      <c r="Y283" s="50"/>
      <c r="Z283" s="23">
        <v>4.1900000000000004</v>
      </c>
      <c r="AA283" s="64"/>
      <c r="AB283" s="23">
        <v>4.2850000000000001</v>
      </c>
      <c r="AC283" s="23">
        <v>4.3090000000000002</v>
      </c>
      <c r="AD283" s="23">
        <v>4.3140000000000001</v>
      </c>
      <c r="AE283" s="23">
        <v>4.157</v>
      </c>
      <c r="AF283" s="23">
        <v>4.2649999999999997</v>
      </c>
      <c r="AG283" s="23">
        <v>3.8940000000000001</v>
      </c>
      <c r="AH283" s="6">
        <f>IF((AF283&lt;&gt;0)*AND(AG283&lt;&gt;0),AVERAGE(AF283:AG283),"")</f>
        <v>4.0794999999999995</v>
      </c>
      <c r="AI283" s="11"/>
      <c r="AJ283" s="11"/>
      <c r="AK283" s="11"/>
      <c r="AL283" s="11"/>
      <c r="AM283" s="11"/>
      <c r="AN283" s="11"/>
      <c r="AO283" s="11"/>
      <c r="AP283" s="3"/>
      <c r="AQ283" s="23">
        <f t="shared" si="256"/>
        <v>0.23899999999999988</v>
      </c>
      <c r="AR283" s="23">
        <f t="shared" si="302"/>
        <v>0.13199999999999967</v>
      </c>
      <c r="AS283" s="23">
        <f t="shared" si="303"/>
        <v>0.12299999999999933</v>
      </c>
      <c r="AT283" s="23">
        <f t="shared" si="281"/>
        <v>-0.28400000000000025</v>
      </c>
      <c r="AU283" s="23">
        <f t="shared" si="282"/>
        <v>-4.8000000000000043E-2</v>
      </c>
      <c r="AV283" s="23" t="str">
        <f t="shared" si="283"/>
        <v/>
      </c>
      <c r="AW283" s="23" t="str">
        <f t="shared" si="284"/>
        <v/>
      </c>
      <c r="AX283" s="23" t="str">
        <f t="shared" si="285"/>
        <v/>
      </c>
      <c r="AY283" s="23">
        <f t="shared" si="286"/>
        <v>8.0000000000000071E-3</v>
      </c>
      <c r="AZ283" s="23" t="str">
        <f t="shared" si="287"/>
        <v/>
      </c>
      <c r="BA283" s="23">
        <f t="shared" si="288"/>
        <v>0.10299999999999976</v>
      </c>
      <c r="BB283" s="23">
        <f t="shared" si="289"/>
        <v>0.12699999999999978</v>
      </c>
      <c r="BC283" s="23">
        <f t="shared" si="290"/>
        <v>0.13199999999999967</v>
      </c>
      <c r="BD283" s="23">
        <f t="shared" si="291"/>
        <v>-2.5000000000000355E-2</v>
      </c>
      <c r="BE283" s="23">
        <f t="shared" si="292"/>
        <v>8.2999999999999297E-2</v>
      </c>
      <c r="BF283" s="23">
        <f t="shared" si="293"/>
        <v>-0.28800000000000026</v>
      </c>
      <c r="BG283" s="23">
        <f t="shared" si="294"/>
        <v>-0.10250000000000092</v>
      </c>
      <c r="BH283" s="23" t="str">
        <f t="shared" si="295"/>
        <v/>
      </c>
      <c r="BI283" s="23" t="str">
        <f t="shared" si="296"/>
        <v/>
      </c>
      <c r="BJ283" s="23" t="str">
        <f t="shared" si="297"/>
        <v/>
      </c>
      <c r="BK283" s="23" t="str">
        <f t="shared" si="298"/>
        <v/>
      </c>
      <c r="BL283" s="23" t="str">
        <f t="shared" si="299"/>
        <v/>
      </c>
      <c r="BM283" s="23" t="str">
        <f t="shared" si="300"/>
        <v/>
      </c>
      <c r="BN283" s="23" t="str">
        <f t="shared" si="301"/>
        <v/>
      </c>
      <c r="BP283" s="8">
        <f t="shared" si="257"/>
        <v>0.23899999999999988</v>
      </c>
      <c r="BQ283" s="8">
        <f t="shared" si="258"/>
        <v>0.13199999999999967</v>
      </c>
      <c r="BR283" s="8">
        <f t="shared" si="259"/>
        <v>0.12299999999999933</v>
      </c>
      <c r="BS283" s="8">
        <f t="shared" si="260"/>
        <v>0.28400000000000025</v>
      </c>
      <c r="BT283" s="8">
        <f t="shared" si="261"/>
        <v>4.8000000000000043E-2</v>
      </c>
      <c r="BU283" s="8" t="str">
        <f t="shared" si="262"/>
        <v/>
      </c>
      <c r="BV283" s="8" t="str">
        <f t="shared" si="263"/>
        <v/>
      </c>
      <c r="BW283" s="8" t="str">
        <f t="shared" si="264"/>
        <v/>
      </c>
      <c r="BX283" s="8">
        <f t="shared" si="265"/>
        <v>8.0000000000000071E-3</v>
      </c>
      <c r="BY283" s="8" t="str">
        <f t="shared" si="266"/>
        <v/>
      </c>
      <c r="BZ283" s="8">
        <f t="shared" si="267"/>
        <v>0.10299999999999976</v>
      </c>
      <c r="CA283" s="8">
        <f t="shared" si="268"/>
        <v>0.12699999999999978</v>
      </c>
      <c r="CB283" s="8">
        <f t="shared" si="269"/>
        <v>0.13199999999999967</v>
      </c>
      <c r="CC283" s="8">
        <f t="shared" si="270"/>
        <v>2.5000000000000355E-2</v>
      </c>
      <c r="CD283" s="8">
        <f t="shared" si="271"/>
        <v>8.2999999999999297E-2</v>
      </c>
      <c r="CE283" s="8">
        <f t="shared" si="272"/>
        <v>0.28800000000000026</v>
      </c>
      <c r="CF283" s="8">
        <f t="shared" si="273"/>
        <v>0.10250000000000092</v>
      </c>
      <c r="CG283" s="8" t="str">
        <f t="shared" si="274"/>
        <v/>
      </c>
      <c r="CH283" s="8" t="str">
        <f t="shared" si="275"/>
        <v/>
      </c>
      <c r="CI283" s="8" t="str">
        <f t="shared" si="276"/>
        <v/>
      </c>
      <c r="CJ283" s="8" t="str">
        <f t="shared" si="277"/>
        <v/>
      </c>
      <c r="CK283" s="8" t="str">
        <f t="shared" si="278"/>
        <v/>
      </c>
      <c r="CL283" s="8" t="str">
        <f t="shared" si="279"/>
        <v/>
      </c>
      <c r="CM283" s="8" t="str">
        <f t="shared" si="280"/>
        <v/>
      </c>
      <c r="CN283" s="8"/>
    </row>
    <row r="284" spans="1:92" ht="16">
      <c r="A284" s="1">
        <f t="shared" si="304"/>
        <v>282</v>
      </c>
      <c r="B284" s="19"/>
      <c r="C284" s="1">
        <v>6</v>
      </c>
      <c r="D284" s="4">
        <f t="shared" si="255"/>
        <v>69</v>
      </c>
      <c r="E284" s="4" t="s">
        <v>149</v>
      </c>
      <c r="F284" s="4">
        <v>3</v>
      </c>
      <c r="G284" s="4" t="s">
        <v>13</v>
      </c>
      <c r="H284" s="4" t="s">
        <v>138</v>
      </c>
      <c r="I284" s="4" t="s">
        <v>346</v>
      </c>
      <c r="J284" s="5">
        <v>10</v>
      </c>
      <c r="K284" s="72"/>
      <c r="L284" s="76">
        <v>4.8209999999999997</v>
      </c>
      <c r="M284" s="132" t="s">
        <v>426</v>
      </c>
      <c r="N284" s="10" t="s">
        <v>128</v>
      </c>
      <c r="O284" s="64"/>
      <c r="P284" s="9"/>
      <c r="Q284" s="3" t="s">
        <v>227</v>
      </c>
      <c r="R284" s="50"/>
      <c r="S284" s="50"/>
      <c r="T284" s="50"/>
      <c r="U284" s="50"/>
      <c r="V284" s="50"/>
      <c r="W284" s="50"/>
      <c r="X284" s="50"/>
      <c r="Y284" s="50"/>
      <c r="Z284" s="23">
        <v>6.0460000000000003</v>
      </c>
      <c r="AA284" s="64"/>
      <c r="AB284" s="50"/>
      <c r="AC284" s="50"/>
      <c r="AD284" s="50"/>
      <c r="AE284" s="50"/>
      <c r="AF284" s="50"/>
      <c r="AG284" s="23">
        <v>4.298</v>
      </c>
      <c r="AH284" s="63"/>
      <c r="AI284" s="100">
        <v>5.0750000000000002</v>
      </c>
      <c r="AJ284" s="100">
        <v>4.8140000000000001</v>
      </c>
      <c r="AK284" s="100">
        <v>4.5419999999999998</v>
      </c>
      <c r="AL284" s="100">
        <v>4.9130000000000003</v>
      </c>
      <c r="AM284" s="100">
        <v>4.8970000000000002</v>
      </c>
      <c r="AN284" s="100">
        <v>4.9329999999999998</v>
      </c>
      <c r="AO284" s="100">
        <v>4.9130000000000003</v>
      </c>
      <c r="AP284" s="3"/>
      <c r="AQ284" s="23" t="str">
        <f t="shared" si="256"/>
        <v/>
      </c>
      <c r="AR284" s="23" t="str">
        <f t="shared" si="302"/>
        <v/>
      </c>
      <c r="AS284" s="23" t="str">
        <f t="shared" si="303"/>
        <v/>
      </c>
      <c r="AT284" s="23" t="str">
        <f t="shared" si="281"/>
        <v/>
      </c>
      <c r="AU284" s="23" t="str">
        <f t="shared" si="282"/>
        <v/>
      </c>
      <c r="AV284" s="23" t="str">
        <f t="shared" si="283"/>
        <v/>
      </c>
      <c r="AW284" s="23" t="str">
        <f t="shared" si="284"/>
        <v/>
      </c>
      <c r="AX284" s="23" t="str">
        <f t="shared" si="285"/>
        <v/>
      </c>
      <c r="AY284" s="23" t="str">
        <f t="shared" si="286"/>
        <v/>
      </c>
      <c r="AZ284" s="23" t="str">
        <f t="shared" si="287"/>
        <v/>
      </c>
      <c r="BA284" s="23" t="str">
        <f t="shared" si="288"/>
        <v/>
      </c>
      <c r="BB284" s="23" t="str">
        <f t="shared" si="289"/>
        <v/>
      </c>
      <c r="BC284" s="23" t="str">
        <f t="shared" si="290"/>
        <v/>
      </c>
      <c r="BD284" s="23" t="str">
        <f t="shared" si="291"/>
        <v/>
      </c>
      <c r="BE284" s="23" t="str">
        <f t="shared" si="292"/>
        <v/>
      </c>
      <c r="BF284" s="23" t="str">
        <f t="shared" si="293"/>
        <v/>
      </c>
      <c r="BG284" s="23" t="str">
        <f t="shared" si="294"/>
        <v/>
      </c>
      <c r="BH284" s="23" t="str">
        <f t="shared" si="295"/>
        <v/>
      </c>
      <c r="BI284" s="23" t="str">
        <f t="shared" si="296"/>
        <v/>
      </c>
      <c r="BJ284" s="23" t="str">
        <f t="shared" si="297"/>
        <v/>
      </c>
      <c r="BK284" s="23" t="str">
        <f t="shared" si="298"/>
        <v/>
      </c>
      <c r="BL284" s="23" t="str">
        <f t="shared" si="299"/>
        <v/>
      </c>
      <c r="BM284" s="23" t="str">
        <f t="shared" si="300"/>
        <v/>
      </c>
      <c r="BN284" s="23" t="str">
        <f t="shared" si="301"/>
        <v/>
      </c>
      <c r="BP284" s="8" t="str">
        <f t="shared" si="257"/>
        <v/>
      </c>
      <c r="BQ284" s="8" t="str">
        <f t="shared" si="258"/>
        <v/>
      </c>
      <c r="BR284" s="8" t="str">
        <f t="shared" si="259"/>
        <v/>
      </c>
      <c r="BS284" s="8" t="str">
        <f t="shared" si="260"/>
        <v/>
      </c>
      <c r="BT284" s="8" t="str">
        <f t="shared" si="261"/>
        <v/>
      </c>
      <c r="BU284" s="8" t="str">
        <f t="shared" si="262"/>
        <v/>
      </c>
      <c r="BV284" s="8" t="str">
        <f t="shared" si="263"/>
        <v/>
      </c>
      <c r="BW284" s="8" t="str">
        <f t="shared" si="264"/>
        <v/>
      </c>
      <c r="BX284" s="8" t="str">
        <f t="shared" si="265"/>
        <v/>
      </c>
      <c r="BY284" s="8" t="str">
        <f t="shared" si="266"/>
        <v/>
      </c>
      <c r="BZ284" s="8" t="str">
        <f t="shared" si="267"/>
        <v/>
      </c>
      <c r="CA284" s="8" t="str">
        <f t="shared" si="268"/>
        <v/>
      </c>
      <c r="CB284" s="8" t="str">
        <f t="shared" si="269"/>
        <v/>
      </c>
      <c r="CC284" s="8" t="str">
        <f t="shared" si="270"/>
        <v/>
      </c>
      <c r="CD284" s="8" t="str">
        <f t="shared" si="271"/>
        <v/>
      </c>
      <c r="CE284" s="8" t="str">
        <f t="shared" si="272"/>
        <v/>
      </c>
      <c r="CF284" s="8" t="str">
        <f t="shared" si="273"/>
        <v/>
      </c>
      <c r="CG284" s="8" t="str">
        <f t="shared" si="274"/>
        <v/>
      </c>
      <c r="CH284" s="8" t="str">
        <f t="shared" si="275"/>
        <v/>
      </c>
      <c r="CI284" s="8" t="str">
        <f t="shared" si="276"/>
        <v/>
      </c>
      <c r="CJ284" s="8" t="str">
        <f t="shared" si="277"/>
        <v/>
      </c>
      <c r="CK284" s="8" t="str">
        <f t="shared" si="278"/>
        <v/>
      </c>
      <c r="CL284" s="8" t="str">
        <f t="shared" si="279"/>
        <v/>
      </c>
      <c r="CM284" s="8" t="str">
        <f t="shared" si="280"/>
        <v/>
      </c>
      <c r="CN284" s="8"/>
    </row>
    <row r="285" spans="1:92">
      <c r="A285" s="1">
        <f t="shared" si="304"/>
        <v>283</v>
      </c>
      <c r="B285" s="34" t="s">
        <v>88</v>
      </c>
      <c r="C285" s="1">
        <v>3</v>
      </c>
      <c r="D285" s="4">
        <f t="shared" si="255"/>
        <v>35</v>
      </c>
      <c r="E285" s="4" t="s">
        <v>148</v>
      </c>
      <c r="F285" s="4">
        <v>1</v>
      </c>
      <c r="G285" s="4" t="s">
        <v>13</v>
      </c>
      <c r="H285" s="4" t="s">
        <v>160</v>
      </c>
      <c r="I285" s="4"/>
      <c r="J285" s="5">
        <v>92.8</v>
      </c>
      <c r="K285" s="67">
        <v>1E-3</v>
      </c>
      <c r="L285" s="41">
        <v>6.6709999999999994</v>
      </c>
      <c r="M285" s="132" t="s">
        <v>238</v>
      </c>
      <c r="N285" s="4" t="s">
        <v>15</v>
      </c>
      <c r="O285" s="6">
        <v>6.6729999999999983</v>
      </c>
      <c r="P285" s="1" t="s">
        <v>9</v>
      </c>
      <c r="Q285" s="3" t="s">
        <v>227</v>
      </c>
      <c r="R285" s="23">
        <v>6.843</v>
      </c>
      <c r="S285" s="23">
        <v>6.73</v>
      </c>
      <c r="T285" s="6">
        <v>6.726</v>
      </c>
      <c r="U285" s="23">
        <v>6.6150000000000002</v>
      </c>
      <c r="V285" s="23">
        <v>6.7640000000000002</v>
      </c>
      <c r="W285" s="23">
        <v>6.681</v>
      </c>
      <c r="X285" s="23">
        <v>6.6820000000000004</v>
      </c>
      <c r="Y285" s="23">
        <v>6.7</v>
      </c>
      <c r="Z285" s="23">
        <v>6.6829999999999998</v>
      </c>
      <c r="AA285" s="23">
        <v>6.6760000000000002</v>
      </c>
      <c r="AB285" s="6">
        <v>6.9429999999999996</v>
      </c>
      <c r="AC285" s="6">
        <v>6.9240000000000004</v>
      </c>
      <c r="AD285" s="6">
        <v>6.859</v>
      </c>
      <c r="AE285" s="6">
        <v>6.7869999999999999</v>
      </c>
      <c r="AF285" s="6">
        <v>6.7519999999999998</v>
      </c>
      <c r="AG285" s="6">
        <v>6.5579999999999998</v>
      </c>
      <c r="AH285" s="6">
        <f t="shared" ref="AH285:AH291" si="307">IF((AF285&lt;&gt;0)*AND(AG285&lt;&gt;0),AVERAGE(AF285:AG285),"")</f>
        <v>6.6549999999999994</v>
      </c>
      <c r="AI285" s="7">
        <v>7.48</v>
      </c>
      <c r="AJ285" s="7">
        <v>6.86</v>
      </c>
      <c r="AK285" s="7">
        <v>6.58</v>
      </c>
      <c r="AL285" s="7">
        <v>6.85</v>
      </c>
      <c r="AM285" s="7">
        <v>6.77</v>
      </c>
      <c r="AN285" s="7">
        <v>6.91</v>
      </c>
      <c r="AO285" s="7">
        <v>6.8</v>
      </c>
      <c r="AP285" s="3"/>
      <c r="AQ285" s="23">
        <f t="shared" si="256"/>
        <v>0.1720000000000006</v>
      </c>
      <c r="AR285" s="23">
        <f t="shared" si="302"/>
        <v>5.9000000000001052E-2</v>
      </c>
      <c r="AS285" s="23">
        <f t="shared" si="303"/>
        <v>5.5000000000000604E-2</v>
      </c>
      <c r="AT285" s="23">
        <f t="shared" si="281"/>
        <v>-5.5999999999999162E-2</v>
      </c>
      <c r="AU285" s="23">
        <f t="shared" si="282"/>
        <v>9.300000000000086E-2</v>
      </c>
      <c r="AV285" s="23">
        <f t="shared" si="283"/>
        <v>1.0000000000000675E-2</v>
      </c>
      <c r="AW285" s="23">
        <f t="shared" si="284"/>
        <v>1.1000000000001009E-2</v>
      </c>
      <c r="AX285" s="23">
        <f t="shared" si="285"/>
        <v>2.9000000000000803E-2</v>
      </c>
      <c r="AY285" s="23">
        <f t="shared" si="286"/>
        <v>1.2000000000000455E-2</v>
      </c>
      <c r="AZ285" s="23">
        <f t="shared" si="287"/>
        <v>5.0000000000007816E-3</v>
      </c>
      <c r="BA285" s="23">
        <f t="shared" si="288"/>
        <v>0.27200000000000024</v>
      </c>
      <c r="BB285" s="23">
        <f t="shared" si="289"/>
        <v>0.253000000000001</v>
      </c>
      <c r="BC285" s="23">
        <f t="shared" si="290"/>
        <v>0.18800000000000061</v>
      </c>
      <c r="BD285" s="23">
        <f t="shared" si="291"/>
        <v>0.11600000000000055</v>
      </c>
      <c r="BE285" s="23">
        <f t="shared" si="292"/>
        <v>8.1000000000000405E-2</v>
      </c>
      <c r="BF285" s="23">
        <f t="shared" si="293"/>
        <v>-0.11299999999999955</v>
      </c>
      <c r="BG285" s="23">
        <f t="shared" si="294"/>
        <v>-1.6000000000000014E-2</v>
      </c>
      <c r="BH285" s="23">
        <f t="shared" si="295"/>
        <v>0.80900000000000105</v>
      </c>
      <c r="BI285" s="23">
        <f t="shared" si="296"/>
        <v>0.18900000000000095</v>
      </c>
      <c r="BJ285" s="23">
        <f t="shared" si="297"/>
        <v>-9.0999999999999304E-2</v>
      </c>
      <c r="BK285" s="23">
        <f t="shared" si="298"/>
        <v>0.17900000000000027</v>
      </c>
      <c r="BL285" s="23">
        <f t="shared" si="299"/>
        <v>9.9000000000000199E-2</v>
      </c>
      <c r="BM285" s="23">
        <f t="shared" si="300"/>
        <v>0.23900000000000077</v>
      </c>
      <c r="BN285" s="23">
        <f t="shared" si="301"/>
        <v>0.12900000000000045</v>
      </c>
      <c r="BP285" s="8">
        <f t="shared" si="257"/>
        <v>0.1720000000000006</v>
      </c>
      <c r="BQ285" s="8">
        <f t="shared" si="258"/>
        <v>5.9000000000001052E-2</v>
      </c>
      <c r="BR285" s="8">
        <f t="shared" si="259"/>
        <v>5.5000000000000604E-2</v>
      </c>
      <c r="BS285" s="8">
        <f t="shared" si="260"/>
        <v>5.5999999999999162E-2</v>
      </c>
      <c r="BT285" s="8">
        <f t="shared" si="261"/>
        <v>9.300000000000086E-2</v>
      </c>
      <c r="BU285" s="8">
        <f t="shared" si="262"/>
        <v>1.0000000000000675E-2</v>
      </c>
      <c r="BV285" s="8">
        <f t="shared" si="263"/>
        <v>1.1000000000001009E-2</v>
      </c>
      <c r="BW285" s="8">
        <f t="shared" si="264"/>
        <v>2.9000000000000803E-2</v>
      </c>
      <c r="BX285" s="8">
        <f t="shared" si="265"/>
        <v>1.2000000000000455E-2</v>
      </c>
      <c r="BY285" s="8">
        <f t="shared" si="266"/>
        <v>5.0000000000007816E-3</v>
      </c>
      <c r="BZ285" s="8">
        <f t="shared" si="267"/>
        <v>0.27200000000000024</v>
      </c>
      <c r="CA285" s="8">
        <f t="shared" si="268"/>
        <v>0.253000000000001</v>
      </c>
      <c r="CB285" s="8">
        <f t="shared" si="269"/>
        <v>0.18800000000000061</v>
      </c>
      <c r="CC285" s="8">
        <f t="shared" si="270"/>
        <v>0.11600000000000055</v>
      </c>
      <c r="CD285" s="8">
        <f t="shared" si="271"/>
        <v>8.1000000000000405E-2</v>
      </c>
      <c r="CE285" s="8">
        <f t="shared" si="272"/>
        <v>0.11299999999999955</v>
      </c>
      <c r="CF285" s="8">
        <f t="shared" si="273"/>
        <v>1.6000000000000014E-2</v>
      </c>
      <c r="CG285" s="8">
        <f t="shared" si="274"/>
        <v>0.80900000000000105</v>
      </c>
      <c r="CH285" s="8">
        <f t="shared" si="275"/>
        <v>0.18900000000000095</v>
      </c>
      <c r="CI285" s="8">
        <f t="shared" si="276"/>
        <v>9.0999999999999304E-2</v>
      </c>
      <c r="CJ285" s="8">
        <f t="shared" si="277"/>
        <v>0.17900000000000027</v>
      </c>
      <c r="CK285" s="8">
        <f t="shared" si="278"/>
        <v>9.9000000000000199E-2</v>
      </c>
      <c r="CL285" s="8">
        <f t="shared" si="279"/>
        <v>0.23900000000000077</v>
      </c>
      <c r="CM285" s="8">
        <f t="shared" si="280"/>
        <v>0.12900000000000045</v>
      </c>
      <c r="CN285" s="8"/>
    </row>
    <row r="286" spans="1:92">
      <c r="A286" s="1">
        <f t="shared" si="304"/>
        <v>284</v>
      </c>
      <c r="B286" s="34"/>
      <c r="C286" s="1">
        <v>3</v>
      </c>
      <c r="D286" s="4">
        <f t="shared" si="255"/>
        <v>35</v>
      </c>
      <c r="E286" s="4" t="s">
        <v>157</v>
      </c>
      <c r="F286" s="4">
        <v>1</v>
      </c>
      <c r="G286" s="4" t="s">
        <v>13</v>
      </c>
      <c r="H286" s="4" t="s">
        <v>19</v>
      </c>
      <c r="I286" s="4"/>
      <c r="J286" s="5">
        <v>95</v>
      </c>
      <c r="K286" s="67">
        <v>7.0999999999999994E-2</v>
      </c>
      <c r="L286" s="41">
        <v>6.7289999999999992</v>
      </c>
      <c r="M286" s="132" t="s">
        <v>238</v>
      </c>
      <c r="N286" s="4" t="s">
        <v>15</v>
      </c>
      <c r="O286" s="6">
        <v>6.726</v>
      </c>
      <c r="P286" s="1" t="s">
        <v>9</v>
      </c>
      <c r="Q286" s="3" t="s">
        <v>227</v>
      </c>
      <c r="R286" s="23">
        <v>6.9020000000000001</v>
      </c>
      <c r="S286" s="23">
        <v>6.7839999999999998</v>
      </c>
      <c r="T286" s="6">
        <v>6.7619999999999996</v>
      </c>
      <c r="U286" s="23">
        <v>6.6920000000000002</v>
      </c>
      <c r="V286" s="23">
        <v>6.8559999999999999</v>
      </c>
      <c r="W286" s="23">
        <v>6.7370000000000001</v>
      </c>
      <c r="X286" s="23">
        <v>6.7320000000000002</v>
      </c>
      <c r="Y286" s="23">
        <v>6.7569999999999997</v>
      </c>
      <c r="Z286" s="23">
        <v>6.7329999999999997</v>
      </c>
      <c r="AA286" s="23">
        <v>6.7460000000000004</v>
      </c>
      <c r="AB286" s="6">
        <v>6.984</v>
      </c>
      <c r="AC286" s="6">
        <v>7.0090000000000003</v>
      </c>
      <c r="AD286" s="6">
        <v>6.9359999999999999</v>
      </c>
      <c r="AE286" s="6">
        <v>6.86</v>
      </c>
      <c r="AF286" s="6">
        <v>6.7640000000000002</v>
      </c>
      <c r="AG286" s="6">
        <v>6.5549999999999997</v>
      </c>
      <c r="AH286" s="6">
        <f t="shared" si="307"/>
        <v>6.6594999999999995</v>
      </c>
      <c r="AI286" s="7">
        <v>7.47</v>
      </c>
      <c r="AJ286" s="7">
        <v>6.89</v>
      </c>
      <c r="AK286" s="7">
        <v>6.47</v>
      </c>
      <c r="AL286" s="7">
        <v>6.96</v>
      </c>
      <c r="AM286" s="7">
        <v>6.87</v>
      </c>
      <c r="AN286" s="7">
        <v>6.95</v>
      </c>
      <c r="AO286" s="7">
        <v>6.83</v>
      </c>
      <c r="AP286" s="3"/>
      <c r="AQ286" s="23">
        <f t="shared" si="256"/>
        <v>0.17300000000000093</v>
      </c>
      <c r="AR286" s="23">
        <f t="shared" si="302"/>
        <v>5.5000000000000604E-2</v>
      </c>
      <c r="AS286" s="23">
        <f t="shared" si="303"/>
        <v>3.3000000000000362E-2</v>
      </c>
      <c r="AT286" s="23">
        <f t="shared" si="281"/>
        <v>-3.6999999999999034E-2</v>
      </c>
      <c r="AU286" s="23">
        <f t="shared" si="282"/>
        <v>0.12700000000000067</v>
      </c>
      <c r="AV286" s="23">
        <f t="shared" si="283"/>
        <v>8.0000000000008953E-3</v>
      </c>
      <c r="AW286" s="23">
        <f t="shared" si="284"/>
        <v>3.0000000000010019E-3</v>
      </c>
      <c r="AX286" s="23">
        <f t="shared" si="285"/>
        <v>2.8000000000000469E-2</v>
      </c>
      <c r="AY286" s="23">
        <f t="shared" si="286"/>
        <v>4.0000000000004476E-3</v>
      </c>
      <c r="AZ286" s="23">
        <f t="shared" si="287"/>
        <v>1.7000000000001236E-2</v>
      </c>
      <c r="BA286" s="23">
        <f t="shared" si="288"/>
        <v>0.25500000000000078</v>
      </c>
      <c r="BB286" s="23">
        <f t="shared" si="289"/>
        <v>0.28000000000000114</v>
      </c>
      <c r="BC286" s="23">
        <f t="shared" si="290"/>
        <v>0.20700000000000074</v>
      </c>
      <c r="BD286" s="23">
        <f t="shared" si="291"/>
        <v>0.13100000000000112</v>
      </c>
      <c r="BE286" s="23">
        <f t="shared" si="292"/>
        <v>3.500000000000103E-2</v>
      </c>
      <c r="BF286" s="23">
        <f t="shared" si="293"/>
        <v>-0.17399999999999949</v>
      </c>
      <c r="BG286" s="23">
        <f t="shared" si="294"/>
        <v>-6.9499999999999673E-2</v>
      </c>
      <c r="BH286" s="23">
        <f t="shared" si="295"/>
        <v>0.74100000000000055</v>
      </c>
      <c r="BI286" s="23">
        <f t="shared" si="296"/>
        <v>0.16100000000000048</v>
      </c>
      <c r="BJ286" s="23">
        <f t="shared" si="297"/>
        <v>-0.25899999999999945</v>
      </c>
      <c r="BK286" s="23">
        <f t="shared" si="298"/>
        <v>0.23100000000000076</v>
      </c>
      <c r="BL286" s="23">
        <f t="shared" si="299"/>
        <v>0.1410000000000009</v>
      </c>
      <c r="BM286" s="23">
        <f t="shared" si="300"/>
        <v>0.22100000000000097</v>
      </c>
      <c r="BN286" s="23">
        <f t="shared" si="301"/>
        <v>0.10100000000000087</v>
      </c>
      <c r="BP286" s="8">
        <f t="shared" si="257"/>
        <v>0.17300000000000093</v>
      </c>
      <c r="BQ286" s="8">
        <f t="shared" si="258"/>
        <v>5.5000000000000604E-2</v>
      </c>
      <c r="BR286" s="8">
        <f t="shared" si="259"/>
        <v>3.3000000000000362E-2</v>
      </c>
      <c r="BS286" s="8">
        <f t="shared" si="260"/>
        <v>3.6999999999999034E-2</v>
      </c>
      <c r="BT286" s="8">
        <f t="shared" si="261"/>
        <v>0.12700000000000067</v>
      </c>
      <c r="BU286" s="8">
        <f t="shared" si="262"/>
        <v>8.0000000000008953E-3</v>
      </c>
      <c r="BV286" s="8">
        <f t="shared" si="263"/>
        <v>3.0000000000010019E-3</v>
      </c>
      <c r="BW286" s="8">
        <f t="shared" si="264"/>
        <v>2.8000000000000469E-2</v>
      </c>
      <c r="BX286" s="8">
        <f t="shared" si="265"/>
        <v>4.0000000000004476E-3</v>
      </c>
      <c r="BY286" s="8">
        <f t="shared" si="266"/>
        <v>1.7000000000001236E-2</v>
      </c>
      <c r="BZ286" s="8">
        <f t="shared" si="267"/>
        <v>0.25500000000000078</v>
      </c>
      <c r="CA286" s="8">
        <f t="shared" si="268"/>
        <v>0.28000000000000114</v>
      </c>
      <c r="CB286" s="8">
        <f t="shared" si="269"/>
        <v>0.20700000000000074</v>
      </c>
      <c r="CC286" s="8">
        <f t="shared" si="270"/>
        <v>0.13100000000000112</v>
      </c>
      <c r="CD286" s="8">
        <f t="shared" si="271"/>
        <v>3.500000000000103E-2</v>
      </c>
      <c r="CE286" s="8">
        <f t="shared" si="272"/>
        <v>0.17399999999999949</v>
      </c>
      <c r="CF286" s="8">
        <f t="shared" si="273"/>
        <v>6.9499999999999673E-2</v>
      </c>
      <c r="CG286" s="8">
        <f t="shared" si="274"/>
        <v>0.74100000000000055</v>
      </c>
      <c r="CH286" s="8">
        <f t="shared" si="275"/>
        <v>0.16100000000000048</v>
      </c>
      <c r="CI286" s="8">
        <f t="shared" si="276"/>
        <v>0.25899999999999945</v>
      </c>
      <c r="CJ286" s="8">
        <f t="shared" si="277"/>
        <v>0.23100000000000076</v>
      </c>
      <c r="CK286" s="8">
        <f t="shared" si="278"/>
        <v>0.1410000000000009</v>
      </c>
      <c r="CL286" s="8">
        <f t="shared" si="279"/>
        <v>0.22100000000000097</v>
      </c>
      <c r="CM286" s="8">
        <f t="shared" si="280"/>
        <v>0.10100000000000087</v>
      </c>
      <c r="CN286" s="8"/>
    </row>
    <row r="287" spans="1:92">
      <c r="A287" s="1">
        <f t="shared" si="304"/>
        <v>285</v>
      </c>
      <c r="B287" s="34"/>
      <c r="C287" s="1">
        <v>3</v>
      </c>
      <c r="D287" s="4">
        <f t="shared" si="255"/>
        <v>35</v>
      </c>
      <c r="E287" s="4" t="s">
        <v>148</v>
      </c>
      <c r="F287" s="4">
        <v>1</v>
      </c>
      <c r="G287" s="4" t="s">
        <v>16</v>
      </c>
      <c r="H287" s="4" t="s">
        <v>24</v>
      </c>
      <c r="I287" s="4"/>
      <c r="J287" s="5">
        <v>95.1</v>
      </c>
      <c r="K287" s="67">
        <v>7.0000000000000001E-3</v>
      </c>
      <c r="L287" s="41">
        <v>6.9439999999999991</v>
      </c>
      <c r="M287" s="132" t="s">
        <v>238</v>
      </c>
      <c r="N287" s="4" t="s">
        <v>15</v>
      </c>
      <c r="O287" s="6">
        <v>6.9689999999999985</v>
      </c>
      <c r="P287" s="1" t="s">
        <v>9</v>
      </c>
      <c r="Q287" s="3"/>
      <c r="R287" s="23">
        <v>6.899</v>
      </c>
      <c r="S287" s="23">
        <v>6.8310000000000004</v>
      </c>
      <c r="T287" s="6">
        <v>7.0140000000000002</v>
      </c>
      <c r="U287" s="23">
        <v>6.9710000000000001</v>
      </c>
      <c r="V287" s="23">
        <v>6.99</v>
      </c>
      <c r="W287" s="23">
        <v>6.9349999999999996</v>
      </c>
      <c r="X287" s="23">
        <v>6.9359999999999999</v>
      </c>
      <c r="Y287" s="23">
        <v>6.9409999999999998</v>
      </c>
      <c r="Z287" s="23">
        <v>6.9340000000000002</v>
      </c>
      <c r="AA287" s="23">
        <v>6.9370000000000003</v>
      </c>
      <c r="AB287" s="6">
        <v>7.1449999999999996</v>
      </c>
      <c r="AC287" s="6">
        <v>7.1079999999999997</v>
      </c>
      <c r="AD287" s="6">
        <v>7.016</v>
      </c>
      <c r="AE287" s="6">
        <v>7.048</v>
      </c>
      <c r="AF287" s="6">
        <v>6.8630000000000004</v>
      </c>
      <c r="AG287" s="6">
        <v>6.806</v>
      </c>
      <c r="AH287" s="6">
        <f t="shared" si="307"/>
        <v>6.8345000000000002</v>
      </c>
      <c r="AI287" s="11"/>
      <c r="AJ287" s="11"/>
      <c r="AK287" s="11"/>
      <c r="AL287" s="11"/>
      <c r="AM287" s="11"/>
      <c r="AN287" s="11"/>
      <c r="AO287" s="11"/>
      <c r="AP287" s="3"/>
      <c r="AQ287" s="23">
        <f t="shared" si="256"/>
        <v>-4.4999999999999041E-2</v>
      </c>
      <c r="AR287" s="23">
        <f t="shared" si="302"/>
        <v>-0.11299999999999866</v>
      </c>
      <c r="AS287" s="23">
        <f t="shared" si="303"/>
        <v>7.0000000000001172E-2</v>
      </c>
      <c r="AT287" s="23">
        <f t="shared" si="281"/>
        <v>2.7000000000001023E-2</v>
      </c>
      <c r="AU287" s="23">
        <f t="shared" si="282"/>
        <v>4.6000000000001151E-2</v>
      </c>
      <c r="AV287" s="23">
        <f t="shared" si="283"/>
        <v>-8.9999999999994529E-3</v>
      </c>
      <c r="AW287" s="23">
        <f t="shared" si="284"/>
        <v>-7.9999999999991189E-3</v>
      </c>
      <c r="AX287" s="23">
        <f t="shared" si="285"/>
        <v>-2.9999999999992255E-3</v>
      </c>
      <c r="AY287" s="23">
        <f t="shared" si="286"/>
        <v>-9.9999999999988987E-3</v>
      </c>
      <c r="AZ287" s="23">
        <f t="shared" si="287"/>
        <v>-6.999999999998785E-3</v>
      </c>
      <c r="BA287" s="23">
        <f t="shared" si="288"/>
        <v>0.20100000000000051</v>
      </c>
      <c r="BB287" s="23">
        <f t="shared" si="289"/>
        <v>0.16400000000000059</v>
      </c>
      <c r="BC287" s="23">
        <f t="shared" si="290"/>
        <v>7.2000000000000952E-2</v>
      </c>
      <c r="BD287" s="23">
        <f t="shared" si="291"/>
        <v>0.10400000000000098</v>
      </c>
      <c r="BE287" s="23">
        <f t="shared" si="292"/>
        <v>-8.0999999999998629E-2</v>
      </c>
      <c r="BF287" s="23">
        <f t="shared" si="293"/>
        <v>-0.13799999999999901</v>
      </c>
      <c r="BG287" s="23">
        <f t="shared" si="294"/>
        <v>-0.10949999999999882</v>
      </c>
      <c r="BH287" s="23" t="str">
        <f t="shared" si="295"/>
        <v/>
      </c>
      <c r="BI287" s="23" t="str">
        <f t="shared" si="296"/>
        <v/>
      </c>
      <c r="BJ287" s="23" t="str">
        <f t="shared" si="297"/>
        <v/>
      </c>
      <c r="BK287" s="23" t="str">
        <f t="shared" si="298"/>
        <v/>
      </c>
      <c r="BL287" s="23" t="str">
        <f t="shared" si="299"/>
        <v/>
      </c>
      <c r="BM287" s="23" t="str">
        <f t="shared" si="300"/>
        <v/>
      </c>
      <c r="BN287" s="23" t="str">
        <f t="shared" si="301"/>
        <v/>
      </c>
      <c r="BP287" s="8">
        <f t="shared" si="257"/>
        <v>4.4999999999999041E-2</v>
      </c>
      <c r="BQ287" s="8">
        <f t="shared" si="258"/>
        <v>0.11299999999999866</v>
      </c>
      <c r="BR287" s="8">
        <f t="shared" si="259"/>
        <v>7.0000000000001172E-2</v>
      </c>
      <c r="BS287" s="8">
        <f t="shared" si="260"/>
        <v>2.7000000000001023E-2</v>
      </c>
      <c r="BT287" s="8">
        <f t="shared" si="261"/>
        <v>4.6000000000001151E-2</v>
      </c>
      <c r="BU287" s="8">
        <f t="shared" si="262"/>
        <v>8.9999999999994529E-3</v>
      </c>
      <c r="BV287" s="8">
        <f t="shared" si="263"/>
        <v>7.9999999999991189E-3</v>
      </c>
      <c r="BW287" s="8">
        <f t="shared" si="264"/>
        <v>2.9999999999992255E-3</v>
      </c>
      <c r="BX287" s="8">
        <f t="shared" si="265"/>
        <v>9.9999999999988987E-3</v>
      </c>
      <c r="BY287" s="8">
        <f t="shared" si="266"/>
        <v>6.999999999998785E-3</v>
      </c>
      <c r="BZ287" s="8">
        <f t="shared" si="267"/>
        <v>0.20100000000000051</v>
      </c>
      <c r="CA287" s="8">
        <f t="shared" si="268"/>
        <v>0.16400000000000059</v>
      </c>
      <c r="CB287" s="8">
        <f t="shared" si="269"/>
        <v>7.2000000000000952E-2</v>
      </c>
      <c r="CC287" s="8">
        <f t="shared" si="270"/>
        <v>0.10400000000000098</v>
      </c>
      <c r="CD287" s="8">
        <f t="shared" si="271"/>
        <v>8.0999999999998629E-2</v>
      </c>
      <c r="CE287" s="8">
        <f t="shared" si="272"/>
        <v>0.13799999999999901</v>
      </c>
      <c r="CF287" s="8">
        <f t="shared" si="273"/>
        <v>0.10949999999999882</v>
      </c>
      <c r="CG287" s="8" t="str">
        <f t="shared" si="274"/>
        <v/>
      </c>
      <c r="CH287" s="8" t="str">
        <f t="shared" si="275"/>
        <v/>
      </c>
      <c r="CI287" s="8" t="str">
        <f t="shared" si="276"/>
        <v/>
      </c>
      <c r="CJ287" s="8" t="str">
        <f t="shared" si="277"/>
        <v/>
      </c>
      <c r="CK287" s="8" t="str">
        <f t="shared" si="278"/>
        <v/>
      </c>
      <c r="CL287" s="8" t="str">
        <f t="shared" si="279"/>
        <v/>
      </c>
      <c r="CM287" s="8" t="str">
        <f t="shared" si="280"/>
        <v/>
      </c>
      <c r="CN287" s="8"/>
    </row>
    <row r="288" spans="1:92">
      <c r="A288" s="1">
        <f t="shared" si="304"/>
        <v>286</v>
      </c>
      <c r="B288" s="34"/>
      <c r="C288" s="1">
        <v>3</v>
      </c>
      <c r="D288" s="4">
        <f t="shared" si="255"/>
        <v>35</v>
      </c>
      <c r="E288" s="4" t="s">
        <v>148</v>
      </c>
      <c r="F288" s="4">
        <v>1</v>
      </c>
      <c r="G288" s="4" t="s">
        <v>16</v>
      </c>
      <c r="H288" s="4" t="s">
        <v>25</v>
      </c>
      <c r="I288" s="4"/>
      <c r="J288" s="5">
        <v>95</v>
      </c>
      <c r="K288" s="67">
        <v>2.8000000000000001E-2</v>
      </c>
      <c r="L288" s="41">
        <v>7.3280000000000003</v>
      </c>
      <c r="M288" s="132" t="s">
        <v>238</v>
      </c>
      <c r="N288" s="4" t="s">
        <v>15</v>
      </c>
      <c r="O288" s="6">
        <v>7.3470000000000013</v>
      </c>
      <c r="P288" s="1" t="s">
        <v>9</v>
      </c>
      <c r="Q288" s="3"/>
      <c r="R288" s="23">
        <v>7.1929999999999996</v>
      </c>
      <c r="S288" s="23">
        <v>7.2279999999999998</v>
      </c>
      <c r="T288" s="6">
        <v>7.3979999999999997</v>
      </c>
      <c r="U288" s="6">
        <v>7.4089999999999998</v>
      </c>
      <c r="V288" s="23">
        <v>7.3819999999999997</v>
      </c>
      <c r="W288" s="23">
        <v>7.3209999999999997</v>
      </c>
      <c r="X288" s="23">
        <v>7.3220000000000001</v>
      </c>
      <c r="Y288" s="23">
        <v>7.3280000000000003</v>
      </c>
      <c r="Z288" s="23">
        <v>7.32</v>
      </c>
      <c r="AA288" s="23">
        <v>7.3230000000000004</v>
      </c>
      <c r="AB288" s="6">
        <v>7.5430000000000001</v>
      </c>
      <c r="AC288" s="6">
        <v>7.5090000000000003</v>
      </c>
      <c r="AD288" s="6">
        <v>7.415</v>
      </c>
      <c r="AE288" s="6">
        <v>7.367</v>
      </c>
      <c r="AF288" s="6">
        <v>7.258</v>
      </c>
      <c r="AG288" s="6">
        <v>7.1890000000000001</v>
      </c>
      <c r="AH288" s="6">
        <f t="shared" si="307"/>
        <v>7.2234999999999996</v>
      </c>
      <c r="AI288" s="11"/>
      <c r="AJ288" s="11"/>
      <c r="AK288" s="11"/>
      <c r="AL288" s="11"/>
      <c r="AM288" s="11"/>
      <c r="AN288" s="11"/>
      <c r="AO288" s="11"/>
      <c r="AP288" s="3"/>
      <c r="AQ288" s="23">
        <f t="shared" si="256"/>
        <v>-0.13500000000000068</v>
      </c>
      <c r="AR288" s="23">
        <f t="shared" si="302"/>
        <v>-0.10000000000000053</v>
      </c>
      <c r="AS288" s="23">
        <f t="shared" si="303"/>
        <v>6.9999999999999396E-2</v>
      </c>
      <c r="AT288" s="23">
        <f t="shared" si="281"/>
        <v>8.0999999999999517E-2</v>
      </c>
      <c r="AU288" s="23">
        <f t="shared" si="282"/>
        <v>5.3999999999999382E-2</v>
      </c>
      <c r="AV288" s="23">
        <f t="shared" si="283"/>
        <v>-7.0000000000005613E-3</v>
      </c>
      <c r="AW288" s="23">
        <f t="shared" si="284"/>
        <v>-6.0000000000002274E-3</v>
      </c>
      <c r="AX288" s="23">
        <f t="shared" si="285"/>
        <v>0</v>
      </c>
      <c r="AY288" s="23">
        <f t="shared" si="286"/>
        <v>-8.0000000000000071E-3</v>
      </c>
      <c r="AZ288" s="23">
        <f t="shared" si="287"/>
        <v>-4.9999999999998934E-3</v>
      </c>
      <c r="BA288" s="23">
        <f t="shared" si="288"/>
        <v>0.21499999999999986</v>
      </c>
      <c r="BB288" s="23">
        <f t="shared" si="289"/>
        <v>0.18100000000000005</v>
      </c>
      <c r="BC288" s="23">
        <f t="shared" si="290"/>
        <v>8.6999999999999744E-2</v>
      </c>
      <c r="BD288" s="23">
        <f t="shared" si="291"/>
        <v>3.8999999999999702E-2</v>
      </c>
      <c r="BE288" s="23">
        <f t="shared" si="292"/>
        <v>-7.0000000000000284E-2</v>
      </c>
      <c r="BF288" s="23">
        <f t="shared" si="293"/>
        <v>-0.13900000000000023</v>
      </c>
      <c r="BG288" s="23">
        <f t="shared" si="294"/>
        <v>-0.1045000000000007</v>
      </c>
      <c r="BH288" s="23" t="str">
        <f t="shared" si="295"/>
        <v/>
      </c>
      <c r="BI288" s="23" t="str">
        <f t="shared" si="296"/>
        <v/>
      </c>
      <c r="BJ288" s="23" t="str">
        <f t="shared" si="297"/>
        <v/>
      </c>
      <c r="BK288" s="23" t="str">
        <f t="shared" si="298"/>
        <v/>
      </c>
      <c r="BL288" s="23" t="str">
        <f t="shared" si="299"/>
        <v/>
      </c>
      <c r="BM288" s="23" t="str">
        <f t="shared" si="300"/>
        <v/>
      </c>
      <c r="BN288" s="23" t="str">
        <f t="shared" si="301"/>
        <v/>
      </c>
      <c r="BP288" s="8">
        <f t="shared" si="257"/>
        <v>0.13500000000000068</v>
      </c>
      <c r="BQ288" s="8">
        <f t="shared" si="258"/>
        <v>0.10000000000000053</v>
      </c>
      <c r="BR288" s="8">
        <f t="shared" si="259"/>
        <v>6.9999999999999396E-2</v>
      </c>
      <c r="BS288" s="8">
        <f t="shared" si="260"/>
        <v>8.0999999999999517E-2</v>
      </c>
      <c r="BT288" s="8">
        <f t="shared" si="261"/>
        <v>5.3999999999999382E-2</v>
      </c>
      <c r="BU288" s="8">
        <f t="shared" si="262"/>
        <v>7.0000000000005613E-3</v>
      </c>
      <c r="BV288" s="8">
        <f t="shared" si="263"/>
        <v>6.0000000000002274E-3</v>
      </c>
      <c r="BW288" s="8">
        <f t="shared" si="264"/>
        <v>0</v>
      </c>
      <c r="BX288" s="8">
        <f t="shared" si="265"/>
        <v>8.0000000000000071E-3</v>
      </c>
      <c r="BY288" s="8">
        <f t="shared" si="266"/>
        <v>4.9999999999998934E-3</v>
      </c>
      <c r="BZ288" s="8">
        <f t="shared" si="267"/>
        <v>0.21499999999999986</v>
      </c>
      <c r="CA288" s="8">
        <f t="shared" si="268"/>
        <v>0.18100000000000005</v>
      </c>
      <c r="CB288" s="8">
        <f t="shared" si="269"/>
        <v>8.6999999999999744E-2</v>
      </c>
      <c r="CC288" s="8">
        <f t="shared" si="270"/>
        <v>3.8999999999999702E-2</v>
      </c>
      <c r="CD288" s="8">
        <f t="shared" si="271"/>
        <v>7.0000000000000284E-2</v>
      </c>
      <c r="CE288" s="8">
        <f t="shared" si="272"/>
        <v>0.13900000000000023</v>
      </c>
      <c r="CF288" s="8">
        <f t="shared" si="273"/>
        <v>0.1045000000000007</v>
      </c>
      <c r="CG288" s="8" t="str">
        <f t="shared" si="274"/>
        <v/>
      </c>
      <c r="CH288" s="8" t="str">
        <f t="shared" si="275"/>
        <v/>
      </c>
      <c r="CI288" s="8" t="str">
        <f t="shared" si="276"/>
        <v/>
      </c>
      <c r="CJ288" s="8" t="str">
        <f t="shared" si="277"/>
        <v/>
      </c>
      <c r="CK288" s="8" t="str">
        <f t="shared" si="278"/>
        <v/>
      </c>
      <c r="CL288" s="8" t="str">
        <f t="shared" si="279"/>
        <v/>
      </c>
      <c r="CM288" s="8" t="str">
        <f t="shared" si="280"/>
        <v/>
      </c>
      <c r="CN288" s="8"/>
    </row>
    <row r="289" spans="1:92">
      <c r="A289" s="1">
        <f t="shared" si="304"/>
        <v>287</v>
      </c>
      <c r="B289" s="34"/>
      <c r="C289" s="1">
        <v>3</v>
      </c>
      <c r="D289" s="4">
        <f t="shared" si="255"/>
        <v>35</v>
      </c>
      <c r="E289" s="4" t="s">
        <v>162</v>
      </c>
      <c r="F289" s="4">
        <v>3</v>
      </c>
      <c r="G289" s="4" t="s">
        <v>13</v>
      </c>
      <c r="H289" s="4" t="s">
        <v>19</v>
      </c>
      <c r="I289" s="4"/>
      <c r="J289" s="5">
        <v>98.9</v>
      </c>
      <c r="K289" s="72"/>
      <c r="L289" s="41">
        <v>4.347999999999999</v>
      </c>
      <c r="M289" s="132" t="s">
        <v>126</v>
      </c>
      <c r="N289" s="4" t="s">
        <v>15</v>
      </c>
      <c r="O289" s="6">
        <v>4.3589999999999982</v>
      </c>
      <c r="P289" s="1" t="s">
        <v>9</v>
      </c>
      <c r="Q289" s="3" t="s">
        <v>227</v>
      </c>
      <c r="R289" s="23">
        <v>4.55</v>
      </c>
      <c r="S289" s="6">
        <v>4.4580000000000002</v>
      </c>
      <c r="T289" s="6">
        <v>4.3579999999999997</v>
      </c>
      <c r="U289" s="23">
        <v>4.181</v>
      </c>
      <c r="V289" s="23">
        <v>4.298</v>
      </c>
      <c r="W289" s="50"/>
      <c r="X289" s="50"/>
      <c r="Y289" s="50"/>
      <c r="Z289" s="23">
        <v>4.34</v>
      </c>
      <c r="AA289" s="23">
        <v>4.3419999999999996</v>
      </c>
      <c r="AB289" s="6">
        <v>4.4889999999999999</v>
      </c>
      <c r="AC289" s="6">
        <v>4.4880000000000004</v>
      </c>
      <c r="AD289" s="6">
        <v>4.4809999999999999</v>
      </c>
      <c r="AE289" s="6">
        <v>4.4000000000000004</v>
      </c>
      <c r="AF289" s="6">
        <v>4.4550000000000001</v>
      </c>
      <c r="AG289" s="6">
        <v>4.093</v>
      </c>
      <c r="AH289" s="6">
        <f t="shared" si="307"/>
        <v>4.274</v>
      </c>
      <c r="AI289" s="7">
        <v>4.5999999999999996</v>
      </c>
      <c r="AJ289" s="7">
        <v>4.47</v>
      </c>
      <c r="AK289" s="7">
        <v>4.2699999999999996</v>
      </c>
      <c r="AL289" s="7">
        <v>4.46</v>
      </c>
      <c r="AM289" s="7">
        <v>4.4000000000000004</v>
      </c>
      <c r="AN289" s="7">
        <v>4.53</v>
      </c>
      <c r="AO289" s="7">
        <v>4.51</v>
      </c>
      <c r="AP289" s="3"/>
      <c r="AQ289" s="23">
        <f t="shared" si="256"/>
        <v>0.20200000000000085</v>
      </c>
      <c r="AR289" s="23">
        <f t="shared" si="302"/>
        <v>0.11000000000000121</v>
      </c>
      <c r="AS289" s="23">
        <f t="shared" si="303"/>
        <v>1.0000000000000675E-2</v>
      </c>
      <c r="AT289" s="23">
        <f t="shared" si="281"/>
        <v>-0.16699999999999893</v>
      </c>
      <c r="AU289" s="23">
        <f t="shared" si="282"/>
        <v>-4.9999999999998934E-2</v>
      </c>
      <c r="AV289" s="23" t="str">
        <f t="shared" si="283"/>
        <v/>
      </c>
      <c r="AW289" s="23" t="str">
        <f t="shared" si="284"/>
        <v/>
      </c>
      <c r="AX289" s="23" t="str">
        <f t="shared" si="285"/>
        <v/>
      </c>
      <c r="AY289" s="23">
        <f t="shared" si="286"/>
        <v>-7.9999999999991189E-3</v>
      </c>
      <c r="AZ289" s="23">
        <f t="shared" si="287"/>
        <v>-5.9999999999993392E-3</v>
      </c>
      <c r="BA289" s="23">
        <f t="shared" si="288"/>
        <v>0.1410000000000009</v>
      </c>
      <c r="BB289" s="23">
        <f t="shared" si="289"/>
        <v>0.14000000000000146</v>
      </c>
      <c r="BC289" s="23">
        <f t="shared" si="290"/>
        <v>0.1330000000000009</v>
      </c>
      <c r="BD289" s="23">
        <f t="shared" si="291"/>
        <v>5.2000000000001378E-2</v>
      </c>
      <c r="BE289" s="23">
        <f t="shared" si="292"/>
        <v>0.10700000000000109</v>
      </c>
      <c r="BF289" s="23">
        <f t="shared" si="293"/>
        <v>-0.25499999999999901</v>
      </c>
      <c r="BG289" s="23">
        <f t="shared" si="294"/>
        <v>-7.3999999999998956E-2</v>
      </c>
      <c r="BH289" s="23">
        <f t="shared" si="295"/>
        <v>0.25200000000000067</v>
      </c>
      <c r="BI289" s="23">
        <f t="shared" si="296"/>
        <v>0.12200000000000077</v>
      </c>
      <c r="BJ289" s="23">
        <f t="shared" si="297"/>
        <v>-7.7999999999999403E-2</v>
      </c>
      <c r="BK289" s="23">
        <f t="shared" si="298"/>
        <v>0.11200000000000099</v>
      </c>
      <c r="BL289" s="23">
        <f t="shared" si="299"/>
        <v>5.2000000000001378E-2</v>
      </c>
      <c r="BM289" s="23">
        <f t="shared" si="300"/>
        <v>0.18200000000000127</v>
      </c>
      <c r="BN289" s="23">
        <f t="shared" si="301"/>
        <v>0.16200000000000081</v>
      </c>
      <c r="BP289" s="8">
        <f t="shared" si="257"/>
        <v>0.20200000000000085</v>
      </c>
      <c r="BQ289" s="8">
        <f t="shared" si="258"/>
        <v>0.11000000000000121</v>
      </c>
      <c r="BR289" s="8">
        <f t="shared" si="259"/>
        <v>1.0000000000000675E-2</v>
      </c>
      <c r="BS289" s="8">
        <f t="shared" si="260"/>
        <v>0.16699999999999893</v>
      </c>
      <c r="BT289" s="8">
        <f t="shared" si="261"/>
        <v>4.9999999999998934E-2</v>
      </c>
      <c r="BU289" s="8" t="str">
        <f t="shared" si="262"/>
        <v/>
      </c>
      <c r="BV289" s="8" t="str">
        <f t="shared" si="263"/>
        <v/>
      </c>
      <c r="BW289" s="8" t="str">
        <f t="shared" si="264"/>
        <v/>
      </c>
      <c r="BX289" s="8">
        <f t="shared" si="265"/>
        <v>7.9999999999991189E-3</v>
      </c>
      <c r="BY289" s="8">
        <f t="shared" si="266"/>
        <v>5.9999999999993392E-3</v>
      </c>
      <c r="BZ289" s="8">
        <f t="shared" si="267"/>
        <v>0.1410000000000009</v>
      </c>
      <c r="CA289" s="8">
        <f t="shared" si="268"/>
        <v>0.14000000000000146</v>
      </c>
      <c r="CB289" s="8">
        <f t="shared" si="269"/>
        <v>0.1330000000000009</v>
      </c>
      <c r="CC289" s="8">
        <f t="shared" si="270"/>
        <v>5.2000000000001378E-2</v>
      </c>
      <c r="CD289" s="8">
        <f t="shared" si="271"/>
        <v>0.10700000000000109</v>
      </c>
      <c r="CE289" s="8">
        <f t="shared" si="272"/>
        <v>0.25499999999999901</v>
      </c>
      <c r="CF289" s="8">
        <f t="shared" si="273"/>
        <v>7.3999999999998956E-2</v>
      </c>
      <c r="CG289" s="8">
        <f t="shared" si="274"/>
        <v>0.25200000000000067</v>
      </c>
      <c r="CH289" s="8">
        <f t="shared" si="275"/>
        <v>0.12200000000000077</v>
      </c>
      <c r="CI289" s="8">
        <f t="shared" si="276"/>
        <v>7.7999999999999403E-2</v>
      </c>
      <c r="CJ289" s="8">
        <f t="shared" si="277"/>
        <v>0.11200000000000099</v>
      </c>
      <c r="CK289" s="8">
        <f t="shared" si="278"/>
        <v>5.2000000000001378E-2</v>
      </c>
      <c r="CL289" s="8">
        <f t="shared" si="279"/>
        <v>0.18200000000000127</v>
      </c>
      <c r="CM289" s="8">
        <f t="shared" si="280"/>
        <v>0.16200000000000081</v>
      </c>
      <c r="CN289" s="8"/>
    </row>
    <row r="290" spans="1:92">
      <c r="A290" s="1">
        <f t="shared" si="304"/>
        <v>288</v>
      </c>
      <c r="B290" s="34"/>
      <c r="C290" s="1">
        <v>3</v>
      </c>
      <c r="D290" s="4">
        <f t="shared" si="255"/>
        <v>35</v>
      </c>
      <c r="E290" s="4" t="s">
        <v>149</v>
      </c>
      <c r="F290" s="4">
        <v>3</v>
      </c>
      <c r="G290" s="4" t="s">
        <v>13</v>
      </c>
      <c r="H290" s="4" t="s">
        <v>160</v>
      </c>
      <c r="I290" s="4"/>
      <c r="J290" s="5">
        <v>98</v>
      </c>
      <c r="K290" s="72"/>
      <c r="L290" s="41">
        <v>6.3929999999999998</v>
      </c>
      <c r="M290" s="132" t="s">
        <v>126</v>
      </c>
      <c r="N290" s="4" t="s">
        <v>15</v>
      </c>
      <c r="O290" s="6">
        <v>6.3980000000000006</v>
      </c>
      <c r="P290" s="1" t="s">
        <v>9</v>
      </c>
      <c r="Q290" s="3" t="s">
        <v>227</v>
      </c>
      <c r="R290" s="23">
        <v>6.49</v>
      </c>
      <c r="S290" s="6">
        <v>6.44</v>
      </c>
      <c r="T290" s="6">
        <v>6.4169999999999998</v>
      </c>
      <c r="U290" s="23">
        <v>6.3789999999999996</v>
      </c>
      <c r="V290" s="23">
        <v>6.4569999999999999</v>
      </c>
      <c r="W290" s="50"/>
      <c r="X290" s="50"/>
      <c r="Y290" s="50"/>
      <c r="Z290" s="23">
        <v>6.4029999999999996</v>
      </c>
      <c r="AA290" s="23">
        <v>6.3979999999999997</v>
      </c>
      <c r="AB290" s="6">
        <v>6.7050000000000001</v>
      </c>
      <c r="AC290" s="6">
        <v>6.69</v>
      </c>
      <c r="AD290" s="6">
        <v>6.6050000000000004</v>
      </c>
      <c r="AE290" s="6">
        <v>6.5640000000000001</v>
      </c>
      <c r="AF290" s="6">
        <v>6.4530000000000003</v>
      </c>
      <c r="AG290" s="6">
        <v>6.2560000000000002</v>
      </c>
      <c r="AH290" s="6">
        <f t="shared" si="307"/>
        <v>6.3544999999999998</v>
      </c>
      <c r="AI290" s="7">
        <v>7.08</v>
      </c>
      <c r="AJ290" s="7">
        <v>6.56</v>
      </c>
      <c r="AK290" s="7">
        <v>6.32</v>
      </c>
      <c r="AL290" s="7">
        <v>6.55</v>
      </c>
      <c r="AM290" s="7">
        <v>6.47</v>
      </c>
      <c r="AN290" s="7">
        <v>6.61</v>
      </c>
      <c r="AO290" s="7">
        <v>6.52</v>
      </c>
      <c r="AP290" s="3"/>
      <c r="AQ290" s="23">
        <f t="shared" si="256"/>
        <v>9.7000000000000419E-2</v>
      </c>
      <c r="AR290" s="23">
        <f t="shared" si="302"/>
        <v>4.7000000000000597E-2</v>
      </c>
      <c r="AS290" s="23">
        <f t="shared" si="303"/>
        <v>2.4000000000000021E-2</v>
      </c>
      <c r="AT290" s="23">
        <f t="shared" si="281"/>
        <v>-1.4000000000000234E-2</v>
      </c>
      <c r="AU290" s="23">
        <f t="shared" si="282"/>
        <v>6.4000000000000057E-2</v>
      </c>
      <c r="AV290" s="23" t="str">
        <f t="shared" si="283"/>
        <v/>
      </c>
      <c r="AW290" s="23" t="str">
        <f t="shared" si="284"/>
        <v/>
      </c>
      <c r="AX290" s="23" t="str">
        <f t="shared" si="285"/>
        <v/>
      </c>
      <c r="AY290" s="23">
        <f t="shared" si="286"/>
        <v>9.9999999999997868E-3</v>
      </c>
      <c r="AZ290" s="23">
        <f t="shared" si="287"/>
        <v>4.9999999999998934E-3</v>
      </c>
      <c r="BA290" s="23">
        <f t="shared" si="288"/>
        <v>0.31200000000000028</v>
      </c>
      <c r="BB290" s="23">
        <f t="shared" si="289"/>
        <v>0.2970000000000006</v>
      </c>
      <c r="BC290" s="23">
        <f t="shared" si="290"/>
        <v>0.21200000000000063</v>
      </c>
      <c r="BD290" s="23">
        <f t="shared" si="291"/>
        <v>0.17100000000000026</v>
      </c>
      <c r="BE290" s="23">
        <f t="shared" si="292"/>
        <v>6.0000000000000497E-2</v>
      </c>
      <c r="BF290" s="23">
        <f t="shared" si="293"/>
        <v>-0.13699999999999957</v>
      </c>
      <c r="BG290" s="23">
        <f t="shared" si="294"/>
        <v>-3.8499999999999979E-2</v>
      </c>
      <c r="BH290" s="23">
        <f t="shared" si="295"/>
        <v>0.68700000000000028</v>
      </c>
      <c r="BI290" s="23">
        <f t="shared" si="296"/>
        <v>0.16699999999999982</v>
      </c>
      <c r="BJ290" s="23">
        <f t="shared" si="297"/>
        <v>-7.299999999999951E-2</v>
      </c>
      <c r="BK290" s="23">
        <f t="shared" si="298"/>
        <v>0.15700000000000003</v>
      </c>
      <c r="BL290" s="23">
        <f t="shared" si="299"/>
        <v>7.6999999999999957E-2</v>
      </c>
      <c r="BM290" s="23">
        <f t="shared" si="300"/>
        <v>0.21700000000000053</v>
      </c>
      <c r="BN290" s="23">
        <f t="shared" si="301"/>
        <v>0.12699999999999978</v>
      </c>
      <c r="BP290" s="8">
        <f t="shared" si="257"/>
        <v>9.7000000000000419E-2</v>
      </c>
      <c r="BQ290" s="8">
        <f t="shared" si="258"/>
        <v>4.7000000000000597E-2</v>
      </c>
      <c r="BR290" s="8">
        <f t="shared" si="259"/>
        <v>2.4000000000000021E-2</v>
      </c>
      <c r="BS290" s="8">
        <f t="shared" si="260"/>
        <v>1.4000000000000234E-2</v>
      </c>
      <c r="BT290" s="8">
        <f t="shared" si="261"/>
        <v>6.4000000000000057E-2</v>
      </c>
      <c r="BU290" s="8" t="str">
        <f t="shared" si="262"/>
        <v/>
      </c>
      <c r="BV290" s="8" t="str">
        <f t="shared" si="263"/>
        <v/>
      </c>
      <c r="BW290" s="8" t="str">
        <f t="shared" si="264"/>
        <v/>
      </c>
      <c r="BX290" s="8">
        <f t="shared" si="265"/>
        <v>9.9999999999997868E-3</v>
      </c>
      <c r="BY290" s="8">
        <f t="shared" si="266"/>
        <v>4.9999999999998934E-3</v>
      </c>
      <c r="BZ290" s="8">
        <f t="shared" si="267"/>
        <v>0.31200000000000028</v>
      </c>
      <c r="CA290" s="8">
        <f t="shared" si="268"/>
        <v>0.2970000000000006</v>
      </c>
      <c r="CB290" s="8">
        <f t="shared" si="269"/>
        <v>0.21200000000000063</v>
      </c>
      <c r="CC290" s="8">
        <f t="shared" si="270"/>
        <v>0.17100000000000026</v>
      </c>
      <c r="CD290" s="8">
        <f t="shared" si="271"/>
        <v>6.0000000000000497E-2</v>
      </c>
      <c r="CE290" s="8">
        <f t="shared" si="272"/>
        <v>0.13699999999999957</v>
      </c>
      <c r="CF290" s="8">
        <f t="shared" si="273"/>
        <v>3.8499999999999979E-2</v>
      </c>
      <c r="CG290" s="8">
        <f t="shared" si="274"/>
        <v>0.68700000000000028</v>
      </c>
      <c r="CH290" s="8">
        <f t="shared" si="275"/>
        <v>0.16699999999999982</v>
      </c>
      <c r="CI290" s="8">
        <f t="shared" si="276"/>
        <v>7.299999999999951E-2</v>
      </c>
      <c r="CJ290" s="8">
        <f t="shared" si="277"/>
        <v>0.15700000000000003</v>
      </c>
      <c r="CK290" s="8">
        <f t="shared" si="278"/>
        <v>7.6999999999999957E-2</v>
      </c>
      <c r="CL290" s="8">
        <f t="shared" si="279"/>
        <v>0.21700000000000053</v>
      </c>
      <c r="CM290" s="8">
        <f t="shared" si="280"/>
        <v>0.12699999999999978</v>
      </c>
      <c r="CN290" s="8"/>
    </row>
    <row r="291" spans="1:92">
      <c r="A291" s="1">
        <f t="shared" si="304"/>
        <v>289</v>
      </c>
      <c r="B291" s="34"/>
      <c r="C291" s="1">
        <v>3</v>
      </c>
      <c r="D291" s="4">
        <f t="shared" si="255"/>
        <v>35</v>
      </c>
      <c r="E291" s="4" t="s">
        <v>149</v>
      </c>
      <c r="F291" s="4">
        <v>3</v>
      </c>
      <c r="G291" s="4" t="s">
        <v>16</v>
      </c>
      <c r="H291" s="4" t="s">
        <v>24</v>
      </c>
      <c r="I291" s="4"/>
      <c r="J291" s="5">
        <v>98.3</v>
      </c>
      <c r="K291" s="72"/>
      <c r="L291" s="41">
        <v>6.8470000000000004</v>
      </c>
      <c r="M291" s="132" t="s">
        <v>126</v>
      </c>
      <c r="N291" s="4" t="s">
        <v>15</v>
      </c>
      <c r="O291" s="6">
        <v>6.8740000000000006</v>
      </c>
      <c r="P291" s="1" t="s">
        <v>9</v>
      </c>
      <c r="Q291" s="3"/>
      <c r="R291" s="23">
        <v>6.8360000000000003</v>
      </c>
      <c r="S291" s="6">
        <v>6.75</v>
      </c>
      <c r="T291" s="6">
        <v>6.9059999999999997</v>
      </c>
      <c r="U291" s="23">
        <v>6.89</v>
      </c>
      <c r="V291" s="23">
        <v>6.8890000000000002</v>
      </c>
      <c r="W291" s="50"/>
      <c r="X291" s="50"/>
      <c r="Y291" s="50"/>
      <c r="Z291" s="23">
        <v>6.843</v>
      </c>
      <c r="AA291" s="23">
        <v>6.8449999999999998</v>
      </c>
      <c r="AB291" s="6">
        <v>7.0890000000000004</v>
      </c>
      <c r="AC291" s="6">
        <v>7.0540000000000003</v>
      </c>
      <c r="AD291" s="6">
        <v>6.9530000000000003</v>
      </c>
      <c r="AE291" s="6">
        <v>6.9969999999999999</v>
      </c>
      <c r="AF291" s="6">
        <v>6.7809999999999997</v>
      </c>
      <c r="AG291" s="6">
        <v>6.7110000000000003</v>
      </c>
      <c r="AH291" s="6">
        <f t="shared" si="307"/>
        <v>6.7460000000000004</v>
      </c>
      <c r="AI291" s="11"/>
      <c r="AJ291" s="11"/>
      <c r="AK291" s="11"/>
      <c r="AL291" s="11"/>
      <c r="AM291" s="11"/>
      <c r="AN291" s="11"/>
      <c r="AO291" s="11"/>
      <c r="AP291" s="3"/>
      <c r="AQ291" s="23">
        <f t="shared" si="256"/>
        <v>-1.1000000000000121E-2</v>
      </c>
      <c r="AR291" s="23">
        <f t="shared" si="302"/>
        <v>-9.7000000000000419E-2</v>
      </c>
      <c r="AS291" s="23">
        <f t="shared" si="303"/>
        <v>5.8999999999999275E-2</v>
      </c>
      <c r="AT291" s="23">
        <f t="shared" si="281"/>
        <v>4.2999999999999261E-2</v>
      </c>
      <c r="AU291" s="23">
        <f t="shared" si="282"/>
        <v>4.1999999999999815E-2</v>
      </c>
      <c r="AV291" s="23" t="str">
        <f t="shared" si="283"/>
        <v/>
      </c>
      <c r="AW291" s="23" t="str">
        <f t="shared" si="284"/>
        <v/>
      </c>
      <c r="AX291" s="23" t="str">
        <f t="shared" si="285"/>
        <v/>
      </c>
      <c r="AY291" s="23">
        <f t="shared" si="286"/>
        <v>-4.0000000000004476E-3</v>
      </c>
      <c r="AZ291" s="23">
        <f t="shared" si="287"/>
        <v>-2.0000000000006679E-3</v>
      </c>
      <c r="BA291" s="23">
        <f t="shared" si="288"/>
        <v>0.24199999999999999</v>
      </c>
      <c r="BB291" s="23">
        <f t="shared" si="289"/>
        <v>0.20699999999999985</v>
      </c>
      <c r="BC291" s="23">
        <f t="shared" si="290"/>
        <v>0.10599999999999987</v>
      </c>
      <c r="BD291" s="23">
        <f t="shared" si="291"/>
        <v>0.14999999999999947</v>
      </c>
      <c r="BE291" s="23">
        <f t="shared" si="292"/>
        <v>-6.6000000000000725E-2</v>
      </c>
      <c r="BF291" s="23">
        <f t="shared" si="293"/>
        <v>-0.13600000000000012</v>
      </c>
      <c r="BG291" s="23">
        <f t="shared" si="294"/>
        <v>-0.10099999999999998</v>
      </c>
      <c r="BH291" s="23" t="str">
        <f t="shared" si="295"/>
        <v/>
      </c>
      <c r="BI291" s="23" t="str">
        <f t="shared" si="296"/>
        <v/>
      </c>
      <c r="BJ291" s="23" t="str">
        <f t="shared" si="297"/>
        <v/>
      </c>
      <c r="BK291" s="23" t="str">
        <f t="shared" si="298"/>
        <v/>
      </c>
      <c r="BL291" s="23" t="str">
        <f t="shared" si="299"/>
        <v/>
      </c>
      <c r="BM291" s="23" t="str">
        <f t="shared" si="300"/>
        <v/>
      </c>
      <c r="BN291" s="23" t="str">
        <f t="shared" si="301"/>
        <v/>
      </c>
      <c r="BP291" s="8">
        <f t="shared" si="257"/>
        <v>1.1000000000000121E-2</v>
      </c>
      <c r="BQ291" s="8">
        <f t="shared" si="258"/>
        <v>9.7000000000000419E-2</v>
      </c>
      <c r="BR291" s="8">
        <f t="shared" si="259"/>
        <v>5.8999999999999275E-2</v>
      </c>
      <c r="BS291" s="8">
        <f t="shared" si="260"/>
        <v>4.2999999999999261E-2</v>
      </c>
      <c r="BT291" s="8">
        <f t="shared" si="261"/>
        <v>4.1999999999999815E-2</v>
      </c>
      <c r="BU291" s="8" t="str">
        <f t="shared" si="262"/>
        <v/>
      </c>
      <c r="BV291" s="8" t="str">
        <f t="shared" si="263"/>
        <v/>
      </c>
      <c r="BW291" s="8" t="str">
        <f t="shared" si="264"/>
        <v/>
      </c>
      <c r="BX291" s="8">
        <f t="shared" si="265"/>
        <v>4.0000000000004476E-3</v>
      </c>
      <c r="BY291" s="8">
        <f t="shared" si="266"/>
        <v>2.0000000000006679E-3</v>
      </c>
      <c r="BZ291" s="8">
        <f t="shared" si="267"/>
        <v>0.24199999999999999</v>
      </c>
      <c r="CA291" s="8">
        <f t="shared" si="268"/>
        <v>0.20699999999999985</v>
      </c>
      <c r="CB291" s="8">
        <f t="shared" si="269"/>
        <v>0.10599999999999987</v>
      </c>
      <c r="CC291" s="8">
        <f t="shared" si="270"/>
        <v>0.14999999999999947</v>
      </c>
      <c r="CD291" s="8">
        <f t="shared" si="271"/>
        <v>6.6000000000000725E-2</v>
      </c>
      <c r="CE291" s="8">
        <f t="shared" si="272"/>
        <v>0.13600000000000012</v>
      </c>
      <c r="CF291" s="8">
        <f t="shared" si="273"/>
        <v>0.10099999999999998</v>
      </c>
      <c r="CG291" s="8" t="str">
        <f t="shared" si="274"/>
        <v/>
      </c>
      <c r="CH291" s="8" t="str">
        <f t="shared" si="275"/>
        <v/>
      </c>
      <c r="CI291" s="8" t="str">
        <f t="shared" si="276"/>
        <v/>
      </c>
      <c r="CJ291" s="8" t="str">
        <f t="shared" si="277"/>
        <v/>
      </c>
      <c r="CK291" s="8" t="str">
        <f t="shared" si="278"/>
        <v/>
      </c>
      <c r="CL291" s="8" t="str">
        <f t="shared" si="279"/>
        <v/>
      </c>
      <c r="CM291" s="8" t="str">
        <f t="shared" si="280"/>
        <v/>
      </c>
      <c r="CN291" s="8"/>
    </row>
    <row r="292" spans="1:92">
      <c r="A292" s="1">
        <f t="shared" si="304"/>
        <v>290</v>
      </c>
      <c r="B292" s="34" t="s">
        <v>34</v>
      </c>
      <c r="C292" s="1">
        <v>4</v>
      </c>
      <c r="D292" s="4">
        <f t="shared" si="255"/>
        <v>35</v>
      </c>
      <c r="E292" s="4" t="s">
        <v>151</v>
      </c>
      <c r="F292" s="4">
        <v>1</v>
      </c>
      <c r="G292" s="4" t="s">
        <v>13</v>
      </c>
      <c r="H292" s="4" t="s">
        <v>14</v>
      </c>
      <c r="I292" s="4"/>
      <c r="J292" s="5">
        <v>89.6</v>
      </c>
      <c r="K292" s="72"/>
      <c r="L292" s="41">
        <v>3.4099999999999993</v>
      </c>
      <c r="M292" s="132" t="s">
        <v>225</v>
      </c>
      <c r="N292" s="1" t="s">
        <v>15</v>
      </c>
      <c r="O292" s="23">
        <v>3.4169999999999989</v>
      </c>
      <c r="P292" s="1" t="s">
        <v>9</v>
      </c>
      <c r="Q292" s="3" t="s">
        <v>227</v>
      </c>
      <c r="R292" s="23">
        <v>3.4540000000000002</v>
      </c>
      <c r="S292" s="23">
        <v>3.5310000000000001</v>
      </c>
      <c r="T292" s="23">
        <v>3.3740000000000001</v>
      </c>
      <c r="U292" s="23">
        <v>3.3540000000000001</v>
      </c>
      <c r="V292" s="23">
        <v>3.508</v>
      </c>
      <c r="W292" s="23">
        <v>3.4319999999999999</v>
      </c>
      <c r="X292" s="23">
        <v>3.4340000000000002</v>
      </c>
      <c r="Y292" s="23">
        <v>3.4590000000000001</v>
      </c>
      <c r="Z292" s="23">
        <v>3.431</v>
      </c>
      <c r="AA292" s="23">
        <v>3.407</v>
      </c>
      <c r="AB292" s="23">
        <v>3.46</v>
      </c>
      <c r="AC292" s="23">
        <v>3.5859999999999999</v>
      </c>
      <c r="AD292" s="23">
        <v>3.5670000000000002</v>
      </c>
      <c r="AE292" s="23">
        <v>3.2829999999999999</v>
      </c>
      <c r="AF292" s="23">
        <v>3.375</v>
      </c>
      <c r="AG292" s="23">
        <v>3.4590000000000001</v>
      </c>
      <c r="AH292" s="6">
        <f t="shared" si="253"/>
        <v>3.4169999999999998</v>
      </c>
      <c r="AI292" s="7">
        <v>3.44</v>
      </c>
      <c r="AJ292" s="7">
        <v>3.43</v>
      </c>
      <c r="AK292" s="7">
        <v>3.14</v>
      </c>
      <c r="AL292" s="7">
        <v>3.46</v>
      </c>
      <c r="AM292" s="7">
        <v>3.4</v>
      </c>
      <c r="AN292" s="7">
        <v>3.54</v>
      </c>
      <c r="AO292" s="7">
        <v>3.52</v>
      </c>
      <c r="AP292" s="3"/>
      <c r="AQ292" s="23">
        <f t="shared" si="256"/>
        <v>4.4000000000000927E-2</v>
      </c>
      <c r="AR292" s="23">
        <f t="shared" si="302"/>
        <v>0.12100000000000088</v>
      </c>
      <c r="AS292" s="23">
        <f t="shared" si="303"/>
        <v>-3.5999999999999144E-2</v>
      </c>
      <c r="AT292" s="23">
        <f t="shared" si="281"/>
        <v>-5.5999999999999162E-2</v>
      </c>
      <c r="AU292" s="23">
        <f t="shared" si="282"/>
        <v>9.8000000000000753E-2</v>
      </c>
      <c r="AV292" s="23">
        <f t="shared" si="283"/>
        <v>2.2000000000000686E-2</v>
      </c>
      <c r="AW292" s="23">
        <f t="shared" si="284"/>
        <v>2.4000000000000909E-2</v>
      </c>
      <c r="AX292" s="23">
        <f t="shared" si="285"/>
        <v>4.9000000000000821E-2</v>
      </c>
      <c r="AY292" s="23">
        <f t="shared" si="286"/>
        <v>2.1000000000000796E-2</v>
      </c>
      <c r="AZ292" s="23">
        <f t="shared" si="287"/>
        <v>-2.9999999999992255E-3</v>
      </c>
      <c r="BA292" s="23">
        <f t="shared" si="288"/>
        <v>5.0000000000000711E-2</v>
      </c>
      <c r="BB292" s="23">
        <f t="shared" si="289"/>
        <v>0.1760000000000006</v>
      </c>
      <c r="BC292" s="23">
        <f t="shared" si="290"/>
        <v>0.15700000000000092</v>
      </c>
      <c r="BD292" s="23">
        <f t="shared" si="291"/>
        <v>-0.12699999999999934</v>
      </c>
      <c r="BE292" s="23">
        <f t="shared" si="292"/>
        <v>-3.4999999999999254E-2</v>
      </c>
      <c r="BF292" s="23">
        <f t="shared" si="293"/>
        <v>4.9000000000000821E-2</v>
      </c>
      <c r="BG292" s="23">
        <f t="shared" si="294"/>
        <v>7.0000000000005613E-3</v>
      </c>
      <c r="BH292" s="23">
        <f t="shared" si="295"/>
        <v>3.0000000000000693E-2</v>
      </c>
      <c r="BI292" s="23">
        <f t="shared" si="296"/>
        <v>2.0000000000000906E-2</v>
      </c>
      <c r="BJ292" s="23">
        <f t="shared" si="297"/>
        <v>-0.26999999999999913</v>
      </c>
      <c r="BK292" s="23">
        <f t="shared" si="298"/>
        <v>5.0000000000000711E-2</v>
      </c>
      <c r="BL292" s="23">
        <f t="shared" si="299"/>
        <v>-9.9999999999993427E-3</v>
      </c>
      <c r="BM292" s="23">
        <f t="shared" si="300"/>
        <v>0.13000000000000078</v>
      </c>
      <c r="BN292" s="23">
        <f t="shared" si="301"/>
        <v>0.11000000000000076</v>
      </c>
      <c r="BP292" s="8">
        <f t="shared" si="257"/>
        <v>4.4000000000000927E-2</v>
      </c>
      <c r="BQ292" s="8">
        <f t="shared" si="258"/>
        <v>0.12100000000000088</v>
      </c>
      <c r="BR292" s="8">
        <f t="shared" si="259"/>
        <v>3.5999999999999144E-2</v>
      </c>
      <c r="BS292" s="8">
        <f t="shared" si="260"/>
        <v>5.5999999999999162E-2</v>
      </c>
      <c r="BT292" s="8">
        <f t="shared" si="261"/>
        <v>9.8000000000000753E-2</v>
      </c>
      <c r="BU292" s="8">
        <f t="shared" si="262"/>
        <v>2.2000000000000686E-2</v>
      </c>
      <c r="BV292" s="8">
        <f t="shared" si="263"/>
        <v>2.4000000000000909E-2</v>
      </c>
      <c r="BW292" s="8">
        <f t="shared" si="264"/>
        <v>4.9000000000000821E-2</v>
      </c>
      <c r="BX292" s="8">
        <f t="shared" si="265"/>
        <v>2.1000000000000796E-2</v>
      </c>
      <c r="BY292" s="8">
        <f t="shared" si="266"/>
        <v>2.9999999999992255E-3</v>
      </c>
      <c r="BZ292" s="8">
        <f t="shared" si="267"/>
        <v>5.0000000000000711E-2</v>
      </c>
      <c r="CA292" s="8">
        <f t="shared" si="268"/>
        <v>0.1760000000000006</v>
      </c>
      <c r="CB292" s="8">
        <f t="shared" si="269"/>
        <v>0.15700000000000092</v>
      </c>
      <c r="CC292" s="8">
        <f t="shared" si="270"/>
        <v>0.12699999999999934</v>
      </c>
      <c r="CD292" s="8">
        <f t="shared" si="271"/>
        <v>3.4999999999999254E-2</v>
      </c>
      <c r="CE292" s="8">
        <f t="shared" si="272"/>
        <v>4.9000000000000821E-2</v>
      </c>
      <c r="CF292" s="8">
        <f t="shared" si="273"/>
        <v>7.0000000000005613E-3</v>
      </c>
      <c r="CG292" s="8">
        <f t="shared" si="274"/>
        <v>3.0000000000000693E-2</v>
      </c>
      <c r="CH292" s="8">
        <f t="shared" si="275"/>
        <v>2.0000000000000906E-2</v>
      </c>
      <c r="CI292" s="8">
        <f t="shared" si="276"/>
        <v>0.26999999999999913</v>
      </c>
      <c r="CJ292" s="8">
        <f t="shared" si="277"/>
        <v>5.0000000000000711E-2</v>
      </c>
      <c r="CK292" s="8">
        <f t="shared" si="278"/>
        <v>9.9999999999993427E-3</v>
      </c>
      <c r="CL292" s="8">
        <f t="shared" si="279"/>
        <v>0.13000000000000078</v>
      </c>
      <c r="CM292" s="8">
        <f t="shared" si="280"/>
        <v>0.11000000000000076</v>
      </c>
      <c r="CN292" s="8"/>
    </row>
    <row r="293" spans="1:92">
      <c r="A293" s="1">
        <f t="shared" si="304"/>
        <v>291</v>
      </c>
      <c r="B293" s="19"/>
      <c r="C293" s="1">
        <v>4</v>
      </c>
      <c r="D293" s="4">
        <f t="shared" si="255"/>
        <v>35</v>
      </c>
      <c r="E293" s="4" t="s">
        <v>148</v>
      </c>
      <c r="F293" s="4">
        <v>1</v>
      </c>
      <c r="G293" s="4" t="s">
        <v>13</v>
      </c>
      <c r="H293" s="4" t="s">
        <v>14</v>
      </c>
      <c r="I293" s="4"/>
      <c r="J293" s="5">
        <v>84.8</v>
      </c>
      <c r="K293" s="67">
        <v>0</v>
      </c>
      <c r="L293" s="41">
        <v>3.448</v>
      </c>
      <c r="M293" s="132" t="s">
        <v>225</v>
      </c>
      <c r="N293" s="1" t="s">
        <v>15</v>
      </c>
      <c r="O293" s="23">
        <v>3.472</v>
      </c>
      <c r="P293" s="1" t="s">
        <v>9</v>
      </c>
      <c r="Q293" s="3" t="s">
        <v>227</v>
      </c>
      <c r="R293" s="23">
        <v>3.5579999999999998</v>
      </c>
      <c r="S293" s="23">
        <v>3.4969999999999999</v>
      </c>
      <c r="T293" s="23">
        <v>3.6309999999999998</v>
      </c>
      <c r="U293" s="23">
        <v>3.6789999999999998</v>
      </c>
      <c r="V293" s="23">
        <v>3.843</v>
      </c>
      <c r="W293" s="23">
        <v>3.52</v>
      </c>
      <c r="X293" s="23">
        <v>3.512</v>
      </c>
      <c r="Y293" s="23">
        <v>3.5569999999999999</v>
      </c>
      <c r="Z293" s="23">
        <v>3.4289999999999998</v>
      </c>
      <c r="AA293" s="23">
        <v>3.44</v>
      </c>
      <c r="AB293" s="23">
        <v>3.927</v>
      </c>
      <c r="AC293" s="23">
        <v>4.069</v>
      </c>
      <c r="AD293" s="23">
        <v>3.8780000000000001</v>
      </c>
      <c r="AE293" s="23">
        <v>3.726</v>
      </c>
      <c r="AF293" s="23">
        <v>3.37</v>
      </c>
      <c r="AG293" s="23">
        <v>3.823</v>
      </c>
      <c r="AH293" s="6">
        <f t="shared" si="253"/>
        <v>3.5964999999999998</v>
      </c>
      <c r="AI293" s="7">
        <v>3.57</v>
      </c>
      <c r="AJ293" s="7">
        <v>3.45</v>
      </c>
      <c r="AK293" s="7">
        <v>3.17</v>
      </c>
      <c r="AL293" s="7">
        <v>3.52</v>
      </c>
      <c r="AM293" s="7">
        <v>3.46</v>
      </c>
      <c r="AN293" s="7">
        <v>3.51</v>
      </c>
      <c r="AO293" s="7">
        <v>3.5</v>
      </c>
      <c r="AP293" s="3"/>
      <c r="AQ293" s="23">
        <f t="shared" si="256"/>
        <v>0.10999999999999988</v>
      </c>
      <c r="AR293" s="23">
        <f t="shared" si="302"/>
        <v>4.8999999999999932E-2</v>
      </c>
      <c r="AS293" s="23">
        <f t="shared" si="303"/>
        <v>0.18299999999999983</v>
      </c>
      <c r="AT293" s="23">
        <f t="shared" si="281"/>
        <v>0.23099999999999987</v>
      </c>
      <c r="AU293" s="23">
        <f t="shared" si="282"/>
        <v>0.39500000000000002</v>
      </c>
      <c r="AV293" s="23">
        <f t="shared" si="283"/>
        <v>7.2000000000000064E-2</v>
      </c>
      <c r="AW293" s="23">
        <f t="shared" si="284"/>
        <v>6.4000000000000057E-2</v>
      </c>
      <c r="AX293" s="23">
        <f t="shared" si="285"/>
        <v>0.10899999999999999</v>
      </c>
      <c r="AY293" s="23">
        <f t="shared" si="286"/>
        <v>-1.9000000000000128E-2</v>
      </c>
      <c r="AZ293" s="23">
        <f t="shared" si="287"/>
        <v>-8.0000000000000071E-3</v>
      </c>
      <c r="BA293" s="23">
        <f t="shared" si="288"/>
        <v>0.47900000000000009</v>
      </c>
      <c r="BB293" s="23">
        <f t="shared" si="289"/>
        <v>0.621</v>
      </c>
      <c r="BC293" s="23">
        <f t="shared" si="290"/>
        <v>0.43000000000000016</v>
      </c>
      <c r="BD293" s="23">
        <f t="shared" si="291"/>
        <v>0.27800000000000002</v>
      </c>
      <c r="BE293" s="23">
        <f t="shared" si="292"/>
        <v>-7.7999999999999847E-2</v>
      </c>
      <c r="BF293" s="23">
        <f t="shared" si="293"/>
        <v>0.375</v>
      </c>
      <c r="BG293" s="23">
        <f t="shared" si="294"/>
        <v>0.14849999999999985</v>
      </c>
      <c r="BH293" s="23">
        <f t="shared" si="295"/>
        <v>0.12199999999999989</v>
      </c>
      <c r="BI293" s="23">
        <f t="shared" si="296"/>
        <v>2.0000000000002238E-3</v>
      </c>
      <c r="BJ293" s="23">
        <f t="shared" si="297"/>
        <v>-0.27800000000000002</v>
      </c>
      <c r="BK293" s="23">
        <f t="shared" si="298"/>
        <v>7.2000000000000064E-2</v>
      </c>
      <c r="BL293" s="23">
        <f t="shared" si="299"/>
        <v>1.2000000000000011E-2</v>
      </c>
      <c r="BM293" s="23">
        <f t="shared" si="300"/>
        <v>6.1999999999999833E-2</v>
      </c>
      <c r="BN293" s="23">
        <f t="shared" si="301"/>
        <v>5.2000000000000046E-2</v>
      </c>
      <c r="BP293" s="8">
        <f t="shared" si="257"/>
        <v>0.10999999999999988</v>
      </c>
      <c r="BQ293" s="8">
        <f t="shared" si="258"/>
        <v>4.8999999999999932E-2</v>
      </c>
      <c r="BR293" s="8">
        <f t="shared" si="259"/>
        <v>0.18299999999999983</v>
      </c>
      <c r="BS293" s="8">
        <f t="shared" si="260"/>
        <v>0.23099999999999987</v>
      </c>
      <c r="BT293" s="8">
        <f t="shared" si="261"/>
        <v>0.39500000000000002</v>
      </c>
      <c r="BU293" s="8">
        <f t="shared" si="262"/>
        <v>7.2000000000000064E-2</v>
      </c>
      <c r="BV293" s="8">
        <f t="shared" si="263"/>
        <v>6.4000000000000057E-2</v>
      </c>
      <c r="BW293" s="8">
        <f t="shared" si="264"/>
        <v>0.10899999999999999</v>
      </c>
      <c r="BX293" s="8">
        <f t="shared" si="265"/>
        <v>1.9000000000000128E-2</v>
      </c>
      <c r="BY293" s="8">
        <f t="shared" si="266"/>
        <v>8.0000000000000071E-3</v>
      </c>
      <c r="BZ293" s="8">
        <f t="shared" si="267"/>
        <v>0.47900000000000009</v>
      </c>
      <c r="CA293" s="8">
        <f t="shared" si="268"/>
        <v>0.621</v>
      </c>
      <c r="CB293" s="8">
        <f t="shared" si="269"/>
        <v>0.43000000000000016</v>
      </c>
      <c r="CC293" s="8">
        <f t="shared" si="270"/>
        <v>0.27800000000000002</v>
      </c>
      <c r="CD293" s="8">
        <f t="shared" si="271"/>
        <v>7.7999999999999847E-2</v>
      </c>
      <c r="CE293" s="8">
        <f t="shared" si="272"/>
        <v>0.375</v>
      </c>
      <c r="CF293" s="8">
        <f t="shared" si="273"/>
        <v>0.14849999999999985</v>
      </c>
      <c r="CG293" s="8">
        <f t="shared" si="274"/>
        <v>0.12199999999999989</v>
      </c>
      <c r="CH293" s="8">
        <f t="shared" si="275"/>
        <v>2.0000000000002238E-3</v>
      </c>
      <c r="CI293" s="8">
        <f t="shared" si="276"/>
        <v>0.27800000000000002</v>
      </c>
      <c r="CJ293" s="8">
        <f t="shared" si="277"/>
        <v>7.2000000000000064E-2</v>
      </c>
      <c r="CK293" s="8">
        <f t="shared" si="278"/>
        <v>1.2000000000000011E-2</v>
      </c>
      <c r="CL293" s="8">
        <f t="shared" si="279"/>
        <v>6.1999999999999833E-2</v>
      </c>
      <c r="CM293" s="8">
        <f t="shared" si="280"/>
        <v>5.2000000000000046E-2</v>
      </c>
      <c r="CN293" s="8"/>
    </row>
    <row r="294" spans="1:92">
      <c r="A294" s="1">
        <f t="shared" si="304"/>
        <v>292</v>
      </c>
      <c r="B294" s="19"/>
      <c r="C294" s="1">
        <v>4</v>
      </c>
      <c r="D294" s="4">
        <f t="shared" si="255"/>
        <v>35</v>
      </c>
      <c r="E294" s="4" t="s">
        <v>157</v>
      </c>
      <c r="F294" s="4">
        <v>1</v>
      </c>
      <c r="G294" s="4" t="s">
        <v>13</v>
      </c>
      <c r="H294" s="4" t="s">
        <v>19</v>
      </c>
      <c r="I294" s="4"/>
      <c r="J294" s="5">
        <v>83</v>
      </c>
      <c r="K294" s="67">
        <v>7.0000000000000001E-3</v>
      </c>
      <c r="L294" s="41">
        <v>4.5980000000000008</v>
      </c>
      <c r="M294" s="132" t="s">
        <v>225</v>
      </c>
      <c r="N294" s="1" t="s">
        <v>15</v>
      </c>
      <c r="O294" s="23">
        <v>4.6180000000000003</v>
      </c>
      <c r="P294" s="1" t="s">
        <v>9</v>
      </c>
      <c r="Q294" s="3" t="s">
        <v>227</v>
      </c>
      <c r="R294" s="23">
        <v>5.0570000000000004</v>
      </c>
      <c r="S294" s="23">
        <v>4.9050000000000002</v>
      </c>
      <c r="T294" s="23">
        <v>4.8259999999999996</v>
      </c>
      <c r="U294" s="23">
        <v>4.8390000000000004</v>
      </c>
      <c r="V294" s="23">
        <v>4.9779999999999998</v>
      </c>
      <c r="W294" s="23">
        <v>4.7</v>
      </c>
      <c r="X294" s="23">
        <v>4.6929999999999996</v>
      </c>
      <c r="Y294" s="23">
        <v>4.7309999999999999</v>
      </c>
      <c r="Z294" s="23">
        <v>4.6349999999999998</v>
      </c>
      <c r="AA294" s="23">
        <v>4.6230000000000002</v>
      </c>
      <c r="AB294" s="23">
        <v>5.0380000000000003</v>
      </c>
      <c r="AC294" s="23">
        <v>5.2050000000000001</v>
      </c>
      <c r="AD294" s="23">
        <v>5.1050000000000004</v>
      </c>
      <c r="AE294" s="23">
        <v>4.8419999999999996</v>
      </c>
      <c r="AF294" s="23">
        <v>4.7240000000000002</v>
      </c>
      <c r="AG294" s="23">
        <v>4.7190000000000003</v>
      </c>
      <c r="AH294" s="6">
        <f t="shared" si="253"/>
        <v>4.7215000000000007</v>
      </c>
      <c r="AI294" s="7">
        <v>4.51</v>
      </c>
      <c r="AJ294" s="7">
        <v>4.6399999999999997</v>
      </c>
      <c r="AK294" s="7">
        <v>4.3499999999999996</v>
      </c>
      <c r="AL294" s="7">
        <v>4.66</v>
      </c>
      <c r="AM294" s="7">
        <v>4.6100000000000003</v>
      </c>
      <c r="AN294" s="7">
        <v>4.79</v>
      </c>
      <c r="AO294" s="7">
        <v>4.7699999999999996</v>
      </c>
      <c r="AP294" s="3"/>
      <c r="AQ294" s="23">
        <f t="shared" si="256"/>
        <v>0.45899999999999963</v>
      </c>
      <c r="AR294" s="23">
        <f t="shared" si="302"/>
        <v>0.3069999999999995</v>
      </c>
      <c r="AS294" s="23">
        <f t="shared" si="303"/>
        <v>0.22799999999999887</v>
      </c>
      <c r="AT294" s="23">
        <f t="shared" si="281"/>
        <v>0.24099999999999966</v>
      </c>
      <c r="AU294" s="23">
        <f t="shared" si="282"/>
        <v>0.37999999999999901</v>
      </c>
      <c r="AV294" s="23">
        <f t="shared" si="283"/>
        <v>0.10199999999999942</v>
      </c>
      <c r="AW294" s="23">
        <f t="shared" si="284"/>
        <v>9.4999999999998863E-2</v>
      </c>
      <c r="AX294" s="23">
        <f t="shared" si="285"/>
        <v>0.13299999999999912</v>
      </c>
      <c r="AY294" s="23">
        <f t="shared" si="286"/>
        <v>3.6999999999999034E-2</v>
      </c>
      <c r="AZ294" s="23">
        <f t="shared" si="287"/>
        <v>2.4999999999999467E-2</v>
      </c>
      <c r="BA294" s="23">
        <f t="shared" si="288"/>
        <v>0.4399999999999995</v>
      </c>
      <c r="BB294" s="23">
        <f t="shared" si="289"/>
        <v>0.60699999999999932</v>
      </c>
      <c r="BC294" s="23">
        <f t="shared" si="290"/>
        <v>0.50699999999999967</v>
      </c>
      <c r="BD294" s="23">
        <f t="shared" si="291"/>
        <v>0.24399999999999888</v>
      </c>
      <c r="BE294" s="23">
        <f t="shared" si="292"/>
        <v>0.12599999999999945</v>
      </c>
      <c r="BF294" s="23">
        <f t="shared" si="293"/>
        <v>0.12099999999999955</v>
      </c>
      <c r="BG294" s="23">
        <f t="shared" si="294"/>
        <v>0.12349999999999994</v>
      </c>
      <c r="BH294" s="23">
        <f t="shared" si="295"/>
        <v>-8.8000000000000966E-2</v>
      </c>
      <c r="BI294" s="23">
        <f t="shared" si="296"/>
        <v>4.1999999999998927E-2</v>
      </c>
      <c r="BJ294" s="23">
        <f t="shared" si="297"/>
        <v>-0.24800000000000111</v>
      </c>
      <c r="BK294" s="23">
        <f t="shared" si="298"/>
        <v>6.1999999999999389E-2</v>
      </c>
      <c r="BL294" s="23">
        <f t="shared" si="299"/>
        <v>1.1999999999999567E-2</v>
      </c>
      <c r="BM294" s="23">
        <f t="shared" si="300"/>
        <v>0.19199999999999928</v>
      </c>
      <c r="BN294" s="23">
        <f t="shared" si="301"/>
        <v>0.17199999999999882</v>
      </c>
      <c r="BP294" s="8">
        <f t="shared" si="257"/>
        <v>0.45899999999999963</v>
      </c>
      <c r="BQ294" s="8">
        <f t="shared" si="258"/>
        <v>0.3069999999999995</v>
      </c>
      <c r="BR294" s="8">
        <f t="shared" si="259"/>
        <v>0.22799999999999887</v>
      </c>
      <c r="BS294" s="8">
        <f t="shared" si="260"/>
        <v>0.24099999999999966</v>
      </c>
      <c r="BT294" s="8">
        <f t="shared" si="261"/>
        <v>0.37999999999999901</v>
      </c>
      <c r="BU294" s="8">
        <f t="shared" si="262"/>
        <v>0.10199999999999942</v>
      </c>
      <c r="BV294" s="8">
        <f t="shared" si="263"/>
        <v>9.4999999999998863E-2</v>
      </c>
      <c r="BW294" s="8">
        <f t="shared" si="264"/>
        <v>0.13299999999999912</v>
      </c>
      <c r="BX294" s="8">
        <f t="shared" si="265"/>
        <v>3.6999999999999034E-2</v>
      </c>
      <c r="BY294" s="8">
        <f t="shared" si="266"/>
        <v>2.4999999999999467E-2</v>
      </c>
      <c r="BZ294" s="8">
        <f t="shared" si="267"/>
        <v>0.4399999999999995</v>
      </c>
      <c r="CA294" s="8">
        <f t="shared" si="268"/>
        <v>0.60699999999999932</v>
      </c>
      <c r="CB294" s="8">
        <f t="shared" si="269"/>
        <v>0.50699999999999967</v>
      </c>
      <c r="CC294" s="8">
        <f t="shared" si="270"/>
        <v>0.24399999999999888</v>
      </c>
      <c r="CD294" s="8">
        <f t="shared" si="271"/>
        <v>0.12599999999999945</v>
      </c>
      <c r="CE294" s="8">
        <f t="shared" si="272"/>
        <v>0.12099999999999955</v>
      </c>
      <c r="CF294" s="8">
        <f t="shared" si="273"/>
        <v>0.12349999999999994</v>
      </c>
      <c r="CG294" s="8">
        <f t="shared" si="274"/>
        <v>8.8000000000000966E-2</v>
      </c>
      <c r="CH294" s="8">
        <f t="shared" si="275"/>
        <v>4.1999999999998927E-2</v>
      </c>
      <c r="CI294" s="8">
        <f t="shared" si="276"/>
        <v>0.24800000000000111</v>
      </c>
      <c r="CJ294" s="8">
        <f t="shared" si="277"/>
        <v>6.1999999999999389E-2</v>
      </c>
      <c r="CK294" s="8">
        <f t="shared" si="278"/>
        <v>1.1999999999999567E-2</v>
      </c>
      <c r="CL294" s="8">
        <f t="shared" si="279"/>
        <v>0.19199999999999928</v>
      </c>
      <c r="CM294" s="8">
        <f t="shared" si="280"/>
        <v>0.17199999999999882</v>
      </c>
      <c r="CN294" s="8"/>
    </row>
    <row r="295" spans="1:92">
      <c r="A295" s="1">
        <f t="shared" si="304"/>
        <v>293</v>
      </c>
      <c r="B295" s="19"/>
      <c r="C295" s="1">
        <v>4</v>
      </c>
      <c r="D295" s="4">
        <f t="shared" si="255"/>
        <v>35</v>
      </c>
      <c r="E295" s="4" t="s">
        <v>157</v>
      </c>
      <c r="F295" s="4">
        <v>1</v>
      </c>
      <c r="G295" s="4" t="s">
        <v>16</v>
      </c>
      <c r="H295" s="4" t="s">
        <v>17</v>
      </c>
      <c r="I295" s="4"/>
      <c r="J295" s="5">
        <v>91.8</v>
      </c>
      <c r="K295" s="67">
        <v>4.8000000000000001E-2</v>
      </c>
      <c r="L295" s="41">
        <v>5.354000000000001</v>
      </c>
      <c r="M295" s="132" t="s">
        <v>225</v>
      </c>
      <c r="N295" s="1" t="s">
        <v>15</v>
      </c>
      <c r="O295" s="23">
        <v>5.4050000000000002</v>
      </c>
      <c r="P295" s="1" t="s">
        <v>9</v>
      </c>
      <c r="Q295" s="3" t="s">
        <v>227</v>
      </c>
      <c r="R295" s="23">
        <v>5.2439999999999998</v>
      </c>
      <c r="S295" s="23">
        <v>5.2240000000000002</v>
      </c>
      <c r="T295" s="23">
        <v>5.2990000000000004</v>
      </c>
      <c r="U295" s="23">
        <v>5.4420000000000002</v>
      </c>
      <c r="V295" s="23">
        <v>5.4089999999999998</v>
      </c>
      <c r="W295" s="23">
        <v>5.335</v>
      </c>
      <c r="X295" s="23">
        <v>5.335</v>
      </c>
      <c r="Y295" s="23">
        <v>5.38</v>
      </c>
      <c r="Z295" s="23">
        <v>5.3419999999999996</v>
      </c>
      <c r="AA295" s="23">
        <v>5.3150000000000004</v>
      </c>
      <c r="AB295" s="23">
        <v>5.4729999999999999</v>
      </c>
      <c r="AC295" s="23">
        <v>5.5229999999999997</v>
      </c>
      <c r="AD295" s="23">
        <v>5.4279999999999999</v>
      </c>
      <c r="AE295" s="23">
        <v>5.3630000000000004</v>
      </c>
      <c r="AF295" s="23">
        <v>5.1710000000000003</v>
      </c>
      <c r="AG295" s="23">
        <v>5.407</v>
      </c>
      <c r="AH295" s="6">
        <f t="shared" si="253"/>
        <v>5.2889999999999997</v>
      </c>
      <c r="AI295" s="7">
        <v>4.59</v>
      </c>
      <c r="AJ295" s="7">
        <v>5.25</v>
      </c>
      <c r="AK295" s="7">
        <v>5.15</v>
      </c>
      <c r="AL295" s="7">
        <v>5.25</v>
      </c>
      <c r="AM295" s="7">
        <v>5.22</v>
      </c>
      <c r="AN295" s="7">
        <v>5.34</v>
      </c>
      <c r="AO295" s="7">
        <v>5.35</v>
      </c>
      <c r="AP295" s="3"/>
      <c r="AQ295" s="23">
        <f t="shared" si="256"/>
        <v>-0.11000000000000121</v>
      </c>
      <c r="AR295" s="23">
        <f t="shared" si="302"/>
        <v>-0.13000000000000078</v>
      </c>
      <c r="AS295" s="23">
        <f t="shared" si="303"/>
        <v>-5.5000000000000604E-2</v>
      </c>
      <c r="AT295" s="23">
        <f t="shared" si="281"/>
        <v>8.799999999999919E-2</v>
      </c>
      <c r="AU295" s="23">
        <f t="shared" si="282"/>
        <v>5.4999999999998828E-2</v>
      </c>
      <c r="AV295" s="23">
        <f t="shared" si="283"/>
        <v>-1.9000000000001016E-2</v>
      </c>
      <c r="AW295" s="23">
        <f t="shared" si="284"/>
        <v>-1.9000000000001016E-2</v>
      </c>
      <c r="AX295" s="23">
        <f t="shared" si="285"/>
        <v>2.5999999999998913E-2</v>
      </c>
      <c r="AY295" s="23">
        <f t="shared" si="286"/>
        <v>-1.2000000000001343E-2</v>
      </c>
      <c r="AZ295" s="23">
        <f t="shared" si="287"/>
        <v>-3.900000000000059E-2</v>
      </c>
      <c r="BA295" s="23">
        <f t="shared" si="288"/>
        <v>0.11899999999999888</v>
      </c>
      <c r="BB295" s="23">
        <f t="shared" si="289"/>
        <v>0.16899999999999871</v>
      </c>
      <c r="BC295" s="23">
        <f t="shared" si="290"/>
        <v>7.3999999999998956E-2</v>
      </c>
      <c r="BD295" s="23">
        <f t="shared" si="291"/>
        <v>8.9999999999994529E-3</v>
      </c>
      <c r="BE295" s="23">
        <f t="shared" si="292"/>
        <v>-0.18300000000000072</v>
      </c>
      <c r="BF295" s="23">
        <f t="shared" si="293"/>
        <v>5.2999999999999048E-2</v>
      </c>
      <c r="BG295" s="23">
        <f t="shared" si="294"/>
        <v>-6.5000000000001279E-2</v>
      </c>
      <c r="BH295" s="23">
        <f t="shared" si="295"/>
        <v>-0.76400000000000112</v>
      </c>
      <c r="BI295" s="23">
        <f t="shared" si="296"/>
        <v>-0.10400000000000098</v>
      </c>
      <c r="BJ295" s="23">
        <f t="shared" si="297"/>
        <v>-0.20400000000000063</v>
      </c>
      <c r="BK295" s="23">
        <f t="shared" si="298"/>
        <v>-0.10400000000000098</v>
      </c>
      <c r="BL295" s="23">
        <f t="shared" si="299"/>
        <v>-0.13400000000000123</v>
      </c>
      <c r="BM295" s="23">
        <f t="shared" si="300"/>
        <v>-1.4000000000001123E-2</v>
      </c>
      <c r="BN295" s="23">
        <f t="shared" si="301"/>
        <v>-4.0000000000013358E-3</v>
      </c>
      <c r="BP295" s="8">
        <f t="shared" si="257"/>
        <v>0.11000000000000121</v>
      </c>
      <c r="BQ295" s="8">
        <f t="shared" si="258"/>
        <v>0.13000000000000078</v>
      </c>
      <c r="BR295" s="8">
        <f t="shared" si="259"/>
        <v>5.5000000000000604E-2</v>
      </c>
      <c r="BS295" s="8">
        <f t="shared" si="260"/>
        <v>8.799999999999919E-2</v>
      </c>
      <c r="BT295" s="8">
        <f t="shared" si="261"/>
        <v>5.4999999999998828E-2</v>
      </c>
      <c r="BU295" s="8">
        <f t="shared" si="262"/>
        <v>1.9000000000001016E-2</v>
      </c>
      <c r="BV295" s="8">
        <f t="shared" si="263"/>
        <v>1.9000000000001016E-2</v>
      </c>
      <c r="BW295" s="8">
        <f t="shared" si="264"/>
        <v>2.5999999999998913E-2</v>
      </c>
      <c r="BX295" s="8">
        <f t="shared" si="265"/>
        <v>1.2000000000001343E-2</v>
      </c>
      <c r="BY295" s="8">
        <f t="shared" si="266"/>
        <v>3.900000000000059E-2</v>
      </c>
      <c r="BZ295" s="8">
        <f t="shared" si="267"/>
        <v>0.11899999999999888</v>
      </c>
      <c r="CA295" s="8">
        <f t="shared" si="268"/>
        <v>0.16899999999999871</v>
      </c>
      <c r="CB295" s="8">
        <f t="shared" si="269"/>
        <v>7.3999999999998956E-2</v>
      </c>
      <c r="CC295" s="8">
        <f t="shared" si="270"/>
        <v>8.9999999999994529E-3</v>
      </c>
      <c r="CD295" s="8">
        <f t="shared" si="271"/>
        <v>0.18300000000000072</v>
      </c>
      <c r="CE295" s="8">
        <f t="shared" si="272"/>
        <v>5.2999999999999048E-2</v>
      </c>
      <c r="CF295" s="8">
        <f t="shared" si="273"/>
        <v>6.5000000000001279E-2</v>
      </c>
      <c r="CG295" s="8">
        <f t="shared" si="274"/>
        <v>0.76400000000000112</v>
      </c>
      <c r="CH295" s="8">
        <f t="shared" si="275"/>
        <v>0.10400000000000098</v>
      </c>
      <c r="CI295" s="8">
        <f t="shared" si="276"/>
        <v>0.20400000000000063</v>
      </c>
      <c r="CJ295" s="8">
        <f t="shared" si="277"/>
        <v>0.10400000000000098</v>
      </c>
      <c r="CK295" s="8">
        <f t="shared" si="278"/>
        <v>0.13400000000000123</v>
      </c>
      <c r="CL295" s="8">
        <f t="shared" si="279"/>
        <v>1.4000000000001123E-2</v>
      </c>
      <c r="CM295" s="8">
        <f t="shared" si="280"/>
        <v>4.0000000000013358E-3</v>
      </c>
      <c r="CN295" s="8"/>
    </row>
    <row r="296" spans="1:92">
      <c r="A296" s="1">
        <f t="shared" si="304"/>
        <v>294</v>
      </c>
      <c r="B296" s="19"/>
      <c r="C296" s="1">
        <v>4</v>
      </c>
      <c r="D296" s="4">
        <f t="shared" si="255"/>
        <v>35</v>
      </c>
      <c r="E296" s="4" t="s">
        <v>135</v>
      </c>
      <c r="F296" s="4">
        <v>1</v>
      </c>
      <c r="G296" s="4" t="s">
        <v>13</v>
      </c>
      <c r="H296" s="4" t="s">
        <v>19</v>
      </c>
      <c r="I296" s="4"/>
      <c r="J296" s="5">
        <v>89</v>
      </c>
      <c r="K296" s="67">
        <v>0.22800000000000001</v>
      </c>
      <c r="L296" s="41">
        <v>5.4689999999999994</v>
      </c>
      <c r="M296" s="132" t="s">
        <v>225</v>
      </c>
      <c r="N296" s="1" t="s">
        <v>15</v>
      </c>
      <c r="O296" s="23">
        <v>5.4710000000000001</v>
      </c>
      <c r="P296" s="1" t="s">
        <v>9</v>
      </c>
      <c r="Q296" s="3" t="s">
        <v>227</v>
      </c>
      <c r="R296" s="23">
        <v>5.4660000000000002</v>
      </c>
      <c r="S296" s="23">
        <v>5.585</v>
      </c>
      <c r="T296" s="23">
        <v>5.4080000000000004</v>
      </c>
      <c r="U296" s="23">
        <v>5.327</v>
      </c>
      <c r="V296" s="23">
        <v>5.5540000000000003</v>
      </c>
      <c r="W296" s="23">
        <v>5.4980000000000002</v>
      </c>
      <c r="X296" s="23">
        <v>5.484</v>
      </c>
      <c r="Y296" s="23">
        <v>5.5149999999999997</v>
      </c>
      <c r="Z296" s="23">
        <v>5.4909999999999997</v>
      </c>
      <c r="AA296" s="23">
        <v>5.4729999999999999</v>
      </c>
      <c r="AB296" s="23">
        <v>5.3460000000000001</v>
      </c>
      <c r="AC296" s="23">
        <v>5.5629999999999997</v>
      </c>
      <c r="AD296" s="23">
        <v>5.577</v>
      </c>
      <c r="AE296" s="23">
        <v>5.1710000000000003</v>
      </c>
      <c r="AF296" s="23">
        <v>5.3639999999999999</v>
      </c>
      <c r="AG296" s="23">
        <v>5.3609999999999998</v>
      </c>
      <c r="AH296" s="6">
        <f t="shared" si="253"/>
        <v>5.3624999999999998</v>
      </c>
      <c r="AI296" s="7">
        <v>6.46</v>
      </c>
      <c r="AJ296" s="7">
        <v>5.84</v>
      </c>
      <c r="AK296" s="7">
        <v>5.32</v>
      </c>
      <c r="AL296" s="7">
        <v>5.88</v>
      </c>
      <c r="AM296" s="7">
        <v>5.75</v>
      </c>
      <c r="AN296" s="7">
        <v>5.72</v>
      </c>
      <c r="AO296" s="7">
        <v>5.54</v>
      </c>
      <c r="AP296" s="3"/>
      <c r="AQ296" s="23">
        <f t="shared" si="256"/>
        <v>-2.9999999999992255E-3</v>
      </c>
      <c r="AR296" s="23">
        <f t="shared" si="302"/>
        <v>0.11600000000000055</v>
      </c>
      <c r="AS296" s="23">
        <f t="shared" si="303"/>
        <v>-6.0999999999999055E-2</v>
      </c>
      <c r="AT296" s="23">
        <f t="shared" si="281"/>
        <v>-0.14199999999999946</v>
      </c>
      <c r="AU296" s="23">
        <f t="shared" si="282"/>
        <v>8.5000000000000853E-2</v>
      </c>
      <c r="AV296" s="23">
        <f t="shared" si="283"/>
        <v>2.9000000000000803E-2</v>
      </c>
      <c r="AW296" s="23">
        <f t="shared" si="284"/>
        <v>1.5000000000000568E-2</v>
      </c>
      <c r="AX296" s="23">
        <f t="shared" si="285"/>
        <v>4.6000000000000263E-2</v>
      </c>
      <c r="AY296" s="23">
        <f t="shared" si="286"/>
        <v>2.2000000000000242E-2</v>
      </c>
      <c r="AZ296" s="23">
        <f t="shared" si="287"/>
        <v>4.0000000000004476E-3</v>
      </c>
      <c r="BA296" s="23">
        <f t="shared" si="288"/>
        <v>-0.12299999999999933</v>
      </c>
      <c r="BB296" s="23">
        <f t="shared" si="289"/>
        <v>9.4000000000000306E-2</v>
      </c>
      <c r="BC296" s="23">
        <f t="shared" si="290"/>
        <v>0.10800000000000054</v>
      </c>
      <c r="BD296" s="23">
        <f t="shared" si="291"/>
        <v>-0.29799999999999915</v>
      </c>
      <c r="BE296" s="23">
        <f t="shared" si="292"/>
        <v>-0.10499999999999954</v>
      </c>
      <c r="BF296" s="23">
        <f t="shared" si="293"/>
        <v>-0.10799999999999965</v>
      </c>
      <c r="BG296" s="23">
        <f t="shared" si="294"/>
        <v>-0.10649999999999959</v>
      </c>
      <c r="BH296" s="23">
        <f t="shared" si="295"/>
        <v>0.99100000000000055</v>
      </c>
      <c r="BI296" s="23">
        <f t="shared" si="296"/>
        <v>0.37100000000000044</v>
      </c>
      <c r="BJ296" s="23">
        <f t="shared" si="297"/>
        <v>-0.14899999999999913</v>
      </c>
      <c r="BK296" s="23">
        <f t="shared" si="298"/>
        <v>0.41100000000000048</v>
      </c>
      <c r="BL296" s="23">
        <f t="shared" si="299"/>
        <v>0.28100000000000058</v>
      </c>
      <c r="BM296" s="23">
        <f t="shared" si="300"/>
        <v>0.25100000000000033</v>
      </c>
      <c r="BN296" s="23">
        <f t="shared" si="301"/>
        <v>7.1000000000000618E-2</v>
      </c>
      <c r="BP296" s="8">
        <f t="shared" si="257"/>
        <v>2.9999999999992255E-3</v>
      </c>
      <c r="BQ296" s="8">
        <f t="shared" si="258"/>
        <v>0.11600000000000055</v>
      </c>
      <c r="BR296" s="8">
        <f t="shared" si="259"/>
        <v>6.0999999999999055E-2</v>
      </c>
      <c r="BS296" s="8">
        <f t="shared" si="260"/>
        <v>0.14199999999999946</v>
      </c>
      <c r="BT296" s="8">
        <f t="shared" si="261"/>
        <v>8.5000000000000853E-2</v>
      </c>
      <c r="BU296" s="8">
        <f t="shared" si="262"/>
        <v>2.9000000000000803E-2</v>
      </c>
      <c r="BV296" s="8">
        <f t="shared" si="263"/>
        <v>1.5000000000000568E-2</v>
      </c>
      <c r="BW296" s="8">
        <f t="shared" si="264"/>
        <v>4.6000000000000263E-2</v>
      </c>
      <c r="BX296" s="8">
        <f t="shared" si="265"/>
        <v>2.2000000000000242E-2</v>
      </c>
      <c r="BY296" s="8">
        <f t="shared" si="266"/>
        <v>4.0000000000004476E-3</v>
      </c>
      <c r="BZ296" s="8">
        <f t="shared" si="267"/>
        <v>0.12299999999999933</v>
      </c>
      <c r="CA296" s="8">
        <f t="shared" si="268"/>
        <v>9.4000000000000306E-2</v>
      </c>
      <c r="CB296" s="8">
        <f t="shared" si="269"/>
        <v>0.10800000000000054</v>
      </c>
      <c r="CC296" s="8">
        <f t="shared" si="270"/>
        <v>0.29799999999999915</v>
      </c>
      <c r="CD296" s="8">
        <f t="shared" si="271"/>
        <v>0.10499999999999954</v>
      </c>
      <c r="CE296" s="8">
        <f t="shared" si="272"/>
        <v>0.10799999999999965</v>
      </c>
      <c r="CF296" s="8">
        <f t="shared" si="273"/>
        <v>0.10649999999999959</v>
      </c>
      <c r="CG296" s="8">
        <f t="shared" si="274"/>
        <v>0.99100000000000055</v>
      </c>
      <c r="CH296" s="8">
        <f t="shared" si="275"/>
        <v>0.37100000000000044</v>
      </c>
      <c r="CI296" s="8">
        <f t="shared" si="276"/>
        <v>0.14899999999999913</v>
      </c>
      <c r="CJ296" s="8">
        <f t="shared" si="277"/>
        <v>0.41100000000000048</v>
      </c>
      <c r="CK296" s="8">
        <f t="shared" si="278"/>
        <v>0.28100000000000058</v>
      </c>
      <c r="CL296" s="8">
        <f t="shared" si="279"/>
        <v>0.25100000000000033</v>
      </c>
      <c r="CM296" s="8">
        <f t="shared" si="280"/>
        <v>7.1000000000000618E-2</v>
      </c>
      <c r="CN296" s="8"/>
    </row>
    <row r="297" spans="1:92">
      <c r="A297" s="1">
        <f t="shared" si="304"/>
        <v>295</v>
      </c>
      <c r="B297" s="19"/>
      <c r="C297" s="1">
        <v>4</v>
      </c>
      <c r="D297" s="4">
        <f t="shared" si="255"/>
        <v>35</v>
      </c>
      <c r="E297" s="4" t="s">
        <v>157</v>
      </c>
      <c r="F297" s="4">
        <v>1</v>
      </c>
      <c r="G297" s="4" t="s">
        <v>16</v>
      </c>
      <c r="H297" s="4" t="s">
        <v>18</v>
      </c>
      <c r="I297" s="4"/>
      <c r="J297" s="5">
        <v>91.3</v>
      </c>
      <c r="K297" s="67">
        <v>8.4000000000000005E-2</v>
      </c>
      <c r="L297" s="41">
        <v>5.9400000000000013</v>
      </c>
      <c r="M297" s="132" t="s">
        <v>225</v>
      </c>
      <c r="N297" s="1" t="s">
        <v>15</v>
      </c>
      <c r="O297" s="23">
        <v>5.9680000000000017</v>
      </c>
      <c r="P297" s="1" t="s">
        <v>9</v>
      </c>
      <c r="Q297" s="3" t="s">
        <v>227</v>
      </c>
      <c r="R297" s="23">
        <v>5.9340000000000002</v>
      </c>
      <c r="S297" s="23">
        <v>5.819</v>
      </c>
      <c r="T297" s="23">
        <v>5.9119999999999999</v>
      </c>
      <c r="U297" s="23">
        <v>6.0640000000000001</v>
      </c>
      <c r="V297" s="23">
        <v>6.0309999999999997</v>
      </c>
      <c r="W297" s="23">
        <v>5.9320000000000004</v>
      </c>
      <c r="X297" s="23">
        <v>5.9290000000000003</v>
      </c>
      <c r="Y297" s="23">
        <v>5.9740000000000002</v>
      </c>
      <c r="Z297" s="23">
        <v>5.9260000000000002</v>
      </c>
      <c r="AA297" s="23">
        <v>5.9039999999999999</v>
      </c>
      <c r="AB297" s="23">
        <v>6.1059999999999999</v>
      </c>
      <c r="AC297" s="23">
        <v>6.1589999999999998</v>
      </c>
      <c r="AD297" s="23">
        <v>6.0439999999999996</v>
      </c>
      <c r="AE297" s="23">
        <v>5.9870000000000001</v>
      </c>
      <c r="AF297" s="23">
        <v>5.7690000000000001</v>
      </c>
      <c r="AG297" s="23">
        <v>6.02</v>
      </c>
      <c r="AH297" s="6">
        <f t="shared" si="253"/>
        <v>5.8944999999999999</v>
      </c>
      <c r="AI297" s="7">
        <v>5.27</v>
      </c>
      <c r="AJ297" s="7">
        <v>5.93</v>
      </c>
      <c r="AK297" s="7">
        <v>5.86</v>
      </c>
      <c r="AL297" s="7">
        <v>5.92</v>
      </c>
      <c r="AM297" s="7">
        <v>5.9</v>
      </c>
      <c r="AN297" s="7">
        <v>5.98</v>
      </c>
      <c r="AO297" s="7">
        <v>5.99</v>
      </c>
      <c r="AP297" s="3"/>
      <c r="AQ297" s="23">
        <f t="shared" si="256"/>
        <v>-6.0000000000011156E-3</v>
      </c>
      <c r="AR297" s="23">
        <f t="shared" si="302"/>
        <v>-0.12100000000000133</v>
      </c>
      <c r="AS297" s="23">
        <f t="shared" si="303"/>
        <v>-2.8000000000001357E-2</v>
      </c>
      <c r="AT297" s="23">
        <f t="shared" si="281"/>
        <v>0.12399999999999878</v>
      </c>
      <c r="AU297" s="23">
        <f t="shared" si="282"/>
        <v>9.0999999999998415E-2</v>
      </c>
      <c r="AV297" s="23">
        <f t="shared" si="283"/>
        <v>-8.0000000000008953E-3</v>
      </c>
      <c r="AW297" s="23">
        <f t="shared" si="284"/>
        <v>-1.1000000000001009E-2</v>
      </c>
      <c r="AX297" s="23">
        <f t="shared" si="285"/>
        <v>3.399999999999892E-2</v>
      </c>
      <c r="AY297" s="23">
        <f t="shared" si="286"/>
        <v>-1.4000000000001123E-2</v>
      </c>
      <c r="AZ297" s="23">
        <f t="shared" si="287"/>
        <v>-3.6000000000001364E-2</v>
      </c>
      <c r="BA297" s="23">
        <f t="shared" si="288"/>
        <v>0.16599999999999859</v>
      </c>
      <c r="BB297" s="23">
        <f t="shared" si="289"/>
        <v>0.21899999999999853</v>
      </c>
      <c r="BC297" s="23">
        <f t="shared" si="290"/>
        <v>0.10399999999999832</v>
      </c>
      <c r="BD297" s="23">
        <f t="shared" si="291"/>
        <v>4.699999999999882E-2</v>
      </c>
      <c r="BE297" s="23">
        <f t="shared" si="292"/>
        <v>-0.17100000000000115</v>
      </c>
      <c r="BF297" s="23">
        <f t="shared" si="293"/>
        <v>7.9999999999998295E-2</v>
      </c>
      <c r="BG297" s="23">
        <f t="shared" si="294"/>
        <v>-4.5500000000001428E-2</v>
      </c>
      <c r="BH297" s="23">
        <f t="shared" si="295"/>
        <v>-0.67000000000000171</v>
      </c>
      <c r="BI297" s="23">
        <f t="shared" si="296"/>
        <v>-1.0000000000001563E-2</v>
      </c>
      <c r="BJ297" s="23">
        <f t="shared" si="297"/>
        <v>-8.0000000000000959E-2</v>
      </c>
      <c r="BK297" s="23">
        <f t="shared" si="298"/>
        <v>-2.000000000000135E-2</v>
      </c>
      <c r="BL297" s="23">
        <f t="shared" si="299"/>
        <v>-4.0000000000000924E-2</v>
      </c>
      <c r="BM297" s="23">
        <f t="shared" si="300"/>
        <v>3.9999999999999147E-2</v>
      </c>
      <c r="BN297" s="23">
        <f t="shared" si="301"/>
        <v>4.9999999999998934E-2</v>
      </c>
      <c r="BP297" s="8">
        <f t="shared" si="257"/>
        <v>6.0000000000011156E-3</v>
      </c>
      <c r="BQ297" s="8">
        <f t="shared" si="258"/>
        <v>0.12100000000000133</v>
      </c>
      <c r="BR297" s="8">
        <f t="shared" si="259"/>
        <v>2.8000000000001357E-2</v>
      </c>
      <c r="BS297" s="8">
        <f t="shared" si="260"/>
        <v>0.12399999999999878</v>
      </c>
      <c r="BT297" s="8">
        <f t="shared" si="261"/>
        <v>9.0999999999998415E-2</v>
      </c>
      <c r="BU297" s="8">
        <f t="shared" si="262"/>
        <v>8.0000000000008953E-3</v>
      </c>
      <c r="BV297" s="8">
        <f t="shared" si="263"/>
        <v>1.1000000000001009E-2</v>
      </c>
      <c r="BW297" s="8">
        <f t="shared" si="264"/>
        <v>3.399999999999892E-2</v>
      </c>
      <c r="BX297" s="8">
        <f t="shared" si="265"/>
        <v>1.4000000000001123E-2</v>
      </c>
      <c r="BY297" s="8">
        <f t="shared" si="266"/>
        <v>3.6000000000001364E-2</v>
      </c>
      <c r="BZ297" s="8">
        <f t="shared" si="267"/>
        <v>0.16599999999999859</v>
      </c>
      <c r="CA297" s="8">
        <f t="shared" si="268"/>
        <v>0.21899999999999853</v>
      </c>
      <c r="CB297" s="8">
        <f t="shared" si="269"/>
        <v>0.10399999999999832</v>
      </c>
      <c r="CC297" s="8">
        <f t="shared" si="270"/>
        <v>4.699999999999882E-2</v>
      </c>
      <c r="CD297" s="8">
        <f t="shared" si="271"/>
        <v>0.17100000000000115</v>
      </c>
      <c r="CE297" s="8">
        <f t="shared" si="272"/>
        <v>7.9999999999998295E-2</v>
      </c>
      <c r="CF297" s="8">
        <f t="shared" si="273"/>
        <v>4.5500000000001428E-2</v>
      </c>
      <c r="CG297" s="8">
        <f t="shared" si="274"/>
        <v>0.67000000000000171</v>
      </c>
      <c r="CH297" s="8">
        <f t="shared" si="275"/>
        <v>1.0000000000001563E-2</v>
      </c>
      <c r="CI297" s="8">
        <f t="shared" si="276"/>
        <v>8.0000000000000959E-2</v>
      </c>
      <c r="CJ297" s="8">
        <f t="shared" si="277"/>
        <v>2.000000000000135E-2</v>
      </c>
      <c r="CK297" s="8">
        <f t="shared" si="278"/>
        <v>4.0000000000000924E-2</v>
      </c>
      <c r="CL297" s="8">
        <f t="shared" si="279"/>
        <v>3.9999999999999147E-2</v>
      </c>
      <c r="CM297" s="8">
        <f t="shared" si="280"/>
        <v>4.9999999999998934E-2</v>
      </c>
      <c r="CN297" s="8"/>
    </row>
    <row r="298" spans="1:92">
      <c r="A298" s="1">
        <f t="shared" si="304"/>
        <v>296</v>
      </c>
      <c r="B298" s="19"/>
      <c r="C298" s="1">
        <v>4</v>
      </c>
      <c r="D298" s="4">
        <f t="shared" si="255"/>
        <v>35</v>
      </c>
      <c r="E298" s="4" t="s">
        <v>150</v>
      </c>
      <c r="F298" s="4">
        <v>3</v>
      </c>
      <c r="G298" s="4" t="s">
        <v>13</v>
      </c>
      <c r="H298" s="4" t="s">
        <v>14</v>
      </c>
      <c r="I298" s="4"/>
      <c r="J298" s="5">
        <v>97.2</v>
      </c>
      <c r="K298" s="72"/>
      <c r="L298" s="41">
        <v>3.28</v>
      </c>
      <c r="M298" s="132" t="s">
        <v>116</v>
      </c>
      <c r="N298" s="1" t="s">
        <v>15</v>
      </c>
      <c r="O298" s="23">
        <v>3.2879999999999998</v>
      </c>
      <c r="P298" s="1" t="s">
        <v>9</v>
      </c>
      <c r="Q298" s="3" t="s">
        <v>227</v>
      </c>
      <c r="R298" s="23">
        <v>3.3340000000000001</v>
      </c>
      <c r="S298" s="23">
        <v>3.3650000000000002</v>
      </c>
      <c r="T298" s="23">
        <v>3.2280000000000002</v>
      </c>
      <c r="U298" s="23">
        <v>3.2130000000000001</v>
      </c>
      <c r="V298" s="23">
        <v>3.34</v>
      </c>
      <c r="W298" s="50"/>
      <c r="X298" s="50"/>
      <c r="Y298" s="50"/>
      <c r="Z298" s="23">
        <v>3.3039999999999998</v>
      </c>
      <c r="AA298" s="50"/>
      <c r="AB298" s="6">
        <v>3.3879999999999999</v>
      </c>
      <c r="AC298" s="6">
        <v>3.4980000000000002</v>
      </c>
      <c r="AD298" s="6">
        <v>3.4540000000000002</v>
      </c>
      <c r="AE298" s="23">
        <v>3.2269999999999999</v>
      </c>
      <c r="AF298" s="23">
        <v>3.23</v>
      </c>
      <c r="AG298" s="23">
        <v>3.2959999999999998</v>
      </c>
      <c r="AH298" s="6">
        <f t="shared" si="253"/>
        <v>3.2629999999999999</v>
      </c>
      <c r="AI298" s="7">
        <v>3.26</v>
      </c>
      <c r="AJ298" s="7">
        <v>3.28</v>
      </c>
      <c r="AK298" s="7">
        <v>3</v>
      </c>
      <c r="AL298" s="7">
        <v>3.33</v>
      </c>
      <c r="AM298" s="7">
        <v>3.28</v>
      </c>
      <c r="AN298" s="7">
        <v>3.4</v>
      </c>
      <c r="AO298" s="7">
        <v>3.38</v>
      </c>
      <c r="AP298" s="3"/>
      <c r="AQ298" s="23">
        <f t="shared" si="256"/>
        <v>5.400000000000027E-2</v>
      </c>
      <c r="AR298" s="23">
        <f t="shared" si="302"/>
        <v>8.5000000000000409E-2</v>
      </c>
      <c r="AS298" s="23">
        <f t="shared" si="303"/>
        <v>-5.1999999999999602E-2</v>
      </c>
      <c r="AT298" s="23">
        <f t="shared" si="281"/>
        <v>-6.6999999999999726E-2</v>
      </c>
      <c r="AU298" s="23">
        <f t="shared" si="282"/>
        <v>6.0000000000000053E-2</v>
      </c>
      <c r="AV298" s="23" t="str">
        <f t="shared" si="283"/>
        <v/>
      </c>
      <c r="AW298" s="23" t="str">
        <f t="shared" si="284"/>
        <v/>
      </c>
      <c r="AX298" s="23" t="str">
        <f t="shared" si="285"/>
        <v/>
      </c>
      <c r="AY298" s="23">
        <f t="shared" si="286"/>
        <v>2.4000000000000021E-2</v>
      </c>
      <c r="AZ298" s="23" t="str">
        <f t="shared" si="287"/>
        <v/>
      </c>
      <c r="BA298" s="23">
        <f t="shared" si="288"/>
        <v>0.1080000000000001</v>
      </c>
      <c r="BB298" s="23">
        <f t="shared" si="289"/>
        <v>0.21800000000000042</v>
      </c>
      <c r="BC298" s="23">
        <f t="shared" si="290"/>
        <v>0.17400000000000038</v>
      </c>
      <c r="BD298" s="23">
        <f t="shared" si="291"/>
        <v>-5.2999999999999936E-2</v>
      </c>
      <c r="BE298" s="23">
        <f t="shared" si="292"/>
        <v>-4.9999999999999822E-2</v>
      </c>
      <c r="BF298" s="23">
        <f t="shared" si="293"/>
        <v>1.6000000000000014E-2</v>
      </c>
      <c r="BG298" s="23">
        <f t="shared" si="294"/>
        <v>-1.6999999999999904E-2</v>
      </c>
      <c r="BH298" s="23">
        <f t="shared" si="295"/>
        <v>-2.0000000000000018E-2</v>
      </c>
      <c r="BI298" s="23">
        <f t="shared" si="296"/>
        <v>0</v>
      </c>
      <c r="BJ298" s="23">
        <f t="shared" si="297"/>
        <v>-0.2799999999999998</v>
      </c>
      <c r="BK298" s="23">
        <f t="shared" si="298"/>
        <v>5.0000000000000266E-2</v>
      </c>
      <c r="BL298" s="23">
        <f t="shared" si="299"/>
        <v>0</v>
      </c>
      <c r="BM298" s="23">
        <f t="shared" si="300"/>
        <v>0.12000000000000011</v>
      </c>
      <c r="BN298" s="23">
        <f t="shared" si="301"/>
        <v>0.10000000000000009</v>
      </c>
      <c r="BP298" s="8">
        <f t="shared" si="257"/>
        <v>5.400000000000027E-2</v>
      </c>
      <c r="BQ298" s="8">
        <f t="shared" si="258"/>
        <v>8.5000000000000409E-2</v>
      </c>
      <c r="BR298" s="8">
        <f t="shared" si="259"/>
        <v>5.1999999999999602E-2</v>
      </c>
      <c r="BS298" s="8">
        <f t="shared" si="260"/>
        <v>6.6999999999999726E-2</v>
      </c>
      <c r="BT298" s="8">
        <f t="shared" si="261"/>
        <v>6.0000000000000053E-2</v>
      </c>
      <c r="BU298" s="8" t="str">
        <f t="shared" si="262"/>
        <v/>
      </c>
      <c r="BV298" s="8" t="str">
        <f t="shared" si="263"/>
        <v/>
      </c>
      <c r="BW298" s="8" t="str">
        <f t="shared" si="264"/>
        <v/>
      </c>
      <c r="BX298" s="8">
        <f t="shared" si="265"/>
        <v>2.4000000000000021E-2</v>
      </c>
      <c r="BY298" s="8" t="str">
        <f t="shared" si="266"/>
        <v/>
      </c>
      <c r="BZ298" s="8">
        <f t="shared" si="267"/>
        <v>0.1080000000000001</v>
      </c>
      <c r="CA298" s="8">
        <f t="shared" si="268"/>
        <v>0.21800000000000042</v>
      </c>
      <c r="CB298" s="8">
        <f t="shared" si="269"/>
        <v>0.17400000000000038</v>
      </c>
      <c r="CC298" s="8">
        <f t="shared" si="270"/>
        <v>5.2999999999999936E-2</v>
      </c>
      <c r="CD298" s="8">
        <f t="shared" si="271"/>
        <v>4.9999999999999822E-2</v>
      </c>
      <c r="CE298" s="8">
        <f t="shared" si="272"/>
        <v>1.6000000000000014E-2</v>
      </c>
      <c r="CF298" s="8">
        <f t="shared" si="273"/>
        <v>1.6999999999999904E-2</v>
      </c>
      <c r="CG298" s="8">
        <f t="shared" si="274"/>
        <v>2.0000000000000018E-2</v>
      </c>
      <c r="CH298" s="8">
        <f t="shared" si="275"/>
        <v>0</v>
      </c>
      <c r="CI298" s="8">
        <f t="shared" si="276"/>
        <v>0.2799999999999998</v>
      </c>
      <c r="CJ298" s="8">
        <f t="shared" si="277"/>
        <v>5.0000000000000266E-2</v>
      </c>
      <c r="CK298" s="8">
        <f t="shared" si="278"/>
        <v>0</v>
      </c>
      <c r="CL298" s="8">
        <f t="shared" si="279"/>
        <v>0.12000000000000011</v>
      </c>
      <c r="CM298" s="8">
        <f t="shared" si="280"/>
        <v>0.10000000000000009</v>
      </c>
      <c r="CN298" s="8"/>
    </row>
    <row r="299" spans="1:92">
      <c r="A299" s="1">
        <f t="shared" si="304"/>
        <v>297</v>
      </c>
      <c r="B299" s="19"/>
      <c r="C299" s="1">
        <v>4</v>
      </c>
      <c r="D299" s="4">
        <f t="shared" si="255"/>
        <v>35</v>
      </c>
      <c r="E299" s="4" t="s">
        <v>149</v>
      </c>
      <c r="F299" s="4">
        <v>3</v>
      </c>
      <c r="G299" s="4" t="s">
        <v>13</v>
      </c>
      <c r="H299" s="4" t="s">
        <v>14</v>
      </c>
      <c r="I299" s="4"/>
      <c r="J299" s="5">
        <v>94.5</v>
      </c>
      <c r="K299" s="72"/>
      <c r="L299" s="41">
        <v>3.3220000000000001</v>
      </c>
      <c r="M299" s="132" t="s">
        <v>116</v>
      </c>
      <c r="N299" s="1" t="s">
        <v>15</v>
      </c>
      <c r="O299" s="23">
        <v>3.3469999999999995</v>
      </c>
      <c r="P299" s="1" t="s">
        <v>9</v>
      </c>
      <c r="Q299" s="3" t="s">
        <v>227</v>
      </c>
      <c r="R299" s="23">
        <v>3.5489999999999999</v>
      </c>
      <c r="S299" s="23">
        <v>3.38</v>
      </c>
      <c r="T299" s="23">
        <v>3.5</v>
      </c>
      <c r="U299" s="23">
        <v>3.55</v>
      </c>
      <c r="V299" s="23">
        <v>3.6970000000000001</v>
      </c>
      <c r="W299" s="50"/>
      <c r="X299" s="50"/>
      <c r="Y299" s="50"/>
      <c r="Z299" s="23">
        <v>3.3140000000000001</v>
      </c>
      <c r="AA299" s="50"/>
      <c r="AB299" s="6">
        <v>3.835</v>
      </c>
      <c r="AC299" s="6">
        <v>3.9670000000000001</v>
      </c>
      <c r="AD299" s="6">
        <v>3.7730000000000001</v>
      </c>
      <c r="AE299" s="23">
        <v>3.641</v>
      </c>
      <c r="AF299" s="23">
        <v>3.2629999999999999</v>
      </c>
      <c r="AG299" s="23">
        <v>3.6549999999999998</v>
      </c>
      <c r="AH299" s="6">
        <f t="shared" si="253"/>
        <v>3.4589999999999996</v>
      </c>
      <c r="AI299" s="7">
        <v>3.51</v>
      </c>
      <c r="AJ299" s="7">
        <v>3.35</v>
      </c>
      <c r="AK299" s="7">
        <v>3.07</v>
      </c>
      <c r="AL299" s="7">
        <v>3.42</v>
      </c>
      <c r="AM299" s="7">
        <v>3.36</v>
      </c>
      <c r="AN299" s="7">
        <v>3.41</v>
      </c>
      <c r="AO299" s="7">
        <v>3.4</v>
      </c>
      <c r="AP299" s="3"/>
      <c r="AQ299" s="23">
        <f t="shared" si="256"/>
        <v>0.22699999999999987</v>
      </c>
      <c r="AR299" s="23">
        <f t="shared" si="302"/>
        <v>5.7999999999999829E-2</v>
      </c>
      <c r="AS299" s="23">
        <f t="shared" si="303"/>
        <v>0.17799999999999994</v>
      </c>
      <c r="AT299" s="23">
        <f t="shared" si="281"/>
        <v>0.22799999999999976</v>
      </c>
      <c r="AU299" s="23">
        <f t="shared" si="282"/>
        <v>0.375</v>
      </c>
      <c r="AV299" s="23" t="str">
        <f t="shared" si="283"/>
        <v/>
      </c>
      <c r="AW299" s="23" t="str">
        <f t="shared" si="284"/>
        <v/>
      </c>
      <c r="AX299" s="23" t="str">
        <f t="shared" si="285"/>
        <v/>
      </c>
      <c r="AY299" s="23">
        <f t="shared" si="286"/>
        <v>-8.0000000000000071E-3</v>
      </c>
      <c r="AZ299" s="23" t="str">
        <f t="shared" si="287"/>
        <v/>
      </c>
      <c r="BA299" s="23">
        <f t="shared" si="288"/>
        <v>0.5129999999999999</v>
      </c>
      <c r="BB299" s="23">
        <f t="shared" si="289"/>
        <v>0.64500000000000002</v>
      </c>
      <c r="BC299" s="23">
        <f t="shared" si="290"/>
        <v>0.45100000000000007</v>
      </c>
      <c r="BD299" s="23">
        <f t="shared" si="291"/>
        <v>0.31899999999999995</v>
      </c>
      <c r="BE299" s="23">
        <f t="shared" si="292"/>
        <v>-5.9000000000000163E-2</v>
      </c>
      <c r="BF299" s="23">
        <f t="shared" si="293"/>
        <v>0.33299999999999974</v>
      </c>
      <c r="BG299" s="23">
        <f t="shared" si="294"/>
        <v>0.13699999999999957</v>
      </c>
      <c r="BH299" s="23">
        <f t="shared" si="295"/>
        <v>0.18799999999999972</v>
      </c>
      <c r="BI299" s="23">
        <f t="shared" si="296"/>
        <v>2.8000000000000025E-2</v>
      </c>
      <c r="BJ299" s="23">
        <f t="shared" si="297"/>
        <v>-0.25200000000000022</v>
      </c>
      <c r="BK299" s="23">
        <f t="shared" si="298"/>
        <v>9.7999999999999865E-2</v>
      </c>
      <c r="BL299" s="23">
        <f t="shared" si="299"/>
        <v>3.7999999999999812E-2</v>
      </c>
      <c r="BM299" s="23">
        <f t="shared" si="300"/>
        <v>8.8000000000000078E-2</v>
      </c>
      <c r="BN299" s="23">
        <f t="shared" si="301"/>
        <v>7.7999999999999847E-2</v>
      </c>
      <c r="BP299" s="8">
        <f t="shared" si="257"/>
        <v>0.22699999999999987</v>
      </c>
      <c r="BQ299" s="8">
        <f t="shared" si="258"/>
        <v>5.7999999999999829E-2</v>
      </c>
      <c r="BR299" s="8">
        <f t="shared" si="259"/>
        <v>0.17799999999999994</v>
      </c>
      <c r="BS299" s="8">
        <f t="shared" si="260"/>
        <v>0.22799999999999976</v>
      </c>
      <c r="BT299" s="8">
        <f t="shared" si="261"/>
        <v>0.375</v>
      </c>
      <c r="BU299" s="8" t="str">
        <f t="shared" si="262"/>
        <v/>
      </c>
      <c r="BV299" s="8" t="str">
        <f t="shared" si="263"/>
        <v/>
      </c>
      <c r="BW299" s="8" t="str">
        <f t="shared" si="264"/>
        <v/>
      </c>
      <c r="BX299" s="8">
        <f t="shared" si="265"/>
        <v>8.0000000000000071E-3</v>
      </c>
      <c r="BY299" s="8" t="str">
        <f t="shared" si="266"/>
        <v/>
      </c>
      <c r="BZ299" s="8">
        <f t="shared" si="267"/>
        <v>0.5129999999999999</v>
      </c>
      <c r="CA299" s="8">
        <f t="shared" si="268"/>
        <v>0.64500000000000002</v>
      </c>
      <c r="CB299" s="8">
        <f t="shared" si="269"/>
        <v>0.45100000000000007</v>
      </c>
      <c r="CC299" s="8">
        <f t="shared" si="270"/>
        <v>0.31899999999999995</v>
      </c>
      <c r="CD299" s="8">
        <f t="shared" si="271"/>
        <v>5.9000000000000163E-2</v>
      </c>
      <c r="CE299" s="8">
        <f t="shared" si="272"/>
        <v>0.33299999999999974</v>
      </c>
      <c r="CF299" s="8">
        <f t="shared" si="273"/>
        <v>0.13699999999999957</v>
      </c>
      <c r="CG299" s="8">
        <f t="shared" si="274"/>
        <v>0.18799999999999972</v>
      </c>
      <c r="CH299" s="8">
        <f t="shared" si="275"/>
        <v>2.8000000000000025E-2</v>
      </c>
      <c r="CI299" s="8">
        <f t="shared" si="276"/>
        <v>0.25200000000000022</v>
      </c>
      <c r="CJ299" s="8">
        <f t="shared" si="277"/>
        <v>9.7999999999999865E-2</v>
      </c>
      <c r="CK299" s="8">
        <f t="shared" si="278"/>
        <v>3.7999999999999812E-2</v>
      </c>
      <c r="CL299" s="8">
        <f t="shared" si="279"/>
        <v>8.8000000000000078E-2</v>
      </c>
      <c r="CM299" s="8">
        <f t="shared" si="280"/>
        <v>7.7999999999999847E-2</v>
      </c>
      <c r="CN299" s="8"/>
    </row>
    <row r="300" spans="1:92">
      <c r="A300" s="1">
        <f t="shared" si="304"/>
        <v>298</v>
      </c>
      <c r="B300" s="19"/>
      <c r="C300" s="1">
        <v>4</v>
      </c>
      <c r="D300" s="4">
        <f t="shared" si="255"/>
        <v>35</v>
      </c>
      <c r="E300" s="4" t="s">
        <v>162</v>
      </c>
      <c r="F300" s="4">
        <v>3</v>
      </c>
      <c r="G300" s="4" t="s">
        <v>13</v>
      </c>
      <c r="H300" s="4" t="s">
        <v>19</v>
      </c>
      <c r="I300" s="4"/>
      <c r="J300" s="5">
        <v>96.5</v>
      </c>
      <c r="K300" s="72"/>
      <c r="L300" s="41">
        <v>4.01</v>
      </c>
      <c r="M300" s="132" t="s">
        <v>116</v>
      </c>
      <c r="N300" s="1" t="s">
        <v>15</v>
      </c>
      <c r="O300" s="23">
        <v>4.0330000000000013</v>
      </c>
      <c r="P300" s="1" t="s">
        <v>9</v>
      </c>
      <c r="Q300" s="3" t="s">
        <v>227</v>
      </c>
      <c r="R300" s="23">
        <v>4.6210000000000004</v>
      </c>
      <c r="S300" s="23">
        <v>4.2359999999999998</v>
      </c>
      <c r="T300" s="23">
        <v>4.1360000000000001</v>
      </c>
      <c r="U300" s="23">
        <v>4.0410000000000004</v>
      </c>
      <c r="V300" s="23">
        <v>4.16</v>
      </c>
      <c r="W300" s="50"/>
      <c r="X300" s="50"/>
      <c r="Y300" s="50"/>
      <c r="Z300" s="23">
        <v>4.0199999999999996</v>
      </c>
      <c r="AA300" s="50"/>
      <c r="AB300" s="6">
        <v>4.3570000000000002</v>
      </c>
      <c r="AC300" s="6">
        <v>4.4370000000000003</v>
      </c>
      <c r="AD300" s="6">
        <v>4.3730000000000002</v>
      </c>
      <c r="AE300" s="23">
        <v>4.2050000000000001</v>
      </c>
      <c r="AF300" s="23">
        <v>4.1269999999999998</v>
      </c>
      <c r="AG300" s="23">
        <v>3.9590000000000001</v>
      </c>
      <c r="AH300" s="6">
        <f t="shared" si="253"/>
        <v>4.0430000000000001</v>
      </c>
      <c r="AI300" s="7">
        <v>3.8</v>
      </c>
      <c r="AJ300" s="7">
        <v>3.97</v>
      </c>
      <c r="AK300" s="7">
        <v>3.75</v>
      </c>
      <c r="AL300" s="7">
        <v>3.99</v>
      </c>
      <c r="AM300" s="7">
        <v>3.95</v>
      </c>
      <c r="AN300" s="7">
        <v>4.17</v>
      </c>
      <c r="AO300" s="7">
        <v>4.17</v>
      </c>
      <c r="AP300" s="3"/>
      <c r="AQ300" s="23">
        <f t="shared" si="256"/>
        <v>0.61100000000000065</v>
      </c>
      <c r="AR300" s="23">
        <f t="shared" si="302"/>
        <v>0.22599999999999998</v>
      </c>
      <c r="AS300" s="23">
        <f t="shared" si="303"/>
        <v>0.12600000000000033</v>
      </c>
      <c r="AT300" s="23">
        <f t="shared" si="281"/>
        <v>3.1000000000000583E-2</v>
      </c>
      <c r="AU300" s="23">
        <f t="shared" si="282"/>
        <v>0.15000000000000036</v>
      </c>
      <c r="AV300" s="23" t="str">
        <f t="shared" si="283"/>
        <v/>
      </c>
      <c r="AW300" s="23" t="str">
        <f t="shared" si="284"/>
        <v/>
      </c>
      <c r="AX300" s="23" t="str">
        <f t="shared" si="285"/>
        <v/>
      </c>
      <c r="AY300" s="23">
        <f t="shared" si="286"/>
        <v>9.9999999999997868E-3</v>
      </c>
      <c r="AZ300" s="23" t="str">
        <f t="shared" si="287"/>
        <v/>
      </c>
      <c r="BA300" s="23">
        <f t="shared" si="288"/>
        <v>0.34700000000000042</v>
      </c>
      <c r="BB300" s="23">
        <f t="shared" si="289"/>
        <v>0.42700000000000049</v>
      </c>
      <c r="BC300" s="23">
        <f t="shared" si="290"/>
        <v>0.36300000000000043</v>
      </c>
      <c r="BD300" s="23">
        <f t="shared" si="291"/>
        <v>0.19500000000000028</v>
      </c>
      <c r="BE300" s="23">
        <f t="shared" si="292"/>
        <v>0.11699999999999999</v>
      </c>
      <c r="BF300" s="23">
        <f t="shared" si="293"/>
        <v>-5.0999999999999712E-2</v>
      </c>
      <c r="BG300" s="23">
        <f t="shared" si="294"/>
        <v>3.3000000000000362E-2</v>
      </c>
      <c r="BH300" s="23">
        <f t="shared" si="295"/>
        <v>-0.20999999999999996</v>
      </c>
      <c r="BI300" s="23">
        <f t="shared" si="296"/>
        <v>-3.9999999999999591E-2</v>
      </c>
      <c r="BJ300" s="23">
        <f t="shared" si="297"/>
        <v>-0.25999999999999979</v>
      </c>
      <c r="BK300" s="23">
        <f t="shared" si="298"/>
        <v>-1.9999999999999574E-2</v>
      </c>
      <c r="BL300" s="23">
        <f t="shared" si="299"/>
        <v>-5.9999999999999609E-2</v>
      </c>
      <c r="BM300" s="23">
        <f t="shared" si="300"/>
        <v>0.16000000000000014</v>
      </c>
      <c r="BN300" s="23">
        <f t="shared" si="301"/>
        <v>0.16000000000000014</v>
      </c>
      <c r="BP300" s="8">
        <f t="shared" si="257"/>
        <v>0.61100000000000065</v>
      </c>
      <c r="BQ300" s="8">
        <f t="shared" si="258"/>
        <v>0.22599999999999998</v>
      </c>
      <c r="BR300" s="8">
        <f t="shared" si="259"/>
        <v>0.12600000000000033</v>
      </c>
      <c r="BS300" s="8">
        <f t="shared" si="260"/>
        <v>3.1000000000000583E-2</v>
      </c>
      <c r="BT300" s="8">
        <f t="shared" si="261"/>
        <v>0.15000000000000036</v>
      </c>
      <c r="BU300" s="8" t="str">
        <f t="shared" si="262"/>
        <v/>
      </c>
      <c r="BV300" s="8" t="str">
        <f t="shared" si="263"/>
        <v/>
      </c>
      <c r="BW300" s="8" t="str">
        <f t="shared" si="264"/>
        <v/>
      </c>
      <c r="BX300" s="8">
        <f t="shared" si="265"/>
        <v>9.9999999999997868E-3</v>
      </c>
      <c r="BY300" s="8" t="str">
        <f t="shared" si="266"/>
        <v/>
      </c>
      <c r="BZ300" s="8">
        <f t="shared" si="267"/>
        <v>0.34700000000000042</v>
      </c>
      <c r="CA300" s="8">
        <f t="shared" si="268"/>
        <v>0.42700000000000049</v>
      </c>
      <c r="CB300" s="8">
        <f t="shared" si="269"/>
        <v>0.36300000000000043</v>
      </c>
      <c r="CC300" s="8">
        <f t="shared" si="270"/>
        <v>0.19500000000000028</v>
      </c>
      <c r="CD300" s="8">
        <f t="shared" si="271"/>
        <v>0.11699999999999999</v>
      </c>
      <c r="CE300" s="8">
        <f t="shared" si="272"/>
        <v>5.0999999999999712E-2</v>
      </c>
      <c r="CF300" s="8">
        <f t="shared" si="273"/>
        <v>3.3000000000000362E-2</v>
      </c>
      <c r="CG300" s="8">
        <f t="shared" si="274"/>
        <v>0.20999999999999996</v>
      </c>
      <c r="CH300" s="8">
        <f t="shared" si="275"/>
        <v>3.9999999999999591E-2</v>
      </c>
      <c r="CI300" s="8">
        <f t="shared" si="276"/>
        <v>0.25999999999999979</v>
      </c>
      <c r="CJ300" s="8">
        <f t="shared" si="277"/>
        <v>1.9999999999999574E-2</v>
      </c>
      <c r="CK300" s="8">
        <f t="shared" si="278"/>
        <v>5.9999999999999609E-2</v>
      </c>
      <c r="CL300" s="8">
        <f t="shared" si="279"/>
        <v>0.16000000000000014</v>
      </c>
      <c r="CM300" s="8">
        <f t="shared" si="280"/>
        <v>0.16000000000000014</v>
      </c>
      <c r="CN300" s="8"/>
    </row>
    <row r="301" spans="1:92">
      <c r="A301" s="1">
        <f t="shared" si="304"/>
        <v>299</v>
      </c>
      <c r="B301" s="19"/>
      <c r="C301" s="1">
        <v>4</v>
      </c>
      <c r="D301" s="4">
        <f t="shared" si="255"/>
        <v>35</v>
      </c>
      <c r="E301" s="4" t="s">
        <v>163</v>
      </c>
      <c r="F301" s="4">
        <v>3</v>
      </c>
      <c r="G301" s="4" t="s">
        <v>13</v>
      </c>
      <c r="H301" s="4" t="s">
        <v>19</v>
      </c>
      <c r="I301" s="4"/>
      <c r="J301" s="5">
        <v>98.2</v>
      </c>
      <c r="K301" s="72"/>
      <c r="L301" s="41">
        <v>4.0060000000000002</v>
      </c>
      <c r="M301" s="132" t="s">
        <v>116</v>
      </c>
      <c r="N301" s="1" t="s">
        <v>15</v>
      </c>
      <c r="O301" s="23">
        <v>4.0150000000000006</v>
      </c>
      <c r="P301" s="1" t="s">
        <v>9</v>
      </c>
      <c r="Q301" s="3" t="s">
        <v>227</v>
      </c>
      <c r="R301" s="23">
        <v>4.1189999999999998</v>
      </c>
      <c r="S301" s="23">
        <v>4.1559999999999997</v>
      </c>
      <c r="T301" s="23">
        <v>3.968</v>
      </c>
      <c r="U301" s="23">
        <v>3.8410000000000002</v>
      </c>
      <c r="V301" s="23">
        <v>3.9729999999999999</v>
      </c>
      <c r="W301" s="50"/>
      <c r="X301" s="50"/>
      <c r="Y301" s="50"/>
      <c r="Z301" s="23">
        <v>4.0289999999999999</v>
      </c>
      <c r="AA301" s="50"/>
      <c r="AB301" s="6">
        <v>4.1020000000000003</v>
      </c>
      <c r="AC301" s="6">
        <v>4.1840000000000002</v>
      </c>
      <c r="AD301" s="6">
        <v>4.1749999999999998</v>
      </c>
      <c r="AE301" s="23">
        <v>3.9740000000000002</v>
      </c>
      <c r="AF301" s="23">
        <v>4.0410000000000004</v>
      </c>
      <c r="AG301" s="23">
        <v>3.83</v>
      </c>
      <c r="AH301" s="6">
        <f t="shared" si="253"/>
        <v>3.9355000000000002</v>
      </c>
      <c r="AI301" s="7">
        <v>3.83</v>
      </c>
      <c r="AJ301" s="7">
        <v>4.01</v>
      </c>
      <c r="AK301" s="7">
        <v>3.77</v>
      </c>
      <c r="AL301" s="7">
        <v>4</v>
      </c>
      <c r="AM301" s="7">
        <v>3.95</v>
      </c>
      <c r="AN301" s="7">
        <v>4.1399999999999997</v>
      </c>
      <c r="AO301" s="7">
        <v>4.13</v>
      </c>
      <c r="AP301" s="3"/>
      <c r="AQ301" s="23">
        <f t="shared" si="256"/>
        <v>0.11299999999999955</v>
      </c>
      <c r="AR301" s="23">
        <f t="shared" si="302"/>
        <v>0.14999999999999947</v>
      </c>
      <c r="AS301" s="23">
        <f t="shared" si="303"/>
        <v>-3.8000000000000256E-2</v>
      </c>
      <c r="AT301" s="23">
        <f t="shared" si="281"/>
        <v>-0.16500000000000004</v>
      </c>
      <c r="AU301" s="23">
        <f t="shared" si="282"/>
        <v>-3.3000000000000362E-2</v>
      </c>
      <c r="AV301" s="23" t="str">
        <f t="shared" si="283"/>
        <v/>
      </c>
      <c r="AW301" s="23" t="str">
        <f t="shared" si="284"/>
        <v/>
      </c>
      <c r="AX301" s="23" t="str">
        <f t="shared" si="285"/>
        <v/>
      </c>
      <c r="AY301" s="23">
        <f t="shared" si="286"/>
        <v>2.2999999999999687E-2</v>
      </c>
      <c r="AZ301" s="23" t="str">
        <f t="shared" si="287"/>
        <v/>
      </c>
      <c r="BA301" s="23">
        <f t="shared" si="288"/>
        <v>9.6000000000000085E-2</v>
      </c>
      <c r="BB301" s="23">
        <f t="shared" si="289"/>
        <v>0.17799999999999994</v>
      </c>
      <c r="BC301" s="23">
        <f t="shared" si="290"/>
        <v>0.16899999999999959</v>
      </c>
      <c r="BD301" s="23">
        <f t="shared" si="291"/>
        <v>-3.2000000000000028E-2</v>
      </c>
      <c r="BE301" s="23">
        <f t="shared" si="292"/>
        <v>3.5000000000000142E-2</v>
      </c>
      <c r="BF301" s="23">
        <f t="shared" si="293"/>
        <v>-0.17600000000000016</v>
      </c>
      <c r="BG301" s="23">
        <f t="shared" si="294"/>
        <v>-7.0500000000000007E-2</v>
      </c>
      <c r="BH301" s="23">
        <f t="shared" si="295"/>
        <v>-0.17600000000000016</v>
      </c>
      <c r="BI301" s="23">
        <f t="shared" si="296"/>
        <v>3.9999999999995595E-3</v>
      </c>
      <c r="BJ301" s="23">
        <f t="shared" si="297"/>
        <v>-0.23600000000000021</v>
      </c>
      <c r="BK301" s="23">
        <f t="shared" si="298"/>
        <v>-6.0000000000002274E-3</v>
      </c>
      <c r="BL301" s="23">
        <f t="shared" si="299"/>
        <v>-5.600000000000005E-2</v>
      </c>
      <c r="BM301" s="23">
        <f t="shared" si="300"/>
        <v>0.13399999999999945</v>
      </c>
      <c r="BN301" s="23">
        <f t="shared" si="301"/>
        <v>0.12399999999999967</v>
      </c>
      <c r="BP301" s="8">
        <f t="shared" si="257"/>
        <v>0.11299999999999955</v>
      </c>
      <c r="BQ301" s="8">
        <f t="shared" si="258"/>
        <v>0.14999999999999947</v>
      </c>
      <c r="BR301" s="8">
        <f t="shared" si="259"/>
        <v>3.8000000000000256E-2</v>
      </c>
      <c r="BS301" s="8">
        <f t="shared" si="260"/>
        <v>0.16500000000000004</v>
      </c>
      <c r="BT301" s="8">
        <f t="shared" si="261"/>
        <v>3.3000000000000362E-2</v>
      </c>
      <c r="BU301" s="8" t="str">
        <f t="shared" si="262"/>
        <v/>
      </c>
      <c r="BV301" s="8" t="str">
        <f t="shared" si="263"/>
        <v/>
      </c>
      <c r="BW301" s="8" t="str">
        <f t="shared" si="264"/>
        <v/>
      </c>
      <c r="BX301" s="8">
        <f t="shared" si="265"/>
        <v>2.2999999999999687E-2</v>
      </c>
      <c r="BY301" s="8" t="str">
        <f t="shared" si="266"/>
        <v/>
      </c>
      <c r="BZ301" s="8">
        <f t="shared" si="267"/>
        <v>9.6000000000000085E-2</v>
      </c>
      <c r="CA301" s="8">
        <f t="shared" si="268"/>
        <v>0.17799999999999994</v>
      </c>
      <c r="CB301" s="8">
        <f t="shared" si="269"/>
        <v>0.16899999999999959</v>
      </c>
      <c r="CC301" s="8">
        <f t="shared" si="270"/>
        <v>3.2000000000000028E-2</v>
      </c>
      <c r="CD301" s="8">
        <f t="shared" si="271"/>
        <v>3.5000000000000142E-2</v>
      </c>
      <c r="CE301" s="8">
        <f t="shared" si="272"/>
        <v>0.17600000000000016</v>
      </c>
      <c r="CF301" s="8">
        <f t="shared" si="273"/>
        <v>7.0500000000000007E-2</v>
      </c>
      <c r="CG301" s="8">
        <f t="shared" si="274"/>
        <v>0.17600000000000016</v>
      </c>
      <c r="CH301" s="8">
        <f t="shared" si="275"/>
        <v>3.9999999999995595E-3</v>
      </c>
      <c r="CI301" s="8">
        <f t="shared" si="276"/>
        <v>0.23600000000000021</v>
      </c>
      <c r="CJ301" s="8">
        <f t="shared" si="277"/>
        <v>6.0000000000002274E-3</v>
      </c>
      <c r="CK301" s="8">
        <f t="shared" si="278"/>
        <v>5.600000000000005E-2</v>
      </c>
      <c r="CL301" s="8">
        <f t="shared" si="279"/>
        <v>0.13399999999999945</v>
      </c>
      <c r="CM301" s="8">
        <f t="shared" si="280"/>
        <v>0.12399999999999967</v>
      </c>
      <c r="CN301" s="8"/>
    </row>
    <row r="302" spans="1:92">
      <c r="A302" s="1">
        <f t="shared" si="304"/>
        <v>300</v>
      </c>
      <c r="B302" s="34" t="s">
        <v>33</v>
      </c>
      <c r="C302" s="1">
        <v>4</v>
      </c>
      <c r="D302" s="4">
        <f t="shared" si="255"/>
        <v>35</v>
      </c>
      <c r="E302" s="4" t="s">
        <v>148</v>
      </c>
      <c r="F302" s="4">
        <v>1</v>
      </c>
      <c r="G302" s="4" t="s">
        <v>13</v>
      </c>
      <c r="H302" s="4" t="s">
        <v>14</v>
      </c>
      <c r="I302" s="4"/>
      <c r="J302" s="5">
        <v>87.7</v>
      </c>
      <c r="K302" s="67">
        <v>0</v>
      </c>
      <c r="L302" s="41">
        <v>4.274</v>
      </c>
      <c r="M302" s="132" t="s">
        <v>225</v>
      </c>
      <c r="N302" s="1" t="s">
        <v>15</v>
      </c>
      <c r="O302" s="23">
        <v>4.2889999999999997</v>
      </c>
      <c r="P302" s="1" t="s">
        <v>9</v>
      </c>
      <c r="Q302" s="3" t="s">
        <v>227</v>
      </c>
      <c r="R302" s="23">
        <v>4.367</v>
      </c>
      <c r="S302" s="23">
        <v>4.0049999999999999</v>
      </c>
      <c r="T302" s="23">
        <v>4.49</v>
      </c>
      <c r="U302" s="23">
        <v>4.327</v>
      </c>
      <c r="V302" s="23">
        <v>4.5289999999999999</v>
      </c>
      <c r="W302" s="23">
        <v>4.2850000000000001</v>
      </c>
      <c r="X302" s="23">
        <v>4.2830000000000004</v>
      </c>
      <c r="Y302" s="23">
        <v>4.306</v>
      </c>
      <c r="Z302" s="23">
        <v>4.2140000000000004</v>
      </c>
      <c r="AA302" s="23">
        <v>4.2370000000000001</v>
      </c>
      <c r="AB302" s="23">
        <v>4.452</v>
      </c>
      <c r="AC302" s="23">
        <v>4.5629999999999997</v>
      </c>
      <c r="AD302" s="23">
        <v>4.38</v>
      </c>
      <c r="AE302" s="23">
        <v>4.2130000000000001</v>
      </c>
      <c r="AF302" s="23">
        <v>3.8809999999999998</v>
      </c>
      <c r="AG302" s="23">
        <v>4.6639999999999997</v>
      </c>
      <c r="AH302" s="6">
        <f t="shared" si="253"/>
        <v>4.2725</v>
      </c>
      <c r="AI302" s="30">
        <v>4.92</v>
      </c>
      <c r="AJ302" s="7">
        <v>4.12</v>
      </c>
      <c r="AK302" s="7">
        <v>3.75</v>
      </c>
      <c r="AL302" s="8">
        <v>4.4000000000000004</v>
      </c>
      <c r="AM302" s="8">
        <v>4.38</v>
      </c>
      <c r="AN302" s="30">
        <v>4.08</v>
      </c>
      <c r="AO302" s="30">
        <v>4.04</v>
      </c>
      <c r="AP302" s="3"/>
      <c r="AQ302" s="23">
        <f t="shared" si="256"/>
        <v>9.2999999999999972E-2</v>
      </c>
      <c r="AR302" s="23">
        <f t="shared" si="302"/>
        <v>-0.26900000000000013</v>
      </c>
      <c r="AS302" s="23">
        <f t="shared" si="303"/>
        <v>0.21600000000000019</v>
      </c>
      <c r="AT302" s="23">
        <f t="shared" si="281"/>
        <v>5.2999999999999936E-2</v>
      </c>
      <c r="AU302" s="23">
        <f t="shared" si="282"/>
        <v>0.25499999999999989</v>
      </c>
      <c r="AV302" s="23">
        <f t="shared" si="283"/>
        <v>1.1000000000000121E-2</v>
      </c>
      <c r="AW302" s="23">
        <f t="shared" si="284"/>
        <v>9.0000000000003411E-3</v>
      </c>
      <c r="AX302" s="23">
        <f t="shared" si="285"/>
        <v>3.2000000000000028E-2</v>
      </c>
      <c r="AY302" s="23">
        <f t="shared" si="286"/>
        <v>-5.9999999999999609E-2</v>
      </c>
      <c r="AZ302" s="23">
        <f t="shared" si="287"/>
        <v>-3.6999999999999922E-2</v>
      </c>
      <c r="BA302" s="23">
        <f t="shared" si="288"/>
        <v>0.17799999999999994</v>
      </c>
      <c r="BB302" s="23">
        <f t="shared" si="289"/>
        <v>0.2889999999999997</v>
      </c>
      <c r="BC302" s="23">
        <f t="shared" si="290"/>
        <v>0.10599999999999987</v>
      </c>
      <c r="BD302" s="23">
        <f t="shared" si="291"/>
        <v>-6.0999999999999943E-2</v>
      </c>
      <c r="BE302" s="23">
        <f t="shared" si="292"/>
        <v>-0.39300000000000024</v>
      </c>
      <c r="BF302" s="23">
        <f t="shared" si="293"/>
        <v>0.38999999999999968</v>
      </c>
      <c r="BG302" s="23">
        <f t="shared" si="294"/>
        <v>-1.5000000000000568E-3</v>
      </c>
      <c r="BH302" s="23">
        <f t="shared" si="295"/>
        <v>0.64599999999999991</v>
      </c>
      <c r="BI302" s="23">
        <f t="shared" si="296"/>
        <v>-0.15399999999999991</v>
      </c>
      <c r="BJ302" s="23">
        <f t="shared" si="297"/>
        <v>-0.52400000000000002</v>
      </c>
      <c r="BK302" s="23">
        <f t="shared" si="298"/>
        <v>0.12600000000000033</v>
      </c>
      <c r="BL302" s="23">
        <f t="shared" si="299"/>
        <v>0.10599999999999987</v>
      </c>
      <c r="BM302" s="23">
        <f t="shared" si="300"/>
        <v>-0.19399999999999995</v>
      </c>
      <c r="BN302" s="23">
        <f t="shared" si="301"/>
        <v>-0.23399999999999999</v>
      </c>
      <c r="BP302" s="8">
        <f t="shared" si="257"/>
        <v>9.2999999999999972E-2</v>
      </c>
      <c r="BQ302" s="8">
        <f t="shared" si="258"/>
        <v>0.26900000000000013</v>
      </c>
      <c r="BR302" s="8">
        <f t="shared" si="259"/>
        <v>0.21600000000000019</v>
      </c>
      <c r="BS302" s="8">
        <f t="shared" si="260"/>
        <v>5.2999999999999936E-2</v>
      </c>
      <c r="BT302" s="8">
        <f t="shared" si="261"/>
        <v>0.25499999999999989</v>
      </c>
      <c r="BU302" s="8">
        <f t="shared" si="262"/>
        <v>1.1000000000000121E-2</v>
      </c>
      <c r="BV302" s="8">
        <f t="shared" si="263"/>
        <v>9.0000000000003411E-3</v>
      </c>
      <c r="BW302" s="8">
        <f t="shared" si="264"/>
        <v>3.2000000000000028E-2</v>
      </c>
      <c r="BX302" s="8">
        <f t="shared" si="265"/>
        <v>5.9999999999999609E-2</v>
      </c>
      <c r="BY302" s="8">
        <f t="shared" si="266"/>
        <v>3.6999999999999922E-2</v>
      </c>
      <c r="BZ302" s="8">
        <f t="shared" si="267"/>
        <v>0.17799999999999994</v>
      </c>
      <c r="CA302" s="8">
        <f t="shared" si="268"/>
        <v>0.2889999999999997</v>
      </c>
      <c r="CB302" s="8">
        <f t="shared" si="269"/>
        <v>0.10599999999999987</v>
      </c>
      <c r="CC302" s="8">
        <f t="shared" si="270"/>
        <v>6.0999999999999943E-2</v>
      </c>
      <c r="CD302" s="8">
        <f t="shared" si="271"/>
        <v>0.39300000000000024</v>
      </c>
      <c r="CE302" s="8">
        <f t="shared" si="272"/>
        <v>0.38999999999999968</v>
      </c>
      <c r="CF302" s="8">
        <f t="shared" si="273"/>
        <v>1.5000000000000568E-3</v>
      </c>
      <c r="CG302" s="8">
        <f t="shared" si="274"/>
        <v>0.64599999999999991</v>
      </c>
      <c r="CH302" s="8">
        <f t="shared" si="275"/>
        <v>0.15399999999999991</v>
      </c>
      <c r="CI302" s="8">
        <f t="shared" si="276"/>
        <v>0.52400000000000002</v>
      </c>
      <c r="CJ302" s="8">
        <f t="shared" si="277"/>
        <v>0.12600000000000033</v>
      </c>
      <c r="CK302" s="8">
        <f t="shared" si="278"/>
        <v>0.10599999999999987</v>
      </c>
      <c r="CL302" s="8">
        <f t="shared" si="279"/>
        <v>0.19399999999999995</v>
      </c>
      <c r="CM302" s="8">
        <f t="shared" si="280"/>
        <v>0.23399999999999999</v>
      </c>
      <c r="CN302" s="8"/>
    </row>
    <row r="303" spans="1:92">
      <c r="A303" s="1">
        <f t="shared" si="304"/>
        <v>301</v>
      </c>
      <c r="B303" s="34"/>
      <c r="C303" s="1">
        <v>4</v>
      </c>
      <c r="D303" s="4">
        <f t="shared" si="255"/>
        <v>35</v>
      </c>
      <c r="E303" s="4" t="s">
        <v>151</v>
      </c>
      <c r="F303" s="4">
        <v>1</v>
      </c>
      <c r="G303" s="4" t="s">
        <v>13</v>
      </c>
      <c r="H303" s="4" t="s">
        <v>14</v>
      </c>
      <c r="I303" s="4"/>
      <c r="J303" s="5">
        <v>91</v>
      </c>
      <c r="K303" s="72"/>
      <c r="L303" s="41">
        <v>5.5520000000000005</v>
      </c>
      <c r="M303" s="132" t="s">
        <v>225</v>
      </c>
      <c r="N303" s="1" t="s">
        <v>15</v>
      </c>
      <c r="O303" s="23">
        <v>5.5600000000000005</v>
      </c>
      <c r="P303" s="1" t="s">
        <v>9</v>
      </c>
      <c r="Q303" s="3" t="s">
        <v>227</v>
      </c>
      <c r="R303" s="23">
        <v>5.65</v>
      </c>
      <c r="S303" s="23">
        <v>5.6529999999999996</v>
      </c>
      <c r="T303" s="23">
        <v>5.7089999999999996</v>
      </c>
      <c r="U303" s="23">
        <v>5.452</v>
      </c>
      <c r="V303" s="23">
        <v>5.633</v>
      </c>
      <c r="W303" s="23">
        <v>5.59</v>
      </c>
      <c r="X303" s="23">
        <v>5.5919999999999996</v>
      </c>
      <c r="Y303" s="23">
        <v>5.5940000000000003</v>
      </c>
      <c r="Z303" s="23">
        <v>5.5730000000000004</v>
      </c>
      <c r="AA303" s="23">
        <v>5.5460000000000003</v>
      </c>
      <c r="AB303" s="23">
        <v>5.64</v>
      </c>
      <c r="AC303" s="23">
        <v>5.7889999999999997</v>
      </c>
      <c r="AD303" s="23">
        <v>5.7450000000000001</v>
      </c>
      <c r="AE303" s="23">
        <v>5.4249999999999998</v>
      </c>
      <c r="AF303" s="23">
        <v>5.4740000000000002</v>
      </c>
      <c r="AG303" s="23">
        <v>5.6079999999999997</v>
      </c>
      <c r="AH303" s="6">
        <f t="shared" si="253"/>
        <v>5.5410000000000004</v>
      </c>
      <c r="AI303" s="30">
        <v>5.64</v>
      </c>
      <c r="AJ303" s="7">
        <v>5.62</v>
      </c>
      <c r="AK303" s="7">
        <v>5.31</v>
      </c>
      <c r="AL303" s="8">
        <v>5.67</v>
      </c>
      <c r="AM303" s="8">
        <v>5.64</v>
      </c>
      <c r="AN303" s="30">
        <v>5.86</v>
      </c>
      <c r="AO303" s="30">
        <v>5.85</v>
      </c>
      <c r="AP303" s="3"/>
      <c r="AQ303" s="23">
        <f t="shared" si="256"/>
        <v>9.7999999999999865E-2</v>
      </c>
      <c r="AR303" s="23">
        <f t="shared" si="302"/>
        <v>0.10099999999999909</v>
      </c>
      <c r="AS303" s="23">
        <f t="shared" si="303"/>
        <v>0.15699999999999914</v>
      </c>
      <c r="AT303" s="23">
        <f t="shared" si="281"/>
        <v>-0.10000000000000053</v>
      </c>
      <c r="AU303" s="23">
        <f t="shared" si="282"/>
        <v>8.0999999999999517E-2</v>
      </c>
      <c r="AV303" s="23">
        <f t="shared" si="283"/>
        <v>3.7999999999999368E-2</v>
      </c>
      <c r="AW303" s="23">
        <f t="shared" si="284"/>
        <v>3.9999999999999147E-2</v>
      </c>
      <c r="AX303" s="23">
        <f t="shared" si="285"/>
        <v>4.1999999999999815E-2</v>
      </c>
      <c r="AY303" s="23">
        <f t="shared" si="286"/>
        <v>2.0999999999999908E-2</v>
      </c>
      <c r="AZ303" s="23">
        <f t="shared" si="287"/>
        <v>-6.0000000000002274E-3</v>
      </c>
      <c r="BA303" s="23">
        <f t="shared" si="288"/>
        <v>8.799999999999919E-2</v>
      </c>
      <c r="BB303" s="23">
        <f t="shared" si="289"/>
        <v>0.23699999999999921</v>
      </c>
      <c r="BC303" s="23">
        <f t="shared" si="290"/>
        <v>0.19299999999999962</v>
      </c>
      <c r="BD303" s="23">
        <f t="shared" si="291"/>
        <v>-0.12700000000000067</v>
      </c>
      <c r="BE303" s="23">
        <f t="shared" si="292"/>
        <v>-7.8000000000000291E-2</v>
      </c>
      <c r="BF303" s="23">
        <f t="shared" si="293"/>
        <v>5.5999999999999162E-2</v>
      </c>
      <c r="BG303" s="23">
        <f t="shared" si="294"/>
        <v>-1.1000000000000121E-2</v>
      </c>
      <c r="BH303" s="23">
        <f t="shared" si="295"/>
        <v>8.799999999999919E-2</v>
      </c>
      <c r="BI303" s="23">
        <f t="shared" si="296"/>
        <v>6.7999999999999616E-2</v>
      </c>
      <c r="BJ303" s="23">
        <f t="shared" si="297"/>
        <v>-0.24200000000000088</v>
      </c>
      <c r="BK303" s="23">
        <f t="shared" si="298"/>
        <v>0.11799999999999944</v>
      </c>
      <c r="BL303" s="23">
        <f t="shared" si="299"/>
        <v>8.799999999999919E-2</v>
      </c>
      <c r="BM303" s="23">
        <f t="shared" si="300"/>
        <v>0.30799999999999983</v>
      </c>
      <c r="BN303" s="23">
        <f t="shared" si="301"/>
        <v>0.29799999999999915</v>
      </c>
      <c r="BP303" s="8">
        <f t="shared" si="257"/>
        <v>9.7999999999999865E-2</v>
      </c>
      <c r="BQ303" s="8">
        <f t="shared" si="258"/>
        <v>0.10099999999999909</v>
      </c>
      <c r="BR303" s="8">
        <f t="shared" si="259"/>
        <v>0.15699999999999914</v>
      </c>
      <c r="BS303" s="8">
        <f t="shared" si="260"/>
        <v>0.10000000000000053</v>
      </c>
      <c r="BT303" s="8">
        <f t="shared" si="261"/>
        <v>8.0999999999999517E-2</v>
      </c>
      <c r="BU303" s="8">
        <f t="shared" si="262"/>
        <v>3.7999999999999368E-2</v>
      </c>
      <c r="BV303" s="8">
        <f t="shared" si="263"/>
        <v>3.9999999999999147E-2</v>
      </c>
      <c r="BW303" s="8">
        <f t="shared" si="264"/>
        <v>4.1999999999999815E-2</v>
      </c>
      <c r="BX303" s="8">
        <f t="shared" si="265"/>
        <v>2.0999999999999908E-2</v>
      </c>
      <c r="BY303" s="8">
        <f t="shared" si="266"/>
        <v>6.0000000000002274E-3</v>
      </c>
      <c r="BZ303" s="8">
        <f t="shared" si="267"/>
        <v>8.799999999999919E-2</v>
      </c>
      <c r="CA303" s="8">
        <f t="shared" si="268"/>
        <v>0.23699999999999921</v>
      </c>
      <c r="CB303" s="8">
        <f t="shared" si="269"/>
        <v>0.19299999999999962</v>
      </c>
      <c r="CC303" s="8">
        <f t="shared" si="270"/>
        <v>0.12700000000000067</v>
      </c>
      <c r="CD303" s="8">
        <f t="shared" si="271"/>
        <v>7.8000000000000291E-2</v>
      </c>
      <c r="CE303" s="8">
        <f t="shared" si="272"/>
        <v>5.5999999999999162E-2</v>
      </c>
      <c r="CF303" s="8">
        <f t="shared" si="273"/>
        <v>1.1000000000000121E-2</v>
      </c>
      <c r="CG303" s="8">
        <f t="shared" si="274"/>
        <v>8.799999999999919E-2</v>
      </c>
      <c r="CH303" s="8">
        <f t="shared" si="275"/>
        <v>6.7999999999999616E-2</v>
      </c>
      <c r="CI303" s="8">
        <f t="shared" si="276"/>
        <v>0.24200000000000088</v>
      </c>
      <c r="CJ303" s="8">
        <f t="shared" si="277"/>
        <v>0.11799999999999944</v>
      </c>
      <c r="CK303" s="8">
        <f t="shared" si="278"/>
        <v>8.799999999999919E-2</v>
      </c>
      <c r="CL303" s="8">
        <f t="shared" si="279"/>
        <v>0.30799999999999983</v>
      </c>
      <c r="CM303" s="8">
        <f t="shared" si="280"/>
        <v>0.29799999999999915</v>
      </c>
      <c r="CN303" s="8"/>
    </row>
    <row r="304" spans="1:92">
      <c r="A304" s="1">
        <f t="shared" si="304"/>
        <v>302</v>
      </c>
      <c r="B304" s="34"/>
      <c r="C304" s="1">
        <v>4</v>
      </c>
      <c r="D304" s="4">
        <f t="shared" si="255"/>
        <v>35</v>
      </c>
      <c r="E304" s="4" t="s">
        <v>157</v>
      </c>
      <c r="F304" s="4">
        <v>1</v>
      </c>
      <c r="G304" s="4" t="s">
        <v>16</v>
      </c>
      <c r="H304" s="4" t="s">
        <v>17</v>
      </c>
      <c r="I304" s="4"/>
      <c r="J304" s="5">
        <v>90.8</v>
      </c>
      <c r="K304" s="67">
        <v>3.0000000000000001E-3</v>
      </c>
      <c r="L304" s="41">
        <v>6.3699999999999992</v>
      </c>
      <c r="M304" s="132" t="s">
        <v>225</v>
      </c>
      <c r="N304" s="1" t="s">
        <v>15</v>
      </c>
      <c r="O304" s="23">
        <v>6.4139999999999997</v>
      </c>
      <c r="P304" s="1" t="s">
        <v>9</v>
      </c>
      <c r="Q304" s="3" t="s">
        <v>227</v>
      </c>
      <c r="R304" s="23">
        <v>6.3230000000000004</v>
      </c>
      <c r="S304" s="23">
        <v>5.843</v>
      </c>
      <c r="T304" s="23">
        <v>6.5039999999999996</v>
      </c>
      <c r="U304" s="23">
        <v>6.4790000000000001</v>
      </c>
      <c r="V304" s="23">
        <v>6.4409999999999998</v>
      </c>
      <c r="W304" s="23">
        <v>6.351</v>
      </c>
      <c r="X304" s="23">
        <v>6.35</v>
      </c>
      <c r="Y304" s="23">
        <v>6.3789999999999996</v>
      </c>
      <c r="Z304" s="23">
        <v>6.3239999999999998</v>
      </c>
      <c r="AA304" s="23">
        <v>6.3109999999999999</v>
      </c>
      <c r="AB304" s="23">
        <v>6.3559999999999999</v>
      </c>
      <c r="AC304" s="23">
        <v>6.4039999999999999</v>
      </c>
      <c r="AD304" s="23">
        <v>6.2190000000000003</v>
      </c>
      <c r="AE304" s="23">
        <v>6.17</v>
      </c>
      <c r="AF304" s="23">
        <v>5.7850000000000001</v>
      </c>
      <c r="AG304" s="23">
        <v>6.6429999999999998</v>
      </c>
      <c r="AH304" s="6">
        <f t="shared" si="253"/>
        <v>6.2140000000000004</v>
      </c>
      <c r="AI304" s="30">
        <v>5.68</v>
      </c>
      <c r="AJ304" s="7">
        <v>6.28</v>
      </c>
      <c r="AK304" s="7">
        <v>6.21</v>
      </c>
      <c r="AL304" s="8">
        <v>6.41</v>
      </c>
      <c r="AM304" s="8">
        <v>6.44</v>
      </c>
      <c r="AN304" s="30">
        <v>6.47</v>
      </c>
      <c r="AO304" s="30">
        <v>6.51</v>
      </c>
      <c r="AP304" s="3"/>
      <c r="AQ304" s="23">
        <f t="shared" si="256"/>
        <v>-4.699999999999882E-2</v>
      </c>
      <c r="AR304" s="23">
        <f t="shared" si="302"/>
        <v>-0.52699999999999925</v>
      </c>
      <c r="AS304" s="23">
        <f t="shared" si="303"/>
        <v>0.13400000000000034</v>
      </c>
      <c r="AT304" s="23">
        <f t="shared" si="281"/>
        <v>0.10900000000000087</v>
      </c>
      <c r="AU304" s="23">
        <f t="shared" si="282"/>
        <v>7.1000000000000618E-2</v>
      </c>
      <c r="AV304" s="23">
        <f t="shared" si="283"/>
        <v>-1.899999999999924E-2</v>
      </c>
      <c r="AW304" s="23">
        <f t="shared" si="284"/>
        <v>-1.9999999999999574E-2</v>
      </c>
      <c r="AX304" s="23">
        <f t="shared" si="285"/>
        <v>9.0000000000003411E-3</v>
      </c>
      <c r="AY304" s="23">
        <f t="shared" si="286"/>
        <v>-4.5999999999999375E-2</v>
      </c>
      <c r="AZ304" s="23">
        <f t="shared" si="287"/>
        <v>-5.8999999999999275E-2</v>
      </c>
      <c r="BA304" s="23">
        <f t="shared" si="288"/>
        <v>-1.3999999999999346E-2</v>
      </c>
      <c r="BB304" s="23">
        <f t="shared" si="289"/>
        <v>3.4000000000000696E-2</v>
      </c>
      <c r="BC304" s="23">
        <f t="shared" si="290"/>
        <v>-0.15099999999999891</v>
      </c>
      <c r="BD304" s="23">
        <f t="shared" si="291"/>
        <v>-0.19999999999999929</v>
      </c>
      <c r="BE304" s="23">
        <f t="shared" si="292"/>
        <v>-0.58499999999999908</v>
      </c>
      <c r="BF304" s="23">
        <f t="shared" si="293"/>
        <v>0.27300000000000058</v>
      </c>
      <c r="BG304" s="23">
        <f t="shared" si="294"/>
        <v>-0.15599999999999881</v>
      </c>
      <c r="BH304" s="23">
        <f t="shared" si="295"/>
        <v>-0.6899999999999995</v>
      </c>
      <c r="BI304" s="23">
        <f t="shared" si="296"/>
        <v>-8.999999999999897E-2</v>
      </c>
      <c r="BJ304" s="23">
        <f t="shared" si="297"/>
        <v>-0.15999999999999925</v>
      </c>
      <c r="BK304" s="23">
        <f t="shared" si="298"/>
        <v>4.0000000000000924E-2</v>
      </c>
      <c r="BL304" s="23">
        <f t="shared" si="299"/>
        <v>7.0000000000001172E-2</v>
      </c>
      <c r="BM304" s="23">
        <f t="shared" si="300"/>
        <v>0.10000000000000053</v>
      </c>
      <c r="BN304" s="23">
        <f t="shared" si="301"/>
        <v>0.14000000000000057</v>
      </c>
      <c r="BP304" s="8">
        <f t="shared" si="257"/>
        <v>4.699999999999882E-2</v>
      </c>
      <c r="BQ304" s="8">
        <f t="shared" si="258"/>
        <v>0.52699999999999925</v>
      </c>
      <c r="BR304" s="8">
        <f t="shared" si="259"/>
        <v>0.13400000000000034</v>
      </c>
      <c r="BS304" s="8">
        <f t="shared" si="260"/>
        <v>0.10900000000000087</v>
      </c>
      <c r="BT304" s="8">
        <f t="shared" si="261"/>
        <v>7.1000000000000618E-2</v>
      </c>
      <c r="BU304" s="8">
        <f t="shared" si="262"/>
        <v>1.899999999999924E-2</v>
      </c>
      <c r="BV304" s="8">
        <f t="shared" si="263"/>
        <v>1.9999999999999574E-2</v>
      </c>
      <c r="BW304" s="8">
        <f t="shared" si="264"/>
        <v>9.0000000000003411E-3</v>
      </c>
      <c r="BX304" s="8">
        <f t="shared" si="265"/>
        <v>4.5999999999999375E-2</v>
      </c>
      <c r="BY304" s="8">
        <f t="shared" si="266"/>
        <v>5.8999999999999275E-2</v>
      </c>
      <c r="BZ304" s="8">
        <f t="shared" si="267"/>
        <v>1.3999999999999346E-2</v>
      </c>
      <c r="CA304" s="8">
        <f t="shared" si="268"/>
        <v>3.4000000000000696E-2</v>
      </c>
      <c r="CB304" s="8">
        <f t="shared" si="269"/>
        <v>0.15099999999999891</v>
      </c>
      <c r="CC304" s="8">
        <f t="shared" si="270"/>
        <v>0.19999999999999929</v>
      </c>
      <c r="CD304" s="8">
        <f t="shared" si="271"/>
        <v>0.58499999999999908</v>
      </c>
      <c r="CE304" s="8">
        <f t="shared" si="272"/>
        <v>0.27300000000000058</v>
      </c>
      <c r="CF304" s="8">
        <f t="shared" si="273"/>
        <v>0.15599999999999881</v>
      </c>
      <c r="CG304" s="8">
        <f t="shared" si="274"/>
        <v>0.6899999999999995</v>
      </c>
      <c r="CH304" s="8">
        <f t="shared" si="275"/>
        <v>8.999999999999897E-2</v>
      </c>
      <c r="CI304" s="8">
        <f t="shared" si="276"/>
        <v>0.15999999999999925</v>
      </c>
      <c r="CJ304" s="8">
        <f t="shared" si="277"/>
        <v>4.0000000000000924E-2</v>
      </c>
      <c r="CK304" s="8">
        <f t="shared" si="278"/>
        <v>7.0000000000001172E-2</v>
      </c>
      <c r="CL304" s="8">
        <f t="shared" si="279"/>
        <v>0.10000000000000053</v>
      </c>
      <c r="CM304" s="8">
        <f t="shared" si="280"/>
        <v>0.14000000000000057</v>
      </c>
      <c r="CN304" s="8"/>
    </row>
    <row r="305" spans="1:92">
      <c r="A305" s="1">
        <f t="shared" si="304"/>
        <v>303</v>
      </c>
      <c r="B305" s="34"/>
      <c r="C305" s="1">
        <v>4</v>
      </c>
      <c r="D305" s="4">
        <f t="shared" si="255"/>
        <v>35</v>
      </c>
      <c r="E305" s="4" t="s">
        <v>157</v>
      </c>
      <c r="F305" s="4">
        <v>1</v>
      </c>
      <c r="G305" s="4" t="s">
        <v>13</v>
      </c>
      <c r="H305" s="4" t="s">
        <v>19</v>
      </c>
      <c r="I305" s="4"/>
      <c r="J305" s="5">
        <v>86.5</v>
      </c>
      <c r="K305" s="67">
        <v>4.7E-2</v>
      </c>
      <c r="L305" s="41">
        <v>6.5410000000000004</v>
      </c>
      <c r="M305" s="132" t="s">
        <v>225</v>
      </c>
      <c r="N305" s="1" t="s">
        <v>15</v>
      </c>
      <c r="O305" s="23">
        <v>6.5579999999999998</v>
      </c>
      <c r="P305" s="1" t="s">
        <v>9</v>
      </c>
      <c r="Q305" s="3" t="s">
        <v>227</v>
      </c>
      <c r="R305" s="23">
        <v>6.6040000000000001</v>
      </c>
      <c r="S305" s="23">
        <v>6.5629999999999997</v>
      </c>
      <c r="T305" s="23">
        <v>6.8</v>
      </c>
      <c r="U305" s="23">
        <v>6.657</v>
      </c>
      <c r="V305" s="23">
        <v>6.8230000000000004</v>
      </c>
      <c r="W305" s="23">
        <v>6.609</v>
      </c>
      <c r="X305" s="23">
        <v>6.5860000000000003</v>
      </c>
      <c r="Y305" s="23">
        <v>6.6150000000000002</v>
      </c>
      <c r="Z305" s="23">
        <v>6.5410000000000004</v>
      </c>
      <c r="AA305" s="23">
        <v>6.53</v>
      </c>
      <c r="AB305" s="23">
        <v>6.694</v>
      </c>
      <c r="AC305" s="23">
        <v>6.8630000000000004</v>
      </c>
      <c r="AD305" s="23">
        <v>6.7480000000000002</v>
      </c>
      <c r="AE305" s="23">
        <v>6.4710000000000001</v>
      </c>
      <c r="AF305" s="23">
        <v>6.3280000000000003</v>
      </c>
      <c r="AG305" s="23">
        <v>6.8310000000000004</v>
      </c>
      <c r="AH305" s="6">
        <f t="shared" si="253"/>
        <v>6.5795000000000003</v>
      </c>
      <c r="AI305" s="30">
        <v>6.4</v>
      </c>
      <c r="AJ305" s="7">
        <v>6.54</v>
      </c>
      <c r="AK305" s="7">
        <v>6.2</v>
      </c>
      <c r="AL305" s="8">
        <v>6.63</v>
      </c>
      <c r="AM305" s="8">
        <v>6.62</v>
      </c>
      <c r="AN305" s="30">
        <v>6.82</v>
      </c>
      <c r="AO305" s="30">
        <v>6.82</v>
      </c>
      <c r="AP305" s="3"/>
      <c r="AQ305" s="23">
        <f t="shared" si="256"/>
        <v>6.2999999999999723E-2</v>
      </c>
      <c r="AR305" s="23">
        <f t="shared" si="302"/>
        <v>2.1999999999999353E-2</v>
      </c>
      <c r="AS305" s="23">
        <f t="shared" si="303"/>
        <v>0.25899999999999945</v>
      </c>
      <c r="AT305" s="23">
        <f t="shared" si="281"/>
        <v>0.11599999999999966</v>
      </c>
      <c r="AU305" s="23">
        <f t="shared" si="282"/>
        <v>0.28200000000000003</v>
      </c>
      <c r="AV305" s="23">
        <f t="shared" si="283"/>
        <v>6.7999999999999616E-2</v>
      </c>
      <c r="AW305" s="23">
        <f t="shared" si="284"/>
        <v>4.4999999999999929E-2</v>
      </c>
      <c r="AX305" s="23">
        <f t="shared" si="285"/>
        <v>7.3999999999999844E-2</v>
      </c>
      <c r="AY305" s="23">
        <f t="shared" si="286"/>
        <v>0</v>
      </c>
      <c r="AZ305" s="23">
        <f t="shared" si="287"/>
        <v>-1.1000000000000121E-2</v>
      </c>
      <c r="BA305" s="23">
        <f t="shared" si="288"/>
        <v>0.15299999999999958</v>
      </c>
      <c r="BB305" s="23">
        <f t="shared" si="289"/>
        <v>0.32200000000000006</v>
      </c>
      <c r="BC305" s="23">
        <f t="shared" si="290"/>
        <v>0.20699999999999985</v>
      </c>
      <c r="BD305" s="23">
        <f t="shared" si="291"/>
        <v>-7.0000000000000284E-2</v>
      </c>
      <c r="BE305" s="23">
        <f t="shared" si="292"/>
        <v>-0.21300000000000008</v>
      </c>
      <c r="BF305" s="23">
        <f t="shared" si="293"/>
        <v>0.29000000000000004</v>
      </c>
      <c r="BG305" s="23">
        <f t="shared" si="294"/>
        <v>3.8499999999999979E-2</v>
      </c>
      <c r="BH305" s="23">
        <f t="shared" si="295"/>
        <v>-0.14100000000000001</v>
      </c>
      <c r="BI305" s="23">
        <f t="shared" si="296"/>
        <v>-1.000000000000334E-3</v>
      </c>
      <c r="BJ305" s="23">
        <f t="shared" si="297"/>
        <v>-0.34100000000000019</v>
      </c>
      <c r="BK305" s="23">
        <f t="shared" si="298"/>
        <v>8.8999999999999524E-2</v>
      </c>
      <c r="BL305" s="23">
        <f t="shared" si="299"/>
        <v>7.8999999999999737E-2</v>
      </c>
      <c r="BM305" s="23">
        <f t="shared" si="300"/>
        <v>0.27899999999999991</v>
      </c>
      <c r="BN305" s="23">
        <f t="shared" si="301"/>
        <v>0.27899999999999991</v>
      </c>
      <c r="BP305" s="8">
        <f t="shared" si="257"/>
        <v>6.2999999999999723E-2</v>
      </c>
      <c r="BQ305" s="8">
        <f t="shared" si="258"/>
        <v>2.1999999999999353E-2</v>
      </c>
      <c r="BR305" s="8">
        <f t="shared" si="259"/>
        <v>0.25899999999999945</v>
      </c>
      <c r="BS305" s="8">
        <f t="shared" si="260"/>
        <v>0.11599999999999966</v>
      </c>
      <c r="BT305" s="8">
        <f t="shared" si="261"/>
        <v>0.28200000000000003</v>
      </c>
      <c r="BU305" s="8">
        <f t="shared" si="262"/>
        <v>6.7999999999999616E-2</v>
      </c>
      <c r="BV305" s="8">
        <f t="shared" si="263"/>
        <v>4.4999999999999929E-2</v>
      </c>
      <c r="BW305" s="8">
        <f t="shared" si="264"/>
        <v>7.3999999999999844E-2</v>
      </c>
      <c r="BX305" s="8">
        <f t="shared" si="265"/>
        <v>0</v>
      </c>
      <c r="BY305" s="8">
        <f t="shared" si="266"/>
        <v>1.1000000000000121E-2</v>
      </c>
      <c r="BZ305" s="8">
        <f t="shared" si="267"/>
        <v>0.15299999999999958</v>
      </c>
      <c r="CA305" s="8">
        <f t="shared" si="268"/>
        <v>0.32200000000000006</v>
      </c>
      <c r="CB305" s="8">
        <f t="shared" si="269"/>
        <v>0.20699999999999985</v>
      </c>
      <c r="CC305" s="8">
        <f t="shared" si="270"/>
        <v>7.0000000000000284E-2</v>
      </c>
      <c r="CD305" s="8">
        <f t="shared" si="271"/>
        <v>0.21300000000000008</v>
      </c>
      <c r="CE305" s="8">
        <f t="shared" si="272"/>
        <v>0.29000000000000004</v>
      </c>
      <c r="CF305" s="8">
        <f t="shared" si="273"/>
        <v>3.8499999999999979E-2</v>
      </c>
      <c r="CG305" s="8">
        <f t="shared" si="274"/>
        <v>0.14100000000000001</v>
      </c>
      <c r="CH305" s="8">
        <f t="shared" si="275"/>
        <v>1.000000000000334E-3</v>
      </c>
      <c r="CI305" s="8">
        <f t="shared" si="276"/>
        <v>0.34100000000000019</v>
      </c>
      <c r="CJ305" s="8">
        <f t="shared" si="277"/>
        <v>8.8999999999999524E-2</v>
      </c>
      <c r="CK305" s="8">
        <f t="shared" si="278"/>
        <v>7.8999999999999737E-2</v>
      </c>
      <c r="CL305" s="8">
        <f t="shared" si="279"/>
        <v>0.27899999999999991</v>
      </c>
      <c r="CM305" s="8">
        <f t="shared" si="280"/>
        <v>0.27899999999999991</v>
      </c>
      <c r="CN305" s="8"/>
    </row>
    <row r="306" spans="1:92">
      <c r="A306" s="1">
        <f t="shared" si="304"/>
        <v>304</v>
      </c>
      <c r="B306" s="34"/>
      <c r="C306" s="1">
        <v>4</v>
      </c>
      <c r="D306" s="4">
        <f t="shared" si="255"/>
        <v>35</v>
      </c>
      <c r="E306" s="4" t="s">
        <v>157</v>
      </c>
      <c r="F306" s="4">
        <v>1</v>
      </c>
      <c r="G306" s="4" t="s">
        <v>16</v>
      </c>
      <c r="H306" s="4" t="s">
        <v>18</v>
      </c>
      <c r="I306" s="4"/>
      <c r="J306" s="5">
        <v>91.1</v>
      </c>
      <c r="K306" s="67">
        <v>1.7999999999999999E-2</v>
      </c>
      <c r="L306" s="41">
        <v>7.0050000000000008</v>
      </c>
      <c r="M306" s="132" t="s">
        <v>225</v>
      </c>
      <c r="N306" s="1" t="s">
        <v>15</v>
      </c>
      <c r="O306" s="23">
        <v>7.0359999999999996</v>
      </c>
      <c r="P306" s="1" t="s">
        <v>9</v>
      </c>
      <c r="Q306" s="3" t="s">
        <v>227</v>
      </c>
      <c r="R306" s="23">
        <v>6.4749999999999996</v>
      </c>
      <c r="S306" s="23">
        <v>6.4630000000000001</v>
      </c>
      <c r="T306" s="23">
        <v>7.1470000000000002</v>
      </c>
      <c r="U306" s="23">
        <v>7.1120000000000001</v>
      </c>
      <c r="V306" s="23">
        <v>7.0919999999999996</v>
      </c>
      <c r="W306" s="23">
        <v>6.9539999999999997</v>
      </c>
      <c r="X306" s="23">
        <v>6.9770000000000003</v>
      </c>
      <c r="Y306" s="23">
        <v>7.0149999999999997</v>
      </c>
      <c r="Z306" s="23">
        <v>6.9610000000000003</v>
      </c>
      <c r="AA306" s="23">
        <v>6.9470000000000001</v>
      </c>
      <c r="AB306" s="23">
        <v>6.992</v>
      </c>
      <c r="AC306" s="23">
        <v>7.048</v>
      </c>
      <c r="AD306" s="23">
        <v>6.8680000000000003</v>
      </c>
      <c r="AE306" s="23">
        <v>6.8019999999999996</v>
      </c>
      <c r="AF306" s="23">
        <v>6.43</v>
      </c>
      <c r="AG306" s="23">
        <v>7.335</v>
      </c>
      <c r="AH306" s="6">
        <f t="shared" si="253"/>
        <v>6.8825000000000003</v>
      </c>
      <c r="AI306" s="30">
        <v>6.35</v>
      </c>
      <c r="AJ306" s="7">
        <v>6.84</v>
      </c>
      <c r="AK306" s="7">
        <v>6.7</v>
      </c>
      <c r="AL306" s="8">
        <v>6.99</v>
      </c>
      <c r="AM306" s="8">
        <v>7.01</v>
      </c>
      <c r="AN306" s="30">
        <v>7.05</v>
      </c>
      <c r="AO306" s="30">
        <v>7.07</v>
      </c>
      <c r="AP306" s="3"/>
      <c r="AQ306" s="23">
        <f t="shared" si="256"/>
        <v>-0.53000000000000114</v>
      </c>
      <c r="AR306" s="23">
        <f t="shared" si="302"/>
        <v>-0.5420000000000007</v>
      </c>
      <c r="AS306" s="23">
        <f t="shared" si="303"/>
        <v>0.14199999999999946</v>
      </c>
      <c r="AT306" s="23">
        <f t="shared" si="281"/>
        <v>0.10699999999999932</v>
      </c>
      <c r="AU306" s="23">
        <f t="shared" si="282"/>
        <v>8.6999999999998856E-2</v>
      </c>
      <c r="AV306" s="23">
        <f t="shared" si="283"/>
        <v>-5.1000000000001044E-2</v>
      </c>
      <c r="AW306" s="23">
        <f t="shared" si="284"/>
        <v>-2.8000000000000469E-2</v>
      </c>
      <c r="AX306" s="23">
        <f t="shared" si="285"/>
        <v>9.9999999999988987E-3</v>
      </c>
      <c r="AY306" s="23">
        <f t="shared" si="286"/>
        <v>-4.4000000000000483E-2</v>
      </c>
      <c r="AZ306" s="23">
        <f t="shared" si="287"/>
        <v>-5.8000000000000718E-2</v>
      </c>
      <c r="BA306" s="23">
        <f t="shared" si="288"/>
        <v>-1.3000000000000789E-2</v>
      </c>
      <c r="BB306" s="23">
        <f t="shared" si="289"/>
        <v>4.2999999999999261E-2</v>
      </c>
      <c r="BC306" s="23">
        <f t="shared" si="290"/>
        <v>-0.13700000000000045</v>
      </c>
      <c r="BD306" s="23">
        <f t="shared" si="291"/>
        <v>-0.20300000000000118</v>
      </c>
      <c r="BE306" s="23">
        <f t="shared" si="292"/>
        <v>-0.57500000000000107</v>
      </c>
      <c r="BF306" s="23">
        <f t="shared" si="293"/>
        <v>0.32999999999999918</v>
      </c>
      <c r="BG306" s="23">
        <f t="shared" si="294"/>
        <v>-0.1225000000000005</v>
      </c>
      <c r="BH306" s="23">
        <f t="shared" si="295"/>
        <v>-0.65500000000000114</v>
      </c>
      <c r="BI306" s="23">
        <f t="shared" si="296"/>
        <v>-0.16500000000000092</v>
      </c>
      <c r="BJ306" s="23">
        <f t="shared" si="297"/>
        <v>-0.3050000000000006</v>
      </c>
      <c r="BK306" s="23">
        <f t="shared" si="298"/>
        <v>-1.5000000000000568E-2</v>
      </c>
      <c r="BL306" s="23">
        <f t="shared" si="299"/>
        <v>4.9999999999990052E-3</v>
      </c>
      <c r="BM306" s="23">
        <f t="shared" si="300"/>
        <v>4.4999999999999041E-2</v>
      </c>
      <c r="BN306" s="23">
        <f t="shared" si="301"/>
        <v>6.4999999999999503E-2</v>
      </c>
      <c r="BP306" s="8">
        <f t="shared" si="257"/>
        <v>0.53000000000000114</v>
      </c>
      <c r="BQ306" s="8">
        <f t="shared" si="258"/>
        <v>0.5420000000000007</v>
      </c>
      <c r="BR306" s="8">
        <f t="shared" si="259"/>
        <v>0.14199999999999946</v>
      </c>
      <c r="BS306" s="8">
        <f t="shared" si="260"/>
        <v>0.10699999999999932</v>
      </c>
      <c r="BT306" s="8">
        <f t="shared" si="261"/>
        <v>8.6999999999998856E-2</v>
      </c>
      <c r="BU306" s="8">
        <f t="shared" si="262"/>
        <v>5.1000000000001044E-2</v>
      </c>
      <c r="BV306" s="8">
        <f t="shared" si="263"/>
        <v>2.8000000000000469E-2</v>
      </c>
      <c r="BW306" s="8">
        <f t="shared" si="264"/>
        <v>9.9999999999988987E-3</v>
      </c>
      <c r="BX306" s="8">
        <f t="shared" si="265"/>
        <v>4.4000000000000483E-2</v>
      </c>
      <c r="BY306" s="8">
        <f t="shared" si="266"/>
        <v>5.8000000000000718E-2</v>
      </c>
      <c r="BZ306" s="8">
        <f t="shared" si="267"/>
        <v>1.3000000000000789E-2</v>
      </c>
      <c r="CA306" s="8">
        <f t="shared" si="268"/>
        <v>4.2999999999999261E-2</v>
      </c>
      <c r="CB306" s="8">
        <f t="shared" si="269"/>
        <v>0.13700000000000045</v>
      </c>
      <c r="CC306" s="8">
        <f t="shared" si="270"/>
        <v>0.20300000000000118</v>
      </c>
      <c r="CD306" s="8">
        <f t="shared" si="271"/>
        <v>0.57500000000000107</v>
      </c>
      <c r="CE306" s="8">
        <f t="shared" si="272"/>
        <v>0.32999999999999918</v>
      </c>
      <c r="CF306" s="8">
        <f t="shared" si="273"/>
        <v>0.1225000000000005</v>
      </c>
      <c r="CG306" s="8">
        <f t="shared" si="274"/>
        <v>0.65500000000000114</v>
      </c>
      <c r="CH306" s="8">
        <f t="shared" si="275"/>
        <v>0.16500000000000092</v>
      </c>
      <c r="CI306" s="8">
        <f t="shared" si="276"/>
        <v>0.3050000000000006</v>
      </c>
      <c r="CJ306" s="8">
        <f t="shared" si="277"/>
        <v>1.5000000000000568E-2</v>
      </c>
      <c r="CK306" s="8">
        <f t="shared" si="278"/>
        <v>4.9999999999990052E-3</v>
      </c>
      <c r="CL306" s="8">
        <f t="shared" si="279"/>
        <v>4.4999999999999041E-2</v>
      </c>
      <c r="CM306" s="8">
        <f t="shared" si="280"/>
        <v>6.4999999999999503E-2</v>
      </c>
      <c r="CN306" s="8"/>
    </row>
    <row r="307" spans="1:92">
      <c r="A307" s="1">
        <f t="shared" si="304"/>
        <v>305</v>
      </c>
      <c r="B307" s="34"/>
      <c r="C307" s="1">
        <v>4</v>
      </c>
      <c r="D307" s="4">
        <f t="shared" si="255"/>
        <v>35</v>
      </c>
      <c r="E307" s="4" t="s">
        <v>135</v>
      </c>
      <c r="F307" s="4">
        <v>1</v>
      </c>
      <c r="G307" s="4" t="s">
        <v>16</v>
      </c>
      <c r="H307" s="4" t="s">
        <v>18</v>
      </c>
      <c r="I307" s="4"/>
      <c r="J307" s="5">
        <v>91.2</v>
      </c>
      <c r="K307" s="67">
        <v>3.0000000000000001E-3</v>
      </c>
      <c r="L307" s="41">
        <v>7.052999999999999</v>
      </c>
      <c r="M307" s="132" t="s">
        <v>225</v>
      </c>
      <c r="N307" s="1" t="s">
        <v>15</v>
      </c>
      <c r="O307" s="23">
        <v>7.0989999999999993</v>
      </c>
      <c r="P307" s="1" t="s">
        <v>9</v>
      </c>
      <c r="Q307" s="3" t="s">
        <v>227</v>
      </c>
      <c r="R307" s="23">
        <v>6.5430000000000001</v>
      </c>
      <c r="S307" s="23">
        <v>6.468</v>
      </c>
      <c r="T307" s="23">
        <v>7.1870000000000003</v>
      </c>
      <c r="U307" s="23">
        <v>7.165</v>
      </c>
      <c r="V307" s="23">
        <v>7.1230000000000002</v>
      </c>
      <c r="W307" s="23">
        <v>7.0209999999999999</v>
      </c>
      <c r="X307" s="23">
        <v>7.024</v>
      </c>
      <c r="Y307" s="23">
        <v>7.0570000000000004</v>
      </c>
      <c r="Z307" s="23">
        <v>6.9989999999999997</v>
      </c>
      <c r="AA307" s="23">
        <v>6.9889999999999999</v>
      </c>
      <c r="AB307" s="23">
        <v>7.0129999999999999</v>
      </c>
      <c r="AC307" s="23">
        <v>7.0590000000000002</v>
      </c>
      <c r="AD307" s="23">
        <v>6.8609999999999998</v>
      </c>
      <c r="AE307" s="23">
        <v>6.827</v>
      </c>
      <c r="AF307" s="23">
        <v>6.4109999999999996</v>
      </c>
      <c r="AG307" s="23">
        <v>7.3570000000000002</v>
      </c>
      <c r="AH307" s="6">
        <f t="shared" si="253"/>
        <v>6.8840000000000003</v>
      </c>
      <c r="AI307" s="30">
        <v>6.84</v>
      </c>
      <c r="AJ307" s="7">
        <v>7.27</v>
      </c>
      <c r="AK307" s="7">
        <v>7.03</v>
      </c>
      <c r="AL307" s="8">
        <v>7.26</v>
      </c>
      <c r="AM307" s="8">
        <v>7.24</v>
      </c>
      <c r="AN307" s="30">
        <v>7.29</v>
      </c>
      <c r="AO307" s="30">
        <v>7.28</v>
      </c>
      <c r="AP307" s="3"/>
      <c r="AQ307" s="23">
        <f t="shared" si="256"/>
        <v>-0.5099999999999989</v>
      </c>
      <c r="AR307" s="23">
        <f t="shared" si="302"/>
        <v>-0.58499999999999908</v>
      </c>
      <c r="AS307" s="23">
        <f t="shared" si="303"/>
        <v>0.13400000000000123</v>
      </c>
      <c r="AT307" s="23">
        <f t="shared" si="281"/>
        <v>0.11200000000000099</v>
      </c>
      <c r="AU307" s="23">
        <f t="shared" si="282"/>
        <v>7.0000000000001172E-2</v>
      </c>
      <c r="AV307" s="23">
        <f t="shared" si="283"/>
        <v>-3.199999999999914E-2</v>
      </c>
      <c r="AW307" s="23">
        <f t="shared" si="284"/>
        <v>-2.8999999999999027E-2</v>
      </c>
      <c r="AX307" s="23">
        <f t="shared" si="285"/>
        <v>4.0000000000013358E-3</v>
      </c>
      <c r="AY307" s="23">
        <f t="shared" si="286"/>
        <v>-5.3999999999999382E-2</v>
      </c>
      <c r="AZ307" s="23">
        <f t="shared" si="287"/>
        <v>-6.3999999999999169E-2</v>
      </c>
      <c r="BA307" s="23">
        <f t="shared" si="288"/>
        <v>-3.9999999999999147E-2</v>
      </c>
      <c r="BB307" s="23">
        <f t="shared" si="289"/>
        <v>6.0000000000011156E-3</v>
      </c>
      <c r="BC307" s="23">
        <f t="shared" si="290"/>
        <v>-0.19199999999999928</v>
      </c>
      <c r="BD307" s="23">
        <f t="shared" si="291"/>
        <v>-0.22599999999999909</v>
      </c>
      <c r="BE307" s="23">
        <f t="shared" si="292"/>
        <v>-0.64199999999999946</v>
      </c>
      <c r="BF307" s="23">
        <f t="shared" si="293"/>
        <v>0.30400000000000116</v>
      </c>
      <c r="BG307" s="23">
        <f t="shared" si="294"/>
        <v>-0.16899999999999871</v>
      </c>
      <c r="BH307" s="23">
        <f t="shared" si="295"/>
        <v>-0.21299999999999919</v>
      </c>
      <c r="BI307" s="23">
        <f t="shared" si="296"/>
        <v>0.21700000000000053</v>
      </c>
      <c r="BJ307" s="23">
        <f t="shared" si="297"/>
        <v>-2.2999999999998799E-2</v>
      </c>
      <c r="BK307" s="23">
        <f t="shared" si="298"/>
        <v>0.20700000000000074</v>
      </c>
      <c r="BL307" s="23">
        <f t="shared" si="299"/>
        <v>0.18700000000000117</v>
      </c>
      <c r="BM307" s="23">
        <f t="shared" si="300"/>
        <v>0.23700000000000099</v>
      </c>
      <c r="BN307" s="23">
        <f t="shared" si="301"/>
        <v>0.2270000000000012</v>
      </c>
      <c r="BP307" s="8">
        <f t="shared" si="257"/>
        <v>0.5099999999999989</v>
      </c>
      <c r="BQ307" s="8">
        <f t="shared" si="258"/>
        <v>0.58499999999999908</v>
      </c>
      <c r="BR307" s="8">
        <f t="shared" si="259"/>
        <v>0.13400000000000123</v>
      </c>
      <c r="BS307" s="8">
        <f t="shared" si="260"/>
        <v>0.11200000000000099</v>
      </c>
      <c r="BT307" s="8">
        <f t="shared" si="261"/>
        <v>7.0000000000001172E-2</v>
      </c>
      <c r="BU307" s="8">
        <f t="shared" si="262"/>
        <v>3.199999999999914E-2</v>
      </c>
      <c r="BV307" s="8">
        <f t="shared" si="263"/>
        <v>2.8999999999999027E-2</v>
      </c>
      <c r="BW307" s="8">
        <f t="shared" si="264"/>
        <v>4.0000000000013358E-3</v>
      </c>
      <c r="BX307" s="8">
        <f t="shared" si="265"/>
        <v>5.3999999999999382E-2</v>
      </c>
      <c r="BY307" s="8">
        <f t="shared" si="266"/>
        <v>6.3999999999999169E-2</v>
      </c>
      <c r="BZ307" s="8">
        <f t="shared" si="267"/>
        <v>3.9999999999999147E-2</v>
      </c>
      <c r="CA307" s="8">
        <f t="shared" si="268"/>
        <v>6.0000000000011156E-3</v>
      </c>
      <c r="CB307" s="8">
        <f t="shared" si="269"/>
        <v>0.19199999999999928</v>
      </c>
      <c r="CC307" s="8">
        <f t="shared" si="270"/>
        <v>0.22599999999999909</v>
      </c>
      <c r="CD307" s="8">
        <f t="shared" si="271"/>
        <v>0.64199999999999946</v>
      </c>
      <c r="CE307" s="8">
        <f t="shared" si="272"/>
        <v>0.30400000000000116</v>
      </c>
      <c r="CF307" s="8">
        <f t="shared" si="273"/>
        <v>0.16899999999999871</v>
      </c>
      <c r="CG307" s="8">
        <f t="shared" si="274"/>
        <v>0.21299999999999919</v>
      </c>
      <c r="CH307" s="8">
        <f t="shared" si="275"/>
        <v>0.21700000000000053</v>
      </c>
      <c r="CI307" s="8">
        <f t="shared" si="276"/>
        <v>2.2999999999998799E-2</v>
      </c>
      <c r="CJ307" s="8">
        <f t="shared" si="277"/>
        <v>0.20700000000000074</v>
      </c>
      <c r="CK307" s="8">
        <f t="shared" si="278"/>
        <v>0.18700000000000117</v>
      </c>
      <c r="CL307" s="8">
        <f t="shared" si="279"/>
        <v>0.23700000000000099</v>
      </c>
      <c r="CM307" s="8">
        <f t="shared" si="280"/>
        <v>0.2270000000000012</v>
      </c>
      <c r="CN307" s="8"/>
    </row>
    <row r="308" spans="1:92">
      <c r="A308" s="1">
        <f t="shared" si="304"/>
        <v>306</v>
      </c>
      <c r="B308" s="34"/>
      <c r="C308" s="1">
        <v>4</v>
      </c>
      <c r="D308" s="4">
        <f t="shared" si="255"/>
        <v>35</v>
      </c>
      <c r="E308" s="4" t="s">
        <v>151</v>
      </c>
      <c r="F308" s="4">
        <v>1</v>
      </c>
      <c r="G308" s="4" t="s">
        <v>16</v>
      </c>
      <c r="H308" s="4" t="s">
        <v>18</v>
      </c>
      <c r="I308" s="4"/>
      <c r="J308" s="5">
        <v>91.4</v>
      </c>
      <c r="K308" s="72"/>
      <c r="L308" s="41">
        <v>7.5790000000000015</v>
      </c>
      <c r="M308" s="132" t="s">
        <v>225</v>
      </c>
      <c r="N308" s="1" t="s">
        <v>15</v>
      </c>
      <c r="O308" s="23">
        <v>7.5300000000000011</v>
      </c>
      <c r="P308" s="1" t="s">
        <v>9</v>
      </c>
      <c r="Q308" s="3"/>
      <c r="R308" s="23">
        <v>7.1029999999999998</v>
      </c>
      <c r="S308" s="23">
        <v>7.0830000000000002</v>
      </c>
      <c r="T308" s="23">
        <v>7.7110000000000003</v>
      </c>
      <c r="U308" s="23">
        <v>7.617</v>
      </c>
      <c r="V308" s="23">
        <v>7.6310000000000002</v>
      </c>
      <c r="W308" s="23">
        <v>7.5540000000000003</v>
      </c>
      <c r="X308" s="23">
        <v>7.5579999999999998</v>
      </c>
      <c r="Y308" s="23">
        <v>7.5880000000000001</v>
      </c>
      <c r="Z308" s="23">
        <v>7.5410000000000004</v>
      </c>
      <c r="AA308" s="23">
        <v>7.5220000000000002</v>
      </c>
      <c r="AB308" s="23">
        <v>7.5510000000000002</v>
      </c>
      <c r="AC308" s="23">
        <v>7.5990000000000002</v>
      </c>
      <c r="AD308" s="23">
        <v>7.4240000000000004</v>
      </c>
      <c r="AE308" s="23">
        <v>7.3680000000000003</v>
      </c>
      <c r="AF308" s="23">
        <v>7.02</v>
      </c>
      <c r="AG308" s="23">
        <v>7.8739999999999997</v>
      </c>
      <c r="AH308" s="6">
        <f t="shared" si="253"/>
        <v>7.4469999999999992</v>
      </c>
      <c r="AI308" s="11"/>
      <c r="AJ308" s="11"/>
      <c r="AK308" s="11"/>
      <c r="AL308" s="11"/>
      <c r="AM308" s="11"/>
      <c r="AN308" s="11"/>
      <c r="AO308" s="11"/>
      <c r="AP308" s="3"/>
      <c r="AQ308" s="23">
        <f t="shared" si="256"/>
        <v>-0.47600000000000176</v>
      </c>
      <c r="AR308" s="23">
        <f t="shared" si="302"/>
        <v>-0.49600000000000133</v>
      </c>
      <c r="AS308" s="23">
        <f t="shared" si="303"/>
        <v>0.13199999999999878</v>
      </c>
      <c r="AT308" s="23">
        <f t="shared" si="281"/>
        <v>3.7999999999998479E-2</v>
      </c>
      <c r="AU308" s="23">
        <f t="shared" si="282"/>
        <v>5.1999999999998714E-2</v>
      </c>
      <c r="AV308" s="23">
        <f t="shared" si="283"/>
        <v>-2.5000000000001243E-2</v>
      </c>
      <c r="AW308" s="23">
        <f t="shared" si="284"/>
        <v>-2.1000000000001684E-2</v>
      </c>
      <c r="AX308" s="23">
        <f t="shared" si="285"/>
        <v>8.9999999999985647E-3</v>
      </c>
      <c r="AY308" s="23">
        <f t="shared" si="286"/>
        <v>-3.8000000000001144E-2</v>
      </c>
      <c r="AZ308" s="23">
        <f t="shared" si="287"/>
        <v>-5.7000000000001272E-2</v>
      </c>
      <c r="BA308" s="23">
        <f t="shared" si="288"/>
        <v>-2.8000000000001357E-2</v>
      </c>
      <c r="BB308" s="23">
        <f t="shared" si="289"/>
        <v>1.9999999999998685E-2</v>
      </c>
      <c r="BC308" s="23">
        <f t="shared" si="290"/>
        <v>-0.15500000000000114</v>
      </c>
      <c r="BD308" s="23">
        <f t="shared" si="291"/>
        <v>-0.21100000000000119</v>
      </c>
      <c r="BE308" s="23">
        <f t="shared" si="292"/>
        <v>-0.55900000000000194</v>
      </c>
      <c r="BF308" s="23">
        <f t="shared" si="293"/>
        <v>0.29499999999999815</v>
      </c>
      <c r="BG308" s="23">
        <f t="shared" si="294"/>
        <v>-0.13200000000000234</v>
      </c>
      <c r="BH308" s="23" t="str">
        <f t="shared" si="295"/>
        <v/>
      </c>
      <c r="BI308" s="23" t="str">
        <f t="shared" si="296"/>
        <v/>
      </c>
      <c r="BJ308" s="23" t="str">
        <f t="shared" si="297"/>
        <v/>
      </c>
      <c r="BK308" s="23" t="str">
        <f t="shared" si="298"/>
        <v/>
      </c>
      <c r="BL308" s="23" t="str">
        <f t="shared" si="299"/>
        <v/>
      </c>
      <c r="BM308" s="23" t="str">
        <f t="shared" si="300"/>
        <v/>
      </c>
      <c r="BN308" s="23" t="str">
        <f t="shared" si="301"/>
        <v/>
      </c>
      <c r="BP308" s="8">
        <f t="shared" si="257"/>
        <v>0.47600000000000176</v>
      </c>
      <c r="BQ308" s="8">
        <f t="shared" si="258"/>
        <v>0.49600000000000133</v>
      </c>
      <c r="BR308" s="8">
        <f t="shared" si="259"/>
        <v>0.13199999999999878</v>
      </c>
      <c r="BS308" s="8">
        <f t="shared" si="260"/>
        <v>3.7999999999998479E-2</v>
      </c>
      <c r="BT308" s="8">
        <f t="shared" si="261"/>
        <v>5.1999999999998714E-2</v>
      </c>
      <c r="BU308" s="8">
        <f t="shared" si="262"/>
        <v>2.5000000000001243E-2</v>
      </c>
      <c r="BV308" s="8">
        <f t="shared" si="263"/>
        <v>2.1000000000001684E-2</v>
      </c>
      <c r="BW308" s="8">
        <f t="shared" si="264"/>
        <v>8.9999999999985647E-3</v>
      </c>
      <c r="BX308" s="8">
        <f t="shared" si="265"/>
        <v>3.8000000000001144E-2</v>
      </c>
      <c r="BY308" s="8">
        <f t="shared" si="266"/>
        <v>5.7000000000001272E-2</v>
      </c>
      <c r="BZ308" s="8">
        <f t="shared" si="267"/>
        <v>2.8000000000001357E-2</v>
      </c>
      <c r="CA308" s="8">
        <f t="shared" si="268"/>
        <v>1.9999999999998685E-2</v>
      </c>
      <c r="CB308" s="8">
        <f t="shared" si="269"/>
        <v>0.15500000000000114</v>
      </c>
      <c r="CC308" s="8">
        <f t="shared" si="270"/>
        <v>0.21100000000000119</v>
      </c>
      <c r="CD308" s="8">
        <f t="shared" si="271"/>
        <v>0.55900000000000194</v>
      </c>
      <c r="CE308" s="8">
        <f t="shared" si="272"/>
        <v>0.29499999999999815</v>
      </c>
      <c r="CF308" s="8">
        <f t="shared" si="273"/>
        <v>0.13200000000000234</v>
      </c>
      <c r="CG308" s="8" t="str">
        <f t="shared" si="274"/>
        <v/>
      </c>
      <c r="CH308" s="8" t="str">
        <f t="shared" si="275"/>
        <v/>
      </c>
      <c r="CI308" s="8" t="str">
        <f t="shared" si="276"/>
        <v/>
      </c>
      <c r="CJ308" s="8" t="str">
        <f t="shared" si="277"/>
        <v/>
      </c>
      <c r="CK308" s="8" t="str">
        <f t="shared" si="278"/>
        <v/>
      </c>
      <c r="CL308" s="8" t="str">
        <f t="shared" si="279"/>
        <v/>
      </c>
      <c r="CM308" s="8" t="str">
        <f t="shared" si="280"/>
        <v/>
      </c>
      <c r="CN308" s="8"/>
    </row>
    <row r="309" spans="1:92">
      <c r="A309" s="1">
        <f t="shared" si="304"/>
        <v>307</v>
      </c>
      <c r="B309" s="34"/>
      <c r="C309" s="1">
        <v>4</v>
      </c>
      <c r="D309" s="4">
        <f t="shared" si="255"/>
        <v>35</v>
      </c>
      <c r="E309" s="4" t="s">
        <v>151</v>
      </c>
      <c r="F309" s="4">
        <v>1</v>
      </c>
      <c r="G309" s="4" t="s">
        <v>13</v>
      </c>
      <c r="H309" s="4" t="s">
        <v>14</v>
      </c>
      <c r="I309" s="4"/>
      <c r="J309" s="5">
        <v>92.8</v>
      </c>
      <c r="K309" s="72"/>
      <c r="L309" s="41">
        <v>7.827</v>
      </c>
      <c r="M309" s="132" t="s">
        <v>225</v>
      </c>
      <c r="N309" s="1" t="s">
        <v>15</v>
      </c>
      <c r="O309" s="23">
        <v>7.8319999999999999</v>
      </c>
      <c r="P309" s="1" t="s">
        <v>9</v>
      </c>
      <c r="Q309" s="3"/>
      <c r="R309" s="23">
        <v>8.0419999999999998</v>
      </c>
      <c r="S309" s="23">
        <v>7.8410000000000002</v>
      </c>
      <c r="T309" s="23">
        <v>7.9359999999999999</v>
      </c>
      <c r="U309" s="50"/>
      <c r="V309" s="23">
        <v>7.9489999999999998</v>
      </c>
      <c r="W309" s="23">
        <v>7.843</v>
      </c>
      <c r="X309" s="23">
        <v>7.843</v>
      </c>
      <c r="Y309" s="23">
        <v>7.8449999999999998</v>
      </c>
      <c r="Z309" s="23">
        <v>7.8120000000000003</v>
      </c>
      <c r="AA309" s="23">
        <v>7.8179999999999996</v>
      </c>
      <c r="AB309" s="23">
        <v>8.1120000000000001</v>
      </c>
      <c r="AC309" s="23">
        <v>8.1140000000000008</v>
      </c>
      <c r="AD309" s="23">
        <v>8.0299999999999994</v>
      </c>
      <c r="AE309" s="23">
        <v>7.9480000000000004</v>
      </c>
      <c r="AF309" s="23">
        <v>7.8220000000000001</v>
      </c>
      <c r="AG309" s="23">
        <v>7.7549999999999999</v>
      </c>
      <c r="AH309" s="6">
        <f t="shared" si="253"/>
        <v>7.7885</v>
      </c>
      <c r="AI309" s="11"/>
      <c r="AJ309" s="11"/>
      <c r="AK309" s="11"/>
      <c r="AL309" s="11"/>
      <c r="AM309" s="11"/>
      <c r="AN309" s="11"/>
      <c r="AO309" s="11"/>
      <c r="AP309" s="3"/>
      <c r="AQ309" s="23">
        <f t="shared" si="256"/>
        <v>0.21499999999999986</v>
      </c>
      <c r="AR309" s="23">
        <f t="shared" si="302"/>
        <v>1.4000000000000234E-2</v>
      </c>
      <c r="AS309" s="23">
        <f t="shared" si="303"/>
        <v>0.10899999999999999</v>
      </c>
      <c r="AT309" s="23" t="str">
        <f t="shared" si="281"/>
        <v/>
      </c>
      <c r="AU309" s="23">
        <f t="shared" si="282"/>
        <v>0.12199999999999989</v>
      </c>
      <c r="AV309" s="23">
        <f t="shared" si="283"/>
        <v>1.6000000000000014E-2</v>
      </c>
      <c r="AW309" s="23">
        <f t="shared" si="284"/>
        <v>1.6000000000000014E-2</v>
      </c>
      <c r="AX309" s="23">
        <f t="shared" si="285"/>
        <v>1.7999999999999794E-2</v>
      </c>
      <c r="AY309" s="23">
        <f t="shared" si="286"/>
        <v>-1.499999999999968E-2</v>
      </c>
      <c r="AZ309" s="23">
        <f t="shared" si="287"/>
        <v>-9.0000000000003411E-3</v>
      </c>
      <c r="BA309" s="23">
        <f t="shared" si="288"/>
        <v>0.28500000000000014</v>
      </c>
      <c r="BB309" s="23">
        <f t="shared" si="289"/>
        <v>0.28700000000000081</v>
      </c>
      <c r="BC309" s="23">
        <f t="shared" si="290"/>
        <v>0.2029999999999994</v>
      </c>
      <c r="BD309" s="23">
        <f t="shared" si="291"/>
        <v>0.12100000000000044</v>
      </c>
      <c r="BE309" s="23">
        <f t="shared" si="292"/>
        <v>-4.9999999999998934E-3</v>
      </c>
      <c r="BF309" s="23">
        <f t="shared" si="293"/>
        <v>-7.2000000000000064E-2</v>
      </c>
      <c r="BG309" s="23">
        <f t="shared" si="294"/>
        <v>-3.8499999999999979E-2</v>
      </c>
      <c r="BH309" s="23" t="str">
        <f t="shared" si="295"/>
        <v/>
      </c>
      <c r="BI309" s="23" t="str">
        <f t="shared" si="296"/>
        <v/>
      </c>
      <c r="BJ309" s="23" t="str">
        <f t="shared" si="297"/>
        <v/>
      </c>
      <c r="BK309" s="23" t="str">
        <f t="shared" si="298"/>
        <v/>
      </c>
      <c r="BL309" s="23" t="str">
        <f t="shared" si="299"/>
        <v/>
      </c>
      <c r="BM309" s="23" t="str">
        <f t="shared" si="300"/>
        <v/>
      </c>
      <c r="BN309" s="23" t="str">
        <f t="shared" si="301"/>
        <v/>
      </c>
      <c r="BP309" s="8">
        <f t="shared" si="257"/>
        <v>0.21499999999999986</v>
      </c>
      <c r="BQ309" s="8">
        <f t="shared" si="258"/>
        <v>1.4000000000000234E-2</v>
      </c>
      <c r="BR309" s="8">
        <f t="shared" si="259"/>
        <v>0.10899999999999999</v>
      </c>
      <c r="BS309" s="8" t="str">
        <f t="shared" si="260"/>
        <v/>
      </c>
      <c r="BT309" s="8">
        <f t="shared" si="261"/>
        <v>0.12199999999999989</v>
      </c>
      <c r="BU309" s="8">
        <f t="shared" si="262"/>
        <v>1.6000000000000014E-2</v>
      </c>
      <c r="BV309" s="8">
        <f t="shared" si="263"/>
        <v>1.6000000000000014E-2</v>
      </c>
      <c r="BW309" s="8">
        <f t="shared" si="264"/>
        <v>1.7999999999999794E-2</v>
      </c>
      <c r="BX309" s="8">
        <f t="shared" si="265"/>
        <v>1.499999999999968E-2</v>
      </c>
      <c r="BY309" s="8">
        <f t="shared" si="266"/>
        <v>9.0000000000003411E-3</v>
      </c>
      <c r="BZ309" s="8">
        <f t="shared" si="267"/>
        <v>0.28500000000000014</v>
      </c>
      <c r="CA309" s="8">
        <f t="shared" si="268"/>
        <v>0.28700000000000081</v>
      </c>
      <c r="CB309" s="8">
        <f t="shared" si="269"/>
        <v>0.2029999999999994</v>
      </c>
      <c r="CC309" s="8">
        <f t="shared" si="270"/>
        <v>0.12100000000000044</v>
      </c>
      <c r="CD309" s="8">
        <f t="shared" si="271"/>
        <v>4.9999999999998934E-3</v>
      </c>
      <c r="CE309" s="8">
        <f t="shared" si="272"/>
        <v>7.2000000000000064E-2</v>
      </c>
      <c r="CF309" s="8">
        <f t="shared" si="273"/>
        <v>3.8499999999999979E-2</v>
      </c>
      <c r="CG309" s="8" t="str">
        <f t="shared" si="274"/>
        <v/>
      </c>
      <c r="CH309" s="8" t="str">
        <f t="shared" si="275"/>
        <v/>
      </c>
      <c r="CI309" s="8" t="str">
        <f t="shared" si="276"/>
        <v/>
      </c>
      <c r="CJ309" s="8" t="str">
        <f t="shared" si="277"/>
        <v/>
      </c>
      <c r="CK309" s="8" t="str">
        <f t="shared" si="278"/>
        <v/>
      </c>
      <c r="CL309" s="8" t="str">
        <f t="shared" si="279"/>
        <v/>
      </c>
      <c r="CM309" s="8" t="str">
        <f t="shared" si="280"/>
        <v/>
      </c>
      <c r="CN309" s="8"/>
    </row>
    <row r="310" spans="1:92">
      <c r="A310" s="1">
        <f t="shared" si="304"/>
        <v>308</v>
      </c>
      <c r="B310" s="34"/>
      <c r="C310" s="1">
        <v>4</v>
      </c>
      <c r="D310" s="4">
        <f t="shared" si="255"/>
        <v>35</v>
      </c>
      <c r="E310" s="4" t="s">
        <v>148</v>
      </c>
      <c r="F310" s="4">
        <v>1</v>
      </c>
      <c r="G310" s="4" t="s">
        <v>16</v>
      </c>
      <c r="H310" s="4" t="s">
        <v>24</v>
      </c>
      <c r="I310" s="4"/>
      <c r="J310" s="5">
        <v>92.1</v>
      </c>
      <c r="K310" s="67">
        <v>1.2E-2</v>
      </c>
      <c r="L310" s="41">
        <v>7.9579999999999984</v>
      </c>
      <c r="M310" s="132" t="s">
        <v>225</v>
      </c>
      <c r="N310" s="1" t="s">
        <v>15</v>
      </c>
      <c r="O310" s="23">
        <v>7.9979999999999984</v>
      </c>
      <c r="P310" s="1" t="s">
        <v>9</v>
      </c>
      <c r="Q310" s="3"/>
      <c r="R310" s="23">
        <v>7.9160000000000004</v>
      </c>
      <c r="S310" s="23">
        <v>7.7889999999999997</v>
      </c>
      <c r="T310" s="23">
        <v>8.1120000000000001</v>
      </c>
      <c r="U310" s="23">
        <v>8.0670000000000002</v>
      </c>
      <c r="V310" s="23">
        <v>8.0079999999999991</v>
      </c>
      <c r="W310" s="23">
        <v>7.9420000000000002</v>
      </c>
      <c r="X310" s="23">
        <v>7.9470000000000001</v>
      </c>
      <c r="Y310" s="23">
        <v>7.9660000000000002</v>
      </c>
      <c r="Z310" s="23">
        <v>7.9379999999999997</v>
      </c>
      <c r="AA310" s="23">
        <v>7.93</v>
      </c>
      <c r="AB310" s="23">
        <v>7.9829999999999997</v>
      </c>
      <c r="AC310" s="23">
        <v>8.0519999999999996</v>
      </c>
      <c r="AD310" s="23">
        <v>7.9660000000000002</v>
      </c>
      <c r="AE310" s="23">
        <v>7.8319999999999999</v>
      </c>
      <c r="AF310" s="23">
        <v>7.6929999999999996</v>
      </c>
      <c r="AG310" s="23">
        <v>7.9429999999999996</v>
      </c>
      <c r="AH310" s="6">
        <f t="shared" si="253"/>
        <v>7.8179999999999996</v>
      </c>
      <c r="AI310" s="11"/>
      <c r="AJ310" s="11"/>
      <c r="AK310" s="11"/>
      <c r="AL310" s="11"/>
      <c r="AM310" s="11"/>
      <c r="AN310" s="11"/>
      <c r="AO310" s="11"/>
      <c r="AP310" s="3"/>
      <c r="AQ310" s="23">
        <f t="shared" si="256"/>
        <v>-4.1999999999998039E-2</v>
      </c>
      <c r="AR310" s="23">
        <f t="shared" si="302"/>
        <v>-0.16899999999999871</v>
      </c>
      <c r="AS310" s="23">
        <f t="shared" si="303"/>
        <v>0.15400000000000169</v>
      </c>
      <c r="AT310" s="23">
        <f t="shared" si="281"/>
        <v>0.10900000000000176</v>
      </c>
      <c r="AU310" s="23">
        <f t="shared" si="282"/>
        <v>5.0000000000000711E-2</v>
      </c>
      <c r="AV310" s="23">
        <f t="shared" si="283"/>
        <v>-1.5999999999998238E-2</v>
      </c>
      <c r="AW310" s="23">
        <f t="shared" si="284"/>
        <v>-1.0999999999998344E-2</v>
      </c>
      <c r="AX310" s="23">
        <f t="shared" si="285"/>
        <v>8.0000000000017835E-3</v>
      </c>
      <c r="AY310" s="23">
        <f t="shared" si="286"/>
        <v>-1.9999999999998685E-2</v>
      </c>
      <c r="AZ310" s="23">
        <f t="shared" si="287"/>
        <v>-2.7999999999998693E-2</v>
      </c>
      <c r="BA310" s="23">
        <f t="shared" si="288"/>
        <v>2.5000000000001243E-2</v>
      </c>
      <c r="BB310" s="23">
        <f t="shared" si="289"/>
        <v>9.4000000000001194E-2</v>
      </c>
      <c r="BC310" s="23">
        <f t="shared" si="290"/>
        <v>8.0000000000017835E-3</v>
      </c>
      <c r="BD310" s="23">
        <f t="shared" si="291"/>
        <v>-0.12599999999999856</v>
      </c>
      <c r="BE310" s="23">
        <f t="shared" si="292"/>
        <v>-0.26499999999999879</v>
      </c>
      <c r="BF310" s="23">
        <f t="shared" si="293"/>
        <v>-1.4999999999998792E-2</v>
      </c>
      <c r="BG310" s="23">
        <f t="shared" si="294"/>
        <v>-0.13999999999999879</v>
      </c>
      <c r="BH310" s="23" t="str">
        <f t="shared" si="295"/>
        <v/>
      </c>
      <c r="BI310" s="23" t="str">
        <f t="shared" si="296"/>
        <v/>
      </c>
      <c r="BJ310" s="23" t="str">
        <f t="shared" si="297"/>
        <v/>
      </c>
      <c r="BK310" s="23" t="str">
        <f t="shared" si="298"/>
        <v/>
      </c>
      <c r="BL310" s="23" t="str">
        <f t="shared" si="299"/>
        <v/>
      </c>
      <c r="BM310" s="23" t="str">
        <f t="shared" si="300"/>
        <v/>
      </c>
      <c r="BN310" s="23" t="str">
        <f t="shared" si="301"/>
        <v/>
      </c>
      <c r="BP310" s="8">
        <f t="shared" si="257"/>
        <v>4.1999999999998039E-2</v>
      </c>
      <c r="BQ310" s="8">
        <f t="shared" si="258"/>
        <v>0.16899999999999871</v>
      </c>
      <c r="BR310" s="8">
        <f t="shared" si="259"/>
        <v>0.15400000000000169</v>
      </c>
      <c r="BS310" s="8">
        <f t="shared" si="260"/>
        <v>0.10900000000000176</v>
      </c>
      <c r="BT310" s="8">
        <f t="shared" si="261"/>
        <v>5.0000000000000711E-2</v>
      </c>
      <c r="BU310" s="8">
        <f t="shared" si="262"/>
        <v>1.5999999999998238E-2</v>
      </c>
      <c r="BV310" s="8">
        <f t="shared" si="263"/>
        <v>1.0999999999998344E-2</v>
      </c>
      <c r="BW310" s="8">
        <f t="shared" si="264"/>
        <v>8.0000000000017835E-3</v>
      </c>
      <c r="BX310" s="8">
        <f t="shared" si="265"/>
        <v>1.9999999999998685E-2</v>
      </c>
      <c r="BY310" s="8">
        <f t="shared" si="266"/>
        <v>2.7999999999998693E-2</v>
      </c>
      <c r="BZ310" s="8">
        <f t="shared" si="267"/>
        <v>2.5000000000001243E-2</v>
      </c>
      <c r="CA310" s="8">
        <f t="shared" si="268"/>
        <v>9.4000000000001194E-2</v>
      </c>
      <c r="CB310" s="8">
        <f t="shared" si="269"/>
        <v>8.0000000000017835E-3</v>
      </c>
      <c r="CC310" s="8">
        <f t="shared" si="270"/>
        <v>0.12599999999999856</v>
      </c>
      <c r="CD310" s="8">
        <f t="shared" si="271"/>
        <v>0.26499999999999879</v>
      </c>
      <c r="CE310" s="8">
        <f t="shared" si="272"/>
        <v>1.4999999999998792E-2</v>
      </c>
      <c r="CF310" s="8">
        <f t="shared" si="273"/>
        <v>0.13999999999999879</v>
      </c>
      <c r="CG310" s="8" t="str">
        <f t="shared" si="274"/>
        <v/>
      </c>
      <c r="CH310" s="8" t="str">
        <f t="shared" si="275"/>
        <v/>
      </c>
      <c r="CI310" s="8" t="str">
        <f t="shared" si="276"/>
        <v/>
      </c>
      <c r="CJ310" s="8" t="str">
        <f t="shared" si="277"/>
        <v/>
      </c>
      <c r="CK310" s="8" t="str">
        <f t="shared" si="278"/>
        <v/>
      </c>
      <c r="CL310" s="8" t="str">
        <f t="shared" si="279"/>
        <v/>
      </c>
      <c r="CM310" s="8" t="str">
        <f t="shared" si="280"/>
        <v/>
      </c>
      <c r="CN310" s="8"/>
    </row>
    <row r="311" spans="1:92">
      <c r="A311" s="1">
        <f t="shared" si="304"/>
        <v>309</v>
      </c>
      <c r="B311" s="34"/>
      <c r="C311" s="1">
        <v>4</v>
      </c>
      <c r="D311" s="4">
        <f t="shared" si="255"/>
        <v>35</v>
      </c>
      <c r="E311" s="4" t="s">
        <v>135</v>
      </c>
      <c r="F311" s="4">
        <v>1</v>
      </c>
      <c r="G311" s="4" t="s">
        <v>16</v>
      </c>
      <c r="H311" s="4" t="s">
        <v>18</v>
      </c>
      <c r="I311" s="4"/>
      <c r="J311" s="5">
        <v>91</v>
      </c>
      <c r="K311" s="67">
        <v>0</v>
      </c>
      <c r="L311" s="41">
        <v>8.1309999999999985</v>
      </c>
      <c r="M311" s="132" t="s">
        <v>225</v>
      </c>
      <c r="N311" s="1" t="s">
        <v>15</v>
      </c>
      <c r="O311" s="23">
        <v>8.1249999999999982</v>
      </c>
      <c r="P311" s="1" t="s">
        <v>9</v>
      </c>
      <c r="Q311" s="3"/>
      <c r="R311" s="23">
        <v>7.5759999999999996</v>
      </c>
      <c r="S311" s="23">
        <v>7.6050000000000004</v>
      </c>
      <c r="T311" s="23">
        <v>8.2669999999999995</v>
      </c>
      <c r="U311" s="23">
        <v>8.25</v>
      </c>
      <c r="V311" s="23">
        <v>8.1999999999999993</v>
      </c>
      <c r="W311" s="23">
        <v>8.1310000000000002</v>
      </c>
      <c r="X311" s="23">
        <v>8.1180000000000003</v>
      </c>
      <c r="Y311" s="23">
        <v>8.1430000000000007</v>
      </c>
      <c r="Z311" s="23">
        <v>8.0980000000000008</v>
      </c>
      <c r="AA311" s="23">
        <v>8.0839999999999996</v>
      </c>
      <c r="AB311" s="23">
        <v>8.08</v>
      </c>
      <c r="AC311" s="23">
        <v>8.1329999999999991</v>
      </c>
      <c r="AD311" s="23">
        <v>7.9560000000000004</v>
      </c>
      <c r="AE311" s="23">
        <v>7.8929999999999998</v>
      </c>
      <c r="AF311" s="23">
        <v>7.5449999999999999</v>
      </c>
      <c r="AG311" s="23">
        <v>8.5210000000000008</v>
      </c>
      <c r="AH311" s="6">
        <f t="shared" si="253"/>
        <v>8.0330000000000013</v>
      </c>
      <c r="AI311" s="11"/>
      <c r="AJ311" s="11"/>
      <c r="AK311" s="11"/>
      <c r="AL311" s="11"/>
      <c r="AM311" s="11"/>
      <c r="AN311" s="11"/>
      <c r="AO311" s="11"/>
      <c r="AP311" s="3"/>
      <c r="AQ311" s="23">
        <f t="shared" si="256"/>
        <v>-0.55499999999999883</v>
      </c>
      <c r="AR311" s="23">
        <f t="shared" si="302"/>
        <v>-0.52599999999999802</v>
      </c>
      <c r="AS311" s="23">
        <f t="shared" si="303"/>
        <v>0.13600000000000101</v>
      </c>
      <c r="AT311" s="23">
        <f t="shared" si="281"/>
        <v>0.11900000000000155</v>
      </c>
      <c r="AU311" s="23">
        <f t="shared" si="282"/>
        <v>6.9000000000000838E-2</v>
      </c>
      <c r="AV311" s="23">
        <f t="shared" si="283"/>
        <v>1.7763568394002505E-15</v>
      </c>
      <c r="AW311" s="23">
        <f t="shared" si="284"/>
        <v>-1.2999999999998124E-2</v>
      </c>
      <c r="AX311" s="23">
        <f t="shared" si="285"/>
        <v>1.2000000000002231E-2</v>
      </c>
      <c r="AY311" s="23">
        <f t="shared" si="286"/>
        <v>-3.2999999999997698E-2</v>
      </c>
      <c r="AZ311" s="23">
        <f t="shared" si="287"/>
        <v>-4.699999999999882E-2</v>
      </c>
      <c r="BA311" s="23">
        <f t="shared" si="288"/>
        <v>-5.099999999999838E-2</v>
      </c>
      <c r="BB311" s="23">
        <f t="shared" si="289"/>
        <v>2.0000000000006679E-3</v>
      </c>
      <c r="BC311" s="23">
        <f t="shared" si="290"/>
        <v>-0.17499999999999805</v>
      </c>
      <c r="BD311" s="23">
        <f t="shared" si="291"/>
        <v>-0.23799999999999866</v>
      </c>
      <c r="BE311" s="23">
        <f t="shared" si="292"/>
        <v>-0.58599999999999852</v>
      </c>
      <c r="BF311" s="23">
        <f t="shared" si="293"/>
        <v>0.39000000000000234</v>
      </c>
      <c r="BG311" s="23">
        <f t="shared" si="294"/>
        <v>-9.79999999999972E-2</v>
      </c>
      <c r="BH311" s="23" t="str">
        <f t="shared" si="295"/>
        <v/>
      </c>
      <c r="BI311" s="23" t="str">
        <f t="shared" si="296"/>
        <v/>
      </c>
      <c r="BJ311" s="23" t="str">
        <f t="shared" si="297"/>
        <v/>
      </c>
      <c r="BK311" s="23" t="str">
        <f t="shared" si="298"/>
        <v/>
      </c>
      <c r="BL311" s="23" t="str">
        <f t="shared" si="299"/>
        <v/>
      </c>
      <c r="BM311" s="23" t="str">
        <f t="shared" si="300"/>
        <v/>
      </c>
      <c r="BN311" s="23" t="str">
        <f t="shared" si="301"/>
        <v/>
      </c>
      <c r="BP311" s="8">
        <f t="shared" si="257"/>
        <v>0.55499999999999883</v>
      </c>
      <c r="BQ311" s="8">
        <f t="shared" si="258"/>
        <v>0.52599999999999802</v>
      </c>
      <c r="BR311" s="8">
        <f t="shared" si="259"/>
        <v>0.13600000000000101</v>
      </c>
      <c r="BS311" s="8">
        <f t="shared" si="260"/>
        <v>0.11900000000000155</v>
      </c>
      <c r="BT311" s="8">
        <f t="shared" si="261"/>
        <v>6.9000000000000838E-2</v>
      </c>
      <c r="BU311" s="8">
        <f t="shared" si="262"/>
        <v>1.7763568394002505E-15</v>
      </c>
      <c r="BV311" s="8">
        <f t="shared" si="263"/>
        <v>1.2999999999998124E-2</v>
      </c>
      <c r="BW311" s="8">
        <f t="shared" si="264"/>
        <v>1.2000000000002231E-2</v>
      </c>
      <c r="BX311" s="8">
        <f t="shared" si="265"/>
        <v>3.2999999999997698E-2</v>
      </c>
      <c r="BY311" s="8">
        <f t="shared" si="266"/>
        <v>4.699999999999882E-2</v>
      </c>
      <c r="BZ311" s="8">
        <f t="shared" si="267"/>
        <v>5.099999999999838E-2</v>
      </c>
      <c r="CA311" s="8">
        <f t="shared" si="268"/>
        <v>2.0000000000006679E-3</v>
      </c>
      <c r="CB311" s="8">
        <f t="shared" si="269"/>
        <v>0.17499999999999805</v>
      </c>
      <c r="CC311" s="8">
        <f t="shared" si="270"/>
        <v>0.23799999999999866</v>
      </c>
      <c r="CD311" s="8">
        <f t="shared" si="271"/>
        <v>0.58599999999999852</v>
      </c>
      <c r="CE311" s="8">
        <f t="shared" si="272"/>
        <v>0.39000000000000234</v>
      </c>
      <c r="CF311" s="8">
        <f t="shared" si="273"/>
        <v>9.79999999999972E-2</v>
      </c>
      <c r="CG311" s="8" t="str">
        <f t="shared" si="274"/>
        <v/>
      </c>
      <c r="CH311" s="8" t="str">
        <f t="shared" si="275"/>
        <v/>
      </c>
      <c r="CI311" s="8" t="str">
        <f t="shared" si="276"/>
        <v/>
      </c>
      <c r="CJ311" s="8" t="str">
        <f t="shared" si="277"/>
        <v/>
      </c>
      <c r="CK311" s="8" t="str">
        <f t="shared" si="278"/>
        <v/>
      </c>
      <c r="CL311" s="8" t="str">
        <f t="shared" si="279"/>
        <v/>
      </c>
      <c r="CM311" s="8" t="str">
        <f t="shared" si="280"/>
        <v/>
      </c>
      <c r="CN311" s="8"/>
    </row>
    <row r="312" spans="1:92">
      <c r="A312" s="1">
        <f t="shared" si="304"/>
        <v>310</v>
      </c>
      <c r="B312" s="34"/>
      <c r="C312" s="1">
        <v>4</v>
      </c>
      <c r="D312" s="4">
        <f t="shared" si="255"/>
        <v>35</v>
      </c>
      <c r="E312" s="4" t="s">
        <v>135</v>
      </c>
      <c r="F312" s="4">
        <v>1</v>
      </c>
      <c r="G312" s="4" t="s">
        <v>13</v>
      </c>
      <c r="H312" s="4" t="s">
        <v>19</v>
      </c>
      <c r="I312" s="4"/>
      <c r="J312" s="5">
        <v>90.8</v>
      </c>
      <c r="K312" s="67">
        <v>0.32</v>
      </c>
      <c r="L312" s="41">
        <v>8.2759999999999998</v>
      </c>
      <c r="M312" s="132" t="s">
        <v>225</v>
      </c>
      <c r="N312" s="1" t="s">
        <v>15</v>
      </c>
      <c r="O312" s="23">
        <v>8.2679999999999989</v>
      </c>
      <c r="P312" s="1" t="s">
        <v>9</v>
      </c>
      <c r="Q312" s="3"/>
      <c r="R312" s="23">
        <v>8.2230000000000008</v>
      </c>
      <c r="S312" s="23">
        <v>8.2799999999999994</v>
      </c>
      <c r="T312" s="23">
        <v>8.4209999999999994</v>
      </c>
      <c r="U312" s="23">
        <v>8.0969999999999995</v>
      </c>
      <c r="V312" s="23">
        <v>8.3520000000000003</v>
      </c>
      <c r="W312" s="23">
        <v>8.2870000000000008</v>
      </c>
      <c r="X312" s="23">
        <v>8.2929999999999993</v>
      </c>
      <c r="Y312" s="23">
        <v>8.3119999999999994</v>
      </c>
      <c r="Z312" s="23">
        <v>8.2840000000000007</v>
      </c>
      <c r="AA312" s="23">
        <v>8.2620000000000005</v>
      </c>
      <c r="AB312" s="23">
        <v>8.2040000000000006</v>
      </c>
      <c r="AC312" s="23">
        <v>8.3650000000000002</v>
      </c>
      <c r="AD312" s="23">
        <v>8.34</v>
      </c>
      <c r="AE312" s="23">
        <v>8.0079999999999991</v>
      </c>
      <c r="AF312" s="23">
        <v>8.1</v>
      </c>
      <c r="AG312" s="23">
        <v>8.1679999999999993</v>
      </c>
      <c r="AH312" s="6">
        <f t="shared" si="253"/>
        <v>8.1340000000000003</v>
      </c>
      <c r="AI312" s="30">
        <v>10.42</v>
      </c>
      <c r="AJ312" s="7">
        <v>8.9600000000000009</v>
      </c>
      <c r="AK312" s="7">
        <v>8.11</v>
      </c>
      <c r="AL312" s="8">
        <v>9.2100000000000009</v>
      </c>
      <c r="AM312" s="8">
        <v>9.07</v>
      </c>
      <c r="AN312" s="30">
        <v>8.81</v>
      </c>
      <c r="AO312" s="30">
        <v>8.19</v>
      </c>
      <c r="AP312" s="3"/>
      <c r="AQ312" s="23">
        <f t="shared" si="256"/>
        <v>-5.2999999999999048E-2</v>
      </c>
      <c r="AR312" s="23">
        <f t="shared" si="302"/>
        <v>3.9999999999995595E-3</v>
      </c>
      <c r="AS312" s="23">
        <f t="shared" si="303"/>
        <v>0.14499999999999957</v>
      </c>
      <c r="AT312" s="23">
        <f t="shared" si="281"/>
        <v>-0.17900000000000027</v>
      </c>
      <c r="AU312" s="23">
        <f t="shared" si="282"/>
        <v>7.6000000000000512E-2</v>
      </c>
      <c r="AV312" s="23">
        <f t="shared" si="283"/>
        <v>1.1000000000001009E-2</v>
      </c>
      <c r="AW312" s="23">
        <f t="shared" si="284"/>
        <v>1.699999999999946E-2</v>
      </c>
      <c r="AX312" s="23">
        <f t="shared" si="285"/>
        <v>3.5999999999999588E-2</v>
      </c>
      <c r="AY312" s="23">
        <f t="shared" si="286"/>
        <v>8.0000000000008953E-3</v>
      </c>
      <c r="AZ312" s="23">
        <f t="shared" si="287"/>
        <v>-1.3999999999999346E-2</v>
      </c>
      <c r="BA312" s="23">
        <f t="shared" si="288"/>
        <v>-7.1999999999999176E-2</v>
      </c>
      <c r="BB312" s="23">
        <f t="shared" si="289"/>
        <v>8.9000000000000412E-2</v>
      </c>
      <c r="BC312" s="23">
        <f t="shared" si="290"/>
        <v>6.4000000000000057E-2</v>
      </c>
      <c r="BD312" s="23">
        <f t="shared" si="291"/>
        <v>-0.26800000000000068</v>
      </c>
      <c r="BE312" s="23">
        <f t="shared" si="292"/>
        <v>-0.17600000000000016</v>
      </c>
      <c r="BF312" s="23">
        <f t="shared" si="293"/>
        <v>-0.10800000000000054</v>
      </c>
      <c r="BG312" s="23">
        <f t="shared" si="294"/>
        <v>-0.14199999999999946</v>
      </c>
      <c r="BH312" s="23">
        <f t="shared" si="295"/>
        <v>2.1440000000000001</v>
      </c>
      <c r="BI312" s="23">
        <f t="shared" si="296"/>
        <v>0.68400000000000105</v>
      </c>
      <c r="BJ312" s="23">
        <f t="shared" si="297"/>
        <v>-0.16600000000000037</v>
      </c>
      <c r="BK312" s="23">
        <f t="shared" si="298"/>
        <v>0.93400000000000105</v>
      </c>
      <c r="BL312" s="23">
        <f t="shared" si="299"/>
        <v>0.79400000000000048</v>
      </c>
      <c r="BM312" s="23">
        <f t="shared" si="300"/>
        <v>0.5340000000000007</v>
      </c>
      <c r="BN312" s="23">
        <f t="shared" si="301"/>
        <v>-8.6000000000000298E-2</v>
      </c>
      <c r="BP312" s="8">
        <f t="shared" si="257"/>
        <v>5.2999999999999048E-2</v>
      </c>
      <c r="BQ312" s="8">
        <f t="shared" si="258"/>
        <v>3.9999999999995595E-3</v>
      </c>
      <c r="BR312" s="8">
        <f t="shared" si="259"/>
        <v>0.14499999999999957</v>
      </c>
      <c r="BS312" s="8">
        <f t="shared" si="260"/>
        <v>0.17900000000000027</v>
      </c>
      <c r="BT312" s="8">
        <f t="shared" si="261"/>
        <v>7.6000000000000512E-2</v>
      </c>
      <c r="BU312" s="8">
        <f t="shared" si="262"/>
        <v>1.1000000000001009E-2</v>
      </c>
      <c r="BV312" s="8">
        <f t="shared" si="263"/>
        <v>1.699999999999946E-2</v>
      </c>
      <c r="BW312" s="8">
        <f t="shared" si="264"/>
        <v>3.5999999999999588E-2</v>
      </c>
      <c r="BX312" s="8">
        <f t="shared" si="265"/>
        <v>8.0000000000008953E-3</v>
      </c>
      <c r="BY312" s="8">
        <f t="shared" si="266"/>
        <v>1.3999999999999346E-2</v>
      </c>
      <c r="BZ312" s="8">
        <f t="shared" si="267"/>
        <v>7.1999999999999176E-2</v>
      </c>
      <c r="CA312" s="8">
        <f t="shared" si="268"/>
        <v>8.9000000000000412E-2</v>
      </c>
      <c r="CB312" s="8">
        <f t="shared" si="269"/>
        <v>6.4000000000000057E-2</v>
      </c>
      <c r="CC312" s="8">
        <f t="shared" si="270"/>
        <v>0.26800000000000068</v>
      </c>
      <c r="CD312" s="8">
        <f t="shared" si="271"/>
        <v>0.17600000000000016</v>
      </c>
      <c r="CE312" s="8">
        <f t="shared" si="272"/>
        <v>0.10800000000000054</v>
      </c>
      <c r="CF312" s="8">
        <f t="shared" si="273"/>
        <v>0.14199999999999946</v>
      </c>
      <c r="CG312" s="8">
        <f t="shared" si="274"/>
        <v>2.1440000000000001</v>
      </c>
      <c r="CH312" s="8">
        <f t="shared" si="275"/>
        <v>0.68400000000000105</v>
      </c>
      <c r="CI312" s="8">
        <f t="shared" si="276"/>
        <v>0.16600000000000037</v>
      </c>
      <c r="CJ312" s="8">
        <f t="shared" si="277"/>
        <v>0.93400000000000105</v>
      </c>
      <c r="CK312" s="8">
        <f t="shared" si="278"/>
        <v>0.79400000000000048</v>
      </c>
      <c r="CL312" s="8">
        <f t="shared" si="279"/>
        <v>0.5340000000000007</v>
      </c>
      <c r="CM312" s="8">
        <f t="shared" si="280"/>
        <v>8.6000000000000298E-2</v>
      </c>
      <c r="CN312" s="8"/>
    </row>
    <row r="313" spans="1:92">
      <c r="A313" s="1">
        <f t="shared" si="304"/>
        <v>311</v>
      </c>
      <c r="B313" s="34"/>
      <c r="C313" s="1">
        <v>4</v>
      </c>
      <c r="D313" s="4">
        <f t="shared" si="255"/>
        <v>35</v>
      </c>
      <c r="E313" s="4" t="s">
        <v>149</v>
      </c>
      <c r="F313" s="4">
        <v>3</v>
      </c>
      <c r="G313" s="4" t="s">
        <v>13</v>
      </c>
      <c r="H313" s="4" t="s">
        <v>14</v>
      </c>
      <c r="I313" s="4"/>
      <c r="J313" s="5">
        <v>96</v>
      </c>
      <c r="K313" s="72"/>
      <c r="L313" s="41">
        <v>3.9319999999999999</v>
      </c>
      <c r="M313" s="132" t="s">
        <v>116</v>
      </c>
      <c r="N313" s="1" t="s">
        <v>15</v>
      </c>
      <c r="O313" s="23">
        <v>3.95</v>
      </c>
      <c r="P313" s="1" t="s">
        <v>9</v>
      </c>
      <c r="Q313" s="3"/>
      <c r="R313" s="23">
        <v>4.1509999999999998</v>
      </c>
      <c r="S313" s="23">
        <v>3.7320000000000002</v>
      </c>
      <c r="T313" s="23">
        <v>4.1609999999999996</v>
      </c>
      <c r="U313" s="23">
        <v>4.1420000000000003</v>
      </c>
      <c r="V313" s="23">
        <v>4.1849999999999996</v>
      </c>
      <c r="W313" s="50"/>
      <c r="X313" s="50"/>
      <c r="Y313" s="50"/>
      <c r="Z313" s="23">
        <v>3.9119999999999999</v>
      </c>
      <c r="AA313" s="50"/>
      <c r="AB313" s="23">
        <v>4.2140000000000004</v>
      </c>
      <c r="AC313" s="23">
        <v>4.3120000000000003</v>
      </c>
      <c r="AD313" s="23">
        <v>4.1210000000000004</v>
      </c>
      <c r="AE313" s="23">
        <v>3.9910000000000001</v>
      </c>
      <c r="AF313" s="23">
        <v>3.6259999999999999</v>
      </c>
      <c r="AG313" s="23">
        <v>4.2759999999999998</v>
      </c>
      <c r="AH313" s="6">
        <f t="shared" si="253"/>
        <v>3.9509999999999996</v>
      </c>
      <c r="AI313" s="7">
        <v>4.72</v>
      </c>
      <c r="AJ313" s="7">
        <v>3.65</v>
      </c>
      <c r="AK313" s="7">
        <v>3.28</v>
      </c>
      <c r="AL313" s="7">
        <v>4</v>
      </c>
      <c r="AM313" s="7">
        <v>3.98</v>
      </c>
      <c r="AN313" s="7">
        <v>3.55</v>
      </c>
      <c r="AO313" s="7">
        <v>3.51</v>
      </c>
      <c r="AP313" s="3"/>
      <c r="AQ313" s="23">
        <f t="shared" si="256"/>
        <v>0.21899999999999986</v>
      </c>
      <c r="AR313" s="23">
        <f t="shared" si="302"/>
        <v>-0.19999999999999973</v>
      </c>
      <c r="AS313" s="23">
        <f t="shared" si="303"/>
        <v>0.22899999999999965</v>
      </c>
      <c r="AT313" s="23">
        <f t="shared" si="281"/>
        <v>0.21000000000000041</v>
      </c>
      <c r="AU313" s="23">
        <f t="shared" si="282"/>
        <v>0.25299999999999967</v>
      </c>
      <c r="AV313" s="23" t="str">
        <f t="shared" si="283"/>
        <v/>
      </c>
      <c r="AW313" s="23" t="str">
        <f t="shared" si="284"/>
        <v/>
      </c>
      <c r="AX313" s="23" t="str">
        <f t="shared" si="285"/>
        <v/>
      </c>
      <c r="AY313" s="23">
        <f t="shared" si="286"/>
        <v>-2.0000000000000018E-2</v>
      </c>
      <c r="AZ313" s="23" t="str">
        <f t="shared" si="287"/>
        <v/>
      </c>
      <c r="BA313" s="23">
        <f t="shared" si="288"/>
        <v>0.28200000000000047</v>
      </c>
      <c r="BB313" s="23">
        <f t="shared" si="289"/>
        <v>0.38000000000000034</v>
      </c>
      <c r="BC313" s="23">
        <f t="shared" si="290"/>
        <v>0.1890000000000005</v>
      </c>
      <c r="BD313" s="23">
        <f t="shared" si="291"/>
        <v>5.9000000000000163E-2</v>
      </c>
      <c r="BE313" s="23">
        <f t="shared" si="292"/>
        <v>-0.30600000000000005</v>
      </c>
      <c r="BF313" s="23">
        <f t="shared" si="293"/>
        <v>0.34399999999999986</v>
      </c>
      <c r="BG313" s="23">
        <f t="shared" si="294"/>
        <v>1.8999999999999684E-2</v>
      </c>
      <c r="BH313" s="23">
        <f t="shared" si="295"/>
        <v>0.78799999999999981</v>
      </c>
      <c r="BI313" s="23">
        <f t="shared" si="296"/>
        <v>-0.28200000000000003</v>
      </c>
      <c r="BJ313" s="23">
        <f t="shared" si="297"/>
        <v>-0.65200000000000014</v>
      </c>
      <c r="BK313" s="23">
        <f t="shared" si="298"/>
        <v>6.800000000000006E-2</v>
      </c>
      <c r="BL313" s="23">
        <f t="shared" si="299"/>
        <v>4.8000000000000043E-2</v>
      </c>
      <c r="BM313" s="23">
        <f t="shared" si="300"/>
        <v>-0.38200000000000012</v>
      </c>
      <c r="BN313" s="23">
        <f t="shared" si="301"/>
        <v>-0.42200000000000015</v>
      </c>
      <c r="BP313" s="8">
        <f t="shared" si="257"/>
        <v>0.21899999999999986</v>
      </c>
      <c r="BQ313" s="8">
        <f t="shared" si="258"/>
        <v>0.19999999999999973</v>
      </c>
      <c r="BR313" s="8">
        <f t="shared" si="259"/>
        <v>0.22899999999999965</v>
      </c>
      <c r="BS313" s="8">
        <f t="shared" si="260"/>
        <v>0.21000000000000041</v>
      </c>
      <c r="BT313" s="8">
        <f t="shared" si="261"/>
        <v>0.25299999999999967</v>
      </c>
      <c r="BU313" s="8" t="str">
        <f t="shared" si="262"/>
        <v/>
      </c>
      <c r="BV313" s="8" t="str">
        <f t="shared" si="263"/>
        <v/>
      </c>
      <c r="BW313" s="8" t="str">
        <f t="shared" si="264"/>
        <v/>
      </c>
      <c r="BX313" s="8">
        <f t="shared" si="265"/>
        <v>2.0000000000000018E-2</v>
      </c>
      <c r="BY313" s="8" t="str">
        <f t="shared" si="266"/>
        <v/>
      </c>
      <c r="BZ313" s="8">
        <f t="shared" si="267"/>
        <v>0.28200000000000047</v>
      </c>
      <c r="CA313" s="8">
        <f t="shared" si="268"/>
        <v>0.38000000000000034</v>
      </c>
      <c r="CB313" s="8">
        <f t="shared" si="269"/>
        <v>0.1890000000000005</v>
      </c>
      <c r="CC313" s="8">
        <f t="shared" si="270"/>
        <v>5.9000000000000163E-2</v>
      </c>
      <c r="CD313" s="8">
        <f t="shared" si="271"/>
        <v>0.30600000000000005</v>
      </c>
      <c r="CE313" s="8">
        <f t="shared" si="272"/>
        <v>0.34399999999999986</v>
      </c>
      <c r="CF313" s="8">
        <f t="shared" si="273"/>
        <v>1.8999999999999684E-2</v>
      </c>
      <c r="CG313" s="8">
        <f t="shared" si="274"/>
        <v>0.78799999999999981</v>
      </c>
      <c r="CH313" s="8">
        <f t="shared" si="275"/>
        <v>0.28200000000000003</v>
      </c>
      <c r="CI313" s="8">
        <f t="shared" si="276"/>
        <v>0.65200000000000014</v>
      </c>
      <c r="CJ313" s="8">
        <f t="shared" si="277"/>
        <v>6.800000000000006E-2</v>
      </c>
      <c r="CK313" s="8">
        <f t="shared" si="278"/>
        <v>4.8000000000000043E-2</v>
      </c>
      <c r="CL313" s="8">
        <f t="shared" si="279"/>
        <v>0.38200000000000012</v>
      </c>
      <c r="CM313" s="8">
        <f t="shared" si="280"/>
        <v>0.42200000000000015</v>
      </c>
      <c r="CN313" s="8"/>
    </row>
    <row r="314" spans="1:92">
      <c r="A314" s="1">
        <f t="shared" si="304"/>
        <v>312</v>
      </c>
      <c r="B314" s="34"/>
      <c r="C314" s="1">
        <v>4</v>
      </c>
      <c r="D314" s="4">
        <f t="shared" si="255"/>
        <v>35</v>
      </c>
      <c r="E314" s="4" t="s">
        <v>162</v>
      </c>
      <c r="F314" s="4">
        <v>3</v>
      </c>
      <c r="G314" s="4" t="s">
        <v>13</v>
      </c>
      <c r="H314" s="4" t="s">
        <v>19</v>
      </c>
      <c r="I314" s="4"/>
      <c r="J314" s="5">
        <v>97.9</v>
      </c>
      <c r="K314" s="72"/>
      <c r="L314" s="41">
        <v>4.8840000000000003</v>
      </c>
      <c r="M314" s="132" t="s">
        <v>116</v>
      </c>
      <c r="N314" s="1" t="s">
        <v>15</v>
      </c>
      <c r="O314" s="23">
        <v>4.9010000000000007</v>
      </c>
      <c r="P314" s="1" t="s">
        <v>9</v>
      </c>
      <c r="Q314" s="3"/>
      <c r="R314" s="23">
        <v>5.2590000000000003</v>
      </c>
      <c r="S314" s="23">
        <v>4.9950000000000001</v>
      </c>
      <c r="T314" s="23">
        <v>5.0209999999999999</v>
      </c>
      <c r="U314" s="23">
        <v>4.8730000000000002</v>
      </c>
      <c r="V314" s="23">
        <v>4.9139999999999997</v>
      </c>
      <c r="W314" s="50"/>
      <c r="X314" s="50"/>
      <c r="Y314" s="50"/>
      <c r="Z314" s="23">
        <v>4.8929999999999998</v>
      </c>
      <c r="AA314" s="50"/>
      <c r="AB314" s="23">
        <v>5.0179999999999998</v>
      </c>
      <c r="AC314" s="23">
        <v>5.0730000000000004</v>
      </c>
      <c r="AD314" s="23">
        <v>5.0519999999999996</v>
      </c>
      <c r="AE314" s="23">
        <v>4.8769999999999998</v>
      </c>
      <c r="AF314" s="23">
        <v>4.9009999999999998</v>
      </c>
      <c r="AG314" s="23">
        <v>4.8019999999999996</v>
      </c>
      <c r="AH314" s="6">
        <f>IF((AF314&lt;&gt;0)*AND(AG314&lt;&gt;0),AVERAGE(AF314:AG314),"")</f>
        <v>4.8514999999999997</v>
      </c>
      <c r="AI314" s="7">
        <v>4.3899999999999997</v>
      </c>
      <c r="AJ314" s="7">
        <v>4.76</v>
      </c>
      <c r="AK314" s="7">
        <v>4.5999999999999996</v>
      </c>
      <c r="AL314" s="7">
        <v>4.76</v>
      </c>
      <c r="AM314" s="7">
        <v>4.74</v>
      </c>
      <c r="AN314" s="7">
        <v>5.07</v>
      </c>
      <c r="AO314" s="7">
        <v>5.0999999999999996</v>
      </c>
      <c r="AP314" s="3"/>
      <c r="AQ314" s="23">
        <f t="shared" si="256"/>
        <v>0.375</v>
      </c>
      <c r="AR314" s="23">
        <f t="shared" si="302"/>
        <v>0.11099999999999977</v>
      </c>
      <c r="AS314" s="23">
        <f t="shared" si="303"/>
        <v>0.13699999999999957</v>
      </c>
      <c r="AT314" s="23">
        <f t="shared" si="281"/>
        <v>-1.1000000000000121E-2</v>
      </c>
      <c r="AU314" s="23">
        <f t="shared" si="282"/>
        <v>2.9999999999999361E-2</v>
      </c>
      <c r="AV314" s="23" t="str">
        <f t="shared" si="283"/>
        <v/>
      </c>
      <c r="AW314" s="23" t="str">
        <f t="shared" si="284"/>
        <v/>
      </c>
      <c r="AX314" s="23" t="str">
        <f t="shared" si="285"/>
        <v/>
      </c>
      <c r="AY314" s="23">
        <f t="shared" si="286"/>
        <v>8.9999999999994529E-3</v>
      </c>
      <c r="AZ314" s="23" t="str">
        <f t="shared" si="287"/>
        <v/>
      </c>
      <c r="BA314" s="23">
        <f t="shared" si="288"/>
        <v>0.13399999999999945</v>
      </c>
      <c r="BB314" s="23">
        <f t="shared" si="289"/>
        <v>0.18900000000000006</v>
      </c>
      <c r="BC314" s="23">
        <f t="shared" si="290"/>
        <v>0.16799999999999926</v>
      </c>
      <c r="BD314" s="23">
        <f t="shared" si="291"/>
        <v>-7.0000000000005613E-3</v>
      </c>
      <c r="BE314" s="23">
        <f t="shared" si="292"/>
        <v>1.699999999999946E-2</v>
      </c>
      <c r="BF314" s="23">
        <f t="shared" si="293"/>
        <v>-8.2000000000000739E-2</v>
      </c>
      <c r="BG314" s="23">
        <f t="shared" si="294"/>
        <v>-3.2500000000000639E-2</v>
      </c>
      <c r="BH314" s="23">
        <f t="shared" si="295"/>
        <v>-0.49400000000000066</v>
      </c>
      <c r="BI314" s="23">
        <f t="shared" si="296"/>
        <v>-0.12400000000000055</v>
      </c>
      <c r="BJ314" s="23">
        <f t="shared" si="297"/>
        <v>-0.2840000000000007</v>
      </c>
      <c r="BK314" s="23">
        <f t="shared" si="298"/>
        <v>-0.12400000000000055</v>
      </c>
      <c r="BL314" s="23">
        <f t="shared" si="299"/>
        <v>-0.14400000000000013</v>
      </c>
      <c r="BM314" s="23">
        <f t="shared" si="300"/>
        <v>0.18599999999999994</v>
      </c>
      <c r="BN314" s="23">
        <f t="shared" si="301"/>
        <v>0.2159999999999993</v>
      </c>
      <c r="BP314" s="8">
        <f t="shared" si="257"/>
        <v>0.375</v>
      </c>
      <c r="BQ314" s="8">
        <f t="shared" si="258"/>
        <v>0.11099999999999977</v>
      </c>
      <c r="BR314" s="8">
        <f t="shared" si="259"/>
        <v>0.13699999999999957</v>
      </c>
      <c r="BS314" s="8">
        <f t="shared" si="260"/>
        <v>1.1000000000000121E-2</v>
      </c>
      <c r="BT314" s="8">
        <f t="shared" si="261"/>
        <v>2.9999999999999361E-2</v>
      </c>
      <c r="BU314" s="8" t="str">
        <f t="shared" si="262"/>
        <v/>
      </c>
      <c r="BV314" s="8" t="str">
        <f t="shared" si="263"/>
        <v/>
      </c>
      <c r="BW314" s="8" t="str">
        <f t="shared" si="264"/>
        <v/>
      </c>
      <c r="BX314" s="8">
        <f t="shared" si="265"/>
        <v>8.9999999999994529E-3</v>
      </c>
      <c r="BY314" s="8" t="str">
        <f t="shared" si="266"/>
        <v/>
      </c>
      <c r="BZ314" s="8">
        <f t="shared" si="267"/>
        <v>0.13399999999999945</v>
      </c>
      <c r="CA314" s="8">
        <f t="shared" si="268"/>
        <v>0.18900000000000006</v>
      </c>
      <c r="CB314" s="8">
        <f t="shared" si="269"/>
        <v>0.16799999999999926</v>
      </c>
      <c r="CC314" s="8">
        <f t="shared" si="270"/>
        <v>7.0000000000005613E-3</v>
      </c>
      <c r="CD314" s="8">
        <f t="shared" si="271"/>
        <v>1.699999999999946E-2</v>
      </c>
      <c r="CE314" s="8">
        <f t="shared" si="272"/>
        <v>8.2000000000000739E-2</v>
      </c>
      <c r="CF314" s="8">
        <f t="shared" si="273"/>
        <v>3.2500000000000639E-2</v>
      </c>
      <c r="CG314" s="8">
        <f t="shared" si="274"/>
        <v>0.49400000000000066</v>
      </c>
      <c r="CH314" s="8">
        <f t="shared" si="275"/>
        <v>0.12400000000000055</v>
      </c>
      <c r="CI314" s="8">
        <f t="shared" si="276"/>
        <v>0.2840000000000007</v>
      </c>
      <c r="CJ314" s="8">
        <f t="shared" si="277"/>
        <v>0.12400000000000055</v>
      </c>
      <c r="CK314" s="8">
        <f t="shared" si="278"/>
        <v>0.14400000000000013</v>
      </c>
      <c r="CL314" s="8">
        <f t="shared" si="279"/>
        <v>0.18599999999999994</v>
      </c>
      <c r="CM314" s="8">
        <f t="shared" si="280"/>
        <v>0.2159999999999993</v>
      </c>
      <c r="CN314" s="8"/>
    </row>
    <row r="315" spans="1:92">
      <c r="A315" s="1">
        <f t="shared" si="304"/>
        <v>313</v>
      </c>
      <c r="B315" s="34"/>
      <c r="C315" s="1">
        <v>4</v>
      </c>
      <c r="D315" s="4">
        <f t="shared" si="255"/>
        <v>35</v>
      </c>
      <c r="E315" s="4" t="s">
        <v>150</v>
      </c>
      <c r="F315" s="4">
        <v>3</v>
      </c>
      <c r="G315" s="4" t="s">
        <v>13</v>
      </c>
      <c r="H315" s="4" t="s">
        <v>14</v>
      </c>
      <c r="I315" s="4"/>
      <c r="J315" s="5">
        <v>97.5</v>
      </c>
      <c r="K315" s="72"/>
      <c r="L315" s="41">
        <v>5.3470000000000004</v>
      </c>
      <c r="M315" s="132" t="s">
        <v>116</v>
      </c>
      <c r="N315" s="1" t="s">
        <v>15</v>
      </c>
      <c r="O315" s="23">
        <v>5.3580000000000005</v>
      </c>
      <c r="P315" s="1" t="s">
        <v>9</v>
      </c>
      <c r="Q315" s="3"/>
      <c r="R315" s="23">
        <v>5.4550000000000001</v>
      </c>
      <c r="S315" s="23">
        <v>5.4459999999999997</v>
      </c>
      <c r="T315" s="23">
        <v>5.4939999999999998</v>
      </c>
      <c r="U315" s="23">
        <v>5.28</v>
      </c>
      <c r="V315" s="23">
        <v>5.4020000000000001</v>
      </c>
      <c r="W315" s="50"/>
      <c r="X315" s="50"/>
      <c r="Y315" s="50"/>
      <c r="Z315" s="23">
        <v>5.375</v>
      </c>
      <c r="AA315" s="50"/>
      <c r="AB315" s="23">
        <v>5.5179999999999998</v>
      </c>
      <c r="AC315" s="23">
        <v>5.6539999999999999</v>
      </c>
      <c r="AD315" s="23">
        <v>5.585</v>
      </c>
      <c r="AE315" s="23">
        <v>5.32</v>
      </c>
      <c r="AF315" s="23">
        <v>5.28</v>
      </c>
      <c r="AG315" s="23">
        <v>5.3630000000000004</v>
      </c>
      <c r="AH315" s="6">
        <f>IF((AF315&lt;&gt;0)*AND(AG315&lt;&gt;0),AVERAGE(AF315:AG315),"")</f>
        <v>5.3215000000000003</v>
      </c>
      <c r="AI315" s="7">
        <v>5.4</v>
      </c>
      <c r="AJ315" s="7">
        <v>5.36</v>
      </c>
      <c r="AK315" s="7">
        <v>5.0599999999999996</v>
      </c>
      <c r="AL315" s="7">
        <v>5.44</v>
      </c>
      <c r="AM315" s="7">
        <v>5.42</v>
      </c>
      <c r="AN315" s="7">
        <v>5.6</v>
      </c>
      <c r="AO315" s="7">
        <v>5.6</v>
      </c>
      <c r="AP315" s="3"/>
      <c r="AQ315" s="23">
        <f t="shared" si="256"/>
        <v>0.10799999999999965</v>
      </c>
      <c r="AR315" s="23">
        <f t="shared" si="302"/>
        <v>9.8999999999999311E-2</v>
      </c>
      <c r="AS315" s="23">
        <f t="shared" si="303"/>
        <v>0.14699999999999935</v>
      </c>
      <c r="AT315" s="23">
        <f t="shared" si="281"/>
        <v>-6.7000000000000171E-2</v>
      </c>
      <c r="AU315" s="23">
        <f t="shared" si="282"/>
        <v>5.4999999999999716E-2</v>
      </c>
      <c r="AV315" s="23" t="str">
        <f t="shared" si="283"/>
        <v/>
      </c>
      <c r="AW315" s="23" t="str">
        <f t="shared" si="284"/>
        <v/>
      </c>
      <c r="AX315" s="23" t="str">
        <f t="shared" si="285"/>
        <v/>
      </c>
      <c r="AY315" s="23">
        <f t="shared" si="286"/>
        <v>2.7999999999999581E-2</v>
      </c>
      <c r="AZ315" s="23" t="str">
        <f t="shared" si="287"/>
        <v/>
      </c>
      <c r="BA315" s="23">
        <f t="shared" si="288"/>
        <v>0.17099999999999937</v>
      </c>
      <c r="BB315" s="23">
        <f t="shared" si="289"/>
        <v>0.3069999999999995</v>
      </c>
      <c r="BC315" s="23">
        <f t="shared" si="290"/>
        <v>0.23799999999999955</v>
      </c>
      <c r="BD315" s="23">
        <f t="shared" si="291"/>
        <v>-2.7000000000000135E-2</v>
      </c>
      <c r="BE315" s="23">
        <f t="shared" si="292"/>
        <v>-6.7000000000000171E-2</v>
      </c>
      <c r="BF315" s="23">
        <f t="shared" si="293"/>
        <v>1.6000000000000014E-2</v>
      </c>
      <c r="BG315" s="23">
        <f t="shared" si="294"/>
        <v>-2.5500000000000078E-2</v>
      </c>
      <c r="BH315" s="23">
        <f t="shared" si="295"/>
        <v>5.2999999999999936E-2</v>
      </c>
      <c r="BI315" s="23">
        <f t="shared" si="296"/>
        <v>1.2999999999999901E-2</v>
      </c>
      <c r="BJ315" s="23">
        <f t="shared" si="297"/>
        <v>-0.28700000000000081</v>
      </c>
      <c r="BK315" s="23">
        <f t="shared" si="298"/>
        <v>9.2999999999999972E-2</v>
      </c>
      <c r="BL315" s="23">
        <f t="shared" si="299"/>
        <v>7.299999999999951E-2</v>
      </c>
      <c r="BM315" s="23">
        <f t="shared" si="300"/>
        <v>0.25299999999999923</v>
      </c>
      <c r="BN315" s="23">
        <f t="shared" si="301"/>
        <v>0.25299999999999923</v>
      </c>
      <c r="BP315" s="8">
        <f t="shared" si="257"/>
        <v>0.10799999999999965</v>
      </c>
      <c r="BQ315" s="8">
        <f t="shared" si="258"/>
        <v>9.8999999999999311E-2</v>
      </c>
      <c r="BR315" s="8">
        <f t="shared" si="259"/>
        <v>0.14699999999999935</v>
      </c>
      <c r="BS315" s="8">
        <f t="shared" si="260"/>
        <v>6.7000000000000171E-2</v>
      </c>
      <c r="BT315" s="8">
        <f t="shared" si="261"/>
        <v>5.4999999999999716E-2</v>
      </c>
      <c r="BU315" s="8" t="str">
        <f t="shared" si="262"/>
        <v/>
      </c>
      <c r="BV315" s="8" t="str">
        <f t="shared" si="263"/>
        <v/>
      </c>
      <c r="BW315" s="8" t="str">
        <f t="shared" si="264"/>
        <v/>
      </c>
      <c r="BX315" s="8">
        <f t="shared" si="265"/>
        <v>2.7999999999999581E-2</v>
      </c>
      <c r="BY315" s="8" t="str">
        <f t="shared" si="266"/>
        <v/>
      </c>
      <c r="BZ315" s="8">
        <f t="shared" si="267"/>
        <v>0.17099999999999937</v>
      </c>
      <c r="CA315" s="8">
        <f t="shared" si="268"/>
        <v>0.3069999999999995</v>
      </c>
      <c r="CB315" s="8">
        <f t="shared" si="269"/>
        <v>0.23799999999999955</v>
      </c>
      <c r="CC315" s="8">
        <f t="shared" si="270"/>
        <v>2.7000000000000135E-2</v>
      </c>
      <c r="CD315" s="8">
        <f t="shared" si="271"/>
        <v>6.7000000000000171E-2</v>
      </c>
      <c r="CE315" s="8">
        <f t="shared" si="272"/>
        <v>1.6000000000000014E-2</v>
      </c>
      <c r="CF315" s="8">
        <f t="shared" si="273"/>
        <v>2.5500000000000078E-2</v>
      </c>
      <c r="CG315" s="8">
        <f t="shared" si="274"/>
        <v>5.2999999999999936E-2</v>
      </c>
      <c r="CH315" s="8">
        <f t="shared" si="275"/>
        <v>1.2999999999999901E-2</v>
      </c>
      <c r="CI315" s="8">
        <f t="shared" si="276"/>
        <v>0.28700000000000081</v>
      </c>
      <c r="CJ315" s="8">
        <f t="shared" si="277"/>
        <v>9.2999999999999972E-2</v>
      </c>
      <c r="CK315" s="8">
        <f t="shared" si="278"/>
        <v>7.299999999999951E-2</v>
      </c>
      <c r="CL315" s="8">
        <f t="shared" si="279"/>
        <v>0.25299999999999923</v>
      </c>
      <c r="CM315" s="8">
        <f t="shared" si="280"/>
        <v>0.25299999999999923</v>
      </c>
      <c r="CN315" s="8"/>
    </row>
    <row r="316" spans="1:92">
      <c r="A316" s="1">
        <f t="shared" si="304"/>
        <v>314</v>
      </c>
      <c r="B316" s="34"/>
      <c r="C316" s="1">
        <v>4</v>
      </c>
      <c r="D316" s="4">
        <f t="shared" si="255"/>
        <v>35</v>
      </c>
      <c r="E316" s="4" t="s">
        <v>162</v>
      </c>
      <c r="F316" s="4">
        <v>3</v>
      </c>
      <c r="G316" s="4" t="s">
        <v>16</v>
      </c>
      <c r="H316" s="4" t="s">
        <v>17</v>
      </c>
      <c r="I316" s="4"/>
      <c r="J316" s="5">
        <v>96.7</v>
      </c>
      <c r="K316" s="72"/>
      <c r="L316" s="41">
        <v>6.2649999999999997</v>
      </c>
      <c r="M316" s="132" t="s">
        <v>116</v>
      </c>
      <c r="N316" s="1" t="s">
        <v>15</v>
      </c>
      <c r="O316" s="23">
        <v>6.3149999999999995</v>
      </c>
      <c r="P316" s="1" t="s">
        <v>9</v>
      </c>
      <c r="Q316" s="3"/>
      <c r="R316" s="23">
        <v>5.9119999999999999</v>
      </c>
      <c r="S316" s="23">
        <v>5.8010000000000002</v>
      </c>
      <c r="T316" s="23">
        <v>6.4429999999999996</v>
      </c>
      <c r="U316" s="23">
        <v>6.4459999999999997</v>
      </c>
      <c r="V316" s="23">
        <v>6.3739999999999997</v>
      </c>
      <c r="W316" s="50"/>
      <c r="X316" s="50"/>
      <c r="Y316" s="50"/>
      <c r="Z316" s="23">
        <v>6.282</v>
      </c>
      <c r="AA316" s="50"/>
      <c r="AB316" s="23">
        <v>6.327</v>
      </c>
      <c r="AC316" s="23">
        <v>6.3739999999999997</v>
      </c>
      <c r="AD316" s="23">
        <v>6.1840000000000002</v>
      </c>
      <c r="AE316" s="23">
        <v>6.1459999999999999</v>
      </c>
      <c r="AF316" s="23">
        <v>5.7450000000000001</v>
      </c>
      <c r="AG316" s="23">
        <v>6.6139999999999999</v>
      </c>
      <c r="AH316" s="6">
        <f t="shared" ref="AH316:AH334" si="308">IF((AF316&lt;&gt;0)*AND(AG316&lt;&gt;0),AVERAGE(AF316:AG316),"")</f>
        <v>6.1795</v>
      </c>
      <c r="AI316" s="11"/>
      <c r="AJ316" s="11"/>
      <c r="AK316" s="11"/>
      <c r="AL316" s="11"/>
      <c r="AM316" s="11"/>
      <c r="AN316" s="11"/>
      <c r="AO316" s="11"/>
      <c r="AP316" s="3"/>
      <c r="AQ316" s="23">
        <f t="shared" si="256"/>
        <v>-0.35299999999999976</v>
      </c>
      <c r="AR316" s="23">
        <f t="shared" si="302"/>
        <v>-0.46399999999999952</v>
      </c>
      <c r="AS316" s="23">
        <f t="shared" si="303"/>
        <v>0.17799999999999994</v>
      </c>
      <c r="AT316" s="23">
        <f t="shared" si="281"/>
        <v>0.18100000000000005</v>
      </c>
      <c r="AU316" s="23">
        <f t="shared" si="282"/>
        <v>0.10899999999999999</v>
      </c>
      <c r="AV316" s="23" t="str">
        <f t="shared" si="283"/>
        <v/>
      </c>
      <c r="AW316" s="23" t="str">
        <f t="shared" si="284"/>
        <v/>
      </c>
      <c r="AX316" s="23" t="str">
        <f t="shared" si="285"/>
        <v/>
      </c>
      <c r="AY316" s="23">
        <f t="shared" si="286"/>
        <v>1.7000000000000348E-2</v>
      </c>
      <c r="AZ316" s="23" t="str">
        <f t="shared" si="287"/>
        <v/>
      </c>
      <c r="BA316" s="23">
        <f t="shared" si="288"/>
        <v>6.2000000000000277E-2</v>
      </c>
      <c r="BB316" s="23">
        <f t="shared" si="289"/>
        <v>0.10899999999999999</v>
      </c>
      <c r="BC316" s="23">
        <f t="shared" si="290"/>
        <v>-8.0999999999999517E-2</v>
      </c>
      <c r="BD316" s="23">
        <f t="shared" si="291"/>
        <v>-0.11899999999999977</v>
      </c>
      <c r="BE316" s="23">
        <f t="shared" si="292"/>
        <v>-0.51999999999999957</v>
      </c>
      <c r="BF316" s="23">
        <f t="shared" si="293"/>
        <v>0.3490000000000002</v>
      </c>
      <c r="BG316" s="23">
        <f t="shared" si="294"/>
        <v>-8.5499999999999687E-2</v>
      </c>
      <c r="BH316" s="23" t="str">
        <f t="shared" si="295"/>
        <v/>
      </c>
      <c r="BI316" s="23" t="str">
        <f t="shared" si="296"/>
        <v/>
      </c>
      <c r="BJ316" s="23" t="str">
        <f t="shared" si="297"/>
        <v/>
      </c>
      <c r="BK316" s="23" t="str">
        <f t="shared" si="298"/>
        <v/>
      </c>
      <c r="BL316" s="23" t="str">
        <f t="shared" si="299"/>
        <v/>
      </c>
      <c r="BM316" s="23" t="str">
        <f t="shared" si="300"/>
        <v/>
      </c>
      <c r="BN316" s="23" t="str">
        <f t="shared" si="301"/>
        <v/>
      </c>
      <c r="BP316" s="8">
        <f t="shared" si="257"/>
        <v>0.35299999999999976</v>
      </c>
      <c r="BQ316" s="8">
        <f t="shared" si="258"/>
        <v>0.46399999999999952</v>
      </c>
      <c r="BR316" s="8">
        <f t="shared" si="259"/>
        <v>0.17799999999999994</v>
      </c>
      <c r="BS316" s="8">
        <f t="shared" si="260"/>
        <v>0.18100000000000005</v>
      </c>
      <c r="BT316" s="8">
        <f t="shared" si="261"/>
        <v>0.10899999999999999</v>
      </c>
      <c r="BU316" s="8" t="str">
        <f t="shared" si="262"/>
        <v/>
      </c>
      <c r="BV316" s="8" t="str">
        <f t="shared" si="263"/>
        <v/>
      </c>
      <c r="BW316" s="8" t="str">
        <f t="shared" si="264"/>
        <v/>
      </c>
      <c r="BX316" s="8">
        <f t="shared" si="265"/>
        <v>1.7000000000000348E-2</v>
      </c>
      <c r="BY316" s="8" t="str">
        <f t="shared" si="266"/>
        <v/>
      </c>
      <c r="BZ316" s="8">
        <f t="shared" si="267"/>
        <v>6.2000000000000277E-2</v>
      </c>
      <c r="CA316" s="8">
        <f t="shared" si="268"/>
        <v>0.10899999999999999</v>
      </c>
      <c r="CB316" s="8">
        <f t="shared" si="269"/>
        <v>8.0999999999999517E-2</v>
      </c>
      <c r="CC316" s="8">
        <f t="shared" si="270"/>
        <v>0.11899999999999977</v>
      </c>
      <c r="CD316" s="8">
        <f t="shared" si="271"/>
        <v>0.51999999999999957</v>
      </c>
      <c r="CE316" s="8">
        <f t="shared" si="272"/>
        <v>0.3490000000000002</v>
      </c>
      <c r="CF316" s="8">
        <f t="shared" si="273"/>
        <v>8.5499999999999687E-2</v>
      </c>
      <c r="CG316" s="8" t="str">
        <f t="shared" si="274"/>
        <v/>
      </c>
      <c r="CH316" s="8" t="str">
        <f t="shared" si="275"/>
        <v/>
      </c>
      <c r="CI316" s="8" t="str">
        <f t="shared" si="276"/>
        <v/>
      </c>
      <c r="CJ316" s="8" t="str">
        <f t="shared" si="277"/>
        <v/>
      </c>
      <c r="CK316" s="8" t="str">
        <f t="shared" si="278"/>
        <v/>
      </c>
      <c r="CL316" s="8" t="str">
        <f t="shared" si="279"/>
        <v/>
      </c>
      <c r="CM316" s="8" t="str">
        <f t="shared" si="280"/>
        <v/>
      </c>
      <c r="CN316" s="8"/>
    </row>
    <row r="317" spans="1:92">
      <c r="A317" s="1">
        <f t="shared" si="304"/>
        <v>315</v>
      </c>
      <c r="B317" s="34"/>
      <c r="C317" s="1">
        <v>4</v>
      </c>
      <c r="D317" s="4">
        <f t="shared" si="255"/>
        <v>35</v>
      </c>
      <c r="E317" s="4" t="s">
        <v>163</v>
      </c>
      <c r="F317" s="4">
        <v>3</v>
      </c>
      <c r="G317" s="4" t="s">
        <v>13</v>
      </c>
      <c r="H317" s="4" t="s">
        <v>19</v>
      </c>
      <c r="I317" s="4"/>
      <c r="J317" s="5">
        <v>98.1</v>
      </c>
      <c r="K317" s="72"/>
      <c r="L317" s="41">
        <v>6.7949999999999999</v>
      </c>
      <c r="M317" s="132" t="s">
        <v>116</v>
      </c>
      <c r="N317" s="1" t="s">
        <v>15</v>
      </c>
      <c r="O317" s="23">
        <v>6.8090000000000002</v>
      </c>
      <c r="P317" s="1" t="s">
        <v>9</v>
      </c>
      <c r="Q317" s="3"/>
      <c r="R317" s="23">
        <v>6.9690000000000003</v>
      </c>
      <c r="S317" s="23">
        <v>7.0170000000000003</v>
      </c>
      <c r="T317" s="23">
        <v>6.9260000000000002</v>
      </c>
      <c r="U317" s="23">
        <v>6.6509999999999998</v>
      </c>
      <c r="V317" s="23">
        <v>6.7649999999999997</v>
      </c>
      <c r="W317" s="50"/>
      <c r="X317" s="50"/>
      <c r="Y317" s="50"/>
      <c r="Z317" s="23">
        <v>6.8259999999999996</v>
      </c>
      <c r="AA317" s="50"/>
      <c r="AB317" s="23">
        <v>6.9039999999999999</v>
      </c>
      <c r="AC317" s="23">
        <v>7.0780000000000003</v>
      </c>
      <c r="AD317" s="23">
        <v>7.0460000000000003</v>
      </c>
      <c r="AE317" s="23">
        <v>6.7450000000000001</v>
      </c>
      <c r="AF317" s="23">
        <v>6.8440000000000003</v>
      </c>
      <c r="AG317" s="23">
        <v>6.6289999999999996</v>
      </c>
      <c r="AH317" s="6">
        <f t="shared" si="308"/>
        <v>6.7364999999999995</v>
      </c>
      <c r="AI317" s="7">
        <v>6.59</v>
      </c>
      <c r="AJ317" s="7">
        <v>6.93</v>
      </c>
      <c r="AK317" s="7">
        <v>6.61</v>
      </c>
      <c r="AL317" s="7">
        <v>6.86</v>
      </c>
      <c r="AM317" s="7">
        <v>6.82</v>
      </c>
      <c r="AN317" s="7">
        <v>7.17</v>
      </c>
      <c r="AO317" s="7">
        <v>7.16</v>
      </c>
      <c r="AP317" s="3"/>
      <c r="AQ317" s="23">
        <f t="shared" si="256"/>
        <v>0.17400000000000038</v>
      </c>
      <c r="AR317" s="23">
        <f t="shared" si="302"/>
        <v>0.22200000000000042</v>
      </c>
      <c r="AS317" s="23">
        <f t="shared" si="303"/>
        <v>0.13100000000000023</v>
      </c>
      <c r="AT317" s="23">
        <f t="shared" si="281"/>
        <v>-0.14400000000000013</v>
      </c>
      <c r="AU317" s="23">
        <f t="shared" si="282"/>
        <v>-3.0000000000000249E-2</v>
      </c>
      <c r="AV317" s="23" t="str">
        <f t="shared" si="283"/>
        <v/>
      </c>
      <c r="AW317" s="23" t="str">
        <f t="shared" si="284"/>
        <v/>
      </c>
      <c r="AX317" s="23" t="str">
        <f t="shared" si="285"/>
        <v/>
      </c>
      <c r="AY317" s="23">
        <f t="shared" si="286"/>
        <v>3.0999999999999694E-2</v>
      </c>
      <c r="AZ317" s="23" t="str">
        <f t="shared" si="287"/>
        <v/>
      </c>
      <c r="BA317" s="23">
        <f t="shared" si="288"/>
        <v>0.10899999999999999</v>
      </c>
      <c r="BB317" s="23">
        <f t="shared" si="289"/>
        <v>0.28300000000000036</v>
      </c>
      <c r="BC317" s="23">
        <f t="shared" si="290"/>
        <v>0.25100000000000033</v>
      </c>
      <c r="BD317" s="23">
        <f t="shared" si="291"/>
        <v>-4.9999999999999822E-2</v>
      </c>
      <c r="BE317" s="23">
        <f t="shared" si="292"/>
        <v>4.9000000000000377E-2</v>
      </c>
      <c r="BF317" s="23">
        <f t="shared" si="293"/>
        <v>-0.16600000000000037</v>
      </c>
      <c r="BG317" s="23">
        <f t="shared" si="294"/>
        <v>-5.8500000000000441E-2</v>
      </c>
      <c r="BH317" s="23">
        <f t="shared" si="295"/>
        <v>-0.20500000000000007</v>
      </c>
      <c r="BI317" s="23">
        <f t="shared" si="296"/>
        <v>0.13499999999999979</v>
      </c>
      <c r="BJ317" s="23">
        <f t="shared" si="297"/>
        <v>-0.18499999999999961</v>
      </c>
      <c r="BK317" s="23">
        <f t="shared" si="298"/>
        <v>6.5000000000000391E-2</v>
      </c>
      <c r="BL317" s="23">
        <f t="shared" si="299"/>
        <v>2.5000000000000355E-2</v>
      </c>
      <c r="BM317" s="23">
        <f t="shared" si="300"/>
        <v>0.375</v>
      </c>
      <c r="BN317" s="23">
        <f t="shared" si="301"/>
        <v>0.36500000000000021</v>
      </c>
      <c r="BP317" s="8">
        <f t="shared" si="257"/>
        <v>0.17400000000000038</v>
      </c>
      <c r="BQ317" s="8">
        <f t="shared" si="258"/>
        <v>0.22200000000000042</v>
      </c>
      <c r="BR317" s="8">
        <f t="shared" si="259"/>
        <v>0.13100000000000023</v>
      </c>
      <c r="BS317" s="8">
        <f t="shared" si="260"/>
        <v>0.14400000000000013</v>
      </c>
      <c r="BT317" s="8">
        <f t="shared" si="261"/>
        <v>3.0000000000000249E-2</v>
      </c>
      <c r="BU317" s="8" t="str">
        <f t="shared" si="262"/>
        <v/>
      </c>
      <c r="BV317" s="8" t="str">
        <f t="shared" si="263"/>
        <v/>
      </c>
      <c r="BW317" s="8" t="str">
        <f t="shared" si="264"/>
        <v/>
      </c>
      <c r="BX317" s="8">
        <f t="shared" si="265"/>
        <v>3.0999999999999694E-2</v>
      </c>
      <c r="BY317" s="8" t="str">
        <f t="shared" si="266"/>
        <v/>
      </c>
      <c r="BZ317" s="8">
        <f t="shared" si="267"/>
        <v>0.10899999999999999</v>
      </c>
      <c r="CA317" s="8">
        <f t="shared" si="268"/>
        <v>0.28300000000000036</v>
      </c>
      <c r="CB317" s="8">
        <f t="shared" si="269"/>
        <v>0.25100000000000033</v>
      </c>
      <c r="CC317" s="8">
        <f t="shared" si="270"/>
        <v>4.9999999999999822E-2</v>
      </c>
      <c r="CD317" s="8">
        <f t="shared" si="271"/>
        <v>4.9000000000000377E-2</v>
      </c>
      <c r="CE317" s="8">
        <f t="shared" si="272"/>
        <v>0.16600000000000037</v>
      </c>
      <c r="CF317" s="8">
        <f t="shared" si="273"/>
        <v>5.8500000000000441E-2</v>
      </c>
      <c r="CG317" s="8">
        <f t="shared" si="274"/>
        <v>0.20500000000000007</v>
      </c>
      <c r="CH317" s="8">
        <f t="shared" si="275"/>
        <v>0.13499999999999979</v>
      </c>
      <c r="CI317" s="8">
        <f t="shared" si="276"/>
        <v>0.18499999999999961</v>
      </c>
      <c r="CJ317" s="8">
        <f t="shared" si="277"/>
        <v>6.5000000000000391E-2</v>
      </c>
      <c r="CK317" s="8">
        <f t="shared" si="278"/>
        <v>2.5000000000000355E-2</v>
      </c>
      <c r="CL317" s="8">
        <f t="shared" si="279"/>
        <v>0.375</v>
      </c>
      <c r="CM317" s="8">
        <f t="shared" si="280"/>
        <v>0.36500000000000021</v>
      </c>
      <c r="CN317" s="8"/>
    </row>
    <row r="318" spans="1:92">
      <c r="A318" s="1">
        <f t="shared" si="304"/>
        <v>316</v>
      </c>
      <c r="B318" s="34"/>
      <c r="C318" s="1">
        <v>4</v>
      </c>
      <c r="D318" s="4">
        <f t="shared" si="255"/>
        <v>35</v>
      </c>
      <c r="E318" s="4" t="s">
        <v>162</v>
      </c>
      <c r="F318" s="4">
        <v>3</v>
      </c>
      <c r="G318" s="4" t="s">
        <v>16</v>
      </c>
      <c r="H318" s="4" t="s">
        <v>18</v>
      </c>
      <c r="I318" s="4"/>
      <c r="J318" s="5">
        <v>96.7</v>
      </c>
      <c r="K318" s="72"/>
      <c r="L318" s="41">
        <v>6.8070000000000004</v>
      </c>
      <c r="M318" s="132" t="s">
        <v>116</v>
      </c>
      <c r="N318" s="1" t="s">
        <v>15</v>
      </c>
      <c r="O318" s="23">
        <v>6.8419999999999987</v>
      </c>
      <c r="P318" s="1" t="s">
        <v>9</v>
      </c>
      <c r="Q318" s="3"/>
      <c r="R318" s="23">
        <v>6.4489999999999998</v>
      </c>
      <c r="S318" s="23">
        <v>6.3849999999999998</v>
      </c>
      <c r="T318" s="23">
        <v>6.9960000000000004</v>
      </c>
      <c r="U318" s="23">
        <v>6.9980000000000002</v>
      </c>
      <c r="V318" s="23">
        <v>6.9379999999999997</v>
      </c>
      <c r="W318" s="50"/>
      <c r="X318" s="50"/>
      <c r="Y318" s="50"/>
      <c r="Z318" s="23">
        <v>6.8230000000000004</v>
      </c>
      <c r="AA318" s="50"/>
      <c r="AB318" s="23">
        <v>6.907</v>
      </c>
      <c r="AC318" s="23">
        <v>6.9530000000000003</v>
      </c>
      <c r="AD318" s="23">
        <v>6.7590000000000003</v>
      </c>
      <c r="AE318" s="23">
        <v>6.7240000000000002</v>
      </c>
      <c r="AF318" s="23">
        <v>6.327</v>
      </c>
      <c r="AG318" s="23">
        <v>7.16</v>
      </c>
      <c r="AH318" s="6">
        <f t="shared" si="308"/>
        <v>6.7435</v>
      </c>
      <c r="AI318" s="11"/>
      <c r="AJ318" s="11"/>
      <c r="AK318" s="11"/>
      <c r="AL318" s="11"/>
      <c r="AM318" s="11"/>
      <c r="AN318" s="11"/>
      <c r="AO318" s="11"/>
      <c r="AP318" s="3"/>
      <c r="AQ318" s="23">
        <f t="shared" si="256"/>
        <v>-0.35800000000000054</v>
      </c>
      <c r="AR318" s="23">
        <f t="shared" si="302"/>
        <v>-0.4220000000000006</v>
      </c>
      <c r="AS318" s="23">
        <f t="shared" si="303"/>
        <v>0.18900000000000006</v>
      </c>
      <c r="AT318" s="23">
        <f t="shared" si="281"/>
        <v>0.19099999999999984</v>
      </c>
      <c r="AU318" s="23">
        <f t="shared" si="282"/>
        <v>0.13099999999999934</v>
      </c>
      <c r="AV318" s="23" t="str">
        <f t="shared" si="283"/>
        <v/>
      </c>
      <c r="AW318" s="23" t="str">
        <f t="shared" si="284"/>
        <v/>
      </c>
      <c r="AX318" s="23" t="str">
        <f t="shared" si="285"/>
        <v/>
      </c>
      <c r="AY318" s="23">
        <f t="shared" si="286"/>
        <v>1.6000000000000014E-2</v>
      </c>
      <c r="AZ318" s="23" t="str">
        <f t="shared" si="287"/>
        <v/>
      </c>
      <c r="BA318" s="23">
        <f t="shared" si="288"/>
        <v>9.9999999999999645E-2</v>
      </c>
      <c r="BB318" s="23">
        <f t="shared" si="289"/>
        <v>0.14599999999999991</v>
      </c>
      <c r="BC318" s="23">
        <f t="shared" si="290"/>
        <v>-4.8000000000000043E-2</v>
      </c>
      <c r="BD318" s="23">
        <f t="shared" si="291"/>
        <v>-8.3000000000000185E-2</v>
      </c>
      <c r="BE318" s="23">
        <f t="shared" si="292"/>
        <v>-0.48000000000000043</v>
      </c>
      <c r="BF318" s="23">
        <f t="shared" si="293"/>
        <v>0.35299999999999976</v>
      </c>
      <c r="BG318" s="23">
        <f t="shared" si="294"/>
        <v>-6.3500000000000334E-2</v>
      </c>
      <c r="BH318" s="23" t="str">
        <f t="shared" si="295"/>
        <v/>
      </c>
      <c r="BI318" s="23" t="str">
        <f t="shared" si="296"/>
        <v/>
      </c>
      <c r="BJ318" s="23" t="str">
        <f t="shared" si="297"/>
        <v/>
      </c>
      <c r="BK318" s="23" t="str">
        <f t="shared" si="298"/>
        <v/>
      </c>
      <c r="BL318" s="23" t="str">
        <f t="shared" si="299"/>
        <v/>
      </c>
      <c r="BM318" s="23" t="str">
        <f t="shared" si="300"/>
        <v/>
      </c>
      <c r="BN318" s="23" t="str">
        <f t="shared" si="301"/>
        <v/>
      </c>
      <c r="BP318" s="8">
        <f t="shared" si="257"/>
        <v>0.35800000000000054</v>
      </c>
      <c r="BQ318" s="8">
        <f t="shared" si="258"/>
        <v>0.4220000000000006</v>
      </c>
      <c r="BR318" s="8">
        <f t="shared" si="259"/>
        <v>0.18900000000000006</v>
      </c>
      <c r="BS318" s="8">
        <f t="shared" si="260"/>
        <v>0.19099999999999984</v>
      </c>
      <c r="BT318" s="8">
        <f t="shared" si="261"/>
        <v>0.13099999999999934</v>
      </c>
      <c r="BU318" s="8" t="str">
        <f t="shared" si="262"/>
        <v/>
      </c>
      <c r="BV318" s="8" t="str">
        <f t="shared" si="263"/>
        <v/>
      </c>
      <c r="BW318" s="8" t="str">
        <f t="shared" si="264"/>
        <v/>
      </c>
      <c r="BX318" s="8">
        <f t="shared" si="265"/>
        <v>1.6000000000000014E-2</v>
      </c>
      <c r="BY318" s="8" t="str">
        <f t="shared" si="266"/>
        <v/>
      </c>
      <c r="BZ318" s="8">
        <f t="shared" si="267"/>
        <v>9.9999999999999645E-2</v>
      </c>
      <c r="CA318" s="8">
        <f t="shared" si="268"/>
        <v>0.14599999999999991</v>
      </c>
      <c r="CB318" s="8">
        <f t="shared" si="269"/>
        <v>4.8000000000000043E-2</v>
      </c>
      <c r="CC318" s="8">
        <f t="shared" si="270"/>
        <v>8.3000000000000185E-2</v>
      </c>
      <c r="CD318" s="8">
        <f t="shared" si="271"/>
        <v>0.48000000000000043</v>
      </c>
      <c r="CE318" s="8">
        <f t="shared" si="272"/>
        <v>0.35299999999999976</v>
      </c>
      <c r="CF318" s="8">
        <f t="shared" si="273"/>
        <v>6.3500000000000334E-2</v>
      </c>
      <c r="CG318" s="8" t="str">
        <f t="shared" si="274"/>
        <v/>
      </c>
      <c r="CH318" s="8" t="str">
        <f t="shared" si="275"/>
        <v/>
      </c>
      <c r="CI318" s="8" t="str">
        <f t="shared" si="276"/>
        <v/>
      </c>
      <c r="CJ318" s="8" t="str">
        <f t="shared" si="277"/>
        <v/>
      </c>
      <c r="CK318" s="8" t="str">
        <f t="shared" si="278"/>
        <v/>
      </c>
      <c r="CL318" s="8" t="str">
        <f t="shared" si="279"/>
        <v/>
      </c>
      <c r="CM318" s="8" t="str">
        <f t="shared" si="280"/>
        <v/>
      </c>
      <c r="CN318" s="8"/>
    </row>
    <row r="319" spans="1:92">
      <c r="A319" s="1">
        <f t="shared" si="304"/>
        <v>317</v>
      </c>
      <c r="B319" s="34"/>
      <c r="C319" s="1">
        <v>4</v>
      </c>
      <c r="D319" s="4">
        <f t="shared" si="255"/>
        <v>35</v>
      </c>
      <c r="E319" s="4" t="s">
        <v>163</v>
      </c>
      <c r="F319" s="4">
        <v>3</v>
      </c>
      <c r="G319" s="4" t="s">
        <v>16</v>
      </c>
      <c r="H319" s="4" t="s">
        <v>18</v>
      </c>
      <c r="I319" s="4"/>
      <c r="J319" s="5">
        <v>96.6</v>
      </c>
      <c r="K319" s="72"/>
      <c r="L319" s="41">
        <v>6.9260000000000002</v>
      </c>
      <c r="M319" s="132" t="s">
        <v>116</v>
      </c>
      <c r="N319" s="1" t="s">
        <v>15</v>
      </c>
      <c r="O319" s="23">
        <v>6.9720000000000013</v>
      </c>
      <c r="P319" s="1" t="s">
        <v>9</v>
      </c>
      <c r="Q319" s="3"/>
      <c r="R319" s="23">
        <v>6.4880000000000004</v>
      </c>
      <c r="S319" s="23">
        <v>6.4219999999999997</v>
      </c>
      <c r="T319" s="23">
        <v>7.1120000000000001</v>
      </c>
      <c r="U319" s="23">
        <v>7.1059999999999999</v>
      </c>
      <c r="V319" s="23">
        <v>7.0529999999999999</v>
      </c>
      <c r="W319" s="50"/>
      <c r="X319" s="50"/>
      <c r="Y319" s="50"/>
      <c r="Z319" s="23">
        <v>6.9390000000000001</v>
      </c>
      <c r="AA319" s="50"/>
      <c r="AB319" s="23">
        <v>6.9980000000000002</v>
      </c>
      <c r="AC319" s="23">
        <v>6.9969999999999999</v>
      </c>
      <c r="AD319" s="23">
        <v>6.8179999999999996</v>
      </c>
      <c r="AE319" s="23">
        <v>6.82</v>
      </c>
      <c r="AF319" s="23">
        <v>6.3689999999999998</v>
      </c>
      <c r="AG319" s="23">
        <v>7.2729999999999997</v>
      </c>
      <c r="AH319" s="6">
        <f t="shared" si="308"/>
        <v>6.8209999999999997</v>
      </c>
      <c r="AI319" s="11"/>
      <c r="AJ319" s="11"/>
      <c r="AK319" s="11"/>
      <c r="AL319" s="11"/>
      <c r="AM319" s="11"/>
      <c r="AN319" s="11"/>
      <c r="AO319" s="11"/>
      <c r="AP319" s="3"/>
      <c r="AQ319" s="23">
        <f t="shared" si="256"/>
        <v>-0.43799999999999972</v>
      </c>
      <c r="AR319" s="23">
        <f t="shared" si="302"/>
        <v>-0.50400000000000045</v>
      </c>
      <c r="AS319" s="23">
        <f t="shared" si="303"/>
        <v>0.18599999999999994</v>
      </c>
      <c r="AT319" s="23">
        <f t="shared" si="281"/>
        <v>0.17999999999999972</v>
      </c>
      <c r="AU319" s="23">
        <f t="shared" si="282"/>
        <v>0.12699999999999978</v>
      </c>
      <c r="AV319" s="23" t="str">
        <f t="shared" si="283"/>
        <v/>
      </c>
      <c r="AW319" s="23" t="str">
        <f t="shared" si="284"/>
        <v/>
      </c>
      <c r="AX319" s="23" t="str">
        <f t="shared" si="285"/>
        <v/>
      </c>
      <c r="AY319" s="23">
        <f t="shared" si="286"/>
        <v>1.2999999999999901E-2</v>
      </c>
      <c r="AZ319" s="23" t="str">
        <f t="shared" si="287"/>
        <v/>
      </c>
      <c r="BA319" s="23">
        <f t="shared" si="288"/>
        <v>7.2000000000000064E-2</v>
      </c>
      <c r="BB319" s="23">
        <f t="shared" si="289"/>
        <v>7.099999999999973E-2</v>
      </c>
      <c r="BC319" s="23">
        <f t="shared" si="290"/>
        <v>-0.10800000000000054</v>
      </c>
      <c r="BD319" s="23">
        <f t="shared" si="291"/>
        <v>-0.10599999999999987</v>
      </c>
      <c r="BE319" s="23">
        <f t="shared" si="292"/>
        <v>-0.55700000000000038</v>
      </c>
      <c r="BF319" s="23">
        <f t="shared" si="293"/>
        <v>0.34699999999999953</v>
      </c>
      <c r="BG319" s="23">
        <f t="shared" si="294"/>
        <v>-0.10500000000000043</v>
      </c>
      <c r="BH319" s="23" t="str">
        <f t="shared" si="295"/>
        <v/>
      </c>
      <c r="BI319" s="23" t="str">
        <f t="shared" si="296"/>
        <v/>
      </c>
      <c r="BJ319" s="23" t="str">
        <f t="shared" si="297"/>
        <v/>
      </c>
      <c r="BK319" s="23" t="str">
        <f t="shared" si="298"/>
        <v/>
      </c>
      <c r="BL319" s="23" t="str">
        <f t="shared" si="299"/>
        <v/>
      </c>
      <c r="BM319" s="23" t="str">
        <f t="shared" si="300"/>
        <v/>
      </c>
      <c r="BN319" s="23" t="str">
        <f t="shared" si="301"/>
        <v/>
      </c>
      <c r="BP319" s="8">
        <f t="shared" si="257"/>
        <v>0.43799999999999972</v>
      </c>
      <c r="BQ319" s="8">
        <f t="shared" si="258"/>
        <v>0.50400000000000045</v>
      </c>
      <c r="BR319" s="8">
        <f t="shared" si="259"/>
        <v>0.18599999999999994</v>
      </c>
      <c r="BS319" s="8">
        <f t="shared" si="260"/>
        <v>0.17999999999999972</v>
      </c>
      <c r="BT319" s="8">
        <f t="shared" si="261"/>
        <v>0.12699999999999978</v>
      </c>
      <c r="BU319" s="8" t="str">
        <f t="shared" si="262"/>
        <v/>
      </c>
      <c r="BV319" s="8" t="str">
        <f t="shared" si="263"/>
        <v/>
      </c>
      <c r="BW319" s="8" t="str">
        <f t="shared" si="264"/>
        <v/>
      </c>
      <c r="BX319" s="8">
        <f t="shared" si="265"/>
        <v>1.2999999999999901E-2</v>
      </c>
      <c r="BY319" s="8" t="str">
        <f t="shared" si="266"/>
        <v/>
      </c>
      <c r="BZ319" s="8">
        <f t="shared" si="267"/>
        <v>7.2000000000000064E-2</v>
      </c>
      <c r="CA319" s="8">
        <f t="shared" si="268"/>
        <v>7.099999999999973E-2</v>
      </c>
      <c r="CB319" s="8">
        <f t="shared" si="269"/>
        <v>0.10800000000000054</v>
      </c>
      <c r="CC319" s="8">
        <f t="shared" si="270"/>
        <v>0.10599999999999987</v>
      </c>
      <c r="CD319" s="8">
        <f t="shared" si="271"/>
        <v>0.55700000000000038</v>
      </c>
      <c r="CE319" s="8">
        <f t="shared" si="272"/>
        <v>0.34699999999999953</v>
      </c>
      <c r="CF319" s="8">
        <f t="shared" si="273"/>
        <v>0.10500000000000043</v>
      </c>
      <c r="CG319" s="8" t="str">
        <f t="shared" si="274"/>
        <v/>
      </c>
      <c r="CH319" s="8" t="str">
        <f t="shared" si="275"/>
        <v/>
      </c>
      <c r="CI319" s="8" t="str">
        <f t="shared" si="276"/>
        <v/>
      </c>
      <c r="CJ319" s="8" t="str">
        <f t="shared" si="277"/>
        <v/>
      </c>
      <c r="CK319" s="8" t="str">
        <f t="shared" si="278"/>
        <v/>
      </c>
      <c r="CL319" s="8" t="str">
        <f t="shared" si="279"/>
        <v/>
      </c>
      <c r="CM319" s="8" t="str">
        <f t="shared" si="280"/>
        <v/>
      </c>
      <c r="CN319" s="8"/>
    </row>
    <row r="320" spans="1:92">
      <c r="A320" s="1">
        <f t="shared" si="304"/>
        <v>318</v>
      </c>
      <c r="B320" s="2" t="s">
        <v>35</v>
      </c>
      <c r="C320" s="1">
        <v>4</v>
      </c>
      <c r="D320" s="4">
        <f t="shared" si="255"/>
        <v>35</v>
      </c>
      <c r="E320" s="4" t="s">
        <v>102</v>
      </c>
      <c r="F320" s="4">
        <v>1</v>
      </c>
      <c r="G320" s="4" t="s">
        <v>13</v>
      </c>
      <c r="H320" s="4" t="s">
        <v>19</v>
      </c>
      <c r="I320" s="4"/>
      <c r="J320" s="5">
        <v>94.4</v>
      </c>
      <c r="K320" s="72"/>
      <c r="L320" s="41">
        <v>5.3280000000000003</v>
      </c>
      <c r="M320" s="132" t="s">
        <v>238</v>
      </c>
      <c r="N320" s="1" t="s">
        <v>15</v>
      </c>
      <c r="O320" s="23">
        <v>5.3230000000000004</v>
      </c>
      <c r="P320" s="1" t="s">
        <v>9</v>
      </c>
      <c r="Q320" s="3" t="s">
        <v>227</v>
      </c>
      <c r="R320" s="23">
        <v>5.6180000000000003</v>
      </c>
      <c r="S320" s="23">
        <v>5.5140000000000002</v>
      </c>
      <c r="T320" s="23">
        <v>5.4989999999999997</v>
      </c>
      <c r="U320" s="23">
        <v>5.4050000000000002</v>
      </c>
      <c r="V320" s="23">
        <v>5.4119999999999999</v>
      </c>
      <c r="W320" s="23">
        <v>5.367</v>
      </c>
      <c r="X320" s="23">
        <v>5.3680000000000003</v>
      </c>
      <c r="Y320" s="23">
        <v>5.35</v>
      </c>
      <c r="Z320" s="23">
        <v>5.34</v>
      </c>
      <c r="AA320" s="23">
        <v>5.3470000000000004</v>
      </c>
      <c r="AB320" s="23">
        <v>5.6630000000000003</v>
      </c>
      <c r="AC320" s="23">
        <v>5.7</v>
      </c>
      <c r="AD320" s="23">
        <v>5.6379999999999999</v>
      </c>
      <c r="AE320" s="23">
        <v>5.5270000000000001</v>
      </c>
      <c r="AF320" s="23">
        <v>5.4870000000000001</v>
      </c>
      <c r="AG320" s="23">
        <v>4.95</v>
      </c>
      <c r="AH320" s="7">
        <f t="shared" si="308"/>
        <v>5.2185000000000006</v>
      </c>
      <c r="AI320" s="30">
        <v>6.13</v>
      </c>
      <c r="AJ320" s="30">
        <v>5.42</v>
      </c>
      <c r="AK320" s="30">
        <v>5.01</v>
      </c>
      <c r="AL320" s="30">
        <v>5.45</v>
      </c>
      <c r="AM320" s="30">
        <v>5.36</v>
      </c>
      <c r="AN320" s="7">
        <v>5.39</v>
      </c>
      <c r="AO320" s="7">
        <v>5.33</v>
      </c>
      <c r="AP320" s="3"/>
      <c r="AQ320" s="23">
        <f t="shared" si="256"/>
        <v>0.29000000000000004</v>
      </c>
      <c r="AR320" s="23">
        <f t="shared" si="302"/>
        <v>0.18599999999999994</v>
      </c>
      <c r="AS320" s="23">
        <f t="shared" si="303"/>
        <v>0.17099999999999937</v>
      </c>
      <c r="AT320" s="23">
        <f t="shared" si="281"/>
        <v>7.6999999999999957E-2</v>
      </c>
      <c r="AU320" s="23">
        <f t="shared" si="282"/>
        <v>8.3999999999999631E-2</v>
      </c>
      <c r="AV320" s="23">
        <f t="shared" si="283"/>
        <v>3.8999999999999702E-2</v>
      </c>
      <c r="AW320" s="23">
        <f t="shared" si="284"/>
        <v>4.0000000000000036E-2</v>
      </c>
      <c r="AX320" s="23">
        <f t="shared" si="285"/>
        <v>2.1999999999999353E-2</v>
      </c>
      <c r="AY320" s="23">
        <f t="shared" si="286"/>
        <v>1.1999999999999567E-2</v>
      </c>
      <c r="AZ320" s="23">
        <f t="shared" si="287"/>
        <v>1.9000000000000128E-2</v>
      </c>
      <c r="BA320" s="23">
        <f t="shared" si="288"/>
        <v>0.33499999999999996</v>
      </c>
      <c r="BB320" s="23">
        <f t="shared" si="289"/>
        <v>0.37199999999999989</v>
      </c>
      <c r="BC320" s="23">
        <f t="shared" si="290"/>
        <v>0.30999999999999961</v>
      </c>
      <c r="BD320" s="23">
        <f t="shared" si="291"/>
        <v>0.19899999999999984</v>
      </c>
      <c r="BE320" s="23">
        <f t="shared" si="292"/>
        <v>0.15899999999999981</v>
      </c>
      <c r="BF320" s="23">
        <f t="shared" si="293"/>
        <v>-0.37800000000000011</v>
      </c>
      <c r="BG320" s="23">
        <f t="shared" si="294"/>
        <v>-0.10949999999999971</v>
      </c>
      <c r="BH320" s="23">
        <f t="shared" si="295"/>
        <v>0.8019999999999996</v>
      </c>
      <c r="BI320" s="23">
        <f t="shared" si="296"/>
        <v>9.1999999999999638E-2</v>
      </c>
      <c r="BJ320" s="23">
        <f t="shared" si="297"/>
        <v>-0.3180000000000005</v>
      </c>
      <c r="BK320" s="23">
        <f t="shared" si="298"/>
        <v>0.12199999999999989</v>
      </c>
      <c r="BL320" s="23">
        <f t="shared" si="299"/>
        <v>3.2000000000000028E-2</v>
      </c>
      <c r="BM320" s="23">
        <f t="shared" si="300"/>
        <v>6.1999999999999389E-2</v>
      </c>
      <c r="BN320" s="23">
        <f t="shared" si="301"/>
        <v>1.9999999999997797E-3</v>
      </c>
      <c r="BP320" s="8">
        <f t="shared" si="257"/>
        <v>0.29000000000000004</v>
      </c>
      <c r="BQ320" s="8">
        <f t="shared" si="258"/>
        <v>0.18599999999999994</v>
      </c>
      <c r="BR320" s="8">
        <f t="shared" si="259"/>
        <v>0.17099999999999937</v>
      </c>
      <c r="BS320" s="8">
        <f t="shared" si="260"/>
        <v>7.6999999999999957E-2</v>
      </c>
      <c r="BT320" s="8">
        <f t="shared" si="261"/>
        <v>8.3999999999999631E-2</v>
      </c>
      <c r="BU320" s="8">
        <f t="shared" si="262"/>
        <v>3.8999999999999702E-2</v>
      </c>
      <c r="BV320" s="8">
        <f t="shared" si="263"/>
        <v>4.0000000000000036E-2</v>
      </c>
      <c r="BW320" s="8">
        <f t="shared" si="264"/>
        <v>2.1999999999999353E-2</v>
      </c>
      <c r="BX320" s="8">
        <f t="shared" si="265"/>
        <v>1.1999999999999567E-2</v>
      </c>
      <c r="BY320" s="8">
        <f t="shared" si="266"/>
        <v>1.9000000000000128E-2</v>
      </c>
      <c r="BZ320" s="8">
        <f t="shared" si="267"/>
        <v>0.33499999999999996</v>
      </c>
      <c r="CA320" s="8">
        <f t="shared" si="268"/>
        <v>0.37199999999999989</v>
      </c>
      <c r="CB320" s="8">
        <f t="shared" si="269"/>
        <v>0.30999999999999961</v>
      </c>
      <c r="CC320" s="8">
        <f t="shared" si="270"/>
        <v>0.19899999999999984</v>
      </c>
      <c r="CD320" s="8">
        <f t="shared" si="271"/>
        <v>0.15899999999999981</v>
      </c>
      <c r="CE320" s="8">
        <f t="shared" si="272"/>
        <v>0.37800000000000011</v>
      </c>
      <c r="CF320" s="8">
        <f t="shared" si="273"/>
        <v>0.10949999999999971</v>
      </c>
      <c r="CG320" s="8">
        <f t="shared" si="274"/>
        <v>0.8019999999999996</v>
      </c>
      <c r="CH320" s="8">
        <f t="shared" si="275"/>
        <v>9.1999999999999638E-2</v>
      </c>
      <c r="CI320" s="8">
        <f t="shared" si="276"/>
        <v>0.3180000000000005</v>
      </c>
      <c r="CJ320" s="8">
        <f t="shared" si="277"/>
        <v>0.12199999999999989</v>
      </c>
      <c r="CK320" s="8">
        <f t="shared" si="278"/>
        <v>3.2000000000000028E-2</v>
      </c>
      <c r="CL320" s="8">
        <f t="shared" si="279"/>
        <v>6.1999999999999389E-2</v>
      </c>
      <c r="CM320" s="8">
        <f t="shared" si="280"/>
        <v>1.9999999999997797E-3</v>
      </c>
      <c r="CN320" s="8"/>
    </row>
    <row r="321" spans="1:92">
      <c r="A321" s="1">
        <f t="shared" si="304"/>
        <v>319</v>
      </c>
      <c r="B321" s="19"/>
      <c r="C321" s="1">
        <v>4</v>
      </c>
      <c r="D321" s="4">
        <f t="shared" si="255"/>
        <v>35</v>
      </c>
      <c r="E321" s="4" t="s">
        <v>248</v>
      </c>
      <c r="F321" s="4">
        <v>1</v>
      </c>
      <c r="G321" s="4" t="s">
        <v>13</v>
      </c>
      <c r="H321" s="4" t="s">
        <v>19</v>
      </c>
      <c r="I321" s="4"/>
      <c r="J321" s="5">
        <v>94.1</v>
      </c>
      <c r="K321" s="72"/>
      <c r="L321" s="41">
        <v>5.6059999999999999</v>
      </c>
      <c r="M321" s="132" t="s">
        <v>238</v>
      </c>
      <c r="N321" s="1" t="s">
        <v>15</v>
      </c>
      <c r="O321" s="23">
        <v>5.5960000000000001</v>
      </c>
      <c r="P321" s="1" t="s">
        <v>9</v>
      </c>
      <c r="Q321" s="3" t="s">
        <v>227</v>
      </c>
      <c r="R321" s="23">
        <v>5.8630000000000004</v>
      </c>
      <c r="S321" s="23">
        <v>5.7549999999999999</v>
      </c>
      <c r="T321" s="23">
        <v>5.7510000000000003</v>
      </c>
      <c r="U321" s="23">
        <v>5.6829999999999998</v>
      </c>
      <c r="V321" s="23">
        <v>5.67</v>
      </c>
      <c r="W321" s="23">
        <v>5.633</v>
      </c>
      <c r="X321" s="23">
        <v>5.6349999999999998</v>
      </c>
      <c r="Y321" s="23">
        <v>5.617</v>
      </c>
      <c r="Z321" s="23">
        <v>5.6070000000000002</v>
      </c>
      <c r="AA321" s="23">
        <v>5.62</v>
      </c>
      <c r="AB321" s="23">
        <v>5.827</v>
      </c>
      <c r="AC321" s="23">
        <v>5.8689999999999998</v>
      </c>
      <c r="AD321" s="23">
        <v>5.8319999999999999</v>
      </c>
      <c r="AE321" s="23">
        <v>5.6870000000000003</v>
      </c>
      <c r="AF321" s="23">
        <v>5.7210000000000001</v>
      </c>
      <c r="AG321" s="23">
        <v>5.2210000000000001</v>
      </c>
      <c r="AH321" s="7">
        <f t="shared" si="308"/>
        <v>5.4710000000000001</v>
      </c>
      <c r="AI321" s="30">
        <v>6.39</v>
      </c>
      <c r="AJ321" s="30">
        <v>5.68</v>
      </c>
      <c r="AK321" s="30">
        <v>5.3</v>
      </c>
      <c r="AL321" s="30">
        <v>5.72</v>
      </c>
      <c r="AM321" s="30">
        <v>5.63</v>
      </c>
      <c r="AN321" s="7">
        <v>5.67</v>
      </c>
      <c r="AO321" s="7">
        <v>5.61</v>
      </c>
      <c r="AP321" s="3"/>
      <c r="AQ321" s="23">
        <f t="shared" si="256"/>
        <v>0.25700000000000056</v>
      </c>
      <c r="AR321" s="23">
        <f t="shared" si="302"/>
        <v>0.14900000000000002</v>
      </c>
      <c r="AS321" s="23">
        <f t="shared" si="303"/>
        <v>0.14500000000000046</v>
      </c>
      <c r="AT321" s="23">
        <f t="shared" si="281"/>
        <v>7.6999999999999957E-2</v>
      </c>
      <c r="AU321" s="23">
        <f t="shared" si="282"/>
        <v>6.4000000000000057E-2</v>
      </c>
      <c r="AV321" s="23">
        <f t="shared" si="283"/>
        <v>2.7000000000000135E-2</v>
      </c>
      <c r="AW321" s="23">
        <f t="shared" si="284"/>
        <v>2.8999999999999915E-2</v>
      </c>
      <c r="AX321" s="23">
        <f t="shared" si="285"/>
        <v>1.1000000000000121E-2</v>
      </c>
      <c r="AY321" s="23">
        <f t="shared" si="286"/>
        <v>1.000000000000334E-3</v>
      </c>
      <c r="AZ321" s="23">
        <f t="shared" si="287"/>
        <v>1.4000000000000234E-2</v>
      </c>
      <c r="BA321" s="23">
        <f t="shared" si="288"/>
        <v>0.22100000000000009</v>
      </c>
      <c r="BB321" s="23">
        <f t="shared" si="289"/>
        <v>0.2629999999999999</v>
      </c>
      <c r="BC321" s="23">
        <f t="shared" si="290"/>
        <v>0.22599999999999998</v>
      </c>
      <c r="BD321" s="23">
        <f t="shared" si="291"/>
        <v>8.1000000000000405E-2</v>
      </c>
      <c r="BE321" s="23">
        <f t="shared" si="292"/>
        <v>0.11500000000000021</v>
      </c>
      <c r="BF321" s="23">
        <f t="shared" si="293"/>
        <v>-0.38499999999999979</v>
      </c>
      <c r="BG321" s="23">
        <f t="shared" si="294"/>
        <v>-0.13499999999999979</v>
      </c>
      <c r="BH321" s="23">
        <f t="shared" si="295"/>
        <v>0.78399999999999981</v>
      </c>
      <c r="BI321" s="23">
        <f t="shared" si="296"/>
        <v>7.3999999999999844E-2</v>
      </c>
      <c r="BJ321" s="23">
        <f t="shared" si="297"/>
        <v>-0.30600000000000005</v>
      </c>
      <c r="BK321" s="23">
        <f t="shared" si="298"/>
        <v>0.11399999999999988</v>
      </c>
      <c r="BL321" s="23">
        <f t="shared" si="299"/>
        <v>2.4000000000000021E-2</v>
      </c>
      <c r="BM321" s="23">
        <f t="shared" si="300"/>
        <v>6.4000000000000057E-2</v>
      </c>
      <c r="BN321" s="23">
        <f t="shared" si="301"/>
        <v>4.0000000000004476E-3</v>
      </c>
      <c r="BP321" s="8">
        <f t="shared" si="257"/>
        <v>0.25700000000000056</v>
      </c>
      <c r="BQ321" s="8">
        <f t="shared" si="258"/>
        <v>0.14900000000000002</v>
      </c>
      <c r="BR321" s="8">
        <f t="shared" si="259"/>
        <v>0.14500000000000046</v>
      </c>
      <c r="BS321" s="8">
        <f t="shared" si="260"/>
        <v>7.6999999999999957E-2</v>
      </c>
      <c r="BT321" s="8">
        <f t="shared" si="261"/>
        <v>6.4000000000000057E-2</v>
      </c>
      <c r="BU321" s="8">
        <f t="shared" si="262"/>
        <v>2.7000000000000135E-2</v>
      </c>
      <c r="BV321" s="8">
        <f t="shared" si="263"/>
        <v>2.8999999999999915E-2</v>
      </c>
      <c r="BW321" s="8">
        <f t="shared" si="264"/>
        <v>1.1000000000000121E-2</v>
      </c>
      <c r="BX321" s="8">
        <f t="shared" si="265"/>
        <v>1.000000000000334E-3</v>
      </c>
      <c r="BY321" s="8">
        <f t="shared" si="266"/>
        <v>1.4000000000000234E-2</v>
      </c>
      <c r="BZ321" s="8">
        <f t="shared" si="267"/>
        <v>0.22100000000000009</v>
      </c>
      <c r="CA321" s="8">
        <f t="shared" si="268"/>
        <v>0.2629999999999999</v>
      </c>
      <c r="CB321" s="8">
        <f t="shared" si="269"/>
        <v>0.22599999999999998</v>
      </c>
      <c r="CC321" s="8">
        <f t="shared" si="270"/>
        <v>8.1000000000000405E-2</v>
      </c>
      <c r="CD321" s="8">
        <f t="shared" si="271"/>
        <v>0.11500000000000021</v>
      </c>
      <c r="CE321" s="8">
        <f t="shared" si="272"/>
        <v>0.38499999999999979</v>
      </c>
      <c r="CF321" s="8">
        <f t="shared" si="273"/>
        <v>0.13499999999999979</v>
      </c>
      <c r="CG321" s="8">
        <f t="shared" si="274"/>
        <v>0.78399999999999981</v>
      </c>
      <c r="CH321" s="8">
        <f t="shared" si="275"/>
        <v>7.3999999999999844E-2</v>
      </c>
      <c r="CI321" s="8">
        <f t="shared" si="276"/>
        <v>0.30600000000000005</v>
      </c>
      <c r="CJ321" s="8">
        <f t="shared" si="277"/>
        <v>0.11399999999999988</v>
      </c>
      <c r="CK321" s="8">
        <f t="shared" si="278"/>
        <v>2.4000000000000021E-2</v>
      </c>
      <c r="CL321" s="8">
        <f t="shared" si="279"/>
        <v>6.4000000000000057E-2</v>
      </c>
      <c r="CM321" s="8">
        <f t="shared" si="280"/>
        <v>4.0000000000004476E-3</v>
      </c>
      <c r="CN321" s="8"/>
    </row>
    <row r="322" spans="1:92">
      <c r="A322" s="1">
        <f t="shared" si="304"/>
        <v>320</v>
      </c>
      <c r="B322" s="19"/>
      <c r="C322" s="1">
        <v>4</v>
      </c>
      <c r="D322" s="4">
        <f t="shared" si="255"/>
        <v>35</v>
      </c>
      <c r="E322" s="4" t="s">
        <v>101</v>
      </c>
      <c r="F322" s="4">
        <v>3</v>
      </c>
      <c r="G322" s="4" t="s">
        <v>13</v>
      </c>
      <c r="H322" s="4" t="s">
        <v>19</v>
      </c>
      <c r="I322" s="4"/>
      <c r="J322" s="5">
        <v>98.5</v>
      </c>
      <c r="K322" s="72"/>
      <c r="L322" s="41">
        <v>4.0970000000000004</v>
      </c>
      <c r="M322" s="132" t="s">
        <v>131</v>
      </c>
      <c r="N322" s="1" t="s">
        <v>15</v>
      </c>
      <c r="O322" s="23">
        <v>4.1159999999999997</v>
      </c>
      <c r="P322" s="1" t="s">
        <v>9</v>
      </c>
      <c r="Q322" s="3" t="s">
        <v>227</v>
      </c>
      <c r="R322" s="23">
        <v>4.4770000000000003</v>
      </c>
      <c r="S322" s="23">
        <v>4.3879999999999999</v>
      </c>
      <c r="T322" s="23">
        <v>4.3410000000000002</v>
      </c>
      <c r="U322" s="23">
        <v>3.972</v>
      </c>
      <c r="V322" s="23">
        <v>4.0119999999999996</v>
      </c>
      <c r="W322" s="11"/>
      <c r="X322" s="11"/>
      <c r="Y322" s="11"/>
      <c r="Z322" s="23">
        <v>4.0789999999999997</v>
      </c>
      <c r="AA322" s="11"/>
      <c r="AB322" s="23">
        <v>4.2009999999999996</v>
      </c>
      <c r="AC322" s="23">
        <v>4.2119999999999997</v>
      </c>
      <c r="AD322" s="23">
        <v>4.2729999999999997</v>
      </c>
      <c r="AE322" s="23">
        <v>4.1070000000000002</v>
      </c>
      <c r="AF322" s="23">
        <v>4.3710000000000004</v>
      </c>
      <c r="AG322" s="23">
        <v>3.7869999999999999</v>
      </c>
      <c r="AH322" s="7">
        <f t="shared" si="308"/>
        <v>4.0790000000000006</v>
      </c>
      <c r="AI322" s="30">
        <v>4.54</v>
      </c>
      <c r="AJ322" s="30">
        <v>4.1100000000000003</v>
      </c>
      <c r="AK322" s="30">
        <v>3.67</v>
      </c>
      <c r="AL322" s="30">
        <v>4.17</v>
      </c>
      <c r="AM322" s="30">
        <v>4.09</v>
      </c>
      <c r="AN322" s="7">
        <v>4.13</v>
      </c>
      <c r="AO322" s="7">
        <v>4.08</v>
      </c>
      <c r="AP322" s="3"/>
      <c r="AQ322" s="23">
        <f t="shared" si="256"/>
        <v>0.37999999999999989</v>
      </c>
      <c r="AR322" s="23">
        <f t="shared" si="302"/>
        <v>0.29099999999999948</v>
      </c>
      <c r="AS322" s="23">
        <f t="shared" si="303"/>
        <v>0.24399999999999977</v>
      </c>
      <c r="AT322" s="23">
        <f t="shared" si="281"/>
        <v>-0.12500000000000044</v>
      </c>
      <c r="AU322" s="23">
        <f t="shared" si="282"/>
        <v>-8.5000000000000853E-2</v>
      </c>
      <c r="AV322" s="23" t="str">
        <f t="shared" si="283"/>
        <v/>
      </c>
      <c r="AW322" s="23" t="str">
        <f t="shared" si="284"/>
        <v/>
      </c>
      <c r="AX322" s="23" t="str">
        <f t="shared" si="285"/>
        <v/>
      </c>
      <c r="AY322" s="23">
        <f t="shared" si="286"/>
        <v>-1.8000000000000682E-2</v>
      </c>
      <c r="AZ322" s="23" t="str">
        <f t="shared" si="287"/>
        <v/>
      </c>
      <c r="BA322" s="23">
        <f t="shared" si="288"/>
        <v>0.1039999999999992</v>
      </c>
      <c r="BB322" s="23">
        <f t="shared" si="289"/>
        <v>0.11499999999999932</v>
      </c>
      <c r="BC322" s="23">
        <f t="shared" si="290"/>
        <v>0.17599999999999927</v>
      </c>
      <c r="BD322" s="23">
        <f t="shared" si="291"/>
        <v>9.9999999999997868E-3</v>
      </c>
      <c r="BE322" s="23">
        <f t="shared" si="292"/>
        <v>0.27400000000000002</v>
      </c>
      <c r="BF322" s="23">
        <f t="shared" si="293"/>
        <v>-0.3100000000000005</v>
      </c>
      <c r="BG322" s="23">
        <f t="shared" si="294"/>
        <v>-1.7999999999999794E-2</v>
      </c>
      <c r="BH322" s="23">
        <f t="shared" si="295"/>
        <v>0.44299999999999962</v>
      </c>
      <c r="BI322" s="23">
        <f t="shared" si="296"/>
        <v>1.2999999999999901E-2</v>
      </c>
      <c r="BJ322" s="23">
        <f t="shared" si="297"/>
        <v>-0.42700000000000049</v>
      </c>
      <c r="BK322" s="23">
        <f t="shared" si="298"/>
        <v>7.299999999999951E-2</v>
      </c>
      <c r="BL322" s="23">
        <f t="shared" si="299"/>
        <v>-7.0000000000005613E-3</v>
      </c>
      <c r="BM322" s="23">
        <f t="shared" si="300"/>
        <v>3.2999999999999474E-2</v>
      </c>
      <c r="BN322" s="23">
        <f t="shared" si="301"/>
        <v>-1.7000000000000348E-2</v>
      </c>
      <c r="BP322" s="8">
        <f t="shared" si="257"/>
        <v>0.37999999999999989</v>
      </c>
      <c r="BQ322" s="8">
        <f t="shared" si="258"/>
        <v>0.29099999999999948</v>
      </c>
      <c r="BR322" s="8">
        <f t="shared" si="259"/>
        <v>0.24399999999999977</v>
      </c>
      <c r="BS322" s="8">
        <f t="shared" si="260"/>
        <v>0.12500000000000044</v>
      </c>
      <c r="BT322" s="8">
        <f t="shared" si="261"/>
        <v>8.5000000000000853E-2</v>
      </c>
      <c r="BU322" s="8" t="str">
        <f t="shared" si="262"/>
        <v/>
      </c>
      <c r="BV322" s="8" t="str">
        <f t="shared" si="263"/>
        <v/>
      </c>
      <c r="BW322" s="8" t="str">
        <f t="shared" si="264"/>
        <v/>
      </c>
      <c r="BX322" s="8">
        <f t="shared" si="265"/>
        <v>1.8000000000000682E-2</v>
      </c>
      <c r="BY322" s="8" t="str">
        <f t="shared" si="266"/>
        <v/>
      </c>
      <c r="BZ322" s="8">
        <f t="shared" si="267"/>
        <v>0.1039999999999992</v>
      </c>
      <c r="CA322" s="8">
        <f t="shared" si="268"/>
        <v>0.11499999999999932</v>
      </c>
      <c r="CB322" s="8">
        <f t="shared" si="269"/>
        <v>0.17599999999999927</v>
      </c>
      <c r="CC322" s="8">
        <f t="shared" si="270"/>
        <v>9.9999999999997868E-3</v>
      </c>
      <c r="CD322" s="8">
        <f t="shared" si="271"/>
        <v>0.27400000000000002</v>
      </c>
      <c r="CE322" s="8">
        <f t="shared" si="272"/>
        <v>0.3100000000000005</v>
      </c>
      <c r="CF322" s="8">
        <f t="shared" si="273"/>
        <v>1.7999999999999794E-2</v>
      </c>
      <c r="CG322" s="8">
        <f t="shared" si="274"/>
        <v>0.44299999999999962</v>
      </c>
      <c r="CH322" s="8">
        <f t="shared" si="275"/>
        <v>1.2999999999999901E-2</v>
      </c>
      <c r="CI322" s="8">
        <f t="shared" si="276"/>
        <v>0.42700000000000049</v>
      </c>
      <c r="CJ322" s="8">
        <f t="shared" si="277"/>
        <v>7.299999999999951E-2</v>
      </c>
      <c r="CK322" s="8">
        <f t="shared" si="278"/>
        <v>7.0000000000005613E-3</v>
      </c>
      <c r="CL322" s="8">
        <f t="shared" si="279"/>
        <v>3.2999999999999474E-2</v>
      </c>
      <c r="CM322" s="8">
        <f t="shared" si="280"/>
        <v>1.7000000000000348E-2</v>
      </c>
      <c r="CN322" s="8"/>
    </row>
    <row r="323" spans="1:92">
      <c r="A323" s="1">
        <f t="shared" si="304"/>
        <v>321</v>
      </c>
      <c r="B323" s="19"/>
      <c r="C323" s="1">
        <v>4</v>
      </c>
      <c r="D323" s="4">
        <f t="shared" si="255"/>
        <v>35</v>
      </c>
      <c r="E323" s="4" t="s">
        <v>249</v>
      </c>
      <c r="F323" s="4">
        <v>3</v>
      </c>
      <c r="G323" s="4" t="s">
        <v>13</v>
      </c>
      <c r="H323" s="4" t="s">
        <v>19</v>
      </c>
      <c r="I323" s="4"/>
      <c r="J323" s="5">
        <v>98.2</v>
      </c>
      <c r="K323" s="72"/>
      <c r="L323" s="41">
        <v>4.782</v>
      </c>
      <c r="M323" s="132" t="s">
        <v>126</v>
      </c>
      <c r="N323" s="1" t="s">
        <v>15</v>
      </c>
      <c r="O323" s="23">
        <v>4.7839999999999998</v>
      </c>
      <c r="P323" s="1" t="s">
        <v>9</v>
      </c>
      <c r="Q323" s="3" t="s">
        <v>227</v>
      </c>
      <c r="R323" s="23">
        <v>5.1349999999999998</v>
      </c>
      <c r="S323" s="23">
        <v>5.032</v>
      </c>
      <c r="T323" s="23">
        <v>4.9870000000000001</v>
      </c>
      <c r="U323" s="23">
        <v>4.7919999999999998</v>
      </c>
      <c r="V323" s="23">
        <v>4.82</v>
      </c>
      <c r="W323" s="11"/>
      <c r="X323" s="11"/>
      <c r="Y323" s="11"/>
      <c r="Z323" s="23">
        <v>4.8</v>
      </c>
      <c r="AA323" s="23">
        <v>4.7919999999999998</v>
      </c>
      <c r="AB323" s="23">
        <v>5.2190000000000003</v>
      </c>
      <c r="AC323" s="23">
        <v>5.2519999999999998</v>
      </c>
      <c r="AD323" s="23">
        <v>5.1790000000000003</v>
      </c>
      <c r="AE323" s="23">
        <v>5.0990000000000002</v>
      </c>
      <c r="AF323" s="23">
        <v>5.01</v>
      </c>
      <c r="AG323" s="23">
        <v>4.43</v>
      </c>
      <c r="AH323" s="7">
        <f t="shared" si="308"/>
        <v>4.72</v>
      </c>
      <c r="AI323" s="30">
        <v>5.28</v>
      </c>
      <c r="AJ323" s="30">
        <v>4.82</v>
      </c>
      <c r="AK323" s="30">
        <v>4.45</v>
      </c>
      <c r="AL323" s="30">
        <v>4.8600000000000003</v>
      </c>
      <c r="AM323" s="30">
        <v>4.78</v>
      </c>
      <c r="AN323" s="7">
        <v>4.82</v>
      </c>
      <c r="AO323" s="7">
        <v>4.78</v>
      </c>
      <c r="AP323" s="3"/>
      <c r="AQ323" s="23">
        <f t="shared" si="256"/>
        <v>0.35299999999999976</v>
      </c>
      <c r="AR323" s="23">
        <f t="shared" si="302"/>
        <v>0.25</v>
      </c>
      <c r="AS323" s="23">
        <f t="shared" si="303"/>
        <v>0.20500000000000007</v>
      </c>
      <c r="AT323" s="23">
        <f t="shared" si="281"/>
        <v>9.9999999999997868E-3</v>
      </c>
      <c r="AU323" s="23">
        <f t="shared" si="282"/>
        <v>3.8000000000000256E-2</v>
      </c>
      <c r="AV323" s="23" t="str">
        <f t="shared" si="283"/>
        <v/>
      </c>
      <c r="AW323" s="23" t="str">
        <f t="shared" si="284"/>
        <v/>
      </c>
      <c r="AX323" s="23" t="str">
        <f t="shared" si="285"/>
        <v/>
      </c>
      <c r="AY323" s="23">
        <f t="shared" si="286"/>
        <v>1.7999999999999794E-2</v>
      </c>
      <c r="AZ323" s="23">
        <f t="shared" si="287"/>
        <v>9.9999999999997868E-3</v>
      </c>
      <c r="BA323" s="23">
        <f t="shared" si="288"/>
        <v>0.43700000000000028</v>
      </c>
      <c r="BB323" s="23">
        <f t="shared" si="289"/>
        <v>0.46999999999999975</v>
      </c>
      <c r="BC323" s="23">
        <f t="shared" si="290"/>
        <v>0.39700000000000024</v>
      </c>
      <c r="BD323" s="23">
        <f t="shared" si="291"/>
        <v>0.31700000000000017</v>
      </c>
      <c r="BE323" s="23">
        <f t="shared" si="292"/>
        <v>0.22799999999999976</v>
      </c>
      <c r="BF323" s="23">
        <f t="shared" si="293"/>
        <v>-0.35200000000000031</v>
      </c>
      <c r="BG323" s="23">
        <f t="shared" si="294"/>
        <v>-6.2000000000000277E-2</v>
      </c>
      <c r="BH323" s="23">
        <f t="shared" si="295"/>
        <v>0.49800000000000022</v>
      </c>
      <c r="BI323" s="23">
        <f t="shared" si="296"/>
        <v>3.8000000000000256E-2</v>
      </c>
      <c r="BJ323" s="23">
        <f t="shared" si="297"/>
        <v>-0.33199999999999985</v>
      </c>
      <c r="BK323" s="23">
        <f t="shared" si="298"/>
        <v>7.8000000000000291E-2</v>
      </c>
      <c r="BL323" s="23">
        <f t="shared" si="299"/>
        <v>-1.9999999999997797E-3</v>
      </c>
      <c r="BM323" s="23">
        <f t="shared" si="300"/>
        <v>3.8000000000000256E-2</v>
      </c>
      <c r="BN323" s="23">
        <f t="shared" si="301"/>
        <v>-1.9999999999997797E-3</v>
      </c>
      <c r="BP323" s="8">
        <f t="shared" si="257"/>
        <v>0.35299999999999976</v>
      </c>
      <c r="BQ323" s="8">
        <f t="shared" si="258"/>
        <v>0.25</v>
      </c>
      <c r="BR323" s="8">
        <f t="shared" si="259"/>
        <v>0.20500000000000007</v>
      </c>
      <c r="BS323" s="8">
        <f t="shared" si="260"/>
        <v>9.9999999999997868E-3</v>
      </c>
      <c r="BT323" s="8">
        <f t="shared" si="261"/>
        <v>3.8000000000000256E-2</v>
      </c>
      <c r="BU323" s="8" t="str">
        <f t="shared" si="262"/>
        <v/>
      </c>
      <c r="BV323" s="8" t="str">
        <f t="shared" si="263"/>
        <v/>
      </c>
      <c r="BW323" s="8" t="str">
        <f t="shared" si="264"/>
        <v/>
      </c>
      <c r="BX323" s="8">
        <f t="shared" si="265"/>
        <v>1.7999999999999794E-2</v>
      </c>
      <c r="BY323" s="8">
        <f t="shared" si="266"/>
        <v>9.9999999999997868E-3</v>
      </c>
      <c r="BZ323" s="8">
        <f t="shared" si="267"/>
        <v>0.43700000000000028</v>
      </c>
      <c r="CA323" s="8">
        <f t="shared" si="268"/>
        <v>0.46999999999999975</v>
      </c>
      <c r="CB323" s="8">
        <f t="shared" si="269"/>
        <v>0.39700000000000024</v>
      </c>
      <c r="CC323" s="8">
        <f t="shared" si="270"/>
        <v>0.31700000000000017</v>
      </c>
      <c r="CD323" s="8">
        <f t="shared" si="271"/>
        <v>0.22799999999999976</v>
      </c>
      <c r="CE323" s="8">
        <f t="shared" si="272"/>
        <v>0.35200000000000031</v>
      </c>
      <c r="CF323" s="8">
        <f t="shared" si="273"/>
        <v>6.2000000000000277E-2</v>
      </c>
      <c r="CG323" s="8">
        <f t="shared" si="274"/>
        <v>0.49800000000000022</v>
      </c>
      <c r="CH323" s="8">
        <f t="shared" si="275"/>
        <v>3.8000000000000256E-2</v>
      </c>
      <c r="CI323" s="8">
        <f t="shared" si="276"/>
        <v>0.33199999999999985</v>
      </c>
      <c r="CJ323" s="8">
        <f t="shared" si="277"/>
        <v>7.8000000000000291E-2</v>
      </c>
      <c r="CK323" s="8">
        <f t="shared" si="278"/>
        <v>1.9999999999997797E-3</v>
      </c>
      <c r="CL323" s="8">
        <f t="shared" si="279"/>
        <v>3.8000000000000256E-2</v>
      </c>
      <c r="CM323" s="8">
        <f t="shared" si="280"/>
        <v>1.9999999999997797E-3</v>
      </c>
      <c r="CN323" s="8"/>
    </row>
    <row r="324" spans="1:92" ht="15">
      <c r="A324" s="1">
        <f t="shared" si="304"/>
        <v>322</v>
      </c>
      <c r="B324" s="2" t="s">
        <v>361</v>
      </c>
      <c r="C324" s="1">
        <v>4</v>
      </c>
      <c r="D324" s="4">
        <f t="shared" ref="D324:D387" si="309">_xlfn.SWITCH(C324,1,12,2,12,3,35,4,35,5,35,6,69,7,69,8,69,9,69,1016)</f>
        <v>35</v>
      </c>
      <c r="E324" s="4" t="s">
        <v>171</v>
      </c>
      <c r="F324" s="4">
        <v>1</v>
      </c>
      <c r="G324" s="4" t="s">
        <v>13</v>
      </c>
      <c r="H324" s="4" t="s">
        <v>14</v>
      </c>
      <c r="I324" s="4"/>
      <c r="J324" s="5">
        <v>87.2</v>
      </c>
      <c r="K324" s="67">
        <v>3.0000000000000001E-3</v>
      </c>
      <c r="L324" s="41">
        <v>2.827999999999999</v>
      </c>
      <c r="M324" s="132" t="s">
        <v>360</v>
      </c>
      <c r="N324" s="1" t="s">
        <v>15</v>
      </c>
      <c r="O324" s="23">
        <v>2.8329999999999989</v>
      </c>
      <c r="P324" s="1" t="s">
        <v>9</v>
      </c>
      <c r="Q324" s="3"/>
      <c r="R324" s="94">
        <v>2.7869999999999999</v>
      </c>
      <c r="S324" s="95">
        <v>2.7679999999999998</v>
      </c>
      <c r="T324" s="94">
        <v>2.919</v>
      </c>
      <c r="U324" s="94">
        <v>2.7450000000000001</v>
      </c>
      <c r="V324" s="94">
        <v>2.9940000000000002</v>
      </c>
      <c r="W324" s="94">
        <v>2.8570000000000002</v>
      </c>
      <c r="X324" s="94">
        <v>2.8530000000000002</v>
      </c>
      <c r="Y324" s="94">
        <v>2.8769999999999998</v>
      </c>
      <c r="Z324" s="94">
        <v>2.831</v>
      </c>
      <c r="AA324" s="94">
        <v>2.827</v>
      </c>
      <c r="AB324" s="94">
        <v>3.0150000000000001</v>
      </c>
      <c r="AC324" s="94">
        <v>3.153</v>
      </c>
      <c r="AD324" s="94">
        <v>3.0259999999999998</v>
      </c>
      <c r="AE324" s="94">
        <v>2.7970000000000002</v>
      </c>
      <c r="AF324" s="94">
        <v>2.6360000000000001</v>
      </c>
      <c r="AG324" s="94">
        <v>2.7690000000000001</v>
      </c>
      <c r="AH324" s="96">
        <f t="shared" si="308"/>
        <v>2.7025000000000001</v>
      </c>
      <c r="AI324" s="11"/>
      <c r="AJ324" s="11"/>
      <c r="AK324" s="11"/>
      <c r="AL324" s="11"/>
      <c r="AM324" s="11"/>
      <c r="AN324" s="11"/>
      <c r="AO324" s="11"/>
      <c r="AP324" s="3"/>
      <c r="AQ324" s="23">
        <f t="shared" ref="AQ324:AQ387" si="310">IF((R324&lt;&gt;"")*AND($L324&lt;&gt;"")*AND($H324&lt;&gt;"dou"),R324-$L324,"")</f>
        <v>-4.0999999999999037E-2</v>
      </c>
      <c r="AR324" s="23">
        <f t="shared" si="302"/>
        <v>-5.9999999999999165E-2</v>
      </c>
      <c r="AS324" s="23">
        <f t="shared" si="303"/>
        <v>9.100000000000108E-2</v>
      </c>
      <c r="AT324" s="23">
        <f t="shared" si="281"/>
        <v>-8.2999999999998852E-2</v>
      </c>
      <c r="AU324" s="23">
        <f t="shared" si="282"/>
        <v>0.16600000000000126</v>
      </c>
      <c r="AV324" s="23">
        <f t="shared" si="283"/>
        <v>2.9000000000001247E-2</v>
      </c>
      <c r="AW324" s="23">
        <f t="shared" si="284"/>
        <v>2.5000000000001243E-2</v>
      </c>
      <c r="AX324" s="23">
        <f t="shared" si="285"/>
        <v>4.9000000000000821E-2</v>
      </c>
      <c r="AY324" s="23">
        <f t="shared" si="286"/>
        <v>3.0000000000010019E-3</v>
      </c>
      <c r="AZ324" s="23">
        <f t="shared" si="287"/>
        <v>-9.9999999999900169E-4</v>
      </c>
      <c r="BA324" s="23">
        <f t="shared" si="288"/>
        <v>0.18700000000000117</v>
      </c>
      <c r="BB324" s="23">
        <f t="shared" si="289"/>
        <v>0.32500000000000107</v>
      </c>
      <c r="BC324" s="23">
        <f t="shared" si="290"/>
        <v>0.19800000000000084</v>
      </c>
      <c r="BD324" s="23">
        <f t="shared" si="291"/>
        <v>-3.0999999999998806E-2</v>
      </c>
      <c r="BE324" s="23">
        <f t="shared" si="292"/>
        <v>-0.19199999999999884</v>
      </c>
      <c r="BF324" s="23">
        <f t="shared" si="293"/>
        <v>-5.8999999999998831E-2</v>
      </c>
      <c r="BG324" s="23">
        <f t="shared" si="294"/>
        <v>-0.12549999999999883</v>
      </c>
      <c r="BH324" s="23" t="str">
        <f t="shared" si="295"/>
        <v/>
      </c>
      <c r="BI324" s="23" t="str">
        <f t="shared" si="296"/>
        <v/>
      </c>
      <c r="BJ324" s="23" t="str">
        <f t="shared" si="297"/>
        <v/>
      </c>
      <c r="BK324" s="23" t="str">
        <f t="shared" si="298"/>
        <v/>
      </c>
      <c r="BL324" s="23" t="str">
        <f t="shared" si="299"/>
        <v/>
      </c>
      <c r="BM324" s="23" t="str">
        <f t="shared" si="300"/>
        <v/>
      </c>
      <c r="BN324" s="23" t="str">
        <f t="shared" si="301"/>
        <v/>
      </c>
      <c r="BP324" s="8">
        <f t="shared" ref="BP324:BP379" si="311">IF(AQ324&lt;&gt;"",ABS(AQ324),"")</f>
        <v>4.0999999999999037E-2</v>
      </c>
      <c r="BQ324" s="8">
        <f t="shared" ref="BQ324:BQ379" si="312">IF(AR324&lt;&gt;"",ABS(AR324),"")</f>
        <v>5.9999999999999165E-2</v>
      </c>
      <c r="BR324" s="8">
        <f t="shared" ref="BR324:BR379" si="313">IF(AS324&lt;&gt;"",ABS(AS324),"")</f>
        <v>9.100000000000108E-2</v>
      </c>
      <c r="BS324" s="8">
        <f t="shared" ref="BS324:BS379" si="314">IF(AT324&lt;&gt;"",ABS(AT324),"")</f>
        <v>8.2999999999998852E-2</v>
      </c>
      <c r="BT324" s="8">
        <f t="shared" ref="BT324:BT379" si="315">IF(AU324&lt;&gt;"",ABS(AU324),"")</f>
        <v>0.16600000000000126</v>
      </c>
      <c r="BU324" s="8">
        <f t="shared" ref="BU324:BU379" si="316">IF(AV324&lt;&gt;"",ABS(AV324),"")</f>
        <v>2.9000000000001247E-2</v>
      </c>
      <c r="BV324" s="8">
        <f t="shared" ref="BV324:BV379" si="317">IF(AW324&lt;&gt;"",ABS(AW324),"")</f>
        <v>2.5000000000001243E-2</v>
      </c>
      <c r="BW324" s="8">
        <f t="shared" ref="BW324:BW379" si="318">IF(AX324&lt;&gt;"",ABS(AX324),"")</f>
        <v>4.9000000000000821E-2</v>
      </c>
      <c r="BX324" s="8">
        <f t="shared" ref="BX324:BX379" si="319">IF(AY324&lt;&gt;"",ABS(AY324),"")</f>
        <v>3.0000000000010019E-3</v>
      </c>
      <c r="BY324" s="8">
        <f t="shared" ref="BY324:BY379" si="320">IF(AZ324&lt;&gt;"",ABS(AZ324),"")</f>
        <v>9.9999999999900169E-4</v>
      </c>
      <c r="BZ324" s="8">
        <f t="shared" ref="BZ324:BZ379" si="321">IF(BA324&lt;&gt;"",ABS(BA324),"")</f>
        <v>0.18700000000000117</v>
      </c>
      <c r="CA324" s="8">
        <f t="shared" ref="CA324:CA379" si="322">IF(BB324&lt;&gt;"",ABS(BB324),"")</f>
        <v>0.32500000000000107</v>
      </c>
      <c r="CB324" s="8">
        <f t="shared" ref="CB324:CB379" si="323">IF(BC324&lt;&gt;"",ABS(BC324),"")</f>
        <v>0.19800000000000084</v>
      </c>
      <c r="CC324" s="8">
        <f t="shared" ref="CC324:CC379" si="324">IF(BD324&lt;&gt;"",ABS(BD324),"")</f>
        <v>3.0999999999998806E-2</v>
      </c>
      <c r="CD324" s="8">
        <f t="shared" ref="CD324:CD379" si="325">IF(BE324&lt;&gt;"",ABS(BE324),"")</f>
        <v>0.19199999999999884</v>
      </c>
      <c r="CE324" s="8">
        <f t="shared" ref="CE324:CE379" si="326">IF(BF324&lt;&gt;"",ABS(BF324),"")</f>
        <v>5.8999999999998831E-2</v>
      </c>
      <c r="CF324" s="8">
        <f t="shared" ref="CF324:CF379" si="327">IF(BG324&lt;&gt;"",ABS(BG324),"")</f>
        <v>0.12549999999999883</v>
      </c>
      <c r="CG324" s="8" t="str">
        <f t="shared" ref="CG324:CG379" si="328">IF(BH324&lt;&gt;"",ABS(BH324),"")</f>
        <v/>
      </c>
      <c r="CH324" s="8" t="str">
        <f t="shared" ref="CH324:CH379" si="329">IF(BI324&lt;&gt;"",ABS(BI324),"")</f>
        <v/>
      </c>
      <c r="CI324" s="8" t="str">
        <f t="shared" ref="CI324:CI379" si="330">IF(BJ324&lt;&gt;"",ABS(BJ324),"")</f>
        <v/>
      </c>
      <c r="CJ324" s="8" t="str">
        <f t="shared" ref="CJ324:CJ379" si="331">IF(BK324&lt;&gt;"",ABS(BK324),"")</f>
        <v/>
      </c>
      <c r="CK324" s="8" t="str">
        <f t="shared" ref="CK324:CK379" si="332">IF(BL324&lt;&gt;"",ABS(BL324),"")</f>
        <v/>
      </c>
      <c r="CL324" s="8" t="str">
        <f t="shared" ref="CL324:CL379" si="333">IF(BM324&lt;&gt;"",ABS(BM324),"")</f>
        <v/>
      </c>
      <c r="CM324" s="8" t="str">
        <f t="shared" ref="CM324:CM379" si="334">IF(BN324&lt;&gt;"",ABS(BN324),"")</f>
        <v/>
      </c>
      <c r="CN324" s="8"/>
    </row>
    <row r="325" spans="1:92" ht="15">
      <c r="A325" s="1">
        <f t="shared" si="304"/>
        <v>323</v>
      </c>
      <c r="B325" s="19"/>
      <c r="C325" s="1">
        <v>4</v>
      </c>
      <c r="D325" s="4">
        <f t="shared" si="309"/>
        <v>35</v>
      </c>
      <c r="E325" s="4" t="s">
        <v>137</v>
      </c>
      <c r="F325" s="4">
        <v>1</v>
      </c>
      <c r="G325" s="4" t="s">
        <v>13</v>
      </c>
      <c r="H325" s="4" t="s">
        <v>19</v>
      </c>
      <c r="I325" s="4"/>
      <c r="J325" s="5">
        <v>86.7</v>
      </c>
      <c r="K325" s="72"/>
      <c r="L325" s="41">
        <v>3.4679999999999995</v>
      </c>
      <c r="M325" s="132" t="s">
        <v>360</v>
      </c>
      <c r="N325" s="1" t="s">
        <v>15</v>
      </c>
      <c r="O325" s="23">
        <v>3.4649999999999999</v>
      </c>
      <c r="P325" s="1" t="s">
        <v>9</v>
      </c>
      <c r="Q325" s="3"/>
      <c r="R325" s="94">
        <v>3.4750000000000001</v>
      </c>
      <c r="S325" s="95">
        <v>3.6640000000000001</v>
      </c>
      <c r="T325" s="94">
        <v>3.504</v>
      </c>
      <c r="U325" s="94">
        <v>3.3860000000000001</v>
      </c>
      <c r="V325" s="94">
        <v>3.7109999999999999</v>
      </c>
      <c r="W325" s="94">
        <v>3.5649999999999999</v>
      </c>
      <c r="X325" s="94">
        <v>3.5379999999999998</v>
      </c>
      <c r="Y325" s="94">
        <v>3.5489999999999999</v>
      </c>
      <c r="Z325" s="94">
        <v>3.5129999999999999</v>
      </c>
      <c r="AA325" s="94">
        <v>3.5019999999999998</v>
      </c>
      <c r="AB325" s="94">
        <v>3.6360000000000001</v>
      </c>
      <c r="AC325" s="94">
        <v>3.9660000000000002</v>
      </c>
      <c r="AD325" s="94">
        <v>3.867</v>
      </c>
      <c r="AE325" s="94">
        <v>3.4449999999999998</v>
      </c>
      <c r="AF325" s="94">
        <v>3.3650000000000002</v>
      </c>
      <c r="AG325" s="94">
        <v>2.8410000000000002</v>
      </c>
      <c r="AH325" s="96">
        <f t="shared" si="308"/>
        <v>3.1030000000000002</v>
      </c>
      <c r="AI325" s="11"/>
      <c r="AJ325" s="11"/>
      <c r="AK325" s="11"/>
      <c r="AL325" s="11"/>
      <c r="AM325" s="11"/>
      <c r="AN325" s="11"/>
      <c r="AO325" s="11"/>
      <c r="AP325" s="3"/>
      <c r="AQ325" s="23">
        <f t="shared" si="310"/>
        <v>7.0000000000005613E-3</v>
      </c>
      <c r="AR325" s="23">
        <f t="shared" si="302"/>
        <v>0.19600000000000062</v>
      </c>
      <c r="AS325" s="23">
        <f t="shared" si="303"/>
        <v>3.6000000000000476E-2</v>
      </c>
      <c r="AT325" s="23">
        <f t="shared" si="281"/>
        <v>-8.1999999999999407E-2</v>
      </c>
      <c r="AU325" s="23">
        <f t="shared" si="282"/>
        <v>0.24300000000000033</v>
      </c>
      <c r="AV325" s="23">
        <f t="shared" si="283"/>
        <v>9.7000000000000419E-2</v>
      </c>
      <c r="AW325" s="23">
        <f t="shared" si="284"/>
        <v>7.0000000000000284E-2</v>
      </c>
      <c r="AX325" s="23">
        <f t="shared" si="285"/>
        <v>8.1000000000000405E-2</v>
      </c>
      <c r="AY325" s="23">
        <f t="shared" si="286"/>
        <v>4.5000000000000373E-2</v>
      </c>
      <c r="AZ325" s="23">
        <f t="shared" si="287"/>
        <v>3.4000000000000252E-2</v>
      </c>
      <c r="BA325" s="23">
        <f t="shared" si="288"/>
        <v>0.16800000000000059</v>
      </c>
      <c r="BB325" s="23">
        <f t="shared" si="289"/>
        <v>0.49800000000000066</v>
      </c>
      <c r="BC325" s="23">
        <f t="shared" si="290"/>
        <v>0.39900000000000047</v>
      </c>
      <c r="BD325" s="23">
        <f t="shared" si="291"/>
        <v>-2.2999999999999687E-2</v>
      </c>
      <c r="BE325" s="23">
        <f t="shared" si="292"/>
        <v>-0.10299999999999931</v>
      </c>
      <c r="BF325" s="23">
        <f t="shared" si="293"/>
        <v>-0.62699999999999934</v>
      </c>
      <c r="BG325" s="23">
        <f t="shared" si="294"/>
        <v>-0.36499999999999932</v>
      </c>
      <c r="BH325" s="23" t="str">
        <f t="shared" si="295"/>
        <v/>
      </c>
      <c r="BI325" s="23" t="str">
        <f t="shared" si="296"/>
        <v/>
      </c>
      <c r="BJ325" s="23" t="str">
        <f t="shared" si="297"/>
        <v/>
      </c>
      <c r="BK325" s="23" t="str">
        <f t="shared" si="298"/>
        <v/>
      </c>
      <c r="BL325" s="23" t="str">
        <f t="shared" si="299"/>
        <v/>
      </c>
      <c r="BM325" s="23" t="str">
        <f t="shared" si="300"/>
        <v/>
      </c>
      <c r="BN325" s="23" t="str">
        <f t="shared" si="301"/>
        <v/>
      </c>
      <c r="BP325" s="8">
        <f t="shared" si="311"/>
        <v>7.0000000000005613E-3</v>
      </c>
      <c r="BQ325" s="8">
        <f t="shared" si="312"/>
        <v>0.19600000000000062</v>
      </c>
      <c r="BR325" s="8">
        <f t="shared" si="313"/>
        <v>3.6000000000000476E-2</v>
      </c>
      <c r="BS325" s="8">
        <f t="shared" si="314"/>
        <v>8.1999999999999407E-2</v>
      </c>
      <c r="BT325" s="8">
        <f t="shared" si="315"/>
        <v>0.24300000000000033</v>
      </c>
      <c r="BU325" s="8">
        <f t="shared" si="316"/>
        <v>9.7000000000000419E-2</v>
      </c>
      <c r="BV325" s="8">
        <f t="shared" si="317"/>
        <v>7.0000000000000284E-2</v>
      </c>
      <c r="BW325" s="8">
        <f t="shared" si="318"/>
        <v>8.1000000000000405E-2</v>
      </c>
      <c r="BX325" s="8">
        <f t="shared" si="319"/>
        <v>4.5000000000000373E-2</v>
      </c>
      <c r="BY325" s="8">
        <f t="shared" si="320"/>
        <v>3.4000000000000252E-2</v>
      </c>
      <c r="BZ325" s="8">
        <f t="shared" si="321"/>
        <v>0.16800000000000059</v>
      </c>
      <c r="CA325" s="8">
        <f t="shared" si="322"/>
        <v>0.49800000000000066</v>
      </c>
      <c r="CB325" s="8">
        <f t="shared" si="323"/>
        <v>0.39900000000000047</v>
      </c>
      <c r="CC325" s="8">
        <f t="shared" si="324"/>
        <v>2.2999999999999687E-2</v>
      </c>
      <c r="CD325" s="8">
        <f t="shared" si="325"/>
        <v>0.10299999999999931</v>
      </c>
      <c r="CE325" s="8">
        <f t="shared" si="326"/>
        <v>0.62699999999999934</v>
      </c>
      <c r="CF325" s="8">
        <f t="shared" si="327"/>
        <v>0.36499999999999932</v>
      </c>
      <c r="CG325" s="8" t="str">
        <f t="shared" si="328"/>
        <v/>
      </c>
      <c r="CH325" s="8" t="str">
        <f t="shared" si="329"/>
        <v/>
      </c>
      <c r="CI325" s="8" t="str">
        <f t="shared" si="330"/>
        <v/>
      </c>
      <c r="CJ325" s="8" t="str">
        <f t="shared" si="331"/>
        <v/>
      </c>
      <c r="CK325" s="8" t="str">
        <f t="shared" si="332"/>
        <v/>
      </c>
      <c r="CL325" s="8" t="str">
        <f t="shared" si="333"/>
        <v/>
      </c>
      <c r="CM325" s="8" t="str">
        <f t="shared" si="334"/>
        <v/>
      </c>
      <c r="CN325" s="8"/>
    </row>
    <row r="326" spans="1:92" ht="15">
      <c r="A326" s="1">
        <f t="shared" si="304"/>
        <v>324</v>
      </c>
      <c r="B326" s="19"/>
      <c r="C326" s="1">
        <v>4</v>
      </c>
      <c r="D326" s="4">
        <f t="shared" si="309"/>
        <v>35</v>
      </c>
      <c r="E326" s="4" t="s">
        <v>171</v>
      </c>
      <c r="F326" s="4">
        <v>1</v>
      </c>
      <c r="G326" s="4" t="s">
        <v>13</v>
      </c>
      <c r="H326" s="4" t="s">
        <v>237</v>
      </c>
      <c r="I326" s="4"/>
      <c r="J326" s="5">
        <v>90.2</v>
      </c>
      <c r="K326" s="67">
        <v>0</v>
      </c>
      <c r="L326" s="41">
        <v>6.3579999999999988</v>
      </c>
      <c r="M326" s="132" t="s">
        <v>360</v>
      </c>
      <c r="N326" s="1" t="s">
        <v>15</v>
      </c>
      <c r="O326" s="23">
        <v>6.3549999999999995</v>
      </c>
      <c r="P326" s="1" t="s">
        <v>9</v>
      </c>
      <c r="Q326" s="3"/>
      <c r="R326" s="94">
        <v>6.5519999999999996</v>
      </c>
      <c r="S326" s="95">
        <v>6.4109999999999996</v>
      </c>
      <c r="T326" s="94">
        <v>6.5129999999999999</v>
      </c>
      <c r="U326" s="94">
        <v>6.3419999999999996</v>
      </c>
      <c r="V326" s="94">
        <v>6.5640000000000001</v>
      </c>
      <c r="W326" s="94">
        <v>6.43</v>
      </c>
      <c r="X326" s="94">
        <v>6.4279999999999999</v>
      </c>
      <c r="Y326" s="94">
        <v>6.4489999999999998</v>
      </c>
      <c r="Z326" s="94">
        <v>6.4029999999999996</v>
      </c>
      <c r="AA326" s="94">
        <v>6.4059999999999997</v>
      </c>
      <c r="AB326" s="94">
        <v>6.7839999999999998</v>
      </c>
      <c r="AC326" s="94">
        <v>6.8380000000000001</v>
      </c>
      <c r="AD326" s="94">
        <v>6.6980000000000004</v>
      </c>
      <c r="AE326" s="94">
        <v>6.5970000000000004</v>
      </c>
      <c r="AF326" s="94">
        <v>6.3719999999999999</v>
      </c>
      <c r="AG326" s="94">
        <v>6.282</v>
      </c>
      <c r="AH326" s="96">
        <f t="shared" si="308"/>
        <v>6.327</v>
      </c>
      <c r="AI326" s="11"/>
      <c r="AJ326" s="11"/>
      <c r="AK326" s="11"/>
      <c r="AL326" s="11"/>
      <c r="AM326" s="11"/>
      <c r="AN326" s="11"/>
      <c r="AO326" s="11"/>
      <c r="AP326" s="3"/>
      <c r="AQ326" s="23">
        <f t="shared" si="310"/>
        <v>0.19400000000000084</v>
      </c>
      <c r="AR326" s="23">
        <f t="shared" si="302"/>
        <v>5.3000000000000824E-2</v>
      </c>
      <c r="AS326" s="23">
        <f t="shared" si="303"/>
        <v>0.15500000000000114</v>
      </c>
      <c r="AT326" s="23">
        <f t="shared" si="281"/>
        <v>-1.5999999999999126E-2</v>
      </c>
      <c r="AU326" s="23">
        <f t="shared" si="282"/>
        <v>0.20600000000000129</v>
      </c>
      <c r="AV326" s="23">
        <f t="shared" si="283"/>
        <v>7.2000000000000952E-2</v>
      </c>
      <c r="AW326" s="23">
        <f t="shared" si="284"/>
        <v>7.0000000000001172E-2</v>
      </c>
      <c r="AX326" s="23">
        <f t="shared" si="285"/>
        <v>9.100000000000108E-2</v>
      </c>
      <c r="AY326" s="23">
        <f t="shared" si="286"/>
        <v>4.5000000000000817E-2</v>
      </c>
      <c r="AZ326" s="23">
        <f t="shared" si="287"/>
        <v>4.8000000000000931E-2</v>
      </c>
      <c r="BA326" s="23">
        <f t="shared" si="288"/>
        <v>0.42600000000000104</v>
      </c>
      <c r="BB326" s="23">
        <f t="shared" si="289"/>
        <v>0.48000000000000131</v>
      </c>
      <c r="BC326" s="23">
        <f t="shared" si="290"/>
        <v>0.34000000000000163</v>
      </c>
      <c r="BD326" s="23">
        <f t="shared" si="291"/>
        <v>0.23900000000000166</v>
      </c>
      <c r="BE326" s="23">
        <f t="shared" si="292"/>
        <v>1.4000000000001123E-2</v>
      </c>
      <c r="BF326" s="23">
        <f t="shared" si="293"/>
        <v>-7.5999999999998735E-2</v>
      </c>
      <c r="BG326" s="23">
        <f t="shared" si="294"/>
        <v>-3.0999999999998806E-2</v>
      </c>
      <c r="BH326" s="23" t="str">
        <f t="shared" si="295"/>
        <v/>
      </c>
      <c r="BI326" s="23" t="str">
        <f t="shared" si="296"/>
        <v/>
      </c>
      <c r="BJ326" s="23" t="str">
        <f t="shared" si="297"/>
        <v/>
      </c>
      <c r="BK326" s="23" t="str">
        <f t="shared" si="298"/>
        <v/>
      </c>
      <c r="BL326" s="23" t="str">
        <f t="shared" si="299"/>
        <v/>
      </c>
      <c r="BM326" s="23" t="str">
        <f t="shared" si="300"/>
        <v/>
      </c>
      <c r="BN326" s="23" t="str">
        <f t="shared" si="301"/>
        <v/>
      </c>
      <c r="BP326" s="8">
        <f t="shared" si="311"/>
        <v>0.19400000000000084</v>
      </c>
      <c r="BQ326" s="8">
        <f t="shared" si="312"/>
        <v>5.3000000000000824E-2</v>
      </c>
      <c r="BR326" s="8">
        <f t="shared" si="313"/>
        <v>0.15500000000000114</v>
      </c>
      <c r="BS326" s="8">
        <f t="shared" si="314"/>
        <v>1.5999999999999126E-2</v>
      </c>
      <c r="BT326" s="8">
        <f t="shared" si="315"/>
        <v>0.20600000000000129</v>
      </c>
      <c r="BU326" s="8">
        <f t="shared" si="316"/>
        <v>7.2000000000000952E-2</v>
      </c>
      <c r="BV326" s="8">
        <f t="shared" si="317"/>
        <v>7.0000000000001172E-2</v>
      </c>
      <c r="BW326" s="8">
        <f t="shared" si="318"/>
        <v>9.100000000000108E-2</v>
      </c>
      <c r="BX326" s="8">
        <f t="shared" si="319"/>
        <v>4.5000000000000817E-2</v>
      </c>
      <c r="BY326" s="8">
        <f t="shared" si="320"/>
        <v>4.8000000000000931E-2</v>
      </c>
      <c r="BZ326" s="8">
        <f t="shared" si="321"/>
        <v>0.42600000000000104</v>
      </c>
      <c r="CA326" s="8">
        <f t="shared" si="322"/>
        <v>0.48000000000000131</v>
      </c>
      <c r="CB326" s="8">
        <f t="shared" si="323"/>
        <v>0.34000000000000163</v>
      </c>
      <c r="CC326" s="8">
        <f t="shared" si="324"/>
        <v>0.23900000000000166</v>
      </c>
      <c r="CD326" s="8">
        <f t="shared" si="325"/>
        <v>1.4000000000001123E-2</v>
      </c>
      <c r="CE326" s="8">
        <f t="shared" si="326"/>
        <v>7.5999999999998735E-2</v>
      </c>
      <c r="CF326" s="8">
        <f t="shared" si="327"/>
        <v>3.0999999999998806E-2</v>
      </c>
      <c r="CG326" s="8" t="str">
        <f t="shared" si="328"/>
        <v/>
      </c>
      <c r="CH326" s="8" t="str">
        <f t="shared" si="329"/>
        <v/>
      </c>
      <c r="CI326" s="8" t="str">
        <f t="shared" si="330"/>
        <v/>
      </c>
      <c r="CJ326" s="8" t="str">
        <f t="shared" si="331"/>
        <v/>
      </c>
      <c r="CK326" s="8" t="str">
        <f t="shared" si="332"/>
        <v/>
      </c>
      <c r="CL326" s="8" t="str">
        <f t="shared" si="333"/>
        <v/>
      </c>
      <c r="CM326" s="8" t="str">
        <f t="shared" si="334"/>
        <v/>
      </c>
      <c r="CN326" s="8"/>
    </row>
    <row r="327" spans="1:92" ht="15">
      <c r="A327" s="1">
        <f t="shared" si="304"/>
        <v>325</v>
      </c>
      <c r="B327" s="19"/>
      <c r="C327" s="1">
        <v>4</v>
      </c>
      <c r="D327" s="4">
        <f t="shared" si="309"/>
        <v>35</v>
      </c>
      <c r="E327" s="4" t="s">
        <v>241</v>
      </c>
      <c r="F327" s="4">
        <v>1</v>
      </c>
      <c r="G327" s="4" t="s">
        <v>13</v>
      </c>
      <c r="H327" s="4" t="s">
        <v>14</v>
      </c>
      <c r="I327" s="4"/>
      <c r="J327" s="5">
        <v>85.5</v>
      </c>
      <c r="K327" s="72"/>
      <c r="L327" s="41">
        <v>6.6660000000000004</v>
      </c>
      <c r="M327" s="132" t="s">
        <v>360</v>
      </c>
      <c r="N327" s="1" t="s">
        <v>15</v>
      </c>
      <c r="O327" s="23">
        <v>6.6619999999999999</v>
      </c>
      <c r="P327" s="1" t="s">
        <v>9</v>
      </c>
      <c r="Q327" s="3"/>
      <c r="R327" s="94">
        <v>6.89</v>
      </c>
      <c r="S327" s="95">
        <v>6.8570000000000002</v>
      </c>
      <c r="T327" s="94">
        <v>6.8410000000000002</v>
      </c>
      <c r="U327" s="94">
        <v>6.5739999999999998</v>
      </c>
      <c r="V327" s="94">
        <v>6.883</v>
      </c>
      <c r="W327" s="94">
        <v>6.7489999999999997</v>
      </c>
      <c r="X327" s="94">
        <v>6.75</v>
      </c>
      <c r="Y327" s="94">
        <v>6.7450000000000001</v>
      </c>
      <c r="Z327" s="94">
        <v>6.7009999999999996</v>
      </c>
      <c r="AA327" s="94">
        <v>6.6820000000000004</v>
      </c>
      <c r="AB327" s="94">
        <v>6.9290000000000003</v>
      </c>
      <c r="AC327" s="94">
        <v>7.0519999999999996</v>
      </c>
      <c r="AD327" s="94">
        <v>6.9930000000000003</v>
      </c>
      <c r="AE327" s="94">
        <v>6.718</v>
      </c>
      <c r="AF327" s="94">
        <v>6.7439999999999998</v>
      </c>
      <c r="AG327" s="94">
        <v>6.5519999999999996</v>
      </c>
      <c r="AH327" s="96">
        <f t="shared" si="308"/>
        <v>6.6479999999999997</v>
      </c>
      <c r="AI327" s="11"/>
      <c r="AJ327" s="11"/>
      <c r="AK327" s="11"/>
      <c r="AL327" s="11"/>
      <c r="AM327" s="11"/>
      <c r="AN327" s="11"/>
      <c r="AO327" s="11"/>
      <c r="AP327" s="3"/>
      <c r="AQ327" s="23">
        <f t="shared" si="310"/>
        <v>0.22399999999999931</v>
      </c>
      <c r="AR327" s="23">
        <f t="shared" si="302"/>
        <v>0.19099999999999984</v>
      </c>
      <c r="AS327" s="23">
        <f t="shared" si="303"/>
        <v>0.17499999999999982</v>
      </c>
      <c r="AT327" s="23">
        <f t="shared" si="281"/>
        <v>-9.2000000000000526E-2</v>
      </c>
      <c r="AU327" s="23">
        <f t="shared" si="282"/>
        <v>0.21699999999999964</v>
      </c>
      <c r="AV327" s="23">
        <f t="shared" si="283"/>
        <v>8.2999999999999297E-2</v>
      </c>
      <c r="AW327" s="23">
        <f t="shared" si="284"/>
        <v>8.3999999999999631E-2</v>
      </c>
      <c r="AX327" s="23">
        <f t="shared" si="285"/>
        <v>7.8999999999999737E-2</v>
      </c>
      <c r="AY327" s="23">
        <f t="shared" si="286"/>
        <v>3.4999999999999254E-2</v>
      </c>
      <c r="AZ327" s="23">
        <f t="shared" si="287"/>
        <v>1.6000000000000014E-2</v>
      </c>
      <c r="BA327" s="23">
        <f t="shared" si="288"/>
        <v>0.2629999999999999</v>
      </c>
      <c r="BB327" s="23">
        <f t="shared" si="289"/>
        <v>0.38599999999999923</v>
      </c>
      <c r="BC327" s="23">
        <f t="shared" si="290"/>
        <v>0.32699999999999996</v>
      </c>
      <c r="BD327" s="23">
        <f t="shared" si="291"/>
        <v>5.1999999999999602E-2</v>
      </c>
      <c r="BE327" s="23">
        <f t="shared" si="292"/>
        <v>7.7999999999999403E-2</v>
      </c>
      <c r="BF327" s="23">
        <f t="shared" si="293"/>
        <v>-0.11400000000000077</v>
      </c>
      <c r="BG327" s="23">
        <f t="shared" si="294"/>
        <v>-1.8000000000000682E-2</v>
      </c>
      <c r="BH327" s="23" t="str">
        <f t="shared" si="295"/>
        <v/>
      </c>
      <c r="BI327" s="23" t="str">
        <f t="shared" si="296"/>
        <v/>
      </c>
      <c r="BJ327" s="23" t="str">
        <f t="shared" si="297"/>
        <v/>
      </c>
      <c r="BK327" s="23" t="str">
        <f t="shared" si="298"/>
        <v/>
      </c>
      <c r="BL327" s="23" t="str">
        <f t="shared" si="299"/>
        <v/>
      </c>
      <c r="BM327" s="23" t="str">
        <f t="shared" si="300"/>
        <v/>
      </c>
      <c r="BN327" s="23" t="str">
        <f t="shared" si="301"/>
        <v/>
      </c>
      <c r="BP327" s="8">
        <f t="shared" si="311"/>
        <v>0.22399999999999931</v>
      </c>
      <c r="BQ327" s="8">
        <f t="shared" si="312"/>
        <v>0.19099999999999984</v>
      </c>
      <c r="BR327" s="8">
        <f t="shared" si="313"/>
        <v>0.17499999999999982</v>
      </c>
      <c r="BS327" s="8">
        <f t="shared" si="314"/>
        <v>9.2000000000000526E-2</v>
      </c>
      <c r="BT327" s="8">
        <f t="shared" si="315"/>
        <v>0.21699999999999964</v>
      </c>
      <c r="BU327" s="8">
        <f t="shared" si="316"/>
        <v>8.2999999999999297E-2</v>
      </c>
      <c r="BV327" s="8">
        <f t="shared" si="317"/>
        <v>8.3999999999999631E-2</v>
      </c>
      <c r="BW327" s="8">
        <f t="shared" si="318"/>
        <v>7.8999999999999737E-2</v>
      </c>
      <c r="BX327" s="8">
        <f t="shared" si="319"/>
        <v>3.4999999999999254E-2</v>
      </c>
      <c r="BY327" s="8">
        <f t="shared" si="320"/>
        <v>1.6000000000000014E-2</v>
      </c>
      <c r="BZ327" s="8">
        <f t="shared" si="321"/>
        <v>0.2629999999999999</v>
      </c>
      <c r="CA327" s="8">
        <f t="shared" si="322"/>
        <v>0.38599999999999923</v>
      </c>
      <c r="CB327" s="8">
        <f t="shared" si="323"/>
        <v>0.32699999999999996</v>
      </c>
      <c r="CC327" s="8">
        <f t="shared" si="324"/>
        <v>5.1999999999999602E-2</v>
      </c>
      <c r="CD327" s="8">
        <f t="shared" si="325"/>
        <v>7.7999999999999403E-2</v>
      </c>
      <c r="CE327" s="8">
        <f t="shared" si="326"/>
        <v>0.11400000000000077</v>
      </c>
      <c r="CF327" s="8">
        <f t="shared" si="327"/>
        <v>1.8000000000000682E-2</v>
      </c>
      <c r="CG327" s="8" t="str">
        <f t="shared" si="328"/>
        <v/>
      </c>
      <c r="CH327" s="8" t="str">
        <f t="shared" si="329"/>
        <v/>
      </c>
      <c r="CI327" s="8" t="str">
        <f t="shared" si="330"/>
        <v/>
      </c>
      <c r="CJ327" s="8" t="str">
        <f t="shared" si="331"/>
        <v/>
      </c>
      <c r="CK327" s="8" t="str">
        <f t="shared" si="332"/>
        <v/>
      </c>
      <c r="CL327" s="8" t="str">
        <f t="shared" si="333"/>
        <v/>
      </c>
      <c r="CM327" s="8" t="str">
        <f t="shared" si="334"/>
        <v/>
      </c>
      <c r="CN327" s="8"/>
    </row>
    <row r="328" spans="1:92" ht="15">
      <c r="A328" s="1">
        <f t="shared" si="304"/>
        <v>326</v>
      </c>
      <c r="B328" s="19"/>
      <c r="C328" s="1">
        <v>4</v>
      </c>
      <c r="D328" s="4">
        <f t="shared" si="309"/>
        <v>35</v>
      </c>
      <c r="E328" s="4" t="s">
        <v>137</v>
      </c>
      <c r="F328" s="4">
        <v>1</v>
      </c>
      <c r="G328" s="4" t="s">
        <v>16</v>
      </c>
      <c r="H328" s="4" t="s">
        <v>192</v>
      </c>
      <c r="I328" s="4"/>
      <c r="J328" s="5">
        <v>90.5</v>
      </c>
      <c r="K328" s="72"/>
      <c r="L328" s="41">
        <v>7.1039999999999983</v>
      </c>
      <c r="M328" s="132" t="s">
        <v>360</v>
      </c>
      <c r="N328" s="1" t="s">
        <v>15</v>
      </c>
      <c r="O328" s="23">
        <v>7.1239999999999988</v>
      </c>
      <c r="P328" s="1" t="s">
        <v>9</v>
      </c>
      <c r="Q328" s="3"/>
      <c r="R328" s="94">
        <v>6.8250000000000002</v>
      </c>
      <c r="S328" s="95">
        <v>6.7080000000000002</v>
      </c>
      <c r="T328" s="94">
        <v>7.2549999999999999</v>
      </c>
      <c r="U328" s="94">
        <v>7.0490000000000004</v>
      </c>
      <c r="V328" s="94">
        <v>7.2130000000000001</v>
      </c>
      <c r="W328" s="94">
        <v>7.11</v>
      </c>
      <c r="X328" s="94">
        <v>7.1070000000000002</v>
      </c>
      <c r="Y328" s="94">
        <v>7.133</v>
      </c>
      <c r="Z328" s="94">
        <v>7.0839999999999996</v>
      </c>
      <c r="AA328" s="94">
        <v>7.0709999999999997</v>
      </c>
      <c r="AB328" s="94">
        <v>7.2839999999999998</v>
      </c>
      <c r="AC328" s="94">
        <v>7.2990000000000004</v>
      </c>
      <c r="AD328" s="94">
        <v>7.1029999999999998</v>
      </c>
      <c r="AE328" s="94">
        <v>7.093</v>
      </c>
      <c r="AF328" s="94">
        <v>6.7089999999999996</v>
      </c>
      <c r="AG328" s="94">
        <v>7.3</v>
      </c>
      <c r="AH328" s="96">
        <f t="shared" si="308"/>
        <v>7.0045000000000002</v>
      </c>
      <c r="AI328" s="11"/>
      <c r="AJ328" s="11"/>
      <c r="AK328" s="11"/>
      <c r="AL328" s="11"/>
      <c r="AM328" s="11"/>
      <c r="AN328" s="11"/>
      <c r="AO328" s="11"/>
      <c r="AP328" s="3"/>
      <c r="AQ328" s="23">
        <f t="shared" si="310"/>
        <v>-0.27899999999999814</v>
      </c>
      <c r="AR328" s="23">
        <f t="shared" si="302"/>
        <v>-0.39599999999999813</v>
      </c>
      <c r="AS328" s="23">
        <f t="shared" si="303"/>
        <v>0.15100000000000158</v>
      </c>
      <c r="AT328" s="23">
        <f t="shared" si="281"/>
        <v>-5.4999999999997939E-2</v>
      </c>
      <c r="AU328" s="23">
        <f t="shared" si="282"/>
        <v>0.10900000000000176</v>
      </c>
      <c r="AV328" s="23">
        <f t="shared" si="283"/>
        <v>6.0000000000020037E-3</v>
      </c>
      <c r="AW328" s="23">
        <f t="shared" si="284"/>
        <v>3.00000000000189E-3</v>
      </c>
      <c r="AX328" s="23">
        <f t="shared" si="285"/>
        <v>2.9000000000001691E-2</v>
      </c>
      <c r="AY328" s="23">
        <f t="shared" si="286"/>
        <v>-1.9999999999998685E-2</v>
      </c>
      <c r="AZ328" s="23">
        <f t="shared" si="287"/>
        <v>-3.2999999999998586E-2</v>
      </c>
      <c r="BA328" s="23">
        <f t="shared" si="288"/>
        <v>0.18000000000000149</v>
      </c>
      <c r="BB328" s="23">
        <f t="shared" si="289"/>
        <v>0.19500000000000206</v>
      </c>
      <c r="BC328" s="23">
        <f t="shared" si="290"/>
        <v>-9.999999999985576E-4</v>
      </c>
      <c r="BD328" s="23">
        <f t="shared" si="291"/>
        <v>-1.0999999999998344E-2</v>
      </c>
      <c r="BE328" s="23">
        <f t="shared" si="292"/>
        <v>-0.39499999999999869</v>
      </c>
      <c r="BF328" s="23">
        <f t="shared" si="293"/>
        <v>0.19600000000000151</v>
      </c>
      <c r="BG328" s="23">
        <f t="shared" si="294"/>
        <v>-9.9499999999998145E-2</v>
      </c>
      <c r="BH328" s="23" t="str">
        <f t="shared" si="295"/>
        <v/>
      </c>
      <c r="BI328" s="23" t="str">
        <f t="shared" si="296"/>
        <v/>
      </c>
      <c r="BJ328" s="23" t="str">
        <f t="shared" si="297"/>
        <v/>
      </c>
      <c r="BK328" s="23" t="str">
        <f t="shared" si="298"/>
        <v/>
      </c>
      <c r="BL328" s="23" t="str">
        <f t="shared" si="299"/>
        <v/>
      </c>
      <c r="BM328" s="23" t="str">
        <f t="shared" si="300"/>
        <v/>
      </c>
      <c r="BN328" s="23" t="str">
        <f t="shared" si="301"/>
        <v/>
      </c>
      <c r="BP328" s="8">
        <f t="shared" si="311"/>
        <v>0.27899999999999814</v>
      </c>
      <c r="BQ328" s="8">
        <f t="shared" si="312"/>
        <v>0.39599999999999813</v>
      </c>
      <c r="BR328" s="8">
        <f t="shared" si="313"/>
        <v>0.15100000000000158</v>
      </c>
      <c r="BS328" s="8">
        <f t="shared" si="314"/>
        <v>5.4999999999997939E-2</v>
      </c>
      <c r="BT328" s="8">
        <f t="shared" si="315"/>
        <v>0.10900000000000176</v>
      </c>
      <c r="BU328" s="8">
        <f t="shared" si="316"/>
        <v>6.0000000000020037E-3</v>
      </c>
      <c r="BV328" s="8">
        <f t="shared" si="317"/>
        <v>3.00000000000189E-3</v>
      </c>
      <c r="BW328" s="8">
        <f t="shared" si="318"/>
        <v>2.9000000000001691E-2</v>
      </c>
      <c r="BX328" s="8">
        <f t="shared" si="319"/>
        <v>1.9999999999998685E-2</v>
      </c>
      <c r="BY328" s="8">
        <f t="shared" si="320"/>
        <v>3.2999999999998586E-2</v>
      </c>
      <c r="BZ328" s="8">
        <f t="shared" si="321"/>
        <v>0.18000000000000149</v>
      </c>
      <c r="CA328" s="8">
        <f t="shared" si="322"/>
        <v>0.19500000000000206</v>
      </c>
      <c r="CB328" s="8">
        <f t="shared" si="323"/>
        <v>9.999999999985576E-4</v>
      </c>
      <c r="CC328" s="8">
        <f t="shared" si="324"/>
        <v>1.0999999999998344E-2</v>
      </c>
      <c r="CD328" s="8">
        <f t="shared" si="325"/>
        <v>0.39499999999999869</v>
      </c>
      <c r="CE328" s="8">
        <f t="shared" si="326"/>
        <v>0.19600000000000151</v>
      </c>
      <c r="CF328" s="8">
        <f t="shared" si="327"/>
        <v>9.9499999999998145E-2</v>
      </c>
      <c r="CG328" s="8" t="str">
        <f t="shared" si="328"/>
        <v/>
      </c>
      <c r="CH328" s="8" t="str">
        <f t="shared" si="329"/>
        <v/>
      </c>
      <c r="CI328" s="8" t="str">
        <f t="shared" si="330"/>
        <v/>
      </c>
      <c r="CJ328" s="8" t="str">
        <f t="shared" si="331"/>
        <v/>
      </c>
      <c r="CK328" s="8" t="str">
        <f t="shared" si="332"/>
        <v/>
      </c>
      <c r="CL328" s="8" t="str">
        <f t="shared" si="333"/>
        <v/>
      </c>
      <c r="CM328" s="8" t="str">
        <f t="shared" si="334"/>
        <v/>
      </c>
      <c r="CN328" s="8"/>
    </row>
    <row r="329" spans="1:92" ht="15">
      <c r="A329" s="1">
        <f t="shared" si="304"/>
        <v>327</v>
      </c>
      <c r="B329" s="19"/>
      <c r="C329" s="1">
        <v>4</v>
      </c>
      <c r="D329" s="4">
        <f t="shared" si="309"/>
        <v>35</v>
      </c>
      <c r="E329" s="4" t="s">
        <v>171</v>
      </c>
      <c r="F329" s="4">
        <v>1</v>
      </c>
      <c r="G329" s="4" t="s">
        <v>16</v>
      </c>
      <c r="H329" s="4" t="s">
        <v>192</v>
      </c>
      <c r="I329" s="4"/>
      <c r="J329" s="5">
        <v>91.2</v>
      </c>
      <c r="K329" s="67">
        <v>0.14299999999999999</v>
      </c>
      <c r="L329" s="41">
        <v>7.1840000000000019</v>
      </c>
      <c r="M329" s="132" t="s">
        <v>360</v>
      </c>
      <c r="N329" s="1" t="s">
        <v>15</v>
      </c>
      <c r="O329" s="23">
        <v>7.2250000000000023</v>
      </c>
      <c r="P329" s="1" t="s">
        <v>9</v>
      </c>
      <c r="Q329" s="3"/>
      <c r="R329" s="94">
        <v>6.7549999999999999</v>
      </c>
      <c r="S329" s="95">
        <v>6.673</v>
      </c>
      <c r="T329" s="94">
        <v>7.3070000000000004</v>
      </c>
      <c r="U329" s="94">
        <v>7.2770000000000001</v>
      </c>
      <c r="V329" s="94">
        <v>7.2229999999999999</v>
      </c>
      <c r="W329" s="94">
        <v>7.1689999999999996</v>
      </c>
      <c r="X329" s="94">
        <v>7.1710000000000003</v>
      </c>
      <c r="Y329" s="94">
        <v>7.2</v>
      </c>
      <c r="Z329" s="94">
        <v>7.1619999999999999</v>
      </c>
      <c r="AA329" s="94">
        <v>7.1440000000000001</v>
      </c>
      <c r="AB329" s="94">
        <v>7.2640000000000002</v>
      </c>
      <c r="AC329" s="94">
        <v>7.2489999999999997</v>
      </c>
      <c r="AD329" s="94">
        <v>7.056</v>
      </c>
      <c r="AE329" s="94">
        <v>7.0970000000000004</v>
      </c>
      <c r="AF329" s="94">
        <v>6.6909999999999998</v>
      </c>
      <c r="AG329" s="94">
        <v>7.3259999999999996</v>
      </c>
      <c r="AH329" s="96">
        <f t="shared" si="308"/>
        <v>7.0084999999999997</v>
      </c>
      <c r="AI329" s="11"/>
      <c r="AJ329" s="11"/>
      <c r="AK329" s="11"/>
      <c r="AL329" s="11"/>
      <c r="AM329" s="11"/>
      <c r="AN329" s="11"/>
      <c r="AO329" s="11"/>
      <c r="AP329" s="3"/>
      <c r="AQ329" s="23">
        <f t="shared" si="310"/>
        <v>-0.42900000000000205</v>
      </c>
      <c r="AR329" s="23">
        <f t="shared" si="302"/>
        <v>-0.5110000000000019</v>
      </c>
      <c r="AS329" s="23">
        <f t="shared" si="303"/>
        <v>0.12299999999999844</v>
      </c>
      <c r="AT329" s="23">
        <f t="shared" si="281"/>
        <v>9.2999999999998195E-2</v>
      </c>
      <c r="AU329" s="23">
        <f t="shared" si="282"/>
        <v>3.8999999999997925E-2</v>
      </c>
      <c r="AV329" s="23">
        <f t="shared" si="283"/>
        <v>-1.5000000000002345E-2</v>
      </c>
      <c r="AW329" s="23">
        <f t="shared" si="284"/>
        <v>-1.3000000000001677E-2</v>
      </c>
      <c r="AX329" s="23">
        <f t="shared" si="285"/>
        <v>1.5999999999998238E-2</v>
      </c>
      <c r="AY329" s="23">
        <f t="shared" si="286"/>
        <v>-2.2000000000002018E-2</v>
      </c>
      <c r="AZ329" s="23">
        <f t="shared" si="287"/>
        <v>-4.0000000000001812E-2</v>
      </c>
      <c r="BA329" s="23">
        <f t="shared" si="288"/>
        <v>7.9999999999998295E-2</v>
      </c>
      <c r="BB329" s="23">
        <f t="shared" si="289"/>
        <v>6.4999999999997726E-2</v>
      </c>
      <c r="BC329" s="23">
        <f t="shared" si="290"/>
        <v>-0.12800000000000189</v>
      </c>
      <c r="BD329" s="23">
        <f t="shared" si="291"/>
        <v>-8.7000000000001521E-2</v>
      </c>
      <c r="BE329" s="23">
        <f t="shared" si="292"/>
        <v>-0.4930000000000021</v>
      </c>
      <c r="BF329" s="23">
        <f t="shared" si="293"/>
        <v>0.14199999999999768</v>
      </c>
      <c r="BG329" s="23">
        <f t="shared" si="294"/>
        <v>-0.17550000000000221</v>
      </c>
      <c r="BH329" s="23" t="str">
        <f t="shared" si="295"/>
        <v/>
      </c>
      <c r="BI329" s="23" t="str">
        <f t="shared" si="296"/>
        <v/>
      </c>
      <c r="BJ329" s="23" t="str">
        <f t="shared" si="297"/>
        <v/>
      </c>
      <c r="BK329" s="23" t="str">
        <f t="shared" si="298"/>
        <v/>
      </c>
      <c r="BL329" s="23" t="str">
        <f t="shared" si="299"/>
        <v/>
      </c>
      <c r="BM329" s="23" t="str">
        <f t="shared" si="300"/>
        <v/>
      </c>
      <c r="BN329" s="23" t="str">
        <f t="shared" si="301"/>
        <v/>
      </c>
      <c r="BP329" s="8">
        <f t="shared" si="311"/>
        <v>0.42900000000000205</v>
      </c>
      <c r="BQ329" s="8">
        <f t="shared" si="312"/>
        <v>0.5110000000000019</v>
      </c>
      <c r="BR329" s="8">
        <f t="shared" si="313"/>
        <v>0.12299999999999844</v>
      </c>
      <c r="BS329" s="8">
        <f t="shared" si="314"/>
        <v>9.2999999999998195E-2</v>
      </c>
      <c r="BT329" s="8">
        <f t="shared" si="315"/>
        <v>3.8999999999997925E-2</v>
      </c>
      <c r="BU329" s="8">
        <f t="shared" si="316"/>
        <v>1.5000000000002345E-2</v>
      </c>
      <c r="BV329" s="8">
        <f t="shared" si="317"/>
        <v>1.3000000000001677E-2</v>
      </c>
      <c r="BW329" s="8">
        <f t="shared" si="318"/>
        <v>1.5999999999998238E-2</v>
      </c>
      <c r="BX329" s="8">
        <f t="shared" si="319"/>
        <v>2.2000000000002018E-2</v>
      </c>
      <c r="BY329" s="8">
        <f t="shared" si="320"/>
        <v>4.0000000000001812E-2</v>
      </c>
      <c r="BZ329" s="8">
        <f t="shared" si="321"/>
        <v>7.9999999999998295E-2</v>
      </c>
      <c r="CA329" s="8">
        <f t="shared" si="322"/>
        <v>6.4999999999997726E-2</v>
      </c>
      <c r="CB329" s="8">
        <f t="shared" si="323"/>
        <v>0.12800000000000189</v>
      </c>
      <c r="CC329" s="8">
        <f t="shared" si="324"/>
        <v>8.7000000000001521E-2</v>
      </c>
      <c r="CD329" s="8">
        <f t="shared" si="325"/>
        <v>0.4930000000000021</v>
      </c>
      <c r="CE329" s="8">
        <f t="shared" si="326"/>
        <v>0.14199999999999768</v>
      </c>
      <c r="CF329" s="8">
        <f t="shared" si="327"/>
        <v>0.17550000000000221</v>
      </c>
      <c r="CG329" s="8" t="str">
        <f t="shared" si="328"/>
        <v/>
      </c>
      <c r="CH329" s="8" t="str">
        <f t="shared" si="329"/>
        <v/>
      </c>
      <c r="CI329" s="8" t="str">
        <f t="shared" si="330"/>
        <v/>
      </c>
      <c r="CJ329" s="8" t="str">
        <f t="shared" si="331"/>
        <v/>
      </c>
      <c r="CK329" s="8" t="str">
        <f t="shared" si="332"/>
        <v/>
      </c>
      <c r="CL329" s="8" t="str">
        <f t="shared" si="333"/>
        <v/>
      </c>
      <c r="CM329" s="8" t="str">
        <f t="shared" si="334"/>
        <v/>
      </c>
      <c r="CN329" s="8"/>
    </row>
    <row r="330" spans="1:92" ht="15">
      <c r="A330" s="1">
        <f t="shared" si="304"/>
        <v>328</v>
      </c>
      <c r="B330" s="19"/>
      <c r="C330" s="1">
        <v>4</v>
      </c>
      <c r="D330" s="4">
        <f t="shared" si="309"/>
        <v>35</v>
      </c>
      <c r="E330" s="4" t="s">
        <v>137</v>
      </c>
      <c r="F330" s="4">
        <v>1</v>
      </c>
      <c r="G330" s="4" t="s">
        <v>13</v>
      </c>
      <c r="H330" s="4" t="s">
        <v>138</v>
      </c>
      <c r="I330" s="4" t="s">
        <v>346</v>
      </c>
      <c r="J330" s="5">
        <v>10.9</v>
      </c>
      <c r="K330" s="72"/>
      <c r="L330" s="41">
        <v>6.6050000000000004</v>
      </c>
      <c r="M330" s="132" t="s">
        <v>373</v>
      </c>
      <c r="N330" s="1" t="s">
        <v>15</v>
      </c>
      <c r="O330" s="64"/>
      <c r="P330" s="9"/>
      <c r="Q330" s="3"/>
      <c r="R330" s="97"/>
      <c r="S330" s="97"/>
      <c r="T330" s="97"/>
      <c r="U330" s="97"/>
      <c r="V330" s="97"/>
      <c r="W330" s="97"/>
      <c r="X330" s="97"/>
      <c r="Y330" s="94">
        <v>7.8879999999999999</v>
      </c>
      <c r="Z330" s="94">
        <v>7.5090000000000003</v>
      </c>
      <c r="AA330" s="94">
        <v>7.1920000000000002</v>
      </c>
      <c r="AB330" s="97"/>
      <c r="AC330" s="97"/>
      <c r="AD330" s="97"/>
      <c r="AE330" s="97"/>
      <c r="AF330" s="97"/>
      <c r="AG330" s="94">
        <v>5.875</v>
      </c>
      <c r="AH330" s="97"/>
      <c r="AI330" s="23">
        <v>7.0810000000000004</v>
      </c>
      <c r="AJ330" s="1">
        <v>6.6989999999999998</v>
      </c>
      <c r="AK330" s="1">
        <v>6.5839999999999996</v>
      </c>
      <c r="AL330" s="1">
        <v>6.6840000000000002</v>
      </c>
      <c r="AM330" s="1">
        <v>6.6719999999999997</v>
      </c>
      <c r="AN330" s="1">
        <v>6.7320000000000002</v>
      </c>
      <c r="AO330" s="1">
        <v>6.649</v>
      </c>
      <c r="AP330" s="3"/>
      <c r="AQ330" s="23" t="str">
        <f t="shared" si="310"/>
        <v/>
      </c>
      <c r="AR330" s="23" t="str">
        <f t="shared" si="302"/>
        <v/>
      </c>
      <c r="AS330" s="23" t="str">
        <f t="shared" si="303"/>
        <v/>
      </c>
      <c r="AT330" s="23" t="str">
        <f t="shared" si="281"/>
        <v/>
      </c>
      <c r="AU330" s="23" t="str">
        <f t="shared" si="282"/>
        <v/>
      </c>
      <c r="AV330" s="23" t="str">
        <f t="shared" si="283"/>
        <v/>
      </c>
      <c r="AW330" s="23" t="str">
        <f t="shared" si="284"/>
        <v/>
      </c>
      <c r="AX330" s="23" t="str">
        <f t="shared" si="285"/>
        <v/>
      </c>
      <c r="AY330" s="23" t="str">
        <f t="shared" si="286"/>
        <v/>
      </c>
      <c r="AZ330" s="23" t="str">
        <f t="shared" si="287"/>
        <v/>
      </c>
      <c r="BA330" s="23" t="str">
        <f t="shared" si="288"/>
        <v/>
      </c>
      <c r="BB330" s="23" t="str">
        <f t="shared" si="289"/>
        <v/>
      </c>
      <c r="BC330" s="23" t="str">
        <f t="shared" si="290"/>
        <v/>
      </c>
      <c r="BD330" s="23" t="str">
        <f t="shared" si="291"/>
        <v/>
      </c>
      <c r="BE330" s="23" t="str">
        <f t="shared" si="292"/>
        <v/>
      </c>
      <c r="BF330" s="23" t="str">
        <f t="shared" si="293"/>
        <v/>
      </c>
      <c r="BG330" s="23" t="str">
        <f t="shared" si="294"/>
        <v/>
      </c>
      <c r="BH330" s="23" t="str">
        <f t="shared" si="295"/>
        <v/>
      </c>
      <c r="BI330" s="23" t="str">
        <f t="shared" si="296"/>
        <v/>
      </c>
      <c r="BJ330" s="23" t="str">
        <f t="shared" si="297"/>
        <v/>
      </c>
      <c r="BK330" s="23" t="str">
        <f t="shared" si="298"/>
        <v/>
      </c>
      <c r="BL330" s="23" t="str">
        <f t="shared" si="299"/>
        <v/>
      </c>
      <c r="BM330" s="23" t="str">
        <f t="shared" si="300"/>
        <v/>
      </c>
      <c r="BN330" s="23" t="str">
        <f t="shared" si="301"/>
        <v/>
      </c>
      <c r="BP330" s="8" t="str">
        <f t="shared" si="311"/>
        <v/>
      </c>
      <c r="BQ330" s="8" t="str">
        <f t="shared" si="312"/>
        <v/>
      </c>
      <c r="BR330" s="8" t="str">
        <f t="shared" si="313"/>
        <v/>
      </c>
      <c r="BS330" s="8" t="str">
        <f t="shared" si="314"/>
        <v/>
      </c>
      <c r="BT330" s="8" t="str">
        <f t="shared" si="315"/>
        <v/>
      </c>
      <c r="BU330" s="8" t="str">
        <f t="shared" si="316"/>
        <v/>
      </c>
      <c r="BV330" s="8" t="str">
        <f t="shared" si="317"/>
        <v/>
      </c>
      <c r="BW330" s="8" t="str">
        <f t="shared" si="318"/>
        <v/>
      </c>
      <c r="BX330" s="8" t="str">
        <f t="shared" si="319"/>
        <v/>
      </c>
      <c r="BY330" s="8" t="str">
        <f t="shared" si="320"/>
        <v/>
      </c>
      <c r="BZ330" s="8" t="str">
        <f t="shared" si="321"/>
        <v/>
      </c>
      <c r="CA330" s="8" t="str">
        <f t="shared" si="322"/>
        <v/>
      </c>
      <c r="CB330" s="8" t="str">
        <f t="shared" si="323"/>
        <v/>
      </c>
      <c r="CC330" s="8" t="str">
        <f t="shared" si="324"/>
        <v/>
      </c>
      <c r="CD330" s="8" t="str">
        <f t="shared" si="325"/>
        <v/>
      </c>
      <c r="CE330" s="8" t="str">
        <f t="shared" si="326"/>
        <v/>
      </c>
      <c r="CF330" s="8" t="str">
        <f t="shared" si="327"/>
        <v/>
      </c>
      <c r="CG330" s="8" t="str">
        <f t="shared" si="328"/>
        <v/>
      </c>
      <c r="CH330" s="8" t="str">
        <f t="shared" si="329"/>
        <v/>
      </c>
      <c r="CI330" s="8" t="str">
        <f t="shared" si="330"/>
        <v/>
      </c>
      <c r="CJ330" s="8" t="str">
        <f t="shared" si="331"/>
        <v/>
      </c>
      <c r="CK330" s="8" t="str">
        <f t="shared" si="332"/>
        <v/>
      </c>
      <c r="CL330" s="8" t="str">
        <f t="shared" si="333"/>
        <v/>
      </c>
      <c r="CM330" s="8" t="str">
        <f t="shared" si="334"/>
        <v/>
      </c>
      <c r="CN330" s="8"/>
    </row>
    <row r="331" spans="1:92" ht="15">
      <c r="A331" s="1">
        <f t="shared" si="304"/>
        <v>329</v>
      </c>
      <c r="B331" s="19"/>
      <c r="C331" s="1">
        <v>4</v>
      </c>
      <c r="D331" s="4">
        <f t="shared" si="309"/>
        <v>35</v>
      </c>
      <c r="E331" s="4" t="s">
        <v>191</v>
      </c>
      <c r="F331" s="4">
        <v>3</v>
      </c>
      <c r="G331" s="4" t="s">
        <v>13</v>
      </c>
      <c r="H331" s="4" t="s">
        <v>19</v>
      </c>
      <c r="I331" s="4"/>
      <c r="J331" s="5">
        <v>98.3</v>
      </c>
      <c r="K331" s="72"/>
      <c r="L331" s="41">
        <v>2.3039999999999998</v>
      </c>
      <c r="M331" s="132" t="s">
        <v>131</v>
      </c>
      <c r="N331" s="1" t="s">
        <v>15</v>
      </c>
      <c r="O331" s="23">
        <v>2.3149999999999999</v>
      </c>
      <c r="P331" s="1" t="s">
        <v>9</v>
      </c>
      <c r="Q331" s="3"/>
      <c r="R331" s="94">
        <v>2.4039999999999999</v>
      </c>
      <c r="S331" s="95">
        <v>2.351</v>
      </c>
      <c r="T331" s="94">
        <v>2.3420000000000001</v>
      </c>
      <c r="U331" s="94">
        <v>2.1379999999999999</v>
      </c>
      <c r="V331" s="94">
        <v>2.2610000000000001</v>
      </c>
      <c r="W331" s="97"/>
      <c r="X331" s="97"/>
      <c r="Y331" s="97"/>
      <c r="Z331" s="94">
        <v>2.286</v>
      </c>
      <c r="AA331" s="94">
        <v>2.2890000000000001</v>
      </c>
      <c r="AB331" s="94">
        <v>2.496</v>
      </c>
      <c r="AC331" s="94">
        <v>2.58</v>
      </c>
      <c r="AD331" s="94">
        <v>2.5070000000000001</v>
      </c>
      <c r="AE331" s="94">
        <v>2.3530000000000002</v>
      </c>
      <c r="AF331" s="94">
        <v>2.25</v>
      </c>
      <c r="AG331" s="94">
        <v>1.94</v>
      </c>
      <c r="AH331" s="96">
        <f t="shared" si="308"/>
        <v>2.0949999999999998</v>
      </c>
      <c r="AI331" s="11"/>
      <c r="AJ331" s="11"/>
      <c r="AK331" s="11"/>
      <c r="AL331" s="11"/>
      <c r="AM331" s="11"/>
      <c r="AN331" s="11"/>
      <c r="AO331" s="11"/>
      <c r="AP331" s="3"/>
      <c r="AQ331" s="23">
        <f t="shared" si="310"/>
        <v>0.10000000000000009</v>
      </c>
      <c r="AR331" s="23">
        <f t="shared" si="302"/>
        <v>4.7000000000000153E-2</v>
      </c>
      <c r="AS331" s="23">
        <f t="shared" si="303"/>
        <v>3.8000000000000256E-2</v>
      </c>
      <c r="AT331" s="23">
        <f t="shared" si="281"/>
        <v>-0.16599999999999993</v>
      </c>
      <c r="AU331" s="23">
        <f t="shared" si="282"/>
        <v>-4.2999999999999705E-2</v>
      </c>
      <c r="AV331" s="23" t="str">
        <f t="shared" si="283"/>
        <v/>
      </c>
      <c r="AW331" s="23" t="str">
        <f t="shared" si="284"/>
        <v/>
      </c>
      <c r="AX331" s="23" t="str">
        <f t="shared" si="285"/>
        <v/>
      </c>
      <c r="AY331" s="23">
        <f t="shared" si="286"/>
        <v>-1.7999999999999794E-2</v>
      </c>
      <c r="AZ331" s="23">
        <f t="shared" si="287"/>
        <v>-1.499999999999968E-2</v>
      </c>
      <c r="BA331" s="23">
        <f t="shared" si="288"/>
        <v>0.19200000000000017</v>
      </c>
      <c r="BB331" s="23">
        <f t="shared" si="289"/>
        <v>0.27600000000000025</v>
      </c>
      <c r="BC331" s="23">
        <f t="shared" si="290"/>
        <v>0.20300000000000029</v>
      </c>
      <c r="BD331" s="23">
        <f t="shared" si="291"/>
        <v>4.9000000000000377E-2</v>
      </c>
      <c r="BE331" s="23">
        <f t="shared" si="292"/>
        <v>-5.3999999999999826E-2</v>
      </c>
      <c r="BF331" s="23">
        <f t="shared" si="293"/>
        <v>-0.36399999999999988</v>
      </c>
      <c r="BG331" s="23">
        <f t="shared" si="294"/>
        <v>-0.20900000000000007</v>
      </c>
      <c r="BH331" s="23" t="str">
        <f t="shared" si="295"/>
        <v/>
      </c>
      <c r="BI331" s="23" t="str">
        <f t="shared" si="296"/>
        <v/>
      </c>
      <c r="BJ331" s="23" t="str">
        <f t="shared" si="297"/>
        <v/>
      </c>
      <c r="BK331" s="23" t="str">
        <f t="shared" si="298"/>
        <v/>
      </c>
      <c r="BL331" s="23" t="str">
        <f t="shared" si="299"/>
        <v/>
      </c>
      <c r="BM331" s="23" t="str">
        <f t="shared" si="300"/>
        <v/>
      </c>
      <c r="BN331" s="23" t="str">
        <f t="shared" si="301"/>
        <v/>
      </c>
      <c r="BP331" s="8">
        <f t="shared" si="311"/>
        <v>0.10000000000000009</v>
      </c>
      <c r="BQ331" s="8">
        <f t="shared" si="312"/>
        <v>4.7000000000000153E-2</v>
      </c>
      <c r="BR331" s="8">
        <f t="shared" si="313"/>
        <v>3.8000000000000256E-2</v>
      </c>
      <c r="BS331" s="8">
        <f t="shared" si="314"/>
        <v>0.16599999999999993</v>
      </c>
      <c r="BT331" s="8">
        <f t="shared" si="315"/>
        <v>4.2999999999999705E-2</v>
      </c>
      <c r="BU331" s="8" t="str">
        <f t="shared" si="316"/>
        <v/>
      </c>
      <c r="BV331" s="8" t="str">
        <f t="shared" si="317"/>
        <v/>
      </c>
      <c r="BW331" s="8" t="str">
        <f t="shared" si="318"/>
        <v/>
      </c>
      <c r="BX331" s="8">
        <f t="shared" si="319"/>
        <v>1.7999999999999794E-2</v>
      </c>
      <c r="BY331" s="8">
        <f t="shared" si="320"/>
        <v>1.499999999999968E-2</v>
      </c>
      <c r="BZ331" s="8">
        <f t="shared" si="321"/>
        <v>0.19200000000000017</v>
      </c>
      <c r="CA331" s="8">
        <f t="shared" si="322"/>
        <v>0.27600000000000025</v>
      </c>
      <c r="CB331" s="8">
        <f t="shared" si="323"/>
        <v>0.20300000000000029</v>
      </c>
      <c r="CC331" s="8">
        <f t="shared" si="324"/>
        <v>4.9000000000000377E-2</v>
      </c>
      <c r="CD331" s="8">
        <f t="shared" si="325"/>
        <v>5.3999999999999826E-2</v>
      </c>
      <c r="CE331" s="8">
        <f t="shared" si="326"/>
        <v>0.36399999999999988</v>
      </c>
      <c r="CF331" s="8">
        <f t="shared" si="327"/>
        <v>0.20900000000000007</v>
      </c>
      <c r="CG331" s="8" t="str">
        <f t="shared" si="328"/>
        <v/>
      </c>
      <c r="CH331" s="8" t="str">
        <f t="shared" si="329"/>
        <v/>
      </c>
      <c r="CI331" s="8" t="str">
        <f t="shared" si="330"/>
        <v/>
      </c>
      <c r="CJ331" s="8" t="str">
        <f t="shared" si="331"/>
        <v/>
      </c>
      <c r="CK331" s="8" t="str">
        <f t="shared" si="332"/>
        <v/>
      </c>
      <c r="CL331" s="8" t="str">
        <f t="shared" si="333"/>
        <v/>
      </c>
      <c r="CM331" s="8" t="str">
        <f t="shared" si="334"/>
        <v/>
      </c>
      <c r="CN331" s="8"/>
    </row>
    <row r="332" spans="1:92" ht="15">
      <c r="A332" s="1">
        <f t="shared" si="304"/>
        <v>330</v>
      </c>
      <c r="B332" s="19"/>
      <c r="C332" s="1">
        <v>4</v>
      </c>
      <c r="D332" s="4">
        <f t="shared" si="309"/>
        <v>35</v>
      </c>
      <c r="E332" s="4" t="s">
        <v>170</v>
      </c>
      <c r="F332" s="4">
        <v>3</v>
      </c>
      <c r="G332" s="4" t="s">
        <v>13</v>
      </c>
      <c r="H332" s="4" t="s">
        <v>14</v>
      </c>
      <c r="I332" s="4"/>
      <c r="J332" s="5">
        <v>96.8</v>
      </c>
      <c r="K332" s="72"/>
      <c r="L332" s="41">
        <v>2.7029999999999998</v>
      </c>
      <c r="M332" s="132" t="s">
        <v>131</v>
      </c>
      <c r="N332" s="1" t="s">
        <v>15</v>
      </c>
      <c r="O332" s="23">
        <v>2.71</v>
      </c>
      <c r="P332" s="1" t="s">
        <v>9</v>
      </c>
      <c r="Q332" s="3"/>
      <c r="R332" s="94">
        <v>2.649</v>
      </c>
      <c r="S332" s="95">
        <v>2.5609999999999999</v>
      </c>
      <c r="T332" s="94">
        <v>2.726</v>
      </c>
      <c r="U332" s="94">
        <v>2.6579999999999999</v>
      </c>
      <c r="V332" s="94">
        <v>2.78</v>
      </c>
      <c r="W332" s="97"/>
      <c r="X332" s="97"/>
      <c r="Y332" s="97"/>
      <c r="Z332" s="94">
        <v>2.6930000000000001</v>
      </c>
      <c r="AA332" s="94">
        <v>2.6949999999999998</v>
      </c>
      <c r="AB332" s="94">
        <v>2.8959999999999999</v>
      </c>
      <c r="AC332" s="94">
        <v>3.01</v>
      </c>
      <c r="AD332" s="94">
        <v>2.8610000000000002</v>
      </c>
      <c r="AE332" s="94">
        <v>2.6960000000000002</v>
      </c>
      <c r="AF332" s="94">
        <v>2.4510000000000001</v>
      </c>
      <c r="AG332" s="94">
        <v>2.6</v>
      </c>
      <c r="AH332" s="96">
        <f t="shared" si="308"/>
        <v>2.5255000000000001</v>
      </c>
      <c r="AI332" s="11"/>
      <c r="AJ332" s="11"/>
      <c r="AK332" s="11"/>
      <c r="AL332" s="11"/>
      <c r="AM332" s="11"/>
      <c r="AN332" s="11"/>
      <c r="AO332" s="11"/>
      <c r="AP332" s="3"/>
      <c r="AQ332" s="23">
        <f t="shared" si="310"/>
        <v>-5.3999999999999826E-2</v>
      </c>
      <c r="AR332" s="23">
        <f t="shared" si="302"/>
        <v>-0.1419999999999999</v>
      </c>
      <c r="AS332" s="23">
        <f t="shared" si="303"/>
        <v>2.3000000000000131E-2</v>
      </c>
      <c r="AT332" s="23">
        <f t="shared" si="281"/>
        <v>-4.4999999999999929E-2</v>
      </c>
      <c r="AU332" s="23">
        <f t="shared" si="282"/>
        <v>7.6999999999999957E-2</v>
      </c>
      <c r="AV332" s="23" t="str">
        <f t="shared" si="283"/>
        <v/>
      </c>
      <c r="AW332" s="23" t="str">
        <f t="shared" si="284"/>
        <v/>
      </c>
      <c r="AX332" s="23" t="str">
        <f t="shared" si="285"/>
        <v/>
      </c>
      <c r="AY332" s="23">
        <f t="shared" si="286"/>
        <v>-9.9999999999997868E-3</v>
      </c>
      <c r="AZ332" s="23">
        <f t="shared" si="287"/>
        <v>-8.0000000000000071E-3</v>
      </c>
      <c r="BA332" s="23">
        <f t="shared" si="288"/>
        <v>0.19300000000000006</v>
      </c>
      <c r="BB332" s="23">
        <f t="shared" si="289"/>
        <v>0.30699999999999994</v>
      </c>
      <c r="BC332" s="23">
        <f t="shared" si="290"/>
        <v>0.15800000000000036</v>
      </c>
      <c r="BD332" s="23">
        <f t="shared" si="291"/>
        <v>-6.9999999999996732E-3</v>
      </c>
      <c r="BE332" s="23">
        <f t="shared" si="292"/>
        <v>-0.25199999999999978</v>
      </c>
      <c r="BF332" s="23">
        <f t="shared" si="293"/>
        <v>-0.10299999999999976</v>
      </c>
      <c r="BG332" s="23">
        <f t="shared" si="294"/>
        <v>-0.17749999999999977</v>
      </c>
      <c r="BH332" s="23" t="str">
        <f t="shared" si="295"/>
        <v/>
      </c>
      <c r="BI332" s="23" t="str">
        <f t="shared" si="296"/>
        <v/>
      </c>
      <c r="BJ332" s="23" t="str">
        <f t="shared" si="297"/>
        <v/>
      </c>
      <c r="BK332" s="23" t="str">
        <f t="shared" si="298"/>
        <v/>
      </c>
      <c r="BL332" s="23" t="str">
        <f t="shared" si="299"/>
        <v/>
      </c>
      <c r="BM332" s="23" t="str">
        <f t="shared" si="300"/>
        <v/>
      </c>
      <c r="BN332" s="23" t="str">
        <f t="shared" si="301"/>
        <v/>
      </c>
      <c r="BP332" s="8">
        <f t="shared" si="311"/>
        <v>5.3999999999999826E-2</v>
      </c>
      <c r="BQ332" s="8">
        <f t="shared" si="312"/>
        <v>0.1419999999999999</v>
      </c>
      <c r="BR332" s="8">
        <f t="shared" si="313"/>
        <v>2.3000000000000131E-2</v>
      </c>
      <c r="BS332" s="8">
        <f t="shared" si="314"/>
        <v>4.4999999999999929E-2</v>
      </c>
      <c r="BT332" s="8">
        <f t="shared" si="315"/>
        <v>7.6999999999999957E-2</v>
      </c>
      <c r="BU332" s="8" t="str">
        <f t="shared" si="316"/>
        <v/>
      </c>
      <c r="BV332" s="8" t="str">
        <f t="shared" si="317"/>
        <v/>
      </c>
      <c r="BW332" s="8" t="str">
        <f t="shared" si="318"/>
        <v/>
      </c>
      <c r="BX332" s="8">
        <f t="shared" si="319"/>
        <v>9.9999999999997868E-3</v>
      </c>
      <c r="BY332" s="8">
        <f t="shared" si="320"/>
        <v>8.0000000000000071E-3</v>
      </c>
      <c r="BZ332" s="8">
        <f t="shared" si="321"/>
        <v>0.19300000000000006</v>
      </c>
      <c r="CA332" s="8">
        <f t="shared" si="322"/>
        <v>0.30699999999999994</v>
      </c>
      <c r="CB332" s="8">
        <f t="shared" si="323"/>
        <v>0.15800000000000036</v>
      </c>
      <c r="CC332" s="8">
        <f t="shared" si="324"/>
        <v>6.9999999999996732E-3</v>
      </c>
      <c r="CD332" s="8">
        <f t="shared" si="325"/>
        <v>0.25199999999999978</v>
      </c>
      <c r="CE332" s="8">
        <f t="shared" si="326"/>
        <v>0.10299999999999976</v>
      </c>
      <c r="CF332" s="8">
        <f t="shared" si="327"/>
        <v>0.17749999999999977</v>
      </c>
      <c r="CG332" s="8" t="str">
        <f t="shared" si="328"/>
        <v/>
      </c>
      <c r="CH332" s="8" t="str">
        <f t="shared" si="329"/>
        <v/>
      </c>
      <c r="CI332" s="8" t="str">
        <f t="shared" si="330"/>
        <v/>
      </c>
      <c r="CJ332" s="8" t="str">
        <f t="shared" si="331"/>
        <v/>
      </c>
      <c r="CK332" s="8" t="str">
        <f t="shared" si="332"/>
        <v/>
      </c>
      <c r="CL332" s="8" t="str">
        <f t="shared" si="333"/>
        <v/>
      </c>
      <c r="CM332" s="8" t="str">
        <f t="shared" si="334"/>
        <v/>
      </c>
      <c r="CN332" s="8"/>
    </row>
    <row r="333" spans="1:92" ht="15">
      <c r="A333" s="1">
        <f t="shared" si="304"/>
        <v>331</v>
      </c>
      <c r="B333" s="19"/>
      <c r="C333" s="1">
        <v>4</v>
      </c>
      <c r="D333" s="4">
        <f t="shared" si="309"/>
        <v>35</v>
      </c>
      <c r="E333" s="4" t="s">
        <v>199</v>
      </c>
      <c r="F333" s="4">
        <v>3</v>
      </c>
      <c r="G333" s="4" t="s">
        <v>13</v>
      </c>
      <c r="H333" s="4" t="s">
        <v>19</v>
      </c>
      <c r="I333" s="4"/>
      <c r="J333" s="5">
        <v>98.9</v>
      </c>
      <c r="K333" s="72"/>
      <c r="L333" s="41">
        <v>5.3540000000000001</v>
      </c>
      <c r="M333" s="132" t="s">
        <v>131</v>
      </c>
      <c r="N333" s="1" t="s">
        <v>15</v>
      </c>
      <c r="O333" s="23">
        <v>5.367</v>
      </c>
      <c r="P333" s="1" t="s">
        <v>9</v>
      </c>
      <c r="Q333" s="3"/>
      <c r="R333" s="94">
        <v>5.617</v>
      </c>
      <c r="S333" s="95">
        <v>5.5789999999999997</v>
      </c>
      <c r="T333" s="94">
        <v>5.4610000000000003</v>
      </c>
      <c r="U333" s="94">
        <v>5.0910000000000002</v>
      </c>
      <c r="V333" s="94">
        <v>5.28</v>
      </c>
      <c r="W333" s="97"/>
      <c r="X333" s="97"/>
      <c r="Y333" s="97"/>
      <c r="Z333" s="94">
        <v>5.3529999999999998</v>
      </c>
      <c r="AA333" s="94">
        <v>5.3479999999999999</v>
      </c>
      <c r="AB333" s="94">
        <v>5.3630000000000004</v>
      </c>
      <c r="AC333" s="94">
        <v>5.3630000000000004</v>
      </c>
      <c r="AD333" s="94">
        <v>5.4379999999999997</v>
      </c>
      <c r="AE333" s="94">
        <v>5.26</v>
      </c>
      <c r="AF333" s="94">
        <v>5.5419999999999998</v>
      </c>
      <c r="AG333" s="94">
        <v>4.9210000000000003</v>
      </c>
      <c r="AH333" s="96">
        <f t="shared" si="308"/>
        <v>5.2315000000000005</v>
      </c>
      <c r="AI333" s="11"/>
      <c r="AJ333" s="11"/>
      <c r="AK333" s="11"/>
      <c r="AL333" s="11"/>
      <c r="AM333" s="11"/>
      <c r="AN333" s="11"/>
      <c r="AO333" s="11"/>
      <c r="AP333" s="3"/>
      <c r="AQ333" s="23">
        <f t="shared" si="310"/>
        <v>0.2629999999999999</v>
      </c>
      <c r="AR333" s="23">
        <f t="shared" si="302"/>
        <v>0.22499999999999964</v>
      </c>
      <c r="AS333" s="23">
        <f t="shared" si="303"/>
        <v>0.10700000000000021</v>
      </c>
      <c r="AT333" s="23">
        <f t="shared" si="281"/>
        <v>-0.2629999999999999</v>
      </c>
      <c r="AU333" s="23">
        <f t="shared" si="282"/>
        <v>-7.3999999999999844E-2</v>
      </c>
      <c r="AV333" s="23" t="str">
        <f t="shared" si="283"/>
        <v/>
      </c>
      <c r="AW333" s="23" t="str">
        <f t="shared" si="284"/>
        <v/>
      </c>
      <c r="AX333" s="23" t="str">
        <f t="shared" si="285"/>
        <v/>
      </c>
      <c r="AY333" s="23">
        <f t="shared" si="286"/>
        <v>-1.000000000000334E-3</v>
      </c>
      <c r="AZ333" s="23">
        <f t="shared" si="287"/>
        <v>-6.0000000000002274E-3</v>
      </c>
      <c r="BA333" s="23">
        <f t="shared" si="288"/>
        <v>9.0000000000003411E-3</v>
      </c>
      <c r="BB333" s="23">
        <f t="shared" si="289"/>
        <v>9.0000000000003411E-3</v>
      </c>
      <c r="BC333" s="23">
        <f t="shared" si="290"/>
        <v>8.3999999999999631E-2</v>
      </c>
      <c r="BD333" s="23">
        <f t="shared" si="291"/>
        <v>-9.4000000000000306E-2</v>
      </c>
      <c r="BE333" s="23">
        <f t="shared" si="292"/>
        <v>0.18799999999999972</v>
      </c>
      <c r="BF333" s="23">
        <f t="shared" si="293"/>
        <v>-0.43299999999999983</v>
      </c>
      <c r="BG333" s="23">
        <f t="shared" si="294"/>
        <v>-0.12249999999999961</v>
      </c>
      <c r="BH333" s="23" t="str">
        <f t="shared" si="295"/>
        <v/>
      </c>
      <c r="BI333" s="23" t="str">
        <f t="shared" si="296"/>
        <v/>
      </c>
      <c r="BJ333" s="23" t="str">
        <f t="shared" si="297"/>
        <v/>
      </c>
      <c r="BK333" s="23" t="str">
        <f t="shared" si="298"/>
        <v/>
      </c>
      <c r="BL333" s="23" t="str">
        <f t="shared" si="299"/>
        <v/>
      </c>
      <c r="BM333" s="23" t="str">
        <f t="shared" si="300"/>
        <v/>
      </c>
      <c r="BN333" s="23" t="str">
        <f t="shared" si="301"/>
        <v/>
      </c>
      <c r="BP333" s="8">
        <f t="shared" si="311"/>
        <v>0.2629999999999999</v>
      </c>
      <c r="BQ333" s="8">
        <f t="shared" si="312"/>
        <v>0.22499999999999964</v>
      </c>
      <c r="BR333" s="8">
        <f t="shared" si="313"/>
        <v>0.10700000000000021</v>
      </c>
      <c r="BS333" s="8">
        <f t="shared" si="314"/>
        <v>0.2629999999999999</v>
      </c>
      <c r="BT333" s="8">
        <f t="shared" si="315"/>
        <v>7.3999999999999844E-2</v>
      </c>
      <c r="BU333" s="8" t="str">
        <f t="shared" si="316"/>
        <v/>
      </c>
      <c r="BV333" s="8" t="str">
        <f t="shared" si="317"/>
        <v/>
      </c>
      <c r="BW333" s="8" t="str">
        <f t="shared" si="318"/>
        <v/>
      </c>
      <c r="BX333" s="8">
        <f t="shared" si="319"/>
        <v>1.000000000000334E-3</v>
      </c>
      <c r="BY333" s="8">
        <f t="shared" si="320"/>
        <v>6.0000000000002274E-3</v>
      </c>
      <c r="BZ333" s="8">
        <f t="shared" si="321"/>
        <v>9.0000000000003411E-3</v>
      </c>
      <c r="CA333" s="8">
        <f t="shared" si="322"/>
        <v>9.0000000000003411E-3</v>
      </c>
      <c r="CB333" s="8">
        <f t="shared" si="323"/>
        <v>8.3999999999999631E-2</v>
      </c>
      <c r="CC333" s="8">
        <f t="shared" si="324"/>
        <v>9.4000000000000306E-2</v>
      </c>
      <c r="CD333" s="8">
        <f t="shared" si="325"/>
        <v>0.18799999999999972</v>
      </c>
      <c r="CE333" s="8">
        <f t="shared" si="326"/>
        <v>0.43299999999999983</v>
      </c>
      <c r="CF333" s="8">
        <f t="shared" si="327"/>
        <v>0.12249999999999961</v>
      </c>
      <c r="CG333" s="8" t="str">
        <f t="shared" si="328"/>
        <v/>
      </c>
      <c r="CH333" s="8" t="str">
        <f t="shared" si="329"/>
        <v/>
      </c>
      <c r="CI333" s="8" t="str">
        <f t="shared" si="330"/>
        <v/>
      </c>
      <c r="CJ333" s="8" t="str">
        <f t="shared" si="331"/>
        <v/>
      </c>
      <c r="CK333" s="8" t="str">
        <f t="shared" si="332"/>
        <v/>
      </c>
      <c r="CL333" s="8" t="str">
        <f t="shared" si="333"/>
        <v/>
      </c>
      <c r="CM333" s="8" t="str">
        <f t="shared" si="334"/>
        <v/>
      </c>
      <c r="CN333" s="8"/>
    </row>
    <row r="334" spans="1:92" ht="15">
      <c r="A334" s="1">
        <f t="shared" si="304"/>
        <v>332</v>
      </c>
      <c r="B334" s="19"/>
      <c r="C334" s="1">
        <v>4</v>
      </c>
      <c r="D334" s="4">
        <f t="shared" si="309"/>
        <v>35</v>
      </c>
      <c r="E334" s="4" t="s">
        <v>243</v>
      </c>
      <c r="F334" s="4">
        <v>3</v>
      </c>
      <c r="G334" s="4" t="s">
        <v>13</v>
      </c>
      <c r="H334" s="4" t="s">
        <v>14</v>
      </c>
      <c r="I334" s="4"/>
      <c r="J334" s="5">
        <v>97.3</v>
      </c>
      <c r="K334" s="72"/>
      <c r="L334" s="41">
        <v>6.0339999999999998</v>
      </c>
      <c r="M334" s="132" t="s">
        <v>131</v>
      </c>
      <c r="N334" s="1" t="s">
        <v>15</v>
      </c>
      <c r="O334" s="23">
        <v>6.0389999999999997</v>
      </c>
      <c r="P334" s="1" t="s">
        <v>9</v>
      </c>
      <c r="Q334" s="3"/>
      <c r="R334" s="94">
        <v>6.2389999999999999</v>
      </c>
      <c r="S334" s="95">
        <v>6.1539999999999999</v>
      </c>
      <c r="T334" s="94">
        <v>6.1340000000000003</v>
      </c>
      <c r="U334" s="94">
        <v>5.9870000000000001</v>
      </c>
      <c r="V334" s="94">
        <v>6.1360000000000001</v>
      </c>
      <c r="W334" s="97"/>
      <c r="X334" s="97"/>
      <c r="Y334" s="97"/>
      <c r="Z334" s="94">
        <v>6.048</v>
      </c>
      <c r="AA334" s="94">
        <v>6.0430000000000001</v>
      </c>
      <c r="AB334" s="94">
        <v>6.3559999999999999</v>
      </c>
      <c r="AC334" s="94">
        <v>6.4279999999999999</v>
      </c>
      <c r="AD334" s="94">
        <v>6.3369999999999997</v>
      </c>
      <c r="AE334" s="94">
        <v>6.18</v>
      </c>
      <c r="AF334" s="94">
        <v>6.077</v>
      </c>
      <c r="AG334" s="94">
        <v>5.8630000000000004</v>
      </c>
      <c r="AH334" s="96">
        <f t="shared" si="308"/>
        <v>5.9700000000000006</v>
      </c>
      <c r="AI334" s="11"/>
      <c r="AJ334" s="11"/>
      <c r="AK334" s="11"/>
      <c r="AL334" s="11"/>
      <c r="AM334" s="11"/>
      <c r="AN334" s="11"/>
      <c r="AO334" s="11"/>
      <c r="AP334" s="3"/>
      <c r="AQ334" s="23">
        <f t="shared" si="310"/>
        <v>0.20500000000000007</v>
      </c>
      <c r="AR334" s="23">
        <f t="shared" si="302"/>
        <v>0.12000000000000011</v>
      </c>
      <c r="AS334" s="23">
        <f t="shared" si="303"/>
        <v>0.10000000000000053</v>
      </c>
      <c r="AT334" s="23">
        <f t="shared" ref="AT334:AT397" si="335">IF((U334&lt;&gt;"")*AND($L334&lt;&gt;"")*AND($H334&lt;&gt;"dou"),U334-$L334,"")</f>
        <v>-4.6999999999999709E-2</v>
      </c>
      <c r="AU334" s="23">
        <f t="shared" ref="AU334:AU397" si="336">IF((V334&lt;&gt;"")*AND($L334&lt;&gt;"")*AND($H334&lt;&gt;"dou"),V334-$L334,"")</f>
        <v>0.10200000000000031</v>
      </c>
      <c r="AV334" s="23" t="str">
        <f t="shared" ref="AV334:AV397" si="337">IF((W334&lt;&gt;"")*AND($L334&lt;&gt;"")*AND($H334&lt;&gt;"dou"),W334-$L334,"")</f>
        <v/>
      </c>
      <c r="AW334" s="23" t="str">
        <f t="shared" ref="AW334:AW397" si="338">IF((X334&lt;&gt;"")*AND($L334&lt;&gt;"")*AND($H334&lt;&gt;"dou"),X334-$L334,"")</f>
        <v/>
      </c>
      <c r="AX334" s="23" t="str">
        <f t="shared" ref="AX334:AX397" si="339">IF((Y334&lt;&gt;"")*AND($L334&lt;&gt;"")*AND($H334&lt;&gt;"dou"),Y334-$L334,"")</f>
        <v/>
      </c>
      <c r="AY334" s="23">
        <f t="shared" ref="AY334:AY397" si="340">IF((Z334&lt;&gt;"")*AND($L334&lt;&gt;"")*AND($H334&lt;&gt;"dou"),Z334-$L334,"")</f>
        <v>1.4000000000000234E-2</v>
      </c>
      <c r="AZ334" s="23">
        <f t="shared" ref="AZ334:AZ397" si="341">IF((AA334&lt;&gt;"")*AND($L334&lt;&gt;"")*AND($H334&lt;&gt;"dou"),AA334-$L334,"")</f>
        <v>9.0000000000003411E-3</v>
      </c>
      <c r="BA334" s="23">
        <f t="shared" ref="BA334:BA397" si="342">IF((AB334&lt;&gt;"")*AND($L334&lt;&gt;"")*AND($H334&lt;&gt;"dou"),AB334-$L334,"")</f>
        <v>0.32200000000000006</v>
      </c>
      <c r="BB334" s="23">
        <f t="shared" ref="BB334:BB397" si="343">IF((AC334&lt;&gt;"")*AND($L334&lt;&gt;"")*AND($H334&lt;&gt;"dou"),AC334-$L334,"")</f>
        <v>0.39400000000000013</v>
      </c>
      <c r="BC334" s="23">
        <f t="shared" ref="BC334:BC397" si="344">IF((AD334&lt;&gt;"")*AND($L334&lt;&gt;"")*AND($H334&lt;&gt;"dou"),AD334-$L334,"")</f>
        <v>0.30299999999999994</v>
      </c>
      <c r="BD334" s="23">
        <f t="shared" ref="BD334:BD397" si="345">IF((AE334&lt;&gt;"")*AND($L334&lt;&gt;"")*AND($H334&lt;&gt;"dou"),AE334-$L334,"")</f>
        <v>0.14599999999999991</v>
      </c>
      <c r="BE334" s="23">
        <f t="shared" ref="BE334:BE397" si="346">IF((AF334&lt;&gt;"")*AND($L334&lt;&gt;"")*AND($H334&lt;&gt;"dou"),AF334-$L334,"")</f>
        <v>4.3000000000000149E-2</v>
      </c>
      <c r="BF334" s="23">
        <f t="shared" ref="BF334:BF397" si="347">IF((AG334&lt;&gt;"")*AND($L334&lt;&gt;"")*AND($H334&lt;&gt;"dou"),AG334-$L334,"")</f>
        <v>-0.17099999999999937</v>
      </c>
      <c r="BG334" s="23">
        <f t="shared" ref="BG334:BG397" si="348">IF((AH334&lt;&gt;"")*AND($L334&lt;&gt;"")*AND($H334&lt;&gt;"dou"),AH334-$L334,"")</f>
        <v>-6.3999999999999169E-2</v>
      </c>
      <c r="BH334" s="23" t="str">
        <f t="shared" ref="BH334:BH397" si="349">IF((AI334&lt;&gt;"")*AND($L334&lt;&gt;"")*AND($H334&lt;&gt;"dou"),AI334-$L334,"")</f>
        <v/>
      </c>
      <c r="BI334" s="23" t="str">
        <f t="shared" ref="BI334:BI397" si="350">IF((AJ334&lt;&gt;"")*AND($L334&lt;&gt;"")*AND($H334&lt;&gt;"dou"),AJ334-$L334,"")</f>
        <v/>
      </c>
      <c r="BJ334" s="23" t="str">
        <f t="shared" ref="BJ334:BJ397" si="351">IF((AK334&lt;&gt;"")*AND($L334&lt;&gt;"")*AND($H334&lt;&gt;"dou"),AK334-$L334,"")</f>
        <v/>
      </c>
      <c r="BK334" s="23" t="str">
        <f t="shared" ref="BK334:BK397" si="352">IF((AL334&lt;&gt;"")*AND($L334&lt;&gt;"")*AND($H334&lt;&gt;"dou"),AL334-$L334,"")</f>
        <v/>
      </c>
      <c r="BL334" s="23" t="str">
        <f t="shared" ref="BL334:BL397" si="353">IF((AM334&lt;&gt;"")*AND($L334&lt;&gt;"")*AND($H334&lt;&gt;"dou"),AM334-$L334,"")</f>
        <v/>
      </c>
      <c r="BM334" s="23" t="str">
        <f t="shared" ref="BM334:BM397" si="354">IF((AN334&lt;&gt;"")*AND($L334&lt;&gt;"")*AND($H334&lt;&gt;"dou"),AN334-$L334,"")</f>
        <v/>
      </c>
      <c r="BN334" s="23" t="str">
        <f t="shared" ref="BN334:BN397" si="355">IF((AO334&lt;&gt;"")*AND($L334&lt;&gt;"")*AND($H334&lt;&gt;"dou"),AO334-$L334,"")</f>
        <v/>
      </c>
      <c r="BP334" s="8">
        <f t="shared" si="311"/>
        <v>0.20500000000000007</v>
      </c>
      <c r="BQ334" s="8">
        <f t="shared" si="312"/>
        <v>0.12000000000000011</v>
      </c>
      <c r="BR334" s="8">
        <f t="shared" si="313"/>
        <v>0.10000000000000053</v>
      </c>
      <c r="BS334" s="8">
        <f t="shared" si="314"/>
        <v>4.6999999999999709E-2</v>
      </c>
      <c r="BT334" s="8">
        <f t="shared" si="315"/>
        <v>0.10200000000000031</v>
      </c>
      <c r="BU334" s="8" t="str">
        <f t="shared" si="316"/>
        <v/>
      </c>
      <c r="BV334" s="8" t="str">
        <f t="shared" si="317"/>
        <v/>
      </c>
      <c r="BW334" s="8" t="str">
        <f t="shared" si="318"/>
        <v/>
      </c>
      <c r="BX334" s="8">
        <f t="shared" si="319"/>
        <v>1.4000000000000234E-2</v>
      </c>
      <c r="BY334" s="8">
        <f t="shared" si="320"/>
        <v>9.0000000000003411E-3</v>
      </c>
      <c r="BZ334" s="8">
        <f t="shared" si="321"/>
        <v>0.32200000000000006</v>
      </c>
      <c r="CA334" s="8">
        <f t="shared" si="322"/>
        <v>0.39400000000000013</v>
      </c>
      <c r="CB334" s="8">
        <f t="shared" si="323"/>
        <v>0.30299999999999994</v>
      </c>
      <c r="CC334" s="8">
        <f t="shared" si="324"/>
        <v>0.14599999999999991</v>
      </c>
      <c r="CD334" s="8">
        <f t="shared" si="325"/>
        <v>4.3000000000000149E-2</v>
      </c>
      <c r="CE334" s="8">
        <f t="shared" si="326"/>
        <v>0.17099999999999937</v>
      </c>
      <c r="CF334" s="8">
        <f t="shared" si="327"/>
        <v>6.3999999999999169E-2</v>
      </c>
      <c r="CG334" s="8" t="str">
        <f t="shared" si="328"/>
        <v/>
      </c>
      <c r="CH334" s="8" t="str">
        <f t="shared" si="329"/>
        <v/>
      </c>
      <c r="CI334" s="8" t="str">
        <f t="shared" si="330"/>
        <v/>
      </c>
      <c r="CJ334" s="8" t="str">
        <f t="shared" si="331"/>
        <v/>
      </c>
      <c r="CK334" s="8" t="str">
        <f t="shared" si="332"/>
        <v/>
      </c>
      <c r="CL334" s="8" t="str">
        <f t="shared" si="333"/>
        <v/>
      </c>
      <c r="CM334" s="8" t="str">
        <f t="shared" si="334"/>
        <v/>
      </c>
      <c r="CN334" s="8"/>
    </row>
    <row r="335" spans="1:92">
      <c r="A335" s="1">
        <f t="shared" si="304"/>
        <v>333</v>
      </c>
      <c r="B335" s="2" t="s">
        <v>193</v>
      </c>
      <c r="C335" s="1">
        <v>3</v>
      </c>
      <c r="D335" s="4">
        <f t="shared" si="309"/>
        <v>35</v>
      </c>
      <c r="E335" s="4" t="s">
        <v>148</v>
      </c>
      <c r="F335" s="4">
        <v>1</v>
      </c>
      <c r="G335" s="4" t="s">
        <v>13</v>
      </c>
      <c r="H335" s="4" t="s">
        <v>14</v>
      </c>
      <c r="I335" s="4"/>
      <c r="J335" s="5">
        <v>92.5</v>
      </c>
      <c r="K335" s="67">
        <v>2E-3</v>
      </c>
      <c r="L335" s="41">
        <v>4.0929999999999991</v>
      </c>
      <c r="M335" s="132" t="s">
        <v>238</v>
      </c>
      <c r="N335" s="1" t="s">
        <v>15</v>
      </c>
      <c r="O335" s="23">
        <v>4.0840000000000005</v>
      </c>
      <c r="P335" s="4" t="s">
        <v>9</v>
      </c>
      <c r="Q335" s="3" t="s">
        <v>227</v>
      </c>
      <c r="R335" s="23">
        <v>4.2779999999999996</v>
      </c>
      <c r="S335" s="23">
        <v>4.2039999999999997</v>
      </c>
      <c r="T335" s="23">
        <v>4.2750000000000004</v>
      </c>
      <c r="U335" s="23">
        <v>4.0330000000000004</v>
      </c>
      <c r="V335" s="23">
        <v>4.1840000000000002</v>
      </c>
      <c r="W335" s="23">
        <v>4.117</v>
      </c>
      <c r="X335" s="23">
        <v>4.1230000000000002</v>
      </c>
      <c r="Y335" s="23">
        <v>4.1219999999999999</v>
      </c>
      <c r="Z335" s="23">
        <v>4.1139999999999999</v>
      </c>
      <c r="AA335" s="23">
        <v>4.1050000000000004</v>
      </c>
      <c r="AB335" s="23">
        <v>4.3330000000000002</v>
      </c>
      <c r="AC335" s="23">
        <v>4.3289999999999997</v>
      </c>
      <c r="AD335" s="23">
        <v>4.2869999999999999</v>
      </c>
      <c r="AE335" s="23">
        <v>4.1429999999999998</v>
      </c>
      <c r="AF335" s="23">
        <v>4.2089999999999996</v>
      </c>
      <c r="AG335" s="23">
        <v>3.8210000000000002</v>
      </c>
      <c r="AH335" s="6">
        <f t="shared" si="253"/>
        <v>4.0149999999999997</v>
      </c>
      <c r="AI335" s="11"/>
      <c r="AJ335" s="11"/>
      <c r="AK335" s="11"/>
      <c r="AL335" s="11"/>
      <c r="AM335" s="11"/>
      <c r="AN335" s="11"/>
      <c r="AO335" s="11"/>
      <c r="AP335" s="3"/>
      <c r="AQ335" s="23">
        <f t="shared" si="310"/>
        <v>0.1850000000000005</v>
      </c>
      <c r="AR335" s="23">
        <f t="shared" ref="AR335:AR398" si="356">IF((S335&lt;&gt;"")*AND($L335&lt;&gt;"")*AND($H335&lt;&gt;"dou"),S335-$L335,"")</f>
        <v>0.11100000000000065</v>
      </c>
      <c r="AS335" s="23">
        <f t="shared" ref="AS335:AS398" si="357">IF((T335&lt;&gt;"")*AND($L335&lt;&gt;"")*AND($H335&lt;&gt;"dou"),T335-$L335,"")</f>
        <v>0.18200000000000127</v>
      </c>
      <c r="AT335" s="23">
        <f t="shared" si="335"/>
        <v>-5.9999999999998721E-2</v>
      </c>
      <c r="AU335" s="23">
        <f t="shared" si="336"/>
        <v>9.100000000000108E-2</v>
      </c>
      <c r="AV335" s="23">
        <f t="shared" si="337"/>
        <v>2.4000000000000909E-2</v>
      </c>
      <c r="AW335" s="23">
        <f t="shared" si="338"/>
        <v>3.0000000000001137E-2</v>
      </c>
      <c r="AX335" s="23">
        <f t="shared" si="339"/>
        <v>2.9000000000000803E-2</v>
      </c>
      <c r="AY335" s="23">
        <f t="shared" si="340"/>
        <v>2.1000000000000796E-2</v>
      </c>
      <c r="AZ335" s="23">
        <f t="shared" si="341"/>
        <v>1.2000000000001343E-2</v>
      </c>
      <c r="BA335" s="23">
        <f t="shared" si="342"/>
        <v>0.2400000000000011</v>
      </c>
      <c r="BB335" s="23">
        <f t="shared" si="343"/>
        <v>0.23600000000000065</v>
      </c>
      <c r="BC335" s="23">
        <f t="shared" si="344"/>
        <v>0.19400000000000084</v>
      </c>
      <c r="BD335" s="23">
        <f t="shared" si="345"/>
        <v>5.0000000000000711E-2</v>
      </c>
      <c r="BE335" s="23">
        <f t="shared" si="346"/>
        <v>0.11600000000000055</v>
      </c>
      <c r="BF335" s="23">
        <f t="shared" si="347"/>
        <v>-0.27199999999999891</v>
      </c>
      <c r="BG335" s="23">
        <f t="shared" si="348"/>
        <v>-7.7999999999999403E-2</v>
      </c>
      <c r="BH335" s="23" t="str">
        <f t="shared" si="349"/>
        <v/>
      </c>
      <c r="BI335" s="23" t="str">
        <f t="shared" si="350"/>
        <v/>
      </c>
      <c r="BJ335" s="23" t="str">
        <f t="shared" si="351"/>
        <v/>
      </c>
      <c r="BK335" s="23" t="str">
        <f t="shared" si="352"/>
        <v/>
      </c>
      <c r="BL335" s="23" t="str">
        <f t="shared" si="353"/>
        <v/>
      </c>
      <c r="BM335" s="23" t="str">
        <f t="shared" si="354"/>
        <v/>
      </c>
      <c r="BN335" s="23" t="str">
        <f t="shared" si="355"/>
        <v/>
      </c>
      <c r="BP335" s="8">
        <f t="shared" si="311"/>
        <v>0.1850000000000005</v>
      </c>
      <c r="BQ335" s="8">
        <f t="shared" si="312"/>
        <v>0.11100000000000065</v>
      </c>
      <c r="BR335" s="8">
        <f t="shared" si="313"/>
        <v>0.18200000000000127</v>
      </c>
      <c r="BS335" s="8">
        <f t="shared" si="314"/>
        <v>5.9999999999998721E-2</v>
      </c>
      <c r="BT335" s="8">
        <f t="shared" si="315"/>
        <v>9.100000000000108E-2</v>
      </c>
      <c r="BU335" s="8">
        <f t="shared" si="316"/>
        <v>2.4000000000000909E-2</v>
      </c>
      <c r="BV335" s="8">
        <f t="shared" si="317"/>
        <v>3.0000000000001137E-2</v>
      </c>
      <c r="BW335" s="8">
        <f t="shared" si="318"/>
        <v>2.9000000000000803E-2</v>
      </c>
      <c r="BX335" s="8">
        <f t="shared" si="319"/>
        <v>2.1000000000000796E-2</v>
      </c>
      <c r="BY335" s="8">
        <f t="shared" si="320"/>
        <v>1.2000000000001343E-2</v>
      </c>
      <c r="BZ335" s="8">
        <f t="shared" si="321"/>
        <v>0.2400000000000011</v>
      </c>
      <c r="CA335" s="8">
        <f t="shared" si="322"/>
        <v>0.23600000000000065</v>
      </c>
      <c r="CB335" s="8">
        <f t="shared" si="323"/>
        <v>0.19400000000000084</v>
      </c>
      <c r="CC335" s="8">
        <f t="shared" si="324"/>
        <v>5.0000000000000711E-2</v>
      </c>
      <c r="CD335" s="8">
        <f t="shared" si="325"/>
        <v>0.11600000000000055</v>
      </c>
      <c r="CE335" s="8">
        <f t="shared" si="326"/>
        <v>0.27199999999999891</v>
      </c>
      <c r="CF335" s="8">
        <f t="shared" si="327"/>
        <v>7.7999999999999403E-2</v>
      </c>
      <c r="CG335" s="8" t="str">
        <f t="shared" si="328"/>
        <v/>
      </c>
      <c r="CH335" s="8" t="str">
        <f t="shared" si="329"/>
        <v/>
      </c>
      <c r="CI335" s="8" t="str">
        <f t="shared" si="330"/>
        <v/>
      </c>
      <c r="CJ335" s="8" t="str">
        <f t="shared" si="331"/>
        <v/>
      </c>
      <c r="CK335" s="8" t="str">
        <f t="shared" si="332"/>
        <v/>
      </c>
      <c r="CL335" s="8" t="str">
        <f t="shared" si="333"/>
        <v/>
      </c>
      <c r="CM335" s="8" t="str">
        <f t="shared" si="334"/>
        <v/>
      </c>
      <c r="CN335" s="8"/>
    </row>
    <row r="336" spans="1:92">
      <c r="A336" s="1">
        <f t="shared" si="304"/>
        <v>334</v>
      </c>
      <c r="B336" s="19"/>
      <c r="C336" s="1">
        <v>3</v>
      </c>
      <c r="D336" s="4">
        <f t="shared" si="309"/>
        <v>35</v>
      </c>
      <c r="E336" s="4" t="s">
        <v>151</v>
      </c>
      <c r="F336" s="4">
        <v>1</v>
      </c>
      <c r="G336" s="4" t="s">
        <v>13</v>
      </c>
      <c r="H336" s="4" t="s">
        <v>160</v>
      </c>
      <c r="I336" s="4"/>
      <c r="J336" s="5">
        <v>90.9</v>
      </c>
      <c r="K336" s="72"/>
      <c r="L336" s="41">
        <v>7.2709999999999999</v>
      </c>
      <c r="M336" s="132" t="s">
        <v>238</v>
      </c>
      <c r="N336" s="1" t="s">
        <v>15</v>
      </c>
      <c r="O336" s="23">
        <v>7.2569999999999997</v>
      </c>
      <c r="P336" s="4" t="s">
        <v>9</v>
      </c>
      <c r="Q336" s="3" t="s">
        <v>227</v>
      </c>
      <c r="R336" s="23">
        <v>7.7359999999999998</v>
      </c>
      <c r="S336" s="23">
        <v>7.4539999999999997</v>
      </c>
      <c r="T336" s="23">
        <v>7.5229999999999997</v>
      </c>
      <c r="U336" s="23">
        <v>7.0129999999999999</v>
      </c>
      <c r="V336" s="23">
        <v>7.391</v>
      </c>
      <c r="W336" s="23">
        <v>7.3310000000000004</v>
      </c>
      <c r="X336" s="23">
        <v>7.3319999999999999</v>
      </c>
      <c r="Y336" s="23">
        <v>7.3170000000000002</v>
      </c>
      <c r="Z336" s="23">
        <v>7.3070000000000004</v>
      </c>
      <c r="AA336" s="23">
        <v>7.2830000000000004</v>
      </c>
      <c r="AB336" s="23">
        <v>7.5789999999999997</v>
      </c>
      <c r="AC336" s="23">
        <v>7.56</v>
      </c>
      <c r="AD336" s="23">
        <v>7.5250000000000004</v>
      </c>
      <c r="AE336" s="23">
        <v>7.3869999999999996</v>
      </c>
      <c r="AF336" s="23">
        <v>7.4660000000000002</v>
      </c>
      <c r="AG336" s="23">
        <v>6.9989999999999997</v>
      </c>
      <c r="AH336" s="6">
        <f t="shared" si="253"/>
        <v>7.2324999999999999</v>
      </c>
      <c r="AI336" s="11"/>
      <c r="AJ336" s="11"/>
      <c r="AK336" s="11"/>
      <c r="AL336" s="11"/>
      <c r="AM336" s="11"/>
      <c r="AN336" s="11"/>
      <c r="AO336" s="11"/>
      <c r="AP336" s="3"/>
      <c r="AQ336" s="23">
        <f t="shared" si="310"/>
        <v>0.46499999999999986</v>
      </c>
      <c r="AR336" s="23">
        <f t="shared" si="356"/>
        <v>0.18299999999999983</v>
      </c>
      <c r="AS336" s="23">
        <f t="shared" si="357"/>
        <v>0.25199999999999978</v>
      </c>
      <c r="AT336" s="23">
        <f t="shared" si="335"/>
        <v>-0.25800000000000001</v>
      </c>
      <c r="AU336" s="23">
        <f t="shared" si="336"/>
        <v>0.12000000000000011</v>
      </c>
      <c r="AV336" s="23">
        <f t="shared" si="337"/>
        <v>6.0000000000000497E-2</v>
      </c>
      <c r="AW336" s="23">
        <f t="shared" si="338"/>
        <v>6.0999999999999943E-2</v>
      </c>
      <c r="AX336" s="23">
        <f t="shared" si="339"/>
        <v>4.6000000000000263E-2</v>
      </c>
      <c r="AY336" s="23">
        <f t="shared" si="340"/>
        <v>3.6000000000000476E-2</v>
      </c>
      <c r="AZ336" s="23">
        <f t="shared" si="341"/>
        <v>1.2000000000000455E-2</v>
      </c>
      <c r="BA336" s="23">
        <f t="shared" si="342"/>
        <v>0.30799999999999983</v>
      </c>
      <c r="BB336" s="23">
        <f t="shared" si="343"/>
        <v>0.2889999999999997</v>
      </c>
      <c r="BC336" s="23">
        <f t="shared" si="344"/>
        <v>0.25400000000000045</v>
      </c>
      <c r="BD336" s="23">
        <f t="shared" si="345"/>
        <v>0.11599999999999966</v>
      </c>
      <c r="BE336" s="23">
        <f t="shared" si="346"/>
        <v>0.19500000000000028</v>
      </c>
      <c r="BF336" s="23">
        <f t="shared" si="347"/>
        <v>-0.27200000000000024</v>
      </c>
      <c r="BG336" s="23">
        <f t="shared" si="348"/>
        <v>-3.8499999999999979E-2</v>
      </c>
      <c r="BH336" s="23" t="str">
        <f t="shared" si="349"/>
        <v/>
      </c>
      <c r="BI336" s="23" t="str">
        <f t="shared" si="350"/>
        <v/>
      </c>
      <c r="BJ336" s="23" t="str">
        <f t="shared" si="351"/>
        <v/>
      </c>
      <c r="BK336" s="23" t="str">
        <f t="shared" si="352"/>
        <v/>
      </c>
      <c r="BL336" s="23" t="str">
        <f t="shared" si="353"/>
        <v/>
      </c>
      <c r="BM336" s="23" t="str">
        <f t="shared" si="354"/>
        <v/>
      </c>
      <c r="BN336" s="23" t="str">
        <f t="shared" si="355"/>
        <v/>
      </c>
      <c r="BP336" s="8">
        <f t="shared" si="311"/>
        <v>0.46499999999999986</v>
      </c>
      <c r="BQ336" s="8">
        <f t="shared" si="312"/>
        <v>0.18299999999999983</v>
      </c>
      <c r="BR336" s="8">
        <f t="shared" si="313"/>
        <v>0.25199999999999978</v>
      </c>
      <c r="BS336" s="8">
        <f t="shared" si="314"/>
        <v>0.25800000000000001</v>
      </c>
      <c r="BT336" s="8">
        <f t="shared" si="315"/>
        <v>0.12000000000000011</v>
      </c>
      <c r="BU336" s="8">
        <f t="shared" si="316"/>
        <v>6.0000000000000497E-2</v>
      </c>
      <c r="BV336" s="8">
        <f t="shared" si="317"/>
        <v>6.0999999999999943E-2</v>
      </c>
      <c r="BW336" s="8">
        <f t="shared" si="318"/>
        <v>4.6000000000000263E-2</v>
      </c>
      <c r="BX336" s="8">
        <f t="shared" si="319"/>
        <v>3.6000000000000476E-2</v>
      </c>
      <c r="BY336" s="8">
        <f t="shared" si="320"/>
        <v>1.2000000000000455E-2</v>
      </c>
      <c r="BZ336" s="8">
        <f t="shared" si="321"/>
        <v>0.30799999999999983</v>
      </c>
      <c r="CA336" s="8">
        <f t="shared" si="322"/>
        <v>0.2889999999999997</v>
      </c>
      <c r="CB336" s="8">
        <f t="shared" si="323"/>
        <v>0.25400000000000045</v>
      </c>
      <c r="CC336" s="8">
        <f t="shared" si="324"/>
        <v>0.11599999999999966</v>
      </c>
      <c r="CD336" s="8">
        <f t="shared" si="325"/>
        <v>0.19500000000000028</v>
      </c>
      <c r="CE336" s="8">
        <f t="shared" si="326"/>
        <v>0.27200000000000024</v>
      </c>
      <c r="CF336" s="8">
        <f t="shared" si="327"/>
        <v>3.8499999999999979E-2</v>
      </c>
      <c r="CG336" s="8" t="str">
        <f t="shared" si="328"/>
        <v/>
      </c>
      <c r="CH336" s="8" t="str">
        <f t="shared" si="329"/>
        <v/>
      </c>
      <c r="CI336" s="8" t="str">
        <f t="shared" si="330"/>
        <v/>
      </c>
      <c r="CJ336" s="8" t="str">
        <f t="shared" si="331"/>
        <v/>
      </c>
      <c r="CK336" s="8" t="str">
        <f t="shared" si="332"/>
        <v/>
      </c>
      <c r="CL336" s="8" t="str">
        <f t="shared" si="333"/>
        <v/>
      </c>
      <c r="CM336" s="8" t="str">
        <f t="shared" si="334"/>
        <v/>
      </c>
      <c r="CN336" s="8"/>
    </row>
    <row r="337" spans="1:92">
      <c r="A337" s="1">
        <f t="shared" si="304"/>
        <v>335</v>
      </c>
      <c r="B337" s="19"/>
      <c r="C337" s="1">
        <v>3</v>
      </c>
      <c r="D337" s="4">
        <f t="shared" si="309"/>
        <v>35</v>
      </c>
      <c r="E337" s="4" t="s">
        <v>157</v>
      </c>
      <c r="F337" s="4">
        <v>1</v>
      </c>
      <c r="G337" s="4" t="s">
        <v>16</v>
      </c>
      <c r="H337" s="4" t="s">
        <v>17</v>
      </c>
      <c r="I337" s="4"/>
      <c r="J337" s="5">
        <v>93.5</v>
      </c>
      <c r="K337" s="67">
        <v>0</v>
      </c>
      <c r="L337" s="41">
        <v>7.4379999999999988</v>
      </c>
      <c r="M337" s="132" t="s">
        <v>238</v>
      </c>
      <c r="N337" s="1" t="s">
        <v>15</v>
      </c>
      <c r="O337" s="23">
        <v>7.4689999999999985</v>
      </c>
      <c r="P337" s="4" t="s">
        <v>9</v>
      </c>
      <c r="Q337" s="3" t="s">
        <v>227</v>
      </c>
      <c r="R337" s="23">
        <v>8</v>
      </c>
      <c r="S337" s="23">
        <v>7.2569999999999997</v>
      </c>
      <c r="T337" s="23">
        <v>7.6660000000000004</v>
      </c>
      <c r="U337" s="23">
        <v>7.48</v>
      </c>
      <c r="V337" s="23">
        <v>7.5540000000000003</v>
      </c>
      <c r="W337" s="23">
        <v>7.47</v>
      </c>
      <c r="X337" s="23">
        <v>7.4710000000000001</v>
      </c>
      <c r="Y337" s="23">
        <v>7.4710000000000001</v>
      </c>
      <c r="Z337" s="23">
        <v>7.45</v>
      </c>
      <c r="AA337" s="23">
        <v>7.4480000000000004</v>
      </c>
      <c r="AB337" s="23">
        <v>7.72</v>
      </c>
      <c r="AC337" s="23">
        <v>7.6340000000000003</v>
      </c>
      <c r="AD337" s="23">
        <v>7.5069999999999997</v>
      </c>
      <c r="AE337" s="23">
        <v>7.5789999999999997</v>
      </c>
      <c r="AF337" s="23">
        <v>7.33</v>
      </c>
      <c r="AG337" s="23">
        <v>7.3390000000000004</v>
      </c>
      <c r="AH337" s="6">
        <f t="shared" si="253"/>
        <v>7.3345000000000002</v>
      </c>
      <c r="AI337" s="11"/>
      <c r="AJ337" s="11"/>
      <c r="AK337" s="11"/>
      <c r="AL337" s="11"/>
      <c r="AM337" s="11"/>
      <c r="AN337" s="11"/>
      <c r="AO337" s="11"/>
      <c r="AP337" s="3"/>
      <c r="AQ337" s="23">
        <f t="shared" si="310"/>
        <v>0.56200000000000117</v>
      </c>
      <c r="AR337" s="23">
        <f t="shared" si="356"/>
        <v>-0.18099999999999916</v>
      </c>
      <c r="AS337" s="23">
        <f t="shared" si="357"/>
        <v>0.22800000000000153</v>
      </c>
      <c r="AT337" s="23">
        <f t="shared" si="335"/>
        <v>4.2000000000001592E-2</v>
      </c>
      <c r="AU337" s="23">
        <f t="shared" si="336"/>
        <v>0.11600000000000144</v>
      </c>
      <c r="AV337" s="23">
        <f t="shared" si="337"/>
        <v>3.2000000000000917E-2</v>
      </c>
      <c r="AW337" s="23">
        <f t="shared" si="338"/>
        <v>3.3000000000001251E-2</v>
      </c>
      <c r="AX337" s="23">
        <f t="shared" si="339"/>
        <v>3.3000000000001251E-2</v>
      </c>
      <c r="AY337" s="23">
        <f t="shared" si="340"/>
        <v>1.2000000000001343E-2</v>
      </c>
      <c r="AZ337" s="23">
        <f t="shared" si="341"/>
        <v>1.0000000000001563E-2</v>
      </c>
      <c r="BA337" s="23">
        <f t="shared" si="342"/>
        <v>0.28200000000000092</v>
      </c>
      <c r="BB337" s="23">
        <f t="shared" si="343"/>
        <v>0.19600000000000151</v>
      </c>
      <c r="BC337" s="23">
        <f t="shared" si="344"/>
        <v>6.9000000000000838E-2</v>
      </c>
      <c r="BD337" s="23">
        <f t="shared" si="345"/>
        <v>0.1410000000000009</v>
      </c>
      <c r="BE337" s="23">
        <f t="shared" si="346"/>
        <v>-0.10799999999999876</v>
      </c>
      <c r="BF337" s="23">
        <f t="shared" si="347"/>
        <v>-9.8999999999998423E-2</v>
      </c>
      <c r="BG337" s="23">
        <f t="shared" si="348"/>
        <v>-0.10349999999999859</v>
      </c>
      <c r="BH337" s="23" t="str">
        <f t="shared" si="349"/>
        <v/>
      </c>
      <c r="BI337" s="23" t="str">
        <f t="shared" si="350"/>
        <v/>
      </c>
      <c r="BJ337" s="23" t="str">
        <f t="shared" si="351"/>
        <v/>
      </c>
      <c r="BK337" s="23" t="str">
        <f t="shared" si="352"/>
        <v/>
      </c>
      <c r="BL337" s="23" t="str">
        <f t="shared" si="353"/>
        <v/>
      </c>
      <c r="BM337" s="23" t="str">
        <f t="shared" si="354"/>
        <v/>
      </c>
      <c r="BN337" s="23" t="str">
        <f t="shared" si="355"/>
        <v/>
      </c>
      <c r="BP337" s="8">
        <f t="shared" si="311"/>
        <v>0.56200000000000117</v>
      </c>
      <c r="BQ337" s="8">
        <f t="shared" si="312"/>
        <v>0.18099999999999916</v>
      </c>
      <c r="BR337" s="8">
        <f t="shared" si="313"/>
        <v>0.22800000000000153</v>
      </c>
      <c r="BS337" s="8">
        <f t="shared" si="314"/>
        <v>4.2000000000001592E-2</v>
      </c>
      <c r="BT337" s="8">
        <f t="shared" si="315"/>
        <v>0.11600000000000144</v>
      </c>
      <c r="BU337" s="8">
        <f t="shared" si="316"/>
        <v>3.2000000000000917E-2</v>
      </c>
      <c r="BV337" s="8">
        <f t="shared" si="317"/>
        <v>3.3000000000001251E-2</v>
      </c>
      <c r="BW337" s="8">
        <f t="shared" si="318"/>
        <v>3.3000000000001251E-2</v>
      </c>
      <c r="BX337" s="8">
        <f t="shared" si="319"/>
        <v>1.2000000000001343E-2</v>
      </c>
      <c r="BY337" s="8">
        <f t="shared" si="320"/>
        <v>1.0000000000001563E-2</v>
      </c>
      <c r="BZ337" s="8">
        <f t="shared" si="321"/>
        <v>0.28200000000000092</v>
      </c>
      <c r="CA337" s="8">
        <f t="shared" si="322"/>
        <v>0.19600000000000151</v>
      </c>
      <c r="CB337" s="8">
        <f t="shared" si="323"/>
        <v>6.9000000000000838E-2</v>
      </c>
      <c r="CC337" s="8">
        <f t="shared" si="324"/>
        <v>0.1410000000000009</v>
      </c>
      <c r="CD337" s="8">
        <f t="shared" si="325"/>
        <v>0.10799999999999876</v>
      </c>
      <c r="CE337" s="8">
        <f t="shared" si="326"/>
        <v>9.8999999999998423E-2</v>
      </c>
      <c r="CF337" s="8">
        <f t="shared" si="327"/>
        <v>0.10349999999999859</v>
      </c>
      <c r="CG337" s="8" t="str">
        <f t="shared" si="328"/>
        <v/>
      </c>
      <c r="CH337" s="8" t="str">
        <f t="shared" si="329"/>
        <v/>
      </c>
      <c r="CI337" s="8" t="str">
        <f t="shared" si="330"/>
        <v/>
      </c>
      <c r="CJ337" s="8" t="str">
        <f t="shared" si="331"/>
        <v/>
      </c>
      <c r="CK337" s="8" t="str">
        <f t="shared" si="332"/>
        <v/>
      </c>
      <c r="CL337" s="8" t="str">
        <f t="shared" si="333"/>
        <v/>
      </c>
      <c r="CM337" s="8" t="str">
        <f t="shared" si="334"/>
        <v/>
      </c>
      <c r="CN337" s="8"/>
    </row>
    <row r="338" spans="1:92">
      <c r="A338" s="1">
        <f t="shared" si="304"/>
        <v>336</v>
      </c>
      <c r="B338" s="19"/>
      <c r="C338" s="1">
        <v>3</v>
      </c>
      <c r="D338" s="4">
        <f t="shared" si="309"/>
        <v>35</v>
      </c>
      <c r="E338" s="4" t="s">
        <v>135</v>
      </c>
      <c r="F338" s="4">
        <v>1</v>
      </c>
      <c r="G338" s="4" t="s">
        <v>16</v>
      </c>
      <c r="H338" s="4" t="s">
        <v>18</v>
      </c>
      <c r="I338" s="4"/>
      <c r="J338" s="5">
        <v>93.8</v>
      </c>
      <c r="K338" s="67">
        <v>0.13200000000000001</v>
      </c>
      <c r="L338" s="41">
        <v>8.0180000000000007</v>
      </c>
      <c r="M338" s="132" t="s">
        <v>238</v>
      </c>
      <c r="N338" s="1" t="s">
        <v>15</v>
      </c>
      <c r="O338" s="23">
        <v>8.0310000000000006</v>
      </c>
      <c r="P338" s="4" t="s">
        <v>9</v>
      </c>
      <c r="Q338" s="3" t="s">
        <v>227</v>
      </c>
      <c r="R338" s="23">
        <v>7.91</v>
      </c>
      <c r="S338" s="23">
        <v>7.8079999999999998</v>
      </c>
      <c r="T338" s="23">
        <v>8.2439999999999998</v>
      </c>
      <c r="U338" s="23">
        <v>8.06</v>
      </c>
      <c r="V338" s="23">
        <v>8.1150000000000002</v>
      </c>
      <c r="W338" s="23">
        <v>8.0419999999999998</v>
      </c>
      <c r="X338" s="23">
        <v>8.0470000000000006</v>
      </c>
      <c r="Y338" s="23">
        <v>8.0489999999999995</v>
      </c>
      <c r="Z338" s="23">
        <v>8.0370000000000008</v>
      </c>
      <c r="AA338" s="23">
        <v>8.0259999999999998</v>
      </c>
      <c r="AB338" s="23">
        <v>8.2200000000000006</v>
      </c>
      <c r="AC338" s="23">
        <v>8.14</v>
      </c>
      <c r="AD338" s="23">
        <v>8.0289999999999999</v>
      </c>
      <c r="AE338" s="23">
        <v>8.0739999999999998</v>
      </c>
      <c r="AF338" s="23">
        <v>7.8730000000000002</v>
      </c>
      <c r="AG338" s="23">
        <v>7.9669999999999996</v>
      </c>
      <c r="AH338" s="6">
        <f t="shared" si="253"/>
        <v>7.92</v>
      </c>
      <c r="AI338" s="11"/>
      <c r="AJ338" s="11"/>
      <c r="AK338" s="11"/>
      <c r="AL338" s="11"/>
      <c r="AM338" s="11"/>
      <c r="AN338" s="11"/>
      <c r="AO338" s="11"/>
      <c r="AP338" s="3"/>
      <c r="AQ338" s="23">
        <f t="shared" si="310"/>
        <v>-0.10800000000000054</v>
      </c>
      <c r="AR338" s="23">
        <f t="shared" si="356"/>
        <v>-0.21000000000000085</v>
      </c>
      <c r="AS338" s="23">
        <f t="shared" si="357"/>
        <v>0.22599999999999909</v>
      </c>
      <c r="AT338" s="23">
        <f t="shared" si="335"/>
        <v>4.1999999999999815E-2</v>
      </c>
      <c r="AU338" s="23">
        <f t="shared" si="336"/>
        <v>9.6999999999999531E-2</v>
      </c>
      <c r="AV338" s="23">
        <f t="shared" si="337"/>
        <v>2.3999999999999133E-2</v>
      </c>
      <c r="AW338" s="23">
        <f t="shared" si="338"/>
        <v>2.8999999999999915E-2</v>
      </c>
      <c r="AX338" s="23">
        <f t="shared" si="339"/>
        <v>3.0999999999998806E-2</v>
      </c>
      <c r="AY338" s="23">
        <f t="shared" si="340"/>
        <v>1.9000000000000128E-2</v>
      </c>
      <c r="AZ338" s="23">
        <f t="shared" si="341"/>
        <v>7.9999999999991189E-3</v>
      </c>
      <c r="BA338" s="23">
        <f t="shared" si="342"/>
        <v>0.20199999999999996</v>
      </c>
      <c r="BB338" s="23">
        <f t="shared" si="343"/>
        <v>0.12199999999999989</v>
      </c>
      <c r="BC338" s="23">
        <f t="shared" si="344"/>
        <v>1.0999999999999233E-2</v>
      </c>
      <c r="BD338" s="23">
        <f t="shared" si="345"/>
        <v>5.5999999999999162E-2</v>
      </c>
      <c r="BE338" s="23">
        <f t="shared" si="346"/>
        <v>-0.14500000000000046</v>
      </c>
      <c r="BF338" s="23">
        <f t="shared" si="347"/>
        <v>-5.1000000000001044E-2</v>
      </c>
      <c r="BG338" s="23">
        <f t="shared" si="348"/>
        <v>-9.8000000000000753E-2</v>
      </c>
      <c r="BH338" s="23" t="str">
        <f t="shared" si="349"/>
        <v/>
      </c>
      <c r="BI338" s="23" t="str">
        <f t="shared" si="350"/>
        <v/>
      </c>
      <c r="BJ338" s="23" t="str">
        <f t="shared" si="351"/>
        <v/>
      </c>
      <c r="BK338" s="23" t="str">
        <f t="shared" si="352"/>
        <v/>
      </c>
      <c r="BL338" s="23" t="str">
        <f t="shared" si="353"/>
        <v/>
      </c>
      <c r="BM338" s="23" t="str">
        <f t="shared" si="354"/>
        <v/>
      </c>
      <c r="BN338" s="23" t="str">
        <f t="shared" si="355"/>
        <v/>
      </c>
      <c r="BP338" s="8">
        <f t="shared" si="311"/>
        <v>0.10800000000000054</v>
      </c>
      <c r="BQ338" s="8">
        <f t="shared" si="312"/>
        <v>0.21000000000000085</v>
      </c>
      <c r="BR338" s="8">
        <f t="shared" si="313"/>
        <v>0.22599999999999909</v>
      </c>
      <c r="BS338" s="8">
        <f t="shared" si="314"/>
        <v>4.1999999999999815E-2</v>
      </c>
      <c r="BT338" s="8">
        <f t="shared" si="315"/>
        <v>9.6999999999999531E-2</v>
      </c>
      <c r="BU338" s="8">
        <f t="shared" si="316"/>
        <v>2.3999999999999133E-2</v>
      </c>
      <c r="BV338" s="8">
        <f t="shared" si="317"/>
        <v>2.8999999999999915E-2</v>
      </c>
      <c r="BW338" s="8">
        <f t="shared" si="318"/>
        <v>3.0999999999998806E-2</v>
      </c>
      <c r="BX338" s="8">
        <f t="shared" si="319"/>
        <v>1.9000000000000128E-2</v>
      </c>
      <c r="BY338" s="8">
        <f t="shared" si="320"/>
        <v>7.9999999999991189E-3</v>
      </c>
      <c r="BZ338" s="8">
        <f t="shared" si="321"/>
        <v>0.20199999999999996</v>
      </c>
      <c r="CA338" s="8">
        <f t="shared" si="322"/>
        <v>0.12199999999999989</v>
      </c>
      <c r="CB338" s="8">
        <f t="shared" si="323"/>
        <v>1.0999999999999233E-2</v>
      </c>
      <c r="CC338" s="8">
        <f t="shared" si="324"/>
        <v>5.5999999999999162E-2</v>
      </c>
      <c r="CD338" s="8">
        <f t="shared" si="325"/>
        <v>0.14500000000000046</v>
      </c>
      <c r="CE338" s="8">
        <f t="shared" si="326"/>
        <v>5.1000000000001044E-2</v>
      </c>
      <c r="CF338" s="8">
        <f t="shared" si="327"/>
        <v>9.8000000000000753E-2</v>
      </c>
      <c r="CG338" s="8" t="str">
        <f t="shared" si="328"/>
        <v/>
      </c>
      <c r="CH338" s="8" t="str">
        <f t="shared" si="329"/>
        <v/>
      </c>
      <c r="CI338" s="8" t="str">
        <f t="shared" si="330"/>
        <v/>
      </c>
      <c r="CJ338" s="8" t="str">
        <f t="shared" si="331"/>
        <v/>
      </c>
      <c r="CK338" s="8" t="str">
        <f t="shared" si="332"/>
        <v/>
      </c>
      <c r="CL338" s="8" t="str">
        <f t="shared" si="333"/>
        <v/>
      </c>
      <c r="CM338" s="8" t="str">
        <f t="shared" si="334"/>
        <v/>
      </c>
      <c r="CN338" s="8"/>
    </row>
    <row r="339" spans="1:92">
      <c r="A339" s="1">
        <f t="shared" si="304"/>
        <v>337</v>
      </c>
      <c r="B339" s="19"/>
      <c r="C339" s="1">
        <v>3</v>
      </c>
      <c r="D339" s="4">
        <f t="shared" si="309"/>
        <v>35</v>
      </c>
      <c r="E339" s="4" t="s">
        <v>149</v>
      </c>
      <c r="F339" s="4">
        <v>3</v>
      </c>
      <c r="G339" s="4" t="s">
        <v>13</v>
      </c>
      <c r="H339" s="4" t="s">
        <v>14</v>
      </c>
      <c r="I339" s="4"/>
      <c r="J339" s="5">
        <v>98.2</v>
      </c>
      <c r="K339" s="72"/>
      <c r="L339" s="41">
        <v>3.49</v>
      </c>
      <c r="M339" s="132" t="s">
        <v>126</v>
      </c>
      <c r="N339" s="1" t="s">
        <v>15</v>
      </c>
      <c r="O339" s="23">
        <v>3.4890000000000003</v>
      </c>
      <c r="P339" s="4" t="s">
        <v>9</v>
      </c>
      <c r="Q339" s="3" t="s">
        <v>227</v>
      </c>
      <c r="R339" s="23">
        <v>3.6269999999999998</v>
      </c>
      <c r="S339" s="23">
        <v>3.5539999999999998</v>
      </c>
      <c r="T339" s="23">
        <v>3.6059999999999999</v>
      </c>
      <c r="U339" s="23">
        <v>3.4580000000000002</v>
      </c>
      <c r="V339" s="23">
        <v>3.5259999999999998</v>
      </c>
      <c r="W339" s="50"/>
      <c r="X339" s="50"/>
      <c r="Y339" s="50"/>
      <c r="Z339" s="23">
        <v>3.5059999999999998</v>
      </c>
      <c r="AA339" s="23">
        <v>3.4990000000000001</v>
      </c>
      <c r="AB339" s="23">
        <v>3.7610000000000001</v>
      </c>
      <c r="AC339" s="23">
        <v>3.7690000000000001</v>
      </c>
      <c r="AD339" s="23">
        <v>3.6970000000000001</v>
      </c>
      <c r="AE339" s="23">
        <v>3.5960000000000001</v>
      </c>
      <c r="AF339" s="23">
        <v>3.5449999999999999</v>
      </c>
      <c r="AG339" s="23">
        <v>3.1970000000000001</v>
      </c>
      <c r="AH339" s="6">
        <f t="shared" si="253"/>
        <v>3.371</v>
      </c>
      <c r="AI339" s="11"/>
      <c r="AJ339" s="11"/>
      <c r="AK339" s="11"/>
      <c r="AL339" s="11"/>
      <c r="AM339" s="11"/>
      <c r="AN339" s="11"/>
      <c r="AO339" s="11"/>
      <c r="AP339" s="3"/>
      <c r="AQ339" s="23">
        <f t="shared" si="310"/>
        <v>0.13699999999999957</v>
      </c>
      <c r="AR339" s="23">
        <f t="shared" si="356"/>
        <v>6.3999999999999613E-2</v>
      </c>
      <c r="AS339" s="23">
        <f t="shared" si="357"/>
        <v>0.11599999999999966</v>
      </c>
      <c r="AT339" s="23">
        <f t="shared" si="335"/>
        <v>-3.2000000000000028E-2</v>
      </c>
      <c r="AU339" s="23">
        <f t="shared" si="336"/>
        <v>3.5999999999999588E-2</v>
      </c>
      <c r="AV339" s="23" t="str">
        <f t="shared" si="337"/>
        <v/>
      </c>
      <c r="AW339" s="23" t="str">
        <f t="shared" si="338"/>
        <v/>
      </c>
      <c r="AX339" s="23" t="str">
        <f t="shared" si="339"/>
        <v/>
      </c>
      <c r="AY339" s="23">
        <f t="shared" si="340"/>
        <v>1.599999999999957E-2</v>
      </c>
      <c r="AZ339" s="23">
        <f t="shared" si="341"/>
        <v>8.999999999999897E-3</v>
      </c>
      <c r="BA339" s="23">
        <f t="shared" si="342"/>
        <v>0.27099999999999991</v>
      </c>
      <c r="BB339" s="23">
        <f t="shared" si="343"/>
        <v>0.27899999999999991</v>
      </c>
      <c r="BC339" s="23">
        <f t="shared" si="344"/>
        <v>0.20699999999999985</v>
      </c>
      <c r="BD339" s="23">
        <f t="shared" si="345"/>
        <v>0.10599999999999987</v>
      </c>
      <c r="BE339" s="23">
        <f t="shared" si="346"/>
        <v>5.4999999999999716E-2</v>
      </c>
      <c r="BF339" s="23">
        <f t="shared" si="347"/>
        <v>-0.29300000000000015</v>
      </c>
      <c r="BG339" s="23">
        <f t="shared" si="348"/>
        <v>-0.11900000000000022</v>
      </c>
      <c r="BH339" s="23" t="str">
        <f t="shared" si="349"/>
        <v/>
      </c>
      <c r="BI339" s="23" t="str">
        <f t="shared" si="350"/>
        <v/>
      </c>
      <c r="BJ339" s="23" t="str">
        <f t="shared" si="351"/>
        <v/>
      </c>
      <c r="BK339" s="23" t="str">
        <f t="shared" si="352"/>
        <v/>
      </c>
      <c r="BL339" s="23" t="str">
        <f t="shared" si="353"/>
        <v/>
      </c>
      <c r="BM339" s="23" t="str">
        <f t="shared" si="354"/>
        <v/>
      </c>
      <c r="BN339" s="23" t="str">
        <f t="shared" si="355"/>
        <v/>
      </c>
      <c r="BP339" s="8">
        <f t="shared" si="311"/>
        <v>0.13699999999999957</v>
      </c>
      <c r="BQ339" s="8">
        <f t="shared" si="312"/>
        <v>6.3999999999999613E-2</v>
      </c>
      <c r="BR339" s="8">
        <f t="shared" si="313"/>
        <v>0.11599999999999966</v>
      </c>
      <c r="BS339" s="8">
        <f t="shared" si="314"/>
        <v>3.2000000000000028E-2</v>
      </c>
      <c r="BT339" s="8">
        <f t="shared" si="315"/>
        <v>3.5999999999999588E-2</v>
      </c>
      <c r="BU339" s="8" t="str">
        <f t="shared" si="316"/>
        <v/>
      </c>
      <c r="BV339" s="8" t="str">
        <f t="shared" si="317"/>
        <v/>
      </c>
      <c r="BW339" s="8" t="str">
        <f t="shared" si="318"/>
        <v/>
      </c>
      <c r="BX339" s="8">
        <f t="shared" si="319"/>
        <v>1.599999999999957E-2</v>
      </c>
      <c r="BY339" s="8">
        <f t="shared" si="320"/>
        <v>8.999999999999897E-3</v>
      </c>
      <c r="BZ339" s="8">
        <f t="shared" si="321"/>
        <v>0.27099999999999991</v>
      </c>
      <c r="CA339" s="8">
        <f t="shared" si="322"/>
        <v>0.27899999999999991</v>
      </c>
      <c r="CB339" s="8">
        <f t="shared" si="323"/>
        <v>0.20699999999999985</v>
      </c>
      <c r="CC339" s="8">
        <f t="shared" si="324"/>
        <v>0.10599999999999987</v>
      </c>
      <c r="CD339" s="8">
        <f t="shared" si="325"/>
        <v>5.4999999999999716E-2</v>
      </c>
      <c r="CE339" s="8">
        <f t="shared" si="326"/>
        <v>0.29300000000000015</v>
      </c>
      <c r="CF339" s="8">
        <f t="shared" si="327"/>
        <v>0.11900000000000022</v>
      </c>
      <c r="CG339" s="8" t="str">
        <f t="shared" si="328"/>
        <v/>
      </c>
      <c r="CH339" s="8" t="str">
        <f t="shared" si="329"/>
        <v/>
      </c>
      <c r="CI339" s="8" t="str">
        <f t="shared" si="330"/>
        <v/>
      </c>
      <c r="CJ339" s="8" t="str">
        <f t="shared" si="331"/>
        <v/>
      </c>
      <c r="CK339" s="8" t="str">
        <f t="shared" si="332"/>
        <v/>
      </c>
      <c r="CL339" s="8" t="str">
        <f t="shared" si="333"/>
        <v/>
      </c>
      <c r="CM339" s="8" t="str">
        <f t="shared" si="334"/>
        <v/>
      </c>
      <c r="CN339" s="8"/>
    </row>
    <row r="340" spans="1:92">
      <c r="A340" s="1">
        <f t="shared" si="304"/>
        <v>338</v>
      </c>
      <c r="B340" s="19"/>
      <c r="C340" s="1">
        <v>3</v>
      </c>
      <c r="D340" s="4">
        <f t="shared" si="309"/>
        <v>35</v>
      </c>
      <c r="E340" s="4" t="s">
        <v>162</v>
      </c>
      <c r="F340" s="4">
        <v>3</v>
      </c>
      <c r="G340" s="4" t="s">
        <v>13</v>
      </c>
      <c r="H340" s="4" t="s">
        <v>19</v>
      </c>
      <c r="I340" s="4"/>
      <c r="J340" s="5">
        <v>98.8</v>
      </c>
      <c r="K340" s="72"/>
      <c r="L340" s="41">
        <v>5.0600000000000005</v>
      </c>
      <c r="M340" s="132" t="s">
        <v>126</v>
      </c>
      <c r="N340" s="1" t="s">
        <v>15</v>
      </c>
      <c r="O340" s="23">
        <v>5.0680000000000005</v>
      </c>
      <c r="P340" s="4" t="s">
        <v>9</v>
      </c>
      <c r="Q340" s="3" t="s">
        <v>227</v>
      </c>
      <c r="R340" s="23">
        <v>5.5529999999999999</v>
      </c>
      <c r="S340" s="23">
        <v>5.3330000000000002</v>
      </c>
      <c r="T340" s="23">
        <v>5.29</v>
      </c>
      <c r="U340" s="23">
        <v>4.7990000000000004</v>
      </c>
      <c r="V340" s="23">
        <v>5.032</v>
      </c>
      <c r="W340" s="50"/>
      <c r="X340" s="50"/>
      <c r="Y340" s="50"/>
      <c r="Z340" s="23">
        <v>5.0490000000000004</v>
      </c>
      <c r="AA340" s="23">
        <v>5.0490000000000004</v>
      </c>
      <c r="AB340" s="23">
        <v>5.25</v>
      </c>
      <c r="AC340" s="23">
        <v>5.2510000000000003</v>
      </c>
      <c r="AD340" s="23">
        <v>5.2889999999999997</v>
      </c>
      <c r="AE340" s="23">
        <v>5.1369999999999996</v>
      </c>
      <c r="AF340" s="23">
        <v>5.3250000000000002</v>
      </c>
      <c r="AG340" s="23">
        <v>4.6449999999999996</v>
      </c>
      <c r="AH340" s="6">
        <f t="shared" si="253"/>
        <v>4.9849999999999994</v>
      </c>
      <c r="AI340" s="11"/>
      <c r="AJ340" s="11"/>
      <c r="AK340" s="11"/>
      <c r="AL340" s="11"/>
      <c r="AM340" s="11"/>
      <c r="AN340" s="11"/>
      <c r="AO340" s="11"/>
      <c r="AP340" s="3"/>
      <c r="AQ340" s="23">
        <f t="shared" si="310"/>
        <v>0.49299999999999944</v>
      </c>
      <c r="AR340" s="23">
        <f t="shared" si="356"/>
        <v>0.27299999999999969</v>
      </c>
      <c r="AS340" s="23">
        <f t="shared" si="357"/>
        <v>0.22999999999999954</v>
      </c>
      <c r="AT340" s="23">
        <f t="shared" si="335"/>
        <v>-0.26100000000000012</v>
      </c>
      <c r="AU340" s="23">
        <f t="shared" si="336"/>
        <v>-2.8000000000000469E-2</v>
      </c>
      <c r="AV340" s="23" t="str">
        <f t="shared" si="337"/>
        <v/>
      </c>
      <c r="AW340" s="23" t="str">
        <f t="shared" si="338"/>
        <v/>
      </c>
      <c r="AX340" s="23" t="str">
        <f t="shared" si="339"/>
        <v/>
      </c>
      <c r="AY340" s="23">
        <f t="shared" si="340"/>
        <v>-1.1000000000000121E-2</v>
      </c>
      <c r="AZ340" s="23">
        <f t="shared" si="341"/>
        <v>-1.1000000000000121E-2</v>
      </c>
      <c r="BA340" s="23">
        <f t="shared" si="342"/>
        <v>0.1899999999999995</v>
      </c>
      <c r="BB340" s="23">
        <f t="shared" si="343"/>
        <v>0.19099999999999984</v>
      </c>
      <c r="BC340" s="23">
        <f t="shared" si="344"/>
        <v>0.2289999999999992</v>
      </c>
      <c r="BD340" s="23">
        <f t="shared" si="345"/>
        <v>7.6999999999999069E-2</v>
      </c>
      <c r="BE340" s="23">
        <f t="shared" si="346"/>
        <v>0.26499999999999968</v>
      </c>
      <c r="BF340" s="23">
        <f t="shared" si="347"/>
        <v>-0.41500000000000092</v>
      </c>
      <c r="BG340" s="23">
        <f t="shared" si="348"/>
        <v>-7.5000000000001066E-2</v>
      </c>
      <c r="BH340" s="23" t="str">
        <f t="shared" si="349"/>
        <v/>
      </c>
      <c r="BI340" s="23" t="str">
        <f t="shared" si="350"/>
        <v/>
      </c>
      <c r="BJ340" s="23" t="str">
        <f t="shared" si="351"/>
        <v/>
      </c>
      <c r="BK340" s="23" t="str">
        <f t="shared" si="352"/>
        <v/>
      </c>
      <c r="BL340" s="23" t="str">
        <f t="shared" si="353"/>
        <v/>
      </c>
      <c r="BM340" s="23" t="str">
        <f t="shared" si="354"/>
        <v/>
      </c>
      <c r="BN340" s="23" t="str">
        <f t="shared" si="355"/>
        <v/>
      </c>
      <c r="BP340" s="8">
        <f t="shared" si="311"/>
        <v>0.49299999999999944</v>
      </c>
      <c r="BQ340" s="8">
        <f t="shared" si="312"/>
        <v>0.27299999999999969</v>
      </c>
      <c r="BR340" s="8">
        <f t="shared" si="313"/>
        <v>0.22999999999999954</v>
      </c>
      <c r="BS340" s="8">
        <f t="shared" si="314"/>
        <v>0.26100000000000012</v>
      </c>
      <c r="BT340" s="8">
        <f t="shared" si="315"/>
        <v>2.8000000000000469E-2</v>
      </c>
      <c r="BU340" s="8" t="str">
        <f t="shared" si="316"/>
        <v/>
      </c>
      <c r="BV340" s="8" t="str">
        <f t="shared" si="317"/>
        <v/>
      </c>
      <c r="BW340" s="8" t="str">
        <f t="shared" si="318"/>
        <v/>
      </c>
      <c r="BX340" s="8">
        <f t="shared" si="319"/>
        <v>1.1000000000000121E-2</v>
      </c>
      <c r="BY340" s="8">
        <f t="shared" si="320"/>
        <v>1.1000000000000121E-2</v>
      </c>
      <c r="BZ340" s="8">
        <f t="shared" si="321"/>
        <v>0.1899999999999995</v>
      </c>
      <c r="CA340" s="8">
        <f t="shared" si="322"/>
        <v>0.19099999999999984</v>
      </c>
      <c r="CB340" s="8">
        <f t="shared" si="323"/>
        <v>0.2289999999999992</v>
      </c>
      <c r="CC340" s="8">
        <f t="shared" si="324"/>
        <v>7.6999999999999069E-2</v>
      </c>
      <c r="CD340" s="8">
        <f t="shared" si="325"/>
        <v>0.26499999999999968</v>
      </c>
      <c r="CE340" s="8">
        <f t="shared" si="326"/>
        <v>0.41500000000000092</v>
      </c>
      <c r="CF340" s="8">
        <f t="shared" si="327"/>
        <v>7.5000000000001066E-2</v>
      </c>
      <c r="CG340" s="8" t="str">
        <f t="shared" si="328"/>
        <v/>
      </c>
      <c r="CH340" s="8" t="str">
        <f t="shared" si="329"/>
        <v/>
      </c>
      <c r="CI340" s="8" t="str">
        <f t="shared" si="330"/>
        <v/>
      </c>
      <c r="CJ340" s="8" t="str">
        <f t="shared" si="331"/>
        <v/>
      </c>
      <c r="CK340" s="8" t="str">
        <f t="shared" si="332"/>
        <v/>
      </c>
      <c r="CL340" s="8" t="str">
        <f t="shared" si="333"/>
        <v/>
      </c>
      <c r="CM340" s="8" t="str">
        <f t="shared" si="334"/>
        <v/>
      </c>
      <c r="CN340" s="8"/>
    </row>
    <row r="341" spans="1:92">
      <c r="A341" s="1">
        <f t="shared" si="304"/>
        <v>339</v>
      </c>
      <c r="B341" s="19"/>
      <c r="C341" s="1">
        <v>3</v>
      </c>
      <c r="D341" s="4">
        <f t="shared" si="309"/>
        <v>35</v>
      </c>
      <c r="E341" s="4" t="s">
        <v>150</v>
      </c>
      <c r="F341" s="4">
        <v>3</v>
      </c>
      <c r="G341" s="4" t="s">
        <v>13</v>
      </c>
      <c r="H341" s="4" t="s">
        <v>160</v>
      </c>
      <c r="I341" s="4"/>
      <c r="J341" s="5">
        <v>98.3</v>
      </c>
      <c r="K341" s="72"/>
      <c r="L341" s="41">
        <v>6.1160000000000005</v>
      </c>
      <c r="M341" s="132" t="s">
        <v>126</v>
      </c>
      <c r="N341" s="1" t="s">
        <v>15</v>
      </c>
      <c r="O341" s="23">
        <v>6.1190000000000015</v>
      </c>
      <c r="P341" s="4" t="s">
        <v>9</v>
      </c>
      <c r="Q341" s="3" t="s">
        <v>227</v>
      </c>
      <c r="R341" s="23">
        <v>6.4359999999999999</v>
      </c>
      <c r="S341" s="23">
        <v>6.2809999999999997</v>
      </c>
      <c r="T341" s="23">
        <v>6.2850000000000001</v>
      </c>
      <c r="U341" s="23">
        <v>5.8849999999999998</v>
      </c>
      <c r="V341" s="23">
        <v>6.1669999999999998</v>
      </c>
      <c r="W341" s="50"/>
      <c r="X341" s="50"/>
      <c r="Y341" s="50"/>
      <c r="Z341" s="23">
        <v>6.1319999999999997</v>
      </c>
      <c r="AA341" s="23">
        <v>6.1210000000000004</v>
      </c>
      <c r="AB341" s="23">
        <v>6.524</v>
      </c>
      <c r="AC341" s="23">
        <v>6.5229999999999997</v>
      </c>
      <c r="AD341" s="23">
        <v>6.4420000000000002</v>
      </c>
      <c r="AE341" s="23">
        <v>6.3739999999999997</v>
      </c>
      <c r="AF341" s="23">
        <v>6.2759999999999998</v>
      </c>
      <c r="AG341" s="23">
        <v>5.8010000000000002</v>
      </c>
      <c r="AH341" s="6">
        <f t="shared" si="253"/>
        <v>6.0385</v>
      </c>
      <c r="AI341" s="11"/>
      <c r="AJ341" s="11"/>
      <c r="AK341" s="11"/>
      <c r="AL341" s="11"/>
      <c r="AM341" s="11"/>
      <c r="AN341" s="11"/>
      <c r="AO341" s="11"/>
      <c r="AP341" s="3"/>
      <c r="AQ341" s="23">
        <f t="shared" si="310"/>
        <v>0.3199999999999994</v>
      </c>
      <c r="AR341" s="23">
        <f t="shared" si="356"/>
        <v>0.16499999999999915</v>
      </c>
      <c r="AS341" s="23">
        <f t="shared" si="357"/>
        <v>0.16899999999999959</v>
      </c>
      <c r="AT341" s="23">
        <f t="shared" si="335"/>
        <v>-0.23100000000000076</v>
      </c>
      <c r="AU341" s="23">
        <f t="shared" si="336"/>
        <v>5.0999999999999268E-2</v>
      </c>
      <c r="AV341" s="23" t="str">
        <f t="shared" si="337"/>
        <v/>
      </c>
      <c r="AW341" s="23" t="str">
        <f t="shared" si="338"/>
        <v/>
      </c>
      <c r="AX341" s="23" t="str">
        <f t="shared" si="339"/>
        <v/>
      </c>
      <c r="AY341" s="23">
        <f t="shared" si="340"/>
        <v>1.5999999999999126E-2</v>
      </c>
      <c r="AZ341" s="23">
        <f t="shared" si="341"/>
        <v>4.9999999999998934E-3</v>
      </c>
      <c r="BA341" s="23">
        <f t="shared" si="342"/>
        <v>0.40799999999999947</v>
      </c>
      <c r="BB341" s="23">
        <f t="shared" si="343"/>
        <v>0.40699999999999914</v>
      </c>
      <c r="BC341" s="23">
        <f t="shared" si="344"/>
        <v>0.32599999999999962</v>
      </c>
      <c r="BD341" s="23">
        <f t="shared" si="345"/>
        <v>0.25799999999999912</v>
      </c>
      <c r="BE341" s="23">
        <f t="shared" si="346"/>
        <v>0.15999999999999925</v>
      </c>
      <c r="BF341" s="23">
        <f t="shared" si="347"/>
        <v>-0.31500000000000039</v>
      </c>
      <c r="BG341" s="23">
        <f t="shared" si="348"/>
        <v>-7.7500000000000568E-2</v>
      </c>
      <c r="BH341" s="23" t="str">
        <f t="shared" si="349"/>
        <v/>
      </c>
      <c r="BI341" s="23" t="str">
        <f t="shared" si="350"/>
        <v/>
      </c>
      <c r="BJ341" s="23" t="str">
        <f t="shared" si="351"/>
        <v/>
      </c>
      <c r="BK341" s="23" t="str">
        <f t="shared" si="352"/>
        <v/>
      </c>
      <c r="BL341" s="23" t="str">
        <f t="shared" si="353"/>
        <v/>
      </c>
      <c r="BM341" s="23" t="str">
        <f t="shared" si="354"/>
        <v/>
      </c>
      <c r="BN341" s="23" t="str">
        <f t="shared" si="355"/>
        <v/>
      </c>
      <c r="BP341" s="8">
        <f t="shared" si="311"/>
        <v>0.3199999999999994</v>
      </c>
      <c r="BQ341" s="8">
        <f t="shared" si="312"/>
        <v>0.16499999999999915</v>
      </c>
      <c r="BR341" s="8">
        <f t="shared" si="313"/>
        <v>0.16899999999999959</v>
      </c>
      <c r="BS341" s="8">
        <f t="shared" si="314"/>
        <v>0.23100000000000076</v>
      </c>
      <c r="BT341" s="8">
        <f t="shared" si="315"/>
        <v>5.0999999999999268E-2</v>
      </c>
      <c r="BU341" s="8" t="str">
        <f t="shared" si="316"/>
        <v/>
      </c>
      <c r="BV341" s="8" t="str">
        <f t="shared" si="317"/>
        <v/>
      </c>
      <c r="BW341" s="8" t="str">
        <f t="shared" si="318"/>
        <v/>
      </c>
      <c r="BX341" s="8">
        <f t="shared" si="319"/>
        <v>1.5999999999999126E-2</v>
      </c>
      <c r="BY341" s="8">
        <f t="shared" si="320"/>
        <v>4.9999999999998934E-3</v>
      </c>
      <c r="BZ341" s="8">
        <f t="shared" si="321"/>
        <v>0.40799999999999947</v>
      </c>
      <c r="CA341" s="8">
        <f t="shared" si="322"/>
        <v>0.40699999999999914</v>
      </c>
      <c r="CB341" s="8">
        <f t="shared" si="323"/>
        <v>0.32599999999999962</v>
      </c>
      <c r="CC341" s="8">
        <f t="shared" si="324"/>
        <v>0.25799999999999912</v>
      </c>
      <c r="CD341" s="8">
        <f t="shared" si="325"/>
        <v>0.15999999999999925</v>
      </c>
      <c r="CE341" s="8">
        <f t="shared" si="326"/>
        <v>0.31500000000000039</v>
      </c>
      <c r="CF341" s="8">
        <f t="shared" si="327"/>
        <v>7.7500000000000568E-2</v>
      </c>
      <c r="CG341" s="8" t="str">
        <f t="shared" si="328"/>
        <v/>
      </c>
      <c r="CH341" s="8" t="str">
        <f t="shared" si="329"/>
        <v/>
      </c>
      <c r="CI341" s="8" t="str">
        <f t="shared" si="330"/>
        <v/>
      </c>
      <c r="CJ341" s="8" t="str">
        <f t="shared" si="331"/>
        <v/>
      </c>
      <c r="CK341" s="8" t="str">
        <f t="shared" si="332"/>
        <v/>
      </c>
      <c r="CL341" s="8" t="str">
        <f t="shared" si="333"/>
        <v/>
      </c>
      <c r="CM341" s="8" t="str">
        <f t="shared" si="334"/>
        <v/>
      </c>
      <c r="CN341" s="8"/>
    </row>
    <row r="342" spans="1:92">
      <c r="A342" s="1">
        <f t="shared" si="304"/>
        <v>340</v>
      </c>
      <c r="B342" s="19"/>
      <c r="C342" s="1">
        <v>3</v>
      </c>
      <c r="D342" s="4">
        <f t="shared" si="309"/>
        <v>35</v>
      </c>
      <c r="E342" s="4" t="s">
        <v>163</v>
      </c>
      <c r="F342" s="4">
        <v>3</v>
      </c>
      <c r="G342" s="4" t="s">
        <v>16</v>
      </c>
      <c r="H342" s="4" t="s">
        <v>18</v>
      </c>
      <c r="I342" s="4"/>
      <c r="J342" s="5">
        <v>98.4</v>
      </c>
      <c r="K342" s="72"/>
      <c r="L342" s="41">
        <v>6.81</v>
      </c>
      <c r="M342" s="132" t="s">
        <v>126</v>
      </c>
      <c r="N342" s="1" t="s">
        <v>15</v>
      </c>
      <c r="O342" s="23">
        <v>6.8269999999999991</v>
      </c>
      <c r="P342" s="4" t="s">
        <v>9</v>
      </c>
      <c r="Q342" s="3" t="s">
        <v>227</v>
      </c>
      <c r="R342" s="23">
        <v>6.9740000000000002</v>
      </c>
      <c r="S342" s="23">
        <v>6.7460000000000004</v>
      </c>
      <c r="T342" s="23">
        <v>6.9560000000000004</v>
      </c>
      <c r="U342" s="23">
        <v>6.6980000000000004</v>
      </c>
      <c r="V342" s="23">
        <v>6.8090000000000002</v>
      </c>
      <c r="W342" s="50"/>
      <c r="X342" s="50"/>
      <c r="Y342" s="50"/>
      <c r="Z342" s="23">
        <v>6.8280000000000003</v>
      </c>
      <c r="AA342" s="23">
        <v>6.8079999999999998</v>
      </c>
      <c r="AB342" s="23">
        <v>6.9859999999999998</v>
      </c>
      <c r="AC342" s="23">
        <v>6.952</v>
      </c>
      <c r="AD342" s="23">
        <v>6.8860000000000001</v>
      </c>
      <c r="AE342" s="23">
        <v>6.8470000000000004</v>
      </c>
      <c r="AF342" s="23">
        <v>6.774</v>
      </c>
      <c r="AG342" s="23">
        <v>6.6790000000000003</v>
      </c>
      <c r="AH342" s="6">
        <f t="shared" si="253"/>
        <v>6.7264999999999997</v>
      </c>
      <c r="AI342" s="11"/>
      <c r="AJ342" s="11"/>
      <c r="AK342" s="11"/>
      <c r="AL342" s="11"/>
      <c r="AM342" s="11"/>
      <c r="AN342" s="11"/>
      <c r="AO342" s="11"/>
      <c r="AP342" s="3"/>
      <c r="AQ342" s="23">
        <f t="shared" si="310"/>
        <v>0.16400000000000059</v>
      </c>
      <c r="AR342" s="23">
        <f t="shared" si="356"/>
        <v>-6.3999999999999169E-2</v>
      </c>
      <c r="AS342" s="23">
        <f t="shared" si="357"/>
        <v>0.1460000000000008</v>
      </c>
      <c r="AT342" s="23">
        <f t="shared" si="335"/>
        <v>-0.11199999999999921</v>
      </c>
      <c r="AU342" s="23">
        <f t="shared" si="336"/>
        <v>-9.9999999999944578E-4</v>
      </c>
      <c r="AV342" s="23" t="str">
        <f t="shared" si="337"/>
        <v/>
      </c>
      <c r="AW342" s="23" t="str">
        <f t="shared" si="338"/>
        <v/>
      </c>
      <c r="AX342" s="23" t="str">
        <f t="shared" si="339"/>
        <v/>
      </c>
      <c r="AY342" s="23">
        <f t="shared" si="340"/>
        <v>1.8000000000000682E-2</v>
      </c>
      <c r="AZ342" s="23">
        <f t="shared" si="341"/>
        <v>-1.9999999999997797E-3</v>
      </c>
      <c r="BA342" s="23">
        <f t="shared" si="342"/>
        <v>0.17600000000000016</v>
      </c>
      <c r="BB342" s="23">
        <f t="shared" si="343"/>
        <v>0.14200000000000035</v>
      </c>
      <c r="BC342" s="23">
        <f t="shared" si="344"/>
        <v>7.6000000000000512E-2</v>
      </c>
      <c r="BD342" s="23">
        <f t="shared" si="345"/>
        <v>3.700000000000081E-2</v>
      </c>
      <c r="BE342" s="23">
        <f t="shared" si="346"/>
        <v>-3.5999999999999588E-2</v>
      </c>
      <c r="BF342" s="23">
        <f t="shared" si="347"/>
        <v>-0.13099999999999934</v>
      </c>
      <c r="BG342" s="23">
        <f t="shared" si="348"/>
        <v>-8.3499999999999908E-2</v>
      </c>
      <c r="BH342" s="23" t="str">
        <f t="shared" si="349"/>
        <v/>
      </c>
      <c r="BI342" s="23" t="str">
        <f t="shared" si="350"/>
        <v/>
      </c>
      <c r="BJ342" s="23" t="str">
        <f t="shared" si="351"/>
        <v/>
      </c>
      <c r="BK342" s="23" t="str">
        <f t="shared" si="352"/>
        <v/>
      </c>
      <c r="BL342" s="23" t="str">
        <f t="shared" si="353"/>
        <v/>
      </c>
      <c r="BM342" s="23" t="str">
        <f t="shared" si="354"/>
        <v/>
      </c>
      <c r="BN342" s="23" t="str">
        <f t="shared" si="355"/>
        <v/>
      </c>
      <c r="BP342" s="8">
        <f t="shared" si="311"/>
        <v>0.16400000000000059</v>
      </c>
      <c r="BQ342" s="8">
        <f t="shared" si="312"/>
        <v>6.3999999999999169E-2</v>
      </c>
      <c r="BR342" s="8">
        <f t="shared" si="313"/>
        <v>0.1460000000000008</v>
      </c>
      <c r="BS342" s="8">
        <f t="shared" si="314"/>
        <v>0.11199999999999921</v>
      </c>
      <c r="BT342" s="8">
        <f t="shared" si="315"/>
        <v>9.9999999999944578E-4</v>
      </c>
      <c r="BU342" s="8" t="str">
        <f t="shared" si="316"/>
        <v/>
      </c>
      <c r="BV342" s="8" t="str">
        <f t="shared" si="317"/>
        <v/>
      </c>
      <c r="BW342" s="8" t="str">
        <f t="shared" si="318"/>
        <v/>
      </c>
      <c r="BX342" s="8">
        <f t="shared" si="319"/>
        <v>1.8000000000000682E-2</v>
      </c>
      <c r="BY342" s="8">
        <f t="shared" si="320"/>
        <v>1.9999999999997797E-3</v>
      </c>
      <c r="BZ342" s="8">
        <f t="shared" si="321"/>
        <v>0.17600000000000016</v>
      </c>
      <c r="CA342" s="8">
        <f t="shared" si="322"/>
        <v>0.14200000000000035</v>
      </c>
      <c r="CB342" s="8">
        <f t="shared" si="323"/>
        <v>7.6000000000000512E-2</v>
      </c>
      <c r="CC342" s="8">
        <f t="shared" si="324"/>
        <v>3.700000000000081E-2</v>
      </c>
      <c r="CD342" s="8">
        <f t="shared" si="325"/>
        <v>3.5999999999999588E-2</v>
      </c>
      <c r="CE342" s="8">
        <f t="shared" si="326"/>
        <v>0.13099999999999934</v>
      </c>
      <c r="CF342" s="8">
        <f t="shared" si="327"/>
        <v>8.3499999999999908E-2</v>
      </c>
      <c r="CG342" s="8" t="str">
        <f t="shared" si="328"/>
        <v/>
      </c>
      <c r="CH342" s="8" t="str">
        <f t="shared" si="329"/>
        <v/>
      </c>
      <c r="CI342" s="8" t="str">
        <f t="shared" si="330"/>
        <v/>
      </c>
      <c r="CJ342" s="8" t="str">
        <f t="shared" si="331"/>
        <v/>
      </c>
      <c r="CK342" s="8" t="str">
        <f t="shared" si="332"/>
        <v/>
      </c>
      <c r="CL342" s="8" t="str">
        <f t="shared" si="333"/>
        <v/>
      </c>
      <c r="CM342" s="8" t="str">
        <f t="shared" si="334"/>
        <v/>
      </c>
      <c r="CN342" s="8"/>
    </row>
    <row r="343" spans="1:92">
      <c r="A343" s="1">
        <f t="shared" si="304"/>
        <v>341</v>
      </c>
      <c r="B343" s="34" t="s">
        <v>89</v>
      </c>
      <c r="C343" s="1">
        <v>3</v>
      </c>
      <c r="D343" s="4">
        <f t="shared" si="309"/>
        <v>35</v>
      </c>
      <c r="E343" s="4" t="s">
        <v>151</v>
      </c>
      <c r="F343" s="4">
        <v>1</v>
      </c>
      <c r="G343" s="4" t="s">
        <v>13</v>
      </c>
      <c r="H343" s="4" t="s">
        <v>19</v>
      </c>
      <c r="I343" s="4"/>
      <c r="J343" s="5">
        <v>90.1</v>
      </c>
      <c r="K343" s="72"/>
      <c r="L343" s="41">
        <v>3.0470000000000006</v>
      </c>
      <c r="M343" s="132" t="s">
        <v>238</v>
      </c>
      <c r="N343" s="4" t="s">
        <v>15</v>
      </c>
      <c r="O343" s="6">
        <v>3.0440000000000009</v>
      </c>
      <c r="P343" s="4" t="s">
        <v>9</v>
      </c>
      <c r="Q343" s="3" t="s">
        <v>227</v>
      </c>
      <c r="R343" s="23">
        <v>3.5539999999999998</v>
      </c>
      <c r="S343" s="23">
        <v>3.367</v>
      </c>
      <c r="T343" s="6">
        <v>3.3740000000000001</v>
      </c>
      <c r="U343" s="23">
        <v>3.1560000000000001</v>
      </c>
      <c r="V343" s="23">
        <v>3.1909999999999998</v>
      </c>
      <c r="W343" s="23">
        <v>3.1139999999999999</v>
      </c>
      <c r="X343" s="23">
        <v>3.1190000000000002</v>
      </c>
      <c r="Y343" s="23">
        <v>3.0979999999999999</v>
      </c>
      <c r="Z343" s="23">
        <v>3.07</v>
      </c>
      <c r="AA343" s="23">
        <v>3.0680000000000001</v>
      </c>
      <c r="AB343" s="6">
        <v>3.363</v>
      </c>
      <c r="AC343" s="6">
        <v>3.3809999999999998</v>
      </c>
      <c r="AD343" s="6">
        <v>3.375</v>
      </c>
      <c r="AE343" s="6">
        <v>3.1720000000000002</v>
      </c>
      <c r="AF343" s="6">
        <v>3.3370000000000002</v>
      </c>
      <c r="AG343" s="6">
        <v>2.7410000000000001</v>
      </c>
      <c r="AH343" s="6">
        <f t="shared" si="253"/>
        <v>3.0390000000000001</v>
      </c>
      <c r="AI343" s="7">
        <v>3.27</v>
      </c>
      <c r="AJ343" s="7">
        <v>3.13</v>
      </c>
      <c r="AK343" s="7">
        <v>2.92</v>
      </c>
      <c r="AL343" s="7">
        <v>3.09</v>
      </c>
      <c r="AM343" s="7">
        <v>3.04</v>
      </c>
      <c r="AN343" s="7">
        <v>3.13</v>
      </c>
      <c r="AO343" s="7">
        <v>3.09</v>
      </c>
      <c r="AP343" s="3"/>
      <c r="AQ343" s="23">
        <f t="shared" si="310"/>
        <v>0.50699999999999923</v>
      </c>
      <c r="AR343" s="23">
        <f t="shared" si="356"/>
        <v>0.3199999999999994</v>
      </c>
      <c r="AS343" s="23">
        <f t="shared" si="357"/>
        <v>0.32699999999999951</v>
      </c>
      <c r="AT343" s="23">
        <f t="shared" si="335"/>
        <v>0.10899999999999954</v>
      </c>
      <c r="AU343" s="23">
        <f t="shared" si="336"/>
        <v>0.14399999999999924</v>
      </c>
      <c r="AV343" s="23">
        <f t="shared" si="337"/>
        <v>6.6999999999999282E-2</v>
      </c>
      <c r="AW343" s="23">
        <f t="shared" si="338"/>
        <v>7.199999999999962E-2</v>
      </c>
      <c r="AX343" s="23">
        <f t="shared" si="339"/>
        <v>5.0999999999999268E-2</v>
      </c>
      <c r="AY343" s="23">
        <f t="shared" si="340"/>
        <v>2.2999999999999243E-2</v>
      </c>
      <c r="AZ343" s="23">
        <f t="shared" si="341"/>
        <v>2.0999999999999464E-2</v>
      </c>
      <c r="BA343" s="23">
        <f t="shared" si="342"/>
        <v>0.31599999999999939</v>
      </c>
      <c r="BB343" s="23">
        <f t="shared" si="343"/>
        <v>0.33399999999999919</v>
      </c>
      <c r="BC343" s="23">
        <f t="shared" si="344"/>
        <v>0.3279999999999994</v>
      </c>
      <c r="BD343" s="23">
        <f t="shared" si="345"/>
        <v>0.12499999999999956</v>
      </c>
      <c r="BE343" s="23">
        <f t="shared" si="346"/>
        <v>0.28999999999999959</v>
      </c>
      <c r="BF343" s="23">
        <f t="shared" si="347"/>
        <v>-0.30600000000000049</v>
      </c>
      <c r="BG343" s="23">
        <f t="shared" si="348"/>
        <v>-8.0000000000004512E-3</v>
      </c>
      <c r="BH343" s="23">
        <f t="shared" si="349"/>
        <v>0.22299999999999942</v>
      </c>
      <c r="BI343" s="23">
        <f t="shared" si="350"/>
        <v>8.2999999999999297E-2</v>
      </c>
      <c r="BJ343" s="23">
        <f t="shared" si="351"/>
        <v>-0.12700000000000067</v>
      </c>
      <c r="BK343" s="23">
        <f t="shared" si="352"/>
        <v>4.2999999999999261E-2</v>
      </c>
      <c r="BL343" s="23">
        <f t="shared" si="353"/>
        <v>-7.0000000000005613E-3</v>
      </c>
      <c r="BM343" s="23">
        <f t="shared" si="354"/>
        <v>8.2999999999999297E-2</v>
      </c>
      <c r="BN343" s="23">
        <f t="shared" si="355"/>
        <v>4.2999999999999261E-2</v>
      </c>
      <c r="BP343" s="8">
        <f t="shared" si="311"/>
        <v>0.50699999999999923</v>
      </c>
      <c r="BQ343" s="8">
        <f t="shared" si="312"/>
        <v>0.3199999999999994</v>
      </c>
      <c r="BR343" s="8">
        <f t="shared" si="313"/>
        <v>0.32699999999999951</v>
      </c>
      <c r="BS343" s="8">
        <f t="shared" si="314"/>
        <v>0.10899999999999954</v>
      </c>
      <c r="BT343" s="8">
        <f t="shared" si="315"/>
        <v>0.14399999999999924</v>
      </c>
      <c r="BU343" s="8">
        <f t="shared" si="316"/>
        <v>6.6999999999999282E-2</v>
      </c>
      <c r="BV343" s="8">
        <f t="shared" si="317"/>
        <v>7.199999999999962E-2</v>
      </c>
      <c r="BW343" s="8">
        <f t="shared" si="318"/>
        <v>5.0999999999999268E-2</v>
      </c>
      <c r="BX343" s="8">
        <f t="shared" si="319"/>
        <v>2.2999999999999243E-2</v>
      </c>
      <c r="BY343" s="8">
        <f t="shared" si="320"/>
        <v>2.0999999999999464E-2</v>
      </c>
      <c r="BZ343" s="8">
        <f t="shared" si="321"/>
        <v>0.31599999999999939</v>
      </c>
      <c r="CA343" s="8">
        <f t="shared" si="322"/>
        <v>0.33399999999999919</v>
      </c>
      <c r="CB343" s="8">
        <f t="shared" si="323"/>
        <v>0.3279999999999994</v>
      </c>
      <c r="CC343" s="8">
        <f t="shared" si="324"/>
        <v>0.12499999999999956</v>
      </c>
      <c r="CD343" s="8">
        <f t="shared" si="325"/>
        <v>0.28999999999999959</v>
      </c>
      <c r="CE343" s="8">
        <f t="shared" si="326"/>
        <v>0.30600000000000049</v>
      </c>
      <c r="CF343" s="8">
        <f t="shared" si="327"/>
        <v>8.0000000000004512E-3</v>
      </c>
      <c r="CG343" s="8">
        <f t="shared" si="328"/>
        <v>0.22299999999999942</v>
      </c>
      <c r="CH343" s="8">
        <f t="shared" si="329"/>
        <v>8.2999999999999297E-2</v>
      </c>
      <c r="CI343" s="8">
        <f t="shared" si="330"/>
        <v>0.12700000000000067</v>
      </c>
      <c r="CJ343" s="8">
        <f t="shared" si="331"/>
        <v>4.2999999999999261E-2</v>
      </c>
      <c r="CK343" s="8">
        <f t="shared" si="332"/>
        <v>7.0000000000005613E-3</v>
      </c>
      <c r="CL343" s="8">
        <f t="shared" si="333"/>
        <v>8.2999999999999297E-2</v>
      </c>
      <c r="CM343" s="8">
        <f t="shared" si="334"/>
        <v>4.2999999999999261E-2</v>
      </c>
      <c r="CN343" s="8"/>
    </row>
    <row r="344" spans="1:92">
      <c r="A344" s="1">
        <f t="shared" si="304"/>
        <v>342</v>
      </c>
      <c r="B344" s="34"/>
      <c r="C344" s="1">
        <v>3</v>
      </c>
      <c r="D344" s="4">
        <f t="shared" si="309"/>
        <v>35</v>
      </c>
      <c r="E344" s="4" t="s">
        <v>148</v>
      </c>
      <c r="F344" s="4">
        <v>1</v>
      </c>
      <c r="G344" s="4" t="s">
        <v>16</v>
      </c>
      <c r="H344" s="4" t="s">
        <v>24</v>
      </c>
      <c r="I344" s="4"/>
      <c r="J344" s="5">
        <v>93.8</v>
      </c>
      <c r="K344" s="67">
        <v>1.6E-2</v>
      </c>
      <c r="L344" s="41">
        <v>5.4639999999999995</v>
      </c>
      <c r="M344" s="132" t="s">
        <v>238</v>
      </c>
      <c r="N344" s="4" t="s">
        <v>15</v>
      </c>
      <c r="O344" s="6">
        <v>5.5019999999999998</v>
      </c>
      <c r="P344" s="4" t="s">
        <v>9</v>
      </c>
      <c r="Q344" s="3" t="s">
        <v>227</v>
      </c>
      <c r="R344" s="23">
        <v>5.6470000000000002</v>
      </c>
      <c r="S344" s="6">
        <v>5.5279999999999996</v>
      </c>
      <c r="T344" s="6">
        <v>5.7949999999999999</v>
      </c>
      <c r="U344" s="23">
        <v>5.5679999999999996</v>
      </c>
      <c r="V344" s="6">
        <v>5.57</v>
      </c>
      <c r="W344" s="23">
        <v>5.4740000000000002</v>
      </c>
      <c r="X344" s="23">
        <v>5.4809999999999999</v>
      </c>
      <c r="Y344" s="23">
        <v>5.4720000000000004</v>
      </c>
      <c r="Z344" s="23">
        <v>5.4509999999999996</v>
      </c>
      <c r="AA344" s="23">
        <v>5.4829999999999997</v>
      </c>
      <c r="AB344" s="6">
        <v>5.8129999999999997</v>
      </c>
      <c r="AC344" s="6">
        <v>5.7110000000000003</v>
      </c>
      <c r="AD344" s="6">
        <v>5.649</v>
      </c>
      <c r="AE344" s="6">
        <v>5.6980000000000004</v>
      </c>
      <c r="AF344" s="6">
        <v>5.6269999999999998</v>
      </c>
      <c r="AG344" s="6">
        <v>5.2279999999999998</v>
      </c>
      <c r="AH344" s="6">
        <f t="shared" si="253"/>
        <v>5.4275000000000002</v>
      </c>
      <c r="AI344" s="7">
        <v>4.59</v>
      </c>
      <c r="AJ344" s="7">
        <v>5.5</v>
      </c>
      <c r="AK344" s="7">
        <v>5.3</v>
      </c>
      <c r="AL344" s="7">
        <v>5.48</v>
      </c>
      <c r="AM344" s="7">
        <v>5.45</v>
      </c>
      <c r="AN344" s="7">
        <v>5.57</v>
      </c>
      <c r="AO344" s="7">
        <v>5.63</v>
      </c>
      <c r="AP344" s="3"/>
      <c r="AQ344" s="23">
        <f t="shared" si="310"/>
        <v>0.18300000000000072</v>
      </c>
      <c r="AR344" s="23">
        <f t="shared" si="356"/>
        <v>6.4000000000000057E-2</v>
      </c>
      <c r="AS344" s="23">
        <f t="shared" si="357"/>
        <v>0.33100000000000041</v>
      </c>
      <c r="AT344" s="23">
        <f t="shared" si="335"/>
        <v>0.10400000000000009</v>
      </c>
      <c r="AU344" s="23">
        <f t="shared" si="336"/>
        <v>0.10600000000000076</v>
      </c>
      <c r="AV344" s="23">
        <f t="shared" si="337"/>
        <v>1.0000000000000675E-2</v>
      </c>
      <c r="AW344" s="23">
        <f t="shared" si="338"/>
        <v>1.7000000000000348E-2</v>
      </c>
      <c r="AX344" s="23">
        <f t="shared" si="339"/>
        <v>8.0000000000008953E-3</v>
      </c>
      <c r="AY344" s="23">
        <f t="shared" si="340"/>
        <v>-1.2999999999999901E-2</v>
      </c>
      <c r="AZ344" s="23">
        <f t="shared" si="341"/>
        <v>1.9000000000000128E-2</v>
      </c>
      <c r="BA344" s="23">
        <f t="shared" si="342"/>
        <v>0.3490000000000002</v>
      </c>
      <c r="BB344" s="23">
        <f t="shared" si="343"/>
        <v>0.24700000000000077</v>
      </c>
      <c r="BC344" s="23">
        <f t="shared" si="344"/>
        <v>0.1850000000000005</v>
      </c>
      <c r="BD344" s="23">
        <f t="shared" si="345"/>
        <v>0.23400000000000087</v>
      </c>
      <c r="BE344" s="23">
        <f t="shared" si="346"/>
        <v>0.16300000000000026</v>
      </c>
      <c r="BF344" s="23">
        <f t="shared" si="347"/>
        <v>-0.23599999999999977</v>
      </c>
      <c r="BG344" s="23">
        <f t="shared" si="348"/>
        <v>-3.6499999999999311E-2</v>
      </c>
      <c r="BH344" s="23">
        <f t="shared" si="349"/>
        <v>-0.87399999999999967</v>
      </c>
      <c r="BI344" s="23">
        <f t="shared" si="350"/>
        <v>3.6000000000000476E-2</v>
      </c>
      <c r="BJ344" s="23">
        <f t="shared" si="351"/>
        <v>-0.1639999999999997</v>
      </c>
      <c r="BK344" s="23">
        <f t="shared" si="352"/>
        <v>1.6000000000000902E-2</v>
      </c>
      <c r="BL344" s="23">
        <f t="shared" si="353"/>
        <v>-1.3999999999999346E-2</v>
      </c>
      <c r="BM344" s="23">
        <f t="shared" si="354"/>
        <v>0.10600000000000076</v>
      </c>
      <c r="BN344" s="23">
        <f t="shared" si="355"/>
        <v>0.16600000000000037</v>
      </c>
      <c r="BP344" s="8">
        <f t="shared" si="311"/>
        <v>0.18300000000000072</v>
      </c>
      <c r="BQ344" s="8">
        <f t="shared" si="312"/>
        <v>6.4000000000000057E-2</v>
      </c>
      <c r="BR344" s="8">
        <f t="shared" si="313"/>
        <v>0.33100000000000041</v>
      </c>
      <c r="BS344" s="8">
        <f t="shared" si="314"/>
        <v>0.10400000000000009</v>
      </c>
      <c r="BT344" s="8">
        <f t="shared" si="315"/>
        <v>0.10600000000000076</v>
      </c>
      <c r="BU344" s="8">
        <f t="shared" si="316"/>
        <v>1.0000000000000675E-2</v>
      </c>
      <c r="BV344" s="8">
        <f t="shared" si="317"/>
        <v>1.7000000000000348E-2</v>
      </c>
      <c r="BW344" s="8">
        <f t="shared" si="318"/>
        <v>8.0000000000008953E-3</v>
      </c>
      <c r="BX344" s="8">
        <f t="shared" si="319"/>
        <v>1.2999999999999901E-2</v>
      </c>
      <c r="BY344" s="8">
        <f t="shared" si="320"/>
        <v>1.9000000000000128E-2</v>
      </c>
      <c r="BZ344" s="8">
        <f t="shared" si="321"/>
        <v>0.3490000000000002</v>
      </c>
      <c r="CA344" s="8">
        <f t="shared" si="322"/>
        <v>0.24700000000000077</v>
      </c>
      <c r="CB344" s="8">
        <f t="shared" si="323"/>
        <v>0.1850000000000005</v>
      </c>
      <c r="CC344" s="8">
        <f t="shared" si="324"/>
        <v>0.23400000000000087</v>
      </c>
      <c r="CD344" s="8">
        <f t="shared" si="325"/>
        <v>0.16300000000000026</v>
      </c>
      <c r="CE344" s="8">
        <f t="shared" si="326"/>
        <v>0.23599999999999977</v>
      </c>
      <c r="CF344" s="8">
        <f t="shared" si="327"/>
        <v>3.6499999999999311E-2</v>
      </c>
      <c r="CG344" s="8">
        <f t="shared" si="328"/>
        <v>0.87399999999999967</v>
      </c>
      <c r="CH344" s="8">
        <f t="shared" si="329"/>
        <v>3.6000000000000476E-2</v>
      </c>
      <c r="CI344" s="8">
        <f t="shared" si="330"/>
        <v>0.1639999999999997</v>
      </c>
      <c r="CJ344" s="8">
        <f t="shared" si="331"/>
        <v>1.6000000000000902E-2</v>
      </c>
      <c r="CK344" s="8">
        <f t="shared" si="332"/>
        <v>1.3999999999999346E-2</v>
      </c>
      <c r="CL344" s="8">
        <f t="shared" si="333"/>
        <v>0.10600000000000076</v>
      </c>
      <c r="CM344" s="8">
        <f t="shared" si="334"/>
        <v>0.16600000000000037</v>
      </c>
      <c r="CN344" s="8"/>
    </row>
    <row r="345" spans="1:92">
      <c r="A345" s="1">
        <f t="shared" si="304"/>
        <v>343</v>
      </c>
      <c r="B345" s="34"/>
      <c r="C345" s="1">
        <v>3</v>
      </c>
      <c r="D345" s="4">
        <f t="shared" si="309"/>
        <v>35</v>
      </c>
      <c r="E345" s="4" t="s">
        <v>135</v>
      </c>
      <c r="F345" s="4">
        <v>1</v>
      </c>
      <c r="G345" s="4" t="s">
        <v>13</v>
      </c>
      <c r="H345" s="4" t="s">
        <v>19</v>
      </c>
      <c r="I345" s="4"/>
      <c r="J345" s="5">
        <v>91.4</v>
      </c>
      <c r="K345" s="67">
        <v>0.23400000000000001</v>
      </c>
      <c r="L345" s="41">
        <v>5.8270000000000008</v>
      </c>
      <c r="M345" s="132" t="s">
        <v>238</v>
      </c>
      <c r="N345" s="4" t="s">
        <v>15</v>
      </c>
      <c r="O345" s="6">
        <v>5.8360000000000003</v>
      </c>
      <c r="P345" s="4" t="s">
        <v>9</v>
      </c>
      <c r="Q345" s="3" t="s">
        <v>227</v>
      </c>
      <c r="R345" s="23">
        <v>6.0289999999999999</v>
      </c>
      <c r="S345" s="6">
        <v>6.0019999999999998</v>
      </c>
      <c r="T345" s="6">
        <v>6.15</v>
      </c>
      <c r="U345" s="23">
        <v>5.7690000000000001</v>
      </c>
      <c r="V345" s="6">
        <v>5.9429999999999996</v>
      </c>
      <c r="W345" s="23">
        <v>5.875</v>
      </c>
      <c r="X345" s="23">
        <v>5.8730000000000002</v>
      </c>
      <c r="Y345" s="23">
        <v>5.8609999999999998</v>
      </c>
      <c r="Z345" s="23">
        <v>5.8360000000000003</v>
      </c>
      <c r="AA345" s="23">
        <v>5.859</v>
      </c>
      <c r="AB345" s="6">
        <v>5.992</v>
      </c>
      <c r="AC345" s="6">
        <v>6.0279999999999996</v>
      </c>
      <c r="AD345" s="6">
        <v>6.02</v>
      </c>
      <c r="AE345" s="6">
        <v>5.819</v>
      </c>
      <c r="AF345" s="6">
        <v>5.9660000000000002</v>
      </c>
      <c r="AG345" s="6">
        <v>5.4820000000000002</v>
      </c>
      <c r="AH345" s="6">
        <f t="shared" si="253"/>
        <v>5.7240000000000002</v>
      </c>
      <c r="AI345" s="7">
        <v>5.65</v>
      </c>
      <c r="AJ345" s="7">
        <v>6.21</v>
      </c>
      <c r="AK345" s="7">
        <v>5.92</v>
      </c>
      <c r="AL345" s="7">
        <v>6.18</v>
      </c>
      <c r="AM345" s="7">
        <v>6.13</v>
      </c>
      <c r="AN345" s="7">
        <v>6.28</v>
      </c>
      <c r="AO345" s="7">
        <v>6.23</v>
      </c>
      <c r="AP345" s="3"/>
      <c r="AQ345" s="23">
        <f t="shared" si="310"/>
        <v>0.20199999999999907</v>
      </c>
      <c r="AR345" s="23">
        <f t="shared" si="356"/>
        <v>0.17499999999999893</v>
      </c>
      <c r="AS345" s="23">
        <f t="shared" si="357"/>
        <v>0.32299999999999951</v>
      </c>
      <c r="AT345" s="23">
        <f t="shared" si="335"/>
        <v>-5.8000000000000718E-2</v>
      </c>
      <c r="AU345" s="23">
        <f t="shared" si="336"/>
        <v>0.11599999999999877</v>
      </c>
      <c r="AV345" s="23">
        <f t="shared" si="337"/>
        <v>4.7999999999999154E-2</v>
      </c>
      <c r="AW345" s="23">
        <f t="shared" si="338"/>
        <v>4.5999999999999375E-2</v>
      </c>
      <c r="AX345" s="23">
        <f t="shared" si="339"/>
        <v>3.399999999999892E-2</v>
      </c>
      <c r="AY345" s="23">
        <f t="shared" si="340"/>
        <v>8.9999999999994529E-3</v>
      </c>
      <c r="AZ345" s="23">
        <f t="shared" si="341"/>
        <v>3.199999999999914E-2</v>
      </c>
      <c r="BA345" s="23">
        <f t="shared" si="342"/>
        <v>0.16499999999999915</v>
      </c>
      <c r="BB345" s="23">
        <f t="shared" si="343"/>
        <v>0.20099999999999874</v>
      </c>
      <c r="BC345" s="23">
        <f t="shared" si="344"/>
        <v>0.19299999999999873</v>
      </c>
      <c r="BD345" s="23">
        <f t="shared" si="345"/>
        <v>-8.0000000000008953E-3</v>
      </c>
      <c r="BE345" s="23">
        <f t="shared" si="346"/>
        <v>0.13899999999999935</v>
      </c>
      <c r="BF345" s="23">
        <f t="shared" si="347"/>
        <v>-0.34500000000000064</v>
      </c>
      <c r="BG345" s="23">
        <f t="shared" si="348"/>
        <v>-0.10300000000000065</v>
      </c>
      <c r="BH345" s="23">
        <f t="shared" si="349"/>
        <v>-0.17700000000000049</v>
      </c>
      <c r="BI345" s="23">
        <f t="shared" si="350"/>
        <v>0.38299999999999912</v>
      </c>
      <c r="BJ345" s="23">
        <f t="shared" si="351"/>
        <v>9.2999999999999083E-2</v>
      </c>
      <c r="BK345" s="23">
        <f t="shared" si="352"/>
        <v>0.35299999999999887</v>
      </c>
      <c r="BL345" s="23">
        <f t="shared" si="353"/>
        <v>0.30299999999999905</v>
      </c>
      <c r="BM345" s="23">
        <f t="shared" si="354"/>
        <v>0.4529999999999994</v>
      </c>
      <c r="BN345" s="23">
        <f t="shared" si="355"/>
        <v>0.40299999999999958</v>
      </c>
      <c r="BP345" s="8">
        <f t="shared" si="311"/>
        <v>0.20199999999999907</v>
      </c>
      <c r="BQ345" s="8">
        <f t="shared" si="312"/>
        <v>0.17499999999999893</v>
      </c>
      <c r="BR345" s="8">
        <f t="shared" si="313"/>
        <v>0.32299999999999951</v>
      </c>
      <c r="BS345" s="8">
        <f t="shared" si="314"/>
        <v>5.8000000000000718E-2</v>
      </c>
      <c r="BT345" s="8">
        <f t="shared" si="315"/>
        <v>0.11599999999999877</v>
      </c>
      <c r="BU345" s="8">
        <f t="shared" si="316"/>
        <v>4.7999999999999154E-2</v>
      </c>
      <c r="BV345" s="8">
        <f t="shared" si="317"/>
        <v>4.5999999999999375E-2</v>
      </c>
      <c r="BW345" s="8">
        <f t="shared" si="318"/>
        <v>3.399999999999892E-2</v>
      </c>
      <c r="BX345" s="8">
        <f t="shared" si="319"/>
        <v>8.9999999999994529E-3</v>
      </c>
      <c r="BY345" s="8">
        <f t="shared" si="320"/>
        <v>3.199999999999914E-2</v>
      </c>
      <c r="BZ345" s="8">
        <f t="shared" si="321"/>
        <v>0.16499999999999915</v>
      </c>
      <c r="CA345" s="8">
        <f t="shared" si="322"/>
        <v>0.20099999999999874</v>
      </c>
      <c r="CB345" s="8">
        <f t="shared" si="323"/>
        <v>0.19299999999999873</v>
      </c>
      <c r="CC345" s="8">
        <f t="shared" si="324"/>
        <v>8.0000000000008953E-3</v>
      </c>
      <c r="CD345" s="8">
        <f t="shared" si="325"/>
        <v>0.13899999999999935</v>
      </c>
      <c r="CE345" s="8">
        <f t="shared" si="326"/>
        <v>0.34500000000000064</v>
      </c>
      <c r="CF345" s="8">
        <f t="shared" si="327"/>
        <v>0.10300000000000065</v>
      </c>
      <c r="CG345" s="8">
        <f t="shared" si="328"/>
        <v>0.17700000000000049</v>
      </c>
      <c r="CH345" s="8">
        <f t="shared" si="329"/>
        <v>0.38299999999999912</v>
      </c>
      <c r="CI345" s="8">
        <f t="shared" si="330"/>
        <v>9.2999999999999083E-2</v>
      </c>
      <c r="CJ345" s="8">
        <f t="shared" si="331"/>
        <v>0.35299999999999887</v>
      </c>
      <c r="CK345" s="8">
        <f t="shared" si="332"/>
        <v>0.30299999999999905</v>
      </c>
      <c r="CL345" s="8">
        <f t="shared" si="333"/>
        <v>0.4529999999999994</v>
      </c>
      <c r="CM345" s="8">
        <f t="shared" si="334"/>
        <v>0.40299999999999958</v>
      </c>
      <c r="CN345" s="8"/>
    </row>
    <row r="346" spans="1:92">
      <c r="A346" s="1">
        <f t="shared" si="304"/>
        <v>344</v>
      </c>
      <c r="B346" s="34"/>
      <c r="C346" s="1">
        <v>3</v>
      </c>
      <c r="D346" s="4">
        <f t="shared" si="309"/>
        <v>35</v>
      </c>
      <c r="E346" s="4" t="s">
        <v>150</v>
      </c>
      <c r="F346" s="4">
        <v>3</v>
      </c>
      <c r="G346" s="4" t="s">
        <v>13</v>
      </c>
      <c r="H346" s="4" t="s">
        <v>19</v>
      </c>
      <c r="I346" s="4"/>
      <c r="J346" s="5">
        <v>97.7</v>
      </c>
      <c r="K346" s="72"/>
      <c r="L346" s="41">
        <v>2.8090000000000002</v>
      </c>
      <c r="M346" s="132" t="s">
        <v>126</v>
      </c>
      <c r="N346" s="4" t="s">
        <v>15</v>
      </c>
      <c r="O346" s="6">
        <v>2.81</v>
      </c>
      <c r="P346" s="4" t="s">
        <v>9</v>
      </c>
      <c r="Q346" s="3" t="s">
        <v>227</v>
      </c>
      <c r="R346" s="23">
        <v>3.2109999999999999</v>
      </c>
      <c r="S346" s="6">
        <v>3.0779999999999998</v>
      </c>
      <c r="T346" s="6">
        <v>3.0310000000000001</v>
      </c>
      <c r="U346" s="23">
        <v>2.8220000000000001</v>
      </c>
      <c r="V346" s="6">
        <v>2.8879999999999999</v>
      </c>
      <c r="W346" s="50"/>
      <c r="X346" s="50"/>
      <c r="Y346" s="50"/>
      <c r="Z346" s="23">
        <v>2.8279999999999998</v>
      </c>
      <c r="AA346" s="23">
        <v>2.8220000000000001</v>
      </c>
      <c r="AB346" s="6">
        <v>3.11</v>
      </c>
      <c r="AC346" s="6">
        <v>3.1669999999999998</v>
      </c>
      <c r="AD346" s="6">
        <v>3.1360000000000001</v>
      </c>
      <c r="AE346" s="6">
        <v>2.9390000000000001</v>
      </c>
      <c r="AF346" s="6">
        <v>3.0019999999999998</v>
      </c>
      <c r="AG346" s="6">
        <v>2.4420000000000002</v>
      </c>
      <c r="AH346" s="6">
        <f t="shared" si="253"/>
        <v>2.722</v>
      </c>
      <c r="AI346" s="7">
        <v>3.02</v>
      </c>
      <c r="AJ346" s="7">
        <v>2.87</v>
      </c>
      <c r="AK346" s="7">
        <v>2.67</v>
      </c>
      <c r="AL346" s="7">
        <v>2.84</v>
      </c>
      <c r="AM346" s="7">
        <v>2.79</v>
      </c>
      <c r="AN346" s="7">
        <v>2.88</v>
      </c>
      <c r="AO346" s="7">
        <v>2.83</v>
      </c>
      <c r="AP346" s="3"/>
      <c r="AQ346" s="23">
        <f t="shared" si="310"/>
        <v>0.40199999999999969</v>
      </c>
      <c r="AR346" s="23">
        <f t="shared" si="356"/>
        <v>0.26899999999999968</v>
      </c>
      <c r="AS346" s="23">
        <f t="shared" si="357"/>
        <v>0.22199999999999998</v>
      </c>
      <c r="AT346" s="23">
        <f t="shared" si="335"/>
        <v>1.2999999999999901E-2</v>
      </c>
      <c r="AU346" s="23">
        <f t="shared" si="336"/>
        <v>7.8999999999999737E-2</v>
      </c>
      <c r="AV346" s="23" t="str">
        <f t="shared" si="337"/>
        <v/>
      </c>
      <c r="AW346" s="23" t="str">
        <f t="shared" si="338"/>
        <v/>
      </c>
      <c r="AX346" s="23" t="str">
        <f t="shared" si="339"/>
        <v/>
      </c>
      <c r="AY346" s="23">
        <f t="shared" si="340"/>
        <v>1.8999999999999684E-2</v>
      </c>
      <c r="AZ346" s="23">
        <f t="shared" si="341"/>
        <v>1.2999999999999901E-2</v>
      </c>
      <c r="BA346" s="23">
        <f t="shared" si="342"/>
        <v>0.30099999999999971</v>
      </c>
      <c r="BB346" s="23">
        <f t="shared" si="343"/>
        <v>0.35799999999999965</v>
      </c>
      <c r="BC346" s="23">
        <f t="shared" si="344"/>
        <v>0.32699999999999996</v>
      </c>
      <c r="BD346" s="23">
        <f t="shared" si="345"/>
        <v>0.12999999999999989</v>
      </c>
      <c r="BE346" s="23">
        <f t="shared" si="346"/>
        <v>0.19299999999999962</v>
      </c>
      <c r="BF346" s="23">
        <f t="shared" si="347"/>
        <v>-0.36699999999999999</v>
      </c>
      <c r="BG346" s="23">
        <f t="shared" si="348"/>
        <v>-8.7000000000000188E-2</v>
      </c>
      <c r="BH346" s="23">
        <f t="shared" si="349"/>
        <v>0.21099999999999985</v>
      </c>
      <c r="BI346" s="23">
        <f t="shared" si="350"/>
        <v>6.0999999999999943E-2</v>
      </c>
      <c r="BJ346" s="23">
        <f t="shared" si="351"/>
        <v>-0.13900000000000023</v>
      </c>
      <c r="BK346" s="23">
        <f t="shared" si="352"/>
        <v>3.0999999999999694E-2</v>
      </c>
      <c r="BL346" s="23">
        <f t="shared" si="353"/>
        <v>-1.9000000000000128E-2</v>
      </c>
      <c r="BM346" s="23">
        <f t="shared" si="354"/>
        <v>7.099999999999973E-2</v>
      </c>
      <c r="BN346" s="23">
        <f t="shared" si="355"/>
        <v>2.0999999999999908E-2</v>
      </c>
      <c r="BP346" s="8">
        <f t="shared" si="311"/>
        <v>0.40199999999999969</v>
      </c>
      <c r="BQ346" s="8">
        <f t="shared" si="312"/>
        <v>0.26899999999999968</v>
      </c>
      <c r="BR346" s="8">
        <f t="shared" si="313"/>
        <v>0.22199999999999998</v>
      </c>
      <c r="BS346" s="8">
        <f t="shared" si="314"/>
        <v>1.2999999999999901E-2</v>
      </c>
      <c r="BT346" s="8">
        <f t="shared" si="315"/>
        <v>7.8999999999999737E-2</v>
      </c>
      <c r="BU346" s="8" t="str">
        <f t="shared" si="316"/>
        <v/>
      </c>
      <c r="BV346" s="8" t="str">
        <f t="shared" si="317"/>
        <v/>
      </c>
      <c r="BW346" s="8" t="str">
        <f t="shared" si="318"/>
        <v/>
      </c>
      <c r="BX346" s="8">
        <f t="shared" si="319"/>
        <v>1.8999999999999684E-2</v>
      </c>
      <c r="BY346" s="8">
        <f t="shared" si="320"/>
        <v>1.2999999999999901E-2</v>
      </c>
      <c r="BZ346" s="8">
        <f t="shared" si="321"/>
        <v>0.30099999999999971</v>
      </c>
      <c r="CA346" s="8">
        <f t="shared" si="322"/>
        <v>0.35799999999999965</v>
      </c>
      <c r="CB346" s="8">
        <f t="shared" si="323"/>
        <v>0.32699999999999996</v>
      </c>
      <c r="CC346" s="8">
        <f t="shared" si="324"/>
        <v>0.12999999999999989</v>
      </c>
      <c r="CD346" s="8">
        <f t="shared" si="325"/>
        <v>0.19299999999999962</v>
      </c>
      <c r="CE346" s="8">
        <f t="shared" si="326"/>
        <v>0.36699999999999999</v>
      </c>
      <c r="CF346" s="8">
        <f t="shared" si="327"/>
        <v>8.7000000000000188E-2</v>
      </c>
      <c r="CG346" s="8">
        <f t="shared" si="328"/>
        <v>0.21099999999999985</v>
      </c>
      <c r="CH346" s="8">
        <f t="shared" si="329"/>
        <v>6.0999999999999943E-2</v>
      </c>
      <c r="CI346" s="8">
        <f t="shared" si="330"/>
        <v>0.13900000000000023</v>
      </c>
      <c r="CJ346" s="8">
        <f t="shared" si="331"/>
        <v>3.0999999999999694E-2</v>
      </c>
      <c r="CK346" s="8">
        <f t="shared" si="332"/>
        <v>1.9000000000000128E-2</v>
      </c>
      <c r="CL346" s="8">
        <f t="shared" si="333"/>
        <v>7.099999999999973E-2</v>
      </c>
      <c r="CM346" s="8">
        <f t="shared" si="334"/>
        <v>2.0999999999999908E-2</v>
      </c>
      <c r="CN346" s="8"/>
    </row>
    <row r="347" spans="1:92">
      <c r="A347" s="1">
        <f t="shared" ref="A347:A402" si="358">A346+1</f>
        <v>345</v>
      </c>
      <c r="B347" s="34"/>
      <c r="C347" s="1">
        <v>3</v>
      </c>
      <c r="D347" s="4">
        <f t="shared" si="309"/>
        <v>35</v>
      </c>
      <c r="E347" s="4" t="s">
        <v>163</v>
      </c>
      <c r="F347" s="4">
        <v>3</v>
      </c>
      <c r="G347" s="4" t="s">
        <v>13</v>
      </c>
      <c r="H347" s="4" t="s">
        <v>19</v>
      </c>
      <c r="I347" s="4"/>
      <c r="J347" s="5">
        <v>98.6</v>
      </c>
      <c r="K347" s="72"/>
      <c r="L347" s="41">
        <v>4.0219999999999994</v>
      </c>
      <c r="M347" s="132" t="s">
        <v>126</v>
      </c>
      <c r="N347" s="4" t="s">
        <v>15</v>
      </c>
      <c r="O347" s="6">
        <v>4.0270000000000001</v>
      </c>
      <c r="P347" s="4" t="s">
        <v>9</v>
      </c>
      <c r="Q347" s="3" t="s">
        <v>227</v>
      </c>
      <c r="R347" s="23">
        <v>4.2809999999999997</v>
      </c>
      <c r="S347" s="6">
        <v>4.2480000000000002</v>
      </c>
      <c r="T347" s="6">
        <v>4.2329999999999997</v>
      </c>
      <c r="U347" s="23">
        <v>3.9510000000000001</v>
      </c>
      <c r="V347" s="6">
        <v>3.9449999999999998</v>
      </c>
      <c r="W347" s="50"/>
      <c r="X347" s="50"/>
      <c r="Y347" s="50"/>
      <c r="Z347" s="23">
        <v>4.0309999999999997</v>
      </c>
      <c r="AA347" s="23">
        <v>4.0170000000000003</v>
      </c>
      <c r="AB347" s="6">
        <v>4.1399999999999997</v>
      </c>
      <c r="AC347" s="6">
        <v>4.149</v>
      </c>
      <c r="AD347" s="6">
        <v>4.1879999999999997</v>
      </c>
      <c r="AE347" s="6">
        <v>4.0039999999999996</v>
      </c>
      <c r="AF347" s="6">
        <v>4.1970000000000001</v>
      </c>
      <c r="AG347" s="6">
        <v>3.6419999999999999</v>
      </c>
      <c r="AH347" s="6">
        <f t="shared" si="253"/>
        <v>3.9195000000000002</v>
      </c>
      <c r="AI347" s="7">
        <v>4.2699999999999996</v>
      </c>
      <c r="AJ347" s="7">
        <v>4.0999999999999996</v>
      </c>
      <c r="AK347" s="7">
        <v>3.88</v>
      </c>
      <c r="AL347" s="7">
        <v>4.0599999999999996</v>
      </c>
      <c r="AM347" s="7">
        <v>4.01</v>
      </c>
      <c r="AN347" s="7">
        <v>4.12</v>
      </c>
      <c r="AO347" s="7">
        <v>4.07</v>
      </c>
      <c r="AP347" s="3"/>
      <c r="AQ347" s="23">
        <f t="shared" si="310"/>
        <v>0.25900000000000034</v>
      </c>
      <c r="AR347" s="23">
        <f t="shared" si="356"/>
        <v>0.22600000000000087</v>
      </c>
      <c r="AS347" s="23">
        <f t="shared" si="357"/>
        <v>0.2110000000000003</v>
      </c>
      <c r="AT347" s="23">
        <f t="shared" si="335"/>
        <v>-7.0999999999999286E-2</v>
      </c>
      <c r="AU347" s="23">
        <f t="shared" si="336"/>
        <v>-7.6999999999999513E-2</v>
      </c>
      <c r="AV347" s="23" t="str">
        <f t="shared" si="337"/>
        <v/>
      </c>
      <c r="AW347" s="23" t="str">
        <f t="shared" si="338"/>
        <v/>
      </c>
      <c r="AX347" s="23" t="str">
        <f t="shared" si="339"/>
        <v/>
      </c>
      <c r="AY347" s="23">
        <f t="shared" si="340"/>
        <v>9.0000000000003411E-3</v>
      </c>
      <c r="AZ347" s="23">
        <f t="shared" si="341"/>
        <v>-4.9999999999990052E-3</v>
      </c>
      <c r="BA347" s="23">
        <f t="shared" si="342"/>
        <v>0.11800000000000033</v>
      </c>
      <c r="BB347" s="23">
        <f t="shared" si="343"/>
        <v>0.12700000000000067</v>
      </c>
      <c r="BC347" s="23">
        <f t="shared" si="344"/>
        <v>0.16600000000000037</v>
      </c>
      <c r="BD347" s="23">
        <f t="shared" si="345"/>
        <v>-1.7999999999999794E-2</v>
      </c>
      <c r="BE347" s="23">
        <f t="shared" si="346"/>
        <v>0.17500000000000071</v>
      </c>
      <c r="BF347" s="23">
        <f t="shared" si="347"/>
        <v>-0.37999999999999945</v>
      </c>
      <c r="BG347" s="23">
        <f t="shared" si="348"/>
        <v>-0.10249999999999915</v>
      </c>
      <c r="BH347" s="23">
        <f t="shared" si="349"/>
        <v>0.24800000000000022</v>
      </c>
      <c r="BI347" s="23">
        <f t="shared" si="350"/>
        <v>7.8000000000000291E-2</v>
      </c>
      <c r="BJ347" s="23">
        <f t="shared" si="351"/>
        <v>-0.14199999999999946</v>
      </c>
      <c r="BK347" s="23">
        <f t="shared" si="352"/>
        <v>3.8000000000000256E-2</v>
      </c>
      <c r="BL347" s="23">
        <f t="shared" si="353"/>
        <v>-1.1999999999999567E-2</v>
      </c>
      <c r="BM347" s="23">
        <f t="shared" si="354"/>
        <v>9.8000000000000753E-2</v>
      </c>
      <c r="BN347" s="23">
        <f t="shared" si="355"/>
        <v>4.8000000000000931E-2</v>
      </c>
      <c r="BP347" s="8">
        <f t="shared" si="311"/>
        <v>0.25900000000000034</v>
      </c>
      <c r="BQ347" s="8">
        <f t="shared" si="312"/>
        <v>0.22600000000000087</v>
      </c>
      <c r="BR347" s="8">
        <f t="shared" si="313"/>
        <v>0.2110000000000003</v>
      </c>
      <c r="BS347" s="8">
        <f t="shared" si="314"/>
        <v>7.0999999999999286E-2</v>
      </c>
      <c r="BT347" s="8">
        <f t="shared" si="315"/>
        <v>7.6999999999999513E-2</v>
      </c>
      <c r="BU347" s="8" t="str">
        <f t="shared" si="316"/>
        <v/>
      </c>
      <c r="BV347" s="8" t="str">
        <f t="shared" si="317"/>
        <v/>
      </c>
      <c r="BW347" s="8" t="str">
        <f t="shared" si="318"/>
        <v/>
      </c>
      <c r="BX347" s="8">
        <f t="shared" si="319"/>
        <v>9.0000000000003411E-3</v>
      </c>
      <c r="BY347" s="8">
        <f t="shared" si="320"/>
        <v>4.9999999999990052E-3</v>
      </c>
      <c r="BZ347" s="8">
        <f t="shared" si="321"/>
        <v>0.11800000000000033</v>
      </c>
      <c r="CA347" s="8">
        <f t="shared" si="322"/>
        <v>0.12700000000000067</v>
      </c>
      <c r="CB347" s="8">
        <f t="shared" si="323"/>
        <v>0.16600000000000037</v>
      </c>
      <c r="CC347" s="8">
        <f t="shared" si="324"/>
        <v>1.7999999999999794E-2</v>
      </c>
      <c r="CD347" s="8">
        <f t="shared" si="325"/>
        <v>0.17500000000000071</v>
      </c>
      <c r="CE347" s="8">
        <f t="shared" si="326"/>
        <v>0.37999999999999945</v>
      </c>
      <c r="CF347" s="8">
        <f t="shared" si="327"/>
        <v>0.10249999999999915</v>
      </c>
      <c r="CG347" s="8">
        <f t="shared" si="328"/>
        <v>0.24800000000000022</v>
      </c>
      <c r="CH347" s="8">
        <f t="shared" si="329"/>
        <v>7.8000000000000291E-2</v>
      </c>
      <c r="CI347" s="8">
        <f t="shared" si="330"/>
        <v>0.14199999999999946</v>
      </c>
      <c r="CJ347" s="8">
        <f t="shared" si="331"/>
        <v>3.8000000000000256E-2</v>
      </c>
      <c r="CK347" s="8">
        <f t="shared" si="332"/>
        <v>1.1999999999999567E-2</v>
      </c>
      <c r="CL347" s="8">
        <f t="shared" si="333"/>
        <v>9.8000000000000753E-2</v>
      </c>
      <c r="CM347" s="8">
        <f t="shared" si="334"/>
        <v>4.8000000000000931E-2</v>
      </c>
      <c r="CN347" s="8"/>
    </row>
    <row r="348" spans="1:92">
      <c r="A348" s="1">
        <f t="shared" si="358"/>
        <v>346</v>
      </c>
      <c r="B348" s="34"/>
      <c r="C348" s="1">
        <v>3</v>
      </c>
      <c r="D348" s="4">
        <f t="shared" si="309"/>
        <v>35</v>
      </c>
      <c r="E348" s="4" t="s">
        <v>149</v>
      </c>
      <c r="F348" s="4">
        <v>3</v>
      </c>
      <c r="G348" s="4" t="s">
        <v>16</v>
      </c>
      <c r="H348" s="4" t="s">
        <v>107</v>
      </c>
      <c r="I348" s="4"/>
      <c r="J348" s="5">
        <v>98</v>
      </c>
      <c r="K348" s="72"/>
      <c r="L348" s="41">
        <v>5.3200000000000021</v>
      </c>
      <c r="M348" s="132" t="s">
        <v>126</v>
      </c>
      <c r="N348" s="4" t="s">
        <v>15</v>
      </c>
      <c r="O348" s="6">
        <v>5.3610000000000024</v>
      </c>
      <c r="P348" s="4" t="s">
        <v>9</v>
      </c>
      <c r="Q348" s="3" t="s">
        <v>227</v>
      </c>
      <c r="R348" s="23">
        <v>5.5270000000000001</v>
      </c>
      <c r="S348" s="6">
        <v>5.3959999999999999</v>
      </c>
      <c r="T348" s="6">
        <v>5.641</v>
      </c>
      <c r="U348" s="23">
        <v>5.3929999999999998</v>
      </c>
      <c r="V348" s="6">
        <v>5.4160000000000004</v>
      </c>
      <c r="W348" s="50"/>
      <c r="X348" s="50"/>
      <c r="Y348" s="50"/>
      <c r="Z348" s="23">
        <v>5.3079999999999998</v>
      </c>
      <c r="AA348" s="23">
        <v>5.3390000000000004</v>
      </c>
      <c r="AB348" s="6">
        <v>5.7130000000000001</v>
      </c>
      <c r="AC348" s="6">
        <v>5.61</v>
      </c>
      <c r="AD348" s="6">
        <v>5.5369999999999999</v>
      </c>
      <c r="AE348" s="6">
        <v>5.6029999999999998</v>
      </c>
      <c r="AF348" s="6">
        <v>5.4969999999999999</v>
      </c>
      <c r="AG348" s="6">
        <v>5.0839999999999996</v>
      </c>
      <c r="AH348" s="6">
        <f t="shared" si="253"/>
        <v>5.2904999999999998</v>
      </c>
      <c r="AI348" s="7">
        <v>4.45</v>
      </c>
      <c r="AJ348" s="7">
        <v>5.34</v>
      </c>
      <c r="AK348" s="7">
        <v>5.15</v>
      </c>
      <c r="AL348" s="7">
        <v>5.33</v>
      </c>
      <c r="AM348" s="7">
        <v>5.3</v>
      </c>
      <c r="AN348" s="7">
        <v>5.42</v>
      </c>
      <c r="AO348" s="7">
        <v>5.48</v>
      </c>
      <c r="AP348" s="3"/>
      <c r="AQ348" s="23">
        <f t="shared" si="310"/>
        <v>0.20699999999999807</v>
      </c>
      <c r="AR348" s="23">
        <f t="shared" si="356"/>
        <v>7.5999999999997847E-2</v>
      </c>
      <c r="AS348" s="23">
        <f t="shared" si="357"/>
        <v>0.32099999999999795</v>
      </c>
      <c r="AT348" s="23">
        <f t="shared" si="335"/>
        <v>7.2999999999997733E-2</v>
      </c>
      <c r="AU348" s="23">
        <f t="shared" si="336"/>
        <v>9.5999999999998309E-2</v>
      </c>
      <c r="AV348" s="23" t="str">
        <f t="shared" si="337"/>
        <v/>
      </c>
      <c r="AW348" s="23" t="str">
        <f t="shared" si="338"/>
        <v/>
      </c>
      <c r="AX348" s="23" t="str">
        <f t="shared" si="339"/>
        <v/>
      </c>
      <c r="AY348" s="23">
        <f t="shared" si="340"/>
        <v>-1.2000000000002231E-2</v>
      </c>
      <c r="AZ348" s="23">
        <f t="shared" si="341"/>
        <v>1.8999999999998352E-2</v>
      </c>
      <c r="BA348" s="23">
        <f t="shared" si="342"/>
        <v>0.39299999999999802</v>
      </c>
      <c r="BB348" s="23">
        <f t="shared" si="343"/>
        <v>0.28999999999999826</v>
      </c>
      <c r="BC348" s="23">
        <f t="shared" si="344"/>
        <v>0.21699999999999786</v>
      </c>
      <c r="BD348" s="23">
        <f t="shared" si="345"/>
        <v>0.2829999999999977</v>
      </c>
      <c r="BE348" s="23">
        <f t="shared" si="346"/>
        <v>0.17699999999999783</v>
      </c>
      <c r="BF348" s="23">
        <f t="shared" si="347"/>
        <v>-0.23600000000000243</v>
      </c>
      <c r="BG348" s="23">
        <f t="shared" si="348"/>
        <v>-2.9500000000002302E-2</v>
      </c>
      <c r="BH348" s="23">
        <f t="shared" si="349"/>
        <v>-0.87000000000000188</v>
      </c>
      <c r="BI348" s="23">
        <f t="shared" si="350"/>
        <v>1.9999999999997797E-2</v>
      </c>
      <c r="BJ348" s="23">
        <f t="shared" si="351"/>
        <v>-0.17000000000000171</v>
      </c>
      <c r="BK348" s="23">
        <f t="shared" si="352"/>
        <v>9.9999999999980105E-3</v>
      </c>
      <c r="BL348" s="23">
        <f t="shared" si="353"/>
        <v>-2.0000000000002238E-2</v>
      </c>
      <c r="BM348" s="23">
        <f t="shared" si="354"/>
        <v>9.9999999999997868E-2</v>
      </c>
      <c r="BN348" s="23">
        <f t="shared" si="355"/>
        <v>0.15999999999999837</v>
      </c>
      <c r="BP348" s="8">
        <f t="shared" si="311"/>
        <v>0.20699999999999807</v>
      </c>
      <c r="BQ348" s="8">
        <f t="shared" si="312"/>
        <v>7.5999999999997847E-2</v>
      </c>
      <c r="BR348" s="8">
        <f t="shared" si="313"/>
        <v>0.32099999999999795</v>
      </c>
      <c r="BS348" s="8">
        <f t="shared" si="314"/>
        <v>7.2999999999997733E-2</v>
      </c>
      <c r="BT348" s="8">
        <f t="shared" si="315"/>
        <v>9.5999999999998309E-2</v>
      </c>
      <c r="BU348" s="8" t="str">
        <f t="shared" si="316"/>
        <v/>
      </c>
      <c r="BV348" s="8" t="str">
        <f t="shared" si="317"/>
        <v/>
      </c>
      <c r="BW348" s="8" t="str">
        <f t="shared" si="318"/>
        <v/>
      </c>
      <c r="BX348" s="8">
        <f t="shared" si="319"/>
        <v>1.2000000000002231E-2</v>
      </c>
      <c r="BY348" s="8">
        <f t="shared" si="320"/>
        <v>1.8999999999998352E-2</v>
      </c>
      <c r="BZ348" s="8">
        <f t="shared" si="321"/>
        <v>0.39299999999999802</v>
      </c>
      <c r="CA348" s="8">
        <f t="shared" si="322"/>
        <v>0.28999999999999826</v>
      </c>
      <c r="CB348" s="8">
        <f t="shared" si="323"/>
        <v>0.21699999999999786</v>
      </c>
      <c r="CC348" s="8">
        <f t="shared" si="324"/>
        <v>0.2829999999999977</v>
      </c>
      <c r="CD348" s="8">
        <f t="shared" si="325"/>
        <v>0.17699999999999783</v>
      </c>
      <c r="CE348" s="8">
        <f t="shared" si="326"/>
        <v>0.23600000000000243</v>
      </c>
      <c r="CF348" s="8">
        <f t="shared" si="327"/>
        <v>2.9500000000002302E-2</v>
      </c>
      <c r="CG348" s="8">
        <f t="shared" si="328"/>
        <v>0.87000000000000188</v>
      </c>
      <c r="CH348" s="8">
        <f t="shared" si="329"/>
        <v>1.9999999999997797E-2</v>
      </c>
      <c r="CI348" s="8">
        <f t="shared" si="330"/>
        <v>0.17000000000000171</v>
      </c>
      <c r="CJ348" s="8">
        <f t="shared" si="331"/>
        <v>9.9999999999980105E-3</v>
      </c>
      <c r="CK348" s="8">
        <f t="shared" si="332"/>
        <v>2.0000000000002238E-2</v>
      </c>
      <c r="CL348" s="8">
        <f t="shared" si="333"/>
        <v>9.9999999999997868E-2</v>
      </c>
      <c r="CM348" s="8">
        <f t="shared" si="334"/>
        <v>0.15999999999999837</v>
      </c>
      <c r="CN348" s="8"/>
    </row>
    <row r="349" spans="1:92">
      <c r="A349" s="1">
        <f t="shared" si="358"/>
        <v>347</v>
      </c>
      <c r="B349" s="34"/>
      <c r="C349" s="1">
        <v>3</v>
      </c>
      <c r="D349" s="4">
        <f t="shared" si="309"/>
        <v>35</v>
      </c>
      <c r="E349" s="4" t="s">
        <v>163</v>
      </c>
      <c r="F349" s="4">
        <v>3</v>
      </c>
      <c r="G349" s="4" t="s">
        <v>13</v>
      </c>
      <c r="H349" s="4" t="s">
        <v>19</v>
      </c>
      <c r="I349" s="4"/>
      <c r="J349" s="5">
        <v>98.5</v>
      </c>
      <c r="K349" s="72"/>
      <c r="L349" s="41">
        <v>6.8070000000000013</v>
      </c>
      <c r="M349" s="132" t="s">
        <v>126</v>
      </c>
      <c r="N349" s="4" t="s">
        <v>15</v>
      </c>
      <c r="O349" s="6">
        <v>6.8120000000000012</v>
      </c>
      <c r="P349" s="4" t="s">
        <v>9</v>
      </c>
      <c r="Q349" s="3" t="s">
        <v>227</v>
      </c>
      <c r="R349" s="23">
        <v>7.3659999999999997</v>
      </c>
      <c r="S349" s="6">
        <v>7.157</v>
      </c>
      <c r="T349" s="6">
        <v>7.1429999999999998</v>
      </c>
      <c r="U349" s="23">
        <v>6.6550000000000002</v>
      </c>
      <c r="V349" s="6">
        <v>6.85</v>
      </c>
      <c r="W349" s="50"/>
      <c r="X349" s="50"/>
      <c r="Y349" s="50"/>
      <c r="Z349" s="23">
        <v>6.8040000000000003</v>
      </c>
      <c r="AA349" s="23">
        <v>6.8070000000000004</v>
      </c>
      <c r="AB349" s="6">
        <v>7.0250000000000004</v>
      </c>
      <c r="AC349" s="6">
        <v>7.008</v>
      </c>
      <c r="AD349" s="6">
        <v>7.04</v>
      </c>
      <c r="AE349" s="6">
        <v>6.9059999999999997</v>
      </c>
      <c r="AF349" s="6">
        <v>7.0869999999999997</v>
      </c>
      <c r="AG349" s="6">
        <v>6.3620000000000001</v>
      </c>
      <c r="AH349" s="6">
        <f t="shared" si="253"/>
        <v>6.7244999999999999</v>
      </c>
      <c r="AI349" s="50"/>
      <c r="AJ349" s="50"/>
      <c r="AK349" s="50"/>
      <c r="AL349" s="50"/>
      <c r="AM349" s="50"/>
      <c r="AN349" s="50"/>
      <c r="AO349" s="50"/>
      <c r="AP349" s="3"/>
      <c r="AQ349" s="23">
        <f t="shared" si="310"/>
        <v>0.55899999999999839</v>
      </c>
      <c r="AR349" s="23">
        <f t="shared" si="356"/>
        <v>0.34999999999999876</v>
      </c>
      <c r="AS349" s="23">
        <f t="shared" si="357"/>
        <v>0.33599999999999852</v>
      </c>
      <c r="AT349" s="23">
        <f t="shared" si="335"/>
        <v>-0.15200000000000102</v>
      </c>
      <c r="AU349" s="23">
        <f t="shared" si="336"/>
        <v>4.2999999999998373E-2</v>
      </c>
      <c r="AV349" s="23" t="str">
        <f t="shared" si="337"/>
        <v/>
      </c>
      <c r="AW349" s="23" t="str">
        <f t="shared" si="338"/>
        <v/>
      </c>
      <c r="AX349" s="23" t="str">
        <f t="shared" si="339"/>
        <v/>
      </c>
      <c r="AY349" s="23">
        <f t="shared" si="340"/>
        <v>-3.0000000000010019E-3</v>
      </c>
      <c r="AZ349" s="23">
        <f t="shared" si="341"/>
        <v>-8.8817841970012523E-16</v>
      </c>
      <c r="BA349" s="23">
        <f t="shared" si="342"/>
        <v>0.21799999999999908</v>
      </c>
      <c r="BB349" s="23">
        <f t="shared" si="343"/>
        <v>0.20099999999999874</v>
      </c>
      <c r="BC349" s="23">
        <f t="shared" si="344"/>
        <v>0.23299999999999876</v>
      </c>
      <c r="BD349" s="23">
        <f t="shared" si="345"/>
        <v>9.8999999999998423E-2</v>
      </c>
      <c r="BE349" s="23">
        <f t="shared" si="346"/>
        <v>0.27999999999999847</v>
      </c>
      <c r="BF349" s="23">
        <f t="shared" si="347"/>
        <v>-0.44500000000000117</v>
      </c>
      <c r="BG349" s="23">
        <f t="shared" si="348"/>
        <v>-8.250000000000135E-2</v>
      </c>
      <c r="BH349" s="23" t="str">
        <f t="shared" si="349"/>
        <v/>
      </c>
      <c r="BI349" s="23" t="str">
        <f t="shared" si="350"/>
        <v/>
      </c>
      <c r="BJ349" s="23" t="str">
        <f t="shared" si="351"/>
        <v/>
      </c>
      <c r="BK349" s="23" t="str">
        <f t="shared" si="352"/>
        <v/>
      </c>
      <c r="BL349" s="23" t="str">
        <f t="shared" si="353"/>
        <v/>
      </c>
      <c r="BM349" s="23" t="str">
        <f t="shared" si="354"/>
        <v/>
      </c>
      <c r="BN349" s="23" t="str">
        <f t="shared" si="355"/>
        <v/>
      </c>
      <c r="BP349" s="8">
        <f t="shared" si="311"/>
        <v>0.55899999999999839</v>
      </c>
      <c r="BQ349" s="8">
        <f t="shared" si="312"/>
        <v>0.34999999999999876</v>
      </c>
      <c r="BR349" s="8">
        <f t="shared" si="313"/>
        <v>0.33599999999999852</v>
      </c>
      <c r="BS349" s="8">
        <f t="shared" si="314"/>
        <v>0.15200000000000102</v>
      </c>
      <c r="BT349" s="8">
        <f t="shared" si="315"/>
        <v>4.2999999999998373E-2</v>
      </c>
      <c r="BU349" s="8" t="str">
        <f t="shared" si="316"/>
        <v/>
      </c>
      <c r="BV349" s="8" t="str">
        <f t="shared" si="317"/>
        <v/>
      </c>
      <c r="BW349" s="8" t="str">
        <f t="shared" si="318"/>
        <v/>
      </c>
      <c r="BX349" s="8">
        <f t="shared" si="319"/>
        <v>3.0000000000010019E-3</v>
      </c>
      <c r="BY349" s="8">
        <f t="shared" si="320"/>
        <v>8.8817841970012523E-16</v>
      </c>
      <c r="BZ349" s="8">
        <f t="shared" si="321"/>
        <v>0.21799999999999908</v>
      </c>
      <c r="CA349" s="8">
        <f t="shared" si="322"/>
        <v>0.20099999999999874</v>
      </c>
      <c r="CB349" s="8">
        <f t="shared" si="323"/>
        <v>0.23299999999999876</v>
      </c>
      <c r="CC349" s="8">
        <f t="shared" si="324"/>
        <v>9.8999999999998423E-2</v>
      </c>
      <c r="CD349" s="8">
        <f t="shared" si="325"/>
        <v>0.27999999999999847</v>
      </c>
      <c r="CE349" s="8">
        <f t="shared" si="326"/>
        <v>0.44500000000000117</v>
      </c>
      <c r="CF349" s="8">
        <f t="shared" si="327"/>
        <v>8.250000000000135E-2</v>
      </c>
      <c r="CG349" s="8" t="str">
        <f t="shared" si="328"/>
        <v/>
      </c>
      <c r="CH349" s="8" t="str">
        <f t="shared" si="329"/>
        <v/>
      </c>
      <c r="CI349" s="8" t="str">
        <f t="shared" si="330"/>
        <v/>
      </c>
      <c r="CJ349" s="8" t="str">
        <f t="shared" si="331"/>
        <v/>
      </c>
      <c r="CK349" s="8" t="str">
        <f t="shared" si="332"/>
        <v/>
      </c>
      <c r="CL349" s="8" t="str">
        <f t="shared" si="333"/>
        <v/>
      </c>
      <c r="CM349" s="8" t="str">
        <f t="shared" si="334"/>
        <v/>
      </c>
      <c r="CN349" s="8"/>
    </row>
    <row r="350" spans="1:92">
      <c r="A350" s="1">
        <f t="shared" si="358"/>
        <v>348</v>
      </c>
      <c r="B350" s="34"/>
      <c r="C350" s="1">
        <v>3</v>
      </c>
      <c r="D350" s="4">
        <f t="shared" si="309"/>
        <v>35</v>
      </c>
      <c r="E350" s="4" t="s">
        <v>163</v>
      </c>
      <c r="F350" s="4">
        <v>3</v>
      </c>
      <c r="G350" s="4" t="s">
        <v>16</v>
      </c>
      <c r="H350" s="4" t="s">
        <v>25</v>
      </c>
      <c r="I350" s="4"/>
      <c r="J350" s="5">
        <v>98.2</v>
      </c>
      <c r="K350" s="72"/>
      <c r="L350" s="41">
        <v>6.9969999999999999</v>
      </c>
      <c r="M350" s="132" t="s">
        <v>126</v>
      </c>
      <c r="N350" s="4" t="s">
        <v>15</v>
      </c>
      <c r="O350" s="6">
        <v>6.9289999999999994</v>
      </c>
      <c r="P350" s="4" t="s">
        <v>9</v>
      </c>
      <c r="Q350" s="3"/>
      <c r="R350" s="23">
        <v>7.1630000000000003</v>
      </c>
      <c r="S350" s="6">
        <v>7.0369999999999999</v>
      </c>
      <c r="T350" s="6">
        <v>7.306</v>
      </c>
      <c r="U350" s="23">
        <v>7.07</v>
      </c>
      <c r="V350" s="6">
        <v>7.0640000000000001</v>
      </c>
      <c r="W350" s="50"/>
      <c r="X350" s="50"/>
      <c r="Y350" s="50"/>
      <c r="Z350" s="23">
        <v>6.9829999999999997</v>
      </c>
      <c r="AA350" s="23">
        <v>7.0129999999999999</v>
      </c>
      <c r="AB350" s="6">
        <v>7.3310000000000004</v>
      </c>
      <c r="AC350" s="6">
        <v>7.2549999999999999</v>
      </c>
      <c r="AD350" s="6">
        <v>7.2080000000000002</v>
      </c>
      <c r="AE350" s="6">
        <v>7.2249999999999996</v>
      </c>
      <c r="AF350" s="6">
        <v>7.1509999999999998</v>
      </c>
      <c r="AG350" s="6">
        <v>6.7329999999999997</v>
      </c>
      <c r="AH350" s="6">
        <f t="shared" si="253"/>
        <v>6.9420000000000002</v>
      </c>
      <c r="AI350" s="7">
        <v>6.34</v>
      </c>
      <c r="AJ350" s="7">
        <v>7</v>
      </c>
      <c r="AK350" s="7">
        <v>6.76</v>
      </c>
      <c r="AL350" s="7">
        <v>6.96</v>
      </c>
      <c r="AM350" s="7">
        <v>6.91</v>
      </c>
      <c r="AN350" s="7">
        <v>7.02</v>
      </c>
      <c r="AO350" s="7">
        <v>7.01</v>
      </c>
      <c r="AP350" s="3"/>
      <c r="AQ350" s="23">
        <f t="shared" si="310"/>
        <v>0.16600000000000037</v>
      </c>
      <c r="AR350" s="23">
        <f t="shared" si="356"/>
        <v>4.0000000000000036E-2</v>
      </c>
      <c r="AS350" s="23">
        <f t="shared" si="357"/>
        <v>0.30900000000000016</v>
      </c>
      <c r="AT350" s="23">
        <f t="shared" si="335"/>
        <v>7.3000000000000398E-2</v>
      </c>
      <c r="AU350" s="23">
        <f t="shared" si="336"/>
        <v>6.7000000000000171E-2</v>
      </c>
      <c r="AV350" s="23" t="str">
        <f t="shared" si="337"/>
        <v/>
      </c>
      <c r="AW350" s="23" t="str">
        <f t="shared" si="338"/>
        <v/>
      </c>
      <c r="AX350" s="23" t="str">
        <f t="shared" si="339"/>
        <v/>
      </c>
      <c r="AY350" s="23">
        <f t="shared" si="340"/>
        <v>-1.4000000000000234E-2</v>
      </c>
      <c r="AZ350" s="23">
        <f t="shared" si="341"/>
        <v>1.6000000000000014E-2</v>
      </c>
      <c r="BA350" s="23">
        <f t="shared" si="342"/>
        <v>0.33400000000000052</v>
      </c>
      <c r="BB350" s="23">
        <f t="shared" si="343"/>
        <v>0.25800000000000001</v>
      </c>
      <c r="BC350" s="23">
        <f t="shared" si="344"/>
        <v>0.2110000000000003</v>
      </c>
      <c r="BD350" s="23">
        <f t="shared" si="345"/>
        <v>0.22799999999999976</v>
      </c>
      <c r="BE350" s="23">
        <f t="shared" si="346"/>
        <v>0.15399999999999991</v>
      </c>
      <c r="BF350" s="23">
        <f t="shared" si="347"/>
        <v>-0.26400000000000023</v>
      </c>
      <c r="BG350" s="23">
        <f t="shared" si="348"/>
        <v>-5.4999999999999716E-2</v>
      </c>
      <c r="BH350" s="23">
        <f t="shared" si="349"/>
        <v>-0.65700000000000003</v>
      </c>
      <c r="BI350" s="23">
        <f t="shared" si="350"/>
        <v>3.0000000000001137E-3</v>
      </c>
      <c r="BJ350" s="23">
        <f t="shared" si="351"/>
        <v>-0.2370000000000001</v>
      </c>
      <c r="BK350" s="23">
        <f t="shared" si="352"/>
        <v>-3.6999999999999922E-2</v>
      </c>
      <c r="BL350" s="23">
        <f t="shared" si="353"/>
        <v>-8.6999999999999744E-2</v>
      </c>
      <c r="BM350" s="23">
        <f t="shared" si="354"/>
        <v>2.2999999999999687E-2</v>
      </c>
      <c r="BN350" s="23">
        <f t="shared" si="355"/>
        <v>1.2999999999999901E-2</v>
      </c>
      <c r="BP350" s="8">
        <f t="shared" si="311"/>
        <v>0.16600000000000037</v>
      </c>
      <c r="BQ350" s="8">
        <f t="shared" si="312"/>
        <v>4.0000000000000036E-2</v>
      </c>
      <c r="BR350" s="8">
        <f t="shared" si="313"/>
        <v>0.30900000000000016</v>
      </c>
      <c r="BS350" s="8">
        <f t="shared" si="314"/>
        <v>7.3000000000000398E-2</v>
      </c>
      <c r="BT350" s="8">
        <f t="shared" si="315"/>
        <v>6.7000000000000171E-2</v>
      </c>
      <c r="BU350" s="8" t="str">
        <f t="shared" si="316"/>
        <v/>
      </c>
      <c r="BV350" s="8" t="str">
        <f t="shared" si="317"/>
        <v/>
      </c>
      <c r="BW350" s="8" t="str">
        <f t="shared" si="318"/>
        <v/>
      </c>
      <c r="BX350" s="8">
        <f t="shared" si="319"/>
        <v>1.4000000000000234E-2</v>
      </c>
      <c r="BY350" s="8">
        <f t="shared" si="320"/>
        <v>1.6000000000000014E-2</v>
      </c>
      <c r="BZ350" s="8">
        <f t="shared" si="321"/>
        <v>0.33400000000000052</v>
      </c>
      <c r="CA350" s="8">
        <f t="shared" si="322"/>
        <v>0.25800000000000001</v>
      </c>
      <c r="CB350" s="8">
        <f t="shared" si="323"/>
        <v>0.2110000000000003</v>
      </c>
      <c r="CC350" s="8">
        <f t="shared" si="324"/>
        <v>0.22799999999999976</v>
      </c>
      <c r="CD350" s="8">
        <f t="shared" si="325"/>
        <v>0.15399999999999991</v>
      </c>
      <c r="CE350" s="8">
        <f t="shared" si="326"/>
        <v>0.26400000000000023</v>
      </c>
      <c r="CF350" s="8">
        <f t="shared" si="327"/>
        <v>5.4999999999999716E-2</v>
      </c>
      <c r="CG350" s="8">
        <f t="shared" si="328"/>
        <v>0.65700000000000003</v>
      </c>
      <c r="CH350" s="8">
        <f t="shared" si="329"/>
        <v>3.0000000000001137E-3</v>
      </c>
      <c r="CI350" s="8">
        <f t="shared" si="330"/>
        <v>0.2370000000000001</v>
      </c>
      <c r="CJ350" s="8">
        <f t="shared" si="331"/>
        <v>3.6999999999999922E-2</v>
      </c>
      <c r="CK350" s="8">
        <f t="shared" si="332"/>
        <v>8.6999999999999744E-2</v>
      </c>
      <c r="CL350" s="8">
        <f t="shared" si="333"/>
        <v>2.2999999999999687E-2</v>
      </c>
      <c r="CM350" s="8">
        <f t="shared" si="334"/>
        <v>1.2999999999999901E-2</v>
      </c>
      <c r="CN350" s="8"/>
    </row>
    <row r="351" spans="1:92">
      <c r="A351" s="1">
        <f t="shared" si="358"/>
        <v>349</v>
      </c>
      <c r="B351" s="34"/>
      <c r="C351" s="1">
        <v>3</v>
      </c>
      <c r="D351" s="4">
        <f t="shared" si="309"/>
        <v>35</v>
      </c>
      <c r="E351" s="4" t="s">
        <v>132</v>
      </c>
      <c r="F351" s="4">
        <v>1</v>
      </c>
      <c r="G351" s="4" t="s">
        <v>13</v>
      </c>
      <c r="H351" s="4" t="s">
        <v>19</v>
      </c>
      <c r="I351" s="4" t="s">
        <v>273</v>
      </c>
      <c r="J351" s="5">
        <v>87.4</v>
      </c>
      <c r="K351" s="67">
        <v>0</v>
      </c>
      <c r="L351" s="41">
        <v>0.64700000000000002</v>
      </c>
      <c r="M351" s="132" t="s">
        <v>238</v>
      </c>
      <c r="N351" s="4" t="s">
        <v>15</v>
      </c>
      <c r="O351" s="6">
        <v>0.64499999999999991</v>
      </c>
      <c r="P351" s="4" t="s">
        <v>9</v>
      </c>
      <c r="Q351" s="3" t="s">
        <v>227</v>
      </c>
      <c r="R351" s="6">
        <v>1.0620000000000001</v>
      </c>
      <c r="S351" s="6">
        <v>0.90300000000000002</v>
      </c>
      <c r="T351" s="6">
        <v>0.84699999999999998</v>
      </c>
      <c r="U351" s="6">
        <v>0.76200000000000001</v>
      </c>
      <c r="V351" s="6">
        <v>0.80900000000000005</v>
      </c>
      <c r="W351" s="6">
        <v>0.73799999999999999</v>
      </c>
      <c r="X351" s="6">
        <v>0.73299999999999998</v>
      </c>
      <c r="Y351" s="6">
        <v>0.70399999999999996</v>
      </c>
      <c r="Z351" s="23">
        <v>0.67800000000000005</v>
      </c>
      <c r="AA351" s="23">
        <v>0.66800000000000004</v>
      </c>
      <c r="AB351" s="6">
        <v>0.93100000000000005</v>
      </c>
      <c r="AC351" s="6">
        <v>1.0149999999999999</v>
      </c>
      <c r="AD351" s="6">
        <v>0.97699999999999998</v>
      </c>
      <c r="AE351" s="6">
        <v>0.74399999999999999</v>
      </c>
      <c r="AF351" s="6">
        <v>0.80400000000000005</v>
      </c>
      <c r="AG351" s="6">
        <v>0.23699999999999999</v>
      </c>
      <c r="AH351" s="6">
        <f t="shared" si="253"/>
        <v>0.52049999999999996</v>
      </c>
      <c r="AI351" s="7">
        <v>0.72</v>
      </c>
      <c r="AJ351" s="7">
        <v>0.69</v>
      </c>
      <c r="AK351" s="7">
        <v>0.52</v>
      </c>
      <c r="AL351" s="7">
        <v>0.66</v>
      </c>
      <c r="AM351" s="7">
        <v>0.62</v>
      </c>
      <c r="AN351" s="7">
        <v>0.68</v>
      </c>
      <c r="AO351" s="7">
        <v>0.66</v>
      </c>
      <c r="AP351" s="3"/>
      <c r="AQ351" s="23">
        <f t="shared" si="310"/>
        <v>0.41500000000000004</v>
      </c>
      <c r="AR351" s="23">
        <f t="shared" si="356"/>
        <v>0.25600000000000001</v>
      </c>
      <c r="AS351" s="23">
        <f t="shared" si="357"/>
        <v>0.19999999999999996</v>
      </c>
      <c r="AT351" s="23">
        <f t="shared" si="335"/>
        <v>0.11499999999999999</v>
      </c>
      <c r="AU351" s="23">
        <f t="shared" si="336"/>
        <v>0.16200000000000003</v>
      </c>
      <c r="AV351" s="23">
        <f t="shared" si="337"/>
        <v>9.099999999999997E-2</v>
      </c>
      <c r="AW351" s="23">
        <f t="shared" si="338"/>
        <v>8.5999999999999965E-2</v>
      </c>
      <c r="AX351" s="23">
        <f t="shared" si="339"/>
        <v>5.699999999999994E-2</v>
      </c>
      <c r="AY351" s="23">
        <f t="shared" si="340"/>
        <v>3.1000000000000028E-2</v>
      </c>
      <c r="AZ351" s="23">
        <f t="shared" si="341"/>
        <v>2.1000000000000019E-2</v>
      </c>
      <c r="BA351" s="23">
        <f t="shared" si="342"/>
        <v>0.28400000000000003</v>
      </c>
      <c r="BB351" s="23">
        <f t="shared" si="343"/>
        <v>0.36799999999999988</v>
      </c>
      <c r="BC351" s="23">
        <f t="shared" si="344"/>
        <v>0.32999999999999996</v>
      </c>
      <c r="BD351" s="23">
        <f t="shared" si="345"/>
        <v>9.6999999999999975E-2</v>
      </c>
      <c r="BE351" s="23">
        <f t="shared" si="346"/>
        <v>0.15700000000000003</v>
      </c>
      <c r="BF351" s="23">
        <f t="shared" si="347"/>
        <v>-0.41000000000000003</v>
      </c>
      <c r="BG351" s="23">
        <f t="shared" si="348"/>
        <v>-0.12650000000000006</v>
      </c>
      <c r="BH351" s="23">
        <f t="shared" si="349"/>
        <v>7.2999999999999954E-2</v>
      </c>
      <c r="BI351" s="23">
        <f t="shared" si="350"/>
        <v>4.2999999999999927E-2</v>
      </c>
      <c r="BJ351" s="23">
        <f t="shared" si="351"/>
        <v>-0.127</v>
      </c>
      <c r="BK351" s="23">
        <f t="shared" si="352"/>
        <v>1.3000000000000012E-2</v>
      </c>
      <c r="BL351" s="23">
        <f t="shared" si="353"/>
        <v>-2.7000000000000024E-2</v>
      </c>
      <c r="BM351" s="23">
        <f t="shared" si="354"/>
        <v>3.3000000000000029E-2</v>
      </c>
      <c r="BN351" s="23">
        <f t="shared" si="355"/>
        <v>1.3000000000000012E-2</v>
      </c>
      <c r="BP351" s="8">
        <f t="shared" si="311"/>
        <v>0.41500000000000004</v>
      </c>
      <c r="BQ351" s="8">
        <f t="shared" si="312"/>
        <v>0.25600000000000001</v>
      </c>
      <c r="BR351" s="8">
        <f t="shared" si="313"/>
        <v>0.19999999999999996</v>
      </c>
      <c r="BS351" s="8">
        <f t="shared" si="314"/>
        <v>0.11499999999999999</v>
      </c>
      <c r="BT351" s="8">
        <f t="shared" si="315"/>
        <v>0.16200000000000003</v>
      </c>
      <c r="BU351" s="8">
        <f t="shared" si="316"/>
        <v>9.099999999999997E-2</v>
      </c>
      <c r="BV351" s="8">
        <f t="shared" si="317"/>
        <v>8.5999999999999965E-2</v>
      </c>
      <c r="BW351" s="8">
        <f t="shared" si="318"/>
        <v>5.699999999999994E-2</v>
      </c>
      <c r="BX351" s="8">
        <f t="shared" si="319"/>
        <v>3.1000000000000028E-2</v>
      </c>
      <c r="BY351" s="8">
        <f t="shared" si="320"/>
        <v>2.1000000000000019E-2</v>
      </c>
      <c r="BZ351" s="8">
        <f t="shared" si="321"/>
        <v>0.28400000000000003</v>
      </c>
      <c r="CA351" s="8">
        <f t="shared" si="322"/>
        <v>0.36799999999999988</v>
      </c>
      <c r="CB351" s="8">
        <f t="shared" si="323"/>
        <v>0.32999999999999996</v>
      </c>
      <c r="CC351" s="8">
        <f t="shared" si="324"/>
        <v>9.6999999999999975E-2</v>
      </c>
      <c r="CD351" s="8">
        <f t="shared" si="325"/>
        <v>0.15700000000000003</v>
      </c>
      <c r="CE351" s="8">
        <f t="shared" si="326"/>
        <v>0.41000000000000003</v>
      </c>
      <c r="CF351" s="8">
        <f t="shared" si="327"/>
        <v>0.12650000000000006</v>
      </c>
      <c r="CG351" s="8">
        <f t="shared" si="328"/>
        <v>7.2999999999999954E-2</v>
      </c>
      <c r="CH351" s="8">
        <f t="shared" si="329"/>
        <v>4.2999999999999927E-2</v>
      </c>
      <c r="CI351" s="8">
        <f t="shared" si="330"/>
        <v>0.127</v>
      </c>
      <c r="CJ351" s="8">
        <f t="shared" si="331"/>
        <v>1.3000000000000012E-2</v>
      </c>
      <c r="CK351" s="8">
        <f t="shared" si="332"/>
        <v>2.7000000000000024E-2</v>
      </c>
      <c r="CL351" s="8">
        <f t="shared" si="333"/>
        <v>3.3000000000000029E-2</v>
      </c>
      <c r="CM351" s="8">
        <f t="shared" si="334"/>
        <v>1.3000000000000012E-2</v>
      </c>
      <c r="CN351" s="8"/>
    </row>
    <row r="352" spans="1:92">
      <c r="A352" s="1">
        <f t="shared" si="358"/>
        <v>350</v>
      </c>
      <c r="B352" s="34" t="s">
        <v>197</v>
      </c>
      <c r="C352" s="1">
        <v>5</v>
      </c>
      <c r="D352" s="4">
        <f t="shared" si="309"/>
        <v>35</v>
      </c>
      <c r="E352" s="4" t="s">
        <v>148</v>
      </c>
      <c r="F352" s="4">
        <v>1</v>
      </c>
      <c r="G352" s="4" t="s">
        <v>13</v>
      </c>
      <c r="H352" s="4" t="s">
        <v>14</v>
      </c>
      <c r="I352" s="4"/>
      <c r="J352" s="12">
        <v>93.1</v>
      </c>
      <c r="K352" s="67">
        <v>2E-3</v>
      </c>
      <c r="L352" s="41">
        <v>3.7340000000000004</v>
      </c>
      <c r="M352" s="132" t="s">
        <v>225</v>
      </c>
      <c r="N352" s="4" t="s">
        <v>15</v>
      </c>
      <c r="O352" s="6">
        <v>3.7309999999999999</v>
      </c>
      <c r="P352" s="4" t="s">
        <v>9</v>
      </c>
      <c r="Q352" s="3" t="s">
        <v>227</v>
      </c>
      <c r="R352" s="23">
        <v>3.89</v>
      </c>
      <c r="S352" s="6">
        <v>3.7429999999999999</v>
      </c>
      <c r="T352" s="23">
        <v>3.9390000000000001</v>
      </c>
      <c r="U352" s="23">
        <v>3.5819999999999999</v>
      </c>
      <c r="V352" s="23">
        <v>3.83</v>
      </c>
      <c r="W352" s="23">
        <v>3.7509999999999999</v>
      </c>
      <c r="X352" s="23">
        <v>3.7570000000000001</v>
      </c>
      <c r="Y352" s="23">
        <v>3.7530000000000001</v>
      </c>
      <c r="Z352" s="23">
        <v>3.7370000000000001</v>
      </c>
      <c r="AA352" s="23">
        <v>3.74</v>
      </c>
      <c r="AB352" s="6">
        <v>3.972</v>
      </c>
      <c r="AC352" s="6">
        <v>3.9750000000000001</v>
      </c>
      <c r="AD352" s="6">
        <v>3.899</v>
      </c>
      <c r="AE352" s="6">
        <v>3.766</v>
      </c>
      <c r="AF352" s="6">
        <v>3.7360000000000002</v>
      </c>
      <c r="AG352" s="6">
        <v>3.5169999999999999</v>
      </c>
      <c r="AH352" s="6">
        <f t="shared" si="253"/>
        <v>3.6265000000000001</v>
      </c>
      <c r="AI352" s="11"/>
      <c r="AJ352" s="11"/>
      <c r="AK352" s="11"/>
      <c r="AL352" s="11"/>
      <c r="AM352" s="11"/>
      <c r="AN352" s="11"/>
      <c r="AO352" s="11"/>
      <c r="AP352" s="3"/>
      <c r="AQ352" s="23">
        <f t="shared" si="310"/>
        <v>0.15599999999999969</v>
      </c>
      <c r="AR352" s="23">
        <f t="shared" si="356"/>
        <v>8.9999999999994529E-3</v>
      </c>
      <c r="AS352" s="23">
        <f t="shared" si="357"/>
        <v>0.20499999999999963</v>
      </c>
      <c r="AT352" s="23">
        <f t="shared" si="335"/>
        <v>-0.15200000000000058</v>
      </c>
      <c r="AU352" s="23">
        <f t="shared" si="336"/>
        <v>9.5999999999999641E-2</v>
      </c>
      <c r="AV352" s="23">
        <f t="shared" si="337"/>
        <v>1.699999999999946E-2</v>
      </c>
      <c r="AW352" s="23">
        <f t="shared" si="338"/>
        <v>2.2999999999999687E-2</v>
      </c>
      <c r="AX352" s="23">
        <f t="shared" si="339"/>
        <v>1.8999999999999684E-2</v>
      </c>
      <c r="AY352" s="23">
        <f t="shared" si="340"/>
        <v>2.9999999999996696E-3</v>
      </c>
      <c r="AZ352" s="23">
        <f t="shared" si="341"/>
        <v>5.9999999999997833E-3</v>
      </c>
      <c r="BA352" s="23">
        <f t="shared" si="342"/>
        <v>0.23799999999999955</v>
      </c>
      <c r="BB352" s="23">
        <f t="shared" si="343"/>
        <v>0.24099999999999966</v>
      </c>
      <c r="BC352" s="23">
        <f t="shared" si="344"/>
        <v>0.16499999999999959</v>
      </c>
      <c r="BD352" s="23">
        <f t="shared" si="345"/>
        <v>3.1999999999999584E-2</v>
      </c>
      <c r="BE352" s="23">
        <f t="shared" si="346"/>
        <v>1.9999999999997797E-3</v>
      </c>
      <c r="BF352" s="23">
        <f t="shared" si="347"/>
        <v>-0.21700000000000053</v>
      </c>
      <c r="BG352" s="23">
        <f t="shared" si="348"/>
        <v>-0.10750000000000037</v>
      </c>
      <c r="BH352" s="23" t="str">
        <f t="shared" si="349"/>
        <v/>
      </c>
      <c r="BI352" s="23" t="str">
        <f t="shared" si="350"/>
        <v/>
      </c>
      <c r="BJ352" s="23" t="str">
        <f t="shared" si="351"/>
        <v/>
      </c>
      <c r="BK352" s="23" t="str">
        <f t="shared" si="352"/>
        <v/>
      </c>
      <c r="BL352" s="23" t="str">
        <f t="shared" si="353"/>
        <v/>
      </c>
      <c r="BM352" s="23" t="str">
        <f t="shared" si="354"/>
        <v/>
      </c>
      <c r="BN352" s="23" t="str">
        <f t="shared" si="355"/>
        <v/>
      </c>
      <c r="BP352" s="8">
        <f t="shared" si="311"/>
        <v>0.15599999999999969</v>
      </c>
      <c r="BQ352" s="8">
        <f t="shared" si="312"/>
        <v>8.9999999999994529E-3</v>
      </c>
      <c r="BR352" s="8">
        <f t="shared" si="313"/>
        <v>0.20499999999999963</v>
      </c>
      <c r="BS352" s="8">
        <f t="shared" si="314"/>
        <v>0.15200000000000058</v>
      </c>
      <c r="BT352" s="8">
        <f t="shared" si="315"/>
        <v>9.5999999999999641E-2</v>
      </c>
      <c r="BU352" s="8">
        <f t="shared" si="316"/>
        <v>1.699999999999946E-2</v>
      </c>
      <c r="BV352" s="8">
        <f t="shared" si="317"/>
        <v>2.2999999999999687E-2</v>
      </c>
      <c r="BW352" s="8">
        <f t="shared" si="318"/>
        <v>1.8999999999999684E-2</v>
      </c>
      <c r="BX352" s="8">
        <f t="shared" si="319"/>
        <v>2.9999999999996696E-3</v>
      </c>
      <c r="BY352" s="8">
        <f t="shared" si="320"/>
        <v>5.9999999999997833E-3</v>
      </c>
      <c r="BZ352" s="8">
        <f t="shared" si="321"/>
        <v>0.23799999999999955</v>
      </c>
      <c r="CA352" s="8">
        <f t="shared" si="322"/>
        <v>0.24099999999999966</v>
      </c>
      <c r="CB352" s="8">
        <f t="shared" si="323"/>
        <v>0.16499999999999959</v>
      </c>
      <c r="CC352" s="8">
        <f t="shared" si="324"/>
        <v>3.1999999999999584E-2</v>
      </c>
      <c r="CD352" s="8">
        <f t="shared" si="325"/>
        <v>1.9999999999997797E-3</v>
      </c>
      <c r="CE352" s="8">
        <f t="shared" si="326"/>
        <v>0.21700000000000053</v>
      </c>
      <c r="CF352" s="8">
        <f t="shared" si="327"/>
        <v>0.10750000000000037</v>
      </c>
      <c r="CG352" s="8" t="str">
        <f t="shared" si="328"/>
        <v/>
      </c>
      <c r="CH352" s="8" t="str">
        <f t="shared" si="329"/>
        <v/>
      </c>
      <c r="CI352" s="8" t="str">
        <f t="shared" si="330"/>
        <v/>
      </c>
      <c r="CJ352" s="8" t="str">
        <f t="shared" si="331"/>
        <v/>
      </c>
      <c r="CK352" s="8" t="str">
        <f t="shared" si="332"/>
        <v/>
      </c>
      <c r="CL352" s="8" t="str">
        <f t="shared" si="333"/>
        <v/>
      </c>
      <c r="CM352" s="8" t="str">
        <f t="shared" si="334"/>
        <v/>
      </c>
      <c r="CN352" s="8"/>
    </row>
    <row r="353" spans="1:92">
      <c r="A353" s="1">
        <f t="shared" si="358"/>
        <v>351</v>
      </c>
      <c r="B353" s="34"/>
      <c r="C353" s="1">
        <v>5</v>
      </c>
      <c r="D353" s="4">
        <f t="shared" si="309"/>
        <v>35</v>
      </c>
      <c r="E353" s="4" t="s">
        <v>151</v>
      </c>
      <c r="F353" s="4">
        <v>1</v>
      </c>
      <c r="G353" s="4" t="s">
        <v>13</v>
      </c>
      <c r="H353" s="4" t="s">
        <v>19</v>
      </c>
      <c r="I353" s="4"/>
      <c r="J353" s="12">
        <v>91.4</v>
      </c>
      <c r="K353" s="72"/>
      <c r="L353" s="41">
        <v>6.9879999999999995</v>
      </c>
      <c r="M353" s="132" t="s">
        <v>225</v>
      </c>
      <c r="N353" s="4" t="s">
        <v>15</v>
      </c>
      <c r="O353" s="6">
        <v>6.9729999999999981</v>
      </c>
      <c r="P353" s="4" t="s">
        <v>9</v>
      </c>
      <c r="Q353" s="3" t="s">
        <v>227</v>
      </c>
      <c r="R353" s="23">
        <v>7.4580000000000002</v>
      </c>
      <c r="S353" s="6">
        <v>7.19</v>
      </c>
      <c r="T353" s="23">
        <v>7.24</v>
      </c>
      <c r="U353" s="23">
        <v>6.7149999999999999</v>
      </c>
      <c r="V353" s="23">
        <v>7.0979999999999999</v>
      </c>
      <c r="W353" s="23">
        <v>7.0449999999999999</v>
      </c>
      <c r="X353" s="23">
        <v>7.0460000000000003</v>
      </c>
      <c r="Y353" s="23">
        <v>7.024</v>
      </c>
      <c r="Z353" s="23">
        <v>7.0170000000000003</v>
      </c>
      <c r="AA353" s="23">
        <v>6.9960000000000004</v>
      </c>
      <c r="AB353" s="6">
        <v>7.29</v>
      </c>
      <c r="AC353" s="6">
        <v>7.2789999999999999</v>
      </c>
      <c r="AD353" s="6">
        <v>7.25</v>
      </c>
      <c r="AE353" s="6">
        <v>7.0970000000000004</v>
      </c>
      <c r="AF353" s="6">
        <v>7.1890000000000001</v>
      </c>
      <c r="AG353" s="6">
        <v>6.6989999999999998</v>
      </c>
      <c r="AH353" s="6">
        <f t="shared" si="253"/>
        <v>6.944</v>
      </c>
      <c r="AI353" s="11"/>
      <c r="AJ353" s="11"/>
      <c r="AK353" s="11"/>
      <c r="AL353" s="11"/>
      <c r="AM353" s="11"/>
      <c r="AN353" s="11"/>
      <c r="AO353" s="11"/>
      <c r="AP353" s="3"/>
      <c r="AQ353" s="23">
        <f t="shared" si="310"/>
        <v>0.47000000000000064</v>
      </c>
      <c r="AR353" s="23">
        <f t="shared" si="356"/>
        <v>0.20200000000000085</v>
      </c>
      <c r="AS353" s="23">
        <f t="shared" si="357"/>
        <v>0.25200000000000067</v>
      </c>
      <c r="AT353" s="23">
        <f t="shared" si="335"/>
        <v>-0.27299999999999969</v>
      </c>
      <c r="AU353" s="23">
        <f t="shared" si="336"/>
        <v>0.11000000000000032</v>
      </c>
      <c r="AV353" s="23">
        <f t="shared" si="337"/>
        <v>5.7000000000000384E-2</v>
      </c>
      <c r="AW353" s="23">
        <f t="shared" si="338"/>
        <v>5.8000000000000718E-2</v>
      </c>
      <c r="AX353" s="23">
        <f t="shared" si="339"/>
        <v>3.6000000000000476E-2</v>
      </c>
      <c r="AY353" s="23">
        <f t="shared" si="340"/>
        <v>2.9000000000000803E-2</v>
      </c>
      <c r="AZ353" s="23">
        <f t="shared" si="341"/>
        <v>8.0000000000008953E-3</v>
      </c>
      <c r="BA353" s="23">
        <f t="shared" si="342"/>
        <v>0.30200000000000049</v>
      </c>
      <c r="BB353" s="23">
        <f t="shared" si="343"/>
        <v>0.29100000000000037</v>
      </c>
      <c r="BC353" s="23">
        <f t="shared" si="344"/>
        <v>0.26200000000000045</v>
      </c>
      <c r="BD353" s="23">
        <f t="shared" si="345"/>
        <v>0.10900000000000087</v>
      </c>
      <c r="BE353" s="23">
        <f t="shared" si="346"/>
        <v>0.20100000000000051</v>
      </c>
      <c r="BF353" s="23">
        <f t="shared" si="347"/>
        <v>-0.2889999999999997</v>
      </c>
      <c r="BG353" s="23">
        <f t="shared" si="348"/>
        <v>-4.3999999999999595E-2</v>
      </c>
      <c r="BH353" s="23" t="str">
        <f t="shared" si="349"/>
        <v/>
      </c>
      <c r="BI353" s="23" t="str">
        <f t="shared" si="350"/>
        <v/>
      </c>
      <c r="BJ353" s="23" t="str">
        <f t="shared" si="351"/>
        <v/>
      </c>
      <c r="BK353" s="23" t="str">
        <f t="shared" si="352"/>
        <v/>
      </c>
      <c r="BL353" s="23" t="str">
        <f t="shared" si="353"/>
        <v/>
      </c>
      <c r="BM353" s="23" t="str">
        <f t="shared" si="354"/>
        <v/>
      </c>
      <c r="BN353" s="23" t="str">
        <f t="shared" si="355"/>
        <v/>
      </c>
      <c r="BP353" s="8">
        <f t="shared" si="311"/>
        <v>0.47000000000000064</v>
      </c>
      <c r="BQ353" s="8">
        <f t="shared" si="312"/>
        <v>0.20200000000000085</v>
      </c>
      <c r="BR353" s="8">
        <f t="shared" si="313"/>
        <v>0.25200000000000067</v>
      </c>
      <c r="BS353" s="8">
        <f t="shared" si="314"/>
        <v>0.27299999999999969</v>
      </c>
      <c r="BT353" s="8">
        <f t="shared" si="315"/>
        <v>0.11000000000000032</v>
      </c>
      <c r="BU353" s="8">
        <f t="shared" si="316"/>
        <v>5.7000000000000384E-2</v>
      </c>
      <c r="BV353" s="8">
        <f t="shared" si="317"/>
        <v>5.8000000000000718E-2</v>
      </c>
      <c r="BW353" s="8">
        <f t="shared" si="318"/>
        <v>3.6000000000000476E-2</v>
      </c>
      <c r="BX353" s="8">
        <f t="shared" si="319"/>
        <v>2.9000000000000803E-2</v>
      </c>
      <c r="BY353" s="8">
        <f t="shared" si="320"/>
        <v>8.0000000000008953E-3</v>
      </c>
      <c r="BZ353" s="8">
        <f t="shared" si="321"/>
        <v>0.30200000000000049</v>
      </c>
      <c r="CA353" s="8">
        <f t="shared" si="322"/>
        <v>0.29100000000000037</v>
      </c>
      <c r="CB353" s="8">
        <f t="shared" si="323"/>
        <v>0.26200000000000045</v>
      </c>
      <c r="CC353" s="8">
        <f t="shared" si="324"/>
        <v>0.10900000000000087</v>
      </c>
      <c r="CD353" s="8">
        <f t="shared" si="325"/>
        <v>0.20100000000000051</v>
      </c>
      <c r="CE353" s="8">
        <f t="shared" si="326"/>
        <v>0.2889999999999997</v>
      </c>
      <c r="CF353" s="8">
        <f t="shared" si="327"/>
        <v>4.3999999999999595E-2</v>
      </c>
      <c r="CG353" s="8" t="str">
        <f t="shared" si="328"/>
        <v/>
      </c>
      <c r="CH353" s="8" t="str">
        <f t="shared" si="329"/>
        <v/>
      </c>
      <c r="CI353" s="8" t="str">
        <f t="shared" si="330"/>
        <v/>
      </c>
      <c r="CJ353" s="8" t="str">
        <f t="shared" si="331"/>
        <v/>
      </c>
      <c r="CK353" s="8" t="str">
        <f t="shared" si="332"/>
        <v/>
      </c>
      <c r="CL353" s="8" t="str">
        <f t="shared" si="333"/>
        <v/>
      </c>
      <c r="CM353" s="8" t="str">
        <f t="shared" si="334"/>
        <v/>
      </c>
      <c r="CN353" s="8"/>
    </row>
    <row r="354" spans="1:92">
      <c r="A354" s="1">
        <f t="shared" si="358"/>
        <v>352</v>
      </c>
      <c r="B354" s="34"/>
      <c r="C354" s="1">
        <v>5</v>
      </c>
      <c r="D354" s="4">
        <f t="shared" si="309"/>
        <v>35</v>
      </c>
      <c r="E354" s="4" t="s">
        <v>157</v>
      </c>
      <c r="F354" s="4">
        <v>1</v>
      </c>
      <c r="G354" s="4" t="s">
        <v>16</v>
      </c>
      <c r="H354" s="4" t="s">
        <v>192</v>
      </c>
      <c r="I354" s="4"/>
      <c r="J354" s="12">
        <v>93.3</v>
      </c>
      <c r="K354" s="67">
        <v>2.5999999999999999E-2</v>
      </c>
      <c r="L354" s="41">
        <v>8.5039999999999996</v>
      </c>
      <c r="M354" s="132" t="s">
        <v>225</v>
      </c>
      <c r="N354" s="4" t="s">
        <v>15</v>
      </c>
      <c r="O354" s="6">
        <v>8.5220000000000002</v>
      </c>
      <c r="P354" s="4" t="s">
        <v>9</v>
      </c>
      <c r="Q354" s="3" t="s">
        <v>227</v>
      </c>
      <c r="R354" s="23">
        <v>8.5329999999999995</v>
      </c>
      <c r="S354" s="6">
        <v>8.2919999999999998</v>
      </c>
      <c r="T354" s="23">
        <v>8.9030000000000005</v>
      </c>
      <c r="U354" s="23">
        <v>8.7420000000000009</v>
      </c>
      <c r="V354" s="23">
        <v>8.6929999999999996</v>
      </c>
      <c r="W354" s="23">
        <v>8.5489999999999995</v>
      </c>
      <c r="X354" s="23">
        <v>8.5519999999999996</v>
      </c>
      <c r="Y354" s="23">
        <v>8.5530000000000008</v>
      </c>
      <c r="Z354" s="23">
        <v>8.4979999999999993</v>
      </c>
      <c r="AA354" s="23">
        <v>8.5180000000000007</v>
      </c>
      <c r="AB354" s="6">
        <v>8.9480000000000004</v>
      </c>
      <c r="AC354" s="6">
        <v>8.8230000000000004</v>
      </c>
      <c r="AD354" s="6">
        <v>8.6470000000000002</v>
      </c>
      <c r="AE354" s="6">
        <v>8.7739999999999991</v>
      </c>
      <c r="AF354" s="6">
        <v>8.4190000000000005</v>
      </c>
      <c r="AG354" s="6">
        <v>8.5030000000000001</v>
      </c>
      <c r="AH354" s="6">
        <f t="shared" si="253"/>
        <v>8.4610000000000003</v>
      </c>
      <c r="AI354" s="11"/>
      <c r="AJ354" s="11"/>
      <c r="AK354" s="11"/>
      <c r="AL354" s="11"/>
      <c r="AM354" s="11"/>
      <c r="AN354" s="11"/>
      <c r="AO354" s="11"/>
      <c r="AP354" s="3"/>
      <c r="AQ354" s="23">
        <f t="shared" si="310"/>
        <v>2.8999999999999915E-2</v>
      </c>
      <c r="AR354" s="23">
        <f t="shared" si="356"/>
        <v>-0.21199999999999974</v>
      </c>
      <c r="AS354" s="23">
        <f t="shared" si="357"/>
        <v>0.39900000000000091</v>
      </c>
      <c r="AT354" s="23">
        <f t="shared" si="335"/>
        <v>0.23800000000000132</v>
      </c>
      <c r="AU354" s="23">
        <f t="shared" si="336"/>
        <v>0.18900000000000006</v>
      </c>
      <c r="AV354" s="23">
        <f t="shared" si="337"/>
        <v>4.4999999999999929E-2</v>
      </c>
      <c r="AW354" s="23">
        <f t="shared" si="338"/>
        <v>4.8000000000000043E-2</v>
      </c>
      <c r="AX354" s="23">
        <f t="shared" si="339"/>
        <v>4.9000000000001265E-2</v>
      </c>
      <c r="AY354" s="23">
        <f t="shared" si="340"/>
        <v>-6.0000000000002274E-3</v>
      </c>
      <c r="AZ354" s="23">
        <f t="shared" si="341"/>
        <v>1.4000000000001123E-2</v>
      </c>
      <c r="BA354" s="23">
        <f t="shared" si="342"/>
        <v>0.44400000000000084</v>
      </c>
      <c r="BB354" s="23">
        <f t="shared" si="343"/>
        <v>0.31900000000000084</v>
      </c>
      <c r="BC354" s="23">
        <f t="shared" si="344"/>
        <v>0.14300000000000068</v>
      </c>
      <c r="BD354" s="23">
        <f t="shared" si="345"/>
        <v>0.26999999999999957</v>
      </c>
      <c r="BE354" s="23">
        <f t="shared" si="346"/>
        <v>-8.4999999999999076E-2</v>
      </c>
      <c r="BF354" s="23">
        <f t="shared" si="347"/>
        <v>-9.9999999999944578E-4</v>
      </c>
      <c r="BG354" s="23">
        <f t="shared" si="348"/>
        <v>-4.2999999999999261E-2</v>
      </c>
      <c r="BH354" s="23" t="str">
        <f t="shared" si="349"/>
        <v/>
      </c>
      <c r="BI354" s="23" t="str">
        <f t="shared" si="350"/>
        <v/>
      </c>
      <c r="BJ354" s="23" t="str">
        <f t="shared" si="351"/>
        <v/>
      </c>
      <c r="BK354" s="23" t="str">
        <f t="shared" si="352"/>
        <v/>
      </c>
      <c r="BL354" s="23" t="str">
        <f t="shared" si="353"/>
        <v/>
      </c>
      <c r="BM354" s="23" t="str">
        <f t="shared" si="354"/>
        <v/>
      </c>
      <c r="BN354" s="23" t="str">
        <f t="shared" si="355"/>
        <v/>
      </c>
      <c r="BP354" s="8">
        <f t="shared" si="311"/>
        <v>2.8999999999999915E-2</v>
      </c>
      <c r="BQ354" s="8">
        <f t="shared" si="312"/>
        <v>0.21199999999999974</v>
      </c>
      <c r="BR354" s="8">
        <f t="shared" si="313"/>
        <v>0.39900000000000091</v>
      </c>
      <c r="BS354" s="8">
        <f t="shared" si="314"/>
        <v>0.23800000000000132</v>
      </c>
      <c r="BT354" s="8">
        <f t="shared" si="315"/>
        <v>0.18900000000000006</v>
      </c>
      <c r="BU354" s="8">
        <f t="shared" si="316"/>
        <v>4.4999999999999929E-2</v>
      </c>
      <c r="BV354" s="8">
        <f t="shared" si="317"/>
        <v>4.8000000000000043E-2</v>
      </c>
      <c r="BW354" s="8">
        <f t="shared" si="318"/>
        <v>4.9000000000001265E-2</v>
      </c>
      <c r="BX354" s="8">
        <f t="shared" si="319"/>
        <v>6.0000000000002274E-3</v>
      </c>
      <c r="BY354" s="8">
        <f t="shared" si="320"/>
        <v>1.4000000000001123E-2</v>
      </c>
      <c r="BZ354" s="8">
        <f t="shared" si="321"/>
        <v>0.44400000000000084</v>
      </c>
      <c r="CA354" s="8">
        <f t="shared" si="322"/>
        <v>0.31900000000000084</v>
      </c>
      <c r="CB354" s="8">
        <f t="shared" si="323"/>
        <v>0.14300000000000068</v>
      </c>
      <c r="CC354" s="8">
        <f t="shared" si="324"/>
        <v>0.26999999999999957</v>
      </c>
      <c r="CD354" s="8">
        <f t="shared" si="325"/>
        <v>8.4999999999999076E-2</v>
      </c>
      <c r="CE354" s="8">
        <f t="shared" si="326"/>
        <v>9.9999999999944578E-4</v>
      </c>
      <c r="CF354" s="8">
        <f t="shared" si="327"/>
        <v>4.2999999999999261E-2</v>
      </c>
      <c r="CG354" s="8" t="str">
        <f t="shared" si="328"/>
        <v/>
      </c>
      <c r="CH354" s="8" t="str">
        <f t="shared" si="329"/>
        <v/>
      </c>
      <c r="CI354" s="8" t="str">
        <f t="shared" si="330"/>
        <v/>
      </c>
      <c r="CJ354" s="8" t="str">
        <f t="shared" si="331"/>
        <v/>
      </c>
      <c r="CK354" s="8" t="str">
        <f t="shared" si="332"/>
        <v/>
      </c>
      <c r="CL354" s="8" t="str">
        <f t="shared" si="333"/>
        <v/>
      </c>
      <c r="CM354" s="8" t="str">
        <f t="shared" si="334"/>
        <v/>
      </c>
      <c r="CN354" s="8"/>
    </row>
    <row r="355" spans="1:92">
      <c r="A355" s="1">
        <f t="shared" si="358"/>
        <v>353</v>
      </c>
      <c r="B355" s="34"/>
      <c r="C355" s="1">
        <v>5</v>
      </c>
      <c r="D355" s="4">
        <f t="shared" si="309"/>
        <v>35</v>
      </c>
      <c r="E355" s="4" t="s">
        <v>149</v>
      </c>
      <c r="F355" s="4">
        <v>3</v>
      </c>
      <c r="G355" s="4" t="s">
        <v>13</v>
      </c>
      <c r="H355" s="4" t="s">
        <v>14</v>
      </c>
      <c r="I355" s="4"/>
      <c r="J355" s="12">
        <v>98.2</v>
      </c>
      <c r="K355" s="72"/>
      <c r="L355" s="41">
        <v>3.0260000000000002</v>
      </c>
      <c r="M355" s="134" t="s">
        <v>127</v>
      </c>
      <c r="N355" s="4" t="s">
        <v>15</v>
      </c>
      <c r="O355" s="6">
        <v>3.0320000000000005</v>
      </c>
      <c r="P355" s="4" t="s">
        <v>9</v>
      </c>
      <c r="Q355" s="3" t="s">
        <v>227</v>
      </c>
      <c r="R355" s="23">
        <v>3.1680000000000001</v>
      </c>
      <c r="S355" s="6">
        <v>3.0270000000000001</v>
      </c>
      <c r="T355" s="23">
        <v>3.1739999999999999</v>
      </c>
      <c r="U355" s="23">
        <v>2.9369999999999998</v>
      </c>
      <c r="V355" s="23">
        <v>3.0710000000000002</v>
      </c>
      <c r="W355" s="50"/>
      <c r="X355" s="50"/>
      <c r="Y355" s="50"/>
      <c r="Z355" s="23">
        <v>3.028</v>
      </c>
      <c r="AA355" s="50"/>
      <c r="AB355" s="6">
        <v>3.32</v>
      </c>
      <c r="AC355" s="6">
        <v>3.331</v>
      </c>
      <c r="AD355" s="6">
        <v>3.23</v>
      </c>
      <c r="AE355" s="6">
        <v>3.1419999999999999</v>
      </c>
      <c r="AF355" s="6">
        <v>3.012</v>
      </c>
      <c r="AG355" s="6">
        <v>2.7719999999999998</v>
      </c>
      <c r="AH355" s="6">
        <f t="shared" si="253"/>
        <v>2.8919999999999999</v>
      </c>
      <c r="AI355" s="11"/>
      <c r="AJ355" s="11"/>
      <c r="AK355" s="11"/>
      <c r="AL355" s="11"/>
      <c r="AM355" s="11"/>
      <c r="AN355" s="11"/>
      <c r="AO355" s="11"/>
      <c r="AP355" s="3"/>
      <c r="AQ355" s="23">
        <f t="shared" si="310"/>
        <v>0.1419999999999999</v>
      </c>
      <c r="AR355" s="23">
        <f t="shared" si="356"/>
        <v>9.9999999999988987E-4</v>
      </c>
      <c r="AS355" s="23">
        <f t="shared" si="357"/>
        <v>0.14799999999999969</v>
      </c>
      <c r="AT355" s="23">
        <f t="shared" si="335"/>
        <v>-8.9000000000000412E-2</v>
      </c>
      <c r="AU355" s="23">
        <f t="shared" si="336"/>
        <v>4.4999999999999929E-2</v>
      </c>
      <c r="AV355" s="23" t="str">
        <f t="shared" si="337"/>
        <v/>
      </c>
      <c r="AW355" s="23" t="str">
        <f t="shared" si="338"/>
        <v/>
      </c>
      <c r="AX355" s="23" t="str">
        <f t="shared" si="339"/>
        <v/>
      </c>
      <c r="AY355" s="23">
        <f t="shared" si="340"/>
        <v>1.9999999999997797E-3</v>
      </c>
      <c r="AZ355" s="23" t="str">
        <f t="shared" si="341"/>
        <v/>
      </c>
      <c r="BA355" s="23">
        <f t="shared" si="342"/>
        <v>0.29399999999999959</v>
      </c>
      <c r="BB355" s="23">
        <f t="shared" si="343"/>
        <v>0.30499999999999972</v>
      </c>
      <c r="BC355" s="23">
        <f t="shared" si="344"/>
        <v>0.20399999999999974</v>
      </c>
      <c r="BD355" s="23">
        <f t="shared" si="345"/>
        <v>0.11599999999999966</v>
      </c>
      <c r="BE355" s="23">
        <f t="shared" si="346"/>
        <v>-1.4000000000000234E-2</v>
      </c>
      <c r="BF355" s="23">
        <f t="shared" si="347"/>
        <v>-0.25400000000000045</v>
      </c>
      <c r="BG355" s="23">
        <f t="shared" si="348"/>
        <v>-0.13400000000000034</v>
      </c>
      <c r="BH355" s="23" t="str">
        <f t="shared" si="349"/>
        <v/>
      </c>
      <c r="BI355" s="23" t="str">
        <f t="shared" si="350"/>
        <v/>
      </c>
      <c r="BJ355" s="23" t="str">
        <f t="shared" si="351"/>
        <v/>
      </c>
      <c r="BK355" s="23" t="str">
        <f t="shared" si="352"/>
        <v/>
      </c>
      <c r="BL355" s="23" t="str">
        <f t="shared" si="353"/>
        <v/>
      </c>
      <c r="BM355" s="23" t="str">
        <f t="shared" si="354"/>
        <v/>
      </c>
      <c r="BN355" s="23" t="str">
        <f t="shared" si="355"/>
        <v/>
      </c>
      <c r="BP355" s="8">
        <f t="shared" si="311"/>
        <v>0.1419999999999999</v>
      </c>
      <c r="BQ355" s="8">
        <f t="shared" si="312"/>
        <v>9.9999999999988987E-4</v>
      </c>
      <c r="BR355" s="8">
        <f t="shared" si="313"/>
        <v>0.14799999999999969</v>
      </c>
      <c r="BS355" s="8">
        <f t="shared" si="314"/>
        <v>8.9000000000000412E-2</v>
      </c>
      <c r="BT355" s="8">
        <f t="shared" si="315"/>
        <v>4.4999999999999929E-2</v>
      </c>
      <c r="BU355" s="8" t="str">
        <f t="shared" si="316"/>
        <v/>
      </c>
      <c r="BV355" s="8" t="str">
        <f t="shared" si="317"/>
        <v/>
      </c>
      <c r="BW355" s="8" t="str">
        <f t="shared" si="318"/>
        <v/>
      </c>
      <c r="BX355" s="8">
        <f t="shared" si="319"/>
        <v>1.9999999999997797E-3</v>
      </c>
      <c r="BY355" s="8" t="str">
        <f t="shared" si="320"/>
        <v/>
      </c>
      <c r="BZ355" s="8">
        <f t="shared" si="321"/>
        <v>0.29399999999999959</v>
      </c>
      <c r="CA355" s="8">
        <f t="shared" si="322"/>
        <v>0.30499999999999972</v>
      </c>
      <c r="CB355" s="8">
        <f t="shared" si="323"/>
        <v>0.20399999999999974</v>
      </c>
      <c r="CC355" s="8">
        <f t="shared" si="324"/>
        <v>0.11599999999999966</v>
      </c>
      <c r="CD355" s="8">
        <f t="shared" si="325"/>
        <v>1.4000000000000234E-2</v>
      </c>
      <c r="CE355" s="8">
        <f t="shared" si="326"/>
        <v>0.25400000000000045</v>
      </c>
      <c r="CF355" s="8">
        <f t="shared" si="327"/>
        <v>0.13400000000000034</v>
      </c>
      <c r="CG355" s="8" t="str">
        <f t="shared" si="328"/>
        <v/>
      </c>
      <c r="CH355" s="8" t="str">
        <f t="shared" si="329"/>
        <v/>
      </c>
      <c r="CI355" s="8" t="str">
        <f t="shared" si="330"/>
        <v/>
      </c>
      <c r="CJ355" s="8" t="str">
        <f t="shared" si="331"/>
        <v/>
      </c>
      <c r="CK355" s="8" t="str">
        <f t="shared" si="332"/>
        <v/>
      </c>
      <c r="CL355" s="8" t="str">
        <f t="shared" si="333"/>
        <v/>
      </c>
      <c r="CM355" s="8" t="str">
        <f t="shared" si="334"/>
        <v/>
      </c>
      <c r="CN355" s="8"/>
    </row>
    <row r="356" spans="1:92">
      <c r="A356" s="1">
        <f t="shared" si="358"/>
        <v>354</v>
      </c>
      <c r="B356" s="34"/>
      <c r="C356" s="1">
        <v>5</v>
      </c>
      <c r="D356" s="4">
        <f t="shared" si="309"/>
        <v>35</v>
      </c>
      <c r="E356" s="4" t="s">
        <v>162</v>
      </c>
      <c r="F356" s="4">
        <v>3</v>
      </c>
      <c r="G356" s="4" t="s">
        <v>13</v>
      </c>
      <c r="H356" s="4" t="s">
        <v>19</v>
      </c>
      <c r="I356" s="4"/>
      <c r="J356" s="12">
        <v>98.9</v>
      </c>
      <c r="K356" s="72"/>
      <c r="L356" s="41">
        <v>5.4509999999999996</v>
      </c>
      <c r="M356" s="134" t="s">
        <v>127</v>
      </c>
      <c r="N356" s="4" t="s">
        <v>15</v>
      </c>
      <c r="O356" s="6">
        <v>5.4639999999999995</v>
      </c>
      <c r="P356" s="4" t="s">
        <v>9</v>
      </c>
      <c r="Q356" s="3" t="s">
        <v>227</v>
      </c>
      <c r="R356" s="23">
        <v>5.8949999999999996</v>
      </c>
      <c r="S356" s="6">
        <v>5.7670000000000003</v>
      </c>
      <c r="T356" s="23">
        <v>5.968</v>
      </c>
      <c r="U356" s="23">
        <v>5.1529999999999996</v>
      </c>
      <c r="V356" s="23">
        <v>5.4050000000000002</v>
      </c>
      <c r="W356" s="50"/>
      <c r="X356" s="50"/>
      <c r="Y356" s="50"/>
      <c r="Z356" s="23">
        <v>5.4530000000000003</v>
      </c>
      <c r="AA356" s="50"/>
      <c r="AB356" s="6">
        <v>5.532</v>
      </c>
      <c r="AC356" s="6">
        <v>5.5529999999999999</v>
      </c>
      <c r="AD356" s="6">
        <v>5.6319999999999997</v>
      </c>
      <c r="AE356" s="6">
        <v>5.4130000000000003</v>
      </c>
      <c r="AF356" s="6">
        <v>5.7190000000000003</v>
      </c>
      <c r="AG356" s="6">
        <v>5.0380000000000003</v>
      </c>
      <c r="AH356" s="6">
        <f t="shared" si="253"/>
        <v>5.3785000000000007</v>
      </c>
      <c r="AI356" s="11"/>
      <c r="AJ356" s="11"/>
      <c r="AK356" s="11"/>
      <c r="AL356" s="11"/>
      <c r="AM356" s="11"/>
      <c r="AN356" s="11"/>
      <c r="AO356" s="11"/>
      <c r="AP356" s="3"/>
      <c r="AQ356" s="23">
        <f t="shared" si="310"/>
        <v>0.44399999999999995</v>
      </c>
      <c r="AR356" s="23">
        <f t="shared" si="356"/>
        <v>0.31600000000000072</v>
      </c>
      <c r="AS356" s="23">
        <f t="shared" si="357"/>
        <v>0.51700000000000035</v>
      </c>
      <c r="AT356" s="23">
        <f t="shared" si="335"/>
        <v>-0.29800000000000004</v>
      </c>
      <c r="AU356" s="23">
        <f t="shared" si="336"/>
        <v>-4.5999999999999375E-2</v>
      </c>
      <c r="AV356" s="23" t="str">
        <f t="shared" si="337"/>
        <v/>
      </c>
      <c r="AW356" s="23" t="str">
        <f t="shared" si="338"/>
        <v/>
      </c>
      <c r="AX356" s="23" t="str">
        <f t="shared" si="339"/>
        <v/>
      </c>
      <c r="AY356" s="23">
        <f t="shared" si="340"/>
        <v>2.0000000000006679E-3</v>
      </c>
      <c r="AZ356" s="23" t="str">
        <f t="shared" si="341"/>
        <v/>
      </c>
      <c r="BA356" s="23">
        <f t="shared" si="342"/>
        <v>8.1000000000000405E-2</v>
      </c>
      <c r="BB356" s="23">
        <f t="shared" si="343"/>
        <v>0.10200000000000031</v>
      </c>
      <c r="BC356" s="23">
        <f t="shared" si="344"/>
        <v>0.18100000000000005</v>
      </c>
      <c r="BD356" s="23">
        <f t="shared" si="345"/>
        <v>-3.7999999999999368E-2</v>
      </c>
      <c r="BE356" s="23">
        <f t="shared" si="346"/>
        <v>0.26800000000000068</v>
      </c>
      <c r="BF356" s="23">
        <f t="shared" si="347"/>
        <v>-0.41299999999999937</v>
      </c>
      <c r="BG356" s="23">
        <f t="shared" si="348"/>
        <v>-7.2499999999998899E-2</v>
      </c>
      <c r="BH356" s="23" t="str">
        <f t="shared" si="349"/>
        <v/>
      </c>
      <c r="BI356" s="23" t="str">
        <f t="shared" si="350"/>
        <v/>
      </c>
      <c r="BJ356" s="23" t="str">
        <f t="shared" si="351"/>
        <v/>
      </c>
      <c r="BK356" s="23" t="str">
        <f t="shared" si="352"/>
        <v/>
      </c>
      <c r="BL356" s="23" t="str">
        <f t="shared" si="353"/>
        <v/>
      </c>
      <c r="BM356" s="23" t="str">
        <f t="shared" si="354"/>
        <v/>
      </c>
      <c r="BN356" s="23" t="str">
        <f t="shared" si="355"/>
        <v/>
      </c>
      <c r="BP356" s="8">
        <f t="shared" si="311"/>
        <v>0.44399999999999995</v>
      </c>
      <c r="BQ356" s="8">
        <f t="shared" si="312"/>
        <v>0.31600000000000072</v>
      </c>
      <c r="BR356" s="8">
        <f t="shared" si="313"/>
        <v>0.51700000000000035</v>
      </c>
      <c r="BS356" s="8">
        <f t="shared" si="314"/>
        <v>0.29800000000000004</v>
      </c>
      <c r="BT356" s="8">
        <f t="shared" si="315"/>
        <v>4.5999999999999375E-2</v>
      </c>
      <c r="BU356" s="8" t="str">
        <f t="shared" si="316"/>
        <v/>
      </c>
      <c r="BV356" s="8" t="str">
        <f t="shared" si="317"/>
        <v/>
      </c>
      <c r="BW356" s="8" t="str">
        <f t="shared" si="318"/>
        <v/>
      </c>
      <c r="BX356" s="8">
        <f t="shared" si="319"/>
        <v>2.0000000000006679E-3</v>
      </c>
      <c r="BY356" s="8" t="str">
        <f t="shared" si="320"/>
        <v/>
      </c>
      <c r="BZ356" s="8">
        <f t="shared" si="321"/>
        <v>8.1000000000000405E-2</v>
      </c>
      <c r="CA356" s="8">
        <f t="shared" si="322"/>
        <v>0.10200000000000031</v>
      </c>
      <c r="CB356" s="8">
        <f t="shared" si="323"/>
        <v>0.18100000000000005</v>
      </c>
      <c r="CC356" s="8">
        <f t="shared" si="324"/>
        <v>3.7999999999999368E-2</v>
      </c>
      <c r="CD356" s="8">
        <f t="shared" si="325"/>
        <v>0.26800000000000068</v>
      </c>
      <c r="CE356" s="8">
        <f t="shared" si="326"/>
        <v>0.41299999999999937</v>
      </c>
      <c r="CF356" s="8">
        <f t="shared" si="327"/>
        <v>7.2499999999998899E-2</v>
      </c>
      <c r="CG356" s="8" t="str">
        <f t="shared" si="328"/>
        <v/>
      </c>
      <c r="CH356" s="8" t="str">
        <f t="shared" si="329"/>
        <v/>
      </c>
      <c r="CI356" s="8" t="str">
        <f t="shared" si="330"/>
        <v/>
      </c>
      <c r="CJ356" s="8" t="str">
        <f t="shared" si="331"/>
        <v/>
      </c>
      <c r="CK356" s="8" t="str">
        <f t="shared" si="332"/>
        <v/>
      </c>
      <c r="CL356" s="8" t="str">
        <f t="shared" si="333"/>
        <v/>
      </c>
      <c r="CM356" s="8" t="str">
        <f t="shared" si="334"/>
        <v/>
      </c>
      <c r="CN356" s="8"/>
    </row>
    <row r="357" spans="1:92">
      <c r="A357" s="1">
        <f t="shared" si="358"/>
        <v>355</v>
      </c>
      <c r="B357" s="34"/>
      <c r="C357" s="1">
        <v>5</v>
      </c>
      <c r="D357" s="4">
        <f t="shared" si="309"/>
        <v>35</v>
      </c>
      <c r="E357" s="4" t="s">
        <v>150</v>
      </c>
      <c r="F357" s="4">
        <v>3</v>
      </c>
      <c r="G357" s="4" t="s">
        <v>13</v>
      </c>
      <c r="H357" s="4" t="s">
        <v>19</v>
      </c>
      <c r="I357" s="4"/>
      <c r="J357" s="12">
        <v>98.4</v>
      </c>
      <c r="K357" s="72"/>
      <c r="L357" s="41">
        <v>5.7990000000000013</v>
      </c>
      <c r="M357" s="134" t="s">
        <v>127</v>
      </c>
      <c r="N357" s="4" t="s">
        <v>15</v>
      </c>
      <c r="O357" s="6">
        <v>5.8020000000000005</v>
      </c>
      <c r="P357" s="4" t="s">
        <v>9</v>
      </c>
      <c r="Q357" s="3" t="s">
        <v>227</v>
      </c>
      <c r="R357" s="23">
        <v>6.1289999999999996</v>
      </c>
      <c r="S357" s="6">
        <v>5.9850000000000003</v>
      </c>
      <c r="T357" s="23">
        <v>5.7130000000000001</v>
      </c>
      <c r="U357" s="23">
        <v>5.6479999999999997</v>
      </c>
      <c r="V357" s="23">
        <v>5.8380000000000001</v>
      </c>
      <c r="W357" s="50"/>
      <c r="X357" s="50"/>
      <c r="Y357" s="50"/>
      <c r="Z357" s="23">
        <v>5.8120000000000003</v>
      </c>
      <c r="AA357" s="50"/>
      <c r="AB357" s="6">
        <v>6.1989999999999998</v>
      </c>
      <c r="AC357" s="6">
        <v>6.2060000000000004</v>
      </c>
      <c r="AD357" s="6">
        <v>6.1319999999999997</v>
      </c>
      <c r="AE357" s="6">
        <v>6.048</v>
      </c>
      <c r="AF357" s="6">
        <v>5.968</v>
      </c>
      <c r="AG357" s="6">
        <v>5.47</v>
      </c>
      <c r="AH357" s="6">
        <f t="shared" si="253"/>
        <v>5.7189999999999994</v>
      </c>
      <c r="AI357" s="11"/>
      <c r="AJ357" s="11"/>
      <c r="AK357" s="11"/>
      <c r="AL357" s="11"/>
      <c r="AM357" s="11"/>
      <c r="AN357" s="11"/>
      <c r="AO357" s="11"/>
      <c r="AP357" s="3"/>
      <c r="AQ357" s="23">
        <f t="shared" si="310"/>
        <v>0.32999999999999829</v>
      </c>
      <c r="AR357" s="23">
        <f t="shared" si="356"/>
        <v>0.18599999999999905</v>
      </c>
      <c r="AS357" s="23">
        <f t="shared" si="357"/>
        <v>-8.6000000000001187E-2</v>
      </c>
      <c r="AT357" s="23">
        <f t="shared" si="335"/>
        <v>-0.15100000000000158</v>
      </c>
      <c r="AU357" s="23">
        <f t="shared" si="336"/>
        <v>3.8999999999998813E-2</v>
      </c>
      <c r="AV357" s="23" t="str">
        <f t="shared" si="337"/>
        <v/>
      </c>
      <c r="AW357" s="23" t="str">
        <f t="shared" si="338"/>
        <v/>
      </c>
      <c r="AX357" s="23" t="str">
        <f t="shared" si="339"/>
        <v/>
      </c>
      <c r="AY357" s="23">
        <f t="shared" si="340"/>
        <v>1.2999999999999012E-2</v>
      </c>
      <c r="AZ357" s="23" t="str">
        <f t="shared" si="341"/>
        <v/>
      </c>
      <c r="BA357" s="23">
        <f t="shared" si="342"/>
        <v>0.39999999999999858</v>
      </c>
      <c r="BB357" s="23">
        <f t="shared" si="343"/>
        <v>0.40699999999999914</v>
      </c>
      <c r="BC357" s="23">
        <f t="shared" si="344"/>
        <v>0.33299999999999841</v>
      </c>
      <c r="BD357" s="23">
        <f t="shared" si="345"/>
        <v>0.24899999999999878</v>
      </c>
      <c r="BE357" s="23">
        <f t="shared" si="346"/>
        <v>0.16899999999999871</v>
      </c>
      <c r="BF357" s="23">
        <f t="shared" si="347"/>
        <v>-0.32900000000000151</v>
      </c>
      <c r="BG357" s="23">
        <f t="shared" si="348"/>
        <v>-8.0000000000001847E-2</v>
      </c>
      <c r="BH357" s="23" t="str">
        <f t="shared" si="349"/>
        <v/>
      </c>
      <c r="BI357" s="23" t="str">
        <f t="shared" si="350"/>
        <v/>
      </c>
      <c r="BJ357" s="23" t="str">
        <f t="shared" si="351"/>
        <v/>
      </c>
      <c r="BK357" s="23" t="str">
        <f t="shared" si="352"/>
        <v/>
      </c>
      <c r="BL357" s="23" t="str">
        <f t="shared" si="353"/>
        <v/>
      </c>
      <c r="BM357" s="23" t="str">
        <f t="shared" si="354"/>
        <v/>
      </c>
      <c r="BN357" s="23" t="str">
        <f t="shared" si="355"/>
        <v/>
      </c>
      <c r="BP357" s="8">
        <f t="shared" si="311"/>
        <v>0.32999999999999829</v>
      </c>
      <c r="BQ357" s="8">
        <f t="shared" si="312"/>
        <v>0.18599999999999905</v>
      </c>
      <c r="BR357" s="8">
        <f t="shared" si="313"/>
        <v>8.6000000000001187E-2</v>
      </c>
      <c r="BS357" s="8">
        <f t="shared" si="314"/>
        <v>0.15100000000000158</v>
      </c>
      <c r="BT357" s="8">
        <f t="shared" si="315"/>
        <v>3.8999999999998813E-2</v>
      </c>
      <c r="BU357" s="8" t="str">
        <f t="shared" si="316"/>
        <v/>
      </c>
      <c r="BV357" s="8" t="str">
        <f t="shared" si="317"/>
        <v/>
      </c>
      <c r="BW357" s="8" t="str">
        <f t="shared" si="318"/>
        <v/>
      </c>
      <c r="BX357" s="8">
        <f t="shared" si="319"/>
        <v>1.2999999999999012E-2</v>
      </c>
      <c r="BY357" s="8" t="str">
        <f t="shared" si="320"/>
        <v/>
      </c>
      <c r="BZ357" s="8">
        <f t="shared" si="321"/>
        <v>0.39999999999999858</v>
      </c>
      <c r="CA357" s="8">
        <f t="shared" si="322"/>
        <v>0.40699999999999914</v>
      </c>
      <c r="CB357" s="8">
        <f t="shared" si="323"/>
        <v>0.33299999999999841</v>
      </c>
      <c r="CC357" s="8">
        <f t="shared" si="324"/>
        <v>0.24899999999999878</v>
      </c>
      <c r="CD357" s="8">
        <f t="shared" si="325"/>
        <v>0.16899999999999871</v>
      </c>
      <c r="CE357" s="8">
        <f t="shared" si="326"/>
        <v>0.32900000000000151</v>
      </c>
      <c r="CF357" s="8">
        <f t="shared" si="327"/>
        <v>8.0000000000001847E-2</v>
      </c>
      <c r="CG357" s="8" t="str">
        <f t="shared" si="328"/>
        <v/>
      </c>
      <c r="CH357" s="8" t="str">
        <f t="shared" si="329"/>
        <v/>
      </c>
      <c r="CI357" s="8" t="str">
        <f t="shared" si="330"/>
        <v/>
      </c>
      <c r="CJ357" s="8" t="str">
        <f t="shared" si="331"/>
        <v/>
      </c>
      <c r="CK357" s="8" t="str">
        <f t="shared" si="332"/>
        <v/>
      </c>
      <c r="CL357" s="8" t="str">
        <f t="shared" si="333"/>
        <v/>
      </c>
      <c r="CM357" s="8" t="str">
        <f t="shared" si="334"/>
        <v/>
      </c>
      <c r="CN357" s="8"/>
    </row>
    <row r="358" spans="1:92">
      <c r="A358" s="1">
        <f t="shared" si="358"/>
        <v>356</v>
      </c>
      <c r="B358" s="34" t="s">
        <v>310</v>
      </c>
      <c r="C358" s="1">
        <v>11</v>
      </c>
      <c r="D358" s="4">
        <f t="shared" si="309"/>
        <v>1016</v>
      </c>
      <c r="E358" s="4" t="s">
        <v>157</v>
      </c>
      <c r="F358" s="4">
        <v>1</v>
      </c>
      <c r="G358" s="4" t="s">
        <v>13</v>
      </c>
      <c r="H358" s="4" t="s">
        <v>19</v>
      </c>
      <c r="I358" s="4"/>
      <c r="J358" s="12"/>
      <c r="K358" s="67" t="s">
        <v>192</v>
      </c>
      <c r="L358" s="41">
        <v>4.3360000000000003</v>
      </c>
      <c r="M358" s="134" t="s">
        <v>130</v>
      </c>
      <c r="N358" s="4" t="s">
        <v>15</v>
      </c>
      <c r="O358" s="64"/>
      <c r="P358" s="9"/>
      <c r="Q358" s="3"/>
      <c r="R358" s="23">
        <v>4.524</v>
      </c>
      <c r="S358" s="23">
        <v>4.3559999999999999</v>
      </c>
      <c r="T358" s="23">
        <v>4.827</v>
      </c>
      <c r="U358" s="11"/>
      <c r="V358" s="44">
        <v>4.5339999999999998</v>
      </c>
      <c r="W358" s="44">
        <v>4.4160000000000004</v>
      </c>
      <c r="X358" s="44">
        <v>4.4210000000000003</v>
      </c>
      <c r="Y358" s="44">
        <v>4.4000000000000004</v>
      </c>
      <c r="Z358" s="23">
        <v>4.34</v>
      </c>
      <c r="AA358" s="11"/>
      <c r="AB358" s="23">
        <v>4.3970000000000002</v>
      </c>
      <c r="AC358" s="23">
        <v>4.4059999999999997</v>
      </c>
      <c r="AD358" s="23">
        <v>4.4000000000000004</v>
      </c>
      <c r="AE358" s="23">
        <v>4.1660000000000004</v>
      </c>
      <c r="AF358" s="23">
        <v>4.327</v>
      </c>
      <c r="AG358" s="23">
        <v>4.3609999999999998</v>
      </c>
      <c r="AH358" s="23">
        <f t="shared" ref="AH358:AH363" si="359">SUM(AF358:AG358)/2</f>
        <v>4.3439999999999994</v>
      </c>
      <c r="AI358" s="11"/>
      <c r="AJ358" s="11"/>
      <c r="AK358" s="11"/>
      <c r="AL358" s="11"/>
      <c r="AM358" s="11"/>
      <c r="AN358" s="11"/>
      <c r="AO358" s="11"/>
      <c r="AP358" s="3"/>
      <c r="AQ358" s="23">
        <f t="shared" si="310"/>
        <v>0.18799999999999972</v>
      </c>
      <c r="AR358" s="23">
        <f t="shared" si="356"/>
        <v>1.9999999999999574E-2</v>
      </c>
      <c r="AS358" s="23">
        <f t="shared" si="357"/>
        <v>0.49099999999999966</v>
      </c>
      <c r="AT358" s="23" t="str">
        <f t="shared" si="335"/>
        <v/>
      </c>
      <c r="AU358" s="23">
        <f t="shared" si="336"/>
        <v>0.19799999999999951</v>
      </c>
      <c r="AV358" s="23">
        <f t="shared" si="337"/>
        <v>8.0000000000000071E-2</v>
      </c>
      <c r="AW358" s="23">
        <f t="shared" si="338"/>
        <v>8.4999999999999964E-2</v>
      </c>
      <c r="AX358" s="23">
        <f t="shared" si="339"/>
        <v>6.4000000000000057E-2</v>
      </c>
      <c r="AY358" s="23">
        <f t="shared" si="340"/>
        <v>3.9999999999995595E-3</v>
      </c>
      <c r="AZ358" s="23" t="str">
        <f t="shared" si="341"/>
        <v/>
      </c>
      <c r="BA358" s="23">
        <f t="shared" si="342"/>
        <v>6.0999999999999943E-2</v>
      </c>
      <c r="BB358" s="23">
        <f t="shared" si="343"/>
        <v>6.9999999999999396E-2</v>
      </c>
      <c r="BC358" s="23">
        <f t="shared" si="344"/>
        <v>6.4000000000000057E-2</v>
      </c>
      <c r="BD358" s="23">
        <f t="shared" si="345"/>
        <v>-0.16999999999999993</v>
      </c>
      <c r="BE358" s="23">
        <f t="shared" si="346"/>
        <v>-9.0000000000003411E-3</v>
      </c>
      <c r="BF358" s="23">
        <f t="shared" si="347"/>
        <v>2.4999999999999467E-2</v>
      </c>
      <c r="BG358" s="23">
        <f t="shared" si="348"/>
        <v>7.9999999999991189E-3</v>
      </c>
      <c r="BH358" s="23" t="str">
        <f t="shared" si="349"/>
        <v/>
      </c>
      <c r="BI358" s="23" t="str">
        <f t="shared" si="350"/>
        <v/>
      </c>
      <c r="BJ358" s="23" t="str">
        <f t="shared" si="351"/>
        <v/>
      </c>
      <c r="BK358" s="23" t="str">
        <f t="shared" si="352"/>
        <v/>
      </c>
      <c r="BL358" s="23" t="str">
        <f t="shared" si="353"/>
        <v/>
      </c>
      <c r="BM358" s="23" t="str">
        <f t="shared" si="354"/>
        <v/>
      </c>
      <c r="BN358" s="23" t="str">
        <f t="shared" si="355"/>
        <v/>
      </c>
      <c r="BP358" s="8">
        <f t="shared" si="311"/>
        <v>0.18799999999999972</v>
      </c>
      <c r="BQ358" s="8">
        <f t="shared" si="312"/>
        <v>1.9999999999999574E-2</v>
      </c>
      <c r="BR358" s="8">
        <f t="shared" si="313"/>
        <v>0.49099999999999966</v>
      </c>
      <c r="BS358" s="8" t="str">
        <f t="shared" si="314"/>
        <v/>
      </c>
      <c r="BT358" s="8">
        <f t="shared" si="315"/>
        <v>0.19799999999999951</v>
      </c>
      <c r="BU358" s="8">
        <f t="shared" si="316"/>
        <v>8.0000000000000071E-2</v>
      </c>
      <c r="BV358" s="8">
        <f t="shared" si="317"/>
        <v>8.4999999999999964E-2</v>
      </c>
      <c r="BW358" s="8">
        <f t="shared" si="318"/>
        <v>6.4000000000000057E-2</v>
      </c>
      <c r="BX358" s="8">
        <f t="shared" si="319"/>
        <v>3.9999999999995595E-3</v>
      </c>
      <c r="BY358" s="8" t="str">
        <f t="shared" si="320"/>
        <v/>
      </c>
      <c r="BZ358" s="8">
        <f t="shared" si="321"/>
        <v>6.0999999999999943E-2</v>
      </c>
      <c r="CA358" s="8">
        <f t="shared" si="322"/>
        <v>6.9999999999999396E-2</v>
      </c>
      <c r="CB358" s="8">
        <f t="shared" si="323"/>
        <v>6.4000000000000057E-2</v>
      </c>
      <c r="CC358" s="8">
        <f t="shared" si="324"/>
        <v>0.16999999999999993</v>
      </c>
      <c r="CD358" s="8">
        <f t="shared" si="325"/>
        <v>9.0000000000003411E-3</v>
      </c>
      <c r="CE358" s="8">
        <f t="shared" si="326"/>
        <v>2.4999999999999467E-2</v>
      </c>
      <c r="CF358" s="8">
        <f t="shared" si="327"/>
        <v>7.9999999999991189E-3</v>
      </c>
      <c r="CG358" s="8" t="str">
        <f t="shared" si="328"/>
        <v/>
      </c>
      <c r="CH358" s="8" t="str">
        <f t="shared" si="329"/>
        <v/>
      </c>
      <c r="CI358" s="8" t="str">
        <f t="shared" si="330"/>
        <v/>
      </c>
      <c r="CJ358" s="8" t="str">
        <f t="shared" si="331"/>
        <v/>
      </c>
      <c r="CK358" s="8" t="str">
        <f t="shared" si="332"/>
        <v/>
      </c>
      <c r="CL358" s="8" t="str">
        <f t="shared" si="333"/>
        <v/>
      </c>
      <c r="CM358" s="8" t="str">
        <f t="shared" si="334"/>
        <v/>
      </c>
      <c r="CN358" s="8"/>
    </row>
    <row r="359" spans="1:92">
      <c r="A359" s="1">
        <f t="shared" si="358"/>
        <v>357</v>
      </c>
      <c r="B359" s="34"/>
      <c r="C359" s="1">
        <v>11</v>
      </c>
      <c r="D359" s="4">
        <f t="shared" si="309"/>
        <v>1016</v>
      </c>
      <c r="E359" s="4" t="s">
        <v>148</v>
      </c>
      <c r="F359" s="4">
        <v>1</v>
      </c>
      <c r="G359" s="4" t="s">
        <v>16</v>
      </c>
      <c r="H359" s="4" t="s">
        <v>192</v>
      </c>
      <c r="I359" s="4"/>
      <c r="J359" s="12"/>
      <c r="K359" s="67" t="s">
        <v>192</v>
      </c>
      <c r="L359" s="41">
        <v>4.8159999999999998</v>
      </c>
      <c r="M359" s="134" t="s">
        <v>130</v>
      </c>
      <c r="N359" s="4" t="s">
        <v>15</v>
      </c>
      <c r="O359" s="64"/>
      <c r="P359" s="9"/>
      <c r="Q359" s="3"/>
      <c r="R359" s="23">
        <v>4.8899999999999997</v>
      </c>
      <c r="S359" s="23">
        <v>4.6509999999999998</v>
      </c>
      <c r="T359" s="23">
        <v>5.2039999999999997</v>
      </c>
      <c r="U359" s="11"/>
      <c r="V359" s="44">
        <v>4.915</v>
      </c>
      <c r="W359" s="44">
        <v>4.8550000000000004</v>
      </c>
      <c r="X359" s="44">
        <v>4.8620000000000001</v>
      </c>
      <c r="Y359" s="44">
        <v>4.8540000000000001</v>
      </c>
      <c r="Z359" s="23">
        <v>4.8070000000000004</v>
      </c>
      <c r="AA359" s="11"/>
      <c r="AB359" s="23">
        <v>5.0949999999999998</v>
      </c>
      <c r="AC359" s="23">
        <v>5.0069999999999997</v>
      </c>
      <c r="AD359" s="23">
        <v>4.8890000000000002</v>
      </c>
      <c r="AE359" s="23">
        <v>4.944</v>
      </c>
      <c r="AF359" s="23">
        <v>4.7220000000000004</v>
      </c>
      <c r="AG359" s="23">
        <v>4.8099999999999996</v>
      </c>
      <c r="AH359" s="23">
        <f t="shared" si="359"/>
        <v>4.766</v>
      </c>
      <c r="AI359" s="11"/>
      <c r="AJ359" s="11"/>
      <c r="AK359" s="11"/>
      <c r="AL359" s="11"/>
      <c r="AM359" s="11"/>
      <c r="AN359" s="11"/>
      <c r="AO359" s="11"/>
      <c r="AP359" s="3"/>
      <c r="AQ359" s="23">
        <f t="shared" si="310"/>
        <v>7.3999999999999844E-2</v>
      </c>
      <c r="AR359" s="23">
        <f t="shared" si="356"/>
        <v>-0.16500000000000004</v>
      </c>
      <c r="AS359" s="23">
        <f t="shared" si="357"/>
        <v>0.3879999999999999</v>
      </c>
      <c r="AT359" s="23" t="str">
        <f t="shared" si="335"/>
        <v/>
      </c>
      <c r="AU359" s="23">
        <f t="shared" si="336"/>
        <v>9.9000000000000199E-2</v>
      </c>
      <c r="AV359" s="23">
        <f t="shared" si="337"/>
        <v>3.900000000000059E-2</v>
      </c>
      <c r="AW359" s="23">
        <f t="shared" si="338"/>
        <v>4.6000000000000263E-2</v>
      </c>
      <c r="AX359" s="23">
        <f t="shared" si="339"/>
        <v>3.8000000000000256E-2</v>
      </c>
      <c r="AY359" s="23">
        <f t="shared" si="340"/>
        <v>-8.9999999999994529E-3</v>
      </c>
      <c r="AZ359" s="23" t="str">
        <f t="shared" si="341"/>
        <v/>
      </c>
      <c r="BA359" s="23">
        <f t="shared" si="342"/>
        <v>0.27899999999999991</v>
      </c>
      <c r="BB359" s="23">
        <f t="shared" si="343"/>
        <v>0.19099999999999984</v>
      </c>
      <c r="BC359" s="23">
        <f t="shared" si="344"/>
        <v>7.3000000000000398E-2</v>
      </c>
      <c r="BD359" s="23">
        <f t="shared" si="345"/>
        <v>0.12800000000000011</v>
      </c>
      <c r="BE359" s="23">
        <f t="shared" si="346"/>
        <v>-9.3999999999999417E-2</v>
      </c>
      <c r="BF359" s="23">
        <f t="shared" si="347"/>
        <v>-6.0000000000002274E-3</v>
      </c>
      <c r="BG359" s="23">
        <f t="shared" si="348"/>
        <v>-4.9999999999999822E-2</v>
      </c>
      <c r="BH359" s="23" t="str">
        <f t="shared" si="349"/>
        <v/>
      </c>
      <c r="BI359" s="23" t="str">
        <f t="shared" si="350"/>
        <v/>
      </c>
      <c r="BJ359" s="23" t="str">
        <f t="shared" si="351"/>
        <v/>
      </c>
      <c r="BK359" s="23" t="str">
        <f t="shared" si="352"/>
        <v/>
      </c>
      <c r="BL359" s="23" t="str">
        <f t="shared" si="353"/>
        <v/>
      </c>
      <c r="BM359" s="23" t="str">
        <f t="shared" si="354"/>
        <v/>
      </c>
      <c r="BN359" s="23" t="str">
        <f t="shared" si="355"/>
        <v/>
      </c>
      <c r="BP359" s="8">
        <f t="shared" si="311"/>
        <v>7.3999999999999844E-2</v>
      </c>
      <c r="BQ359" s="8">
        <f t="shared" si="312"/>
        <v>0.16500000000000004</v>
      </c>
      <c r="BR359" s="8">
        <f t="shared" si="313"/>
        <v>0.3879999999999999</v>
      </c>
      <c r="BS359" s="8" t="str">
        <f t="shared" si="314"/>
        <v/>
      </c>
      <c r="BT359" s="8">
        <f t="shared" si="315"/>
        <v>9.9000000000000199E-2</v>
      </c>
      <c r="BU359" s="8">
        <f t="shared" si="316"/>
        <v>3.900000000000059E-2</v>
      </c>
      <c r="BV359" s="8">
        <f t="shared" si="317"/>
        <v>4.6000000000000263E-2</v>
      </c>
      <c r="BW359" s="8">
        <f t="shared" si="318"/>
        <v>3.8000000000000256E-2</v>
      </c>
      <c r="BX359" s="8">
        <f t="shared" si="319"/>
        <v>8.9999999999994529E-3</v>
      </c>
      <c r="BY359" s="8" t="str">
        <f t="shared" si="320"/>
        <v/>
      </c>
      <c r="BZ359" s="8">
        <f t="shared" si="321"/>
        <v>0.27899999999999991</v>
      </c>
      <c r="CA359" s="8">
        <f t="shared" si="322"/>
        <v>0.19099999999999984</v>
      </c>
      <c r="CB359" s="8">
        <f t="shared" si="323"/>
        <v>7.3000000000000398E-2</v>
      </c>
      <c r="CC359" s="8">
        <f t="shared" si="324"/>
        <v>0.12800000000000011</v>
      </c>
      <c r="CD359" s="8">
        <f t="shared" si="325"/>
        <v>9.3999999999999417E-2</v>
      </c>
      <c r="CE359" s="8">
        <f t="shared" si="326"/>
        <v>6.0000000000002274E-3</v>
      </c>
      <c r="CF359" s="8">
        <f t="shared" si="327"/>
        <v>4.9999999999999822E-2</v>
      </c>
      <c r="CG359" s="8" t="str">
        <f t="shared" si="328"/>
        <v/>
      </c>
      <c r="CH359" s="8" t="str">
        <f t="shared" si="329"/>
        <v/>
      </c>
      <c r="CI359" s="8" t="str">
        <f t="shared" si="330"/>
        <v/>
      </c>
      <c r="CJ359" s="8" t="str">
        <f t="shared" si="331"/>
        <v/>
      </c>
      <c r="CK359" s="8" t="str">
        <f t="shared" si="332"/>
        <v/>
      </c>
      <c r="CL359" s="8" t="str">
        <f t="shared" si="333"/>
        <v/>
      </c>
      <c r="CM359" s="8" t="str">
        <f t="shared" si="334"/>
        <v/>
      </c>
      <c r="CN359" s="8"/>
    </row>
    <row r="360" spans="1:92">
      <c r="A360" s="1">
        <f t="shared" si="358"/>
        <v>358</v>
      </c>
      <c r="B360" s="34"/>
      <c r="C360" s="1">
        <v>11</v>
      </c>
      <c r="D360" s="4">
        <f t="shared" si="309"/>
        <v>1016</v>
      </c>
      <c r="E360" s="4" t="s">
        <v>135</v>
      </c>
      <c r="F360" s="4">
        <v>1</v>
      </c>
      <c r="G360" s="4" t="s">
        <v>13</v>
      </c>
      <c r="H360" s="4" t="s">
        <v>19</v>
      </c>
      <c r="I360" s="4" t="s">
        <v>296</v>
      </c>
      <c r="J360" s="12"/>
      <c r="K360" s="67" t="s">
        <v>192</v>
      </c>
      <c r="L360" s="41">
        <v>4.8659999999999997</v>
      </c>
      <c r="M360" s="134" t="s">
        <v>298</v>
      </c>
      <c r="N360" s="4" t="s">
        <v>15</v>
      </c>
      <c r="O360" s="64"/>
      <c r="P360" s="9"/>
      <c r="Q360" s="3"/>
      <c r="R360" s="44">
        <v>5.165</v>
      </c>
      <c r="S360" s="23">
        <v>4.7789999999999999</v>
      </c>
      <c r="T360" s="23">
        <v>5.2690000000000001</v>
      </c>
      <c r="U360" s="11"/>
      <c r="V360" s="44">
        <v>5.0229999999999997</v>
      </c>
      <c r="W360" s="44">
        <v>4.9219999999999997</v>
      </c>
      <c r="X360" s="44">
        <v>4.915</v>
      </c>
      <c r="Y360" s="44">
        <v>4.91</v>
      </c>
      <c r="Z360" s="23">
        <v>4.8499999999999996</v>
      </c>
      <c r="AA360" s="11"/>
      <c r="AB360" s="23">
        <v>4.8170000000000002</v>
      </c>
      <c r="AC360" s="23">
        <v>4.8970000000000002</v>
      </c>
      <c r="AD360" s="23">
        <v>4.8609999999999998</v>
      </c>
      <c r="AE360" s="23">
        <v>4.5880000000000001</v>
      </c>
      <c r="AF360" s="23">
        <v>4.6589999999999998</v>
      </c>
      <c r="AG360" s="23">
        <v>4.7919999999999998</v>
      </c>
      <c r="AH360" s="23">
        <f t="shared" si="359"/>
        <v>4.7255000000000003</v>
      </c>
      <c r="AI360" s="11"/>
      <c r="AJ360" s="11"/>
      <c r="AK360" s="11"/>
      <c r="AL360" s="11"/>
      <c r="AM360" s="11"/>
      <c r="AN360" s="11"/>
      <c r="AO360" s="11"/>
      <c r="AP360" s="3"/>
      <c r="AQ360" s="23">
        <f t="shared" si="310"/>
        <v>0.29900000000000038</v>
      </c>
      <c r="AR360" s="23">
        <f t="shared" si="356"/>
        <v>-8.6999999999999744E-2</v>
      </c>
      <c r="AS360" s="23">
        <f t="shared" si="357"/>
        <v>0.40300000000000047</v>
      </c>
      <c r="AT360" s="23" t="str">
        <f t="shared" si="335"/>
        <v/>
      </c>
      <c r="AU360" s="23">
        <f t="shared" si="336"/>
        <v>0.15700000000000003</v>
      </c>
      <c r="AV360" s="23">
        <f t="shared" si="337"/>
        <v>5.600000000000005E-2</v>
      </c>
      <c r="AW360" s="23">
        <f t="shared" si="338"/>
        <v>4.9000000000000377E-2</v>
      </c>
      <c r="AX360" s="23">
        <f t="shared" si="339"/>
        <v>4.4000000000000483E-2</v>
      </c>
      <c r="AY360" s="23">
        <f t="shared" si="340"/>
        <v>-1.6000000000000014E-2</v>
      </c>
      <c r="AZ360" s="23" t="str">
        <f t="shared" si="341"/>
        <v/>
      </c>
      <c r="BA360" s="23">
        <f t="shared" si="342"/>
        <v>-4.8999999999999488E-2</v>
      </c>
      <c r="BB360" s="23">
        <f t="shared" si="343"/>
        <v>3.1000000000000583E-2</v>
      </c>
      <c r="BC360" s="23">
        <f t="shared" si="344"/>
        <v>-4.9999999999998934E-3</v>
      </c>
      <c r="BD360" s="23">
        <f t="shared" si="345"/>
        <v>-0.27799999999999958</v>
      </c>
      <c r="BE360" s="23">
        <f t="shared" si="346"/>
        <v>-0.20699999999999985</v>
      </c>
      <c r="BF360" s="23">
        <f t="shared" si="347"/>
        <v>-7.3999999999999844E-2</v>
      </c>
      <c r="BG360" s="23">
        <f t="shared" si="348"/>
        <v>-0.1404999999999994</v>
      </c>
      <c r="BH360" s="23" t="str">
        <f t="shared" si="349"/>
        <v/>
      </c>
      <c r="BI360" s="23" t="str">
        <f t="shared" si="350"/>
        <v/>
      </c>
      <c r="BJ360" s="23" t="str">
        <f t="shared" si="351"/>
        <v/>
      </c>
      <c r="BK360" s="23" t="str">
        <f t="shared" si="352"/>
        <v/>
      </c>
      <c r="BL360" s="23" t="str">
        <f t="shared" si="353"/>
        <v/>
      </c>
      <c r="BM360" s="23" t="str">
        <f t="shared" si="354"/>
        <v/>
      </c>
      <c r="BN360" s="23" t="str">
        <f t="shared" si="355"/>
        <v/>
      </c>
      <c r="BP360" s="8">
        <f t="shared" si="311"/>
        <v>0.29900000000000038</v>
      </c>
      <c r="BQ360" s="8">
        <f t="shared" si="312"/>
        <v>8.6999999999999744E-2</v>
      </c>
      <c r="BR360" s="8">
        <f t="shared" si="313"/>
        <v>0.40300000000000047</v>
      </c>
      <c r="BS360" s="8" t="str">
        <f t="shared" si="314"/>
        <v/>
      </c>
      <c r="BT360" s="8">
        <f t="shared" si="315"/>
        <v>0.15700000000000003</v>
      </c>
      <c r="BU360" s="8">
        <f t="shared" si="316"/>
        <v>5.600000000000005E-2</v>
      </c>
      <c r="BV360" s="8">
        <f t="shared" si="317"/>
        <v>4.9000000000000377E-2</v>
      </c>
      <c r="BW360" s="8">
        <f t="shared" si="318"/>
        <v>4.4000000000000483E-2</v>
      </c>
      <c r="BX360" s="8">
        <f t="shared" si="319"/>
        <v>1.6000000000000014E-2</v>
      </c>
      <c r="BY360" s="8" t="str">
        <f t="shared" si="320"/>
        <v/>
      </c>
      <c r="BZ360" s="8">
        <f t="shared" si="321"/>
        <v>4.8999999999999488E-2</v>
      </c>
      <c r="CA360" s="8">
        <f t="shared" si="322"/>
        <v>3.1000000000000583E-2</v>
      </c>
      <c r="CB360" s="8">
        <f t="shared" si="323"/>
        <v>4.9999999999998934E-3</v>
      </c>
      <c r="CC360" s="8">
        <f t="shared" si="324"/>
        <v>0.27799999999999958</v>
      </c>
      <c r="CD360" s="8">
        <f t="shared" si="325"/>
        <v>0.20699999999999985</v>
      </c>
      <c r="CE360" s="8">
        <f t="shared" si="326"/>
        <v>7.3999999999999844E-2</v>
      </c>
      <c r="CF360" s="8">
        <f t="shared" si="327"/>
        <v>0.1404999999999994</v>
      </c>
      <c r="CG360" s="8" t="str">
        <f t="shared" si="328"/>
        <v/>
      </c>
      <c r="CH360" s="8" t="str">
        <f t="shared" si="329"/>
        <v/>
      </c>
      <c r="CI360" s="8" t="str">
        <f t="shared" si="330"/>
        <v/>
      </c>
      <c r="CJ360" s="8" t="str">
        <f t="shared" si="331"/>
        <v/>
      </c>
      <c r="CK360" s="8" t="str">
        <f t="shared" si="332"/>
        <v/>
      </c>
      <c r="CL360" s="8" t="str">
        <f t="shared" si="333"/>
        <v/>
      </c>
      <c r="CM360" s="8" t="str">
        <f t="shared" si="334"/>
        <v/>
      </c>
      <c r="CN360" s="8"/>
    </row>
    <row r="361" spans="1:92">
      <c r="A361" s="1">
        <f t="shared" si="358"/>
        <v>359</v>
      </c>
      <c r="B361" s="34"/>
      <c r="C361" s="1">
        <v>11</v>
      </c>
      <c r="D361" s="4">
        <f t="shared" si="309"/>
        <v>1016</v>
      </c>
      <c r="E361" s="4" t="s">
        <v>151</v>
      </c>
      <c r="F361" s="4">
        <v>1</v>
      </c>
      <c r="G361" s="4" t="s">
        <v>16</v>
      </c>
      <c r="H361" s="4" t="s">
        <v>192</v>
      </c>
      <c r="I361" s="4"/>
      <c r="J361" s="12"/>
      <c r="K361" s="72"/>
      <c r="L361" s="41">
        <v>5.4569999999999999</v>
      </c>
      <c r="M361" s="134" t="s">
        <v>130</v>
      </c>
      <c r="N361" s="4" t="s">
        <v>15</v>
      </c>
      <c r="O361" s="64"/>
      <c r="P361" s="9"/>
      <c r="Q361" s="3"/>
      <c r="R361" s="44">
        <v>5.48</v>
      </c>
      <c r="S361" s="23">
        <v>5.2380000000000004</v>
      </c>
      <c r="T361" s="23">
        <v>5.8570000000000002</v>
      </c>
      <c r="U361" s="11"/>
      <c r="V361" s="44">
        <v>5.5510000000000002</v>
      </c>
      <c r="W361" s="44">
        <v>5.4909999999999997</v>
      </c>
      <c r="X361" s="44">
        <v>5.4980000000000002</v>
      </c>
      <c r="Y361" s="44">
        <v>5.4909999999999997</v>
      </c>
      <c r="Z361" s="23">
        <v>5.44</v>
      </c>
      <c r="AA361" s="11"/>
      <c r="AB361" s="23">
        <v>5.6980000000000004</v>
      </c>
      <c r="AC361" s="23">
        <v>5.6040000000000001</v>
      </c>
      <c r="AD361" s="23">
        <v>5.4820000000000002</v>
      </c>
      <c r="AE361" s="23">
        <v>5.548</v>
      </c>
      <c r="AF361" s="23">
        <v>5.3140000000000001</v>
      </c>
      <c r="AG361" s="23">
        <v>5.4379999999999997</v>
      </c>
      <c r="AH361" s="23">
        <f t="shared" si="359"/>
        <v>5.3759999999999994</v>
      </c>
      <c r="AI361" s="11"/>
      <c r="AJ361" s="11"/>
      <c r="AK361" s="11"/>
      <c r="AL361" s="11"/>
      <c r="AM361" s="11"/>
      <c r="AN361" s="11"/>
      <c r="AO361" s="11"/>
      <c r="AP361" s="3"/>
      <c r="AQ361" s="23">
        <f t="shared" si="310"/>
        <v>2.3000000000000576E-2</v>
      </c>
      <c r="AR361" s="23">
        <f t="shared" si="356"/>
        <v>-0.21899999999999942</v>
      </c>
      <c r="AS361" s="23">
        <f t="shared" si="357"/>
        <v>0.40000000000000036</v>
      </c>
      <c r="AT361" s="23" t="str">
        <f t="shared" si="335"/>
        <v/>
      </c>
      <c r="AU361" s="23">
        <f t="shared" si="336"/>
        <v>9.4000000000000306E-2</v>
      </c>
      <c r="AV361" s="23">
        <f t="shared" si="337"/>
        <v>3.3999999999999808E-2</v>
      </c>
      <c r="AW361" s="23">
        <f t="shared" si="338"/>
        <v>4.1000000000000369E-2</v>
      </c>
      <c r="AX361" s="23">
        <f t="shared" si="339"/>
        <v>3.3999999999999808E-2</v>
      </c>
      <c r="AY361" s="23">
        <f t="shared" si="340"/>
        <v>-1.699999999999946E-2</v>
      </c>
      <c r="AZ361" s="23" t="str">
        <f t="shared" si="341"/>
        <v/>
      </c>
      <c r="BA361" s="23">
        <f t="shared" si="342"/>
        <v>0.24100000000000055</v>
      </c>
      <c r="BB361" s="23">
        <f t="shared" si="343"/>
        <v>0.14700000000000024</v>
      </c>
      <c r="BC361" s="23">
        <f t="shared" si="344"/>
        <v>2.5000000000000355E-2</v>
      </c>
      <c r="BD361" s="23">
        <f t="shared" si="345"/>
        <v>9.1000000000000192E-2</v>
      </c>
      <c r="BE361" s="23">
        <f t="shared" si="346"/>
        <v>-0.14299999999999979</v>
      </c>
      <c r="BF361" s="23">
        <f t="shared" si="347"/>
        <v>-1.9000000000000128E-2</v>
      </c>
      <c r="BG361" s="23">
        <f t="shared" si="348"/>
        <v>-8.1000000000000405E-2</v>
      </c>
      <c r="BH361" s="23" t="str">
        <f t="shared" si="349"/>
        <v/>
      </c>
      <c r="BI361" s="23" t="str">
        <f t="shared" si="350"/>
        <v/>
      </c>
      <c r="BJ361" s="23" t="str">
        <f t="shared" si="351"/>
        <v/>
      </c>
      <c r="BK361" s="23" t="str">
        <f t="shared" si="352"/>
        <v/>
      </c>
      <c r="BL361" s="23" t="str">
        <f t="shared" si="353"/>
        <v/>
      </c>
      <c r="BM361" s="23" t="str">
        <f t="shared" si="354"/>
        <v/>
      </c>
      <c r="BN361" s="23" t="str">
        <f t="shared" si="355"/>
        <v/>
      </c>
      <c r="BP361" s="8">
        <f t="shared" si="311"/>
        <v>2.3000000000000576E-2</v>
      </c>
      <c r="BQ361" s="8">
        <f t="shared" si="312"/>
        <v>0.21899999999999942</v>
      </c>
      <c r="BR361" s="8">
        <f t="shared" si="313"/>
        <v>0.40000000000000036</v>
      </c>
      <c r="BS361" s="8" t="str">
        <f t="shared" si="314"/>
        <v/>
      </c>
      <c r="BT361" s="8">
        <f t="shared" si="315"/>
        <v>9.4000000000000306E-2</v>
      </c>
      <c r="BU361" s="8">
        <f t="shared" si="316"/>
        <v>3.3999999999999808E-2</v>
      </c>
      <c r="BV361" s="8">
        <f t="shared" si="317"/>
        <v>4.1000000000000369E-2</v>
      </c>
      <c r="BW361" s="8">
        <f t="shared" si="318"/>
        <v>3.3999999999999808E-2</v>
      </c>
      <c r="BX361" s="8">
        <f t="shared" si="319"/>
        <v>1.699999999999946E-2</v>
      </c>
      <c r="BY361" s="8" t="str">
        <f t="shared" si="320"/>
        <v/>
      </c>
      <c r="BZ361" s="8">
        <f t="shared" si="321"/>
        <v>0.24100000000000055</v>
      </c>
      <c r="CA361" s="8">
        <f t="shared" si="322"/>
        <v>0.14700000000000024</v>
      </c>
      <c r="CB361" s="8">
        <f t="shared" si="323"/>
        <v>2.5000000000000355E-2</v>
      </c>
      <c r="CC361" s="8">
        <f t="shared" si="324"/>
        <v>9.1000000000000192E-2</v>
      </c>
      <c r="CD361" s="8">
        <f t="shared" si="325"/>
        <v>0.14299999999999979</v>
      </c>
      <c r="CE361" s="8">
        <f t="shared" si="326"/>
        <v>1.9000000000000128E-2</v>
      </c>
      <c r="CF361" s="8">
        <f t="shared" si="327"/>
        <v>8.1000000000000405E-2</v>
      </c>
      <c r="CG361" s="8" t="str">
        <f t="shared" si="328"/>
        <v/>
      </c>
      <c r="CH361" s="8" t="str">
        <f t="shared" si="329"/>
        <v/>
      </c>
      <c r="CI361" s="8" t="str">
        <f t="shared" si="330"/>
        <v/>
      </c>
      <c r="CJ361" s="8" t="str">
        <f t="shared" si="331"/>
        <v/>
      </c>
      <c r="CK361" s="8" t="str">
        <f t="shared" si="332"/>
        <v/>
      </c>
      <c r="CL361" s="8" t="str">
        <f t="shared" si="333"/>
        <v/>
      </c>
      <c r="CM361" s="8" t="str">
        <f t="shared" si="334"/>
        <v/>
      </c>
      <c r="CN361" s="8"/>
    </row>
    <row r="362" spans="1:92">
      <c r="A362" s="1">
        <f t="shared" si="358"/>
        <v>360</v>
      </c>
      <c r="B362" s="34" t="s">
        <v>600</v>
      </c>
      <c r="C362" s="1">
        <v>11</v>
      </c>
      <c r="D362" s="4">
        <f t="shared" si="309"/>
        <v>1016</v>
      </c>
      <c r="E362" s="4" t="s">
        <v>151</v>
      </c>
      <c r="F362" s="4">
        <v>1</v>
      </c>
      <c r="G362" s="4" t="s">
        <v>13</v>
      </c>
      <c r="H362" s="4" t="s">
        <v>14</v>
      </c>
      <c r="I362" s="4" t="s">
        <v>296</v>
      </c>
      <c r="J362" s="12"/>
      <c r="K362" s="72"/>
      <c r="L362" s="41">
        <v>4.117</v>
      </c>
      <c r="M362" s="134" t="s">
        <v>298</v>
      </c>
      <c r="N362" s="4" t="s">
        <v>15</v>
      </c>
      <c r="O362" s="64"/>
      <c r="P362" s="9"/>
      <c r="Q362" s="3"/>
      <c r="R362" s="23">
        <v>3.7519999999999998</v>
      </c>
      <c r="S362" s="23">
        <v>3.823</v>
      </c>
      <c r="T362" s="23">
        <v>4.4989999999999997</v>
      </c>
      <c r="U362" s="11"/>
      <c r="V362" s="44">
        <v>4.3540000000000001</v>
      </c>
      <c r="W362" s="44">
        <v>4.1660000000000004</v>
      </c>
      <c r="X362" s="44">
        <v>4.165</v>
      </c>
      <c r="Y362" s="23">
        <v>4.1840000000000002</v>
      </c>
      <c r="Z362" s="23">
        <v>4.085</v>
      </c>
      <c r="AA362" s="11"/>
      <c r="AB362" s="23">
        <v>4.375</v>
      </c>
      <c r="AC362" s="23">
        <v>4.42</v>
      </c>
      <c r="AD362" s="23">
        <v>4.2220000000000004</v>
      </c>
      <c r="AE362" s="23">
        <v>4.12</v>
      </c>
      <c r="AF362" s="23">
        <v>3.78</v>
      </c>
      <c r="AG362" s="23">
        <v>4.4989999999999997</v>
      </c>
      <c r="AH362" s="23">
        <f t="shared" si="359"/>
        <v>4.1395</v>
      </c>
      <c r="AI362" s="11"/>
      <c r="AJ362" s="11"/>
      <c r="AK362" s="11"/>
      <c r="AL362" s="11"/>
      <c r="AM362" s="11"/>
      <c r="AN362" s="11"/>
      <c r="AO362" s="11"/>
      <c r="AP362" s="3"/>
      <c r="AQ362" s="23">
        <f t="shared" si="310"/>
        <v>-0.36500000000000021</v>
      </c>
      <c r="AR362" s="23">
        <f t="shared" si="356"/>
        <v>-0.29400000000000004</v>
      </c>
      <c r="AS362" s="23">
        <f t="shared" si="357"/>
        <v>0.38199999999999967</v>
      </c>
      <c r="AT362" s="23" t="str">
        <f t="shared" si="335"/>
        <v/>
      </c>
      <c r="AU362" s="23">
        <f t="shared" si="336"/>
        <v>0.2370000000000001</v>
      </c>
      <c r="AV362" s="23">
        <f t="shared" si="337"/>
        <v>4.9000000000000377E-2</v>
      </c>
      <c r="AW362" s="23">
        <f t="shared" si="338"/>
        <v>4.8000000000000043E-2</v>
      </c>
      <c r="AX362" s="23">
        <f t="shared" si="339"/>
        <v>6.7000000000000171E-2</v>
      </c>
      <c r="AY362" s="23">
        <f t="shared" si="340"/>
        <v>-3.2000000000000028E-2</v>
      </c>
      <c r="AZ362" s="23" t="str">
        <f t="shared" si="341"/>
        <v/>
      </c>
      <c r="BA362" s="23">
        <f t="shared" si="342"/>
        <v>0.25800000000000001</v>
      </c>
      <c r="BB362" s="23">
        <f t="shared" si="343"/>
        <v>0.30299999999999994</v>
      </c>
      <c r="BC362" s="23">
        <f t="shared" si="344"/>
        <v>0.10500000000000043</v>
      </c>
      <c r="BD362" s="23">
        <f t="shared" si="345"/>
        <v>3.0000000000001137E-3</v>
      </c>
      <c r="BE362" s="23">
        <f t="shared" si="346"/>
        <v>-0.33700000000000019</v>
      </c>
      <c r="BF362" s="23">
        <f t="shared" si="347"/>
        <v>0.38199999999999967</v>
      </c>
      <c r="BG362" s="23">
        <f t="shared" si="348"/>
        <v>2.2499999999999964E-2</v>
      </c>
      <c r="BH362" s="23" t="str">
        <f t="shared" si="349"/>
        <v/>
      </c>
      <c r="BI362" s="23" t="str">
        <f t="shared" si="350"/>
        <v/>
      </c>
      <c r="BJ362" s="23" t="str">
        <f t="shared" si="351"/>
        <v/>
      </c>
      <c r="BK362" s="23" t="str">
        <f t="shared" si="352"/>
        <v/>
      </c>
      <c r="BL362" s="23" t="str">
        <f t="shared" si="353"/>
        <v/>
      </c>
      <c r="BM362" s="23" t="str">
        <f t="shared" si="354"/>
        <v/>
      </c>
      <c r="BN362" s="23" t="str">
        <f t="shared" si="355"/>
        <v/>
      </c>
      <c r="BP362" s="8">
        <f t="shared" si="311"/>
        <v>0.36500000000000021</v>
      </c>
      <c r="BQ362" s="8">
        <f t="shared" si="312"/>
        <v>0.29400000000000004</v>
      </c>
      <c r="BR362" s="8">
        <f t="shared" si="313"/>
        <v>0.38199999999999967</v>
      </c>
      <c r="BS362" s="8" t="str">
        <f t="shared" si="314"/>
        <v/>
      </c>
      <c r="BT362" s="8">
        <f t="shared" si="315"/>
        <v>0.2370000000000001</v>
      </c>
      <c r="BU362" s="8">
        <f t="shared" si="316"/>
        <v>4.9000000000000377E-2</v>
      </c>
      <c r="BV362" s="8">
        <f t="shared" si="317"/>
        <v>4.8000000000000043E-2</v>
      </c>
      <c r="BW362" s="8">
        <f t="shared" si="318"/>
        <v>6.7000000000000171E-2</v>
      </c>
      <c r="BX362" s="8">
        <f t="shared" si="319"/>
        <v>3.2000000000000028E-2</v>
      </c>
      <c r="BY362" s="8" t="str">
        <f t="shared" si="320"/>
        <v/>
      </c>
      <c r="BZ362" s="8">
        <f t="shared" si="321"/>
        <v>0.25800000000000001</v>
      </c>
      <c r="CA362" s="8">
        <f t="shared" si="322"/>
        <v>0.30299999999999994</v>
      </c>
      <c r="CB362" s="8">
        <f t="shared" si="323"/>
        <v>0.10500000000000043</v>
      </c>
      <c r="CC362" s="8">
        <f t="shared" si="324"/>
        <v>3.0000000000001137E-3</v>
      </c>
      <c r="CD362" s="8">
        <f t="shared" si="325"/>
        <v>0.33700000000000019</v>
      </c>
      <c r="CE362" s="8">
        <f t="shared" si="326"/>
        <v>0.38199999999999967</v>
      </c>
      <c r="CF362" s="8">
        <f t="shared" si="327"/>
        <v>2.2499999999999964E-2</v>
      </c>
      <c r="CG362" s="8" t="str">
        <f t="shared" si="328"/>
        <v/>
      </c>
      <c r="CH362" s="8" t="str">
        <f t="shared" si="329"/>
        <v/>
      </c>
      <c r="CI362" s="8" t="str">
        <f t="shared" si="330"/>
        <v/>
      </c>
      <c r="CJ362" s="8" t="str">
        <f t="shared" si="331"/>
        <v/>
      </c>
      <c r="CK362" s="8" t="str">
        <f t="shared" si="332"/>
        <v/>
      </c>
      <c r="CL362" s="8" t="str">
        <f t="shared" si="333"/>
        <v/>
      </c>
      <c r="CM362" s="8" t="str">
        <f t="shared" si="334"/>
        <v/>
      </c>
      <c r="CN362" s="8"/>
    </row>
    <row r="363" spans="1:92">
      <c r="A363" s="1">
        <f t="shared" si="358"/>
        <v>361</v>
      </c>
      <c r="B363" s="34"/>
      <c r="C363" s="1">
        <v>11</v>
      </c>
      <c r="D363" s="4">
        <f t="shared" si="309"/>
        <v>1016</v>
      </c>
      <c r="E363" s="4" t="s">
        <v>148</v>
      </c>
      <c r="F363" s="4">
        <v>1</v>
      </c>
      <c r="G363" s="4" t="s">
        <v>13</v>
      </c>
      <c r="H363" s="4" t="s">
        <v>14</v>
      </c>
      <c r="I363" s="4" t="s">
        <v>296</v>
      </c>
      <c r="J363" s="12"/>
      <c r="K363" s="67" t="s">
        <v>192</v>
      </c>
      <c r="L363" s="41">
        <v>4.7549999999999999</v>
      </c>
      <c r="M363" s="134" t="s">
        <v>298</v>
      </c>
      <c r="N363" s="4" t="s">
        <v>15</v>
      </c>
      <c r="O363" s="64"/>
      <c r="P363" s="9"/>
      <c r="Q363" s="3"/>
      <c r="R363" s="23">
        <v>4.2919999999999998</v>
      </c>
      <c r="S363" s="23">
        <v>4.4059999999999997</v>
      </c>
      <c r="T363" s="23">
        <v>5.2329999999999997</v>
      </c>
      <c r="U363" s="11"/>
      <c r="V363" s="44">
        <v>5.0919999999999996</v>
      </c>
      <c r="W363" s="44">
        <v>4.8140000000000001</v>
      </c>
      <c r="X363" s="44">
        <v>4.8129999999999997</v>
      </c>
      <c r="Y363" s="44">
        <v>4.8449999999999998</v>
      </c>
      <c r="Z363" s="23">
        <v>4.71</v>
      </c>
      <c r="AA363" s="11"/>
      <c r="AB363" s="23">
        <v>5.1130000000000004</v>
      </c>
      <c r="AC363" s="23">
        <v>5.1219999999999999</v>
      </c>
      <c r="AD363" s="23">
        <v>4.8810000000000002</v>
      </c>
      <c r="AE363" s="23">
        <v>4.8520000000000003</v>
      </c>
      <c r="AF363" s="23">
        <v>4.3979999999999997</v>
      </c>
      <c r="AG363" s="23">
        <v>5.2960000000000003</v>
      </c>
      <c r="AH363" s="23">
        <f t="shared" si="359"/>
        <v>4.8469999999999995</v>
      </c>
      <c r="AI363" s="11"/>
      <c r="AJ363" s="11"/>
      <c r="AK363" s="11"/>
      <c r="AL363" s="11"/>
      <c r="AM363" s="11"/>
      <c r="AN363" s="11"/>
      <c r="AO363" s="11"/>
      <c r="AP363" s="3"/>
      <c r="AQ363" s="23">
        <f t="shared" si="310"/>
        <v>-0.46300000000000008</v>
      </c>
      <c r="AR363" s="23">
        <f t="shared" si="356"/>
        <v>-0.3490000000000002</v>
      </c>
      <c r="AS363" s="23">
        <f t="shared" si="357"/>
        <v>0.47799999999999976</v>
      </c>
      <c r="AT363" s="23" t="str">
        <f t="shared" si="335"/>
        <v/>
      </c>
      <c r="AU363" s="23">
        <f t="shared" si="336"/>
        <v>0.33699999999999974</v>
      </c>
      <c r="AV363" s="23">
        <f t="shared" si="337"/>
        <v>5.9000000000000163E-2</v>
      </c>
      <c r="AW363" s="23">
        <f t="shared" si="338"/>
        <v>5.7999999999999829E-2</v>
      </c>
      <c r="AX363" s="23">
        <f t="shared" si="339"/>
        <v>8.9999999999999858E-2</v>
      </c>
      <c r="AY363" s="23">
        <f t="shared" si="340"/>
        <v>-4.4999999999999929E-2</v>
      </c>
      <c r="AZ363" s="23" t="str">
        <f t="shared" si="341"/>
        <v/>
      </c>
      <c r="BA363" s="23">
        <f t="shared" si="342"/>
        <v>0.35800000000000054</v>
      </c>
      <c r="BB363" s="23">
        <f t="shared" si="343"/>
        <v>0.36699999999999999</v>
      </c>
      <c r="BC363" s="23">
        <f t="shared" si="344"/>
        <v>0.12600000000000033</v>
      </c>
      <c r="BD363" s="23">
        <f t="shared" si="345"/>
        <v>9.7000000000000419E-2</v>
      </c>
      <c r="BE363" s="23">
        <f t="shared" si="346"/>
        <v>-0.35700000000000021</v>
      </c>
      <c r="BF363" s="23">
        <f t="shared" si="347"/>
        <v>0.54100000000000037</v>
      </c>
      <c r="BG363" s="23">
        <f t="shared" si="348"/>
        <v>9.1999999999999638E-2</v>
      </c>
      <c r="BH363" s="23" t="str">
        <f t="shared" si="349"/>
        <v/>
      </c>
      <c r="BI363" s="23" t="str">
        <f t="shared" si="350"/>
        <v/>
      </c>
      <c r="BJ363" s="23" t="str">
        <f t="shared" si="351"/>
        <v/>
      </c>
      <c r="BK363" s="23" t="str">
        <f t="shared" si="352"/>
        <v/>
      </c>
      <c r="BL363" s="23" t="str">
        <f t="shared" si="353"/>
        <v/>
      </c>
      <c r="BM363" s="23" t="str">
        <f t="shared" si="354"/>
        <v/>
      </c>
      <c r="BN363" s="23" t="str">
        <f t="shared" si="355"/>
        <v/>
      </c>
      <c r="BP363" s="8">
        <f t="shared" si="311"/>
        <v>0.46300000000000008</v>
      </c>
      <c r="BQ363" s="8">
        <f t="shared" si="312"/>
        <v>0.3490000000000002</v>
      </c>
      <c r="BR363" s="8">
        <f t="shared" si="313"/>
        <v>0.47799999999999976</v>
      </c>
      <c r="BS363" s="8" t="str">
        <f t="shared" si="314"/>
        <v/>
      </c>
      <c r="BT363" s="8">
        <f t="shared" si="315"/>
        <v>0.33699999999999974</v>
      </c>
      <c r="BU363" s="8">
        <f t="shared" si="316"/>
        <v>5.9000000000000163E-2</v>
      </c>
      <c r="BV363" s="8">
        <f t="shared" si="317"/>
        <v>5.7999999999999829E-2</v>
      </c>
      <c r="BW363" s="8">
        <f t="shared" si="318"/>
        <v>8.9999999999999858E-2</v>
      </c>
      <c r="BX363" s="8">
        <f t="shared" si="319"/>
        <v>4.4999999999999929E-2</v>
      </c>
      <c r="BY363" s="8" t="str">
        <f t="shared" si="320"/>
        <v/>
      </c>
      <c r="BZ363" s="8">
        <f t="shared" si="321"/>
        <v>0.35800000000000054</v>
      </c>
      <c r="CA363" s="8">
        <f t="shared" si="322"/>
        <v>0.36699999999999999</v>
      </c>
      <c r="CB363" s="8">
        <f t="shared" si="323"/>
        <v>0.12600000000000033</v>
      </c>
      <c r="CC363" s="8">
        <f t="shared" si="324"/>
        <v>9.7000000000000419E-2</v>
      </c>
      <c r="CD363" s="8">
        <f t="shared" si="325"/>
        <v>0.35700000000000021</v>
      </c>
      <c r="CE363" s="8">
        <f t="shared" si="326"/>
        <v>0.54100000000000037</v>
      </c>
      <c r="CF363" s="8">
        <f t="shared" si="327"/>
        <v>9.1999999999999638E-2</v>
      </c>
      <c r="CG363" s="8" t="str">
        <f t="shared" si="328"/>
        <v/>
      </c>
      <c r="CH363" s="8" t="str">
        <f t="shared" si="329"/>
        <v/>
      </c>
      <c r="CI363" s="8" t="str">
        <f t="shared" si="330"/>
        <v/>
      </c>
      <c r="CJ363" s="8" t="str">
        <f t="shared" si="331"/>
        <v/>
      </c>
      <c r="CK363" s="8" t="str">
        <f t="shared" si="332"/>
        <v/>
      </c>
      <c r="CL363" s="8" t="str">
        <f t="shared" si="333"/>
        <v/>
      </c>
      <c r="CM363" s="8" t="str">
        <f t="shared" si="334"/>
        <v/>
      </c>
      <c r="CN363" s="8"/>
    </row>
    <row r="364" spans="1:92">
      <c r="A364" s="1">
        <f t="shared" si="358"/>
        <v>362</v>
      </c>
      <c r="B364" s="34" t="s">
        <v>300</v>
      </c>
      <c r="C364" s="1">
        <v>9</v>
      </c>
      <c r="D364" s="4">
        <f t="shared" si="309"/>
        <v>69</v>
      </c>
      <c r="E364" s="4" t="s">
        <v>157</v>
      </c>
      <c r="F364" s="4">
        <v>1</v>
      </c>
      <c r="G364" s="4" t="s">
        <v>13</v>
      </c>
      <c r="H364" s="4" t="s">
        <v>19</v>
      </c>
      <c r="I364" s="4"/>
      <c r="J364" s="12">
        <v>87.2</v>
      </c>
      <c r="K364" s="67" t="s">
        <v>192</v>
      </c>
      <c r="L364" s="41">
        <v>4.3959999999999999</v>
      </c>
      <c r="M364" s="134" t="s">
        <v>130</v>
      </c>
      <c r="N364" s="4" t="s">
        <v>15</v>
      </c>
      <c r="O364" s="64"/>
      <c r="P364" s="9"/>
      <c r="Q364" s="3"/>
      <c r="R364" s="23">
        <v>4.5880000000000001</v>
      </c>
      <c r="S364" s="23">
        <v>4.4000000000000004</v>
      </c>
      <c r="T364" s="23">
        <v>4.8369999999999997</v>
      </c>
      <c r="U364" s="45"/>
      <c r="V364" s="44">
        <v>4.5780000000000003</v>
      </c>
      <c r="W364" s="44">
        <v>4.468</v>
      </c>
      <c r="X364" s="44">
        <v>4.47</v>
      </c>
      <c r="Y364" s="44">
        <v>4.4550000000000001</v>
      </c>
      <c r="Z364" s="23">
        <v>4.4009999999999998</v>
      </c>
      <c r="AA364" s="45"/>
      <c r="AB364" s="23">
        <v>4.4390000000000001</v>
      </c>
      <c r="AC364" s="23">
        <v>4.4420000000000002</v>
      </c>
      <c r="AD364" s="23">
        <v>4.4390000000000001</v>
      </c>
      <c r="AE364" s="23">
        <v>4.2119999999999997</v>
      </c>
      <c r="AF364" s="23">
        <v>4.3789999999999996</v>
      </c>
      <c r="AG364" s="23">
        <v>4.4370000000000003</v>
      </c>
      <c r="AH364" s="23">
        <f t="shared" ref="AH364:AH369" si="360">SUM(AF364:AG364)/2</f>
        <v>4.4079999999999995</v>
      </c>
      <c r="AI364" s="11"/>
      <c r="AJ364" s="11"/>
      <c r="AK364" s="11"/>
      <c r="AL364" s="11"/>
      <c r="AM364" s="11"/>
      <c r="AN364" s="11"/>
      <c r="AO364" s="11"/>
      <c r="AP364" s="3"/>
      <c r="AQ364" s="23">
        <f t="shared" si="310"/>
        <v>0.19200000000000017</v>
      </c>
      <c r="AR364" s="23">
        <f t="shared" si="356"/>
        <v>4.0000000000004476E-3</v>
      </c>
      <c r="AS364" s="23">
        <f t="shared" si="357"/>
        <v>0.44099999999999984</v>
      </c>
      <c r="AT364" s="23" t="str">
        <f t="shared" si="335"/>
        <v/>
      </c>
      <c r="AU364" s="23">
        <f t="shared" si="336"/>
        <v>0.18200000000000038</v>
      </c>
      <c r="AV364" s="23">
        <f t="shared" si="337"/>
        <v>7.2000000000000064E-2</v>
      </c>
      <c r="AW364" s="23">
        <f t="shared" si="338"/>
        <v>7.3999999999999844E-2</v>
      </c>
      <c r="AX364" s="23">
        <f t="shared" si="339"/>
        <v>5.9000000000000163E-2</v>
      </c>
      <c r="AY364" s="23">
        <f t="shared" si="340"/>
        <v>4.9999999999998934E-3</v>
      </c>
      <c r="AZ364" s="23" t="str">
        <f t="shared" si="341"/>
        <v/>
      </c>
      <c r="BA364" s="23">
        <f t="shared" si="342"/>
        <v>4.3000000000000149E-2</v>
      </c>
      <c r="BB364" s="23">
        <f t="shared" si="343"/>
        <v>4.6000000000000263E-2</v>
      </c>
      <c r="BC364" s="23">
        <f t="shared" si="344"/>
        <v>4.3000000000000149E-2</v>
      </c>
      <c r="BD364" s="23">
        <f t="shared" si="345"/>
        <v>-0.18400000000000016</v>
      </c>
      <c r="BE364" s="23">
        <f t="shared" si="346"/>
        <v>-1.7000000000000348E-2</v>
      </c>
      <c r="BF364" s="23">
        <f t="shared" si="347"/>
        <v>4.1000000000000369E-2</v>
      </c>
      <c r="BG364" s="23">
        <f t="shared" si="348"/>
        <v>1.1999999999999567E-2</v>
      </c>
      <c r="BH364" s="23" t="str">
        <f t="shared" si="349"/>
        <v/>
      </c>
      <c r="BI364" s="23" t="str">
        <f t="shared" si="350"/>
        <v/>
      </c>
      <c r="BJ364" s="23" t="str">
        <f t="shared" si="351"/>
        <v/>
      </c>
      <c r="BK364" s="23" t="str">
        <f t="shared" si="352"/>
        <v/>
      </c>
      <c r="BL364" s="23" t="str">
        <f t="shared" si="353"/>
        <v/>
      </c>
      <c r="BM364" s="23" t="str">
        <f t="shared" si="354"/>
        <v/>
      </c>
      <c r="BN364" s="23" t="str">
        <f t="shared" si="355"/>
        <v/>
      </c>
      <c r="BP364" s="8">
        <f t="shared" si="311"/>
        <v>0.19200000000000017</v>
      </c>
      <c r="BQ364" s="8">
        <f t="shared" si="312"/>
        <v>4.0000000000004476E-3</v>
      </c>
      <c r="BR364" s="8">
        <f t="shared" si="313"/>
        <v>0.44099999999999984</v>
      </c>
      <c r="BS364" s="8" t="str">
        <f t="shared" si="314"/>
        <v/>
      </c>
      <c r="BT364" s="8">
        <f t="shared" si="315"/>
        <v>0.18200000000000038</v>
      </c>
      <c r="BU364" s="8">
        <f t="shared" si="316"/>
        <v>7.2000000000000064E-2</v>
      </c>
      <c r="BV364" s="8">
        <f t="shared" si="317"/>
        <v>7.3999999999999844E-2</v>
      </c>
      <c r="BW364" s="8">
        <f t="shared" si="318"/>
        <v>5.9000000000000163E-2</v>
      </c>
      <c r="BX364" s="8">
        <f t="shared" si="319"/>
        <v>4.9999999999998934E-3</v>
      </c>
      <c r="BY364" s="8" t="str">
        <f t="shared" si="320"/>
        <v/>
      </c>
      <c r="BZ364" s="8">
        <f t="shared" si="321"/>
        <v>4.3000000000000149E-2</v>
      </c>
      <c r="CA364" s="8">
        <f t="shared" si="322"/>
        <v>4.6000000000000263E-2</v>
      </c>
      <c r="CB364" s="8">
        <f t="shared" si="323"/>
        <v>4.3000000000000149E-2</v>
      </c>
      <c r="CC364" s="8">
        <f t="shared" si="324"/>
        <v>0.18400000000000016</v>
      </c>
      <c r="CD364" s="8">
        <f t="shared" si="325"/>
        <v>1.7000000000000348E-2</v>
      </c>
      <c r="CE364" s="8">
        <f t="shared" si="326"/>
        <v>4.1000000000000369E-2</v>
      </c>
      <c r="CF364" s="8">
        <f t="shared" si="327"/>
        <v>1.1999999999999567E-2</v>
      </c>
      <c r="CG364" s="8" t="str">
        <f t="shared" si="328"/>
        <v/>
      </c>
      <c r="CH364" s="8" t="str">
        <f t="shared" si="329"/>
        <v/>
      </c>
      <c r="CI364" s="8" t="str">
        <f t="shared" si="330"/>
        <v/>
      </c>
      <c r="CJ364" s="8" t="str">
        <f t="shared" si="331"/>
        <v/>
      </c>
      <c r="CK364" s="8" t="str">
        <f t="shared" si="332"/>
        <v/>
      </c>
      <c r="CL364" s="8" t="str">
        <f t="shared" si="333"/>
        <v/>
      </c>
      <c r="CM364" s="8" t="str">
        <f t="shared" si="334"/>
        <v/>
      </c>
      <c r="CN364" s="8"/>
    </row>
    <row r="365" spans="1:92">
      <c r="A365" s="1">
        <f t="shared" si="358"/>
        <v>363</v>
      </c>
      <c r="B365" s="34"/>
      <c r="C365" s="1">
        <v>9</v>
      </c>
      <c r="D365" s="4">
        <f t="shared" si="309"/>
        <v>69</v>
      </c>
      <c r="E365" s="4" t="s">
        <v>148</v>
      </c>
      <c r="F365" s="4">
        <v>1</v>
      </c>
      <c r="G365" s="4" t="s">
        <v>16</v>
      </c>
      <c r="H365" s="4" t="s">
        <v>192</v>
      </c>
      <c r="I365" s="4"/>
      <c r="J365" s="12">
        <v>92.1</v>
      </c>
      <c r="K365" s="67" t="s">
        <v>192</v>
      </c>
      <c r="L365" s="41">
        <v>4.5170000000000003</v>
      </c>
      <c r="M365" s="134" t="s">
        <v>130</v>
      </c>
      <c r="N365" s="4" t="s">
        <v>15</v>
      </c>
      <c r="O365" s="64"/>
      <c r="P365" s="9"/>
      <c r="Q365" s="3"/>
      <c r="R365" s="23">
        <v>4.556</v>
      </c>
      <c r="S365" s="23">
        <v>4.2990000000000004</v>
      </c>
      <c r="T365" s="23">
        <v>4.8230000000000004</v>
      </c>
      <c r="U365" s="45"/>
      <c r="V365" s="44">
        <v>4.5869999999999997</v>
      </c>
      <c r="W365" s="23">
        <v>4.5490000000000004</v>
      </c>
      <c r="X365" s="44">
        <v>4.5549999999999997</v>
      </c>
      <c r="Y365" s="44">
        <v>4.5519999999999996</v>
      </c>
      <c r="Z365" s="23">
        <v>4.5170000000000003</v>
      </c>
      <c r="AA365" s="45"/>
      <c r="AB365" s="23">
        <v>4.7119999999999997</v>
      </c>
      <c r="AC365" s="23">
        <v>4.6529999999999996</v>
      </c>
      <c r="AD365" s="23">
        <v>4.5359999999999996</v>
      </c>
      <c r="AE365" s="23">
        <v>4.5640000000000001</v>
      </c>
      <c r="AF365" s="23">
        <v>4.3440000000000003</v>
      </c>
      <c r="AG365" s="23">
        <v>4.5519999999999996</v>
      </c>
      <c r="AH365" s="23">
        <f t="shared" si="360"/>
        <v>4.4480000000000004</v>
      </c>
      <c r="AI365" s="11"/>
      <c r="AJ365" s="11"/>
      <c r="AK365" s="11"/>
      <c r="AL365" s="11"/>
      <c r="AM365" s="11"/>
      <c r="AN365" s="11"/>
      <c r="AO365" s="11"/>
      <c r="AP365" s="3"/>
      <c r="AQ365" s="23">
        <f t="shared" si="310"/>
        <v>3.8999999999999702E-2</v>
      </c>
      <c r="AR365" s="23">
        <f t="shared" si="356"/>
        <v>-0.21799999999999997</v>
      </c>
      <c r="AS365" s="23">
        <f t="shared" si="357"/>
        <v>0.30600000000000005</v>
      </c>
      <c r="AT365" s="23" t="str">
        <f t="shared" si="335"/>
        <v/>
      </c>
      <c r="AU365" s="23">
        <f t="shared" si="336"/>
        <v>6.9999999999999396E-2</v>
      </c>
      <c r="AV365" s="23">
        <f t="shared" si="337"/>
        <v>3.2000000000000028E-2</v>
      </c>
      <c r="AW365" s="23">
        <f t="shared" si="338"/>
        <v>3.7999999999999368E-2</v>
      </c>
      <c r="AX365" s="23">
        <f t="shared" si="339"/>
        <v>3.4999999999999254E-2</v>
      </c>
      <c r="AY365" s="23">
        <f t="shared" si="340"/>
        <v>0</v>
      </c>
      <c r="AZ365" s="23" t="str">
        <f t="shared" si="341"/>
        <v/>
      </c>
      <c r="BA365" s="23">
        <f t="shared" si="342"/>
        <v>0.1949999999999994</v>
      </c>
      <c r="BB365" s="23">
        <f t="shared" si="343"/>
        <v>0.13599999999999923</v>
      </c>
      <c r="BC365" s="23">
        <f t="shared" si="344"/>
        <v>1.899999999999924E-2</v>
      </c>
      <c r="BD365" s="23">
        <f t="shared" si="345"/>
        <v>4.6999999999999709E-2</v>
      </c>
      <c r="BE365" s="23">
        <f t="shared" si="346"/>
        <v>-0.17300000000000004</v>
      </c>
      <c r="BF365" s="23">
        <f t="shared" si="347"/>
        <v>3.4999999999999254E-2</v>
      </c>
      <c r="BG365" s="23">
        <f t="shared" si="348"/>
        <v>-6.899999999999995E-2</v>
      </c>
      <c r="BH365" s="23" t="str">
        <f t="shared" si="349"/>
        <v/>
      </c>
      <c r="BI365" s="23" t="str">
        <f t="shared" si="350"/>
        <v/>
      </c>
      <c r="BJ365" s="23" t="str">
        <f t="shared" si="351"/>
        <v/>
      </c>
      <c r="BK365" s="23" t="str">
        <f t="shared" si="352"/>
        <v/>
      </c>
      <c r="BL365" s="23" t="str">
        <f t="shared" si="353"/>
        <v/>
      </c>
      <c r="BM365" s="23" t="str">
        <f t="shared" si="354"/>
        <v/>
      </c>
      <c r="BN365" s="23" t="str">
        <f t="shared" si="355"/>
        <v/>
      </c>
      <c r="BP365" s="8">
        <f t="shared" si="311"/>
        <v>3.8999999999999702E-2</v>
      </c>
      <c r="BQ365" s="8">
        <f t="shared" si="312"/>
        <v>0.21799999999999997</v>
      </c>
      <c r="BR365" s="8">
        <f t="shared" si="313"/>
        <v>0.30600000000000005</v>
      </c>
      <c r="BS365" s="8" t="str">
        <f t="shared" si="314"/>
        <v/>
      </c>
      <c r="BT365" s="8">
        <f t="shared" si="315"/>
        <v>6.9999999999999396E-2</v>
      </c>
      <c r="BU365" s="8">
        <f t="shared" si="316"/>
        <v>3.2000000000000028E-2</v>
      </c>
      <c r="BV365" s="8">
        <f t="shared" si="317"/>
        <v>3.7999999999999368E-2</v>
      </c>
      <c r="BW365" s="8">
        <f t="shared" si="318"/>
        <v>3.4999999999999254E-2</v>
      </c>
      <c r="BX365" s="8">
        <f t="shared" si="319"/>
        <v>0</v>
      </c>
      <c r="BY365" s="8" t="str">
        <f t="shared" si="320"/>
        <v/>
      </c>
      <c r="BZ365" s="8">
        <f t="shared" si="321"/>
        <v>0.1949999999999994</v>
      </c>
      <c r="CA365" s="8">
        <f t="shared" si="322"/>
        <v>0.13599999999999923</v>
      </c>
      <c r="CB365" s="8">
        <f t="shared" si="323"/>
        <v>1.899999999999924E-2</v>
      </c>
      <c r="CC365" s="8">
        <f t="shared" si="324"/>
        <v>4.6999999999999709E-2</v>
      </c>
      <c r="CD365" s="8">
        <f t="shared" si="325"/>
        <v>0.17300000000000004</v>
      </c>
      <c r="CE365" s="8">
        <f t="shared" si="326"/>
        <v>3.4999999999999254E-2</v>
      </c>
      <c r="CF365" s="8">
        <f t="shared" si="327"/>
        <v>6.899999999999995E-2</v>
      </c>
      <c r="CG365" s="8" t="str">
        <f t="shared" si="328"/>
        <v/>
      </c>
      <c r="CH365" s="8" t="str">
        <f t="shared" si="329"/>
        <v/>
      </c>
      <c r="CI365" s="8" t="str">
        <f t="shared" si="330"/>
        <v/>
      </c>
      <c r="CJ365" s="8" t="str">
        <f t="shared" si="331"/>
        <v/>
      </c>
      <c r="CK365" s="8" t="str">
        <f t="shared" si="332"/>
        <v/>
      </c>
      <c r="CL365" s="8" t="str">
        <f t="shared" si="333"/>
        <v/>
      </c>
      <c r="CM365" s="8" t="str">
        <f t="shared" si="334"/>
        <v/>
      </c>
      <c r="CN365" s="8"/>
    </row>
    <row r="366" spans="1:92">
      <c r="A366" s="1">
        <f t="shared" si="358"/>
        <v>364</v>
      </c>
      <c r="B366" s="34"/>
      <c r="C366" s="1">
        <v>9</v>
      </c>
      <c r="D366" s="4">
        <f t="shared" si="309"/>
        <v>69</v>
      </c>
      <c r="E366" s="4" t="s">
        <v>151</v>
      </c>
      <c r="F366" s="4">
        <v>1</v>
      </c>
      <c r="G366" s="4" t="s">
        <v>16</v>
      </c>
      <c r="H366" s="4" t="s">
        <v>192</v>
      </c>
      <c r="I366" s="4"/>
      <c r="J366" s="12">
        <v>92</v>
      </c>
      <c r="K366" s="72"/>
      <c r="L366" s="41">
        <v>5.1140000000000008</v>
      </c>
      <c r="M366" s="134" t="s">
        <v>130</v>
      </c>
      <c r="N366" s="4" t="s">
        <v>15</v>
      </c>
      <c r="O366" s="64"/>
      <c r="P366" s="9"/>
      <c r="Q366" s="3"/>
      <c r="R366" s="23">
        <v>5.0789999999999997</v>
      </c>
      <c r="S366" s="23">
        <v>4.8380000000000001</v>
      </c>
      <c r="T366" s="23">
        <v>5.4210000000000003</v>
      </c>
      <c r="U366" s="45"/>
      <c r="V366" s="44">
        <v>5.1719999999999997</v>
      </c>
      <c r="W366" s="44">
        <v>5.14</v>
      </c>
      <c r="X366" s="44">
        <v>5.1470000000000002</v>
      </c>
      <c r="Y366" s="44">
        <v>5.1440000000000001</v>
      </c>
      <c r="Z366" s="23">
        <v>5.1059999999999999</v>
      </c>
      <c r="AA366" s="45"/>
      <c r="AB366" s="23">
        <v>5.2789999999999999</v>
      </c>
      <c r="AC366" s="23">
        <v>5.1970000000000001</v>
      </c>
      <c r="AD366" s="23">
        <v>5.0780000000000003</v>
      </c>
      <c r="AE366" s="23">
        <v>5.1100000000000003</v>
      </c>
      <c r="AF366" s="23">
        <v>4.8840000000000003</v>
      </c>
      <c r="AG366" s="23">
        <v>5.1360000000000001</v>
      </c>
      <c r="AH366" s="23">
        <f t="shared" si="360"/>
        <v>5.01</v>
      </c>
      <c r="AI366" s="11"/>
      <c r="AJ366" s="11"/>
      <c r="AK366" s="11"/>
      <c r="AL366" s="11"/>
      <c r="AM366" s="11"/>
      <c r="AN366" s="11"/>
      <c r="AO366" s="11"/>
      <c r="AP366" s="3"/>
      <c r="AQ366" s="23">
        <f t="shared" si="310"/>
        <v>-3.500000000000103E-2</v>
      </c>
      <c r="AR366" s="23">
        <f t="shared" si="356"/>
        <v>-0.27600000000000069</v>
      </c>
      <c r="AS366" s="23">
        <f t="shared" si="357"/>
        <v>0.3069999999999995</v>
      </c>
      <c r="AT366" s="23" t="str">
        <f t="shared" si="335"/>
        <v/>
      </c>
      <c r="AU366" s="23">
        <f t="shared" si="336"/>
        <v>5.7999999999998941E-2</v>
      </c>
      <c r="AV366" s="23">
        <f t="shared" si="337"/>
        <v>2.5999999999998913E-2</v>
      </c>
      <c r="AW366" s="23">
        <f t="shared" si="338"/>
        <v>3.2999999999999474E-2</v>
      </c>
      <c r="AX366" s="23">
        <f t="shared" si="339"/>
        <v>2.9999999999999361E-2</v>
      </c>
      <c r="AY366" s="23">
        <f t="shared" si="340"/>
        <v>-8.0000000000008953E-3</v>
      </c>
      <c r="AZ366" s="23" t="str">
        <f t="shared" si="341"/>
        <v/>
      </c>
      <c r="BA366" s="23">
        <f t="shared" si="342"/>
        <v>0.16499999999999915</v>
      </c>
      <c r="BB366" s="23">
        <f t="shared" si="343"/>
        <v>8.2999999999999297E-2</v>
      </c>
      <c r="BC366" s="23">
        <f t="shared" si="344"/>
        <v>-3.6000000000000476E-2</v>
      </c>
      <c r="BD366" s="23">
        <f t="shared" si="345"/>
        <v>-4.0000000000004476E-3</v>
      </c>
      <c r="BE366" s="23">
        <f t="shared" si="346"/>
        <v>-0.23000000000000043</v>
      </c>
      <c r="BF366" s="23">
        <f t="shared" si="347"/>
        <v>2.1999999999999353E-2</v>
      </c>
      <c r="BG366" s="23">
        <f t="shared" si="348"/>
        <v>-0.10400000000000098</v>
      </c>
      <c r="BH366" s="23" t="str">
        <f t="shared" si="349"/>
        <v/>
      </c>
      <c r="BI366" s="23" t="str">
        <f t="shared" si="350"/>
        <v/>
      </c>
      <c r="BJ366" s="23" t="str">
        <f t="shared" si="351"/>
        <v/>
      </c>
      <c r="BK366" s="23" t="str">
        <f t="shared" si="352"/>
        <v/>
      </c>
      <c r="BL366" s="23" t="str">
        <f t="shared" si="353"/>
        <v/>
      </c>
      <c r="BM366" s="23" t="str">
        <f t="shared" si="354"/>
        <v/>
      </c>
      <c r="BN366" s="23" t="str">
        <f t="shared" si="355"/>
        <v/>
      </c>
      <c r="BP366" s="8">
        <f t="shared" si="311"/>
        <v>3.500000000000103E-2</v>
      </c>
      <c r="BQ366" s="8">
        <f t="shared" si="312"/>
        <v>0.27600000000000069</v>
      </c>
      <c r="BR366" s="8">
        <f t="shared" si="313"/>
        <v>0.3069999999999995</v>
      </c>
      <c r="BS366" s="8" t="str">
        <f t="shared" si="314"/>
        <v/>
      </c>
      <c r="BT366" s="8">
        <f t="shared" si="315"/>
        <v>5.7999999999998941E-2</v>
      </c>
      <c r="BU366" s="8">
        <f t="shared" si="316"/>
        <v>2.5999999999998913E-2</v>
      </c>
      <c r="BV366" s="8">
        <f t="shared" si="317"/>
        <v>3.2999999999999474E-2</v>
      </c>
      <c r="BW366" s="8">
        <f t="shared" si="318"/>
        <v>2.9999999999999361E-2</v>
      </c>
      <c r="BX366" s="8">
        <f t="shared" si="319"/>
        <v>8.0000000000008953E-3</v>
      </c>
      <c r="BY366" s="8" t="str">
        <f t="shared" si="320"/>
        <v/>
      </c>
      <c r="BZ366" s="8">
        <f t="shared" si="321"/>
        <v>0.16499999999999915</v>
      </c>
      <c r="CA366" s="8">
        <f t="shared" si="322"/>
        <v>8.2999999999999297E-2</v>
      </c>
      <c r="CB366" s="8">
        <f t="shared" si="323"/>
        <v>3.6000000000000476E-2</v>
      </c>
      <c r="CC366" s="8">
        <f t="shared" si="324"/>
        <v>4.0000000000004476E-3</v>
      </c>
      <c r="CD366" s="8">
        <f t="shared" si="325"/>
        <v>0.23000000000000043</v>
      </c>
      <c r="CE366" s="8">
        <f t="shared" si="326"/>
        <v>2.1999999999999353E-2</v>
      </c>
      <c r="CF366" s="8">
        <f t="shared" si="327"/>
        <v>0.10400000000000098</v>
      </c>
      <c r="CG366" s="8" t="str">
        <f t="shared" si="328"/>
        <v/>
      </c>
      <c r="CH366" s="8" t="str">
        <f t="shared" si="329"/>
        <v/>
      </c>
      <c r="CI366" s="8" t="str">
        <f t="shared" si="330"/>
        <v/>
      </c>
      <c r="CJ366" s="8" t="str">
        <f t="shared" si="331"/>
        <v/>
      </c>
      <c r="CK366" s="8" t="str">
        <f t="shared" si="332"/>
        <v/>
      </c>
      <c r="CL366" s="8" t="str">
        <f t="shared" si="333"/>
        <v/>
      </c>
      <c r="CM366" s="8" t="str">
        <f t="shared" si="334"/>
        <v/>
      </c>
      <c r="CN366" s="8"/>
    </row>
    <row r="367" spans="1:92">
      <c r="A367" s="1">
        <f t="shared" si="358"/>
        <v>365</v>
      </c>
      <c r="B367" s="34"/>
      <c r="C367" s="1">
        <v>9</v>
      </c>
      <c r="D367" s="4">
        <f t="shared" si="309"/>
        <v>69</v>
      </c>
      <c r="E367" s="4" t="s">
        <v>148</v>
      </c>
      <c r="F367" s="4">
        <v>1</v>
      </c>
      <c r="G367" s="4" t="s">
        <v>16</v>
      </c>
      <c r="H367" s="4" t="s">
        <v>192</v>
      </c>
      <c r="I367" s="4"/>
      <c r="J367" s="12"/>
      <c r="K367" s="67" t="s">
        <v>192</v>
      </c>
      <c r="L367" s="41">
        <v>5.160000000000001</v>
      </c>
      <c r="M367" s="134" t="s">
        <v>130</v>
      </c>
      <c r="N367" s="4" t="s">
        <v>15</v>
      </c>
      <c r="O367" s="64"/>
      <c r="P367" s="9"/>
      <c r="Q367" s="3"/>
      <c r="R367" s="23">
        <v>5.1319999999999997</v>
      </c>
      <c r="S367" s="23">
        <v>4.8849999999999998</v>
      </c>
      <c r="T367" s="23">
        <v>5.47</v>
      </c>
      <c r="U367" s="45"/>
      <c r="V367" s="44">
        <v>5.2190000000000003</v>
      </c>
      <c r="W367" s="23">
        <v>5.1849999999999996</v>
      </c>
      <c r="X367" s="44">
        <v>5.1929999999999996</v>
      </c>
      <c r="Y367" s="44">
        <v>5.1890000000000001</v>
      </c>
      <c r="Z367" s="23">
        <v>5.1509999999999998</v>
      </c>
      <c r="AA367" s="45"/>
      <c r="AB367" s="23">
        <v>5.2880000000000003</v>
      </c>
      <c r="AC367" s="23">
        <v>5.2279999999999998</v>
      </c>
      <c r="AD367" s="23">
        <v>5.1159999999999997</v>
      </c>
      <c r="AE367" s="23">
        <v>5.1420000000000003</v>
      </c>
      <c r="AF367" s="23">
        <v>4.9290000000000003</v>
      </c>
      <c r="AG367" s="23">
        <v>5.1719999999999997</v>
      </c>
      <c r="AH367" s="23">
        <f t="shared" si="360"/>
        <v>5.0504999999999995</v>
      </c>
      <c r="AI367" s="11"/>
      <c r="AJ367" s="11"/>
      <c r="AK367" s="11"/>
      <c r="AL367" s="11"/>
      <c r="AM367" s="11"/>
      <c r="AN367" s="11"/>
      <c r="AO367" s="11"/>
      <c r="AP367" s="3"/>
      <c r="AQ367" s="23">
        <f t="shared" si="310"/>
        <v>-2.8000000000001357E-2</v>
      </c>
      <c r="AR367" s="23">
        <f t="shared" si="356"/>
        <v>-0.27500000000000124</v>
      </c>
      <c r="AS367" s="23">
        <f t="shared" si="357"/>
        <v>0.30999999999999872</v>
      </c>
      <c r="AT367" s="23" t="str">
        <f t="shared" si="335"/>
        <v/>
      </c>
      <c r="AU367" s="23">
        <f t="shared" si="336"/>
        <v>5.8999999999999275E-2</v>
      </c>
      <c r="AV367" s="23">
        <f t="shared" si="337"/>
        <v>2.4999999999998579E-2</v>
      </c>
      <c r="AW367" s="23">
        <f t="shared" si="338"/>
        <v>3.2999999999998586E-2</v>
      </c>
      <c r="AX367" s="23">
        <f t="shared" si="339"/>
        <v>2.8999999999999027E-2</v>
      </c>
      <c r="AY367" s="23">
        <f t="shared" si="340"/>
        <v>-9.0000000000012292E-3</v>
      </c>
      <c r="AZ367" s="23" t="str">
        <f t="shared" si="341"/>
        <v/>
      </c>
      <c r="BA367" s="23">
        <f t="shared" si="342"/>
        <v>0.12799999999999923</v>
      </c>
      <c r="BB367" s="23">
        <f t="shared" si="343"/>
        <v>6.7999999999998728E-2</v>
      </c>
      <c r="BC367" s="23">
        <f t="shared" si="344"/>
        <v>-4.4000000000001371E-2</v>
      </c>
      <c r="BD367" s="23">
        <f t="shared" si="345"/>
        <v>-1.8000000000000682E-2</v>
      </c>
      <c r="BE367" s="23">
        <f t="shared" si="346"/>
        <v>-0.23100000000000076</v>
      </c>
      <c r="BF367" s="23">
        <f t="shared" si="347"/>
        <v>1.1999999999998678E-2</v>
      </c>
      <c r="BG367" s="23">
        <f t="shared" si="348"/>
        <v>-0.10950000000000149</v>
      </c>
      <c r="BH367" s="23" t="str">
        <f t="shared" si="349"/>
        <v/>
      </c>
      <c r="BI367" s="23" t="str">
        <f t="shared" si="350"/>
        <v/>
      </c>
      <c r="BJ367" s="23" t="str">
        <f t="shared" si="351"/>
        <v/>
      </c>
      <c r="BK367" s="23" t="str">
        <f t="shared" si="352"/>
        <v/>
      </c>
      <c r="BL367" s="23" t="str">
        <f t="shared" si="353"/>
        <v/>
      </c>
      <c r="BM367" s="23" t="str">
        <f t="shared" si="354"/>
        <v/>
      </c>
      <c r="BN367" s="23" t="str">
        <f t="shared" si="355"/>
        <v/>
      </c>
      <c r="BP367" s="8">
        <f t="shared" si="311"/>
        <v>2.8000000000001357E-2</v>
      </c>
      <c r="BQ367" s="8">
        <f t="shared" si="312"/>
        <v>0.27500000000000124</v>
      </c>
      <c r="BR367" s="8">
        <f t="shared" si="313"/>
        <v>0.30999999999999872</v>
      </c>
      <c r="BS367" s="8" t="str">
        <f t="shared" si="314"/>
        <v/>
      </c>
      <c r="BT367" s="8">
        <f t="shared" si="315"/>
        <v>5.8999999999999275E-2</v>
      </c>
      <c r="BU367" s="8">
        <f t="shared" si="316"/>
        <v>2.4999999999998579E-2</v>
      </c>
      <c r="BV367" s="8">
        <f t="shared" si="317"/>
        <v>3.2999999999998586E-2</v>
      </c>
      <c r="BW367" s="8">
        <f t="shared" si="318"/>
        <v>2.8999999999999027E-2</v>
      </c>
      <c r="BX367" s="8">
        <f t="shared" si="319"/>
        <v>9.0000000000012292E-3</v>
      </c>
      <c r="BY367" s="8" t="str">
        <f t="shared" si="320"/>
        <v/>
      </c>
      <c r="BZ367" s="8">
        <f t="shared" si="321"/>
        <v>0.12799999999999923</v>
      </c>
      <c r="CA367" s="8">
        <f t="shared" si="322"/>
        <v>6.7999999999998728E-2</v>
      </c>
      <c r="CB367" s="8">
        <f t="shared" si="323"/>
        <v>4.4000000000001371E-2</v>
      </c>
      <c r="CC367" s="8">
        <f t="shared" si="324"/>
        <v>1.8000000000000682E-2</v>
      </c>
      <c r="CD367" s="8">
        <f t="shared" si="325"/>
        <v>0.23100000000000076</v>
      </c>
      <c r="CE367" s="8">
        <f t="shared" si="326"/>
        <v>1.1999999999998678E-2</v>
      </c>
      <c r="CF367" s="8">
        <f t="shared" si="327"/>
        <v>0.10950000000000149</v>
      </c>
      <c r="CG367" s="8" t="str">
        <f t="shared" si="328"/>
        <v/>
      </c>
      <c r="CH367" s="8" t="str">
        <f t="shared" si="329"/>
        <v/>
      </c>
      <c r="CI367" s="8" t="str">
        <f t="shared" si="330"/>
        <v/>
      </c>
      <c r="CJ367" s="8" t="str">
        <f t="shared" si="331"/>
        <v/>
      </c>
      <c r="CK367" s="8" t="str">
        <f t="shared" si="332"/>
        <v/>
      </c>
      <c r="CL367" s="8" t="str">
        <f t="shared" si="333"/>
        <v/>
      </c>
      <c r="CM367" s="8" t="str">
        <f t="shared" si="334"/>
        <v/>
      </c>
      <c r="CN367" s="8"/>
    </row>
    <row r="368" spans="1:92">
      <c r="A368" s="1">
        <f t="shared" si="358"/>
        <v>366</v>
      </c>
      <c r="B368" s="34"/>
      <c r="C368" s="1">
        <v>9</v>
      </c>
      <c r="D368" s="4">
        <f t="shared" si="309"/>
        <v>69</v>
      </c>
      <c r="E368" s="4" t="s">
        <v>135</v>
      </c>
      <c r="F368" s="4">
        <v>1</v>
      </c>
      <c r="G368" s="4" t="s">
        <v>16</v>
      </c>
      <c r="H368" s="4" t="s">
        <v>192</v>
      </c>
      <c r="I368" s="4"/>
      <c r="J368" s="12">
        <v>92.3</v>
      </c>
      <c r="K368" s="67" t="s">
        <v>192</v>
      </c>
      <c r="L368" s="41">
        <v>5.3330000000000011</v>
      </c>
      <c r="M368" s="134" t="s">
        <v>130</v>
      </c>
      <c r="N368" s="4" t="s">
        <v>15</v>
      </c>
      <c r="O368" s="64"/>
      <c r="P368" s="9"/>
      <c r="Q368" s="3"/>
      <c r="R368" s="23">
        <v>5.3289999999999997</v>
      </c>
      <c r="S368" s="23">
        <v>5.0750000000000002</v>
      </c>
      <c r="T368" s="23">
        <v>5.6230000000000002</v>
      </c>
      <c r="U368" s="45"/>
      <c r="V368" s="44">
        <v>5.3739999999999997</v>
      </c>
      <c r="W368" s="23">
        <v>5.3630000000000004</v>
      </c>
      <c r="X368" s="44">
        <v>5.3689999999999998</v>
      </c>
      <c r="Y368" s="23">
        <v>5.3630000000000004</v>
      </c>
      <c r="Z368" s="23">
        <v>5.335</v>
      </c>
      <c r="AA368" s="45"/>
      <c r="AB368" s="23">
        <v>5.4489999999999998</v>
      </c>
      <c r="AC368" s="23">
        <v>5.3819999999999997</v>
      </c>
      <c r="AD368" s="23">
        <v>5.2830000000000004</v>
      </c>
      <c r="AE368" s="23">
        <v>5.3049999999999997</v>
      </c>
      <c r="AF368" s="23">
        <v>5.1180000000000003</v>
      </c>
      <c r="AG368" s="23">
        <v>5.3390000000000004</v>
      </c>
      <c r="AH368" s="23">
        <f t="shared" si="360"/>
        <v>5.2285000000000004</v>
      </c>
      <c r="AI368" s="11"/>
      <c r="AJ368" s="11"/>
      <c r="AK368" s="11"/>
      <c r="AL368" s="11"/>
      <c r="AM368" s="11"/>
      <c r="AN368" s="11"/>
      <c r="AO368" s="11"/>
      <c r="AP368" s="3"/>
      <c r="AQ368" s="23">
        <f t="shared" si="310"/>
        <v>-4.0000000000013358E-3</v>
      </c>
      <c r="AR368" s="23">
        <f t="shared" si="356"/>
        <v>-0.2580000000000009</v>
      </c>
      <c r="AS368" s="23">
        <f t="shared" si="357"/>
        <v>0.28999999999999915</v>
      </c>
      <c r="AT368" s="23" t="str">
        <f t="shared" si="335"/>
        <v/>
      </c>
      <c r="AU368" s="23">
        <f t="shared" si="336"/>
        <v>4.0999999999998593E-2</v>
      </c>
      <c r="AV368" s="23">
        <f t="shared" si="337"/>
        <v>2.9999999999999361E-2</v>
      </c>
      <c r="AW368" s="23">
        <f t="shared" si="338"/>
        <v>3.59999999999987E-2</v>
      </c>
      <c r="AX368" s="23">
        <f t="shared" si="339"/>
        <v>2.9999999999999361E-2</v>
      </c>
      <c r="AY368" s="23">
        <f t="shared" si="340"/>
        <v>1.9999999999988916E-3</v>
      </c>
      <c r="AZ368" s="23" t="str">
        <f t="shared" si="341"/>
        <v/>
      </c>
      <c r="BA368" s="23">
        <f t="shared" si="342"/>
        <v>0.11599999999999877</v>
      </c>
      <c r="BB368" s="23">
        <f t="shared" si="343"/>
        <v>4.89999999999986E-2</v>
      </c>
      <c r="BC368" s="23">
        <f t="shared" si="344"/>
        <v>-5.0000000000000711E-2</v>
      </c>
      <c r="BD368" s="23">
        <f t="shared" si="345"/>
        <v>-2.8000000000001357E-2</v>
      </c>
      <c r="BE368" s="23">
        <f t="shared" si="346"/>
        <v>-0.21500000000000075</v>
      </c>
      <c r="BF368" s="23">
        <f t="shared" si="347"/>
        <v>5.9999999999993392E-3</v>
      </c>
      <c r="BG368" s="23">
        <f t="shared" si="348"/>
        <v>-0.1045000000000007</v>
      </c>
      <c r="BH368" s="23" t="str">
        <f t="shared" si="349"/>
        <v/>
      </c>
      <c r="BI368" s="23" t="str">
        <f t="shared" si="350"/>
        <v/>
      </c>
      <c r="BJ368" s="23" t="str">
        <f t="shared" si="351"/>
        <v/>
      </c>
      <c r="BK368" s="23" t="str">
        <f t="shared" si="352"/>
        <v/>
      </c>
      <c r="BL368" s="23" t="str">
        <f t="shared" si="353"/>
        <v/>
      </c>
      <c r="BM368" s="23" t="str">
        <f t="shared" si="354"/>
        <v/>
      </c>
      <c r="BN368" s="23" t="str">
        <f t="shared" si="355"/>
        <v/>
      </c>
      <c r="BP368" s="8">
        <f t="shared" si="311"/>
        <v>4.0000000000013358E-3</v>
      </c>
      <c r="BQ368" s="8">
        <f t="shared" si="312"/>
        <v>0.2580000000000009</v>
      </c>
      <c r="BR368" s="8">
        <f t="shared" si="313"/>
        <v>0.28999999999999915</v>
      </c>
      <c r="BS368" s="8" t="str">
        <f t="shared" si="314"/>
        <v/>
      </c>
      <c r="BT368" s="8">
        <f t="shared" si="315"/>
        <v>4.0999999999998593E-2</v>
      </c>
      <c r="BU368" s="8">
        <f t="shared" si="316"/>
        <v>2.9999999999999361E-2</v>
      </c>
      <c r="BV368" s="8">
        <f t="shared" si="317"/>
        <v>3.59999999999987E-2</v>
      </c>
      <c r="BW368" s="8">
        <f t="shared" si="318"/>
        <v>2.9999999999999361E-2</v>
      </c>
      <c r="BX368" s="8">
        <f t="shared" si="319"/>
        <v>1.9999999999988916E-3</v>
      </c>
      <c r="BY368" s="8" t="str">
        <f t="shared" si="320"/>
        <v/>
      </c>
      <c r="BZ368" s="8">
        <f t="shared" si="321"/>
        <v>0.11599999999999877</v>
      </c>
      <c r="CA368" s="8">
        <f t="shared" si="322"/>
        <v>4.89999999999986E-2</v>
      </c>
      <c r="CB368" s="8">
        <f t="shared" si="323"/>
        <v>5.0000000000000711E-2</v>
      </c>
      <c r="CC368" s="8">
        <f t="shared" si="324"/>
        <v>2.8000000000001357E-2</v>
      </c>
      <c r="CD368" s="8">
        <f t="shared" si="325"/>
        <v>0.21500000000000075</v>
      </c>
      <c r="CE368" s="8">
        <f t="shared" si="326"/>
        <v>5.9999999999993392E-3</v>
      </c>
      <c r="CF368" s="8">
        <f t="shared" si="327"/>
        <v>0.1045000000000007</v>
      </c>
      <c r="CG368" s="8" t="str">
        <f t="shared" si="328"/>
        <v/>
      </c>
      <c r="CH368" s="8" t="str">
        <f t="shared" si="329"/>
        <v/>
      </c>
      <c r="CI368" s="8" t="str">
        <f t="shared" si="330"/>
        <v/>
      </c>
      <c r="CJ368" s="8" t="str">
        <f t="shared" si="331"/>
        <v/>
      </c>
      <c r="CK368" s="8" t="str">
        <f t="shared" si="332"/>
        <v/>
      </c>
      <c r="CL368" s="8" t="str">
        <f t="shared" si="333"/>
        <v/>
      </c>
      <c r="CM368" s="8" t="str">
        <f t="shared" si="334"/>
        <v/>
      </c>
      <c r="CN368" s="8"/>
    </row>
    <row r="369" spans="1:92">
      <c r="A369" s="1">
        <f t="shared" si="358"/>
        <v>367</v>
      </c>
      <c r="B369" s="34"/>
      <c r="C369" s="1">
        <v>9</v>
      </c>
      <c r="D369" s="4">
        <f t="shared" si="309"/>
        <v>69</v>
      </c>
      <c r="E369" s="4" t="s">
        <v>135</v>
      </c>
      <c r="F369" s="4">
        <v>1</v>
      </c>
      <c r="G369" s="4" t="s">
        <v>13</v>
      </c>
      <c r="H369" s="4" t="s">
        <v>19</v>
      </c>
      <c r="I369" s="4"/>
      <c r="J369" s="12">
        <v>89.5</v>
      </c>
      <c r="K369" s="67" t="s">
        <v>192</v>
      </c>
      <c r="L369" s="41">
        <v>5.4019999999999992</v>
      </c>
      <c r="M369" s="134" t="s">
        <v>130</v>
      </c>
      <c r="N369" s="4" t="s">
        <v>15</v>
      </c>
      <c r="O369" s="64"/>
      <c r="P369" s="9"/>
      <c r="Q369" s="3"/>
      <c r="R369" s="23">
        <v>5.7279999999999998</v>
      </c>
      <c r="S369" s="23">
        <v>5.3049999999999997</v>
      </c>
      <c r="T369" s="23">
        <v>5.7309999999999999</v>
      </c>
      <c r="U369" s="45"/>
      <c r="V369" s="44">
        <v>5.5389999999999997</v>
      </c>
      <c r="W369" s="23">
        <v>5.4480000000000004</v>
      </c>
      <c r="X369" s="44">
        <v>5.444</v>
      </c>
      <c r="Y369" s="23">
        <v>5.4450000000000003</v>
      </c>
      <c r="Z369" s="23">
        <v>5.3970000000000002</v>
      </c>
      <c r="AA369" s="45"/>
      <c r="AB369" s="23">
        <v>5.3520000000000003</v>
      </c>
      <c r="AC369" s="23">
        <v>5.41</v>
      </c>
      <c r="AD369" s="23">
        <v>5.3780000000000001</v>
      </c>
      <c r="AE369" s="23">
        <v>5.14</v>
      </c>
      <c r="AF369" s="23">
        <v>5.218</v>
      </c>
      <c r="AG369" s="23">
        <v>5.39</v>
      </c>
      <c r="AH369" s="23">
        <f t="shared" si="360"/>
        <v>5.3040000000000003</v>
      </c>
      <c r="AI369" s="11"/>
      <c r="AJ369" s="11"/>
      <c r="AK369" s="11"/>
      <c r="AL369" s="11"/>
      <c r="AM369" s="11"/>
      <c r="AN369" s="11"/>
      <c r="AO369" s="11"/>
      <c r="AP369" s="3"/>
      <c r="AQ369" s="23">
        <f t="shared" si="310"/>
        <v>0.32600000000000051</v>
      </c>
      <c r="AR369" s="23">
        <f t="shared" si="356"/>
        <v>-9.6999999999999531E-2</v>
      </c>
      <c r="AS369" s="23">
        <f t="shared" si="357"/>
        <v>0.32900000000000063</v>
      </c>
      <c r="AT369" s="23" t="str">
        <f t="shared" si="335"/>
        <v/>
      </c>
      <c r="AU369" s="23">
        <f t="shared" si="336"/>
        <v>0.13700000000000045</v>
      </c>
      <c r="AV369" s="23">
        <f t="shared" si="337"/>
        <v>4.6000000000001151E-2</v>
      </c>
      <c r="AW369" s="23">
        <f t="shared" si="338"/>
        <v>4.2000000000000703E-2</v>
      </c>
      <c r="AX369" s="23">
        <f t="shared" si="339"/>
        <v>4.3000000000001037E-2</v>
      </c>
      <c r="AY369" s="23">
        <f t="shared" si="340"/>
        <v>-4.9999999999990052E-3</v>
      </c>
      <c r="AZ369" s="23" t="str">
        <f t="shared" si="341"/>
        <v/>
      </c>
      <c r="BA369" s="23">
        <f t="shared" si="342"/>
        <v>-4.9999999999998934E-2</v>
      </c>
      <c r="BB369" s="23">
        <f t="shared" si="343"/>
        <v>8.0000000000008953E-3</v>
      </c>
      <c r="BC369" s="23">
        <f t="shared" si="344"/>
        <v>-2.3999999999999133E-2</v>
      </c>
      <c r="BD369" s="23">
        <f t="shared" si="345"/>
        <v>-0.26199999999999957</v>
      </c>
      <c r="BE369" s="23">
        <f t="shared" si="346"/>
        <v>-0.18399999999999928</v>
      </c>
      <c r="BF369" s="23">
        <f t="shared" si="347"/>
        <v>-1.1999999999999567E-2</v>
      </c>
      <c r="BG369" s="23">
        <f t="shared" si="348"/>
        <v>-9.7999999999998977E-2</v>
      </c>
      <c r="BH369" s="23" t="str">
        <f t="shared" si="349"/>
        <v/>
      </c>
      <c r="BI369" s="23" t="str">
        <f t="shared" si="350"/>
        <v/>
      </c>
      <c r="BJ369" s="23" t="str">
        <f t="shared" si="351"/>
        <v/>
      </c>
      <c r="BK369" s="23" t="str">
        <f t="shared" si="352"/>
        <v/>
      </c>
      <c r="BL369" s="23" t="str">
        <f t="shared" si="353"/>
        <v/>
      </c>
      <c r="BM369" s="23" t="str">
        <f t="shared" si="354"/>
        <v/>
      </c>
      <c r="BN369" s="23" t="str">
        <f t="shared" si="355"/>
        <v/>
      </c>
      <c r="BP369" s="8">
        <f t="shared" si="311"/>
        <v>0.32600000000000051</v>
      </c>
      <c r="BQ369" s="8">
        <f t="shared" si="312"/>
        <v>9.6999999999999531E-2</v>
      </c>
      <c r="BR369" s="8">
        <f t="shared" si="313"/>
        <v>0.32900000000000063</v>
      </c>
      <c r="BS369" s="8" t="str">
        <f t="shared" si="314"/>
        <v/>
      </c>
      <c r="BT369" s="8">
        <f t="shared" si="315"/>
        <v>0.13700000000000045</v>
      </c>
      <c r="BU369" s="8">
        <f t="shared" si="316"/>
        <v>4.6000000000001151E-2</v>
      </c>
      <c r="BV369" s="8">
        <f t="shared" si="317"/>
        <v>4.2000000000000703E-2</v>
      </c>
      <c r="BW369" s="8">
        <f t="shared" si="318"/>
        <v>4.3000000000001037E-2</v>
      </c>
      <c r="BX369" s="8">
        <f t="shared" si="319"/>
        <v>4.9999999999990052E-3</v>
      </c>
      <c r="BY369" s="8" t="str">
        <f t="shared" si="320"/>
        <v/>
      </c>
      <c r="BZ369" s="8">
        <f t="shared" si="321"/>
        <v>4.9999999999998934E-2</v>
      </c>
      <c r="CA369" s="8">
        <f t="shared" si="322"/>
        <v>8.0000000000008953E-3</v>
      </c>
      <c r="CB369" s="8">
        <f t="shared" si="323"/>
        <v>2.3999999999999133E-2</v>
      </c>
      <c r="CC369" s="8">
        <f t="shared" si="324"/>
        <v>0.26199999999999957</v>
      </c>
      <c r="CD369" s="8">
        <f t="shared" si="325"/>
        <v>0.18399999999999928</v>
      </c>
      <c r="CE369" s="8">
        <f t="shared" si="326"/>
        <v>1.1999999999999567E-2</v>
      </c>
      <c r="CF369" s="8">
        <f t="shared" si="327"/>
        <v>9.7999999999998977E-2</v>
      </c>
      <c r="CG369" s="8" t="str">
        <f t="shared" si="328"/>
        <v/>
      </c>
      <c r="CH369" s="8" t="str">
        <f t="shared" si="329"/>
        <v/>
      </c>
      <c r="CI369" s="8" t="str">
        <f t="shared" si="330"/>
        <v/>
      </c>
      <c r="CJ369" s="8" t="str">
        <f t="shared" si="331"/>
        <v/>
      </c>
      <c r="CK369" s="8" t="str">
        <f t="shared" si="332"/>
        <v/>
      </c>
      <c r="CL369" s="8" t="str">
        <f t="shared" si="333"/>
        <v/>
      </c>
      <c r="CM369" s="8" t="str">
        <f t="shared" si="334"/>
        <v/>
      </c>
      <c r="CN369" s="8"/>
    </row>
    <row r="370" spans="1:92">
      <c r="A370" s="1">
        <f t="shared" si="358"/>
        <v>368</v>
      </c>
      <c r="B370" s="34"/>
      <c r="C370" s="1">
        <v>9</v>
      </c>
      <c r="D370" s="4">
        <f t="shared" si="309"/>
        <v>69</v>
      </c>
      <c r="E370" s="4" t="s">
        <v>163</v>
      </c>
      <c r="F370" s="4">
        <v>3</v>
      </c>
      <c r="G370" s="4" t="s">
        <v>13</v>
      </c>
      <c r="H370" s="4" t="s">
        <v>19</v>
      </c>
      <c r="I370" s="4"/>
      <c r="J370" s="12">
        <v>98</v>
      </c>
      <c r="K370" s="72"/>
      <c r="L370" s="49">
        <v>3.97</v>
      </c>
      <c r="M370" s="134" t="s">
        <v>180</v>
      </c>
      <c r="N370" s="10" t="s">
        <v>128</v>
      </c>
      <c r="O370" s="64"/>
      <c r="P370" s="9"/>
      <c r="Q370" s="3"/>
      <c r="R370" s="1">
        <v>4.367</v>
      </c>
      <c r="S370" s="1">
        <v>4.0970000000000004</v>
      </c>
      <c r="T370" s="1">
        <v>4.2279999999999998</v>
      </c>
      <c r="U370" s="45"/>
      <c r="V370" s="44">
        <v>3.863</v>
      </c>
      <c r="W370" s="45"/>
      <c r="X370" s="45"/>
      <c r="Y370" s="45"/>
      <c r="Z370" s="45"/>
      <c r="AA370" s="45"/>
      <c r="AB370" s="1">
        <v>4.133</v>
      </c>
      <c r="AC370" s="23">
        <v>4.1369999999999996</v>
      </c>
      <c r="AD370" s="1">
        <v>4.1269999999999998</v>
      </c>
      <c r="AE370" s="23">
        <v>3.9830000000000001</v>
      </c>
      <c r="AF370" s="23">
        <v>4.0730000000000004</v>
      </c>
      <c r="AG370" s="23">
        <v>3.766</v>
      </c>
      <c r="AH370" s="23">
        <f t="shared" ref="AH370:AH371" si="361">SUM(AF370:AG370)/2</f>
        <v>3.9195000000000002</v>
      </c>
      <c r="AI370" s="11"/>
      <c r="AJ370" s="11"/>
      <c r="AK370" s="11"/>
      <c r="AL370" s="11"/>
      <c r="AM370" s="11"/>
      <c r="AN370" s="11"/>
      <c r="AO370" s="11"/>
      <c r="AP370" s="3"/>
      <c r="AQ370" s="23">
        <f t="shared" si="310"/>
        <v>0.3969999999999998</v>
      </c>
      <c r="AR370" s="23">
        <f t="shared" si="356"/>
        <v>0.12700000000000022</v>
      </c>
      <c r="AS370" s="23">
        <f t="shared" si="357"/>
        <v>0.25799999999999956</v>
      </c>
      <c r="AT370" s="23" t="str">
        <f t="shared" si="335"/>
        <v/>
      </c>
      <c r="AU370" s="23">
        <f t="shared" si="336"/>
        <v>-0.10700000000000021</v>
      </c>
      <c r="AV370" s="23" t="str">
        <f t="shared" si="337"/>
        <v/>
      </c>
      <c r="AW370" s="23" t="str">
        <f t="shared" si="338"/>
        <v/>
      </c>
      <c r="AX370" s="23" t="str">
        <f t="shared" si="339"/>
        <v/>
      </c>
      <c r="AY370" s="23" t="str">
        <f t="shared" si="340"/>
        <v/>
      </c>
      <c r="AZ370" s="23" t="str">
        <f t="shared" si="341"/>
        <v/>
      </c>
      <c r="BA370" s="23">
        <f t="shared" si="342"/>
        <v>0.16299999999999981</v>
      </c>
      <c r="BB370" s="23">
        <f t="shared" si="343"/>
        <v>0.16699999999999937</v>
      </c>
      <c r="BC370" s="23">
        <f t="shared" si="344"/>
        <v>0.15699999999999958</v>
      </c>
      <c r="BD370" s="23">
        <f t="shared" si="345"/>
        <v>1.2999999999999901E-2</v>
      </c>
      <c r="BE370" s="23">
        <f t="shared" si="346"/>
        <v>0.1030000000000002</v>
      </c>
      <c r="BF370" s="23">
        <f t="shared" si="347"/>
        <v>-0.20400000000000018</v>
      </c>
      <c r="BG370" s="23">
        <f t="shared" si="348"/>
        <v>-5.0499999999999989E-2</v>
      </c>
      <c r="BH370" s="23" t="str">
        <f t="shared" si="349"/>
        <v/>
      </c>
      <c r="BI370" s="23" t="str">
        <f t="shared" si="350"/>
        <v/>
      </c>
      <c r="BJ370" s="23" t="str">
        <f t="shared" si="351"/>
        <v/>
      </c>
      <c r="BK370" s="23" t="str">
        <f t="shared" si="352"/>
        <v/>
      </c>
      <c r="BL370" s="23" t="str">
        <f t="shared" si="353"/>
        <v/>
      </c>
      <c r="BM370" s="23" t="str">
        <f t="shared" si="354"/>
        <v/>
      </c>
      <c r="BN370" s="23" t="str">
        <f t="shared" si="355"/>
        <v/>
      </c>
      <c r="BP370" s="8">
        <f t="shared" si="311"/>
        <v>0.3969999999999998</v>
      </c>
      <c r="BQ370" s="8">
        <f t="shared" si="312"/>
        <v>0.12700000000000022</v>
      </c>
      <c r="BR370" s="8">
        <f t="shared" si="313"/>
        <v>0.25799999999999956</v>
      </c>
      <c r="BS370" s="8" t="str">
        <f t="shared" si="314"/>
        <v/>
      </c>
      <c r="BT370" s="8">
        <f t="shared" si="315"/>
        <v>0.10700000000000021</v>
      </c>
      <c r="BU370" s="8" t="str">
        <f t="shared" si="316"/>
        <v/>
      </c>
      <c r="BV370" s="8" t="str">
        <f t="shared" si="317"/>
        <v/>
      </c>
      <c r="BW370" s="8" t="str">
        <f t="shared" si="318"/>
        <v/>
      </c>
      <c r="BX370" s="8" t="str">
        <f t="shared" si="319"/>
        <v/>
      </c>
      <c r="BY370" s="8" t="str">
        <f t="shared" si="320"/>
        <v/>
      </c>
      <c r="BZ370" s="8">
        <f t="shared" si="321"/>
        <v>0.16299999999999981</v>
      </c>
      <c r="CA370" s="8">
        <f t="shared" si="322"/>
        <v>0.16699999999999937</v>
      </c>
      <c r="CB370" s="8">
        <f t="shared" si="323"/>
        <v>0.15699999999999958</v>
      </c>
      <c r="CC370" s="8">
        <f t="shared" si="324"/>
        <v>1.2999999999999901E-2</v>
      </c>
      <c r="CD370" s="8">
        <f t="shared" si="325"/>
        <v>0.1030000000000002</v>
      </c>
      <c r="CE370" s="8">
        <f t="shared" si="326"/>
        <v>0.20400000000000018</v>
      </c>
      <c r="CF370" s="8">
        <f t="shared" si="327"/>
        <v>5.0499999999999989E-2</v>
      </c>
      <c r="CG370" s="8" t="str">
        <f t="shared" si="328"/>
        <v/>
      </c>
      <c r="CH370" s="8" t="str">
        <f t="shared" si="329"/>
        <v/>
      </c>
      <c r="CI370" s="8" t="str">
        <f t="shared" si="330"/>
        <v/>
      </c>
      <c r="CJ370" s="8" t="str">
        <f t="shared" si="331"/>
        <v/>
      </c>
      <c r="CK370" s="8" t="str">
        <f t="shared" si="332"/>
        <v/>
      </c>
      <c r="CL370" s="8" t="str">
        <f t="shared" si="333"/>
        <v/>
      </c>
      <c r="CM370" s="8" t="str">
        <f t="shared" si="334"/>
        <v/>
      </c>
      <c r="CN370" s="8"/>
    </row>
    <row r="371" spans="1:92">
      <c r="A371" s="1">
        <f t="shared" si="358"/>
        <v>369</v>
      </c>
      <c r="B371" s="34"/>
      <c r="C371" s="1">
        <v>9</v>
      </c>
      <c r="D371" s="4">
        <f t="shared" si="309"/>
        <v>69</v>
      </c>
      <c r="E371" s="4" t="s">
        <v>162</v>
      </c>
      <c r="F371" s="4">
        <v>3</v>
      </c>
      <c r="G371" s="4" t="s">
        <v>13</v>
      </c>
      <c r="H371" s="4" t="s">
        <v>19</v>
      </c>
      <c r="I371" s="4"/>
      <c r="J371" s="12">
        <v>97.1</v>
      </c>
      <c r="K371" s="72"/>
      <c r="L371" s="49">
        <v>4</v>
      </c>
      <c r="M371" s="134" t="s">
        <v>180</v>
      </c>
      <c r="N371" s="10" t="s">
        <v>128</v>
      </c>
      <c r="O371" s="64"/>
      <c r="P371" s="9"/>
      <c r="Q371" s="3"/>
      <c r="R371" s="1">
        <v>4.3090000000000002</v>
      </c>
      <c r="S371" s="1">
        <v>4.0279999999999996</v>
      </c>
      <c r="T371" s="23">
        <v>4.33</v>
      </c>
      <c r="U371" s="45"/>
      <c r="V371" s="44">
        <v>4.0730000000000004</v>
      </c>
      <c r="W371" s="45"/>
      <c r="X371" s="45"/>
      <c r="Y371" s="45"/>
      <c r="Z371" s="45"/>
      <c r="AA371" s="45"/>
      <c r="AB371" s="1">
        <v>4.1619999999999999</v>
      </c>
      <c r="AC371" s="23">
        <v>4.1710000000000003</v>
      </c>
      <c r="AD371" s="1">
        <v>4.1280000000000001</v>
      </c>
      <c r="AE371" s="23">
        <v>3.9780000000000002</v>
      </c>
      <c r="AF371" s="23">
        <v>4.008</v>
      </c>
      <c r="AG371" s="23">
        <v>3.8650000000000002</v>
      </c>
      <c r="AH371" s="23">
        <f t="shared" si="361"/>
        <v>3.9365000000000001</v>
      </c>
      <c r="AI371" s="11"/>
      <c r="AJ371" s="11"/>
      <c r="AK371" s="11"/>
      <c r="AL371" s="11"/>
      <c r="AM371" s="11"/>
      <c r="AN371" s="11"/>
      <c r="AO371" s="11"/>
      <c r="AP371" s="3"/>
      <c r="AQ371" s="23">
        <f t="shared" si="310"/>
        <v>0.30900000000000016</v>
      </c>
      <c r="AR371" s="23">
        <f t="shared" si="356"/>
        <v>2.7999999999999581E-2</v>
      </c>
      <c r="AS371" s="23">
        <f t="shared" si="357"/>
        <v>0.33000000000000007</v>
      </c>
      <c r="AT371" s="23" t="str">
        <f t="shared" si="335"/>
        <v/>
      </c>
      <c r="AU371" s="23">
        <f t="shared" si="336"/>
        <v>7.3000000000000398E-2</v>
      </c>
      <c r="AV371" s="23" t="str">
        <f t="shared" si="337"/>
        <v/>
      </c>
      <c r="AW371" s="23" t="str">
        <f t="shared" si="338"/>
        <v/>
      </c>
      <c r="AX371" s="23" t="str">
        <f t="shared" si="339"/>
        <v/>
      </c>
      <c r="AY371" s="23" t="str">
        <f t="shared" si="340"/>
        <v/>
      </c>
      <c r="AZ371" s="23" t="str">
        <f t="shared" si="341"/>
        <v/>
      </c>
      <c r="BA371" s="23">
        <f t="shared" si="342"/>
        <v>0.16199999999999992</v>
      </c>
      <c r="BB371" s="23">
        <f t="shared" si="343"/>
        <v>0.17100000000000026</v>
      </c>
      <c r="BC371" s="23">
        <f t="shared" si="344"/>
        <v>0.12800000000000011</v>
      </c>
      <c r="BD371" s="23">
        <f t="shared" si="345"/>
        <v>-2.1999999999999797E-2</v>
      </c>
      <c r="BE371" s="23">
        <f t="shared" si="346"/>
        <v>8.0000000000000071E-3</v>
      </c>
      <c r="BF371" s="23">
        <f t="shared" si="347"/>
        <v>-0.13499999999999979</v>
      </c>
      <c r="BG371" s="23">
        <f t="shared" si="348"/>
        <v>-6.349999999999989E-2</v>
      </c>
      <c r="BH371" s="23" t="str">
        <f t="shared" si="349"/>
        <v/>
      </c>
      <c r="BI371" s="23" t="str">
        <f t="shared" si="350"/>
        <v/>
      </c>
      <c r="BJ371" s="23" t="str">
        <f t="shared" si="351"/>
        <v/>
      </c>
      <c r="BK371" s="23" t="str">
        <f t="shared" si="352"/>
        <v/>
      </c>
      <c r="BL371" s="23" t="str">
        <f t="shared" si="353"/>
        <v/>
      </c>
      <c r="BM371" s="23" t="str">
        <f t="shared" si="354"/>
        <v/>
      </c>
      <c r="BN371" s="23" t="str">
        <f t="shared" si="355"/>
        <v/>
      </c>
      <c r="BP371" s="8">
        <f t="shared" si="311"/>
        <v>0.30900000000000016</v>
      </c>
      <c r="BQ371" s="8">
        <f t="shared" si="312"/>
        <v>2.7999999999999581E-2</v>
      </c>
      <c r="BR371" s="8">
        <f t="shared" si="313"/>
        <v>0.33000000000000007</v>
      </c>
      <c r="BS371" s="8" t="str">
        <f t="shared" si="314"/>
        <v/>
      </c>
      <c r="BT371" s="8">
        <f t="shared" si="315"/>
        <v>7.3000000000000398E-2</v>
      </c>
      <c r="BU371" s="8" t="str">
        <f t="shared" si="316"/>
        <v/>
      </c>
      <c r="BV371" s="8" t="str">
        <f t="shared" si="317"/>
        <v/>
      </c>
      <c r="BW371" s="8" t="str">
        <f t="shared" si="318"/>
        <v/>
      </c>
      <c r="BX371" s="8" t="str">
        <f t="shared" si="319"/>
        <v/>
      </c>
      <c r="BY371" s="8" t="str">
        <f t="shared" si="320"/>
        <v/>
      </c>
      <c r="BZ371" s="8">
        <f t="shared" si="321"/>
        <v>0.16199999999999992</v>
      </c>
      <c r="CA371" s="8">
        <f t="shared" si="322"/>
        <v>0.17100000000000026</v>
      </c>
      <c r="CB371" s="8">
        <f t="shared" si="323"/>
        <v>0.12800000000000011</v>
      </c>
      <c r="CC371" s="8">
        <f t="shared" si="324"/>
        <v>2.1999999999999797E-2</v>
      </c>
      <c r="CD371" s="8">
        <f t="shared" si="325"/>
        <v>8.0000000000000071E-3</v>
      </c>
      <c r="CE371" s="8">
        <f t="shared" si="326"/>
        <v>0.13499999999999979</v>
      </c>
      <c r="CF371" s="8">
        <f t="shared" si="327"/>
        <v>6.349999999999989E-2</v>
      </c>
      <c r="CG371" s="8" t="str">
        <f t="shared" si="328"/>
        <v/>
      </c>
      <c r="CH371" s="8" t="str">
        <f t="shared" si="329"/>
        <v/>
      </c>
      <c r="CI371" s="8" t="str">
        <f t="shared" si="330"/>
        <v/>
      </c>
      <c r="CJ371" s="8" t="str">
        <f t="shared" si="331"/>
        <v/>
      </c>
      <c r="CK371" s="8" t="str">
        <f t="shared" si="332"/>
        <v/>
      </c>
      <c r="CL371" s="8" t="str">
        <f t="shared" si="333"/>
        <v/>
      </c>
      <c r="CM371" s="8" t="str">
        <f t="shared" si="334"/>
        <v/>
      </c>
      <c r="CN371" s="8"/>
    </row>
    <row r="372" spans="1:92">
      <c r="A372" s="1">
        <f t="shared" si="358"/>
        <v>370</v>
      </c>
      <c r="B372" s="34" t="s">
        <v>90</v>
      </c>
      <c r="C372" s="1">
        <v>2</v>
      </c>
      <c r="D372" s="4">
        <f t="shared" si="309"/>
        <v>12</v>
      </c>
      <c r="E372" s="4" t="s">
        <v>319</v>
      </c>
      <c r="F372" s="4">
        <v>1</v>
      </c>
      <c r="G372" s="4" t="s">
        <v>13</v>
      </c>
      <c r="H372" s="4" t="s">
        <v>14</v>
      </c>
      <c r="I372" s="4"/>
      <c r="J372" s="5">
        <v>92.6</v>
      </c>
      <c r="K372" s="72"/>
      <c r="L372" s="41">
        <v>9.3190000000000008</v>
      </c>
      <c r="M372" s="132" t="s">
        <v>232</v>
      </c>
      <c r="N372" s="4" t="s">
        <v>15</v>
      </c>
      <c r="O372" s="6">
        <v>9.3070000000000004</v>
      </c>
      <c r="P372" s="4" t="s">
        <v>206</v>
      </c>
      <c r="Q372" s="3" t="s">
        <v>227</v>
      </c>
      <c r="R372" s="6">
        <v>9.657</v>
      </c>
      <c r="S372" s="23">
        <v>9.4390000000000001</v>
      </c>
      <c r="T372" s="6">
        <v>9.5869999999999997</v>
      </c>
      <c r="U372" s="23">
        <v>9.1560000000000006</v>
      </c>
      <c r="V372" s="23">
        <v>9.4079999999999995</v>
      </c>
      <c r="W372" s="6">
        <v>9.3529999999999998</v>
      </c>
      <c r="X372" s="6">
        <v>9.359</v>
      </c>
      <c r="Y372" s="6">
        <v>9.3529999999999998</v>
      </c>
      <c r="Z372" s="23">
        <v>9.3439999999999994</v>
      </c>
      <c r="AA372" s="23">
        <v>9.3260000000000005</v>
      </c>
      <c r="AB372" s="6">
        <v>9.5519999999999996</v>
      </c>
      <c r="AC372" s="6">
        <v>9.5079999999999991</v>
      </c>
      <c r="AD372" s="6">
        <v>9.4849999999999994</v>
      </c>
      <c r="AE372" s="6">
        <v>9.3569999999999993</v>
      </c>
      <c r="AF372" s="4">
        <v>9.4760000000000009</v>
      </c>
      <c r="AG372" s="6">
        <v>9.1579999999999995</v>
      </c>
      <c r="AH372" s="6">
        <f t="shared" si="253"/>
        <v>9.3170000000000002</v>
      </c>
      <c r="AI372" s="11"/>
      <c r="AJ372" s="11"/>
      <c r="AK372" s="11"/>
      <c r="AL372" s="11"/>
      <c r="AM372" s="11"/>
      <c r="AN372" s="11"/>
      <c r="AO372" s="11"/>
      <c r="AP372" s="3"/>
      <c r="AQ372" s="23">
        <f t="shared" si="310"/>
        <v>0.33799999999999919</v>
      </c>
      <c r="AR372" s="23">
        <f t="shared" si="356"/>
        <v>0.11999999999999922</v>
      </c>
      <c r="AS372" s="23">
        <f t="shared" si="357"/>
        <v>0.26799999999999891</v>
      </c>
      <c r="AT372" s="23">
        <f t="shared" si="335"/>
        <v>-0.16300000000000026</v>
      </c>
      <c r="AU372" s="23">
        <f t="shared" si="336"/>
        <v>8.8999999999998636E-2</v>
      </c>
      <c r="AV372" s="23">
        <f t="shared" si="337"/>
        <v>3.399999999999892E-2</v>
      </c>
      <c r="AW372" s="23">
        <f t="shared" si="338"/>
        <v>3.9999999999999147E-2</v>
      </c>
      <c r="AX372" s="23">
        <f t="shared" si="339"/>
        <v>3.399999999999892E-2</v>
      </c>
      <c r="AY372" s="23">
        <f t="shared" si="340"/>
        <v>2.4999999999998579E-2</v>
      </c>
      <c r="AZ372" s="23">
        <f t="shared" si="341"/>
        <v>6.9999999999996732E-3</v>
      </c>
      <c r="BA372" s="23">
        <f t="shared" si="342"/>
        <v>0.23299999999999876</v>
      </c>
      <c r="BB372" s="23">
        <f t="shared" si="343"/>
        <v>0.18899999999999828</v>
      </c>
      <c r="BC372" s="23">
        <f t="shared" si="344"/>
        <v>0.16599999999999859</v>
      </c>
      <c r="BD372" s="23">
        <f t="shared" si="345"/>
        <v>3.7999999999998479E-2</v>
      </c>
      <c r="BE372" s="23">
        <f t="shared" si="346"/>
        <v>0.15700000000000003</v>
      </c>
      <c r="BF372" s="23">
        <f t="shared" si="347"/>
        <v>-0.16100000000000136</v>
      </c>
      <c r="BG372" s="23">
        <f t="shared" si="348"/>
        <v>-2.0000000000006679E-3</v>
      </c>
      <c r="BH372" s="23" t="str">
        <f t="shared" si="349"/>
        <v/>
      </c>
      <c r="BI372" s="23" t="str">
        <f t="shared" si="350"/>
        <v/>
      </c>
      <c r="BJ372" s="23" t="str">
        <f t="shared" si="351"/>
        <v/>
      </c>
      <c r="BK372" s="23" t="str">
        <f t="shared" si="352"/>
        <v/>
      </c>
      <c r="BL372" s="23" t="str">
        <f t="shared" si="353"/>
        <v/>
      </c>
      <c r="BM372" s="23" t="str">
        <f t="shared" si="354"/>
        <v/>
      </c>
      <c r="BN372" s="23" t="str">
        <f t="shared" si="355"/>
        <v/>
      </c>
      <c r="BP372" s="8">
        <f t="shared" si="311"/>
        <v>0.33799999999999919</v>
      </c>
      <c r="BQ372" s="8">
        <f t="shared" si="312"/>
        <v>0.11999999999999922</v>
      </c>
      <c r="BR372" s="8">
        <f t="shared" si="313"/>
        <v>0.26799999999999891</v>
      </c>
      <c r="BS372" s="8">
        <f t="shared" si="314"/>
        <v>0.16300000000000026</v>
      </c>
      <c r="BT372" s="8">
        <f t="shared" si="315"/>
        <v>8.8999999999998636E-2</v>
      </c>
      <c r="BU372" s="8">
        <f t="shared" si="316"/>
        <v>3.399999999999892E-2</v>
      </c>
      <c r="BV372" s="8">
        <f t="shared" si="317"/>
        <v>3.9999999999999147E-2</v>
      </c>
      <c r="BW372" s="8">
        <f t="shared" si="318"/>
        <v>3.399999999999892E-2</v>
      </c>
      <c r="BX372" s="8">
        <f t="shared" si="319"/>
        <v>2.4999999999998579E-2</v>
      </c>
      <c r="BY372" s="8">
        <f t="shared" si="320"/>
        <v>6.9999999999996732E-3</v>
      </c>
      <c r="BZ372" s="8">
        <f t="shared" si="321"/>
        <v>0.23299999999999876</v>
      </c>
      <c r="CA372" s="8">
        <f t="shared" si="322"/>
        <v>0.18899999999999828</v>
      </c>
      <c r="CB372" s="8">
        <f t="shared" si="323"/>
        <v>0.16599999999999859</v>
      </c>
      <c r="CC372" s="8">
        <f t="shared" si="324"/>
        <v>3.7999999999998479E-2</v>
      </c>
      <c r="CD372" s="8">
        <f t="shared" si="325"/>
        <v>0.15700000000000003</v>
      </c>
      <c r="CE372" s="8">
        <f t="shared" si="326"/>
        <v>0.16100000000000136</v>
      </c>
      <c r="CF372" s="8">
        <f t="shared" si="327"/>
        <v>2.0000000000006679E-3</v>
      </c>
      <c r="CG372" s="8" t="str">
        <f t="shared" si="328"/>
        <v/>
      </c>
      <c r="CH372" s="8" t="str">
        <f t="shared" si="329"/>
        <v/>
      </c>
      <c r="CI372" s="8" t="str">
        <f t="shared" si="330"/>
        <v/>
      </c>
      <c r="CJ372" s="8" t="str">
        <f t="shared" si="331"/>
        <v/>
      </c>
      <c r="CK372" s="8" t="str">
        <f t="shared" si="332"/>
        <v/>
      </c>
      <c r="CL372" s="8" t="str">
        <f t="shared" si="333"/>
        <v/>
      </c>
      <c r="CM372" s="8" t="str">
        <f t="shared" si="334"/>
        <v/>
      </c>
      <c r="CN372" s="8"/>
    </row>
    <row r="373" spans="1:92">
      <c r="A373" s="1">
        <f t="shared" si="358"/>
        <v>371</v>
      </c>
      <c r="B373" s="34"/>
      <c r="C373" s="1">
        <v>2</v>
      </c>
      <c r="D373" s="4">
        <f t="shared" si="309"/>
        <v>12</v>
      </c>
      <c r="E373" s="4" t="s">
        <v>102</v>
      </c>
      <c r="F373" s="4">
        <v>1</v>
      </c>
      <c r="G373" s="4" t="s">
        <v>13</v>
      </c>
      <c r="H373" s="4" t="s">
        <v>19</v>
      </c>
      <c r="I373" s="4"/>
      <c r="J373" s="5">
        <v>97.2</v>
      </c>
      <c r="K373" s="72"/>
      <c r="L373" s="41">
        <v>9.8770000000000007</v>
      </c>
      <c r="M373" s="132" t="s">
        <v>232</v>
      </c>
      <c r="N373" s="4" t="s">
        <v>15</v>
      </c>
      <c r="O373" s="6">
        <v>9.8650000000000002</v>
      </c>
      <c r="P373" s="4" t="s">
        <v>206</v>
      </c>
      <c r="Q373" s="3" t="s">
        <v>227</v>
      </c>
      <c r="R373" s="6">
        <v>10.311</v>
      </c>
      <c r="S373" s="23">
        <v>10.319000000000001</v>
      </c>
      <c r="T373" s="6">
        <v>10.112</v>
      </c>
      <c r="U373" s="6">
        <v>9.843</v>
      </c>
      <c r="V373" s="23">
        <v>9.9960000000000004</v>
      </c>
      <c r="W373" s="6">
        <v>9.9019999999999992</v>
      </c>
      <c r="X373" s="6">
        <v>9.9039999999999999</v>
      </c>
      <c r="Y373" s="6">
        <v>9.8870000000000005</v>
      </c>
      <c r="Z373" s="23">
        <v>9.8849999999999998</v>
      </c>
      <c r="AA373" s="23">
        <v>9.89</v>
      </c>
      <c r="AB373" s="6">
        <v>10.241</v>
      </c>
      <c r="AC373" s="6">
        <v>10.295999999999999</v>
      </c>
      <c r="AD373" s="6">
        <v>10.304</v>
      </c>
      <c r="AE373" s="6">
        <v>10.119999999999999</v>
      </c>
      <c r="AF373" s="6">
        <v>10.257</v>
      </c>
      <c r="AG373" s="6">
        <v>9.33</v>
      </c>
      <c r="AH373" s="6">
        <f t="shared" si="253"/>
        <v>9.7934999999999999</v>
      </c>
      <c r="AI373" s="11"/>
      <c r="AJ373" s="11"/>
      <c r="AK373" s="11"/>
      <c r="AL373" s="11"/>
      <c r="AM373" s="11"/>
      <c r="AN373" s="11"/>
      <c r="AO373" s="11"/>
      <c r="AP373" s="3"/>
      <c r="AQ373" s="23">
        <f t="shared" si="310"/>
        <v>0.43399999999999928</v>
      </c>
      <c r="AR373" s="23">
        <f t="shared" si="356"/>
        <v>0.44200000000000017</v>
      </c>
      <c r="AS373" s="23">
        <f t="shared" si="357"/>
        <v>0.23499999999999943</v>
      </c>
      <c r="AT373" s="23">
        <f t="shared" si="335"/>
        <v>-3.4000000000000696E-2</v>
      </c>
      <c r="AU373" s="23">
        <f t="shared" si="336"/>
        <v>0.11899999999999977</v>
      </c>
      <c r="AV373" s="23">
        <f t="shared" si="337"/>
        <v>2.4999999999998579E-2</v>
      </c>
      <c r="AW373" s="23">
        <f t="shared" si="338"/>
        <v>2.6999999999999247E-2</v>
      </c>
      <c r="AX373" s="23">
        <f t="shared" si="339"/>
        <v>9.9999999999997868E-3</v>
      </c>
      <c r="AY373" s="23">
        <f t="shared" si="340"/>
        <v>7.9999999999991189E-3</v>
      </c>
      <c r="AZ373" s="23">
        <f t="shared" si="341"/>
        <v>1.2999999999999901E-2</v>
      </c>
      <c r="BA373" s="23">
        <f t="shared" si="342"/>
        <v>0.36399999999999899</v>
      </c>
      <c r="BB373" s="23">
        <f t="shared" si="343"/>
        <v>0.41899999999999871</v>
      </c>
      <c r="BC373" s="23">
        <f t="shared" si="344"/>
        <v>0.4269999999999996</v>
      </c>
      <c r="BD373" s="23">
        <f t="shared" si="345"/>
        <v>0.24299999999999855</v>
      </c>
      <c r="BE373" s="23">
        <f t="shared" si="346"/>
        <v>0.37999999999999901</v>
      </c>
      <c r="BF373" s="23">
        <f t="shared" si="347"/>
        <v>-0.5470000000000006</v>
      </c>
      <c r="BG373" s="23">
        <f t="shared" si="348"/>
        <v>-8.3500000000000796E-2</v>
      </c>
      <c r="BH373" s="23" t="str">
        <f t="shared" si="349"/>
        <v/>
      </c>
      <c r="BI373" s="23" t="str">
        <f t="shared" si="350"/>
        <v/>
      </c>
      <c r="BJ373" s="23" t="str">
        <f t="shared" si="351"/>
        <v/>
      </c>
      <c r="BK373" s="23" t="str">
        <f t="shared" si="352"/>
        <v/>
      </c>
      <c r="BL373" s="23" t="str">
        <f t="shared" si="353"/>
        <v/>
      </c>
      <c r="BM373" s="23" t="str">
        <f t="shared" si="354"/>
        <v/>
      </c>
      <c r="BN373" s="23" t="str">
        <f t="shared" si="355"/>
        <v/>
      </c>
      <c r="BP373" s="8">
        <f t="shared" si="311"/>
        <v>0.43399999999999928</v>
      </c>
      <c r="BQ373" s="8">
        <f t="shared" si="312"/>
        <v>0.44200000000000017</v>
      </c>
      <c r="BR373" s="8">
        <f t="shared" si="313"/>
        <v>0.23499999999999943</v>
      </c>
      <c r="BS373" s="8">
        <f t="shared" si="314"/>
        <v>3.4000000000000696E-2</v>
      </c>
      <c r="BT373" s="8">
        <f t="shared" si="315"/>
        <v>0.11899999999999977</v>
      </c>
      <c r="BU373" s="8">
        <f t="shared" si="316"/>
        <v>2.4999999999998579E-2</v>
      </c>
      <c r="BV373" s="8">
        <f t="shared" si="317"/>
        <v>2.6999999999999247E-2</v>
      </c>
      <c r="BW373" s="8">
        <f t="shared" si="318"/>
        <v>9.9999999999997868E-3</v>
      </c>
      <c r="BX373" s="8">
        <f t="shared" si="319"/>
        <v>7.9999999999991189E-3</v>
      </c>
      <c r="BY373" s="8">
        <f t="shared" si="320"/>
        <v>1.2999999999999901E-2</v>
      </c>
      <c r="BZ373" s="8">
        <f t="shared" si="321"/>
        <v>0.36399999999999899</v>
      </c>
      <c r="CA373" s="8">
        <f t="shared" si="322"/>
        <v>0.41899999999999871</v>
      </c>
      <c r="CB373" s="8">
        <f t="shared" si="323"/>
        <v>0.4269999999999996</v>
      </c>
      <c r="CC373" s="8">
        <f t="shared" si="324"/>
        <v>0.24299999999999855</v>
      </c>
      <c r="CD373" s="8">
        <f t="shared" si="325"/>
        <v>0.37999999999999901</v>
      </c>
      <c r="CE373" s="8">
        <f t="shared" si="326"/>
        <v>0.5470000000000006</v>
      </c>
      <c r="CF373" s="8">
        <f t="shared" si="327"/>
        <v>8.3500000000000796E-2</v>
      </c>
      <c r="CG373" s="8" t="str">
        <f t="shared" si="328"/>
        <v/>
      </c>
      <c r="CH373" s="8" t="str">
        <f t="shared" si="329"/>
        <v/>
      </c>
      <c r="CI373" s="8" t="str">
        <f t="shared" si="330"/>
        <v/>
      </c>
      <c r="CJ373" s="8" t="str">
        <f t="shared" si="331"/>
        <v/>
      </c>
      <c r="CK373" s="8" t="str">
        <f t="shared" si="332"/>
        <v/>
      </c>
      <c r="CL373" s="8" t="str">
        <f t="shared" si="333"/>
        <v/>
      </c>
      <c r="CM373" s="8" t="str">
        <f t="shared" si="334"/>
        <v/>
      </c>
      <c r="CN373" s="8"/>
    </row>
    <row r="374" spans="1:92">
      <c r="A374" s="1">
        <f t="shared" si="358"/>
        <v>372</v>
      </c>
      <c r="B374" s="34"/>
      <c r="C374" s="1">
        <v>2</v>
      </c>
      <c r="D374" s="4">
        <f t="shared" si="309"/>
        <v>12</v>
      </c>
      <c r="E374" s="4" t="s">
        <v>248</v>
      </c>
      <c r="F374" s="4">
        <v>1</v>
      </c>
      <c r="G374" s="4" t="s">
        <v>13</v>
      </c>
      <c r="H374" s="4" t="s">
        <v>19</v>
      </c>
      <c r="I374" s="4"/>
      <c r="J374" s="5">
        <v>95.9</v>
      </c>
      <c r="K374" s="67">
        <v>0</v>
      </c>
      <c r="L374" s="41">
        <v>10.286</v>
      </c>
      <c r="M374" s="132" t="s">
        <v>232</v>
      </c>
      <c r="N374" s="4" t="s">
        <v>15</v>
      </c>
      <c r="O374" s="6">
        <v>10.268000000000001</v>
      </c>
      <c r="P374" s="4" t="s">
        <v>206</v>
      </c>
      <c r="Q374" s="3" t="s">
        <v>227</v>
      </c>
      <c r="R374" s="6">
        <v>10.851000000000001</v>
      </c>
      <c r="S374" s="23">
        <v>10.863</v>
      </c>
      <c r="T374" s="6">
        <v>10.555</v>
      </c>
      <c r="U374" s="6">
        <v>10.331</v>
      </c>
      <c r="V374" s="23">
        <v>10.443</v>
      </c>
      <c r="W374" s="6">
        <v>10.33</v>
      </c>
      <c r="X374" s="6">
        <v>10.329000000000001</v>
      </c>
      <c r="Y374" s="6">
        <v>10.308</v>
      </c>
      <c r="Z374" s="23">
        <v>10.292999999999999</v>
      </c>
      <c r="AA374" s="23">
        <v>10.302</v>
      </c>
      <c r="AB374" s="6">
        <v>10.628</v>
      </c>
      <c r="AC374" s="6">
        <v>10.694000000000001</v>
      </c>
      <c r="AD374" s="6">
        <v>10.75</v>
      </c>
      <c r="AE374" s="6">
        <v>10.497999999999999</v>
      </c>
      <c r="AF374" s="6">
        <v>10.788</v>
      </c>
      <c r="AG374" s="6">
        <v>9.7439999999999998</v>
      </c>
      <c r="AH374" s="6">
        <f t="shared" si="253"/>
        <v>10.266</v>
      </c>
      <c r="AI374" s="11"/>
      <c r="AJ374" s="11"/>
      <c r="AK374" s="11"/>
      <c r="AL374" s="11"/>
      <c r="AM374" s="11"/>
      <c r="AN374" s="11"/>
      <c r="AO374" s="11"/>
      <c r="AP374" s="3"/>
      <c r="AQ374" s="23">
        <f t="shared" si="310"/>
        <v>0.56500000000000128</v>
      </c>
      <c r="AR374" s="23">
        <f t="shared" si="356"/>
        <v>0.57699999999999996</v>
      </c>
      <c r="AS374" s="23">
        <f t="shared" si="357"/>
        <v>0.26900000000000013</v>
      </c>
      <c r="AT374" s="23">
        <f t="shared" si="335"/>
        <v>4.4999999999999929E-2</v>
      </c>
      <c r="AU374" s="23">
        <f t="shared" si="336"/>
        <v>0.15700000000000003</v>
      </c>
      <c r="AV374" s="23">
        <f t="shared" si="337"/>
        <v>4.4000000000000483E-2</v>
      </c>
      <c r="AW374" s="23">
        <f t="shared" si="338"/>
        <v>4.3000000000001037E-2</v>
      </c>
      <c r="AX374" s="23">
        <f t="shared" si="339"/>
        <v>2.2000000000000242E-2</v>
      </c>
      <c r="AY374" s="23">
        <f t="shared" si="340"/>
        <v>6.9999999999996732E-3</v>
      </c>
      <c r="AZ374" s="23">
        <f t="shared" si="341"/>
        <v>1.6000000000000014E-2</v>
      </c>
      <c r="BA374" s="23">
        <f t="shared" si="342"/>
        <v>0.34200000000000053</v>
      </c>
      <c r="BB374" s="23">
        <f t="shared" si="343"/>
        <v>0.40800000000000125</v>
      </c>
      <c r="BC374" s="23">
        <f t="shared" si="344"/>
        <v>0.46400000000000041</v>
      </c>
      <c r="BD374" s="23">
        <f t="shared" si="345"/>
        <v>0.21199999999999974</v>
      </c>
      <c r="BE374" s="23">
        <f t="shared" si="346"/>
        <v>0.50200000000000067</v>
      </c>
      <c r="BF374" s="23">
        <f t="shared" si="347"/>
        <v>-0.54199999999999982</v>
      </c>
      <c r="BG374" s="23">
        <f t="shared" si="348"/>
        <v>-1.9999999999999574E-2</v>
      </c>
      <c r="BH374" s="23" t="str">
        <f t="shared" si="349"/>
        <v/>
      </c>
      <c r="BI374" s="23" t="str">
        <f t="shared" si="350"/>
        <v/>
      </c>
      <c r="BJ374" s="23" t="str">
        <f t="shared" si="351"/>
        <v/>
      </c>
      <c r="BK374" s="23" t="str">
        <f t="shared" si="352"/>
        <v/>
      </c>
      <c r="BL374" s="23" t="str">
        <f t="shared" si="353"/>
        <v/>
      </c>
      <c r="BM374" s="23" t="str">
        <f t="shared" si="354"/>
        <v/>
      </c>
      <c r="BN374" s="23" t="str">
        <f t="shared" si="355"/>
        <v/>
      </c>
      <c r="BP374" s="8">
        <f t="shared" si="311"/>
        <v>0.56500000000000128</v>
      </c>
      <c r="BQ374" s="8">
        <f t="shared" si="312"/>
        <v>0.57699999999999996</v>
      </c>
      <c r="BR374" s="8">
        <f t="shared" si="313"/>
        <v>0.26900000000000013</v>
      </c>
      <c r="BS374" s="8">
        <f t="shared" si="314"/>
        <v>4.4999999999999929E-2</v>
      </c>
      <c r="BT374" s="8">
        <f t="shared" si="315"/>
        <v>0.15700000000000003</v>
      </c>
      <c r="BU374" s="8">
        <f t="shared" si="316"/>
        <v>4.4000000000000483E-2</v>
      </c>
      <c r="BV374" s="8">
        <f t="shared" si="317"/>
        <v>4.3000000000001037E-2</v>
      </c>
      <c r="BW374" s="8">
        <f t="shared" si="318"/>
        <v>2.2000000000000242E-2</v>
      </c>
      <c r="BX374" s="8">
        <f t="shared" si="319"/>
        <v>6.9999999999996732E-3</v>
      </c>
      <c r="BY374" s="8">
        <f t="shared" si="320"/>
        <v>1.6000000000000014E-2</v>
      </c>
      <c r="BZ374" s="8">
        <f t="shared" si="321"/>
        <v>0.34200000000000053</v>
      </c>
      <c r="CA374" s="8">
        <f t="shared" si="322"/>
        <v>0.40800000000000125</v>
      </c>
      <c r="CB374" s="8">
        <f t="shared" si="323"/>
        <v>0.46400000000000041</v>
      </c>
      <c r="CC374" s="8">
        <f t="shared" si="324"/>
        <v>0.21199999999999974</v>
      </c>
      <c r="CD374" s="8">
        <f t="shared" si="325"/>
        <v>0.50200000000000067</v>
      </c>
      <c r="CE374" s="8">
        <f t="shared" si="326"/>
        <v>0.54199999999999982</v>
      </c>
      <c r="CF374" s="8">
        <f t="shared" si="327"/>
        <v>1.9999999999999574E-2</v>
      </c>
      <c r="CG374" s="8" t="str">
        <f t="shared" si="328"/>
        <v/>
      </c>
      <c r="CH374" s="8" t="str">
        <f t="shared" si="329"/>
        <v/>
      </c>
      <c r="CI374" s="8" t="str">
        <f t="shared" si="330"/>
        <v/>
      </c>
      <c r="CJ374" s="8" t="str">
        <f t="shared" si="331"/>
        <v/>
      </c>
      <c r="CK374" s="8" t="str">
        <f t="shared" si="332"/>
        <v/>
      </c>
      <c r="CL374" s="8" t="str">
        <f t="shared" si="333"/>
        <v/>
      </c>
      <c r="CM374" s="8" t="str">
        <f t="shared" si="334"/>
        <v/>
      </c>
      <c r="CN374" s="8"/>
    </row>
    <row r="375" spans="1:92">
      <c r="A375" s="1">
        <f t="shared" si="358"/>
        <v>373</v>
      </c>
      <c r="B375" s="34"/>
      <c r="C375" s="1">
        <v>2</v>
      </c>
      <c r="D375" s="4">
        <f t="shared" si="309"/>
        <v>12</v>
      </c>
      <c r="E375" s="4" t="s">
        <v>103</v>
      </c>
      <c r="F375" s="4">
        <v>1</v>
      </c>
      <c r="G375" s="4" t="s">
        <v>16</v>
      </c>
      <c r="H375" s="4" t="s">
        <v>17</v>
      </c>
      <c r="I375" s="4"/>
      <c r="J375" s="5">
        <v>92.2</v>
      </c>
      <c r="K375" s="69"/>
      <c r="L375" s="41">
        <v>12.972</v>
      </c>
      <c r="M375" s="132" t="s">
        <v>232</v>
      </c>
      <c r="N375" s="4" t="s">
        <v>15</v>
      </c>
      <c r="O375" s="6">
        <v>12.86</v>
      </c>
      <c r="P375" s="4" t="s">
        <v>206</v>
      </c>
      <c r="Q375" s="3" t="s">
        <v>227</v>
      </c>
      <c r="R375" s="6">
        <v>13.673</v>
      </c>
      <c r="S375" s="23">
        <v>12.833</v>
      </c>
      <c r="T375" s="6">
        <v>13.382</v>
      </c>
      <c r="U375" s="6">
        <v>13.135999999999999</v>
      </c>
      <c r="V375" s="23">
        <v>13.151</v>
      </c>
      <c r="W375" s="6">
        <v>13.028</v>
      </c>
      <c r="X375" s="23">
        <v>13.037000000000001</v>
      </c>
      <c r="Y375" s="6">
        <v>13.057</v>
      </c>
      <c r="Z375" s="6">
        <v>13.013</v>
      </c>
      <c r="AA375" s="23">
        <v>12.999000000000001</v>
      </c>
      <c r="AB375" s="6">
        <v>13.327999999999999</v>
      </c>
      <c r="AC375" s="6">
        <v>13.164</v>
      </c>
      <c r="AD375" s="6">
        <v>13.055999999999999</v>
      </c>
      <c r="AE375" s="6">
        <v>13.157999999999999</v>
      </c>
      <c r="AF375" s="6">
        <v>12.993</v>
      </c>
      <c r="AG375" s="6">
        <v>13.010999999999999</v>
      </c>
      <c r="AH375" s="6">
        <f t="shared" si="253"/>
        <v>13.001999999999999</v>
      </c>
      <c r="AI375" s="11"/>
      <c r="AJ375" s="11"/>
      <c r="AK375" s="11"/>
      <c r="AL375" s="11"/>
      <c r="AM375" s="11"/>
      <c r="AN375" s="11"/>
      <c r="AO375" s="11"/>
      <c r="AP375" s="3"/>
      <c r="AQ375" s="23">
        <f t="shared" si="310"/>
        <v>0.70100000000000051</v>
      </c>
      <c r="AR375" s="23">
        <f t="shared" si="356"/>
        <v>-0.13899999999999935</v>
      </c>
      <c r="AS375" s="23">
        <f t="shared" si="357"/>
        <v>0.41000000000000014</v>
      </c>
      <c r="AT375" s="23">
        <f t="shared" si="335"/>
        <v>0.1639999999999997</v>
      </c>
      <c r="AU375" s="23">
        <f t="shared" si="336"/>
        <v>0.17900000000000027</v>
      </c>
      <c r="AV375" s="23">
        <f t="shared" si="337"/>
        <v>5.6000000000000938E-2</v>
      </c>
      <c r="AW375" s="23">
        <f t="shared" si="338"/>
        <v>6.5000000000001279E-2</v>
      </c>
      <c r="AX375" s="23">
        <f t="shared" si="339"/>
        <v>8.5000000000000853E-2</v>
      </c>
      <c r="AY375" s="23">
        <f t="shared" si="340"/>
        <v>4.1000000000000369E-2</v>
      </c>
      <c r="AZ375" s="23">
        <f t="shared" si="341"/>
        <v>2.7000000000001023E-2</v>
      </c>
      <c r="BA375" s="23">
        <f t="shared" si="342"/>
        <v>0.35599999999999987</v>
      </c>
      <c r="BB375" s="23">
        <f t="shared" si="343"/>
        <v>0.19200000000000017</v>
      </c>
      <c r="BC375" s="23">
        <f t="shared" si="344"/>
        <v>8.3999999999999631E-2</v>
      </c>
      <c r="BD375" s="23">
        <f t="shared" si="345"/>
        <v>0.18599999999999994</v>
      </c>
      <c r="BE375" s="23">
        <f t="shared" si="346"/>
        <v>2.1000000000000796E-2</v>
      </c>
      <c r="BF375" s="23">
        <f t="shared" si="347"/>
        <v>3.8999999999999702E-2</v>
      </c>
      <c r="BG375" s="23">
        <f t="shared" si="348"/>
        <v>2.9999999999999361E-2</v>
      </c>
      <c r="BH375" s="23" t="str">
        <f t="shared" si="349"/>
        <v/>
      </c>
      <c r="BI375" s="23" t="str">
        <f t="shared" si="350"/>
        <v/>
      </c>
      <c r="BJ375" s="23" t="str">
        <f t="shared" si="351"/>
        <v/>
      </c>
      <c r="BK375" s="23" t="str">
        <f t="shared" si="352"/>
        <v/>
      </c>
      <c r="BL375" s="23" t="str">
        <f t="shared" si="353"/>
        <v/>
      </c>
      <c r="BM375" s="23" t="str">
        <f t="shared" si="354"/>
        <v/>
      </c>
      <c r="BN375" s="23" t="str">
        <f t="shared" si="355"/>
        <v/>
      </c>
      <c r="BP375" s="8">
        <f t="shared" si="311"/>
        <v>0.70100000000000051</v>
      </c>
      <c r="BQ375" s="8">
        <f t="shared" si="312"/>
        <v>0.13899999999999935</v>
      </c>
      <c r="BR375" s="8">
        <f t="shared" si="313"/>
        <v>0.41000000000000014</v>
      </c>
      <c r="BS375" s="8">
        <f t="shared" si="314"/>
        <v>0.1639999999999997</v>
      </c>
      <c r="BT375" s="8">
        <f t="shared" si="315"/>
        <v>0.17900000000000027</v>
      </c>
      <c r="BU375" s="8">
        <f t="shared" si="316"/>
        <v>5.6000000000000938E-2</v>
      </c>
      <c r="BV375" s="8">
        <f t="shared" si="317"/>
        <v>6.5000000000001279E-2</v>
      </c>
      <c r="BW375" s="8">
        <f t="shared" si="318"/>
        <v>8.5000000000000853E-2</v>
      </c>
      <c r="BX375" s="8">
        <f t="shared" si="319"/>
        <v>4.1000000000000369E-2</v>
      </c>
      <c r="BY375" s="8">
        <f t="shared" si="320"/>
        <v>2.7000000000001023E-2</v>
      </c>
      <c r="BZ375" s="8">
        <f t="shared" si="321"/>
        <v>0.35599999999999987</v>
      </c>
      <c r="CA375" s="8">
        <f t="shared" si="322"/>
        <v>0.19200000000000017</v>
      </c>
      <c r="CB375" s="8">
        <f t="shared" si="323"/>
        <v>8.3999999999999631E-2</v>
      </c>
      <c r="CC375" s="8">
        <f t="shared" si="324"/>
        <v>0.18599999999999994</v>
      </c>
      <c r="CD375" s="8">
        <f t="shared" si="325"/>
        <v>2.1000000000000796E-2</v>
      </c>
      <c r="CE375" s="8">
        <f t="shared" si="326"/>
        <v>3.8999999999999702E-2</v>
      </c>
      <c r="CF375" s="8">
        <f t="shared" si="327"/>
        <v>2.9999999999999361E-2</v>
      </c>
      <c r="CG375" s="8" t="str">
        <f t="shared" si="328"/>
        <v/>
      </c>
      <c r="CH375" s="8" t="str">
        <f t="shared" si="329"/>
        <v/>
      </c>
      <c r="CI375" s="8" t="str">
        <f t="shared" si="330"/>
        <v/>
      </c>
      <c r="CJ375" s="8" t="str">
        <f t="shared" si="331"/>
        <v/>
      </c>
      <c r="CK375" s="8" t="str">
        <f t="shared" si="332"/>
        <v/>
      </c>
      <c r="CL375" s="8" t="str">
        <f t="shared" si="333"/>
        <v/>
      </c>
      <c r="CM375" s="8" t="str">
        <f t="shared" si="334"/>
        <v/>
      </c>
      <c r="CN375" s="8"/>
    </row>
    <row r="376" spans="1:92">
      <c r="A376" s="1">
        <f t="shared" si="358"/>
        <v>374</v>
      </c>
      <c r="B376" s="34"/>
      <c r="C376" s="1">
        <v>2</v>
      </c>
      <c r="D376" s="4">
        <f t="shared" si="309"/>
        <v>12</v>
      </c>
      <c r="E376" s="4" t="s">
        <v>320</v>
      </c>
      <c r="F376" s="4">
        <v>1</v>
      </c>
      <c r="G376" s="4" t="s">
        <v>229</v>
      </c>
      <c r="H376" s="4" t="s">
        <v>192</v>
      </c>
      <c r="I376" s="4"/>
      <c r="J376" s="5">
        <v>82.9</v>
      </c>
      <c r="K376" s="67">
        <v>0.45900000000000002</v>
      </c>
      <c r="L376" s="41">
        <v>13.087</v>
      </c>
      <c r="M376" s="132" t="s">
        <v>226</v>
      </c>
      <c r="N376" s="4" t="s">
        <v>15</v>
      </c>
      <c r="O376" s="6">
        <v>13.055</v>
      </c>
      <c r="P376" s="4" t="s">
        <v>206</v>
      </c>
      <c r="Q376" s="3" t="s">
        <v>227</v>
      </c>
      <c r="R376" s="6">
        <v>13.635</v>
      </c>
      <c r="S376" s="23">
        <v>13.151999999999999</v>
      </c>
      <c r="T376" s="6">
        <v>13.641999999999999</v>
      </c>
      <c r="U376" s="6">
        <v>13.345000000000001</v>
      </c>
      <c r="V376" s="23">
        <v>13.422000000000001</v>
      </c>
      <c r="W376" s="6">
        <v>13.3</v>
      </c>
      <c r="X376" s="6">
        <v>13.282</v>
      </c>
      <c r="Y376" s="6">
        <v>13.27</v>
      </c>
      <c r="Z376" s="23">
        <v>13.223000000000001</v>
      </c>
      <c r="AA376" s="6">
        <v>13.14</v>
      </c>
      <c r="AB376" s="6">
        <v>13.635999999999999</v>
      </c>
      <c r="AC376" s="6">
        <v>13.468</v>
      </c>
      <c r="AD376" s="6">
        <v>13.365</v>
      </c>
      <c r="AE376" s="6">
        <v>13.451000000000001</v>
      </c>
      <c r="AF376" s="6">
        <v>13.327999999999999</v>
      </c>
      <c r="AG376" s="6">
        <v>12.987</v>
      </c>
      <c r="AH376" s="6">
        <f t="shared" si="253"/>
        <v>13.157499999999999</v>
      </c>
      <c r="AI376" s="11"/>
      <c r="AJ376" s="11"/>
      <c r="AK376" s="11"/>
      <c r="AL376" s="11"/>
      <c r="AM376" s="11"/>
      <c r="AN376" s="11"/>
      <c r="AO376" s="11"/>
      <c r="AP376" s="3"/>
      <c r="AQ376" s="23">
        <f t="shared" si="310"/>
        <v>0.54800000000000004</v>
      </c>
      <c r="AR376" s="23">
        <f t="shared" si="356"/>
        <v>6.4999999999999503E-2</v>
      </c>
      <c r="AS376" s="23">
        <f t="shared" si="357"/>
        <v>0.55499999999999972</v>
      </c>
      <c r="AT376" s="23">
        <f t="shared" si="335"/>
        <v>0.2580000000000009</v>
      </c>
      <c r="AU376" s="23">
        <f t="shared" si="336"/>
        <v>0.33500000000000085</v>
      </c>
      <c r="AV376" s="23">
        <f t="shared" si="337"/>
        <v>0.21300000000000097</v>
      </c>
      <c r="AW376" s="23">
        <f t="shared" si="338"/>
        <v>0.19500000000000028</v>
      </c>
      <c r="AX376" s="23">
        <f t="shared" si="339"/>
        <v>0.18299999999999983</v>
      </c>
      <c r="AY376" s="23">
        <f t="shared" si="340"/>
        <v>0.13600000000000101</v>
      </c>
      <c r="AZ376" s="23">
        <f t="shared" si="341"/>
        <v>5.3000000000000824E-2</v>
      </c>
      <c r="BA376" s="23">
        <f t="shared" si="342"/>
        <v>0.54899999999999949</v>
      </c>
      <c r="BB376" s="23">
        <f t="shared" si="343"/>
        <v>0.38100000000000023</v>
      </c>
      <c r="BC376" s="23">
        <f t="shared" si="344"/>
        <v>0.27800000000000047</v>
      </c>
      <c r="BD376" s="23">
        <f t="shared" si="345"/>
        <v>0.36400000000000077</v>
      </c>
      <c r="BE376" s="23">
        <f t="shared" si="346"/>
        <v>0.24099999999999966</v>
      </c>
      <c r="BF376" s="23">
        <f t="shared" si="347"/>
        <v>-9.9999999999999645E-2</v>
      </c>
      <c r="BG376" s="23">
        <f t="shared" si="348"/>
        <v>7.0499999999999119E-2</v>
      </c>
      <c r="BH376" s="23" t="str">
        <f t="shared" si="349"/>
        <v/>
      </c>
      <c r="BI376" s="23" t="str">
        <f t="shared" si="350"/>
        <v/>
      </c>
      <c r="BJ376" s="23" t="str">
        <f t="shared" si="351"/>
        <v/>
      </c>
      <c r="BK376" s="23" t="str">
        <f t="shared" si="352"/>
        <v/>
      </c>
      <c r="BL376" s="23" t="str">
        <f t="shared" si="353"/>
        <v/>
      </c>
      <c r="BM376" s="23" t="str">
        <f t="shared" si="354"/>
        <v/>
      </c>
      <c r="BN376" s="23" t="str">
        <f t="shared" si="355"/>
        <v/>
      </c>
      <c r="BP376" s="8">
        <f t="shared" si="311"/>
        <v>0.54800000000000004</v>
      </c>
      <c r="BQ376" s="8">
        <f t="shared" si="312"/>
        <v>6.4999999999999503E-2</v>
      </c>
      <c r="BR376" s="8">
        <f t="shared" si="313"/>
        <v>0.55499999999999972</v>
      </c>
      <c r="BS376" s="8">
        <f t="shared" si="314"/>
        <v>0.2580000000000009</v>
      </c>
      <c r="BT376" s="8">
        <f t="shared" si="315"/>
        <v>0.33500000000000085</v>
      </c>
      <c r="BU376" s="8">
        <f t="shared" si="316"/>
        <v>0.21300000000000097</v>
      </c>
      <c r="BV376" s="8">
        <f t="shared" si="317"/>
        <v>0.19500000000000028</v>
      </c>
      <c r="BW376" s="8">
        <f t="shared" si="318"/>
        <v>0.18299999999999983</v>
      </c>
      <c r="BX376" s="8">
        <f t="shared" si="319"/>
        <v>0.13600000000000101</v>
      </c>
      <c r="BY376" s="8">
        <f t="shared" si="320"/>
        <v>5.3000000000000824E-2</v>
      </c>
      <c r="BZ376" s="8">
        <f t="shared" si="321"/>
        <v>0.54899999999999949</v>
      </c>
      <c r="CA376" s="8">
        <f t="shared" si="322"/>
        <v>0.38100000000000023</v>
      </c>
      <c r="CB376" s="8">
        <f t="shared" si="323"/>
        <v>0.27800000000000047</v>
      </c>
      <c r="CC376" s="8">
        <f t="shared" si="324"/>
        <v>0.36400000000000077</v>
      </c>
      <c r="CD376" s="8">
        <f t="shared" si="325"/>
        <v>0.24099999999999966</v>
      </c>
      <c r="CE376" s="8">
        <f t="shared" si="326"/>
        <v>9.9999999999999645E-2</v>
      </c>
      <c r="CF376" s="8">
        <f t="shared" si="327"/>
        <v>7.0499999999999119E-2</v>
      </c>
      <c r="CG376" s="8" t="str">
        <f t="shared" si="328"/>
        <v/>
      </c>
      <c r="CH376" s="8" t="str">
        <f t="shared" si="329"/>
        <v/>
      </c>
      <c r="CI376" s="8" t="str">
        <f t="shared" si="330"/>
        <v/>
      </c>
      <c r="CJ376" s="8" t="str">
        <f t="shared" si="331"/>
        <v/>
      </c>
      <c r="CK376" s="8" t="str">
        <f t="shared" si="332"/>
        <v/>
      </c>
      <c r="CL376" s="8" t="str">
        <f t="shared" si="333"/>
        <v/>
      </c>
      <c r="CM376" s="8" t="str">
        <f t="shared" si="334"/>
        <v/>
      </c>
      <c r="CN376" s="8"/>
    </row>
    <row r="377" spans="1:92">
      <c r="A377" s="1">
        <f t="shared" si="358"/>
        <v>375</v>
      </c>
      <c r="B377" s="34"/>
      <c r="C377" s="1">
        <v>2</v>
      </c>
      <c r="D377" s="4">
        <f t="shared" si="309"/>
        <v>12</v>
      </c>
      <c r="E377" s="4" t="s">
        <v>104</v>
      </c>
      <c r="F377" s="4">
        <v>1</v>
      </c>
      <c r="G377" s="4" t="s">
        <v>16</v>
      </c>
      <c r="H377" s="4" t="s">
        <v>18</v>
      </c>
      <c r="I377" s="4"/>
      <c r="J377" s="5">
        <v>92.8</v>
      </c>
      <c r="K377" s="67">
        <v>0.29599999999999999</v>
      </c>
      <c r="L377" s="41">
        <v>13.087999999999999</v>
      </c>
      <c r="M377" s="132" t="s">
        <v>226</v>
      </c>
      <c r="N377" s="4" t="s">
        <v>15</v>
      </c>
      <c r="O377" s="6">
        <v>13.058</v>
      </c>
      <c r="P377" s="4" t="s">
        <v>206</v>
      </c>
      <c r="Q377" s="3" t="s">
        <v>227</v>
      </c>
      <c r="R377" s="6">
        <v>13.747</v>
      </c>
      <c r="S377" s="23">
        <v>12.888</v>
      </c>
      <c r="T377" s="6">
        <v>13.491</v>
      </c>
      <c r="U377" s="6">
        <v>13.238</v>
      </c>
      <c r="V377" s="23">
        <v>13.263</v>
      </c>
      <c r="W377" s="6">
        <v>13.14</v>
      </c>
      <c r="X377" s="6">
        <v>13.148</v>
      </c>
      <c r="Y377" s="6">
        <v>13.161</v>
      </c>
      <c r="Z377" s="6">
        <v>13.12</v>
      </c>
      <c r="AA377" s="23">
        <v>13.118</v>
      </c>
      <c r="AB377" s="6">
        <v>13.409000000000001</v>
      </c>
      <c r="AC377" s="6">
        <v>13.226000000000001</v>
      </c>
      <c r="AD377" s="6">
        <v>13.116</v>
      </c>
      <c r="AE377" s="6">
        <v>13.253</v>
      </c>
      <c r="AF377" s="6">
        <v>13.07</v>
      </c>
      <c r="AG377" s="6">
        <v>13.093999999999999</v>
      </c>
      <c r="AH377" s="6">
        <f t="shared" si="253"/>
        <v>13.082000000000001</v>
      </c>
      <c r="AI377" s="11"/>
      <c r="AJ377" s="11"/>
      <c r="AK377" s="11"/>
      <c r="AL377" s="11"/>
      <c r="AM377" s="11"/>
      <c r="AN377" s="11"/>
      <c r="AO377" s="11"/>
      <c r="AP377" s="3"/>
      <c r="AQ377" s="23">
        <f t="shared" si="310"/>
        <v>0.6590000000000007</v>
      </c>
      <c r="AR377" s="23">
        <f t="shared" si="356"/>
        <v>-0.19999999999999929</v>
      </c>
      <c r="AS377" s="23">
        <f t="shared" si="357"/>
        <v>0.40300000000000047</v>
      </c>
      <c r="AT377" s="23">
        <f t="shared" si="335"/>
        <v>0.15000000000000036</v>
      </c>
      <c r="AU377" s="23">
        <f t="shared" si="336"/>
        <v>0.17500000000000071</v>
      </c>
      <c r="AV377" s="23">
        <f t="shared" si="337"/>
        <v>5.2000000000001378E-2</v>
      </c>
      <c r="AW377" s="23">
        <f t="shared" si="338"/>
        <v>6.0000000000000497E-2</v>
      </c>
      <c r="AX377" s="23">
        <f t="shared" si="339"/>
        <v>7.3000000000000398E-2</v>
      </c>
      <c r="AY377" s="23">
        <f t="shared" si="340"/>
        <v>3.2000000000000028E-2</v>
      </c>
      <c r="AZ377" s="23">
        <f t="shared" si="341"/>
        <v>3.0000000000001137E-2</v>
      </c>
      <c r="BA377" s="23">
        <f t="shared" si="342"/>
        <v>0.32100000000000151</v>
      </c>
      <c r="BB377" s="23">
        <f t="shared" si="343"/>
        <v>0.13800000000000168</v>
      </c>
      <c r="BC377" s="23">
        <f t="shared" si="344"/>
        <v>2.8000000000000469E-2</v>
      </c>
      <c r="BD377" s="23">
        <f t="shared" si="345"/>
        <v>0.16500000000000092</v>
      </c>
      <c r="BE377" s="23">
        <f t="shared" si="346"/>
        <v>-1.7999999999998906E-2</v>
      </c>
      <c r="BF377" s="23">
        <f t="shared" si="347"/>
        <v>6.0000000000002274E-3</v>
      </c>
      <c r="BG377" s="23">
        <f t="shared" si="348"/>
        <v>-5.999999999998451E-3</v>
      </c>
      <c r="BH377" s="23" t="str">
        <f t="shared" si="349"/>
        <v/>
      </c>
      <c r="BI377" s="23" t="str">
        <f t="shared" si="350"/>
        <v/>
      </c>
      <c r="BJ377" s="23" t="str">
        <f t="shared" si="351"/>
        <v/>
      </c>
      <c r="BK377" s="23" t="str">
        <f t="shared" si="352"/>
        <v/>
      </c>
      <c r="BL377" s="23" t="str">
        <f t="shared" si="353"/>
        <v/>
      </c>
      <c r="BM377" s="23" t="str">
        <f t="shared" si="354"/>
        <v/>
      </c>
      <c r="BN377" s="23" t="str">
        <f t="shared" si="355"/>
        <v/>
      </c>
      <c r="BP377" s="8">
        <f t="shared" si="311"/>
        <v>0.6590000000000007</v>
      </c>
      <c r="BQ377" s="8">
        <f t="shared" si="312"/>
        <v>0.19999999999999929</v>
      </c>
      <c r="BR377" s="8">
        <f t="shared" si="313"/>
        <v>0.40300000000000047</v>
      </c>
      <c r="BS377" s="8">
        <f t="shared" si="314"/>
        <v>0.15000000000000036</v>
      </c>
      <c r="BT377" s="8">
        <f t="shared" si="315"/>
        <v>0.17500000000000071</v>
      </c>
      <c r="BU377" s="8">
        <f t="shared" si="316"/>
        <v>5.2000000000001378E-2</v>
      </c>
      <c r="BV377" s="8">
        <f t="shared" si="317"/>
        <v>6.0000000000000497E-2</v>
      </c>
      <c r="BW377" s="8">
        <f t="shared" si="318"/>
        <v>7.3000000000000398E-2</v>
      </c>
      <c r="BX377" s="8">
        <f t="shared" si="319"/>
        <v>3.2000000000000028E-2</v>
      </c>
      <c r="BY377" s="8">
        <f t="shared" si="320"/>
        <v>3.0000000000001137E-2</v>
      </c>
      <c r="BZ377" s="8">
        <f t="shared" si="321"/>
        <v>0.32100000000000151</v>
      </c>
      <c r="CA377" s="8">
        <f t="shared" si="322"/>
        <v>0.13800000000000168</v>
      </c>
      <c r="CB377" s="8">
        <f t="shared" si="323"/>
        <v>2.8000000000000469E-2</v>
      </c>
      <c r="CC377" s="8">
        <f t="shared" si="324"/>
        <v>0.16500000000000092</v>
      </c>
      <c r="CD377" s="8">
        <f t="shared" si="325"/>
        <v>1.7999999999998906E-2</v>
      </c>
      <c r="CE377" s="8">
        <f t="shared" si="326"/>
        <v>6.0000000000002274E-3</v>
      </c>
      <c r="CF377" s="8">
        <f t="shared" si="327"/>
        <v>5.999999999998451E-3</v>
      </c>
      <c r="CG377" s="8" t="str">
        <f t="shared" si="328"/>
        <v/>
      </c>
      <c r="CH377" s="8" t="str">
        <f t="shared" si="329"/>
        <v/>
      </c>
      <c r="CI377" s="8" t="str">
        <f t="shared" si="330"/>
        <v/>
      </c>
      <c r="CJ377" s="8" t="str">
        <f t="shared" si="331"/>
        <v/>
      </c>
      <c r="CK377" s="8" t="str">
        <f t="shared" si="332"/>
        <v/>
      </c>
      <c r="CL377" s="8" t="str">
        <f t="shared" si="333"/>
        <v/>
      </c>
      <c r="CM377" s="8" t="str">
        <f t="shared" si="334"/>
        <v/>
      </c>
      <c r="CN377" s="8"/>
    </row>
    <row r="378" spans="1:92">
      <c r="A378" s="1">
        <f t="shared" si="358"/>
        <v>376</v>
      </c>
      <c r="B378" s="34"/>
      <c r="C378" s="1">
        <v>2</v>
      </c>
      <c r="D378" s="4">
        <f t="shared" si="309"/>
        <v>12</v>
      </c>
      <c r="E378" s="4" t="s">
        <v>320</v>
      </c>
      <c r="F378" s="4">
        <v>1</v>
      </c>
      <c r="G378" s="4" t="s">
        <v>229</v>
      </c>
      <c r="H378" s="4" t="s">
        <v>192</v>
      </c>
      <c r="I378" s="4"/>
      <c r="J378" s="5">
        <v>87.4</v>
      </c>
      <c r="K378" s="67">
        <v>0</v>
      </c>
      <c r="L378" s="41">
        <v>13.417</v>
      </c>
      <c r="M378" s="132" t="s">
        <v>226</v>
      </c>
      <c r="N378" s="4" t="s">
        <v>15</v>
      </c>
      <c r="O378" s="6">
        <v>13.334</v>
      </c>
      <c r="P378" s="4" t="s">
        <v>206</v>
      </c>
      <c r="Q378" s="3" t="s">
        <v>227</v>
      </c>
      <c r="R378" s="6">
        <v>14.327999999999999</v>
      </c>
      <c r="S378" s="23">
        <v>13.962999999999999</v>
      </c>
      <c r="T378" s="6">
        <v>13.826000000000001</v>
      </c>
      <c r="U378" s="6">
        <v>13.582000000000001</v>
      </c>
      <c r="V378" s="23">
        <v>13.673999999999999</v>
      </c>
      <c r="W378" s="6">
        <v>13.502000000000001</v>
      </c>
      <c r="X378" s="6">
        <v>13.525</v>
      </c>
      <c r="Y378" s="6">
        <v>13.525</v>
      </c>
      <c r="Z378" s="23">
        <v>13.494</v>
      </c>
      <c r="AA378" s="6">
        <v>13.455</v>
      </c>
      <c r="AB378" s="6">
        <v>14.025</v>
      </c>
      <c r="AC378" s="6">
        <v>13.981999999999999</v>
      </c>
      <c r="AD378" s="6">
        <v>13.974</v>
      </c>
      <c r="AE378" s="6">
        <v>13.821</v>
      </c>
      <c r="AF378" s="6">
        <v>13.994</v>
      </c>
      <c r="AG378" s="6">
        <v>13.397</v>
      </c>
      <c r="AH378" s="6">
        <f t="shared" si="253"/>
        <v>13.695499999999999</v>
      </c>
      <c r="AI378" s="11"/>
      <c r="AJ378" s="11"/>
      <c r="AK378" s="11"/>
      <c r="AL378" s="11"/>
      <c r="AM378" s="11"/>
      <c r="AN378" s="11"/>
      <c r="AO378" s="11"/>
      <c r="AP378" s="3"/>
      <c r="AQ378" s="23">
        <f t="shared" si="310"/>
        <v>0.91099999999999959</v>
      </c>
      <c r="AR378" s="23">
        <f t="shared" si="356"/>
        <v>0.54599999999999937</v>
      </c>
      <c r="AS378" s="23">
        <f t="shared" si="357"/>
        <v>0.4090000000000007</v>
      </c>
      <c r="AT378" s="23">
        <f t="shared" si="335"/>
        <v>0.16500000000000092</v>
      </c>
      <c r="AU378" s="23">
        <f t="shared" si="336"/>
        <v>0.25699999999999967</v>
      </c>
      <c r="AV378" s="23">
        <f t="shared" si="337"/>
        <v>8.5000000000000853E-2</v>
      </c>
      <c r="AW378" s="23">
        <f t="shared" si="338"/>
        <v>0.10800000000000054</v>
      </c>
      <c r="AX378" s="23">
        <f t="shared" si="339"/>
        <v>0.10800000000000054</v>
      </c>
      <c r="AY378" s="23">
        <f t="shared" si="340"/>
        <v>7.6999999999999957E-2</v>
      </c>
      <c r="AZ378" s="23">
        <f t="shared" si="341"/>
        <v>3.8000000000000256E-2</v>
      </c>
      <c r="BA378" s="23">
        <f t="shared" si="342"/>
        <v>0.60800000000000054</v>
      </c>
      <c r="BB378" s="23">
        <f t="shared" si="343"/>
        <v>0.5649999999999995</v>
      </c>
      <c r="BC378" s="23">
        <f t="shared" si="344"/>
        <v>0.55700000000000038</v>
      </c>
      <c r="BD378" s="23">
        <f t="shared" si="345"/>
        <v>0.40399999999999991</v>
      </c>
      <c r="BE378" s="23">
        <f t="shared" si="346"/>
        <v>0.57699999999999996</v>
      </c>
      <c r="BF378" s="23">
        <f t="shared" si="347"/>
        <v>-1.9999999999999574E-2</v>
      </c>
      <c r="BG378" s="23">
        <f t="shared" si="348"/>
        <v>0.2784999999999993</v>
      </c>
      <c r="BH378" s="23" t="str">
        <f t="shared" si="349"/>
        <v/>
      </c>
      <c r="BI378" s="23" t="str">
        <f t="shared" si="350"/>
        <v/>
      </c>
      <c r="BJ378" s="23" t="str">
        <f t="shared" si="351"/>
        <v/>
      </c>
      <c r="BK378" s="23" t="str">
        <f t="shared" si="352"/>
        <v/>
      </c>
      <c r="BL378" s="23" t="str">
        <f t="shared" si="353"/>
        <v/>
      </c>
      <c r="BM378" s="23" t="str">
        <f t="shared" si="354"/>
        <v/>
      </c>
      <c r="BN378" s="23" t="str">
        <f t="shared" si="355"/>
        <v/>
      </c>
      <c r="BP378" s="8">
        <f t="shared" si="311"/>
        <v>0.91099999999999959</v>
      </c>
      <c r="BQ378" s="8">
        <f t="shared" si="312"/>
        <v>0.54599999999999937</v>
      </c>
      <c r="BR378" s="8">
        <f t="shared" si="313"/>
        <v>0.4090000000000007</v>
      </c>
      <c r="BS378" s="8">
        <f t="shared" si="314"/>
        <v>0.16500000000000092</v>
      </c>
      <c r="BT378" s="8">
        <f t="shared" si="315"/>
        <v>0.25699999999999967</v>
      </c>
      <c r="BU378" s="8">
        <f t="shared" si="316"/>
        <v>8.5000000000000853E-2</v>
      </c>
      <c r="BV378" s="8">
        <f t="shared" si="317"/>
        <v>0.10800000000000054</v>
      </c>
      <c r="BW378" s="8">
        <f t="shared" si="318"/>
        <v>0.10800000000000054</v>
      </c>
      <c r="BX378" s="8">
        <f t="shared" si="319"/>
        <v>7.6999999999999957E-2</v>
      </c>
      <c r="BY378" s="8">
        <f t="shared" si="320"/>
        <v>3.8000000000000256E-2</v>
      </c>
      <c r="BZ378" s="8">
        <f t="shared" si="321"/>
        <v>0.60800000000000054</v>
      </c>
      <c r="CA378" s="8">
        <f t="shared" si="322"/>
        <v>0.5649999999999995</v>
      </c>
      <c r="CB378" s="8">
        <f t="shared" si="323"/>
        <v>0.55700000000000038</v>
      </c>
      <c r="CC378" s="8">
        <f t="shared" si="324"/>
        <v>0.40399999999999991</v>
      </c>
      <c r="CD378" s="8">
        <f t="shared" si="325"/>
        <v>0.57699999999999996</v>
      </c>
      <c r="CE378" s="8">
        <f t="shared" si="326"/>
        <v>1.9999999999999574E-2</v>
      </c>
      <c r="CF378" s="8">
        <f t="shared" si="327"/>
        <v>0.2784999999999993</v>
      </c>
      <c r="CG378" s="8" t="str">
        <f t="shared" si="328"/>
        <v/>
      </c>
      <c r="CH378" s="8" t="str">
        <f t="shared" si="329"/>
        <v/>
      </c>
      <c r="CI378" s="8" t="str">
        <f t="shared" si="330"/>
        <v/>
      </c>
      <c r="CJ378" s="8" t="str">
        <f t="shared" si="331"/>
        <v/>
      </c>
      <c r="CK378" s="8" t="str">
        <f t="shared" si="332"/>
        <v/>
      </c>
      <c r="CL378" s="8" t="str">
        <f t="shared" si="333"/>
        <v/>
      </c>
      <c r="CM378" s="8" t="str">
        <f t="shared" si="334"/>
        <v/>
      </c>
      <c r="CN378" s="8"/>
    </row>
    <row r="379" spans="1:92">
      <c r="A379" s="1">
        <f t="shared" si="358"/>
        <v>377</v>
      </c>
      <c r="B379" s="34"/>
      <c r="C379" s="1">
        <v>2</v>
      </c>
      <c r="D379" s="4">
        <f t="shared" si="309"/>
        <v>12</v>
      </c>
      <c r="E379" s="4" t="s">
        <v>320</v>
      </c>
      <c r="F379" s="4">
        <v>1</v>
      </c>
      <c r="G379" s="4" t="s">
        <v>16</v>
      </c>
      <c r="H379" s="4" t="s">
        <v>24</v>
      </c>
      <c r="I379" s="4"/>
      <c r="J379" s="5">
        <v>96.1</v>
      </c>
      <c r="K379" s="67">
        <v>0.13900000000000001</v>
      </c>
      <c r="L379" s="41">
        <v>14.009</v>
      </c>
      <c r="M379" s="132" t="s">
        <v>226</v>
      </c>
      <c r="N379" s="4" t="s">
        <v>15</v>
      </c>
      <c r="O379" s="6">
        <v>13.91</v>
      </c>
      <c r="P379" s="4" t="s">
        <v>206</v>
      </c>
      <c r="Q379" s="3" t="s">
        <v>227</v>
      </c>
      <c r="R379" s="6">
        <v>14.519</v>
      </c>
      <c r="S379" s="6">
        <v>14.497</v>
      </c>
      <c r="T379" s="6">
        <v>14.557</v>
      </c>
      <c r="U379" s="6">
        <v>13.353999999999999</v>
      </c>
      <c r="V379" s="23">
        <v>14.307</v>
      </c>
      <c r="W379" s="6">
        <v>14.019</v>
      </c>
      <c r="X379" s="6">
        <v>14.021000000000001</v>
      </c>
      <c r="Y379" s="6">
        <v>14.032</v>
      </c>
      <c r="Z379" s="6">
        <v>13.974</v>
      </c>
      <c r="AA379" s="6">
        <v>14.034000000000001</v>
      </c>
      <c r="AB379" s="6">
        <v>14.531000000000001</v>
      </c>
      <c r="AC379" s="6">
        <v>14.465999999999999</v>
      </c>
      <c r="AD379" s="6">
        <v>14.476000000000001</v>
      </c>
      <c r="AE379" s="6">
        <v>14.426</v>
      </c>
      <c r="AF379" s="6">
        <v>14.553000000000001</v>
      </c>
      <c r="AG379" s="6">
        <v>13.683999999999999</v>
      </c>
      <c r="AH379" s="6">
        <f t="shared" si="253"/>
        <v>14.118500000000001</v>
      </c>
      <c r="AI379" s="11"/>
      <c r="AJ379" s="11"/>
      <c r="AK379" s="11"/>
      <c r="AL379" s="11"/>
      <c r="AM379" s="11"/>
      <c r="AN379" s="11"/>
      <c r="AO379" s="11"/>
      <c r="AP379" s="3"/>
      <c r="AQ379" s="23">
        <f t="shared" si="310"/>
        <v>0.50999999999999979</v>
      </c>
      <c r="AR379" s="23">
        <f t="shared" si="356"/>
        <v>0.48799999999999955</v>
      </c>
      <c r="AS379" s="23">
        <f t="shared" si="357"/>
        <v>0.54800000000000004</v>
      </c>
      <c r="AT379" s="23">
        <f t="shared" si="335"/>
        <v>-0.65500000000000114</v>
      </c>
      <c r="AU379" s="23">
        <f t="shared" si="336"/>
        <v>0.29800000000000004</v>
      </c>
      <c r="AV379" s="23">
        <f t="shared" si="337"/>
        <v>9.9999999999997868E-3</v>
      </c>
      <c r="AW379" s="23">
        <f t="shared" si="338"/>
        <v>1.2000000000000455E-2</v>
      </c>
      <c r="AX379" s="23">
        <f t="shared" si="339"/>
        <v>2.2999999999999687E-2</v>
      </c>
      <c r="AY379" s="23">
        <f t="shared" si="340"/>
        <v>-3.5000000000000142E-2</v>
      </c>
      <c r="AZ379" s="23">
        <f t="shared" si="341"/>
        <v>2.5000000000000355E-2</v>
      </c>
      <c r="BA379" s="23">
        <f t="shared" si="342"/>
        <v>0.52200000000000024</v>
      </c>
      <c r="BB379" s="23">
        <f t="shared" si="343"/>
        <v>0.45699999999999896</v>
      </c>
      <c r="BC379" s="23">
        <f t="shared" si="344"/>
        <v>0.46700000000000053</v>
      </c>
      <c r="BD379" s="23">
        <f t="shared" si="345"/>
        <v>0.41699999999999982</v>
      </c>
      <c r="BE379" s="23">
        <f t="shared" si="346"/>
        <v>0.54400000000000048</v>
      </c>
      <c r="BF379" s="23">
        <f t="shared" si="347"/>
        <v>-0.32500000000000107</v>
      </c>
      <c r="BG379" s="23">
        <f t="shared" si="348"/>
        <v>0.1095000000000006</v>
      </c>
      <c r="BH379" s="23" t="str">
        <f t="shared" si="349"/>
        <v/>
      </c>
      <c r="BI379" s="23" t="str">
        <f t="shared" si="350"/>
        <v/>
      </c>
      <c r="BJ379" s="23" t="str">
        <f t="shared" si="351"/>
        <v/>
      </c>
      <c r="BK379" s="23" t="str">
        <f t="shared" si="352"/>
        <v/>
      </c>
      <c r="BL379" s="23" t="str">
        <f t="shared" si="353"/>
        <v/>
      </c>
      <c r="BM379" s="23" t="str">
        <f t="shared" si="354"/>
        <v/>
      </c>
      <c r="BN379" s="23" t="str">
        <f t="shared" si="355"/>
        <v/>
      </c>
      <c r="BP379" s="8">
        <f t="shared" si="311"/>
        <v>0.50999999999999979</v>
      </c>
      <c r="BQ379" s="8">
        <f t="shared" si="312"/>
        <v>0.48799999999999955</v>
      </c>
      <c r="BR379" s="8">
        <f t="shared" si="313"/>
        <v>0.54800000000000004</v>
      </c>
      <c r="BS379" s="8">
        <f t="shared" si="314"/>
        <v>0.65500000000000114</v>
      </c>
      <c r="BT379" s="8">
        <f t="shared" si="315"/>
        <v>0.29800000000000004</v>
      </c>
      <c r="BU379" s="8">
        <f t="shared" si="316"/>
        <v>9.9999999999997868E-3</v>
      </c>
      <c r="BV379" s="8">
        <f t="shared" si="317"/>
        <v>1.2000000000000455E-2</v>
      </c>
      <c r="BW379" s="8">
        <f t="shared" si="318"/>
        <v>2.2999999999999687E-2</v>
      </c>
      <c r="BX379" s="8">
        <f t="shared" si="319"/>
        <v>3.5000000000000142E-2</v>
      </c>
      <c r="BY379" s="8">
        <f t="shared" si="320"/>
        <v>2.5000000000000355E-2</v>
      </c>
      <c r="BZ379" s="8">
        <f t="shared" si="321"/>
        <v>0.52200000000000024</v>
      </c>
      <c r="CA379" s="8">
        <f t="shared" si="322"/>
        <v>0.45699999999999896</v>
      </c>
      <c r="CB379" s="8">
        <f t="shared" si="323"/>
        <v>0.46700000000000053</v>
      </c>
      <c r="CC379" s="8">
        <f t="shared" si="324"/>
        <v>0.41699999999999982</v>
      </c>
      <c r="CD379" s="8">
        <f t="shared" si="325"/>
        <v>0.54400000000000048</v>
      </c>
      <c r="CE379" s="8">
        <f t="shared" si="326"/>
        <v>0.32500000000000107</v>
      </c>
      <c r="CF379" s="8">
        <f t="shared" si="327"/>
        <v>0.1095000000000006</v>
      </c>
      <c r="CG379" s="8" t="str">
        <f t="shared" si="328"/>
        <v/>
      </c>
      <c r="CH379" s="8" t="str">
        <f t="shared" si="329"/>
        <v/>
      </c>
      <c r="CI379" s="8" t="str">
        <f t="shared" si="330"/>
        <v/>
      </c>
      <c r="CJ379" s="8" t="str">
        <f t="shared" si="331"/>
        <v/>
      </c>
      <c r="CK379" s="8" t="str">
        <f t="shared" si="332"/>
        <v/>
      </c>
      <c r="CL379" s="8" t="str">
        <f t="shared" si="333"/>
        <v/>
      </c>
      <c r="CM379" s="8" t="str">
        <f t="shared" si="334"/>
        <v/>
      </c>
      <c r="CN379" s="8"/>
    </row>
    <row r="380" spans="1:92">
      <c r="A380" s="1">
        <f t="shared" si="358"/>
        <v>378</v>
      </c>
      <c r="B380" s="34"/>
      <c r="C380" s="1">
        <v>2</v>
      </c>
      <c r="D380" s="4">
        <f t="shared" si="309"/>
        <v>12</v>
      </c>
      <c r="E380" s="4" t="s">
        <v>101</v>
      </c>
      <c r="F380" s="4">
        <v>3</v>
      </c>
      <c r="G380" s="4" t="s">
        <v>13</v>
      </c>
      <c r="H380" s="4" t="s">
        <v>19</v>
      </c>
      <c r="I380" s="4"/>
      <c r="J380" s="5">
        <v>99.3</v>
      </c>
      <c r="K380" s="69"/>
      <c r="L380" s="41">
        <v>7.7</v>
      </c>
      <c r="M380" s="132" t="s">
        <v>232</v>
      </c>
      <c r="N380" s="4" t="s">
        <v>15</v>
      </c>
      <c r="O380" s="6">
        <v>7.7240000000000002</v>
      </c>
      <c r="P380" s="4" t="s">
        <v>206</v>
      </c>
      <c r="Q380" s="3" t="s">
        <v>227</v>
      </c>
      <c r="R380" s="6">
        <v>8.1969999999999992</v>
      </c>
      <c r="S380" s="6">
        <v>8.1869999999999994</v>
      </c>
      <c r="T380" s="6">
        <v>8.0389999999999997</v>
      </c>
      <c r="U380" s="6">
        <v>7.54</v>
      </c>
      <c r="V380" s="6">
        <v>7.6630000000000003</v>
      </c>
      <c r="W380" s="50"/>
      <c r="X380" s="50"/>
      <c r="Y380" s="50"/>
      <c r="Z380" s="6">
        <v>7.681</v>
      </c>
      <c r="AA380" s="6">
        <v>7.6890000000000001</v>
      </c>
      <c r="AB380" s="6">
        <v>7.4909999999999997</v>
      </c>
      <c r="AC380" s="6">
        <v>7.4930000000000003</v>
      </c>
      <c r="AD380" s="6">
        <v>7.726</v>
      </c>
      <c r="AE380" s="6">
        <v>7.4089999999999998</v>
      </c>
      <c r="AF380" s="6">
        <v>8.15</v>
      </c>
      <c r="AG380" s="6">
        <v>7.2510000000000003</v>
      </c>
      <c r="AH380" s="6">
        <f t="shared" si="253"/>
        <v>7.7004999999999999</v>
      </c>
      <c r="AI380" s="11"/>
      <c r="AJ380" s="11"/>
      <c r="AK380" s="11"/>
      <c r="AL380" s="11"/>
      <c r="AM380" s="11"/>
      <c r="AN380" s="11"/>
      <c r="AO380" s="11"/>
      <c r="AP380" s="3"/>
      <c r="AQ380" s="23">
        <f t="shared" si="310"/>
        <v>0.496999999999999</v>
      </c>
      <c r="AR380" s="23">
        <f t="shared" si="356"/>
        <v>0.48699999999999921</v>
      </c>
      <c r="AS380" s="23">
        <f t="shared" si="357"/>
        <v>0.33899999999999952</v>
      </c>
      <c r="AT380" s="23">
        <f t="shared" si="335"/>
        <v>-0.16000000000000014</v>
      </c>
      <c r="AU380" s="23">
        <f t="shared" si="336"/>
        <v>-3.6999999999999922E-2</v>
      </c>
      <c r="AV380" s="23" t="str">
        <f t="shared" si="337"/>
        <v/>
      </c>
      <c r="AW380" s="23" t="str">
        <f t="shared" si="338"/>
        <v/>
      </c>
      <c r="AX380" s="23" t="str">
        <f t="shared" si="339"/>
        <v/>
      </c>
      <c r="AY380" s="23">
        <f t="shared" si="340"/>
        <v>-1.9000000000000128E-2</v>
      </c>
      <c r="AZ380" s="23">
        <f t="shared" si="341"/>
        <v>-1.1000000000000121E-2</v>
      </c>
      <c r="BA380" s="23">
        <f t="shared" si="342"/>
        <v>-0.20900000000000052</v>
      </c>
      <c r="BB380" s="23">
        <f t="shared" si="343"/>
        <v>-0.20699999999999985</v>
      </c>
      <c r="BC380" s="23">
        <f t="shared" si="344"/>
        <v>2.5999999999999801E-2</v>
      </c>
      <c r="BD380" s="23">
        <f t="shared" si="345"/>
        <v>-0.29100000000000037</v>
      </c>
      <c r="BE380" s="23">
        <f t="shared" si="346"/>
        <v>0.45000000000000018</v>
      </c>
      <c r="BF380" s="23">
        <f t="shared" si="347"/>
        <v>-0.44899999999999984</v>
      </c>
      <c r="BG380" s="23">
        <f t="shared" si="348"/>
        <v>4.9999999999972289E-4</v>
      </c>
      <c r="BH380" s="23" t="str">
        <f t="shared" si="349"/>
        <v/>
      </c>
      <c r="BI380" s="23" t="str">
        <f t="shared" si="350"/>
        <v/>
      </c>
      <c r="BJ380" s="23" t="str">
        <f t="shared" si="351"/>
        <v/>
      </c>
      <c r="BK380" s="23" t="str">
        <f t="shared" si="352"/>
        <v/>
      </c>
      <c r="BL380" s="23" t="str">
        <f t="shared" si="353"/>
        <v/>
      </c>
      <c r="BM380" s="23" t="str">
        <f t="shared" si="354"/>
        <v/>
      </c>
      <c r="BN380" s="23" t="str">
        <f t="shared" si="355"/>
        <v/>
      </c>
      <c r="BP380" s="8">
        <f t="shared" ref="BP380:BP443" si="362">IF(AQ380&lt;&gt;"",ABS(AQ380),"")</f>
        <v>0.496999999999999</v>
      </c>
      <c r="BQ380" s="8">
        <f t="shared" ref="BQ380:BQ443" si="363">IF(AR380&lt;&gt;"",ABS(AR380),"")</f>
        <v>0.48699999999999921</v>
      </c>
      <c r="BR380" s="8">
        <f t="shared" ref="BR380:BR443" si="364">IF(AS380&lt;&gt;"",ABS(AS380),"")</f>
        <v>0.33899999999999952</v>
      </c>
      <c r="BS380" s="8">
        <f t="shared" ref="BS380:BS443" si="365">IF(AT380&lt;&gt;"",ABS(AT380),"")</f>
        <v>0.16000000000000014</v>
      </c>
      <c r="BT380" s="8">
        <f t="shared" ref="BT380:BT443" si="366">IF(AU380&lt;&gt;"",ABS(AU380),"")</f>
        <v>3.6999999999999922E-2</v>
      </c>
      <c r="BU380" s="8" t="str">
        <f t="shared" ref="BU380:BU443" si="367">IF(AV380&lt;&gt;"",ABS(AV380),"")</f>
        <v/>
      </c>
      <c r="BV380" s="8" t="str">
        <f t="shared" ref="BV380:BV443" si="368">IF(AW380&lt;&gt;"",ABS(AW380),"")</f>
        <v/>
      </c>
      <c r="BW380" s="8" t="str">
        <f t="shared" ref="BW380:BW443" si="369">IF(AX380&lt;&gt;"",ABS(AX380),"")</f>
        <v/>
      </c>
      <c r="BX380" s="8">
        <f t="shared" ref="BX380:BX443" si="370">IF(AY380&lt;&gt;"",ABS(AY380),"")</f>
        <v>1.9000000000000128E-2</v>
      </c>
      <c r="BY380" s="8">
        <f t="shared" ref="BY380:BY443" si="371">IF(AZ380&lt;&gt;"",ABS(AZ380),"")</f>
        <v>1.1000000000000121E-2</v>
      </c>
      <c r="BZ380" s="8">
        <f t="shared" ref="BZ380:BZ443" si="372">IF(BA380&lt;&gt;"",ABS(BA380),"")</f>
        <v>0.20900000000000052</v>
      </c>
      <c r="CA380" s="8">
        <f t="shared" ref="CA380:CA443" si="373">IF(BB380&lt;&gt;"",ABS(BB380),"")</f>
        <v>0.20699999999999985</v>
      </c>
      <c r="CB380" s="8">
        <f t="shared" ref="CB380:CB443" si="374">IF(BC380&lt;&gt;"",ABS(BC380),"")</f>
        <v>2.5999999999999801E-2</v>
      </c>
      <c r="CC380" s="8">
        <f t="shared" ref="CC380:CC443" si="375">IF(BD380&lt;&gt;"",ABS(BD380),"")</f>
        <v>0.29100000000000037</v>
      </c>
      <c r="CD380" s="8">
        <f t="shared" ref="CD380:CD443" si="376">IF(BE380&lt;&gt;"",ABS(BE380),"")</f>
        <v>0.45000000000000018</v>
      </c>
      <c r="CE380" s="8">
        <f t="shared" ref="CE380:CE443" si="377">IF(BF380&lt;&gt;"",ABS(BF380),"")</f>
        <v>0.44899999999999984</v>
      </c>
      <c r="CF380" s="8">
        <f t="shared" ref="CF380:CF443" si="378">IF(BG380&lt;&gt;"",ABS(BG380),"")</f>
        <v>4.9999999999972289E-4</v>
      </c>
      <c r="CG380" s="8" t="str">
        <f t="shared" ref="CG380:CG443" si="379">IF(BH380&lt;&gt;"",ABS(BH380),"")</f>
        <v/>
      </c>
      <c r="CH380" s="8" t="str">
        <f t="shared" ref="CH380:CH443" si="380">IF(BI380&lt;&gt;"",ABS(BI380),"")</f>
        <v/>
      </c>
      <c r="CI380" s="8" t="str">
        <f t="shared" ref="CI380:CI443" si="381">IF(BJ380&lt;&gt;"",ABS(BJ380),"")</f>
        <v/>
      </c>
      <c r="CJ380" s="8" t="str">
        <f t="shared" ref="CJ380:CJ443" si="382">IF(BK380&lt;&gt;"",ABS(BK380),"")</f>
        <v/>
      </c>
      <c r="CK380" s="8" t="str">
        <f t="shared" ref="CK380:CK443" si="383">IF(BL380&lt;&gt;"",ABS(BL380),"")</f>
        <v/>
      </c>
      <c r="CL380" s="8" t="str">
        <f t="shared" ref="CL380:CL443" si="384">IF(BM380&lt;&gt;"",ABS(BM380),"")</f>
        <v/>
      </c>
      <c r="CM380" s="8" t="str">
        <f t="shared" ref="CM380:CM443" si="385">IF(BN380&lt;&gt;"",ABS(BN380),"")</f>
        <v/>
      </c>
      <c r="CN380" s="8"/>
    </row>
    <row r="381" spans="1:92">
      <c r="A381" s="1">
        <f t="shared" si="358"/>
        <v>379</v>
      </c>
      <c r="B381" s="34"/>
      <c r="C381" s="1">
        <v>2</v>
      </c>
      <c r="D381" s="4">
        <f t="shared" si="309"/>
        <v>12</v>
      </c>
      <c r="E381" s="4" t="s">
        <v>321</v>
      </c>
      <c r="F381" s="4">
        <v>3</v>
      </c>
      <c r="G381" s="4" t="s">
        <v>13</v>
      </c>
      <c r="H381" s="4" t="s">
        <v>14</v>
      </c>
      <c r="I381" s="4"/>
      <c r="J381" s="5">
        <v>98.4</v>
      </c>
      <c r="K381" s="69"/>
      <c r="L381" s="41">
        <v>8.02</v>
      </c>
      <c r="M381" s="132" t="s">
        <v>226</v>
      </c>
      <c r="N381" s="4" t="s">
        <v>15</v>
      </c>
      <c r="O381" s="6">
        <v>8.0229999999999997</v>
      </c>
      <c r="P381" s="4" t="s">
        <v>206</v>
      </c>
      <c r="Q381" s="3" t="s">
        <v>227</v>
      </c>
      <c r="R381" s="6">
        <v>8.3330000000000002</v>
      </c>
      <c r="S381" s="6">
        <v>8.1890000000000001</v>
      </c>
      <c r="T381" s="6">
        <v>8.2330000000000005</v>
      </c>
      <c r="U381" s="6">
        <v>8.0009999999999994</v>
      </c>
      <c r="V381" s="6">
        <v>8.0920000000000005</v>
      </c>
      <c r="W381" s="50"/>
      <c r="X381" s="50"/>
      <c r="Y381" s="50"/>
      <c r="Z381" s="6">
        <v>8.0410000000000004</v>
      </c>
      <c r="AA381" s="6">
        <v>8.0340000000000007</v>
      </c>
      <c r="AB381" s="4">
        <v>8.4260000000000002</v>
      </c>
      <c r="AC381" s="6">
        <v>8.4030000000000005</v>
      </c>
      <c r="AD381" s="4">
        <v>8.3309999999999995</v>
      </c>
      <c r="AE381" s="6">
        <v>8.2789999999999999</v>
      </c>
      <c r="AF381" s="6">
        <v>8.2040000000000006</v>
      </c>
      <c r="AG381" s="6">
        <v>7.766</v>
      </c>
      <c r="AH381" s="6">
        <f t="shared" si="253"/>
        <v>7.9850000000000003</v>
      </c>
      <c r="AI381" s="11"/>
      <c r="AJ381" s="11"/>
      <c r="AK381" s="11"/>
      <c r="AL381" s="11"/>
      <c r="AM381" s="11"/>
      <c r="AN381" s="11"/>
      <c r="AO381" s="11"/>
      <c r="AP381" s="3"/>
      <c r="AQ381" s="23">
        <f t="shared" si="310"/>
        <v>0.31300000000000061</v>
      </c>
      <c r="AR381" s="23">
        <f t="shared" si="356"/>
        <v>0.16900000000000048</v>
      </c>
      <c r="AS381" s="23">
        <f t="shared" si="357"/>
        <v>0.21300000000000097</v>
      </c>
      <c r="AT381" s="23">
        <f t="shared" si="335"/>
        <v>-1.9000000000000128E-2</v>
      </c>
      <c r="AU381" s="23">
        <f t="shared" si="336"/>
        <v>7.2000000000000952E-2</v>
      </c>
      <c r="AV381" s="23" t="str">
        <f t="shared" si="337"/>
        <v/>
      </c>
      <c r="AW381" s="23" t="str">
        <f t="shared" si="338"/>
        <v/>
      </c>
      <c r="AX381" s="23" t="str">
        <f t="shared" si="339"/>
        <v/>
      </c>
      <c r="AY381" s="23">
        <f t="shared" si="340"/>
        <v>2.1000000000000796E-2</v>
      </c>
      <c r="AZ381" s="23">
        <f t="shared" si="341"/>
        <v>1.4000000000001123E-2</v>
      </c>
      <c r="BA381" s="23">
        <f t="shared" si="342"/>
        <v>0.40600000000000058</v>
      </c>
      <c r="BB381" s="23">
        <f t="shared" si="343"/>
        <v>0.3830000000000009</v>
      </c>
      <c r="BC381" s="23">
        <f t="shared" si="344"/>
        <v>0.31099999999999994</v>
      </c>
      <c r="BD381" s="23">
        <f t="shared" si="345"/>
        <v>0.25900000000000034</v>
      </c>
      <c r="BE381" s="23">
        <f t="shared" si="346"/>
        <v>0.18400000000000105</v>
      </c>
      <c r="BF381" s="23">
        <f t="shared" si="347"/>
        <v>-0.25399999999999956</v>
      </c>
      <c r="BG381" s="23">
        <f t="shared" si="348"/>
        <v>-3.4999999999999254E-2</v>
      </c>
      <c r="BH381" s="23" t="str">
        <f t="shared" si="349"/>
        <v/>
      </c>
      <c r="BI381" s="23" t="str">
        <f t="shared" si="350"/>
        <v/>
      </c>
      <c r="BJ381" s="23" t="str">
        <f t="shared" si="351"/>
        <v/>
      </c>
      <c r="BK381" s="23" t="str">
        <f t="shared" si="352"/>
        <v/>
      </c>
      <c r="BL381" s="23" t="str">
        <f t="shared" si="353"/>
        <v/>
      </c>
      <c r="BM381" s="23" t="str">
        <f t="shared" si="354"/>
        <v/>
      </c>
      <c r="BN381" s="23" t="str">
        <f t="shared" si="355"/>
        <v/>
      </c>
      <c r="BP381" s="8">
        <f t="shared" si="362"/>
        <v>0.31300000000000061</v>
      </c>
      <c r="BQ381" s="8">
        <f t="shared" si="363"/>
        <v>0.16900000000000048</v>
      </c>
      <c r="BR381" s="8">
        <f t="shared" si="364"/>
        <v>0.21300000000000097</v>
      </c>
      <c r="BS381" s="8">
        <f t="shared" si="365"/>
        <v>1.9000000000000128E-2</v>
      </c>
      <c r="BT381" s="8">
        <f t="shared" si="366"/>
        <v>7.2000000000000952E-2</v>
      </c>
      <c r="BU381" s="8" t="str">
        <f t="shared" si="367"/>
        <v/>
      </c>
      <c r="BV381" s="8" t="str">
        <f t="shared" si="368"/>
        <v/>
      </c>
      <c r="BW381" s="8" t="str">
        <f t="shared" si="369"/>
        <v/>
      </c>
      <c r="BX381" s="8">
        <f t="shared" si="370"/>
        <v>2.1000000000000796E-2</v>
      </c>
      <c r="BY381" s="8">
        <f t="shared" si="371"/>
        <v>1.4000000000001123E-2</v>
      </c>
      <c r="BZ381" s="8">
        <f t="shared" si="372"/>
        <v>0.40600000000000058</v>
      </c>
      <c r="CA381" s="8">
        <f t="shared" si="373"/>
        <v>0.3830000000000009</v>
      </c>
      <c r="CB381" s="8">
        <f t="shared" si="374"/>
        <v>0.31099999999999994</v>
      </c>
      <c r="CC381" s="8">
        <f t="shared" si="375"/>
        <v>0.25900000000000034</v>
      </c>
      <c r="CD381" s="8">
        <f t="shared" si="376"/>
        <v>0.18400000000000105</v>
      </c>
      <c r="CE381" s="8">
        <f t="shared" si="377"/>
        <v>0.25399999999999956</v>
      </c>
      <c r="CF381" s="8">
        <f t="shared" si="378"/>
        <v>3.4999999999999254E-2</v>
      </c>
      <c r="CG381" s="8" t="str">
        <f t="shared" si="379"/>
        <v/>
      </c>
      <c r="CH381" s="8" t="str">
        <f t="shared" si="380"/>
        <v/>
      </c>
      <c r="CI381" s="8" t="str">
        <f t="shared" si="381"/>
        <v/>
      </c>
      <c r="CJ381" s="8" t="str">
        <f t="shared" si="382"/>
        <v/>
      </c>
      <c r="CK381" s="8" t="str">
        <f t="shared" si="383"/>
        <v/>
      </c>
      <c r="CL381" s="8" t="str">
        <f t="shared" si="384"/>
        <v/>
      </c>
      <c r="CM381" s="8" t="str">
        <f t="shared" si="385"/>
        <v/>
      </c>
      <c r="CN381" s="8"/>
    </row>
    <row r="382" spans="1:92">
      <c r="A382" s="1">
        <f t="shared" si="358"/>
        <v>380</v>
      </c>
      <c r="B382" s="34"/>
      <c r="C382" s="1">
        <v>2</v>
      </c>
      <c r="D382" s="4">
        <f t="shared" si="309"/>
        <v>12</v>
      </c>
      <c r="E382" s="4" t="s">
        <v>249</v>
      </c>
      <c r="F382" s="4">
        <v>3</v>
      </c>
      <c r="G382" s="4" t="s">
        <v>13</v>
      </c>
      <c r="H382" s="4" t="s">
        <v>19</v>
      </c>
      <c r="I382" s="4"/>
      <c r="J382" s="5">
        <v>99.3</v>
      </c>
      <c r="K382" s="69"/>
      <c r="L382" s="41">
        <v>8.8670000000000009</v>
      </c>
      <c r="M382" s="132" t="s">
        <v>232</v>
      </c>
      <c r="N382" s="4" t="s">
        <v>15</v>
      </c>
      <c r="O382" s="6">
        <v>8.8670000000000009</v>
      </c>
      <c r="P382" s="4" t="s">
        <v>206</v>
      </c>
      <c r="Q382" s="3" t="s">
        <v>227</v>
      </c>
      <c r="R382" s="6">
        <v>9.3030000000000008</v>
      </c>
      <c r="S382" s="6">
        <v>9.3040000000000003</v>
      </c>
      <c r="T382" s="6">
        <v>9.1319999999999997</v>
      </c>
      <c r="U382" s="6">
        <v>8.7769999999999992</v>
      </c>
      <c r="V382" s="6">
        <v>8.91</v>
      </c>
      <c r="W382" s="50"/>
      <c r="X382" s="50"/>
      <c r="Y382" s="50"/>
      <c r="Z382" s="4">
        <v>8.8710000000000004</v>
      </c>
      <c r="AA382" s="4">
        <v>8.8689999999999998</v>
      </c>
      <c r="AB382" s="4">
        <v>9.3330000000000002</v>
      </c>
      <c r="AC382" s="6">
        <v>9.3789999999999996</v>
      </c>
      <c r="AD382" s="6">
        <v>9.3539999999999992</v>
      </c>
      <c r="AE382" s="6">
        <v>9.2330000000000005</v>
      </c>
      <c r="AF382" s="6">
        <v>9.2539999999999996</v>
      </c>
      <c r="AG382" s="6">
        <v>8.3620000000000001</v>
      </c>
      <c r="AH382" s="6">
        <f t="shared" si="253"/>
        <v>8.8079999999999998</v>
      </c>
      <c r="AI382" s="11"/>
      <c r="AJ382" s="11"/>
      <c r="AK382" s="11"/>
      <c r="AL382" s="11"/>
      <c r="AM382" s="11"/>
      <c r="AN382" s="11"/>
      <c r="AO382" s="11"/>
      <c r="AP382" s="3"/>
      <c r="AQ382" s="23">
        <f t="shared" si="310"/>
        <v>0.43599999999999994</v>
      </c>
      <c r="AR382" s="23">
        <f t="shared" si="356"/>
        <v>0.43699999999999939</v>
      </c>
      <c r="AS382" s="23">
        <f t="shared" si="357"/>
        <v>0.26499999999999879</v>
      </c>
      <c r="AT382" s="23">
        <f t="shared" si="335"/>
        <v>-9.0000000000001634E-2</v>
      </c>
      <c r="AU382" s="23">
        <f t="shared" si="336"/>
        <v>4.2999999999999261E-2</v>
      </c>
      <c r="AV382" s="23" t="str">
        <f t="shared" si="337"/>
        <v/>
      </c>
      <c r="AW382" s="23" t="str">
        <f t="shared" si="338"/>
        <v/>
      </c>
      <c r="AX382" s="23" t="str">
        <f t="shared" si="339"/>
        <v/>
      </c>
      <c r="AY382" s="23">
        <f t="shared" si="340"/>
        <v>3.9999999999995595E-3</v>
      </c>
      <c r="AZ382" s="23">
        <f t="shared" si="341"/>
        <v>1.9999999999988916E-3</v>
      </c>
      <c r="BA382" s="23">
        <f t="shared" si="342"/>
        <v>0.4659999999999993</v>
      </c>
      <c r="BB382" s="23">
        <f t="shared" si="343"/>
        <v>0.51199999999999868</v>
      </c>
      <c r="BC382" s="23">
        <f t="shared" si="344"/>
        <v>0.48699999999999832</v>
      </c>
      <c r="BD382" s="23">
        <f t="shared" si="345"/>
        <v>0.36599999999999966</v>
      </c>
      <c r="BE382" s="23">
        <f t="shared" si="346"/>
        <v>0.38699999999999868</v>
      </c>
      <c r="BF382" s="23">
        <f t="shared" si="347"/>
        <v>-0.50500000000000078</v>
      </c>
      <c r="BG382" s="23">
        <f t="shared" si="348"/>
        <v>-5.9000000000001052E-2</v>
      </c>
      <c r="BH382" s="23" t="str">
        <f t="shared" si="349"/>
        <v/>
      </c>
      <c r="BI382" s="23" t="str">
        <f t="shared" si="350"/>
        <v/>
      </c>
      <c r="BJ382" s="23" t="str">
        <f t="shared" si="351"/>
        <v/>
      </c>
      <c r="BK382" s="23" t="str">
        <f t="shared" si="352"/>
        <v/>
      </c>
      <c r="BL382" s="23" t="str">
        <f t="shared" si="353"/>
        <v/>
      </c>
      <c r="BM382" s="23" t="str">
        <f t="shared" si="354"/>
        <v/>
      </c>
      <c r="BN382" s="23" t="str">
        <f t="shared" si="355"/>
        <v/>
      </c>
      <c r="BP382" s="8">
        <f t="shared" si="362"/>
        <v>0.43599999999999994</v>
      </c>
      <c r="BQ382" s="8">
        <f t="shared" si="363"/>
        <v>0.43699999999999939</v>
      </c>
      <c r="BR382" s="8">
        <f t="shared" si="364"/>
        <v>0.26499999999999879</v>
      </c>
      <c r="BS382" s="8">
        <f t="shared" si="365"/>
        <v>9.0000000000001634E-2</v>
      </c>
      <c r="BT382" s="8">
        <f t="shared" si="366"/>
        <v>4.2999999999999261E-2</v>
      </c>
      <c r="BU382" s="8" t="str">
        <f t="shared" si="367"/>
        <v/>
      </c>
      <c r="BV382" s="8" t="str">
        <f t="shared" si="368"/>
        <v/>
      </c>
      <c r="BW382" s="8" t="str">
        <f t="shared" si="369"/>
        <v/>
      </c>
      <c r="BX382" s="8">
        <f t="shared" si="370"/>
        <v>3.9999999999995595E-3</v>
      </c>
      <c r="BY382" s="8">
        <f t="shared" si="371"/>
        <v>1.9999999999988916E-3</v>
      </c>
      <c r="BZ382" s="8">
        <f t="shared" si="372"/>
        <v>0.4659999999999993</v>
      </c>
      <c r="CA382" s="8">
        <f t="shared" si="373"/>
        <v>0.51199999999999868</v>
      </c>
      <c r="CB382" s="8">
        <f t="shared" si="374"/>
        <v>0.48699999999999832</v>
      </c>
      <c r="CC382" s="8">
        <f t="shared" si="375"/>
        <v>0.36599999999999966</v>
      </c>
      <c r="CD382" s="8">
        <f t="shared" si="376"/>
        <v>0.38699999999999868</v>
      </c>
      <c r="CE382" s="8">
        <f t="shared" si="377"/>
        <v>0.50500000000000078</v>
      </c>
      <c r="CF382" s="8">
        <f t="shared" si="378"/>
        <v>5.9000000000001052E-2</v>
      </c>
      <c r="CG382" s="8" t="str">
        <f t="shared" si="379"/>
        <v/>
      </c>
      <c r="CH382" s="8" t="str">
        <f t="shared" si="380"/>
        <v/>
      </c>
      <c r="CI382" s="8" t="str">
        <f t="shared" si="381"/>
        <v/>
      </c>
      <c r="CJ382" s="8" t="str">
        <f t="shared" si="382"/>
        <v/>
      </c>
      <c r="CK382" s="8" t="str">
        <f t="shared" si="383"/>
        <v/>
      </c>
      <c r="CL382" s="8" t="str">
        <f t="shared" si="384"/>
        <v/>
      </c>
      <c r="CM382" s="8" t="str">
        <f t="shared" si="385"/>
        <v/>
      </c>
      <c r="CN382" s="8"/>
    </row>
    <row r="383" spans="1:92">
      <c r="A383" s="1">
        <f t="shared" si="358"/>
        <v>381</v>
      </c>
      <c r="B383" s="34"/>
      <c r="C383" s="1">
        <v>2</v>
      </c>
      <c r="D383" s="4">
        <f t="shared" si="309"/>
        <v>12</v>
      </c>
      <c r="E383" s="4" t="s">
        <v>250</v>
      </c>
      <c r="F383" s="4">
        <v>3</v>
      </c>
      <c r="G383" s="4" t="s">
        <v>13</v>
      </c>
      <c r="H383" s="4" t="s">
        <v>19</v>
      </c>
      <c r="I383" s="4"/>
      <c r="J383" s="5">
        <v>98.8</v>
      </c>
      <c r="K383" s="69"/>
      <c r="L383" s="41">
        <v>9.6590000000000007</v>
      </c>
      <c r="M383" s="132" t="s">
        <v>226</v>
      </c>
      <c r="N383" s="4" t="s">
        <v>15</v>
      </c>
      <c r="O383" s="6">
        <v>9.6530000000000005</v>
      </c>
      <c r="P383" s="4" t="s">
        <v>9</v>
      </c>
      <c r="Q383" s="3" t="s">
        <v>227</v>
      </c>
      <c r="R383" s="6">
        <v>10.288</v>
      </c>
      <c r="S383" s="6">
        <v>10.29</v>
      </c>
      <c r="T383" s="6">
        <v>9.9860000000000007</v>
      </c>
      <c r="U383" s="6">
        <v>9.7390000000000008</v>
      </c>
      <c r="V383" s="6">
        <v>9.8279999999999994</v>
      </c>
      <c r="W383" s="50"/>
      <c r="X383" s="50"/>
      <c r="Y383" s="50"/>
      <c r="Z383" s="4">
        <v>9.6839999999999993</v>
      </c>
      <c r="AA383" s="4">
        <v>9.6760000000000002</v>
      </c>
      <c r="AB383" s="4">
        <v>10.208</v>
      </c>
      <c r="AC383" s="6">
        <v>10.26</v>
      </c>
      <c r="AD383" s="6">
        <v>10.27</v>
      </c>
      <c r="AE383" s="6">
        <v>10.086</v>
      </c>
      <c r="AF383" s="6">
        <v>10.231</v>
      </c>
      <c r="AG383" s="6">
        <v>9.15</v>
      </c>
      <c r="AH383" s="6">
        <f t="shared" si="253"/>
        <v>9.6905000000000001</v>
      </c>
      <c r="AI383" s="11"/>
      <c r="AJ383" s="11"/>
      <c r="AK383" s="11"/>
      <c r="AL383" s="11"/>
      <c r="AM383" s="11"/>
      <c r="AN383" s="11"/>
      <c r="AO383" s="11"/>
      <c r="AP383" s="3"/>
      <c r="AQ383" s="23">
        <f t="shared" si="310"/>
        <v>0.62899999999999956</v>
      </c>
      <c r="AR383" s="23">
        <f t="shared" si="356"/>
        <v>0.63099999999999845</v>
      </c>
      <c r="AS383" s="23">
        <f t="shared" si="357"/>
        <v>0.32699999999999996</v>
      </c>
      <c r="AT383" s="23">
        <f t="shared" si="335"/>
        <v>8.0000000000000071E-2</v>
      </c>
      <c r="AU383" s="23">
        <f t="shared" si="336"/>
        <v>0.16899999999999871</v>
      </c>
      <c r="AV383" s="23" t="str">
        <f t="shared" si="337"/>
        <v/>
      </c>
      <c r="AW383" s="23" t="str">
        <f t="shared" si="338"/>
        <v/>
      </c>
      <c r="AX383" s="23" t="str">
        <f t="shared" si="339"/>
        <v/>
      </c>
      <c r="AY383" s="23">
        <f t="shared" si="340"/>
        <v>2.4999999999998579E-2</v>
      </c>
      <c r="AZ383" s="23">
        <f t="shared" si="341"/>
        <v>1.699999999999946E-2</v>
      </c>
      <c r="BA383" s="23">
        <f t="shared" si="342"/>
        <v>0.54899999999999949</v>
      </c>
      <c r="BB383" s="23">
        <f t="shared" si="343"/>
        <v>0.60099999999999909</v>
      </c>
      <c r="BC383" s="23">
        <f t="shared" si="344"/>
        <v>0.61099999999999888</v>
      </c>
      <c r="BD383" s="23">
        <f t="shared" si="345"/>
        <v>0.4269999999999996</v>
      </c>
      <c r="BE383" s="23">
        <f t="shared" si="346"/>
        <v>0.57199999999999918</v>
      </c>
      <c r="BF383" s="23">
        <f t="shared" si="347"/>
        <v>-0.50900000000000034</v>
      </c>
      <c r="BG383" s="23">
        <f t="shared" si="348"/>
        <v>3.1499999999999417E-2</v>
      </c>
      <c r="BH383" s="23" t="str">
        <f t="shared" si="349"/>
        <v/>
      </c>
      <c r="BI383" s="23" t="str">
        <f t="shared" si="350"/>
        <v/>
      </c>
      <c r="BJ383" s="23" t="str">
        <f t="shared" si="351"/>
        <v/>
      </c>
      <c r="BK383" s="23" t="str">
        <f t="shared" si="352"/>
        <v/>
      </c>
      <c r="BL383" s="23" t="str">
        <f t="shared" si="353"/>
        <v/>
      </c>
      <c r="BM383" s="23" t="str">
        <f t="shared" si="354"/>
        <v/>
      </c>
      <c r="BN383" s="23" t="str">
        <f t="shared" si="355"/>
        <v/>
      </c>
      <c r="BP383" s="8">
        <f t="shared" si="362"/>
        <v>0.62899999999999956</v>
      </c>
      <c r="BQ383" s="8">
        <f t="shared" si="363"/>
        <v>0.63099999999999845</v>
      </c>
      <c r="BR383" s="8">
        <f t="shared" si="364"/>
        <v>0.32699999999999996</v>
      </c>
      <c r="BS383" s="8">
        <f t="shared" si="365"/>
        <v>8.0000000000000071E-2</v>
      </c>
      <c r="BT383" s="8">
        <f t="shared" si="366"/>
        <v>0.16899999999999871</v>
      </c>
      <c r="BU383" s="8" t="str">
        <f t="shared" si="367"/>
        <v/>
      </c>
      <c r="BV383" s="8" t="str">
        <f t="shared" si="368"/>
        <v/>
      </c>
      <c r="BW383" s="8" t="str">
        <f t="shared" si="369"/>
        <v/>
      </c>
      <c r="BX383" s="8">
        <f t="shared" si="370"/>
        <v>2.4999999999998579E-2</v>
      </c>
      <c r="BY383" s="8">
        <f t="shared" si="371"/>
        <v>1.699999999999946E-2</v>
      </c>
      <c r="BZ383" s="8">
        <f t="shared" si="372"/>
        <v>0.54899999999999949</v>
      </c>
      <c r="CA383" s="8">
        <f t="shared" si="373"/>
        <v>0.60099999999999909</v>
      </c>
      <c r="CB383" s="8">
        <f t="shared" si="374"/>
        <v>0.61099999999999888</v>
      </c>
      <c r="CC383" s="8">
        <f t="shared" si="375"/>
        <v>0.4269999999999996</v>
      </c>
      <c r="CD383" s="8">
        <f t="shared" si="376"/>
        <v>0.57199999999999918</v>
      </c>
      <c r="CE383" s="8">
        <f t="shared" si="377"/>
        <v>0.50900000000000034</v>
      </c>
      <c r="CF383" s="8">
        <f t="shared" si="378"/>
        <v>3.1499999999999417E-2</v>
      </c>
      <c r="CG383" s="8" t="str">
        <f t="shared" si="379"/>
        <v/>
      </c>
      <c r="CH383" s="8" t="str">
        <f t="shared" si="380"/>
        <v/>
      </c>
      <c r="CI383" s="8" t="str">
        <f t="shared" si="381"/>
        <v/>
      </c>
      <c r="CJ383" s="8" t="str">
        <f t="shared" si="382"/>
        <v/>
      </c>
      <c r="CK383" s="8" t="str">
        <f t="shared" si="383"/>
        <v/>
      </c>
      <c r="CL383" s="8" t="str">
        <f t="shared" si="384"/>
        <v/>
      </c>
      <c r="CM383" s="8" t="str">
        <f t="shared" si="385"/>
        <v/>
      </c>
      <c r="CN383" s="8"/>
    </row>
    <row r="384" spans="1:92">
      <c r="A384" s="1">
        <f t="shared" si="358"/>
        <v>382</v>
      </c>
      <c r="B384" s="34"/>
      <c r="C384" s="1">
        <v>2</v>
      </c>
      <c r="D384" s="4">
        <f t="shared" si="309"/>
        <v>12</v>
      </c>
      <c r="E384" s="4" t="s">
        <v>322</v>
      </c>
      <c r="F384" s="4">
        <v>3</v>
      </c>
      <c r="G384" s="4" t="s">
        <v>13</v>
      </c>
      <c r="H384" s="4" t="s">
        <v>14</v>
      </c>
      <c r="I384" s="4"/>
      <c r="J384" s="5">
        <v>97.2</v>
      </c>
      <c r="K384" s="69"/>
      <c r="L384" s="41">
        <v>11.196999999999999</v>
      </c>
      <c r="M384" s="132" t="s">
        <v>226</v>
      </c>
      <c r="N384" s="4" t="s">
        <v>15</v>
      </c>
      <c r="O384" s="6">
        <v>11.192</v>
      </c>
      <c r="P384" s="4" t="s">
        <v>206</v>
      </c>
      <c r="Q384" s="3" t="s">
        <v>227</v>
      </c>
      <c r="R384" s="6">
        <v>11.651999999999999</v>
      </c>
      <c r="S384" s="6">
        <v>11.472</v>
      </c>
      <c r="T384" s="6">
        <v>11.404</v>
      </c>
      <c r="U384" s="6">
        <v>11.183</v>
      </c>
      <c r="V384" s="6">
        <v>11.323</v>
      </c>
      <c r="W384" s="50"/>
      <c r="X384" s="50"/>
      <c r="Y384" s="50"/>
      <c r="Z384" s="4">
        <v>11.268000000000001</v>
      </c>
      <c r="AA384" s="6">
        <v>11.226000000000001</v>
      </c>
      <c r="AB384" s="4">
        <v>11.641</v>
      </c>
      <c r="AC384" s="6">
        <v>11.621</v>
      </c>
      <c r="AD384" s="6">
        <v>11.57</v>
      </c>
      <c r="AE384" s="6">
        <v>11.475</v>
      </c>
      <c r="AF384" s="6">
        <v>11.489000000000001</v>
      </c>
      <c r="AG384" s="6">
        <v>11.045</v>
      </c>
      <c r="AH384" s="6">
        <f t="shared" si="253"/>
        <v>11.266999999999999</v>
      </c>
      <c r="AI384" s="11"/>
      <c r="AJ384" s="11"/>
      <c r="AK384" s="11"/>
      <c r="AL384" s="11"/>
      <c r="AM384" s="11"/>
      <c r="AN384" s="11"/>
      <c r="AO384" s="11"/>
      <c r="AP384" s="3"/>
      <c r="AQ384" s="23">
        <f t="shared" si="310"/>
        <v>0.45500000000000007</v>
      </c>
      <c r="AR384" s="23">
        <f t="shared" si="356"/>
        <v>0.27500000000000036</v>
      </c>
      <c r="AS384" s="23">
        <f t="shared" si="357"/>
        <v>0.20700000000000074</v>
      </c>
      <c r="AT384" s="23">
        <f t="shared" si="335"/>
        <v>-1.3999999999999346E-2</v>
      </c>
      <c r="AU384" s="23">
        <f t="shared" si="336"/>
        <v>0.12600000000000122</v>
      </c>
      <c r="AV384" s="23" t="str">
        <f t="shared" si="337"/>
        <v/>
      </c>
      <c r="AW384" s="23" t="str">
        <f t="shared" si="338"/>
        <v/>
      </c>
      <c r="AX384" s="23" t="str">
        <f t="shared" si="339"/>
        <v/>
      </c>
      <c r="AY384" s="23">
        <f t="shared" si="340"/>
        <v>7.1000000000001506E-2</v>
      </c>
      <c r="AZ384" s="23">
        <f t="shared" si="341"/>
        <v>2.9000000000001691E-2</v>
      </c>
      <c r="BA384" s="23">
        <f t="shared" si="342"/>
        <v>0.44400000000000084</v>
      </c>
      <c r="BB384" s="23">
        <f t="shared" si="343"/>
        <v>0.42400000000000126</v>
      </c>
      <c r="BC384" s="23">
        <f t="shared" si="344"/>
        <v>0.37300000000000111</v>
      </c>
      <c r="BD384" s="23">
        <f t="shared" si="345"/>
        <v>0.27800000000000047</v>
      </c>
      <c r="BE384" s="23">
        <f t="shared" si="346"/>
        <v>0.29200000000000159</v>
      </c>
      <c r="BF384" s="23">
        <f t="shared" si="347"/>
        <v>-0.15199999999999925</v>
      </c>
      <c r="BG384" s="23">
        <f t="shared" si="348"/>
        <v>7.0000000000000284E-2</v>
      </c>
      <c r="BH384" s="23" t="str">
        <f t="shared" si="349"/>
        <v/>
      </c>
      <c r="BI384" s="23" t="str">
        <f t="shared" si="350"/>
        <v/>
      </c>
      <c r="BJ384" s="23" t="str">
        <f t="shared" si="351"/>
        <v/>
      </c>
      <c r="BK384" s="23" t="str">
        <f t="shared" si="352"/>
        <v/>
      </c>
      <c r="BL384" s="23" t="str">
        <f t="shared" si="353"/>
        <v/>
      </c>
      <c r="BM384" s="23" t="str">
        <f t="shared" si="354"/>
        <v/>
      </c>
      <c r="BN384" s="23" t="str">
        <f t="shared" si="355"/>
        <v/>
      </c>
      <c r="BP384" s="8">
        <f t="shared" si="362"/>
        <v>0.45500000000000007</v>
      </c>
      <c r="BQ384" s="8">
        <f t="shared" si="363"/>
        <v>0.27500000000000036</v>
      </c>
      <c r="BR384" s="8">
        <f t="shared" si="364"/>
        <v>0.20700000000000074</v>
      </c>
      <c r="BS384" s="8">
        <f t="shared" si="365"/>
        <v>1.3999999999999346E-2</v>
      </c>
      <c r="BT384" s="8">
        <f t="shared" si="366"/>
        <v>0.12600000000000122</v>
      </c>
      <c r="BU384" s="8" t="str">
        <f t="shared" si="367"/>
        <v/>
      </c>
      <c r="BV384" s="8" t="str">
        <f t="shared" si="368"/>
        <v/>
      </c>
      <c r="BW384" s="8" t="str">
        <f t="shared" si="369"/>
        <v/>
      </c>
      <c r="BX384" s="8">
        <f t="shared" si="370"/>
        <v>7.1000000000001506E-2</v>
      </c>
      <c r="BY384" s="8">
        <f t="shared" si="371"/>
        <v>2.9000000000001691E-2</v>
      </c>
      <c r="BZ384" s="8">
        <f t="shared" si="372"/>
        <v>0.44400000000000084</v>
      </c>
      <c r="CA384" s="8">
        <f t="shared" si="373"/>
        <v>0.42400000000000126</v>
      </c>
      <c r="CB384" s="8">
        <f t="shared" si="374"/>
        <v>0.37300000000000111</v>
      </c>
      <c r="CC384" s="8">
        <f t="shared" si="375"/>
        <v>0.27800000000000047</v>
      </c>
      <c r="CD384" s="8">
        <f t="shared" si="376"/>
        <v>0.29200000000000159</v>
      </c>
      <c r="CE384" s="8">
        <f t="shared" si="377"/>
        <v>0.15199999999999925</v>
      </c>
      <c r="CF384" s="8">
        <f t="shared" si="378"/>
        <v>7.0000000000000284E-2</v>
      </c>
      <c r="CG384" s="8" t="str">
        <f t="shared" si="379"/>
        <v/>
      </c>
      <c r="CH384" s="8" t="str">
        <f t="shared" si="380"/>
        <v/>
      </c>
      <c r="CI384" s="8" t="str">
        <f t="shared" si="381"/>
        <v/>
      </c>
      <c r="CJ384" s="8" t="str">
        <f t="shared" si="382"/>
        <v/>
      </c>
      <c r="CK384" s="8" t="str">
        <f t="shared" si="383"/>
        <v/>
      </c>
      <c r="CL384" s="8" t="str">
        <f t="shared" si="384"/>
        <v/>
      </c>
      <c r="CM384" s="8" t="str">
        <f t="shared" si="385"/>
        <v/>
      </c>
      <c r="CN384" s="8"/>
    </row>
    <row r="385" spans="1:92">
      <c r="A385" s="1">
        <f t="shared" si="358"/>
        <v>383</v>
      </c>
      <c r="B385" s="34"/>
      <c r="C385" s="1">
        <v>2</v>
      </c>
      <c r="D385" s="4">
        <f t="shared" si="309"/>
        <v>12</v>
      </c>
      <c r="E385" s="4" t="s">
        <v>323</v>
      </c>
      <c r="F385" s="4">
        <v>3</v>
      </c>
      <c r="G385" s="4" t="s">
        <v>16</v>
      </c>
      <c r="H385" s="4" t="s">
        <v>17</v>
      </c>
      <c r="I385" s="4"/>
      <c r="J385" s="5">
        <v>97.9</v>
      </c>
      <c r="K385" s="69"/>
      <c r="L385" s="41">
        <v>12.297000000000001</v>
      </c>
      <c r="M385" s="132" t="s">
        <v>226</v>
      </c>
      <c r="N385" s="4" t="s">
        <v>15</v>
      </c>
      <c r="O385" s="6">
        <v>12.238</v>
      </c>
      <c r="P385" s="4" t="s">
        <v>206</v>
      </c>
      <c r="Q385" s="3" t="s">
        <v>227</v>
      </c>
      <c r="R385" s="6">
        <v>13.042</v>
      </c>
      <c r="S385" s="6">
        <v>12.207000000000001</v>
      </c>
      <c r="T385" s="6">
        <v>12.695</v>
      </c>
      <c r="U385" s="6">
        <v>12.443</v>
      </c>
      <c r="V385" s="6">
        <v>12.452</v>
      </c>
      <c r="W385" s="50"/>
      <c r="X385" s="50"/>
      <c r="Y385" s="50"/>
      <c r="Z385" s="6">
        <v>12.33</v>
      </c>
      <c r="AA385" s="6">
        <v>12.324999999999999</v>
      </c>
      <c r="AB385" s="6">
        <v>12.757</v>
      </c>
      <c r="AC385" s="6">
        <v>12.568</v>
      </c>
      <c r="AD385" s="6">
        <v>12.449</v>
      </c>
      <c r="AE385" s="6">
        <v>12.615</v>
      </c>
      <c r="AF385" s="6">
        <v>12.397</v>
      </c>
      <c r="AG385" s="6">
        <v>12.273</v>
      </c>
      <c r="AH385" s="6">
        <f t="shared" si="253"/>
        <v>12.335000000000001</v>
      </c>
      <c r="AI385" s="11"/>
      <c r="AJ385" s="11"/>
      <c r="AK385" s="11"/>
      <c r="AL385" s="11"/>
      <c r="AM385" s="11"/>
      <c r="AN385" s="11"/>
      <c r="AO385" s="11"/>
      <c r="AP385" s="3"/>
      <c r="AQ385" s="23">
        <f t="shared" si="310"/>
        <v>0.74499999999999922</v>
      </c>
      <c r="AR385" s="23">
        <f t="shared" si="356"/>
        <v>-8.9999999999999858E-2</v>
      </c>
      <c r="AS385" s="23">
        <f t="shared" si="357"/>
        <v>0.39799999999999969</v>
      </c>
      <c r="AT385" s="23">
        <f t="shared" si="335"/>
        <v>0.14599999999999902</v>
      </c>
      <c r="AU385" s="23">
        <f t="shared" si="336"/>
        <v>0.15499999999999936</v>
      </c>
      <c r="AV385" s="23" t="str">
        <f t="shared" si="337"/>
        <v/>
      </c>
      <c r="AW385" s="23" t="str">
        <f t="shared" si="338"/>
        <v/>
      </c>
      <c r="AX385" s="23" t="str">
        <f t="shared" si="339"/>
        <v/>
      </c>
      <c r="AY385" s="23">
        <f t="shared" si="340"/>
        <v>3.2999999999999474E-2</v>
      </c>
      <c r="AZ385" s="23">
        <f t="shared" si="341"/>
        <v>2.7999999999998693E-2</v>
      </c>
      <c r="BA385" s="23">
        <f t="shared" si="342"/>
        <v>0.45999999999999908</v>
      </c>
      <c r="BB385" s="23">
        <f t="shared" si="343"/>
        <v>0.27099999999999902</v>
      </c>
      <c r="BC385" s="23">
        <f t="shared" si="344"/>
        <v>0.15199999999999925</v>
      </c>
      <c r="BD385" s="23">
        <f t="shared" si="345"/>
        <v>0.31799999999999962</v>
      </c>
      <c r="BE385" s="23">
        <f t="shared" si="346"/>
        <v>9.9999999999999645E-2</v>
      </c>
      <c r="BF385" s="23">
        <f t="shared" si="347"/>
        <v>-2.4000000000000909E-2</v>
      </c>
      <c r="BG385" s="23">
        <f t="shared" si="348"/>
        <v>3.8000000000000256E-2</v>
      </c>
      <c r="BH385" s="23" t="str">
        <f t="shared" si="349"/>
        <v/>
      </c>
      <c r="BI385" s="23" t="str">
        <f t="shared" si="350"/>
        <v/>
      </c>
      <c r="BJ385" s="23" t="str">
        <f t="shared" si="351"/>
        <v/>
      </c>
      <c r="BK385" s="23" t="str">
        <f t="shared" si="352"/>
        <v/>
      </c>
      <c r="BL385" s="23" t="str">
        <f t="shared" si="353"/>
        <v/>
      </c>
      <c r="BM385" s="23" t="str">
        <f t="shared" si="354"/>
        <v/>
      </c>
      <c r="BN385" s="23" t="str">
        <f t="shared" si="355"/>
        <v/>
      </c>
      <c r="BP385" s="8">
        <f t="shared" si="362"/>
        <v>0.74499999999999922</v>
      </c>
      <c r="BQ385" s="8">
        <f t="shared" si="363"/>
        <v>8.9999999999999858E-2</v>
      </c>
      <c r="BR385" s="8">
        <f t="shared" si="364"/>
        <v>0.39799999999999969</v>
      </c>
      <c r="BS385" s="8">
        <f t="shared" si="365"/>
        <v>0.14599999999999902</v>
      </c>
      <c r="BT385" s="8">
        <f t="shared" si="366"/>
        <v>0.15499999999999936</v>
      </c>
      <c r="BU385" s="8" t="str">
        <f t="shared" si="367"/>
        <v/>
      </c>
      <c r="BV385" s="8" t="str">
        <f t="shared" si="368"/>
        <v/>
      </c>
      <c r="BW385" s="8" t="str">
        <f t="shared" si="369"/>
        <v/>
      </c>
      <c r="BX385" s="8">
        <f t="shared" si="370"/>
        <v>3.2999999999999474E-2</v>
      </c>
      <c r="BY385" s="8">
        <f t="shared" si="371"/>
        <v>2.7999999999998693E-2</v>
      </c>
      <c r="BZ385" s="8">
        <f t="shared" si="372"/>
        <v>0.45999999999999908</v>
      </c>
      <c r="CA385" s="8">
        <f t="shared" si="373"/>
        <v>0.27099999999999902</v>
      </c>
      <c r="CB385" s="8">
        <f t="shared" si="374"/>
        <v>0.15199999999999925</v>
      </c>
      <c r="CC385" s="8">
        <f t="shared" si="375"/>
        <v>0.31799999999999962</v>
      </c>
      <c r="CD385" s="8">
        <f t="shared" si="376"/>
        <v>9.9999999999999645E-2</v>
      </c>
      <c r="CE385" s="8">
        <f t="shared" si="377"/>
        <v>2.4000000000000909E-2</v>
      </c>
      <c r="CF385" s="8">
        <f t="shared" si="378"/>
        <v>3.8000000000000256E-2</v>
      </c>
      <c r="CG385" s="8" t="str">
        <f t="shared" si="379"/>
        <v/>
      </c>
      <c r="CH385" s="8" t="str">
        <f t="shared" si="380"/>
        <v/>
      </c>
      <c r="CI385" s="8" t="str">
        <f t="shared" si="381"/>
        <v/>
      </c>
      <c r="CJ385" s="8" t="str">
        <f t="shared" si="382"/>
        <v/>
      </c>
      <c r="CK385" s="8" t="str">
        <f t="shared" si="383"/>
        <v/>
      </c>
      <c r="CL385" s="8" t="str">
        <f t="shared" si="384"/>
        <v/>
      </c>
      <c r="CM385" s="8" t="str">
        <f t="shared" si="385"/>
        <v/>
      </c>
      <c r="CN385" s="8"/>
    </row>
    <row r="386" spans="1:92">
      <c r="A386" s="1">
        <f t="shared" si="358"/>
        <v>384</v>
      </c>
      <c r="B386" s="34" t="s">
        <v>91</v>
      </c>
      <c r="C386" s="1">
        <v>2</v>
      </c>
      <c r="D386" s="4">
        <f t="shared" si="309"/>
        <v>12</v>
      </c>
      <c r="E386" s="4" t="s">
        <v>185</v>
      </c>
      <c r="F386" s="4">
        <v>1</v>
      </c>
      <c r="G386" s="4" t="s">
        <v>16</v>
      </c>
      <c r="H386" s="4" t="s">
        <v>107</v>
      </c>
      <c r="I386" s="4"/>
      <c r="J386" s="5">
        <v>95.1</v>
      </c>
      <c r="K386" s="67">
        <v>7.8E-2</v>
      </c>
      <c r="L386" s="41">
        <v>7.367</v>
      </c>
      <c r="M386" s="132" t="s">
        <v>242</v>
      </c>
      <c r="N386" s="4" t="s">
        <v>15</v>
      </c>
      <c r="O386" s="6">
        <v>7.391</v>
      </c>
      <c r="P386" s="4" t="s">
        <v>9</v>
      </c>
      <c r="Q386" s="3" t="s">
        <v>227</v>
      </c>
      <c r="R386" s="23">
        <v>7.351</v>
      </c>
      <c r="S386" s="6">
        <v>7.2930000000000001</v>
      </c>
      <c r="T386" s="6">
        <v>7.3920000000000003</v>
      </c>
      <c r="U386" s="23">
        <v>7.4160000000000004</v>
      </c>
      <c r="V386" s="23">
        <v>7.4160000000000004</v>
      </c>
      <c r="W386" s="23">
        <v>7.3490000000000002</v>
      </c>
      <c r="X386" s="23">
        <v>7.351</v>
      </c>
      <c r="Y386" s="23">
        <v>7.3570000000000002</v>
      </c>
      <c r="Z386" s="23">
        <v>7.3540000000000001</v>
      </c>
      <c r="AA386" s="23">
        <v>7.3650000000000002</v>
      </c>
      <c r="AB386" s="6">
        <v>7.4809999999999999</v>
      </c>
      <c r="AC386" s="6">
        <v>7.4429999999999996</v>
      </c>
      <c r="AD386" s="6">
        <v>7.3929999999999998</v>
      </c>
      <c r="AE386" s="6">
        <v>7.391</v>
      </c>
      <c r="AF386" s="6">
        <v>7.3369999999999997</v>
      </c>
      <c r="AG386" s="6">
        <v>7.1710000000000003</v>
      </c>
      <c r="AH386" s="6">
        <f t="shared" si="253"/>
        <v>7.2539999999999996</v>
      </c>
      <c r="AI386" s="11"/>
      <c r="AJ386" s="11"/>
      <c r="AK386" s="11"/>
      <c r="AL386" s="11"/>
      <c r="AM386" s="11"/>
      <c r="AN386" s="11"/>
      <c r="AO386" s="11"/>
      <c r="AP386" s="3"/>
      <c r="AQ386" s="23">
        <f t="shared" si="310"/>
        <v>-1.6000000000000014E-2</v>
      </c>
      <c r="AR386" s="23">
        <f t="shared" si="356"/>
        <v>-7.3999999999999844E-2</v>
      </c>
      <c r="AS386" s="23">
        <f t="shared" si="357"/>
        <v>2.5000000000000355E-2</v>
      </c>
      <c r="AT386" s="23">
        <f t="shared" si="335"/>
        <v>4.9000000000000377E-2</v>
      </c>
      <c r="AU386" s="23">
        <f t="shared" si="336"/>
        <v>4.9000000000000377E-2</v>
      </c>
      <c r="AV386" s="23">
        <f t="shared" si="337"/>
        <v>-1.7999999999999794E-2</v>
      </c>
      <c r="AW386" s="23">
        <f t="shared" si="338"/>
        <v>-1.6000000000000014E-2</v>
      </c>
      <c r="AX386" s="23">
        <f t="shared" si="339"/>
        <v>-9.9999999999997868E-3</v>
      </c>
      <c r="AY386" s="23">
        <f t="shared" si="340"/>
        <v>-1.2999999999999901E-2</v>
      </c>
      <c r="AZ386" s="23">
        <f t="shared" si="341"/>
        <v>-1.9999999999997797E-3</v>
      </c>
      <c r="BA386" s="23">
        <f t="shared" si="342"/>
        <v>0.11399999999999988</v>
      </c>
      <c r="BB386" s="23">
        <f t="shared" si="343"/>
        <v>7.5999999999999623E-2</v>
      </c>
      <c r="BC386" s="23">
        <f t="shared" si="344"/>
        <v>2.5999999999999801E-2</v>
      </c>
      <c r="BD386" s="23">
        <f t="shared" si="345"/>
        <v>2.4000000000000021E-2</v>
      </c>
      <c r="BE386" s="23">
        <f t="shared" si="346"/>
        <v>-3.0000000000000249E-2</v>
      </c>
      <c r="BF386" s="23">
        <f t="shared" si="347"/>
        <v>-0.19599999999999973</v>
      </c>
      <c r="BG386" s="23">
        <f t="shared" si="348"/>
        <v>-0.11300000000000043</v>
      </c>
      <c r="BH386" s="23" t="str">
        <f t="shared" si="349"/>
        <v/>
      </c>
      <c r="BI386" s="23" t="str">
        <f t="shared" si="350"/>
        <v/>
      </c>
      <c r="BJ386" s="23" t="str">
        <f t="shared" si="351"/>
        <v/>
      </c>
      <c r="BK386" s="23" t="str">
        <f t="shared" si="352"/>
        <v/>
      </c>
      <c r="BL386" s="23" t="str">
        <f t="shared" si="353"/>
        <v/>
      </c>
      <c r="BM386" s="23" t="str">
        <f t="shared" si="354"/>
        <v/>
      </c>
      <c r="BN386" s="23" t="str">
        <f t="shared" si="355"/>
        <v/>
      </c>
      <c r="BP386" s="8">
        <f t="shared" si="362"/>
        <v>1.6000000000000014E-2</v>
      </c>
      <c r="BQ386" s="8">
        <f t="shared" si="363"/>
        <v>7.3999999999999844E-2</v>
      </c>
      <c r="BR386" s="8">
        <f t="shared" si="364"/>
        <v>2.5000000000000355E-2</v>
      </c>
      <c r="BS386" s="8">
        <f t="shared" si="365"/>
        <v>4.9000000000000377E-2</v>
      </c>
      <c r="BT386" s="8">
        <f t="shared" si="366"/>
        <v>4.9000000000000377E-2</v>
      </c>
      <c r="BU386" s="8">
        <f t="shared" si="367"/>
        <v>1.7999999999999794E-2</v>
      </c>
      <c r="BV386" s="8">
        <f t="shared" si="368"/>
        <v>1.6000000000000014E-2</v>
      </c>
      <c r="BW386" s="8">
        <f t="shared" si="369"/>
        <v>9.9999999999997868E-3</v>
      </c>
      <c r="BX386" s="8">
        <f t="shared" si="370"/>
        <v>1.2999999999999901E-2</v>
      </c>
      <c r="BY386" s="8">
        <f t="shared" si="371"/>
        <v>1.9999999999997797E-3</v>
      </c>
      <c r="BZ386" s="8">
        <f t="shared" si="372"/>
        <v>0.11399999999999988</v>
      </c>
      <c r="CA386" s="8">
        <f t="shared" si="373"/>
        <v>7.5999999999999623E-2</v>
      </c>
      <c r="CB386" s="8">
        <f t="shared" si="374"/>
        <v>2.5999999999999801E-2</v>
      </c>
      <c r="CC386" s="8">
        <f t="shared" si="375"/>
        <v>2.4000000000000021E-2</v>
      </c>
      <c r="CD386" s="8">
        <f t="shared" si="376"/>
        <v>3.0000000000000249E-2</v>
      </c>
      <c r="CE386" s="8">
        <f t="shared" si="377"/>
        <v>0.19599999999999973</v>
      </c>
      <c r="CF386" s="8">
        <f t="shared" si="378"/>
        <v>0.11300000000000043</v>
      </c>
      <c r="CG386" s="8" t="str">
        <f t="shared" si="379"/>
        <v/>
      </c>
      <c r="CH386" s="8" t="str">
        <f t="shared" si="380"/>
        <v/>
      </c>
      <c r="CI386" s="8" t="str">
        <f t="shared" si="381"/>
        <v/>
      </c>
      <c r="CJ386" s="8" t="str">
        <f t="shared" si="382"/>
        <v/>
      </c>
      <c r="CK386" s="8" t="str">
        <f t="shared" si="383"/>
        <v/>
      </c>
      <c r="CL386" s="8" t="str">
        <f t="shared" si="384"/>
        <v/>
      </c>
      <c r="CM386" s="8" t="str">
        <f t="shared" si="385"/>
        <v/>
      </c>
      <c r="CN386" s="8"/>
    </row>
    <row r="387" spans="1:92">
      <c r="A387" s="1">
        <f t="shared" si="358"/>
        <v>385</v>
      </c>
      <c r="B387" s="34"/>
      <c r="C387" s="1">
        <v>2</v>
      </c>
      <c r="D387" s="4">
        <f t="shared" si="309"/>
        <v>12</v>
      </c>
      <c r="E387" s="4" t="s">
        <v>184</v>
      </c>
      <c r="F387" s="4">
        <v>1</v>
      </c>
      <c r="G387" s="4" t="s">
        <v>13</v>
      </c>
      <c r="H387" s="4" t="s">
        <v>19</v>
      </c>
      <c r="I387" s="4"/>
      <c r="J387" s="5">
        <v>95.8</v>
      </c>
      <c r="K387" s="67">
        <v>0.34599999999999997</v>
      </c>
      <c r="L387" s="41">
        <v>7.8970000000000002</v>
      </c>
      <c r="M387" s="132" t="s">
        <v>242</v>
      </c>
      <c r="N387" s="4" t="s">
        <v>15</v>
      </c>
      <c r="O387" s="6">
        <v>7.8949999999999996</v>
      </c>
      <c r="P387" s="4" t="s">
        <v>9</v>
      </c>
      <c r="Q387" s="3" t="s">
        <v>227</v>
      </c>
      <c r="R387" s="23">
        <v>7.952</v>
      </c>
      <c r="S387" s="6">
        <v>7.9240000000000004</v>
      </c>
      <c r="T387" s="6">
        <v>7.8760000000000003</v>
      </c>
      <c r="U387" s="50"/>
      <c r="V387" s="23">
        <v>8.02</v>
      </c>
      <c r="W387" s="23">
        <v>7.9020000000000001</v>
      </c>
      <c r="X387" s="23">
        <v>7.8949999999999996</v>
      </c>
      <c r="Y387" s="23">
        <v>7.92</v>
      </c>
      <c r="Z387" s="23">
        <v>7.9050000000000002</v>
      </c>
      <c r="AA387" s="23">
        <v>7.9180000000000001</v>
      </c>
      <c r="AB387" s="6">
        <v>7.984</v>
      </c>
      <c r="AC387" s="6">
        <v>8.0050000000000008</v>
      </c>
      <c r="AD387" s="6">
        <v>7.9779999999999998</v>
      </c>
      <c r="AE387" s="6">
        <v>7.8760000000000003</v>
      </c>
      <c r="AF387" s="6">
        <v>7.9130000000000003</v>
      </c>
      <c r="AG387" s="6">
        <v>7.6890000000000001</v>
      </c>
      <c r="AH387" s="6">
        <f t="shared" si="253"/>
        <v>7.8010000000000002</v>
      </c>
      <c r="AI387" s="11"/>
      <c r="AJ387" s="11"/>
      <c r="AK387" s="11"/>
      <c r="AL387" s="11"/>
      <c r="AM387" s="11"/>
      <c r="AN387" s="11"/>
      <c r="AO387" s="11"/>
      <c r="AP387" s="3"/>
      <c r="AQ387" s="23">
        <f t="shared" si="310"/>
        <v>5.4999999999999716E-2</v>
      </c>
      <c r="AR387" s="23">
        <f t="shared" si="356"/>
        <v>2.7000000000000135E-2</v>
      </c>
      <c r="AS387" s="23">
        <f t="shared" si="357"/>
        <v>-2.0999999999999908E-2</v>
      </c>
      <c r="AT387" s="23" t="str">
        <f t="shared" si="335"/>
        <v/>
      </c>
      <c r="AU387" s="23">
        <f t="shared" si="336"/>
        <v>0.12299999999999933</v>
      </c>
      <c r="AV387" s="23">
        <f t="shared" si="337"/>
        <v>4.9999999999998934E-3</v>
      </c>
      <c r="AW387" s="23">
        <f t="shared" si="338"/>
        <v>-2.0000000000006679E-3</v>
      </c>
      <c r="AX387" s="23">
        <f t="shared" si="339"/>
        <v>2.2999999999999687E-2</v>
      </c>
      <c r="AY387" s="23">
        <f t="shared" si="340"/>
        <v>8.0000000000000071E-3</v>
      </c>
      <c r="AZ387" s="23">
        <f t="shared" si="341"/>
        <v>2.0999999999999908E-2</v>
      </c>
      <c r="BA387" s="23">
        <f t="shared" si="342"/>
        <v>8.6999999999999744E-2</v>
      </c>
      <c r="BB387" s="23">
        <f t="shared" si="343"/>
        <v>0.10800000000000054</v>
      </c>
      <c r="BC387" s="23">
        <f t="shared" si="344"/>
        <v>8.0999999999999517E-2</v>
      </c>
      <c r="BD387" s="23">
        <f t="shared" si="345"/>
        <v>-2.0999999999999908E-2</v>
      </c>
      <c r="BE387" s="23">
        <f t="shared" si="346"/>
        <v>1.6000000000000014E-2</v>
      </c>
      <c r="BF387" s="23">
        <f t="shared" si="347"/>
        <v>-0.20800000000000018</v>
      </c>
      <c r="BG387" s="23">
        <f t="shared" si="348"/>
        <v>-9.6000000000000085E-2</v>
      </c>
      <c r="BH387" s="23" t="str">
        <f t="shared" si="349"/>
        <v/>
      </c>
      <c r="BI387" s="23" t="str">
        <f t="shared" si="350"/>
        <v/>
      </c>
      <c r="BJ387" s="23" t="str">
        <f t="shared" si="351"/>
        <v/>
      </c>
      <c r="BK387" s="23" t="str">
        <f t="shared" si="352"/>
        <v/>
      </c>
      <c r="BL387" s="23" t="str">
        <f t="shared" si="353"/>
        <v/>
      </c>
      <c r="BM387" s="23" t="str">
        <f t="shared" si="354"/>
        <v/>
      </c>
      <c r="BN387" s="23" t="str">
        <f t="shared" si="355"/>
        <v/>
      </c>
      <c r="BP387" s="8">
        <f t="shared" si="362"/>
        <v>5.4999999999999716E-2</v>
      </c>
      <c r="BQ387" s="8">
        <f t="shared" si="363"/>
        <v>2.7000000000000135E-2</v>
      </c>
      <c r="BR387" s="8">
        <f t="shared" si="364"/>
        <v>2.0999999999999908E-2</v>
      </c>
      <c r="BS387" s="8" t="str">
        <f t="shared" si="365"/>
        <v/>
      </c>
      <c r="BT387" s="8">
        <f t="shared" si="366"/>
        <v>0.12299999999999933</v>
      </c>
      <c r="BU387" s="8">
        <f t="shared" si="367"/>
        <v>4.9999999999998934E-3</v>
      </c>
      <c r="BV387" s="8">
        <f t="shared" si="368"/>
        <v>2.0000000000006679E-3</v>
      </c>
      <c r="BW387" s="8">
        <f t="shared" si="369"/>
        <v>2.2999999999999687E-2</v>
      </c>
      <c r="BX387" s="8">
        <f t="shared" si="370"/>
        <v>8.0000000000000071E-3</v>
      </c>
      <c r="BY387" s="8">
        <f t="shared" si="371"/>
        <v>2.0999999999999908E-2</v>
      </c>
      <c r="BZ387" s="8">
        <f t="shared" si="372"/>
        <v>8.6999999999999744E-2</v>
      </c>
      <c r="CA387" s="8">
        <f t="shared" si="373"/>
        <v>0.10800000000000054</v>
      </c>
      <c r="CB387" s="8">
        <f t="shared" si="374"/>
        <v>8.0999999999999517E-2</v>
      </c>
      <c r="CC387" s="8">
        <f t="shared" si="375"/>
        <v>2.0999999999999908E-2</v>
      </c>
      <c r="CD387" s="8">
        <f t="shared" si="376"/>
        <v>1.6000000000000014E-2</v>
      </c>
      <c r="CE387" s="8">
        <f t="shared" si="377"/>
        <v>0.20800000000000018</v>
      </c>
      <c r="CF387" s="8">
        <f t="shared" si="378"/>
        <v>9.6000000000000085E-2</v>
      </c>
      <c r="CG387" s="8" t="str">
        <f t="shared" si="379"/>
        <v/>
      </c>
      <c r="CH387" s="8" t="str">
        <f t="shared" si="380"/>
        <v/>
      </c>
      <c r="CI387" s="8" t="str">
        <f t="shared" si="381"/>
        <v/>
      </c>
      <c r="CJ387" s="8" t="str">
        <f t="shared" si="382"/>
        <v/>
      </c>
      <c r="CK387" s="8" t="str">
        <f t="shared" si="383"/>
        <v/>
      </c>
      <c r="CL387" s="8" t="str">
        <f t="shared" si="384"/>
        <v/>
      </c>
      <c r="CM387" s="8" t="str">
        <f t="shared" si="385"/>
        <v/>
      </c>
      <c r="CN387" s="8"/>
    </row>
    <row r="388" spans="1:92">
      <c r="A388" s="1">
        <f t="shared" si="358"/>
        <v>386</v>
      </c>
      <c r="B388" s="34"/>
      <c r="C388" s="1">
        <v>2</v>
      </c>
      <c r="D388" s="4">
        <f t="shared" ref="D388:D451" si="386">_xlfn.SWITCH(C388,1,12,2,12,3,35,4,35,5,35,6,69,7,69,8,69,9,69,1016)</f>
        <v>12</v>
      </c>
      <c r="E388" s="4" t="s">
        <v>262</v>
      </c>
      <c r="F388" s="4">
        <v>1</v>
      </c>
      <c r="G388" s="4" t="s">
        <v>16</v>
      </c>
      <c r="H388" s="4" t="s">
        <v>25</v>
      </c>
      <c r="I388" s="4"/>
      <c r="J388" s="5">
        <v>95.3</v>
      </c>
      <c r="K388" s="69"/>
      <c r="L388" s="41">
        <v>8.0389999999999997</v>
      </c>
      <c r="M388" s="132" t="s">
        <v>242</v>
      </c>
      <c r="N388" s="4" t="s">
        <v>15</v>
      </c>
      <c r="O388" s="6">
        <v>8.0559999999999992</v>
      </c>
      <c r="P388" s="4" t="s">
        <v>9</v>
      </c>
      <c r="Q388" s="3" t="s">
        <v>227</v>
      </c>
      <c r="R388" s="23">
        <v>8.0069999999999997</v>
      </c>
      <c r="S388" s="6">
        <v>7.9470000000000001</v>
      </c>
      <c r="T388" s="6">
        <v>8.0440000000000005</v>
      </c>
      <c r="U388" s="23">
        <v>8.1509999999999998</v>
      </c>
      <c r="V388" s="23">
        <v>8.0779999999999994</v>
      </c>
      <c r="W388" s="23">
        <v>8.0180000000000007</v>
      </c>
      <c r="X388" s="23">
        <v>8.02</v>
      </c>
      <c r="Y388" s="23">
        <v>8.0259999999999998</v>
      </c>
      <c r="Z388" s="23">
        <v>8.0250000000000004</v>
      </c>
      <c r="AA388" s="23">
        <v>8.0370000000000008</v>
      </c>
      <c r="AB388" s="6">
        <v>8.1430000000000007</v>
      </c>
      <c r="AC388" s="6">
        <v>8.1069999999999993</v>
      </c>
      <c r="AD388" s="6">
        <v>8.0530000000000008</v>
      </c>
      <c r="AE388" s="6">
        <v>8.0549999999999997</v>
      </c>
      <c r="AF388" s="6">
        <v>7.9889999999999999</v>
      </c>
      <c r="AG388" s="6">
        <v>7.8419999999999996</v>
      </c>
      <c r="AH388" s="6">
        <f t="shared" si="253"/>
        <v>7.9154999999999998</v>
      </c>
      <c r="AI388" s="11"/>
      <c r="AJ388" s="11"/>
      <c r="AK388" s="11"/>
      <c r="AL388" s="11"/>
      <c r="AM388" s="11"/>
      <c r="AN388" s="11"/>
      <c r="AO388" s="11"/>
      <c r="AP388" s="3"/>
      <c r="AQ388" s="23">
        <f t="shared" ref="AQ388:AQ451" si="387">IF((R388&lt;&gt;"")*AND($L388&lt;&gt;"")*AND($H388&lt;&gt;"dou"),R388-$L388,"")</f>
        <v>-3.2000000000000028E-2</v>
      </c>
      <c r="AR388" s="23">
        <f t="shared" si="356"/>
        <v>-9.1999999999999638E-2</v>
      </c>
      <c r="AS388" s="23">
        <f t="shared" si="357"/>
        <v>5.0000000000007816E-3</v>
      </c>
      <c r="AT388" s="23">
        <f t="shared" si="335"/>
        <v>0.1120000000000001</v>
      </c>
      <c r="AU388" s="23">
        <f t="shared" si="336"/>
        <v>3.8999999999999702E-2</v>
      </c>
      <c r="AV388" s="23">
        <f t="shared" si="337"/>
        <v>-2.0999999999999019E-2</v>
      </c>
      <c r="AW388" s="23">
        <f t="shared" si="338"/>
        <v>-1.9000000000000128E-2</v>
      </c>
      <c r="AX388" s="23">
        <f t="shared" si="339"/>
        <v>-1.2999999999999901E-2</v>
      </c>
      <c r="AY388" s="23">
        <f t="shared" si="340"/>
        <v>-1.3999999999999346E-2</v>
      </c>
      <c r="AZ388" s="23">
        <f t="shared" si="341"/>
        <v>-1.9999999999988916E-3</v>
      </c>
      <c r="BA388" s="23">
        <f t="shared" si="342"/>
        <v>0.10400000000000098</v>
      </c>
      <c r="BB388" s="23">
        <f t="shared" si="343"/>
        <v>6.7999999999999616E-2</v>
      </c>
      <c r="BC388" s="23">
        <f t="shared" si="344"/>
        <v>1.4000000000001123E-2</v>
      </c>
      <c r="BD388" s="23">
        <f t="shared" si="345"/>
        <v>1.6000000000000014E-2</v>
      </c>
      <c r="BE388" s="23">
        <f t="shared" si="346"/>
        <v>-4.9999999999999822E-2</v>
      </c>
      <c r="BF388" s="23">
        <f t="shared" si="347"/>
        <v>-0.19700000000000006</v>
      </c>
      <c r="BG388" s="23">
        <f t="shared" si="348"/>
        <v>-0.12349999999999994</v>
      </c>
      <c r="BH388" s="23" t="str">
        <f t="shared" si="349"/>
        <v/>
      </c>
      <c r="BI388" s="23" t="str">
        <f t="shared" si="350"/>
        <v/>
      </c>
      <c r="BJ388" s="23" t="str">
        <f t="shared" si="351"/>
        <v/>
      </c>
      <c r="BK388" s="23" t="str">
        <f t="shared" si="352"/>
        <v/>
      </c>
      <c r="BL388" s="23" t="str">
        <f t="shared" si="353"/>
        <v/>
      </c>
      <c r="BM388" s="23" t="str">
        <f t="shared" si="354"/>
        <v/>
      </c>
      <c r="BN388" s="23" t="str">
        <f t="shared" si="355"/>
        <v/>
      </c>
      <c r="BP388" s="8">
        <f t="shared" si="362"/>
        <v>3.2000000000000028E-2</v>
      </c>
      <c r="BQ388" s="8">
        <f t="shared" si="363"/>
        <v>9.1999999999999638E-2</v>
      </c>
      <c r="BR388" s="8">
        <f t="shared" si="364"/>
        <v>5.0000000000007816E-3</v>
      </c>
      <c r="BS388" s="8">
        <f t="shared" si="365"/>
        <v>0.1120000000000001</v>
      </c>
      <c r="BT388" s="8">
        <f t="shared" si="366"/>
        <v>3.8999999999999702E-2</v>
      </c>
      <c r="BU388" s="8">
        <f t="shared" si="367"/>
        <v>2.0999999999999019E-2</v>
      </c>
      <c r="BV388" s="8">
        <f t="shared" si="368"/>
        <v>1.9000000000000128E-2</v>
      </c>
      <c r="BW388" s="8">
        <f t="shared" si="369"/>
        <v>1.2999999999999901E-2</v>
      </c>
      <c r="BX388" s="8">
        <f t="shared" si="370"/>
        <v>1.3999999999999346E-2</v>
      </c>
      <c r="BY388" s="8">
        <f t="shared" si="371"/>
        <v>1.9999999999988916E-3</v>
      </c>
      <c r="BZ388" s="8">
        <f t="shared" si="372"/>
        <v>0.10400000000000098</v>
      </c>
      <c r="CA388" s="8">
        <f t="shared" si="373"/>
        <v>6.7999999999999616E-2</v>
      </c>
      <c r="CB388" s="8">
        <f t="shared" si="374"/>
        <v>1.4000000000001123E-2</v>
      </c>
      <c r="CC388" s="8">
        <f t="shared" si="375"/>
        <v>1.6000000000000014E-2</v>
      </c>
      <c r="CD388" s="8">
        <f t="shared" si="376"/>
        <v>4.9999999999999822E-2</v>
      </c>
      <c r="CE388" s="8">
        <f t="shared" si="377"/>
        <v>0.19700000000000006</v>
      </c>
      <c r="CF388" s="8">
        <f t="shared" si="378"/>
        <v>0.12349999999999994</v>
      </c>
      <c r="CG388" s="8" t="str">
        <f t="shared" si="379"/>
        <v/>
      </c>
      <c r="CH388" s="8" t="str">
        <f t="shared" si="380"/>
        <v/>
      </c>
      <c r="CI388" s="8" t="str">
        <f t="shared" si="381"/>
        <v/>
      </c>
      <c r="CJ388" s="8" t="str">
        <f t="shared" si="382"/>
        <v/>
      </c>
      <c r="CK388" s="8" t="str">
        <f t="shared" si="383"/>
        <v/>
      </c>
      <c r="CL388" s="8" t="str">
        <f t="shared" si="384"/>
        <v/>
      </c>
      <c r="CM388" s="8" t="str">
        <f t="shared" si="385"/>
        <v/>
      </c>
      <c r="CN388" s="8"/>
    </row>
    <row r="389" spans="1:92">
      <c r="A389" s="1">
        <f t="shared" si="358"/>
        <v>387</v>
      </c>
      <c r="B389" s="34"/>
      <c r="C389" s="1">
        <v>2</v>
      </c>
      <c r="D389" s="4">
        <f t="shared" si="386"/>
        <v>12</v>
      </c>
      <c r="E389" s="4" t="s">
        <v>137</v>
      </c>
      <c r="F389" s="4">
        <v>1</v>
      </c>
      <c r="G389" s="4" t="s">
        <v>13</v>
      </c>
      <c r="H389" s="4" t="s">
        <v>138</v>
      </c>
      <c r="I389" s="4" t="s">
        <v>346</v>
      </c>
      <c r="J389" s="5">
        <v>20</v>
      </c>
      <c r="K389" s="69"/>
      <c r="L389" s="41">
        <v>12.898999999999999</v>
      </c>
      <c r="M389" s="132" t="s">
        <v>370</v>
      </c>
      <c r="N389" s="4" t="s">
        <v>15</v>
      </c>
      <c r="O389" s="50"/>
      <c r="P389" s="11"/>
      <c r="Q389" s="3" t="s">
        <v>227</v>
      </c>
      <c r="R389" s="50"/>
      <c r="S389" s="50"/>
      <c r="T389" s="50"/>
      <c r="U389" s="50"/>
      <c r="V389" s="50"/>
      <c r="W389" s="50"/>
      <c r="X389" s="50"/>
      <c r="Y389" s="6">
        <v>13.545</v>
      </c>
      <c r="Z389" s="6">
        <v>13.42</v>
      </c>
      <c r="AA389" s="6">
        <v>13.08</v>
      </c>
      <c r="AB389" s="50"/>
      <c r="AC389" s="50"/>
      <c r="AD389" s="50"/>
      <c r="AE389" s="50"/>
      <c r="AF389" s="50"/>
      <c r="AG389" s="6">
        <v>11.500999999999999</v>
      </c>
      <c r="AH389" s="50"/>
      <c r="AI389" s="23">
        <v>14.119</v>
      </c>
      <c r="AJ389" s="23">
        <v>13.163</v>
      </c>
      <c r="AK389" s="23">
        <v>13.093</v>
      </c>
      <c r="AL389" s="23">
        <v>13.205</v>
      </c>
      <c r="AM389" s="23">
        <v>13.177</v>
      </c>
      <c r="AN389" s="23">
        <v>13.262</v>
      </c>
      <c r="AO389" s="23">
        <v>13.109</v>
      </c>
      <c r="AP389" s="3"/>
      <c r="AQ389" s="23" t="str">
        <f t="shared" si="387"/>
        <v/>
      </c>
      <c r="AR389" s="23" t="str">
        <f t="shared" si="356"/>
        <v/>
      </c>
      <c r="AS389" s="23" t="str">
        <f t="shared" si="357"/>
        <v/>
      </c>
      <c r="AT389" s="23" t="str">
        <f t="shared" si="335"/>
        <v/>
      </c>
      <c r="AU389" s="23" t="str">
        <f t="shared" si="336"/>
        <v/>
      </c>
      <c r="AV389" s="23" t="str">
        <f t="shared" si="337"/>
        <v/>
      </c>
      <c r="AW389" s="23" t="str">
        <f t="shared" si="338"/>
        <v/>
      </c>
      <c r="AX389" s="23" t="str">
        <f t="shared" si="339"/>
        <v/>
      </c>
      <c r="AY389" s="23" t="str">
        <f t="shared" si="340"/>
        <v/>
      </c>
      <c r="AZ389" s="23" t="str">
        <f t="shared" si="341"/>
        <v/>
      </c>
      <c r="BA389" s="23" t="str">
        <f t="shared" si="342"/>
        <v/>
      </c>
      <c r="BB389" s="23" t="str">
        <f t="shared" si="343"/>
        <v/>
      </c>
      <c r="BC389" s="23" t="str">
        <f t="shared" si="344"/>
        <v/>
      </c>
      <c r="BD389" s="23" t="str">
        <f t="shared" si="345"/>
        <v/>
      </c>
      <c r="BE389" s="23" t="str">
        <f t="shared" si="346"/>
        <v/>
      </c>
      <c r="BF389" s="23" t="str">
        <f t="shared" si="347"/>
        <v/>
      </c>
      <c r="BG389" s="23" t="str">
        <f t="shared" si="348"/>
        <v/>
      </c>
      <c r="BH389" s="23" t="str">
        <f t="shared" si="349"/>
        <v/>
      </c>
      <c r="BI389" s="23" t="str">
        <f t="shared" si="350"/>
        <v/>
      </c>
      <c r="BJ389" s="23" t="str">
        <f t="shared" si="351"/>
        <v/>
      </c>
      <c r="BK389" s="23" t="str">
        <f t="shared" si="352"/>
        <v/>
      </c>
      <c r="BL389" s="23" t="str">
        <f t="shared" si="353"/>
        <v/>
      </c>
      <c r="BM389" s="23" t="str">
        <f t="shared" si="354"/>
        <v/>
      </c>
      <c r="BN389" s="23" t="str">
        <f t="shared" si="355"/>
        <v/>
      </c>
      <c r="BP389" s="8" t="str">
        <f t="shared" si="362"/>
        <v/>
      </c>
      <c r="BQ389" s="8" t="str">
        <f t="shared" si="363"/>
        <v/>
      </c>
      <c r="BR389" s="8" t="str">
        <f t="shared" si="364"/>
        <v/>
      </c>
      <c r="BS389" s="8" t="str">
        <f t="shared" si="365"/>
        <v/>
      </c>
      <c r="BT389" s="8" t="str">
        <f t="shared" si="366"/>
        <v/>
      </c>
      <c r="BU389" s="8" t="str">
        <f t="shared" si="367"/>
        <v/>
      </c>
      <c r="BV389" s="8" t="str">
        <f t="shared" si="368"/>
        <v/>
      </c>
      <c r="BW389" s="8" t="str">
        <f t="shared" si="369"/>
        <v/>
      </c>
      <c r="BX389" s="8" t="str">
        <f t="shared" si="370"/>
        <v/>
      </c>
      <c r="BY389" s="8" t="str">
        <f t="shared" si="371"/>
        <v/>
      </c>
      <c r="BZ389" s="8" t="str">
        <f t="shared" si="372"/>
        <v/>
      </c>
      <c r="CA389" s="8" t="str">
        <f t="shared" si="373"/>
        <v/>
      </c>
      <c r="CB389" s="8" t="str">
        <f t="shared" si="374"/>
        <v/>
      </c>
      <c r="CC389" s="8" t="str">
        <f t="shared" si="375"/>
        <v/>
      </c>
      <c r="CD389" s="8" t="str">
        <f t="shared" si="376"/>
        <v/>
      </c>
      <c r="CE389" s="8" t="str">
        <f t="shared" si="377"/>
        <v/>
      </c>
      <c r="CF389" s="8" t="str">
        <f t="shared" si="378"/>
        <v/>
      </c>
      <c r="CG389" s="8" t="str">
        <f t="shared" si="379"/>
        <v/>
      </c>
      <c r="CH389" s="8" t="str">
        <f t="shared" si="380"/>
        <v/>
      </c>
      <c r="CI389" s="8" t="str">
        <f t="shared" si="381"/>
        <v/>
      </c>
      <c r="CJ389" s="8" t="str">
        <f t="shared" si="382"/>
        <v/>
      </c>
      <c r="CK389" s="8" t="str">
        <f t="shared" si="383"/>
        <v/>
      </c>
      <c r="CL389" s="8" t="str">
        <f t="shared" si="384"/>
        <v/>
      </c>
      <c r="CM389" s="8" t="str">
        <f t="shared" si="385"/>
        <v/>
      </c>
      <c r="CN389" s="8"/>
    </row>
    <row r="390" spans="1:92">
      <c r="A390" s="1">
        <f t="shared" si="358"/>
        <v>388</v>
      </c>
      <c r="B390" s="34"/>
      <c r="C390" s="1">
        <v>2</v>
      </c>
      <c r="D390" s="4">
        <f t="shared" si="386"/>
        <v>12</v>
      </c>
      <c r="E390" s="4" t="s">
        <v>188</v>
      </c>
      <c r="F390" s="4">
        <v>3</v>
      </c>
      <c r="G390" s="4" t="s">
        <v>13</v>
      </c>
      <c r="H390" s="4" t="s">
        <v>19</v>
      </c>
      <c r="I390" s="4"/>
      <c r="J390" s="5">
        <v>99.1</v>
      </c>
      <c r="K390" s="69"/>
      <c r="L390" s="41">
        <v>4.5449999999999999</v>
      </c>
      <c r="M390" s="132" t="s">
        <v>120</v>
      </c>
      <c r="N390" s="4" t="s">
        <v>15</v>
      </c>
      <c r="O390" s="6">
        <v>4.5549999999999997</v>
      </c>
      <c r="P390" s="4" t="s">
        <v>9</v>
      </c>
      <c r="Q390" s="3" t="s">
        <v>227</v>
      </c>
      <c r="R390" s="23">
        <v>4.6219999999999999</v>
      </c>
      <c r="S390" s="6">
        <v>4.5880000000000001</v>
      </c>
      <c r="T390" s="6">
        <v>4.4409999999999998</v>
      </c>
      <c r="U390" s="23">
        <v>4.3579999999999997</v>
      </c>
      <c r="V390" s="23">
        <v>4.4619999999999997</v>
      </c>
      <c r="W390" s="50"/>
      <c r="X390" s="50"/>
      <c r="Y390" s="50"/>
      <c r="Z390" s="23">
        <v>4.5270000000000001</v>
      </c>
      <c r="AA390" s="23">
        <v>4.5330000000000004</v>
      </c>
      <c r="AB390" s="6">
        <v>4.585</v>
      </c>
      <c r="AC390" s="6">
        <v>4.5789999999999997</v>
      </c>
      <c r="AD390" s="6">
        <v>4.5830000000000002</v>
      </c>
      <c r="AE390" s="6">
        <v>4.508</v>
      </c>
      <c r="AF390" s="6">
        <v>4.5910000000000002</v>
      </c>
      <c r="AG390" s="6">
        <v>4.2850000000000001</v>
      </c>
      <c r="AH390" s="6">
        <f t="shared" si="253"/>
        <v>4.4380000000000006</v>
      </c>
      <c r="AI390" s="9"/>
      <c r="AJ390" s="9"/>
      <c r="AK390" s="9"/>
      <c r="AL390" s="9"/>
      <c r="AM390" s="9"/>
      <c r="AN390" s="9"/>
      <c r="AO390" s="9"/>
      <c r="AP390" s="3"/>
      <c r="AQ390" s="23">
        <f t="shared" si="387"/>
        <v>7.6999999999999957E-2</v>
      </c>
      <c r="AR390" s="23">
        <f t="shared" si="356"/>
        <v>4.3000000000000149E-2</v>
      </c>
      <c r="AS390" s="23">
        <f t="shared" si="357"/>
        <v>-0.10400000000000009</v>
      </c>
      <c r="AT390" s="23">
        <f t="shared" si="335"/>
        <v>-0.18700000000000028</v>
      </c>
      <c r="AU390" s="23">
        <f t="shared" si="336"/>
        <v>-8.3000000000000185E-2</v>
      </c>
      <c r="AV390" s="23" t="str">
        <f t="shared" si="337"/>
        <v/>
      </c>
      <c r="AW390" s="23" t="str">
        <f t="shared" si="338"/>
        <v/>
      </c>
      <c r="AX390" s="23" t="str">
        <f t="shared" si="339"/>
        <v/>
      </c>
      <c r="AY390" s="23">
        <f t="shared" si="340"/>
        <v>-1.7999999999999794E-2</v>
      </c>
      <c r="AZ390" s="23">
        <f t="shared" si="341"/>
        <v>-1.1999999999999567E-2</v>
      </c>
      <c r="BA390" s="23">
        <f t="shared" si="342"/>
        <v>4.0000000000000036E-2</v>
      </c>
      <c r="BB390" s="23">
        <f t="shared" si="343"/>
        <v>3.3999999999999808E-2</v>
      </c>
      <c r="BC390" s="23">
        <f t="shared" si="344"/>
        <v>3.8000000000000256E-2</v>
      </c>
      <c r="BD390" s="23">
        <f t="shared" si="345"/>
        <v>-3.6999999999999922E-2</v>
      </c>
      <c r="BE390" s="23">
        <f t="shared" si="346"/>
        <v>4.6000000000000263E-2</v>
      </c>
      <c r="BF390" s="23">
        <f t="shared" si="347"/>
        <v>-0.25999999999999979</v>
      </c>
      <c r="BG390" s="23">
        <f t="shared" si="348"/>
        <v>-0.10699999999999932</v>
      </c>
      <c r="BH390" s="23" t="str">
        <f t="shared" si="349"/>
        <v/>
      </c>
      <c r="BI390" s="23" t="str">
        <f t="shared" si="350"/>
        <v/>
      </c>
      <c r="BJ390" s="23" t="str">
        <f t="shared" si="351"/>
        <v/>
      </c>
      <c r="BK390" s="23" t="str">
        <f t="shared" si="352"/>
        <v/>
      </c>
      <c r="BL390" s="23" t="str">
        <f t="shared" si="353"/>
        <v/>
      </c>
      <c r="BM390" s="23" t="str">
        <f t="shared" si="354"/>
        <v/>
      </c>
      <c r="BN390" s="23" t="str">
        <f t="shared" si="355"/>
        <v/>
      </c>
      <c r="BP390" s="8">
        <f t="shared" si="362"/>
        <v>7.6999999999999957E-2</v>
      </c>
      <c r="BQ390" s="8">
        <f t="shared" si="363"/>
        <v>4.3000000000000149E-2</v>
      </c>
      <c r="BR390" s="8">
        <f t="shared" si="364"/>
        <v>0.10400000000000009</v>
      </c>
      <c r="BS390" s="8">
        <f t="shared" si="365"/>
        <v>0.18700000000000028</v>
      </c>
      <c r="BT390" s="8">
        <f t="shared" si="366"/>
        <v>8.3000000000000185E-2</v>
      </c>
      <c r="BU390" s="8" t="str">
        <f t="shared" si="367"/>
        <v/>
      </c>
      <c r="BV390" s="8" t="str">
        <f t="shared" si="368"/>
        <v/>
      </c>
      <c r="BW390" s="8" t="str">
        <f t="shared" si="369"/>
        <v/>
      </c>
      <c r="BX390" s="8">
        <f t="shared" si="370"/>
        <v>1.7999999999999794E-2</v>
      </c>
      <c r="BY390" s="8">
        <f t="shared" si="371"/>
        <v>1.1999999999999567E-2</v>
      </c>
      <c r="BZ390" s="8">
        <f t="shared" si="372"/>
        <v>4.0000000000000036E-2</v>
      </c>
      <c r="CA390" s="8">
        <f t="shared" si="373"/>
        <v>3.3999999999999808E-2</v>
      </c>
      <c r="CB390" s="8">
        <f t="shared" si="374"/>
        <v>3.8000000000000256E-2</v>
      </c>
      <c r="CC390" s="8">
        <f t="shared" si="375"/>
        <v>3.6999999999999922E-2</v>
      </c>
      <c r="CD390" s="8">
        <f t="shared" si="376"/>
        <v>4.6000000000000263E-2</v>
      </c>
      <c r="CE390" s="8">
        <f t="shared" si="377"/>
        <v>0.25999999999999979</v>
      </c>
      <c r="CF390" s="8">
        <f t="shared" si="378"/>
        <v>0.10699999999999932</v>
      </c>
      <c r="CG390" s="8" t="str">
        <f t="shared" si="379"/>
        <v/>
      </c>
      <c r="CH390" s="8" t="str">
        <f t="shared" si="380"/>
        <v/>
      </c>
      <c r="CI390" s="8" t="str">
        <f t="shared" si="381"/>
        <v/>
      </c>
      <c r="CJ390" s="8" t="str">
        <f t="shared" si="382"/>
        <v/>
      </c>
      <c r="CK390" s="8" t="str">
        <f t="shared" si="383"/>
        <v/>
      </c>
      <c r="CL390" s="8" t="str">
        <f t="shared" si="384"/>
        <v/>
      </c>
      <c r="CM390" s="8" t="str">
        <f t="shared" si="385"/>
        <v/>
      </c>
      <c r="CN390" s="8"/>
    </row>
    <row r="391" spans="1:92">
      <c r="A391" s="1">
        <f t="shared" si="358"/>
        <v>389</v>
      </c>
      <c r="B391" s="34"/>
      <c r="C391" s="1">
        <v>2</v>
      </c>
      <c r="D391" s="4">
        <f t="shared" si="386"/>
        <v>12</v>
      </c>
      <c r="E391" s="4" t="s">
        <v>187</v>
      </c>
      <c r="F391" s="4">
        <v>3</v>
      </c>
      <c r="G391" s="4" t="s">
        <v>16</v>
      </c>
      <c r="H391" s="4" t="s">
        <v>107</v>
      </c>
      <c r="I391" s="4"/>
      <c r="J391" s="5">
        <v>98.5</v>
      </c>
      <c r="K391" s="69"/>
      <c r="L391" s="41">
        <v>7.2619999999999996</v>
      </c>
      <c r="M391" s="132" t="s">
        <v>280</v>
      </c>
      <c r="N391" s="4" t="s">
        <v>15</v>
      </c>
      <c r="O391" s="6">
        <v>7.2869999999999999</v>
      </c>
      <c r="P391" s="4" t="s">
        <v>9</v>
      </c>
      <c r="Q391" s="3" t="s">
        <v>227</v>
      </c>
      <c r="R391" s="23">
        <v>7.2610000000000001</v>
      </c>
      <c r="S391" s="6">
        <v>7.1909999999999998</v>
      </c>
      <c r="T391" s="6">
        <v>7.2619999999999996</v>
      </c>
      <c r="U391" s="23">
        <v>7.3079999999999998</v>
      </c>
      <c r="V391" s="23">
        <v>7.2869999999999999</v>
      </c>
      <c r="W391" s="50"/>
      <c r="X391" s="50"/>
      <c r="Y391" s="50"/>
      <c r="Z391" s="23">
        <v>7.2430000000000003</v>
      </c>
      <c r="AA391" s="23">
        <v>7.2530000000000001</v>
      </c>
      <c r="AB391" s="6">
        <v>7.4080000000000004</v>
      </c>
      <c r="AC391" s="6">
        <v>7.3719999999999999</v>
      </c>
      <c r="AD391" s="6">
        <v>7.3109999999999999</v>
      </c>
      <c r="AE391" s="6">
        <v>7.3239999999999998</v>
      </c>
      <c r="AF391" s="6">
        <v>7.2329999999999997</v>
      </c>
      <c r="AG391" s="6">
        <v>7.056</v>
      </c>
      <c r="AH391" s="6">
        <f t="shared" ref="AH391:AH392" si="388">IF((AF391&lt;&gt;0)*AND(AG391&lt;&gt;0),AVERAGE(AF391:AG391),"")</f>
        <v>7.1444999999999999</v>
      </c>
      <c r="AI391" s="9"/>
      <c r="AJ391" s="9"/>
      <c r="AK391" s="9"/>
      <c r="AL391" s="9"/>
      <c r="AM391" s="9"/>
      <c r="AN391" s="9"/>
      <c r="AO391" s="9"/>
      <c r="AP391" s="3"/>
      <c r="AQ391" s="23">
        <f t="shared" si="387"/>
        <v>-9.9999999999944578E-4</v>
      </c>
      <c r="AR391" s="23">
        <f t="shared" si="356"/>
        <v>-7.099999999999973E-2</v>
      </c>
      <c r="AS391" s="23">
        <f t="shared" si="357"/>
        <v>0</v>
      </c>
      <c r="AT391" s="23">
        <f t="shared" si="335"/>
        <v>4.6000000000000263E-2</v>
      </c>
      <c r="AU391" s="23">
        <f t="shared" si="336"/>
        <v>2.5000000000000355E-2</v>
      </c>
      <c r="AV391" s="23" t="str">
        <f t="shared" si="337"/>
        <v/>
      </c>
      <c r="AW391" s="23" t="str">
        <f t="shared" si="338"/>
        <v/>
      </c>
      <c r="AX391" s="23" t="str">
        <f t="shared" si="339"/>
        <v/>
      </c>
      <c r="AY391" s="23">
        <f t="shared" si="340"/>
        <v>-1.899999999999924E-2</v>
      </c>
      <c r="AZ391" s="23">
        <f t="shared" si="341"/>
        <v>-8.9999999999994529E-3</v>
      </c>
      <c r="BA391" s="23">
        <f t="shared" si="342"/>
        <v>0.1460000000000008</v>
      </c>
      <c r="BB391" s="23">
        <f t="shared" si="343"/>
        <v>0.11000000000000032</v>
      </c>
      <c r="BC391" s="23">
        <f t="shared" si="344"/>
        <v>4.9000000000000377E-2</v>
      </c>
      <c r="BD391" s="23">
        <f t="shared" si="345"/>
        <v>6.2000000000000277E-2</v>
      </c>
      <c r="BE391" s="23">
        <f t="shared" si="346"/>
        <v>-2.8999999999999915E-2</v>
      </c>
      <c r="BF391" s="23">
        <f t="shared" si="347"/>
        <v>-0.20599999999999952</v>
      </c>
      <c r="BG391" s="23">
        <f t="shared" si="348"/>
        <v>-0.11749999999999972</v>
      </c>
      <c r="BH391" s="23" t="str">
        <f t="shared" si="349"/>
        <v/>
      </c>
      <c r="BI391" s="23" t="str">
        <f t="shared" si="350"/>
        <v/>
      </c>
      <c r="BJ391" s="23" t="str">
        <f t="shared" si="351"/>
        <v/>
      </c>
      <c r="BK391" s="23" t="str">
        <f t="shared" si="352"/>
        <v/>
      </c>
      <c r="BL391" s="23" t="str">
        <f t="shared" si="353"/>
        <v/>
      </c>
      <c r="BM391" s="23" t="str">
        <f t="shared" si="354"/>
        <v/>
      </c>
      <c r="BN391" s="23" t="str">
        <f t="shared" si="355"/>
        <v/>
      </c>
      <c r="BP391" s="8">
        <f t="shared" si="362"/>
        <v>9.9999999999944578E-4</v>
      </c>
      <c r="BQ391" s="8">
        <f t="shared" si="363"/>
        <v>7.099999999999973E-2</v>
      </c>
      <c r="BR391" s="8">
        <f t="shared" si="364"/>
        <v>0</v>
      </c>
      <c r="BS391" s="8">
        <f t="shared" si="365"/>
        <v>4.6000000000000263E-2</v>
      </c>
      <c r="BT391" s="8">
        <f t="shared" si="366"/>
        <v>2.5000000000000355E-2</v>
      </c>
      <c r="BU391" s="8" t="str">
        <f t="shared" si="367"/>
        <v/>
      </c>
      <c r="BV391" s="8" t="str">
        <f t="shared" si="368"/>
        <v/>
      </c>
      <c r="BW391" s="8" t="str">
        <f t="shared" si="369"/>
        <v/>
      </c>
      <c r="BX391" s="8">
        <f t="shared" si="370"/>
        <v>1.899999999999924E-2</v>
      </c>
      <c r="BY391" s="8">
        <f t="shared" si="371"/>
        <v>8.9999999999994529E-3</v>
      </c>
      <c r="BZ391" s="8">
        <f t="shared" si="372"/>
        <v>0.1460000000000008</v>
      </c>
      <c r="CA391" s="8">
        <f t="shared" si="373"/>
        <v>0.11000000000000032</v>
      </c>
      <c r="CB391" s="8">
        <f t="shared" si="374"/>
        <v>4.9000000000000377E-2</v>
      </c>
      <c r="CC391" s="8">
        <f t="shared" si="375"/>
        <v>6.2000000000000277E-2</v>
      </c>
      <c r="CD391" s="8">
        <f t="shared" si="376"/>
        <v>2.8999999999999915E-2</v>
      </c>
      <c r="CE391" s="8">
        <f t="shared" si="377"/>
        <v>0.20599999999999952</v>
      </c>
      <c r="CF391" s="8">
        <f t="shared" si="378"/>
        <v>0.11749999999999972</v>
      </c>
      <c r="CG391" s="8" t="str">
        <f t="shared" si="379"/>
        <v/>
      </c>
      <c r="CH391" s="8" t="str">
        <f t="shared" si="380"/>
        <v/>
      </c>
      <c r="CI391" s="8" t="str">
        <f t="shared" si="381"/>
        <v/>
      </c>
      <c r="CJ391" s="8" t="str">
        <f t="shared" si="382"/>
        <v/>
      </c>
      <c r="CK391" s="8" t="str">
        <f t="shared" si="383"/>
        <v/>
      </c>
      <c r="CL391" s="8" t="str">
        <f t="shared" si="384"/>
        <v/>
      </c>
      <c r="CM391" s="8" t="str">
        <f t="shared" si="385"/>
        <v/>
      </c>
      <c r="CN391" s="8"/>
    </row>
    <row r="392" spans="1:92">
      <c r="A392" s="1">
        <f t="shared" si="358"/>
        <v>390</v>
      </c>
      <c r="B392" s="34"/>
      <c r="C392" s="1">
        <v>2</v>
      </c>
      <c r="D392" s="4">
        <f t="shared" si="386"/>
        <v>12</v>
      </c>
      <c r="E392" s="4" t="s">
        <v>263</v>
      </c>
      <c r="F392" s="4">
        <v>3</v>
      </c>
      <c r="G392" s="4" t="s">
        <v>16</v>
      </c>
      <c r="H392" s="4" t="s">
        <v>25</v>
      </c>
      <c r="I392" s="4"/>
      <c r="J392" s="5">
        <v>98.4</v>
      </c>
      <c r="K392" s="69"/>
      <c r="L392" s="41">
        <v>8.016</v>
      </c>
      <c r="M392" s="132" t="s">
        <v>122</v>
      </c>
      <c r="N392" s="4" t="s">
        <v>15</v>
      </c>
      <c r="O392" s="6">
        <v>8.0340000000000007</v>
      </c>
      <c r="P392" s="4" t="s">
        <v>9</v>
      </c>
      <c r="Q392" s="3" t="s">
        <v>227</v>
      </c>
      <c r="R392" s="23">
        <v>7.9729999999999999</v>
      </c>
      <c r="S392" s="6">
        <v>7.907</v>
      </c>
      <c r="T392" s="6">
        <v>7.95</v>
      </c>
      <c r="U392" s="23">
        <v>8.1</v>
      </c>
      <c r="V392" s="23">
        <v>8.0259999999999998</v>
      </c>
      <c r="W392" s="50"/>
      <c r="X392" s="50"/>
      <c r="Y392" s="50"/>
      <c r="Z392" s="23">
        <v>7.9779999999999998</v>
      </c>
      <c r="AA392" s="23">
        <v>7.9880000000000004</v>
      </c>
      <c r="AB392" s="6">
        <v>8.1159999999999997</v>
      </c>
      <c r="AC392" s="6">
        <v>8.0809999999999995</v>
      </c>
      <c r="AD392" s="6">
        <v>8.0220000000000002</v>
      </c>
      <c r="AE392" s="6">
        <v>8.0310000000000006</v>
      </c>
      <c r="AF392" s="6">
        <v>7.9480000000000004</v>
      </c>
      <c r="AG392" s="6">
        <v>7.7949999999999999</v>
      </c>
      <c r="AH392" s="6">
        <f t="shared" si="388"/>
        <v>7.8715000000000002</v>
      </c>
      <c r="AI392" s="9"/>
      <c r="AJ392" s="9"/>
      <c r="AK392" s="9"/>
      <c r="AL392" s="9"/>
      <c r="AM392" s="9"/>
      <c r="AN392" s="9"/>
      <c r="AO392" s="9"/>
      <c r="AP392" s="3"/>
      <c r="AQ392" s="23">
        <f t="shared" si="387"/>
        <v>-4.3000000000000149E-2</v>
      </c>
      <c r="AR392" s="23">
        <f t="shared" si="356"/>
        <v>-0.10899999999999999</v>
      </c>
      <c r="AS392" s="23">
        <f t="shared" si="357"/>
        <v>-6.5999999999999837E-2</v>
      </c>
      <c r="AT392" s="23">
        <f t="shared" si="335"/>
        <v>8.3999999999999631E-2</v>
      </c>
      <c r="AU392" s="23">
        <f t="shared" si="336"/>
        <v>9.9999999999997868E-3</v>
      </c>
      <c r="AV392" s="23" t="str">
        <f t="shared" si="337"/>
        <v/>
      </c>
      <c r="AW392" s="23" t="str">
        <f t="shared" si="338"/>
        <v/>
      </c>
      <c r="AX392" s="23" t="str">
        <f t="shared" si="339"/>
        <v/>
      </c>
      <c r="AY392" s="23">
        <f t="shared" si="340"/>
        <v>-3.8000000000000256E-2</v>
      </c>
      <c r="AZ392" s="23">
        <f t="shared" si="341"/>
        <v>-2.7999999999999581E-2</v>
      </c>
      <c r="BA392" s="23">
        <f t="shared" si="342"/>
        <v>9.9999999999999645E-2</v>
      </c>
      <c r="BB392" s="23">
        <f t="shared" si="343"/>
        <v>6.4999999999999503E-2</v>
      </c>
      <c r="BC392" s="23">
        <f t="shared" si="344"/>
        <v>6.0000000000002274E-3</v>
      </c>
      <c r="BD392" s="23">
        <f t="shared" si="345"/>
        <v>1.5000000000000568E-2</v>
      </c>
      <c r="BE392" s="23">
        <f t="shared" si="346"/>
        <v>-6.7999999999999616E-2</v>
      </c>
      <c r="BF392" s="23">
        <f t="shared" si="347"/>
        <v>-0.22100000000000009</v>
      </c>
      <c r="BG392" s="23">
        <f t="shared" si="348"/>
        <v>-0.14449999999999985</v>
      </c>
      <c r="BH392" s="23" t="str">
        <f t="shared" si="349"/>
        <v/>
      </c>
      <c r="BI392" s="23" t="str">
        <f t="shared" si="350"/>
        <v/>
      </c>
      <c r="BJ392" s="23" t="str">
        <f t="shared" si="351"/>
        <v/>
      </c>
      <c r="BK392" s="23" t="str">
        <f t="shared" si="352"/>
        <v/>
      </c>
      <c r="BL392" s="23" t="str">
        <f t="shared" si="353"/>
        <v/>
      </c>
      <c r="BM392" s="23" t="str">
        <f t="shared" si="354"/>
        <v/>
      </c>
      <c r="BN392" s="23" t="str">
        <f t="shared" si="355"/>
        <v/>
      </c>
      <c r="BP392" s="8">
        <f t="shared" si="362"/>
        <v>4.3000000000000149E-2</v>
      </c>
      <c r="BQ392" s="8">
        <f t="shared" si="363"/>
        <v>0.10899999999999999</v>
      </c>
      <c r="BR392" s="8">
        <f t="shared" si="364"/>
        <v>6.5999999999999837E-2</v>
      </c>
      <c r="BS392" s="8">
        <f t="shared" si="365"/>
        <v>8.3999999999999631E-2</v>
      </c>
      <c r="BT392" s="8">
        <f t="shared" si="366"/>
        <v>9.9999999999997868E-3</v>
      </c>
      <c r="BU392" s="8" t="str">
        <f t="shared" si="367"/>
        <v/>
      </c>
      <c r="BV392" s="8" t="str">
        <f t="shared" si="368"/>
        <v/>
      </c>
      <c r="BW392" s="8" t="str">
        <f t="shared" si="369"/>
        <v/>
      </c>
      <c r="BX392" s="8">
        <f t="shared" si="370"/>
        <v>3.8000000000000256E-2</v>
      </c>
      <c r="BY392" s="8">
        <f t="shared" si="371"/>
        <v>2.7999999999999581E-2</v>
      </c>
      <c r="BZ392" s="8">
        <f t="shared" si="372"/>
        <v>9.9999999999999645E-2</v>
      </c>
      <c r="CA392" s="8">
        <f t="shared" si="373"/>
        <v>6.4999999999999503E-2</v>
      </c>
      <c r="CB392" s="8">
        <f t="shared" si="374"/>
        <v>6.0000000000002274E-3</v>
      </c>
      <c r="CC392" s="8">
        <f t="shared" si="375"/>
        <v>1.5000000000000568E-2</v>
      </c>
      <c r="CD392" s="8">
        <f t="shared" si="376"/>
        <v>6.7999999999999616E-2</v>
      </c>
      <c r="CE392" s="8">
        <f t="shared" si="377"/>
        <v>0.22100000000000009</v>
      </c>
      <c r="CF392" s="8">
        <f t="shared" si="378"/>
        <v>0.14449999999999985</v>
      </c>
      <c r="CG392" s="8" t="str">
        <f t="shared" si="379"/>
        <v/>
      </c>
      <c r="CH392" s="8" t="str">
        <f t="shared" si="380"/>
        <v/>
      </c>
      <c r="CI392" s="8" t="str">
        <f t="shared" si="381"/>
        <v/>
      </c>
      <c r="CJ392" s="8" t="str">
        <f t="shared" si="382"/>
        <v/>
      </c>
      <c r="CK392" s="8" t="str">
        <f t="shared" si="383"/>
        <v/>
      </c>
      <c r="CL392" s="8" t="str">
        <f t="shared" si="384"/>
        <v/>
      </c>
      <c r="CM392" s="8" t="str">
        <f t="shared" si="385"/>
        <v/>
      </c>
      <c r="CN392" s="8"/>
    </row>
    <row r="393" spans="1:92">
      <c r="A393" s="1">
        <f t="shared" si="358"/>
        <v>391</v>
      </c>
      <c r="B393" s="34" t="s">
        <v>244</v>
      </c>
      <c r="C393" s="1">
        <v>7</v>
      </c>
      <c r="D393" s="4">
        <f t="shared" si="386"/>
        <v>69</v>
      </c>
      <c r="E393" s="4" t="s">
        <v>157</v>
      </c>
      <c r="F393" s="4">
        <v>1</v>
      </c>
      <c r="G393" s="4" t="s">
        <v>13</v>
      </c>
      <c r="H393" s="4" t="s">
        <v>19</v>
      </c>
      <c r="I393" s="4"/>
      <c r="J393" s="5">
        <v>86.4</v>
      </c>
      <c r="K393" s="67">
        <v>7.0000000000000001E-3</v>
      </c>
      <c r="L393" s="41">
        <v>5.012999999999999</v>
      </c>
      <c r="M393" s="132" t="s">
        <v>234</v>
      </c>
      <c r="N393" s="4" t="s">
        <v>15</v>
      </c>
      <c r="O393" s="50"/>
      <c r="P393" s="11"/>
      <c r="Q393" s="3"/>
      <c r="R393" s="6">
        <v>5.2629999999999999</v>
      </c>
      <c r="S393" s="6">
        <v>5.1970000000000001</v>
      </c>
      <c r="T393" s="6">
        <v>5.407</v>
      </c>
      <c r="U393" s="6">
        <v>4.8259999999999996</v>
      </c>
      <c r="V393" s="6">
        <v>5.1779999999999999</v>
      </c>
      <c r="W393" s="6">
        <v>5.101</v>
      </c>
      <c r="X393" s="6">
        <v>5.1050000000000004</v>
      </c>
      <c r="Y393" s="6">
        <v>5.077</v>
      </c>
      <c r="Z393" s="6">
        <v>5.048</v>
      </c>
      <c r="AA393" s="6">
        <v>5.03</v>
      </c>
      <c r="AB393" s="6">
        <v>4.9969999999999999</v>
      </c>
      <c r="AC393" s="6">
        <v>4.992</v>
      </c>
      <c r="AD393" s="6">
        <v>5.0620000000000003</v>
      </c>
      <c r="AE393" s="6">
        <v>4.7729999999999997</v>
      </c>
      <c r="AF393" s="6">
        <v>5.1929999999999996</v>
      </c>
      <c r="AG393" s="6">
        <v>4.9859999999999998</v>
      </c>
      <c r="AH393" s="23">
        <f t="shared" ref="AH393:AH404" si="389">SUM(AF393:AG393)/2</f>
        <v>5.0894999999999992</v>
      </c>
      <c r="AI393" s="9"/>
      <c r="AJ393" s="9"/>
      <c r="AK393" s="9"/>
      <c r="AL393" s="9"/>
      <c r="AM393" s="9"/>
      <c r="AN393" s="9"/>
      <c r="AO393" s="9"/>
      <c r="AP393" s="3"/>
      <c r="AQ393" s="23">
        <f t="shared" si="387"/>
        <v>0.25000000000000089</v>
      </c>
      <c r="AR393" s="23">
        <f t="shared" si="356"/>
        <v>0.18400000000000105</v>
      </c>
      <c r="AS393" s="23">
        <f t="shared" si="357"/>
        <v>0.39400000000000102</v>
      </c>
      <c r="AT393" s="23">
        <f t="shared" si="335"/>
        <v>-0.18699999999999939</v>
      </c>
      <c r="AU393" s="23">
        <f t="shared" si="336"/>
        <v>0.16500000000000092</v>
      </c>
      <c r="AV393" s="23">
        <f t="shared" si="337"/>
        <v>8.8000000000000966E-2</v>
      </c>
      <c r="AW393" s="23">
        <f t="shared" si="338"/>
        <v>9.2000000000001414E-2</v>
      </c>
      <c r="AX393" s="23">
        <f t="shared" si="339"/>
        <v>6.4000000000000945E-2</v>
      </c>
      <c r="AY393" s="23">
        <f t="shared" si="340"/>
        <v>3.500000000000103E-2</v>
      </c>
      <c r="AZ393" s="23">
        <f t="shared" si="341"/>
        <v>1.7000000000001236E-2</v>
      </c>
      <c r="BA393" s="23">
        <f t="shared" si="342"/>
        <v>-1.5999999999999126E-2</v>
      </c>
      <c r="BB393" s="23">
        <f t="shared" si="343"/>
        <v>-2.0999999999999019E-2</v>
      </c>
      <c r="BC393" s="23">
        <f t="shared" si="344"/>
        <v>4.9000000000001265E-2</v>
      </c>
      <c r="BD393" s="23">
        <f t="shared" si="345"/>
        <v>-0.23999999999999932</v>
      </c>
      <c r="BE393" s="23">
        <f t="shared" si="346"/>
        <v>0.1800000000000006</v>
      </c>
      <c r="BF393" s="23">
        <f t="shared" si="347"/>
        <v>-2.6999999999999247E-2</v>
      </c>
      <c r="BG393" s="23">
        <f t="shared" si="348"/>
        <v>7.6500000000000234E-2</v>
      </c>
      <c r="BH393" s="23" t="str">
        <f t="shared" si="349"/>
        <v/>
      </c>
      <c r="BI393" s="23" t="str">
        <f t="shared" si="350"/>
        <v/>
      </c>
      <c r="BJ393" s="23" t="str">
        <f t="shared" si="351"/>
        <v/>
      </c>
      <c r="BK393" s="23" t="str">
        <f t="shared" si="352"/>
        <v/>
      </c>
      <c r="BL393" s="23" t="str">
        <f t="shared" si="353"/>
        <v/>
      </c>
      <c r="BM393" s="23" t="str">
        <f t="shared" si="354"/>
        <v/>
      </c>
      <c r="BN393" s="23" t="str">
        <f t="shared" si="355"/>
        <v/>
      </c>
      <c r="BP393" s="8">
        <f t="shared" si="362"/>
        <v>0.25000000000000089</v>
      </c>
      <c r="BQ393" s="8">
        <f t="shared" si="363"/>
        <v>0.18400000000000105</v>
      </c>
      <c r="BR393" s="8">
        <f t="shared" si="364"/>
        <v>0.39400000000000102</v>
      </c>
      <c r="BS393" s="8">
        <f t="shared" si="365"/>
        <v>0.18699999999999939</v>
      </c>
      <c r="BT393" s="8">
        <f t="shared" si="366"/>
        <v>0.16500000000000092</v>
      </c>
      <c r="BU393" s="8">
        <f t="shared" si="367"/>
        <v>8.8000000000000966E-2</v>
      </c>
      <c r="BV393" s="8">
        <f t="shared" si="368"/>
        <v>9.2000000000001414E-2</v>
      </c>
      <c r="BW393" s="8">
        <f t="shared" si="369"/>
        <v>6.4000000000000945E-2</v>
      </c>
      <c r="BX393" s="8">
        <f t="shared" si="370"/>
        <v>3.500000000000103E-2</v>
      </c>
      <c r="BY393" s="8">
        <f t="shared" si="371"/>
        <v>1.7000000000001236E-2</v>
      </c>
      <c r="BZ393" s="8">
        <f t="shared" si="372"/>
        <v>1.5999999999999126E-2</v>
      </c>
      <c r="CA393" s="8">
        <f t="shared" si="373"/>
        <v>2.0999999999999019E-2</v>
      </c>
      <c r="CB393" s="8">
        <f t="shared" si="374"/>
        <v>4.9000000000001265E-2</v>
      </c>
      <c r="CC393" s="8">
        <f t="shared" si="375"/>
        <v>0.23999999999999932</v>
      </c>
      <c r="CD393" s="8">
        <f t="shared" si="376"/>
        <v>0.1800000000000006</v>
      </c>
      <c r="CE393" s="8">
        <f t="shared" si="377"/>
        <v>2.6999999999999247E-2</v>
      </c>
      <c r="CF393" s="8">
        <f t="shared" si="378"/>
        <v>7.6500000000000234E-2</v>
      </c>
      <c r="CG393" s="8" t="str">
        <f t="shared" si="379"/>
        <v/>
      </c>
      <c r="CH393" s="8" t="str">
        <f t="shared" si="380"/>
        <v/>
      </c>
      <c r="CI393" s="8" t="str">
        <f t="shared" si="381"/>
        <v/>
      </c>
      <c r="CJ393" s="8" t="str">
        <f t="shared" si="382"/>
        <v/>
      </c>
      <c r="CK393" s="8" t="str">
        <f t="shared" si="383"/>
        <v/>
      </c>
      <c r="CL393" s="8" t="str">
        <f t="shared" si="384"/>
        <v/>
      </c>
      <c r="CM393" s="8" t="str">
        <f t="shared" si="385"/>
        <v/>
      </c>
      <c r="CN393" s="8"/>
    </row>
    <row r="394" spans="1:92">
      <c r="A394" s="1">
        <f t="shared" si="358"/>
        <v>392</v>
      </c>
      <c r="B394" s="34"/>
      <c r="C394" s="1">
        <v>7</v>
      </c>
      <c r="D394" s="4">
        <f t="shared" si="386"/>
        <v>69</v>
      </c>
      <c r="E394" s="4" t="s">
        <v>135</v>
      </c>
      <c r="F394" s="4">
        <v>1</v>
      </c>
      <c r="G394" s="4" t="s">
        <v>13</v>
      </c>
      <c r="H394" s="4" t="s">
        <v>19</v>
      </c>
      <c r="I394" s="4"/>
      <c r="J394" s="5">
        <v>92.5</v>
      </c>
      <c r="K394" s="67">
        <v>0</v>
      </c>
      <c r="L394" s="41">
        <v>6.4280000000000008</v>
      </c>
      <c r="M394" s="132" t="s">
        <v>234</v>
      </c>
      <c r="N394" s="4" t="s">
        <v>15</v>
      </c>
      <c r="O394" s="50"/>
      <c r="P394" s="11"/>
      <c r="Q394" s="3"/>
      <c r="R394" s="6">
        <v>6.6210000000000004</v>
      </c>
      <c r="S394" s="6">
        <v>6.4550000000000001</v>
      </c>
      <c r="T394" s="6">
        <v>6.6550000000000002</v>
      </c>
      <c r="U394" s="6">
        <v>6.492</v>
      </c>
      <c r="V394" s="6">
        <v>6.508</v>
      </c>
      <c r="W394" s="6">
        <v>6.468</v>
      </c>
      <c r="X394" s="6">
        <v>6.4660000000000002</v>
      </c>
      <c r="Y394" s="6">
        <v>6.4450000000000003</v>
      </c>
      <c r="Z394" s="6">
        <v>6.4329999999999998</v>
      </c>
      <c r="AA394" s="6">
        <v>6.4420000000000002</v>
      </c>
      <c r="AB394" s="6">
        <v>6.3220000000000001</v>
      </c>
      <c r="AC394" s="6">
        <v>6.3570000000000002</v>
      </c>
      <c r="AD394" s="6">
        <v>6.391</v>
      </c>
      <c r="AE394" s="6">
        <v>6.149</v>
      </c>
      <c r="AF394" s="6">
        <v>6.4160000000000004</v>
      </c>
      <c r="AG394" s="6">
        <v>6.2519999999999998</v>
      </c>
      <c r="AH394" s="23">
        <f t="shared" si="389"/>
        <v>6.3339999999999996</v>
      </c>
      <c r="AI394" s="9"/>
      <c r="AJ394" s="9"/>
      <c r="AK394" s="9"/>
      <c r="AL394" s="9"/>
      <c r="AM394" s="9"/>
      <c r="AN394" s="9"/>
      <c r="AO394" s="9"/>
      <c r="AP394" s="3"/>
      <c r="AQ394" s="23">
        <f t="shared" si="387"/>
        <v>0.19299999999999962</v>
      </c>
      <c r="AR394" s="23">
        <f t="shared" si="356"/>
        <v>2.6999999999999247E-2</v>
      </c>
      <c r="AS394" s="23">
        <f t="shared" si="357"/>
        <v>0.22699999999999942</v>
      </c>
      <c r="AT394" s="23">
        <f t="shared" si="335"/>
        <v>6.3999999999999169E-2</v>
      </c>
      <c r="AU394" s="23">
        <f t="shared" si="336"/>
        <v>7.9999999999999183E-2</v>
      </c>
      <c r="AV394" s="23">
        <f t="shared" si="337"/>
        <v>3.9999999999999147E-2</v>
      </c>
      <c r="AW394" s="23">
        <f t="shared" si="338"/>
        <v>3.7999999999999368E-2</v>
      </c>
      <c r="AX394" s="23">
        <f t="shared" si="339"/>
        <v>1.699999999999946E-2</v>
      </c>
      <c r="AY394" s="23">
        <f t="shared" si="340"/>
        <v>4.9999999999990052E-3</v>
      </c>
      <c r="AZ394" s="23">
        <f t="shared" si="341"/>
        <v>1.3999999999999346E-2</v>
      </c>
      <c r="BA394" s="23">
        <f t="shared" si="342"/>
        <v>-0.10600000000000076</v>
      </c>
      <c r="BB394" s="23">
        <f t="shared" si="343"/>
        <v>-7.1000000000000618E-2</v>
      </c>
      <c r="BC394" s="23">
        <f t="shared" si="344"/>
        <v>-3.700000000000081E-2</v>
      </c>
      <c r="BD394" s="23">
        <f t="shared" si="345"/>
        <v>-0.2790000000000008</v>
      </c>
      <c r="BE394" s="23">
        <f t="shared" si="346"/>
        <v>-1.2000000000000455E-2</v>
      </c>
      <c r="BF394" s="23">
        <f t="shared" si="347"/>
        <v>-0.17600000000000104</v>
      </c>
      <c r="BG394" s="23">
        <f t="shared" si="348"/>
        <v>-9.4000000000001194E-2</v>
      </c>
      <c r="BH394" s="23" t="str">
        <f t="shared" si="349"/>
        <v/>
      </c>
      <c r="BI394" s="23" t="str">
        <f t="shared" si="350"/>
        <v/>
      </c>
      <c r="BJ394" s="23" t="str">
        <f t="shared" si="351"/>
        <v/>
      </c>
      <c r="BK394" s="23" t="str">
        <f t="shared" si="352"/>
        <v/>
      </c>
      <c r="BL394" s="23" t="str">
        <f t="shared" si="353"/>
        <v/>
      </c>
      <c r="BM394" s="23" t="str">
        <f t="shared" si="354"/>
        <v/>
      </c>
      <c r="BN394" s="23" t="str">
        <f t="shared" si="355"/>
        <v/>
      </c>
      <c r="BP394" s="8">
        <f t="shared" si="362"/>
        <v>0.19299999999999962</v>
      </c>
      <c r="BQ394" s="8">
        <f t="shared" si="363"/>
        <v>2.6999999999999247E-2</v>
      </c>
      <c r="BR394" s="8">
        <f t="shared" si="364"/>
        <v>0.22699999999999942</v>
      </c>
      <c r="BS394" s="8">
        <f t="shared" si="365"/>
        <v>6.3999999999999169E-2</v>
      </c>
      <c r="BT394" s="8">
        <f t="shared" si="366"/>
        <v>7.9999999999999183E-2</v>
      </c>
      <c r="BU394" s="8">
        <f t="shared" si="367"/>
        <v>3.9999999999999147E-2</v>
      </c>
      <c r="BV394" s="8">
        <f t="shared" si="368"/>
        <v>3.7999999999999368E-2</v>
      </c>
      <c r="BW394" s="8">
        <f t="shared" si="369"/>
        <v>1.699999999999946E-2</v>
      </c>
      <c r="BX394" s="8">
        <f t="shared" si="370"/>
        <v>4.9999999999990052E-3</v>
      </c>
      <c r="BY394" s="8">
        <f t="shared" si="371"/>
        <v>1.3999999999999346E-2</v>
      </c>
      <c r="BZ394" s="8">
        <f t="shared" si="372"/>
        <v>0.10600000000000076</v>
      </c>
      <c r="CA394" s="8">
        <f t="shared" si="373"/>
        <v>7.1000000000000618E-2</v>
      </c>
      <c r="CB394" s="8">
        <f t="shared" si="374"/>
        <v>3.700000000000081E-2</v>
      </c>
      <c r="CC394" s="8">
        <f t="shared" si="375"/>
        <v>0.2790000000000008</v>
      </c>
      <c r="CD394" s="8">
        <f t="shared" si="376"/>
        <v>1.2000000000000455E-2</v>
      </c>
      <c r="CE394" s="8">
        <f t="shared" si="377"/>
        <v>0.17600000000000104</v>
      </c>
      <c r="CF394" s="8">
        <f t="shared" si="378"/>
        <v>9.4000000000001194E-2</v>
      </c>
      <c r="CG394" s="8" t="str">
        <f t="shared" si="379"/>
        <v/>
      </c>
      <c r="CH394" s="8" t="str">
        <f t="shared" si="380"/>
        <v/>
      </c>
      <c r="CI394" s="8" t="str">
        <f t="shared" si="381"/>
        <v/>
      </c>
      <c r="CJ394" s="8" t="str">
        <f t="shared" si="382"/>
        <v/>
      </c>
      <c r="CK394" s="8" t="str">
        <f t="shared" si="383"/>
        <v/>
      </c>
      <c r="CL394" s="8" t="str">
        <f t="shared" si="384"/>
        <v/>
      </c>
      <c r="CM394" s="8" t="str">
        <f t="shared" si="385"/>
        <v/>
      </c>
      <c r="CN394" s="8"/>
    </row>
    <row r="395" spans="1:92">
      <c r="A395" s="1">
        <f t="shared" si="358"/>
        <v>393</v>
      </c>
      <c r="B395" s="34"/>
      <c r="C395" s="1">
        <v>7</v>
      </c>
      <c r="D395" s="4">
        <f t="shared" si="386"/>
        <v>69</v>
      </c>
      <c r="E395" s="4" t="s">
        <v>148</v>
      </c>
      <c r="F395" s="4">
        <v>1</v>
      </c>
      <c r="G395" s="4" t="s">
        <v>16</v>
      </c>
      <c r="H395" s="4" t="s">
        <v>192</v>
      </c>
      <c r="I395" s="4"/>
      <c r="J395" s="5">
        <v>92.8</v>
      </c>
      <c r="K395" s="67">
        <v>3.0000000000000001E-3</v>
      </c>
      <c r="L395" s="41">
        <v>6.4799999999999995</v>
      </c>
      <c r="M395" s="132" t="s">
        <v>234</v>
      </c>
      <c r="N395" s="4" t="s">
        <v>15</v>
      </c>
      <c r="O395" s="50"/>
      <c r="P395" s="11"/>
      <c r="Q395" s="3"/>
      <c r="R395" s="6">
        <v>6.5339999999999998</v>
      </c>
      <c r="S395" s="6">
        <v>6.3890000000000002</v>
      </c>
      <c r="T395" s="6">
        <v>6.7729999999999997</v>
      </c>
      <c r="U395" s="6">
        <v>6.6120000000000001</v>
      </c>
      <c r="V395" s="6">
        <v>6.5490000000000004</v>
      </c>
      <c r="W395" s="6">
        <v>6.4969999999999999</v>
      </c>
      <c r="X395" s="6">
        <v>6.5039999999999996</v>
      </c>
      <c r="Y395" s="6">
        <v>6.4989999999999997</v>
      </c>
      <c r="Z395" s="6">
        <v>6.4720000000000004</v>
      </c>
      <c r="AA395" s="6">
        <v>6.4870000000000001</v>
      </c>
      <c r="AB395" s="6">
        <v>6.6029999999999998</v>
      </c>
      <c r="AC395" s="6">
        <v>6.5439999999999996</v>
      </c>
      <c r="AD395" s="6">
        <v>6.4930000000000003</v>
      </c>
      <c r="AE395" s="6">
        <v>6.4749999999999996</v>
      </c>
      <c r="AF395" s="6">
        <v>6.4409999999999998</v>
      </c>
      <c r="AG395" s="6">
        <v>6.3540000000000001</v>
      </c>
      <c r="AH395" s="23">
        <f t="shared" si="389"/>
        <v>6.3975</v>
      </c>
      <c r="AI395" s="9"/>
      <c r="AJ395" s="9"/>
      <c r="AK395" s="9"/>
      <c r="AL395" s="9"/>
      <c r="AM395" s="9"/>
      <c r="AN395" s="9"/>
      <c r="AO395" s="9"/>
      <c r="AP395" s="3"/>
      <c r="AQ395" s="23">
        <f t="shared" si="387"/>
        <v>5.400000000000027E-2</v>
      </c>
      <c r="AR395" s="23">
        <f t="shared" si="356"/>
        <v>-9.0999999999999304E-2</v>
      </c>
      <c r="AS395" s="23">
        <f t="shared" si="357"/>
        <v>0.29300000000000015</v>
      </c>
      <c r="AT395" s="23">
        <f t="shared" si="335"/>
        <v>0.13200000000000056</v>
      </c>
      <c r="AU395" s="23">
        <f t="shared" si="336"/>
        <v>6.9000000000000838E-2</v>
      </c>
      <c r="AV395" s="23">
        <f t="shared" si="337"/>
        <v>1.7000000000000348E-2</v>
      </c>
      <c r="AW395" s="23">
        <f t="shared" si="338"/>
        <v>2.4000000000000021E-2</v>
      </c>
      <c r="AX395" s="23">
        <f t="shared" si="339"/>
        <v>1.9000000000000128E-2</v>
      </c>
      <c r="AY395" s="23">
        <f t="shared" si="340"/>
        <v>-7.9999999999991189E-3</v>
      </c>
      <c r="AZ395" s="23">
        <f t="shared" si="341"/>
        <v>7.0000000000005613E-3</v>
      </c>
      <c r="BA395" s="23">
        <f t="shared" si="342"/>
        <v>0.12300000000000022</v>
      </c>
      <c r="BB395" s="23">
        <f t="shared" si="343"/>
        <v>6.4000000000000057E-2</v>
      </c>
      <c r="BC395" s="23">
        <f t="shared" si="344"/>
        <v>1.3000000000000789E-2</v>
      </c>
      <c r="BD395" s="23">
        <f t="shared" si="345"/>
        <v>-4.9999999999998934E-3</v>
      </c>
      <c r="BE395" s="23">
        <f t="shared" si="346"/>
        <v>-3.8999999999999702E-2</v>
      </c>
      <c r="BF395" s="23">
        <f t="shared" si="347"/>
        <v>-0.12599999999999945</v>
      </c>
      <c r="BG395" s="23">
        <f t="shared" si="348"/>
        <v>-8.2499999999999574E-2</v>
      </c>
      <c r="BH395" s="23" t="str">
        <f t="shared" si="349"/>
        <v/>
      </c>
      <c r="BI395" s="23" t="str">
        <f t="shared" si="350"/>
        <v/>
      </c>
      <c r="BJ395" s="23" t="str">
        <f t="shared" si="351"/>
        <v/>
      </c>
      <c r="BK395" s="23" t="str">
        <f t="shared" si="352"/>
        <v/>
      </c>
      <c r="BL395" s="23" t="str">
        <f t="shared" si="353"/>
        <v/>
      </c>
      <c r="BM395" s="23" t="str">
        <f t="shared" si="354"/>
        <v/>
      </c>
      <c r="BN395" s="23" t="str">
        <f t="shared" si="355"/>
        <v/>
      </c>
      <c r="BP395" s="8">
        <f t="shared" si="362"/>
        <v>5.400000000000027E-2</v>
      </c>
      <c r="BQ395" s="8">
        <f t="shared" si="363"/>
        <v>9.0999999999999304E-2</v>
      </c>
      <c r="BR395" s="8">
        <f t="shared" si="364"/>
        <v>0.29300000000000015</v>
      </c>
      <c r="BS395" s="8">
        <f t="shared" si="365"/>
        <v>0.13200000000000056</v>
      </c>
      <c r="BT395" s="8">
        <f t="shared" si="366"/>
        <v>6.9000000000000838E-2</v>
      </c>
      <c r="BU395" s="8">
        <f t="shared" si="367"/>
        <v>1.7000000000000348E-2</v>
      </c>
      <c r="BV395" s="8">
        <f t="shared" si="368"/>
        <v>2.4000000000000021E-2</v>
      </c>
      <c r="BW395" s="8">
        <f t="shared" si="369"/>
        <v>1.9000000000000128E-2</v>
      </c>
      <c r="BX395" s="8">
        <f t="shared" si="370"/>
        <v>7.9999999999991189E-3</v>
      </c>
      <c r="BY395" s="8">
        <f t="shared" si="371"/>
        <v>7.0000000000005613E-3</v>
      </c>
      <c r="BZ395" s="8">
        <f t="shared" si="372"/>
        <v>0.12300000000000022</v>
      </c>
      <c r="CA395" s="8">
        <f t="shared" si="373"/>
        <v>6.4000000000000057E-2</v>
      </c>
      <c r="CB395" s="8">
        <f t="shared" si="374"/>
        <v>1.3000000000000789E-2</v>
      </c>
      <c r="CC395" s="8">
        <f t="shared" si="375"/>
        <v>4.9999999999998934E-3</v>
      </c>
      <c r="CD395" s="8">
        <f t="shared" si="376"/>
        <v>3.8999999999999702E-2</v>
      </c>
      <c r="CE395" s="8">
        <f t="shared" si="377"/>
        <v>0.12599999999999945</v>
      </c>
      <c r="CF395" s="8">
        <f t="shared" si="378"/>
        <v>8.2499999999999574E-2</v>
      </c>
      <c r="CG395" s="8" t="str">
        <f t="shared" si="379"/>
        <v/>
      </c>
      <c r="CH395" s="8" t="str">
        <f t="shared" si="380"/>
        <v/>
      </c>
      <c r="CI395" s="8" t="str">
        <f t="shared" si="381"/>
        <v/>
      </c>
      <c r="CJ395" s="8" t="str">
        <f t="shared" si="382"/>
        <v/>
      </c>
      <c r="CK395" s="8" t="str">
        <f t="shared" si="383"/>
        <v/>
      </c>
      <c r="CL395" s="8" t="str">
        <f t="shared" si="384"/>
        <v/>
      </c>
      <c r="CM395" s="8" t="str">
        <f t="shared" si="385"/>
        <v/>
      </c>
      <c r="CN395" s="8"/>
    </row>
    <row r="396" spans="1:92">
      <c r="A396" s="1">
        <f t="shared" si="358"/>
        <v>394</v>
      </c>
      <c r="B396" s="34"/>
      <c r="C396" s="1">
        <v>7</v>
      </c>
      <c r="D396" s="4">
        <f t="shared" si="386"/>
        <v>69</v>
      </c>
      <c r="E396" s="4" t="s">
        <v>151</v>
      </c>
      <c r="F396" s="4">
        <v>1</v>
      </c>
      <c r="G396" s="4" t="s">
        <v>16</v>
      </c>
      <c r="H396" s="4" t="s">
        <v>192</v>
      </c>
      <c r="I396" s="4"/>
      <c r="J396" s="5">
        <v>92.8</v>
      </c>
      <c r="K396" s="69"/>
      <c r="L396" s="41">
        <v>6.835</v>
      </c>
      <c r="M396" s="132" t="s">
        <v>234</v>
      </c>
      <c r="N396" s="4" t="s">
        <v>15</v>
      </c>
      <c r="O396" s="50"/>
      <c r="P396" s="11"/>
      <c r="Q396" s="3"/>
      <c r="R396" s="6">
        <v>6.9210000000000003</v>
      </c>
      <c r="S396" s="6">
        <v>6.8159999999999998</v>
      </c>
      <c r="T396" s="6">
        <v>7.1360000000000001</v>
      </c>
      <c r="U396" s="6">
        <v>6.99</v>
      </c>
      <c r="V396" s="6">
        <v>6.9180000000000001</v>
      </c>
      <c r="W396" s="6">
        <v>6.8570000000000002</v>
      </c>
      <c r="X396" s="6">
        <v>6.8630000000000004</v>
      </c>
      <c r="Y396" s="6">
        <v>6.86</v>
      </c>
      <c r="Z396" s="6">
        <v>6.8310000000000004</v>
      </c>
      <c r="AA396" s="6">
        <v>6.8479999999999999</v>
      </c>
      <c r="AB396" s="6">
        <v>6.984</v>
      </c>
      <c r="AC396" s="6">
        <v>6.9169999999999998</v>
      </c>
      <c r="AD396" s="6">
        <v>6.883</v>
      </c>
      <c r="AE396" s="6">
        <v>6.8680000000000003</v>
      </c>
      <c r="AF396" s="6">
        <v>6.88</v>
      </c>
      <c r="AG396" s="6">
        <v>6.6779999999999999</v>
      </c>
      <c r="AH396" s="23">
        <f t="shared" si="389"/>
        <v>6.7789999999999999</v>
      </c>
      <c r="AI396" s="9"/>
      <c r="AJ396" s="9"/>
      <c r="AK396" s="9"/>
      <c r="AL396" s="9"/>
      <c r="AM396" s="9"/>
      <c r="AN396" s="9"/>
      <c r="AO396" s="9"/>
      <c r="AP396" s="3"/>
      <c r="AQ396" s="23">
        <f t="shared" si="387"/>
        <v>8.6000000000000298E-2</v>
      </c>
      <c r="AR396" s="23">
        <f t="shared" si="356"/>
        <v>-1.9000000000000128E-2</v>
      </c>
      <c r="AS396" s="23">
        <f t="shared" si="357"/>
        <v>0.30100000000000016</v>
      </c>
      <c r="AT396" s="23">
        <f t="shared" si="335"/>
        <v>0.15500000000000025</v>
      </c>
      <c r="AU396" s="23">
        <f t="shared" si="336"/>
        <v>8.3000000000000185E-2</v>
      </c>
      <c r="AV396" s="23">
        <f t="shared" si="337"/>
        <v>2.2000000000000242E-2</v>
      </c>
      <c r="AW396" s="23">
        <f t="shared" si="338"/>
        <v>2.8000000000000469E-2</v>
      </c>
      <c r="AX396" s="23">
        <f t="shared" si="339"/>
        <v>2.5000000000000355E-2</v>
      </c>
      <c r="AY396" s="23">
        <f t="shared" si="340"/>
        <v>-3.9999999999995595E-3</v>
      </c>
      <c r="AZ396" s="23">
        <f t="shared" si="341"/>
        <v>1.2999999999999901E-2</v>
      </c>
      <c r="BA396" s="23">
        <f t="shared" si="342"/>
        <v>0.14900000000000002</v>
      </c>
      <c r="BB396" s="23">
        <f t="shared" si="343"/>
        <v>8.1999999999999851E-2</v>
      </c>
      <c r="BC396" s="23">
        <f t="shared" si="344"/>
        <v>4.8000000000000043E-2</v>
      </c>
      <c r="BD396" s="23">
        <f t="shared" si="345"/>
        <v>3.3000000000000362E-2</v>
      </c>
      <c r="BE396" s="23">
        <f t="shared" si="346"/>
        <v>4.4999999999999929E-2</v>
      </c>
      <c r="BF396" s="23">
        <f t="shared" si="347"/>
        <v>-0.15700000000000003</v>
      </c>
      <c r="BG396" s="23">
        <f t="shared" si="348"/>
        <v>-5.600000000000005E-2</v>
      </c>
      <c r="BH396" s="23" t="str">
        <f t="shared" si="349"/>
        <v/>
      </c>
      <c r="BI396" s="23" t="str">
        <f t="shared" si="350"/>
        <v/>
      </c>
      <c r="BJ396" s="23" t="str">
        <f t="shared" si="351"/>
        <v/>
      </c>
      <c r="BK396" s="23" t="str">
        <f t="shared" si="352"/>
        <v/>
      </c>
      <c r="BL396" s="23" t="str">
        <f t="shared" si="353"/>
        <v/>
      </c>
      <c r="BM396" s="23" t="str">
        <f t="shared" si="354"/>
        <v/>
      </c>
      <c r="BN396" s="23" t="str">
        <f t="shared" si="355"/>
        <v/>
      </c>
      <c r="BP396" s="8">
        <f t="shared" si="362"/>
        <v>8.6000000000000298E-2</v>
      </c>
      <c r="BQ396" s="8">
        <f t="shared" si="363"/>
        <v>1.9000000000000128E-2</v>
      </c>
      <c r="BR396" s="8">
        <f t="shared" si="364"/>
        <v>0.30100000000000016</v>
      </c>
      <c r="BS396" s="8">
        <f t="shared" si="365"/>
        <v>0.15500000000000025</v>
      </c>
      <c r="BT396" s="8">
        <f t="shared" si="366"/>
        <v>8.3000000000000185E-2</v>
      </c>
      <c r="BU396" s="8">
        <f t="shared" si="367"/>
        <v>2.2000000000000242E-2</v>
      </c>
      <c r="BV396" s="8">
        <f t="shared" si="368"/>
        <v>2.8000000000000469E-2</v>
      </c>
      <c r="BW396" s="8">
        <f t="shared" si="369"/>
        <v>2.5000000000000355E-2</v>
      </c>
      <c r="BX396" s="8">
        <f t="shared" si="370"/>
        <v>3.9999999999995595E-3</v>
      </c>
      <c r="BY396" s="8">
        <f t="shared" si="371"/>
        <v>1.2999999999999901E-2</v>
      </c>
      <c r="BZ396" s="8">
        <f t="shared" si="372"/>
        <v>0.14900000000000002</v>
      </c>
      <c r="CA396" s="8">
        <f t="shared" si="373"/>
        <v>8.1999999999999851E-2</v>
      </c>
      <c r="CB396" s="8">
        <f t="shared" si="374"/>
        <v>4.8000000000000043E-2</v>
      </c>
      <c r="CC396" s="8">
        <f t="shared" si="375"/>
        <v>3.3000000000000362E-2</v>
      </c>
      <c r="CD396" s="8">
        <f t="shared" si="376"/>
        <v>4.4999999999999929E-2</v>
      </c>
      <c r="CE396" s="8">
        <f t="shared" si="377"/>
        <v>0.15700000000000003</v>
      </c>
      <c r="CF396" s="8">
        <f t="shared" si="378"/>
        <v>5.600000000000005E-2</v>
      </c>
      <c r="CG396" s="8" t="str">
        <f t="shared" si="379"/>
        <v/>
      </c>
      <c r="CH396" s="8" t="str">
        <f t="shared" si="380"/>
        <v/>
      </c>
      <c r="CI396" s="8" t="str">
        <f t="shared" si="381"/>
        <v/>
      </c>
      <c r="CJ396" s="8" t="str">
        <f t="shared" si="382"/>
        <v/>
      </c>
      <c r="CK396" s="8" t="str">
        <f t="shared" si="383"/>
        <v/>
      </c>
      <c r="CL396" s="8" t="str">
        <f t="shared" si="384"/>
        <v/>
      </c>
      <c r="CM396" s="8" t="str">
        <f t="shared" si="385"/>
        <v/>
      </c>
      <c r="CN396" s="8"/>
    </row>
    <row r="397" spans="1:92">
      <c r="A397" s="1">
        <f t="shared" si="358"/>
        <v>395</v>
      </c>
      <c r="B397" s="34"/>
      <c r="C397" s="1">
        <v>7</v>
      </c>
      <c r="D397" s="4">
        <f t="shared" si="386"/>
        <v>69</v>
      </c>
      <c r="E397" s="4" t="s">
        <v>148</v>
      </c>
      <c r="F397" s="4">
        <v>1</v>
      </c>
      <c r="G397" s="4" t="s">
        <v>16</v>
      </c>
      <c r="H397" s="4" t="s">
        <v>192</v>
      </c>
      <c r="I397" s="4"/>
      <c r="J397" s="5">
        <v>93.1</v>
      </c>
      <c r="K397" s="67">
        <v>2.1999999999999999E-2</v>
      </c>
      <c r="L397" s="41">
        <v>7.0599999999999987</v>
      </c>
      <c r="M397" s="132" t="s">
        <v>234</v>
      </c>
      <c r="N397" s="4" t="s">
        <v>15</v>
      </c>
      <c r="O397" s="50"/>
      <c r="P397" s="11"/>
      <c r="Q397" s="3"/>
      <c r="R397" s="6">
        <v>7.1390000000000002</v>
      </c>
      <c r="S397" s="6">
        <v>6.9669999999999996</v>
      </c>
      <c r="T397" s="6">
        <v>7.367</v>
      </c>
      <c r="U397" s="6">
        <v>7.2279999999999998</v>
      </c>
      <c r="V397" s="6">
        <v>7.1360000000000001</v>
      </c>
      <c r="W397" s="6">
        <v>7.0839999999999996</v>
      </c>
      <c r="X397" s="6">
        <v>7.0890000000000004</v>
      </c>
      <c r="Y397" s="6">
        <v>7.08</v>
      </c>
      <c r="Z397" s="6">
        <v>7.0529999999999999</v>
      </c>
      <c r="AA397" s="6">
        <v>7.069</v>
      </c>
      <c r="AB397" s="6">
        <v>7.2050000000000001</v>
      </c>
      <c r="AC397" s="6">
        <v>7.1390000000000002</v>
      </c>
      <c r="AD397" s="6">
        <v>7.0819999999999999</v>
      </c>
      <c r="AE397" s="6">
        <v>7.0780000000000003</v>
      </c>
      <c r="AF397" s="6">
        <v>7.0279999999999996</v>
      </c>
      <c r="AG397" s="6">
        <v>6.9370000000000003</v>
      </c>
      <c r="AH397" s="23">
        <f t="shared" si="389"/>
        <v>6.9824999999999999</v>
      </c>
      <c r="AI397" s="9"/>
      <c r="AJ397" s="9"/>
      <c r="AK397" s="9"/>
      <c r="AL397" s="9"/>
      <c r="AM397" s="9"/>
      <c r="AN397" s="9"/>
      <c r="AO397" s="9"/>
      <c r="AP397" s="3"/>
      <c r="AQ397" s="23">
        <f t="shared" si="387"/>
        <v>7.9000000000001513E-2</v>
      </c>
      <c r="AR397" s="23">
        <f t="shared" si="356"/>
        <v>-9.2999999999999083E-2</v>
      </c>
      <c r="AS397" s="23">
        <f t="shared" si="357"/>
        <v>0.30700000000000127</v>
      </c>
      <c r="AT397" s="23">
        <f t="shared" si="335"/>
        <v>0.16800000000000104</v>
      </c>
      <c r="AU397" s="23">
        <f t="shared" si="336"/>
        <v>7.60000000000014E-2</v>
      </c>
      <c r="AV397" s="23">
        <f t="shared" si="337"/>
        <v>2.4000000000000909E-2</v>
      </c>
      <c r="AW397" s="23">
        <f t="shared" si="338"/>
        <v>2.9000000000001691E-2</v>
      </c>
      <c r="AX397" s="23">
        <f t="shared" si="339"/>
        <v>2.000000000000135E-2</v>
      </c>
      <c r="AY397" s="23">
        <f t="shared" si="340"/>
        <v>-6.999999999998785E-3</v>
      </c>
      <c r="AZ397" s="23">
        <f t="shared" si="341"/>
        <v>9.0000000000012292E-3</v>
      </c>
      <c r="BA397" s="23">
        <f t="shared" si="342"/>
        <v>0.14500000000000135</v>
      </c>
      <c r="BB397" s="23">
        <f t="shared" si="343"/>
        <v>7.9000000000001513E-2</v>
      </c>
      <c r="BC397" s="23">
        <f t="shared" si="344"/>
        <v>2.200000000000113E-2</v>
      </c>
      <c r="BD397" s="23">
        <f t="shared" si="345"/>
        <v>1.800000000000157E-2</v>
      </c>
      <c r="BE397" s="23">
        <f t="shared" si="346"/>
        <v>-3.199999999999914E-2</v>
      </c>
      <c r="BF397" s="23">
        <f t="shared" si="347"/>
        <v>-0.12299999999999844</v>
      </c>
      <c r="BG397" s="23">
        <f t="shared" si="348"/>
        <v>-7.7499999999998792E-2</v>
      </c>
      <c r="BH397" s="23" t="str">
        <f t="shared" si="349"/>
        <v/>
      </c>
      <c r="BI397" s="23" t="str">
        <f t="shared" si="350"/>
        <v/>
      </c>
      <c r="BJ397" s="23" t="str">
        <f t="shared" si="351"/>
        <v/>
      </c>
      <c r="BK397" s="23" t="str">
        <f t="shared" si="352"/>
        <v/>
      </c>
      <c r="BL397" s="23" t="str">
        <f t="shared" si="353"/>
        <v/>
      </c>
      <c r="BM397" s="23" t="str">
        <f t="shared" si="354"/>
        <v/>
      </c>
      <c r="BN397" s="23" t="str">
        <f t="shared" si="355"/>
        <v/>
      </c>
      <c r="BP397" s="8">
        <f t="shared" si="362"/>
        <v>7.9000000000001513E-2</v>
      </c>
      <c r="BQ397" s="8">
        <f t="shared" si="363"/>
        <v>9.2999999999999083E-2</v>
      </c>
      <c r="BR397" s="8">
        <f t="shared" si="364"/>
        <v>0.30700000000000127</v>
      </c>
      <c r="BS397" s="8">
        <f t="shared" si="365"/>
        <v>0.16800000000000104</v>
      </c>
      <c r="BT397" s="8">
        <f t="shared" si="366"/>
        <v>7.60000000000014E-2</v>
      </c>
      <c r="BU397" s="8">
        <f t="shared" si="367"/>
        <v>2.4000000000000909E-2</v>
      </c>
      <c r="BV397" s="8">
        <f t="shared" si="368"/>
        <v>2.9000000000001691E-2</v>
      </c>
      <c r="BW397" s="8">
        <f t="shared" si="369"/>
        <v>2.000000000000135E-2</v>
      </c>
      <c r="BX397" s="8">
        <f t="shared" si="370"/>
        <v>6.999999999998785E-3</v>
      </c>
      <c r="BY397" s="8">
        <f t="shared" si="371"/>
        <v>9.0000000000012292E-3</v>
      </c>
      <c r="BZ397" s="8">
        <f t="shared" si="372"/>
        <v>0.14500000000000135</v>
      </c>
      <c r="CA397" s="8">
        <f t="shared" si="373"/>
        <v>7.9000000000001513E-2</v>
      </c>
      <c r="CB397" s="8">
        <f t="shared" si="374"/>
        <v>2.200000000000113E-2</v>
      </c>
      <c r="CC397" s="8">
        <f t="shared" si="375"/>
        <v>1.800000000000157E-2</v>
      </c>
      <c r="CD397" s="8">
        <f t="shared" si="376"/>
        <v>3.199999999999914E-2</v>
      </c>
      <c r="CE397" s="8">
        <f t="shared" si="377"/>
        <v>0.12299999999999844</v>
      </c>
      <c r="CF397" s="8">
        <f t="shared" si="378"/>
        <v>7.7499999999998792E-2</v>
      </c>
      <c r="CG397" s="8" t="str">
        <f t="shared" si="379"/>
        <v/>
      </c>
      <c r="CH397" s="8" t="str">
        <f t="shared" si="380"/>
        <v/>
      </c>
      <c r="CI397" s="8" t="str">
        <f t="shared" si="381"/>
        <v/>
      </c>
      <c r="CJ397" s="8" t="str">
        <f t="shared" si="382"/>
        <v/>
      </c>
      <c r="CK397" s="8" t="str">
        <f t="shared" si="383"/>
        <v/>
      </c>
      <c r="CL397" s="8" t="str">
        <f t="shared" si="384"/>
        <v/>
      </c>
      <c r="CM397" s="8" t="str">
        <f t="shared" si="385"/>
        <v/>
      </c>
      <c r="CN397" s="8"/>
    </row>
    <row r="398" spans="1:92">
      <c r="A398" s="1">
        <f t="shared" si="358"/>
        <v>396</v>
      </c>
      <c r="B398" s="34"/>
      <c r="C398" s="1">
        <v>7</v>
      </c>
      <c r="D398" s="4">
        <f t="shared" si="386"/>
        <v>69</v>
      </c>
      <c r="E398" s="4" t="s">
        <v>151</v>
      </c>
      <c r="F398" s="4">
        <v>1</v>
      </c>
      <c r="G398" s="4" t="s">
        <v>16</v>
      </c>
      <c r="H398" s="4" t="s">
        <v>192</v>
      </c>
      <c r="I398" s="4"/>
      <c r="J398" s="5">
        <v>92.6</v>
      </c>
      <c r="K398" s="69"/>
      <c r="L398" s="41">
        <v>7.0920000000000005</v>
      </c>
      <c r="M398" s="132" t="s">
        <v>234</v>
      </c>
      <c r="N398" s="4" t="s">
        <v>15</v>
      </c>
      <c r="O398" s="50"/>
      <c r="P398" s="11"/>
      <c r="Q398" s="3"/>
      <c r="R398" s="6">
        <v>7.1</v>
      </c>
      <c r="S398" s="6">
        <v>6.9660000000000002</v>
      </c>
      <c r="T398" s="6">
        <v>7.39</v>
      </c>
      <c r="U398" s="6">
        <v>7.2370000000000001</v>
      </c>
      <c r="V398" s="6">
        <v>7.1609999999999996</v>
      </c>
      <c r="W398" s="6">
        <v>7.11</v>
      </c>
      <c r="X398" s="6">
        <v>7.117</v>
      </c>
      <c r="Y398" s="6">
        <v>7.1130000000000004</v>
      </c>
      <c r="Z398" s="6">
        <v>7.0830000000000002</v>
      </c>
      <c r="AA398" s="6">
        <v>7.0990000000000002</v>
      </c>
      <c r="AB398" s="6">
        <v>7.2060000000000004</v>
      </c>
      <c r="AC398" s="6">
        <v>7.1459999999999999</v>
      </c>
      <c r="AD398" s="6">
        <v>7.0860000000000003</v>
      </c>
      <c r="AE398" s="6">
        <v>7.0780000000000003</v>
      </c>
      <c r="AF398" s="6">
        <v>7.02</v>
      </c>
      <c r="AG398" s="6">
        <v>6.968</v>
      </c>
      <c r="AH398" s="23">
        <f t="shared" si="389"/>
        <v>6.9939999999999998</v>
      </c>
      <c r="AI398" s="9"/>
      <c r="AJ398" s="9"/>
      <c r="AK398" s="9"/>
      <c r="AL398" s="9"/>
      <c r="AM398" s="9"/>
      <c r="AN398" s="9"/>
      <c r="AO398" s="9"/>
      <c r="AP398" s="3"/>
      <c r="AQ398" s="23">
        <f t="shared" si="387"/>
        <v>7.9999999999991189E-3</v>
      </c>
      <c r="AR398" s="23">
        <f t="shared" si="356"/>
        <v>-0.12600000000000033</v>
      </c>
      <c r="AS398" s="23">
        <f t="shared" si="357"/>
        <v>0.29799999999999915</v>
      </c>
      <c r="AT398" s="23">
        <f t="shared" ref="AT398:AT461" si="390">IF((U398&lt;&gt;"")*AND($L398&lt;&gt;"")*AND($H398&lt;&gt;"dou"),U398-$L398,"")</f>
        <v>0.14499999999999957</v>
      </c>
      <c r="AU398" s="23">
        <f t="shared" ref="AU398:AU461" si="391">IF((V398&lt;&gt;"")*AND($L398&lt;&gt;"")*AND($H398&lt;&gt;"dou"),V398-$L398,"")</f>
        <v>6.8999999999999062E-2</v>
      </c>
      <c r="AV398" s="23">
        <f t="shared" ref="AV398:AV461" si="392">IF((W398&lt;&gt;"")*AND($L398&lt;&gt;"")*AND($H398&lt;&gt;"dou"),W398-$L398,"")</f>
        <v>1.7999999999999794E-2</v>
      </c>
      <c r="AW398" s="23">
        <f t="shared" ref="AW398:AW461" si="393">IF((X398&lt;&gt;"")*AND($L398&lt;&gt;"")*AND($H398&lt;&gt;"dou"),X398-$L398,"")</f>
        <v>2.4999999999999467E-2</v>
      </c>
      <c r="AX398" s="23">
        <f t="shared" ref="AX398:AX461" si="394">IF((Y398&lt;&gt;"")*AND($L398&lt;&gt;"")*AND($H398&lt;&gt;"dou"),Y398-$L398,"")</f>
        <v>2.0999999999999908E-2</v>
      </c>
      <c r="AY398" s="23">
        <f t="shared" ref="AY398:AY461" si="395">IF((Z398&lt;&gt;"")*AND($L398&lt;&gt;"")*AND($H398&lt;&gt;"dou"),Z398-$L398,"")</f>
        <v>-9.0000000000003411E-3</v>
      </c>
      <c r="AZ398" s="23">
        <f t="shared" ref="AZ398:AZ461" si="396">IF((AA398&lt;&gt;"")*AND($L398&lt;&gt;"")*AND($H398&lt;&gt;"dou"),AA398-$L398,"")</f>
        <v>6.9999999999996732E-3</v>
      </c>
      <c r="BA398" s="23">
        <f t="shared" ref="BA398:BA461" si="397">IF((AB398&lt;&gt;"")*AND($L398&lt;&gt;"")*AND($H398&lt;&gt;"dou"),AB398-$L398,"")</f>
        <v>0.11399999999999988</v>
      </c>
      <c r="BB398" s="23">
        <f t="shared" ref="BB398:BB461" si="398">IF((AC398&lt;&gt;"")*AND($L398&lt;&gt;"")*AND($H398&lt;&gt;"dou"),AC398-$L398,"")</f>
        <v>5.3999999999999382E-2</v>
      </c>
      <c r="BC398" s="23">
        <f t="shared" ref="BC398:BC461" si="399">IF((AD398&lt;&gt;"")*AND($L398&lt;&gt;"")*AND($H398&lt;&gt;"dou"),AD398-$L398,"")</f>
        <v>-6.0000000000002274E-3</v>
      </c>
      <c r="BD398" s="23">
        <f t="shared" ref="BD398:BD461" si="400">IF((AE398&lt;&gt;"")*AND($L398&lt;&gt;"")*AND($H398&lt;&gt;"dou"),AE398-$L398,"")</f>
        <v>-1.4000000000000234E-2</v>
      </c>
      <c r="BE398" s="23">
        <f t="shared" ref="BE398:BE461" si="401">IF((AF398&lt;&gt;"")*AND($L398&lt;&gt;"")*AND($H398&lt;&gt;"dou"),AF398-$L398,"")</f>
        <v>-7.2000000000000952E-2</v>
      </c>
      <c r="BF398" s="23">
        <f t="shared" ref="BF398:BF461" si="402">IF((AG398&lt;&gt;"")*AND($L398&lt;&gt;"")*AND($H398&lt;&gt;"dou"),AG398-$L398,"")</f>
        <v>-0.12400000000000055</v>
      </c>
      <c r="BG398" s="23">
        <f t="shared" ref="BG398:BG461" si="403">IF((AH398&lt;&gt;"")*AND($L398&lt;&gt;"")*AND($H398&lt;&gt;"dou"),AH398-$L398,"")</f>
        <v>-9.8000000000000753E-2</v>
      </c>
      <c r="BH398" s="23" t="str">
        <f t="shared" ref="BH398:BH461" si="404">IF((AI398&lt;&gt;"")*AND($L398&lt;&gt;"")*AND($H398&lt;&gt;"dou"),AI398-$L398,"")</f>
        <v/>
      </c>
      <c r="BI398" s="23" t="str">
        <f t="shared" ref="BI398:BI461" si="405">IF((AJ398&lt;&gt;"")*AND($L398&lt;&gt;"")*AND($H398&lt;&gt;"dou"),AJ398-$L398,"")</f>
        <v/>
      </c>
      <c r="BJ398" s="23" t="str">
        <f t="shared" ref="BJ398:BJ461" si="406">IF((AK398&lt;&gt;"")*AND($L398&lt;&gt;"")*AND($H398&lt;&gt;"dou"),AK398-$L398,"")</f>
        <v/>
      </c>
      <c r="BK398" s="23" t="str">
        <f t="shared" ref="BK398:BK461" si="407">IF((AL398&lt;&gt;"")*AND($L398&lt;&gt;"")*AND($H398&lt;&gt;"dou"),AL398-$L398,"")</f>
        <v/>
      </c>
      <c r="BL398" s="23" t="str">
        <f t="shared" ref="BL398:BL461" si="408">IF((AM398&lt;&gt;"")*AND($L398&lt;&gt;"")*AND($H398&lt;&gt;"dou"),AM398-$L398,"")</f>
        <v/>
      </c>
      <c r="BM398" s="23" t="str">
        <f t="shared" ref="BM398:BM461" si="409">IF((AN398&lt;&gt;"")*AND($L398&lt;&gt;"")*AND($H398&lt;&gt;"dou"),AN398-$L398,"")</f>
        <v/>
      </c>
      <c r="BN398" s="23" t="str">
        <f t="shared" ref="BN398:BN461" si="410">IF((AO398&lt;&gt;"")*AND($L398&lt;&gt;"")*AND($H398&lt;&gt;"dou"),AO398-$L398,"")</f>
        <v/>
      </c>
      <c r="BP398" s="8">
        <f t="shared" si="362"/>
        <v>7.9999999999991189E-3</v>
      </c>
      <c r="BQ398" s="8">
        <f t="shared" si="363"/>
        <v>0.12600000000000033</v>
      </c>
      <c r="BR398" s="8">
        <f t="shared" si="364"/>
        <v>0.29799999999999915</v>
      </c>
      <c r="BS398" s="8">
        <f t="shared" si="365"/>
        <v>0.14499999999999957</v>
      </c>
      <c r="BT398" s="8">
        <f t="shared" si="366"/>
        <v>6.8999999999999062E-2</v>
      </c>
      <c r="BU398" s="8">
        <f t="shared" si="367"/>
        <v>1.7999999999999794E-2</v>
      </c>
      <c r="BV398" s="8">
        <f t="shared" si="368"/>
        <v>2.4999999999999467E-2</v>
      </c>
      <c r="BW398" s="8">
        <f t="shared" si="369"/>
        <v>2.0999999999999908E-2</v>
      </c>
      <c r="BX398" s="8">
        <f t="shared" si="370"/>
        <v>9.0000000000003411E-3</v>
      </c>
      <c r="BY398" s="8">
        <f t="shared" si="371"/>
        <v>6.9999999999996732E-3</v>
      </c>
      <c r="BZ398" s="8">
        <f t="shared" si="372"/>
        <v>0.11399999999999988</v>
      </c>
      <c r="CA398" s="8">
        <f t="shared" si="373"/>
        <v>5.3999999999999382E-2</v>
      </c>
      <c r="CB398" s="8">
        <f t="shared" si="374"/>
        <v>6.0000000000002274E-3</v>
      </c>
      <c r="CC398" s="8">
        <f t="shared" si="375"/>
        <v>1.4000000000000234E-2</v>
      </c>
      <c r="CD398" s="8">
        <f t="shared" si="376"/>
        <v>7.2000000000000952E-2</v>
      </c>
      <c r="CE398" s="8">
        <f t="shared" si="377"/>
        <v>0.12400000000000055</v>
      </c>
      <c r="CF398" s="8">
        <f t="shared" si="378"/>
        <v>9.8000000000000753E-2</v>
      </c>
      <c r="CG398" s="8" t="str">
        <f t="shared" si="379"/>
        <v/>
      </c>
      <c r="CH398" s="8" t="str">
        <f t="shared" si="380"/>
        <v/>
      </c>
      <c r="CI398" s="8" t="str">
        <f t="shared" si="381"/>
        <v/>
      </c>
      <c r="CJ398" s="8" t="str">
        <f t="shared" si="382"/>
        <v/>
      </c>
      <c r="CK398" s="8" t="str">
        <f t="shared" si="383"/>
        <v/>
      </c>
      <c r="CL398" s="8" t="str">
        <f t="shared" si="384"/>
        <v/>
      </c>
      <c r="CM398" s="8" t="str">
        <f t="shared" si="385"/>
        <v/>
      </c>
      <c r="CN398" s="8"/>
    </row>
    <row r="399" spans="1:92">
      <c r="A399" s="1">
        <f t="shared" si="358"/>
        <v>397</v>
      </c>
      <c r="B399" s="34"/>
      <c r="C399" s="1">
        <v>7</v>
      </c>
      <c r="D399" s="4">
        <f t="shared" si="386"/>
        <v>69</v>
      </c>
      <c r="E399" s="4" t="s">
        <v>157</v>
      </c>
      <c r="F399" s="4">
        <v>1</v>
      </c>
      <c r="G399" s="4" t="s">
        <v>13</v>
      </c>
      <c r="H399" s="4" t="s">
        <v>19</v>
      </c>
      <c r="I399" s="4"/>
      <c r="J399" s="5">
        <v>91.2</v>
      </c>
      <c r="K399" s="67">
        <v>0.55600000000000005</v>
      </c>
      <c r="L399" s="41">
        <v>7.1690000000000005</v>
      </c>
      <c r="M399" s="132" t="s">
        <v>234</v>
      </c>
      <c r="N399" s="4" t="s">
        <v>15</v>
      </c>
      <c r="O399" s="50"/>
      <c r="P399" s="11"/>
      <c r="Q399" s="3"/>
      <c r="R399" s="6">
        <v>7.4560000000000004</v>
      </c>
      <c r="S399" s="6">
        <v>7.1669999999999998</v>
      </c>
      <c r="T399" s="6">
        <v>7.5430000000000001</v>
      </c>
      <c r="U399" s="56"/>
      <c r="V399" s="6">
        <v>7.3710000000000004</v>
      </c>
      <c r="W399" s="6">
        <v>7.23</v>
      </c>
      <c r="X399" s="6">
        <v>7.2009999999999996</v>
      </c>
      <c r="Y399" s="6">
        <v>7.2309999999999999</v>
      </c>
      <c r="Z399" s="6">
        <v>7.1669999999999998</v>
      </c>
      <c r="AA399" s="6">
        <v>7.2</v>
      </c>
      <c r="AB399" s="6">
        <v>7.3120000000000003</v>
      </c>
      <c r="AC399" s="6">
        <v>7.3019999999999996</v>
      </c>
      <c r="AD399" s="6">
        <v>7.258</v>
      </c>
      <c r="AE399" s="6">
        <v>7.1340000000000003</v>
      </c>
      <c r="AF399" s="6">
        <v>7.1719999999999997</v>
      </c>
      <c r="AG399" s="6">
        <v>7.0979999999999999</v>
      </c>
      <c r="AH399" s="23">
        <f t="shared" si="389"/>
        <v>7.1349999999999998</v>
      </c>
      <c r="AI399" s="9"/>
      <c r="AJ399" s="9"/>
      <c r="AK399" s="9"/>
      <c r="AL399" s="9"/>
      <c r="AM399" s="9"/>
      <c r="AN399" s="9"/>
      <c r="AO399" s="9"/>
      <c r="AP399" s="3"/>
      <c r="AQ399" s="23">
        <f t="shared" si="387"/>
        <v>0.28699999999999992</v>
      </c>
      <c r="AR399" s="23">
        <f t="shared" ref="AR399:AR462" si="411">IF((S399&lt;&gt;"")*AND($L399&lt;&gt;"")*AND($H399&lt;&gt;"dou"),S399-$L399,"")</f>
        <v>-2.0000000000006679E-3</v>
      </c>
      <c r="AS399" s="23">
        <f t="shared" ref="AS399:AS462" si="412">IF((T399&lt;&gt;"")*AND($L399&lt;&gt;"")*AND($H399&lt;&gt;"dou"),T399-$L399,"")</f>
        <v>0.37399999999999967</v>
      </c>
      <c r="AT399" s="23" t="str">
        <f t="shared" si="390"/>
        <v/>
      </c>
      <c r="AU399" s="23">
        <f t="shared" si="391"/>
        <v>0.20199999999999996</v>
      </c>
      <c r="AV399" s="23">
        <f t="shared" si="392"/>
        <v>6.0999999999999943E-2</v>
      </c>
      <c r="AW399" s="23">
        <f t="shared" si="393"/>
        <v>3.199999999999914E-2</v>
      </c>
      <c r="AX399" s="23">
        <f t="shared" si="394"/>
        <v>6.1999999999999389E-2</v>
      </c>
      <c r="AY399" s="23">
        <f t="shared" si="395"/>
        <v>-2.0000000000006679E-3</v>
      </c>
      <c r="AZ399" s="23">
        <f t="shared" si="396"/>
        <v>3.0999999999999694E-2</v>
      </c>
      <c r="BA399" s="23">
        <f t="shared" si="397"/>
        <v>0.14299999999999979</v>
      </c>
      <c r="BB399" s="23">
        <f t="shared" si="398"/>
        <v>0.13299999999999912</v>
      </c>
      <c r="BC399" s="23">
        <f t="shared" si="399"/>
        <v>8.8999999999999524E-2</v>
      </c>
      <c r="BD399" s="23">
        <f t="shared" si="400"/>
        <v>-3.5000000000000142E-2</v>
      </c>
      <c r="BE399" s="23">
        <f t="shared" si="401"/>
        <v>2.9999999999992255E-3</v>
      </c>
      <c r="BF399" s="23">
        <f t="shared" si="402"/>
        <v>-7.1000000000000618E-2</v>
      </c>
      <c r="BG399" s="23">
        <f t="shared" si="403"/>
        <v>-3.4000000000000696E-2</v>
      </c>
      <c r="BH399" s="23" t="str">
        <f t="shared" si="404"/>
        <v/>
      </c>
      <c r="BI399" s="23" t="str">
        <f t="shared" si="405"/>
        <v/>
      </c>
      <c r="BJ399" s="23" t="str">
        <f t="shared" si="406"/>
        <v/>
      </c>
      <c r="BK399" s="23" t="str">
        <f t="shared" si="407"/>
        <v/>
      </c>
      <c r="BL399" s="23" t="str">
        <f t="shared" si="408"/>
        <v/>
      </c>
      <c r="BM399" s="23" t="str">
        <f t="shared" si="409"/>
        <v/>
      </c>
      <c r="BN399" s="23" t="str">
        <f t="shared" si="410"/>
        <v/>
      </c>
      <c r="BP399" s="8">
        <f t="shared" si="362"/>
        <v>0.28699999999999992</v>
      </c>
      <c r="BQ399" s="8">
        <f t="shared" si="363"/>
        <v>2.0000000000006679E-3</v>
      </c>
      <c r="BR399" s="8">
        <f t="shared" si="364"/>
        <v>0.37399999999999967</v>
      </c>
      <c r="BS399" s="8" t="str">
        <f t="shared" si="365"/>
        <v/>
      </c>
      <c r="BT399" s="8">
        <f t="shared" si="366"/>
        <v>0.20199999999999996</v>
      </c>
      <c r="BU399" s="8">
        <f t="shared" si="367"/>
        <v>6.0999999999999943E-2</v>
      </c>
      <c r="BV399" s="8">
        <f t="shared" si="368"/>
        <v>3.199999999999914E-2</v>
      </c>
      <c r="BW399" s="8">
        <f t="shared" si="369"/>
        <v>6.1999999999999389E-2</v>
      </c>
      <c r="BX399" s="8">
        <f t="shared" si="370"/>
        <v>2.0000000000006679E-3</v>
      </c>
      <c r="BY399" s="8">
        <f t="shared" si="371"/>
        <v>3.0999999999999694E-2</v>
      </c>
      <c r="BZ399" s="8">
        <f t="shared" si="372"/>
        <v>0.14299999999999979</v>
      </c>
      <c r="CA399" s="8">
        <f t="shared" si="373"/>
        <v>0.13299999999999912</v>
      </c>
      <c r="CB399" s="8">
        <f t="shared" si="374"/>
        <v>8.8999999999999524E-2</v>
      </c>
      <c r="CC399" s="8">
        <f t="shared" si="375"/>
        <v>3.5000000000000142E-2</v>
      </c>
      <c r="CD399" s="8">
        <f t="shared" si="376"/>
        <v>2.9999999999992255E-3</v>
      </c>
      <c r="CE399" s="8">
        <f t="shared" si="377"/>
        <v>7.1000000000000618E-2</v>
      </c>
      <c r="CF399" s="8">
        <f t="shared" si="378"/>
        <v>3.4000000000000696E-2</v>
      </c>
      <c r="CG399" s="8" t="str">
        <f t="shared" si="379"/>
        <v/>
      </c>
      <c r="CH399" s="8" t="str">
        <f t="shared" si="380"/>
        <v/>
      </c>
      <c r="CI399" s="8" t="str">
        <f t="shared" si="381"/>
        <v/>
      </c>
      <c r="CJ399" s="8" t="str">
        <f t="shared" si="382"/>
        <v/>
      </c>
      <c r="CK399" s="8" t="str">
        <f t="shared" si="383"/>
        <v/>
      </c>
      <c r="CL399" s="8" t="str">
        <f t="shared" si="384"/>
        <v/>
      </c>
      <c r="CM399" s="8" t="str">
        <f t="shared" si="385"/>
        <v/>
      </c>
      <c r="CN399" s="8"/>
    </row>
    <row r="400" spans="1:92">
      <c r="A400" s="1">
        <f t="shared" si="358"/>
        <v>398</v>
      </c>
      <c r="B400" s="34"/>
      <c r="C400" s="1">
        <v>7</v>
      </c>
      <c r="D400" s="4">
        <f t="shared" si="386"/>
        <v>69</v>
      </c>
      <c r="E400" s="4" t="s">
        <v>135</v>
      </c>
      <c r="F400" s="4">
        <v>1</v>
      </c>
      <c r="G400" s="4" t="s">
        <v>13</v>
      </c>
      <c r="H400" s="4" t="s">
        <v>19</v>
      </c>
      <c r="I400" s="4"/>
      <c r="J400" s="5">
        <v>91.6</v>
      </c>
      <c r="K400" s="67">
        <v>0.58399999999999996</v>
      </c>
      <c r="L400" s="41">
        <v>7.2019999999999991</v>
      </c>
      <c r="M400" s="132" t="s">
        <v>234</v>
      </c>
      <c r="N400" s="4" t="s">
        <v>15</v>
      </c>
      <c r="O400" s="50"/>
      <c r="P400" s="11"/>
      <c r="Q400" s="3"/>
      <c r="R400" s="6">
        <v>7.3520000000000003</v>
      </c>
      <c r="S400" s="6">
        <v>7.1790000000000003</v>
      </c>
      <c r="T400" s="6">
        <v>7.5490000000000004</v>
      </c>
      <c r="U400" s="56"/>
      <c r="V400" s="6">
        <v>7.4050000000000002</v>
      </c>
      <c r="W400" s="6">
        <v>7.2489999999999997</v>
      </c>
      <c r="X400" s="6">
        <v>7.2190000000000003</v>
      </c>
      <c r="Y400" s="6">
        <v>7.2619999999999996</v>
      </c>
      <c r="Z400" s="6">
        <v>7.1959999999999997</v>
      </c>
      <c r="AA400" s="6">
        <v>7.2309999999999999</v>
      </c>
      <c r="AB400" s="6">
        <v>7.3289999999999997</v>
      </c>
      <c r="AC400" s="6">
        <v>7.3360000000000003</v>
      </c>
      <c r="AD400" s="6">
        <v>7.2850000000000001</v>
      </c>
      <c r="AE400" s="6">
        <v>7.1449999999999996</v>
      </c>
      <c r="AF400" s="6">
        <v>7.1660000000000004</v>
      </c>
      <c r="AG400" s="6">
        <v>7.1340000000000003</v>
      </c>
      <c r="AH400" s="23">
        <f t="shared" si="389"/>
        <v>7.15</v>
      </c>
      <c r="AI400" s="9"/>
      <c r="AJ400" s="9"/>
      <c r="AK400" s="9"/>
      <c r="AL400" s="9"/>
      <c r="AM400" s="9"/>
      <c r="AN400" s="9"/>
      <c r="AO400" s="9"/>
      <c r="AP400" s="3"/>
      <c r="AQ400" s="23">
        <f t="shared" si="387"/>
        <v>0.15000000000000124</v>
      </c>
      <c r="AR400" s="23">
        <f t="shared" si="411"/>
        <v>-2.2999999999998799E-2</v>
      </c>
      <c r="AS400" s="23">
        <f t="shared" si="412"/>
        <v>0.34700000000000131</v>
      </c>
      <c r="AT400" s="23" t="str">
        <f t="shared" si="390"/>
        <v/>
      </c>
      <c r="AU400" s="23">
        <f t="shared" si="391"/>
        <v>0.20300000000000118</v>
      </c>
      <c r="AV400" s="23">
        <f t="shared" si="392"/>
        <v>4.7000000000000597E-2</v>
      </c>
      <c r="AW400" s="23">
        <f t="shared" si="393"/>
        <v>1.7000000000001236E-2</v>
      </c>
      <c r="AX400" s="23">
        <f t="shared" si="394"/>
        <v>6.0000000000000497E-2</v>
      </c>
      <c r="AY400" s="23">
        <f t="shared" si="395"/>
        <v>-5.9999999999993392E-3</v>
      </c>
      <c r="AZ400" s="23">
        <f t="shared" si="396"/>
        <v>2.9000000000000803E-2</v>
      </c>
      <c r="BA400" s="23">
        <f t="shared" si="397"/>
        <v>0.12700000000000067</v>
      </c>
      <c r="BB400" s="23">
        <f t="shared" si="398"/>
        <v>0.13400000000000123</v>
      </c>
      <c r="BC400" s="23">
        <f t="shared" si="399"/>
        <v>8.3000000000001073E-2</v>
      </c>
      <c r="BD400" s="23">
        <f t="shared" si="400"/>
        <v>-5.6999999999999496E-2</v>
      </c>
      <c r="BE400" s="23">
        <f t="shared" si="401"/>
        <v>-3.59999999999987E-2</v>
      </c>
      <c r="BF400" s="23">
        <f t="shared" si="402"/>
        <v>-6.7999999999998728E-2</v>
      </c>
      <c r="BG400" s="23">
        <f t="shared" si="403"/>
        <v>-5.1999999999998714E-2</v>
      </c>
      <c r="BH400" s="23" t="str">
        <f t="shared" si="404"/>
        <v/>
      </c>
      <c r="BI400" s="23" t="str">
        <f t="shared" si="405"/>
        <v/>
      </c>
      <c r="BJ400" s="23" t="str">
        <f t="shared" si="406"/>
        <v/>
      </c>
      <c r="BK400" s="23" t="str">
        <f t="shared" si="407"/>
        <v/>
      </c>
      <c r="BL400" s="23" t="str">
        <f t="shared" si="408"/>
        <v/>
      </c>
      <c r="BM400" s="23" t="str">
        <f t="shared" si="409"/>
        <v/>
      </c>
      <c r="BN400" s="23" t="str">
        <f t="shared" si="410"/>
        <v/>
      </c>
      <c r="BP400" s="8">
        <f t="shared" si="362"/>
        <v>0.15000000000000124</v>
      </c>
      <c r="BQ400" s="8">
        <f t="shared" si="363"/>
        <v>2.2999999999998799E-2</v>
      </c>
      <c r="BR400" s="8">
        <f t="shared" si="364"/>
        <v>0.34700000000000131</v>
      </c>
      <c r="BS400" s="8" t="str">
        <f t="shared" si="365"/>
        <v/>
      </c>
      <c r="BT400" s="8">
        <f t="shared" si="366"/>
        <v>0.20300000000000118</v>
      </c>
      <c r="BU400" s="8">
        <f t="shared" si="367"/>
        <v>4.7000000000000597E-2</v>
      </c>
      <c r="BV400" s="8">
        <f t="shared" si="368"/>
        <v>1.7000000000001236E-2</v>
      </c>
      <c r="BW400" s="8">
        <f t="shared" si="369"/>
        <v>6.0000000000000497E-2</v>
      </c>
      <c r="BX400" s="8">
        <f t="shared" si="370"/>
        <v>5.9999999999993392E-3</v>
      </c>
      <c r="BY400" s="8">
        <f t="shared" si="371"/>
        <v>2.9000000000000803E-2</v>
      </c>
      <c r="BZ400" s="8">
        <f t="shared" si="372"/>
        <v>0.12700000000000067</v>
      </c>
      <c r="CA400" s="8">
        <f t="shared" si="373"/>
        <v>0.13400000000000123</v>
      </c>
      <c r="CB400" s="8">
        <f t="shared" si="374"/>
        <v>8.3000000000001073E-2</v>
      </c>
      <c r="CC400" s="8">
        <f t="shared" si="375"/>
        <v>5.6999999999999496E-2</v>
      </c>
      <c r="CD400" s="8">
        <f t="shared" si="376"/>
        <v>3.59999999999987E-2</v>
      </c>
      <c r="CE400" s="8">
        <f t="shared" si="377"/>
        <v>6.7999999999998728E-2</v>
      </c>
      <c r="CF400" s="8">
        <f t="shared" si="378"/>
        <v>5.1999999999998714E-2</v>
      </c>
      <c r="CG400" s="8" t="str">
        <f t="shared" si="379"/>
        <v/>
      </c>
      <c r="CH400" s="8" t="str">
        <f t="shared" si="380"/>
        <v/>
      </c>
      <c r="CI400" s="8" t="str">
        <f t="shared" si="381"/>
        <v/>
      </c>
      <c r="CJ400" s="8" t="str">
        <f t="shared" si="382"/>
        <v/>
      </c>
      <c r="CK400" s="8" t="str">
        <f t="shared" si="383"/>
        <v/>
      </c>
      <c r="CL400" s="8" t="str">
        <f t="shared" si="384"/>
        <v/>
      </c>
      <c r="CM400" s="8" t="str">
        <f t="shared" si="385"/>
        <v/>
      </c>
      <c r="CN400" s="8"/>
    </row>
    <row r="401" spans="1:92">
      <c r="A401" s="1">
        <f t="shared" si="358"/>
        <v>399</v>
      </c>
      <c r="B401" s="34"/>
      <c r="C401" s="1">
        <v>7</v>
      </c>
      <c r="D401" s="4">
        <f t="shared" si="386"/>
        <v>69</v>
      </c>
      <c r="E401" s="4" t="s">
        <v>163</v>
      </c>
      <c r="F401" s="4">
        <v>3</v>
      </c>
      <c r="G401" s="4" t="s">
        <v>13</v>
      </c>
      <c r="H401" s="4" t="s">
        <v>19</v>
      </c>
      <c r="I401" s="4"/>
      <c r="J401" s="5">
        <v>98.5</v>
      </c>
      <c r="K401" s="69"/>
      <c r="L401" s="41">
        <v>4.1839999999999993</v>
      </c>
      <c r="M401" s="132" t="s">
        <v>130</v>
      </c>
      <c r="N401" s="4" t="s">
        <v>15</v>
      </c>
      <c r="O401" s="50"/>
      <c r="P401" s="11"/>
      <c r="Q401" s="3"/>
      <c r="R401" s="6">
        <v>4.492</v>
      </c>
      <c r="S401" s="6">
        <v>4.3760000000000003</v>
      </c>
      <c r="T401" s="6">
        <v>4.3730000000000002</v>
      </c>
      <c r="U401" s="6">
        <v>3.7959999999999998</v>
      </c>
      <c r="V401" s="6">
        <v>4.024</v>
      </c>
      <c r="W401" s="56"/>
      <c r="X401" s="56"/>
      <c r="Y401" s="56"/>
      <c r="Z401" s="6">
        <v>4.2009999999999996</v>
      </c>
      <c r="AA401" s="56"/>
      <c r="AB401" s="6">
        <v>4.343</v>
      </c>
      <c r="AC401" s="6">
        <v>4.3410000000000002</v>
      </c>
      <c r="AD401" s="6">
        <v>4.3529999999999998</v>
      </c>
      <c r="AE401" s="6">
        <v>4.2279999999999998</v>
      </c>
      <c r="AF401" s="6">
        <v>4.367</v>
      </c>
      <c r="AG401" s="6">
        <v>3.9689999999999999</v>
      </c>
      <c r="AH401" s="23">
        <f t="shared" si="389"/>
        <v>4.1680000000000001</v>
      </c>
      <c r="AI401" s="9"/>
      <c r="AJ401" s="9"/>
      <c r="AK401" s="9"/>
      <c r="AL401" s="9"/>
      <c r="AM401" s="9"/>
      <c r="AN401" s="9"/>
      <c r="AO401" s="9"/>
      <c r="AP401" s="3"/>
      <c r="AQ401" s="23">
        <f t="shared" si="387"/>
        <v>0.30800000000000072</v>
      </c>
      <c r="AR401" s="23">
        <f t="shared" si="411"/>
        <v>0.19200000000000106</v>
      </c>
      <c r="AS401" s="23">
        <f t="shared" si="412"/>
        <v>0.18900000000000095</v>
      </c>
      <c r="AT401" s="23">
        <f t="shared" si="390"/>
        <v>-0.38799999999999946</v>
      </c>
      <c r="AU401" s="23">
        <f t="shared" si="391"/>
        <v>-0.15999999999999925</v>
      </c>
      <c r="AV401" s="23" t="str">
        <f t="shared" si="392"/>
        <v/>
      </c>
      <c r="AW401" s="23" t="str">
        <f t="shared" si="393"/>
        <v/>
      </c>
      <c r="AX401" s="23" t="str">
        <f t="shared" si="394"/>
        <v/>
      </c>
      <c r="AY401" s="23">
        <f t="shared" si="395"/>
        <v>1.7000000000000348E-2</v>
      </c>
      <c r="AZ401" s="23" t="str">
        <f t="shared" si="396"/>
        <v/>
      </c>
      <c r="BA401" s="23">
        <f t="shared" si="397"/>
        <v>0.1590000000000007</v>
      </c>
      <c r="BB401" s="23">
        <f t="shared" si="398"/>
        <v>0.15700000000000092</v>
      </c>
      <c r="BC401" s="23">
        <f t="shared" si="399"/>
        <v>0.16900000000000048</v>
      </c>
      <c r="BD401" s="23">
        <f t="shared" si="400"/>
        <v>4.4000000000000483E-2</v>
      </c>
      <c r="BE401" s="23">
        <f t="shared" si="401"/>
        <v>0.18300000000000072</v>
      </c>
      <c r="BF401" s="23">
        <f t="shared" si="402"/>
        <v>-0.21499999999999941</v>
      </c>
      <c r="BG401" s="23">
        <f t="shared" si="403"/>
        <v>-1.5999999999999126E-2</v>
      </c>
      <c r="BH401" s="23" t="str">
        <f t="shared" si="404"/>
        <v/>
      </c>
      <c r="BI401" s="23" t="str">
        <f t="shared" si="405"/>
        <v/>
      </c>
      <c r="BJ401" s="23" t="str">
        <f t="shared" si="406"/>
        <v/>
      </c>
      <c r="BK401" s="23" t="str">
        <f t="shared" si="407"/>
        <v/>
      </c>
      <c r="BL401" s="23" t="str">
        <f t="shared" si="408"/>
        <v/>
      </c>
      <c r="BM401" s="23" t="str">
        <f t="shared" si="409"/>
        <v/>
      </c>
      <c r="BN401" s="23" t="str">
        <f t="shared" si="410"/>
        <v/>
      </c>
      <c r="BP401" s="8">
        <f t="shared" si="362"/>
        <v>0.30800000000000072</v>
      </c>
      <c r="BQ401" s="8">
        <f t="shared" si="363"/>
        <v>0.19200000000000106</v>
      </c>
      <c r="BR401" s="8">
        <f t="shared" si="364"/>
        <v>0.18900000000000095</v>
      </c>
      <c r="BS401" s="8">
        <f t="shared" si="365"/>
        <v>0.38799999999999946</v>
      </c>
      <c r="BT401" s="8">
        <f t="shared" si="366"/>
        <v>0.15999999999999925</v>
      </c>
      <c r="BU401" s="8" t="str">
        <f t="shared" si="367"/>
        <v/>
      </c>
      <c r="BV401" s="8" t="str">
        <f t="shared" si="368"/>
        <v/>
      </c>
      <c r="BW401" s="8" t="str">
        <f t="shared" si="369"/>
        <v/>
      </c>
      <c r="BX401" s="8">
        <f t="shared" si="370"/>
        <v>1.7000000000000348E-2</v>
      </c>
      <c r="BY401" s="8" t="str">
        <f t="shared" si="371"/>
        <v/>
      </c>
      <c r="BZ401" s="8">
        <f t="shared" si="372"/>
        <v>0.1590000000000007</v>
      </c>
      <c r="CA401" s="8">
        <f t="shared" si="373"/>
        <v>0.15700000000000092</v>
      </c>
      <c r="CB401" s="8">
        <f t="shared" si="374"/>
        <v>0.16900000000000048</v>
      </c>
      <c r="CC401" s="8">
        <f t="shared" si="375"/>
        <v>4.4000000000000483E-2</v>
      </c>
      <c r="CD401" s="8">
        <f t="shared" si="376"/>
        <v>0.18300000000000072</v>
      </c>
      <c r="CE401" s="8">
        <f t="shared" si="377"/>
        <v>0.21499999999999941</v>
      </c>
      <c r="CF401" s="8">
        <f t="shared" si="378"/>
        <v>1.5999999999999126E-2</v>
      </c>
      <c r="CG401" s="8" t="str">
        <f t="shared" si="379"/>
        <v/>
      </c>
      <c r="CH401" s="8" t="str">
        <f t="shared" si="380"/>
        <v/>
      </c>
      <c r="CI401" s="8" t="str">
        <f t="shared" si="381"/>
        <v/>
      </c>
      <c r="CJ401" s="8" t="str">
        <f t="shared" si="382"/>
        <v/>
      </c>
      <c r="CK401" s="8" t="str">
        <f t="shared" si="383"/>
        <v/>
      </c>
      <c r="CL401" s="8" t="str">
        <f t="shared" si="384"/>
        <v/>
      </c>
      <c r="CM401" s="8" t="str">
        <f t="shared" si="385"/>
        <v/>
      </c>
      <c r="CN401" s="8"/>
    </row>
    <row r="402" spans="1:92">
      <c r="A402" s="1">
        <f t="shared" si="358"/>
        <v>400</v>
      </c>
      <c r="B402" s="34"/>
      <c r="C402" s="1">
        <v>7</v>
      </c>
      <c r="D402" s="4">
        <f t="shared" si="386"/>
        <v>69</v>
      </c>
      <c r="E402" s="4" t="s">
        <v>162</v>
      </c>
      <c r="F402" s="4">
        <v>3</v>
      </c>
      <c r="G402" s="4" t="s">
        <v>13</v>
      </c>
      <c r="H402" s="4" t="s">
        <v>19</v>
      </c>
      <c r="I402" s="4"/>
      <c r="J402" s="5">
        <v>97.1</v>
      </c>
      <c r="K402" s="69"/>
      <c r="L402" s="41">
        <v>4.7499999999999991</v>
      </c>
      <c r="M402" s="132" t="s">
        <v>130</v>
      </c>
      <c r="N402" s="4" t="s">
        <v>15</v>
      </c>
      <c r="O402" s="50"/>
      <c r="P402" s="11"/>
      <c r="Q402" s="3"/>
      <c r="R402" s="6">
        <v>5.0060000000000002</v>
      </c>
      <c r="S402" s="6">
        <v>4.92</v>
      </c>
      <c r="T402" s="6">
        <v>5.0199999999999996</v>
      </c>
      <c r="U402" s="6">
        <v>4.72</v>
      </c>
      <c r="V402" s="6">
        <v>4.8140000000000001</v>
      </c>
      <c r="W402" s="57"/>
      <c r="X402" s="57"/>
      <c r="Y402" s="57"/>
      <c r="Z402" s="6">
        <v>4.7569999999999997</v>
      </c>
      <c r="AA402" s="56"/>
      <c r="AB402" s="6">
        <v>4.8840000000000003</v>
      </c>
      <c r="AC402" s="6">
        <v>4.8979999999999997</v>
      </c>
      <c r="AD402" s="6">
        <v>4.907</v>
      </c>
      <c r="AE402" s="6">
        <v>4.7160000000000002</v>
      </c>
      <c r="AF402" s="6">
        <v>4.9020000000000001</v>
      </c>
      <c r="AG402" s="6">
        <v>4.5110000000000001</v>
      </c>
      <c r="AH402" s="23">
        <f t="shared" si="389"/>
        <v>4.7065000000000001</v>
      </c>
      <c r="AI402" s="9"/>
      <c r="AJ402" s="9"/>
      <c r="AK402" s="9"/>
      <c r="AL402" s="9"/>
      <c r="AM402" s="9"/>
      <c r="AN402" s="9"/>
      <c r="AO402" s="9"/>
      <c r="AP402" s="3"/>
      <c r="AQ402" s="23">
        <f t="shared" si="387"/>
        <v>0.25600000000000112</v>
      </c>
      <c r="AR402" s="23">
        <f t="shared" si="411"/>
        <v>0.17000000000000082</v>
      </c>
      <c r="AS402" s="23">
        <f t="shared" si="412"/>
        <v>0.27000000000000046</v>
      </c>
      <c r="AT402" s="23">
        <f t="shared" si="390"/>
        <v>-2.9999999999999361E-2</v>
      </c>
      <c r="AU402" s="23">
        <f t="shared" si="391"/>
        <v>6.4000000000000945E-2</v>
      </c>
      <c r="AV402" s="23" t="str">
        <f t="shared" si="392"/>
        <v/>
      </c>
      <c r="AW402" s="23" t="str">
        <f t="shared" si="393"/>
        <v/>
      </c>
      <c r="AX402" s="23" t="str">
        <f t="shared" si="394"/>
        <v/>
      </c>
      <c r="AY402" s="23">
        <f t="shared" si="395"/>
        <v>7.0000000000005613E-3</v>
      </c>
      <c r="AZ402" s="23" t="str">
        <f t="shared" si="396"/>
        <v/>
      </c>
      <c r="BA402" s="23">
        <f t="shared" si="397"/>
        <v>0.13400000000000123</v>
      </c>
      <c r="BB402" s="23">
        <f t="shared" si="398"/>
        <v>0.14800000000000058</v>
      </c>
      <c r="BC402" s="23">
        <f t="shared" si="399"/>
        <v>0.15700000000000092</v>
      </c>
      <c r="BD402" s="23">
        <f t="shared" si="400"/>
        <v>-3.399999999999892E-2</v>
      </c>
      <c r="BE402" s="23">
        <f t="shared" si="401"/>
        <v>0.15200000000000102</v>
      </c>
      <c r="BF402" s="23">
        <f t="shared" si="402"/>
        <v>-0.23899999999999899</v>
      </c>
      <c r="BG402" s="23">
        <f t="shared" si="403"/>
        <v>-4.3499999999998984E-2</v>
      </c>
      <c r="BH402" s="23" t="str">
        <f t="shared" si="404"/>
        <v/>
      </c>
      <c r="BI402" s="23" t="str">
        <f t="shared" si="405"/>
        <v/>
      </c>
      <c r="BJ402" s="23" t="str">
        <f t="shared" si="406"/>
        <v/>
      </c>
      <c r="BK402" s="23" t="str">
        <f t="shared" si="407"/>
        <v/>
      </c>
      <c r="BL402" s="23" t="str">
        <f t="shared" si="408"/>
        <v/>
      </c>
      <c r="BM402" s="23" t="str">
        <f t="shared" si="409"/>
        <v/>
      </c>
      <c r="BN402" s="23" t="str">
        <f t="shared" si="410"/>
        <v/>
      </c>
      <c r="BP402" s="8">
        <f t="shared" si="362"/>
        <v>0.25600000000000112</v>
      </c>
      <c r="BQ402" s="8">
        <f t="shared" si="363"/>
        <v>0.17000000000000082</v>
      </c>
      <c r="BR402" s="8">
        <f t="shared" si="364"/>
        <v>0.27000000000000046</v>
      </c>
      <c r="BS402" s="8">
        <f t="shared" si="365"/>
        <v>2.9999999999999361E-2</v>
      </c>
      <c r="BT402" s="8">
        <f t="shared" si="366"/>
        <v>6.4000000000000945E-2</v>
      </c>
      <c r="BU402" s="8" t="str">
        <f t="shared" si="367"/>
        <v/>
      </c>
      <c r="BV402" s="8" t="str">
        <f t="shared" si="368"/>
        <v/>
      </c>
      <c r="BW402" s="8" t="str">
        <f t="shared" si="369"/>
        <v/>
      </c>
      <c r="BX402" s="8">
        <f t="shared" si="370"/>
        <v>7.0000000000005613E-3</v>
      </c>
      <c r="BY402" s="8" t="str">
        <f t="shared" si="371"/>
        <v/>
      </c>
      <c r="BZ402" s="8">
        <f t="shared" si="372"/>
        <v>0.13400000000000123</v>
      </c>
      <c r="CA402" s="8">
        <f t="shared" si="373"/>
        <v>0.14800000000000058</v>
      </c>
      <c r="CB402" s="8">
        <f t="shared" si="374"/>
        <v>0.15700000000000092</v>
      </c>
      <c r="CC402" s="8">
        <f t="shared" si="375"/>
        <v>3.399999999999892E-2</v>
      </c>
      <c r="CD402" s="8">
        <f t="shared" si="376"/>
        <v>0.15200000000000102</v>
      </c>
      <c r="CE402" s="8">
        <f t="shared" si="377"/>
        <v>0.23899999999999899</v>
      </c>
      <c r="CF402" s="8">
        <f t="shared" si="378"/>
        <v>4.3499999999998984E-2</v>
      </c>
      <c r="CG402" s="8" t="str">
        <f t="shared" si="379"/>
        <v/>
      </c>
      <c r="CH402" s="8" t="str">
        <f t="shared" si="380"/>
        <v/>
      </c>
      <c r="CI402" s="8" t="str">
        <f t="shared" si="381"/>
        <v/>
      </c>
      <c r="CJ402" s="8" t="str">
        <f t="shared" si="382"/>
        <v/>
      </c>
      <c r="CK402" s="8" t="str">
        <f t="shared" si="383"/>
        <v/>
      </c>
      <c r="CL402" s="8" t="str">
        <f t="shared" si="384"/>
        <v/>
      </c>
      <c r="CM402" s="8" t="str">
        <f t="shared" si="385"/>
        <v/>
      </c>
      <c r="CN402" s="8"/>
    </row>
    <row r="403" spans="1:92">
      <c r="A403" s="1">
        <f t="shared" ref="A403:A466" si="413">A402+1</f>
        <v>401</v>
      </c>
      <c r="B403" s="34"/>
      <c r="C403" s="1">
        <v>7</v>
      </c>
      <c r="D403" s="4">
        <f t="shared" si="386"/>
        <v>69</v>
      </c>
      <c r="E403" s="4" t="s">
        <v>163</v>
      </c>
      <c r="F403" s="4">
        <v>3</v>
      </c>
      <c r="G403" s="4" t="s">
        <v>13</v>
      </c>
      <c r="H403" s="4" t="s">
        <v>19</v>
      </c>
      <c r="I403" s="4"/>
      <c r="J403" s="5">
        <v>97</v>
      </c>
      <c r="K403" s="69"/>
      <c r="L403" s="41">
        <v>4.8689999999999989</v>
      </c>
      <c r="M403" s="132" t="s">
        <v>130</v>
      </c>
      <c r="N403" s="4" t="s">
        <v>15</v>
      </c>
      <c r="O403" s="50"/>
      <c r="P403" s="11"/>
      <c r="Q403" s="3"/>
      <c r="R403" s="6">
        <v>5.14</v>
      </c>
      <c r="S403" s="6">
        <v>5.0839999999999996</v>
      </c>
      <c r="T403" s="6">
        <v>5.1630000000000003</v>
      </c>
      <c r="U403" s="6">
        <v>4.8760000000000003</v>
      </c>
      <c r="V403" s="6">
        <v>4.944</v>
      </c>
      <c r="W403" s="56"/>
      <c r="X403" s="56"/>
      <c r="Y403" s="56"/>
      <c r="Z403" s="6">
        <v>4.8769999999999998</v>
      </c>
      <c r="AA403" s="56"/>
      <c r="AB403" s="6">
        <v>5.0069999999999997</v>
      </c>
      <c r="AC403" s="6">
        <v>5.0170000000000003</v>
      </c>
      <c r="AD403" s="6">
        <v>5.04</v>
      </c>
      <c r="AE403" s="6">
        <v>4.84</v>
      </c>
      <c r="AF403" s="6">
        <v>5.0679999999999996</v>
      </c>
      <c r="AG403" s="6">
        <v>4.62</v>
      </c>
      <c r="AH403" s="23">
        <f t="shared" si="389"/>
        <v>4.8439999999999994</v>
      </c>
      <c r="AI403" s="9"/>
      <c r="AJ403" s="9"/>
      <c r="AK403" s="9"/>
      <c r="AL403" s="9"/>
      <c r="AM403" s="9"/>
      <c r="AN403" s="9"/>
      <c r="AO403" s="9"/>
      <c r="AP403" s="3"/>
      <c r="AQ403" s="23">
        <f t="shared" si="387"/>
        <v>0.2710000000000008</v>
      </c>
      <c r="AR403" s="23">
        <f t="shared" si="411"/>
        <v>0.21500000000000075</v>
      </c>
      <c r="AS403" s="23">
        <f t="shared" si="412"/>
        <v>0.29400000000000137</v>
      </c>
      <c r="AT403" s="23">
        <f t="shared" si="390"/>
        <v>7.0000000000014495E-3</v>
      </c>
      <c r="AU403" s="23">
        <f t="shared" si="391"/>
        <v>7.5000000000001066E-2</v>
      </c>
      <c r="AV403" s="23" t="str">
        <f t="shared" si="392"/>
        <v/>
      </c>
      <c r="AW403" s="23" t="str">
        <f t="shared" si="393"/>
        <v/>
      </c>
      <c r="AX403" s="23" t="str">
        <f t="shared" si="394"/>
        <v/>
      </c>
      <c r="AY403" s="23">
        <f t="shared" si="395"/>
        <v>8.0000000000008953E-3</v>
      </c>
      <c r="AZ403" s="23" t="str">
        <f t="shared" si="396"/>
        <v/>
      </c>
      <c r="BA403" s="23">
        <f t="shared" si="397"/>
        <v>0.13800000000000079</v>
      </c>
      <c r="BB403" s="23">
        <f t="shared" si="398"/>
        <v>0.14800000000000146</v>
      </c>
      <c r="BC403" s="23">
        <f t="shared" si="399"/>
        <v>0.17100000000000115</v>
      </c>
      <c r="BD403" s="23">
        <f t="shared" si="400"/>
        <v>-2.8999999999999027E-2</v>
      </c>
      <c r="BE403" s="23">
        <f t="shared" si="401"/>
        <v>0.19900000000000073</v>
      </c>
      <c r="BF403" s="23">
        <f t="shared" si="402"/>
        <v>-0.24899999999999878</v>
      </c>
      <c r="BG403" s="23">
        <f t="shared" si="403"/>
        <v>-2.4999999999999467E-2</v>
      </c>
      <c r="BH403" s="23" t="str">
        <f t="shared" si="404"/>
        <v/>
      </c>
      <c r="BI403" s="23" t="str">
        <f t="shared" si="405"/>
        <v/>
      </c>
      <c r="BJ403" s="23" t="str">
        <f t="shared" si="406"/>
        <v/>
      </c>
      <c r="BK403" s="23" t="str">
        <f t="shared" si="407"/>
        <v/>
      </c>
      <c r="BL403" s="23" t="str">
        <f t="shared" si="408"/>
        <v/>
      </c>
      <c r="BM403" s="23" t="str">
        <f t="shared" si="409"/>
        <v/>
      </c>
      <c r="BN403" s="23" t="str">
        <f t="shared" si="410"/>
        <v/>
      </c>
      <c r="BP403" s="8">
        <f t="shared" si="362"/>
        <v>0.2710000000000008</v>
      </c>
      <c r="BQ403" s="8">
        <f t="shared" si="363"/>
        <v>0.21500000000000075</v>
      </c>
      <c r="BR403" s="8">
        <f t="shared" si="364"/>
        <v>0.29400000000000137</v>
      </c>
      <c r="BS403" s="8">
        <f t="shared" si="365"/>
        <v>7.0000000000014495E-3</v>
      </c>
      <c r="BT403" s="8">
        <f t="shared" si="366"/>
        <v>7.5000000000001066E-2</v>
      </c>
      <c r="BU403" s="8" t="str">
        <f t="shared" si="367"/>
        <v/>
      </c>
      <c r="BV403" s="8" t="str">
        <f t="shared" si="368"/>
        <v/>
      </c>
      <c r="BW403" s="8" t="str">
        <f t="shared" si="369"/>
        <v/>
      </c>
      <c r="BX403" s="8">
        <f t="shared" si="370"/>
        <v>8.0000000000008953E-3</v>
      </c>
      <c r="BY403" s="8" t="str">
        <f t="shared" si="371"/>
        <v/>
      </c>
      <c r="BZ403" s="8">
        <f t="shared" si="372"/>
        <v>0.13800000000000079</v>
      </c>
      <c r="CA403" s="8">
        <f t="shared" si="373"/>
        <v>0.14800000000000146</v>
      </c>
      <c r="CB403" s="8">
        <f t="shared" si="374"/>
        <v>0.17100000000000115</v>
      </c>
      <c r="CC403" s="8">
        <f t="shared" si="375"/>
        <v>2.8999999999999027E-2</v>
      </c>
      <c r="CD403" s="8">
        <f t="shared" si="376"/>
        <v>0.19900000000000073</v>
      </c>
      <c r="CE403" s="8">
        <f t="shared" si="377"/>
        <v>0.24899999999999878</v>
      </c>
      <c r="CF403" s="8">
        <f t="shared" si="378"/>
        <v>2.4999999999999467E-2</v>
      </c>
      <c r="CG403" s="8" t="str">
        <f t="shared" si="379"/>
        <v/>
      </c>
      <c r="CH403" s="8" t="str">
        <f t="shared" si="380"/>
        <v/>
      </c>
      <c r="CI403" s="8" t="str">
        <f t="shared" si="381"/>
        <v/>
      </c>
      <c r="CJ403" s="8" t="str">
        <f t="shared" si="382"/>
        <v/>
      </c>
      <c r="CK403" s="8" t="str">
        <f t="shared" si="383"/>
        <v/>
      </c>
      <c r="CL403" s="8" t="str">
        <f t="shared" si="384"/>
        <v/>
      </c>
      <c r="CM403" s="8" t="str">
        <f t="shared" si="385"/>
        <v/>
      </c>
      <c r="CN403" s="8"/>
    </row>
    <row r="404" spans="1:92">
      <c r="A404" s="1">
        <f t="shared" si="413"/>
        <v>402</v>
      </c>
      <c r="B404" s="34"/>
      <c r="C404" s="1">
        <v>7</v>
      </c>
      <c r="D404" s="4">
        <f t="shared" si="386"/>
        <v>69</v>
      </c>
      <c r="E404" s="4" t="s">
        <v>162</v>
      </c>
      <c r="F404" s="4">
        <v>3</v>
      </c>
      <c r="G404" s="4" t="s">
        <v>13</v>
      </c>
      <c r="H404" s="4" t="s">
        <v>19</v>
      </c>
      <c r="I404" s="4"/>
      <c r="J404" s="5">
        <v>97.9</v>
      </c>
      <c r="K404" s="69"/>
      <c r="L404" s="41">
        <v>5.9320000000000004</v>
      </c>
      <c r="M404" s="132" t="s">
        <v>130</v>
      </c>
      <c r="N404" s="4" t="s">
        <v>15</v>
      </c>
      <c r="O404" s="50"/>
      <c r="P404" s="11"/>
      <c r="Q404" s="3"/>
      <c r="R404" s="6">
        <v>6.1020000000000003</v>
      </c>
      <c r="S404" s="6">
        <v>6.0449999999999999</v>
      </c>
      <c r="T404" s="6">
        <v>6.08</v>
      </c>
      <c r="U404" s="6">
        <v>5.9189999999999996</v>
      </c>
      <c r="V404" s="6">
        <v>5.9210000000000003</v>
      </c>
      <c r="W404" s="56"/>
      <c r="X404" s="56"/>
      <c r="Y404" s="56"/>
      <c r="Z404" s="6">
        <v>5.93</v>
      </c>
      <c r="AA404" s="56"/>
      <c r="AB404" s="6">
        <v>6.0860000000000003</v>
      </c>
      <c r="AC404" s="6">
        <v>6.117</v>
      </c>
      <c r="AD404" s="6">
        <v>6.0919999999999996</v>
      </c>
      <c r="AE404" s="6">
        <v>5.9349999999999996</v>
      </c>
      <c r="AF404" s="6">
        <v>6.016</v>
      </c>
      <c r="AG404" s="6">
        <v>5.6459999999999999</v>
      </c>
      <c r="AH404" s="23">
        <f t="shared" si="389"/>
        <v>5.8309999999999995</v>
      </c>
      <c r="AI404" s="9"/>
      <c r="AJ404" s="9"/>
      <c r="AK404" s="9"/>
      <c r="AL404" s="9"/>
      <c r="AM404" s="9"/>
      <c r="AN404" s="9"/>
      <c r="AO404" s="9"/>
      <c r="AP404" s="3"/>
      <c r="AQ404" s="23">
        <f t="shared" si="387"/>
        <v>0.16999999999999993</v>
      </c>
      <c r="AR404" s="23">
        <f t="shared" si="411"/>
        <v>0.11299999999999955</v>
      </c>
      <c r="AS404" s="23">
        <f t="shared" si="412"/>
        <v>0.14799999999999969</v>
      </c>
      <c r="AT404" s="23">
        <f t="shared" si="390"/>
        <v>-1.3000000000000789E-2</v>
      </c>
      <c r="AU404" s="23">
        <f t="shared" si="391"/>
        <v>-1.1000000000000121E-2</v>
      </c>
      <c r="AV404" s="23" t="str">
        <f t="shared" si="392"/>
        <v/>
      </c>
      <c r="AW404" s="23" t="str">
        <f t="shared" si="393"/>
        <v/>
      </c>
      <c r="AX404" s="23" t="str">
        <f t="shared" si="394"/>
        <v/>
      </c>
      <c r="AY404" s="23">
        <f t="shared" si="395"/>
        <v>-2.0000000000006679E-3</v>
      </c>
      <c r="AZ404" s="23" t="str">
        <f t="shared" si="396"/>
        <v/>
      </c>
      <c r="BA404" s="23">
        <f t="shared" si="397"/>
        <v>0.15399999999999991</v>
      </c>
      <c r="BB404" s="23">
        <f t="shared" si="398"/>
        <v>0.18499999999999961</v>
      </c>
      <c r="BC404" s="23">
        <f t="shared" si="399"/>
        <v>0.15999999999999925</v>
      </c>
      <c r="BD404" s="23">
        <f t="shared" si="400"/>
        <v>2.9999999999992255E-3</v>
      </c>
      <c r="BE404" s="23">
        <f t="shared" si="401"/>
        <v>8.3999999999999631E-2</v>
      </c>
      <c r="BF404" s="23">
        <f t="shared" si="402"/>
        <v>-0.28600000000000048</v>
      </c>
      <c r="BG404" s="23">
        <f t="shared" si="403"/>
        <v>-0.10100000000000087</v>
      </c>
      <c r="BH404" s="23" t="str">
        <f t="shared" si="404"/>
        <v/>
      </c>
      <c r="BI404" s="23" t="str">
        <f t="shared" si="405"/>
        <v/>
      </c>
      <c r="BJ404" s="23" t="str">
        <f t="shared" si="406"/>
        <v/>
      </c>
      <c r="BK404" s="23" t="str">
        <f t="shared" si="407"/>
        <v/>
      </c>
      <c r="BL404" s="23" t="str">
        <f t="shared" si="408"/>
        <v/>
      </c>
      <c r="BM404" s="23" t="str">
        <f t="shared" si="409"/>
        <v/>
      </c>
      <c r="BN404" s="23" t="str">
        <f t="shared" si="410"/>
        <v/>
      </c>
      <c r="BP404" s="8">
        <f t="shared" si="362"/>
        <v>0.16999999999999993</v>
      </c>
      <c r="BQ404" s="8">
        <f t="shared" si="363"/>
        <v>0.11299999999999955</v>
      </c>
      <c r="BR404" s="8">
        <f t="shared" si="364"/>
        <v>0.14799999999999969</v>
      </c>
      <c r="BS404" s="8">
        <f t="shared" si="365"/>
        <v>1.3000000000000789E-2</v>
      </c>
      <c r="BT404" s="8">
        <f t="shared" si="366"/>
        <v>1.1000000000000121E-2</v>
      </c>
      <c r="BU404" s="8" t="str">
        <f t="shared" si="367"/>
        <v/>
      </c>
      <c r="BV404" s="8" t="str">
        <f t="shared" si="368"/>
        <v/>
      </c>
      <c r="BW404" s="8" t="str">
        <f t="shared" si="369"/>
        <v/>
      </c>
      <c r="BX404" s="8">
        <f t="shared" si="370"/>
        <v>2.0000000000006679E-3</v>
      </c>
      <c r="BY404" s="8" t="str">
        <f t="shared" si="371"/>
        <v/>
      </c>
      <c r="BZ404" s="8">
        <f t="shared" si="372"/>
        <v>0.15399999999999991</v>
      </c>
      <c r="CA404" s="8">
        <f t="shared" si="373"/>
        <v>0.18499999999999961</v>
      </c>
      <c r="CB404" s="8">
        <f t="shared" si="374"/>
        <v>0.15999999999999925</v>
      </c>
      <c r="CC404" s="8">
        <f t="shared" si="375"/>
        <v>2.9999999999992255E-3</v>
      </c>
      <c r="CD404" s="8">
        <f t="shared" si="376"/>
        <v>8.3999999999999631E-2</v>
      </c>
      <c r="CE404" s="8">
        <f t="shared" si="377"/>
        <v>0.28600000000000048</v>
      </c>
      <c r="CF404" s="8">
        <f t="shared" si="378"/>
        <v>0.10100000000000087</v>
      </c>
      <c r="CG404" s="8" t="str">
        <f t="shared" si="379"/>
        <v/>
      </c>
      <c r="CH404" s="8" t="str">
        <f t="shared" si="380"/>
        <v/>
      </c>
      <c r="CI404" s="8" t="str">
        <f t="shared" si="381"/>
        <v/>
      </c>
      <c r="CJ404" s="8" t="str">
        <f t="shared" si="382"/>
        <v/>
      </c>
      <c r="CK404" s="8" t="str">
        <f t="shared" si="383"/>
        <v/>
      </c>
      <c r="CL404" s="8" t="str">
        <f t="shared" si="384"/>
        <v/>
      </c>
      <c r="CM404" s="8" t="str">
        <f t="shared" si="385"/>
        <v/>
      </c>
      <c r="CN404" s="8"/>
    </row>
    <row r="405" spans="1:92">
      <c r="A405" s="1">
        <f t="shared" si="413"/>
        <v>403</v>
      </c>
      <c r="B405" s="34" t="s">
        <v>92</v>
      </c>
      <c r="C405" s="1">
        <v>2</v>
      </c>
      <c r="D405" s="4">
        <f t="shared" si="386"/>
        <v>12</v>
      </c>
      <c r="E405" s="4" t="s">
        <v>151</v>
      </c>
      <c r="F405" s="4">
        <v>1</v>
      </c>
      <c r="G405" s="4" t="s">
        <v>13</v>
      </c>
      <c r="H405" s="4" t="s">
        <v>14</v>
      </c>
      <c r="I405" s="4"/>
      <c r="J405" s="5">
        <v>91.5</v>
      </c>
      <c r="K405" s="69"/>
      <c r="L405" s="41">
        <v>3.9659999999999993</v>
      </c>
      <c r="M405" s="132" t="s">
        <v>242</v>
      </c>
      <c r="N405" s="4" t="s">
        <v>15</v>
      </c>
      <c r="O405" s="6">
        <v>3.9689999999999994</v>
      </c>
      <c r="P405" s="4" t="s">
        <v>9</v>
      </c>
      <c r="Q405" s="3" t="s">
        <v>227</v>
      </c>
      <c r="R405" s="6">
        <v>4.0369999999999999</v>
      </c>
      <c r="S405" s="6">
        <v>4.0720000000000001</v>
      </c>
      <c r="T405" s="6">
        <v>3.9279999999999999</v>
      </c>
      <c r="U405" s="6">
        <v>3.9390000000000001</v>
      </c>
      <c r="V405" s="6">
        <v>4.0129999999999999</v>
      </c>
      <c r="W405" s="6">
        <v>3.9710000000000001</v>
      </c>
      <c r="X405" s="23">
        <v>3.97</v>
      </c>
      <c r="Y405" s="6">
        <v>3.9790000000000001</v>
      </c>
      <c r="Z405" s="23">
        <v>3.9710000000000001</v>
      </c>
      <c r="AA405" s="78">
        <v>3.9540000000000002</v>
      </c>
      <c r="AB405" s="6">
        <v>4.0890000000000004</v>
      </c>
      <c r="AC405" s="6">
        <v>4.2229999999999999</v>
      </c>
      <c r="AD405" s="6">
        <v>4.173</v>
      </c>
      <c r="AE405" s="6">
        <v>3.8959999999999999</v>
      </c>
      <c r="AF405" s="6">
        <v>3.9220000000000002</v>
      </c>
      <c r="AG405" s="6">
        <v>3.903</v>
      </c>
      <c r="AH405" s="77">
        <f t="shared" ref="AH405:AH420" si="414">IF((AF405&lt;&gt;0)*AND(AG405&lt;&gt;0),AVERAGE(AF405:AG405),"")</f>
        <v>3.9125000000000001</v>
      </c>
      <c r="AI405" s="9"/>
      <c r="AJ405" s="9"/>
      <c r="AK405" s="9"/>
      <c r="AL405" s="9"/>
      <c r="AM405" s="9"/>
      <c r="AN405" s="9"/>
      <c r="AO405" s="9"/>
      <c r="AP405" s="3"/>
      <c r="AQ405" s="23">
        <f t="shared" si="387"/>
        <v>7.1000000000000618E-2</v>
      </c>
      <c r="AR405" s="23">
        <f t="shared" si="411"/>
        <v>0.10600000000000076</v>
      </c>
      <c r="AS405" s="23">
        <f t="shared" si="412"/>
        <v>-3.7999999999999368E-2</v>
      </c>
      <c r="AT405" s="23">
        <f t="shared" si="390"/>
        <v>-2.6999999999999247E-2</v>
      </c>
      <c r="AU405" s="23">
        <f t="shared" si="391"/>
        <v>4.7000000000000597E-2</v>
      </c>
      <c r="AV405" s="23">
        <f t="shared" si="392"/>
        <v>5.0000000000007816E-3</v>
      </c>
      <c r="AW405" s="23">
        <f t="shared" si="393"/>
        <v>4.0000000000008917E-3</v>
      </c>
      <c r="AX405" s="23">
        <f t="shared" si="394"/>
        <v>1.3000000000000789E-2</v>
      </c>
      <c r="AY405" s="23">
        <f t="shared" si="395"/>
        <v>5.0000000000007816E-3</v>
      </c>
      <c r="AZ405" s="23">
        <f t="shared" si="396"/>
        <v>-1.1999999999999122E-2</v>
      </c>
      <c r="BA405" s="23">
        <f t="shared" si="397"/>
        <v>0.12300000000000111</v>
      </c>
      <c r="BB405" s="23">
        <f t="shared" si="398"/>
        <v>0.25700000000000056</v>
      </c>
      <c r="BC405" s="23">
        <f t="shared" si="399"/>
        <v>0.20700000000000074</v>
      </c>
      <c r="BD405" s="23">
        <f t="shared" si="400"/>
        <v>-6.9999999999999396E-2</v>
      </c>
      <c r="BE405" s="23">
        <f t="shared" si="401"/>
        <v>-4.3999999999999151E-2</v>
      </c>
      <c r="BF405" s="23">
        <f t="shared" si="402"/>
        <v>-6.2999999999999279E-2</v>
      </c>
      <c r="BG405" s="23">
        <f t="shared" si="403"/>
        <v>-5.3499999999999215E-2</v>
      </c>
      <c r="BH405" s="23" t="str">
        <f t="shared" si="404"/>
        <v/>
      </c>
      <c r="BI405" s="23" t="str">
        <f t="shared" si="405"/>
        <v/>
      </c>
      <c r="BJ405" s="23" t="str">
        <f t="shared" si="406"/>
        <v/>
      </c>
      <c r="BK405" s="23" t="str">
        <f t="shared" si="407"/>
        <v/>
      </c>
      <c r="BL405" s="23" t="str">
        <f t="shared" si="408"/>
        <v/>
      </c>
      <c r="BM405" s="23" t="str">
        <f t="shared" si="409"/>
        <v/>
      </c>
      <c r="BN405" s="23" t="str">
        <f t="shared" si="410"/>
        <v/>
      </c>
      <c r="BP405" s="8">
        <f t="shared" si="362"/>
        <v>7.1000000000000618E-2</v>
      </c>
      <c r="BQ405" s="8">
        <f t="shared" si="363"/>
        <v>0.10600000000000076</v>
      </c>
      <c r="BR405" s="8">
        <f t="shared" si="364"/>
        <v>3.7999999999999368E-2</v>
      </c>
      <c r="BS405" s="8">
        <f t="shared" si="365"/>
        <v>2.6999999999999247E-2</v>
      </c>
      <c r="BT405" s="8">
        <f t="shared" si="366"/>
        <v>4.7000000000000597E-2</v>
      </c>
      <c r="BU405" s="8">
        <f t="shared" si="367"/>
        <v>5.0000000000007816E-3</v>
      </c>
      <c r="BV405" s="8">
        <f t="shared" si="368"/>
        <v>4.0000000000008917E-3</v>
      </c>
      <c r="BW405" s="8">
        <f t="shared" si="369"/>
        <v>1.3000000000000789E-2</v>
      </c>
      <c r="BX405" s="8">
        <f t="shared" si="370"/>
        <v>5.0000000000007816E-3</v>
      </c>
      <c r="BY405" s="8">
        <f t="shared" si="371"/>
        <v>1.1999999999999122E-2</v>
      </c>
      <c r="BZ405" s="8">
        <f t="shared" si="372"/>
        <v>0.12300000000000111</v>
      </c>
      <c r="CA405" s="8">
        <f t="shared" si="373"/>
        <v>0.25700000000000056</v>
      </c>
      <c r="CB405" s="8">
        <f t="shared" si="374"/>
        <v>0.20700000000000074</v>
      </c>
      <c r="CC405" s="8">
        <f t="shared" si="375"/>
        <v>6.9999999999999396E-2</v>
      </c>
      <c r="CD405" s="8">
        <f t="shared" si="376"/>
        <v>4.3999999999999151E-2</v>
      </c>
      <c r="CE405" s="8">
        <f t="shared" si="377"/>
        <v>6.2999999999999279E-2</v>
      </c>
      <c r="CF405" s="8">
        <f t="shared" si="378"/>
        <v>5.3499999999999215E-2</v>
      </c>
      <c r="CG405" s="8" t="str">
        <f t="shared" si="379"/>
        <v/>
      </c>
      <c r="CH405" s="8" t="str">
        <f t="shared" si="380"/>
        <v/>
      </c>
      <c r="CI405" s="8" t="str">
        <f t="shared" si="381"/>
        <v/>
      </c>
      <c r="CJ405" s="8" t="str">
        <f t="shared" si="382"/>
        <v/>
      </c>
      <c r="CK405" s="8" t="str">
        <f t="shared" si="383"/>
        <v/>
      </c>
      <c r="CL405" s="8" t="str">
        <f t="shared" si="384"/>
        <v/>
      </c>
      <c r="CM405" s="8" t="str">
        <f t="shared" si="385"/>
        <v/>
      </c>
      <c r="CN405" s="8"/>
    </row>
    <row r="406" spans="1:92">
      <c r="A406" s="1">
        <f t="shared" si="413"/>
        <v>404</v>
      </c>
      <c r="B406" s="34"/>
      <c r="C406" s="1">
        <v>2</v>
      </c>
      <c r="D406" s="4">
        <f t="shared" si="386"/>
        <v>12</v>
      </c>
      <c r="E406" s="4" t="s">
        <v>157</v>
      </c>
      <c r="F406" s="4">
        <v>1</v>
      </c>
      <c r="G406" s="4" t="s">
        <v>16</v>
      </c>
      <c r="H406" s="4" t="s">
        <v>17</v>
      </c>
      <c r="I406" s="4"/>
      <c r="J406" s="5">
        <v>91.7</v>
      </c>
      <c r="K406" s="67">
        <v>2.1000000000000001E-2</v>
      </c>
      <c r="L406" s="41">
        <v>7.2210000000000001</v>
      </c>
      <c r="M406" s="132" t="s">
        <v>242</v>
      </c>
      <c r="N406" s="4" t="s">
        <v>15</v>
      </c>
      <c r="O406" s="6">
        <v>7.2690000000000001</v>
      </c>
      <c r="P406" s="4" t="s">
        <v>9</v>
      </c>
      <c r="Q406" s="3" t="s">
        <v>227</v>
      </c>
      <c r="R406" s="6">
        <v>6.6360000000000001</v>
      </c>
      <c r="S406" s="6">
        <v>6.5579999999999998</v>
      </c>
      <c r="T406" s="6">
        <v>7.1929999999999996</v>
      </c>
      <c r="U406" s="6">
        <v>7.1959999999999997</v>
      </c>
      <c r="V406" s="6">
        <v>7.2309999999999999</v>
      </c>
      <c r="W406" s="6">
        <v>7.1779999999999999</v>
      </c>
      <c r="X406" s="23">
        <v>7.1790000000000003</v>
      </c>
      <c r="Y406" s="6">
        <v>7.2119999999999997</v>
      </c>
      <c r="Z406" s="23">
        <v>7.1790000000000003</v>
      </c>
      <c r="AA406" s="78">
        <v>7.165</v>
      </c>
      <c r="AB406" s="6">
        <v>7.0620000000000003</v>
      </c>
      <c r="AC406" s="6">
        <v>7.1139999999999999</v>
      </c>
      <c r="AD406" s="6">
        <v>6.9290000000000003</v>
      </c>
      <c r="AE406" s="6">
        <v>6.8780000000000001</v>
      </c>
      <c r="AF406" s="6">
        <v>6.5049999999999999</v>
      </c>
      <c r="AG406" s="6">
        <v>7.62</v>
      </c>
      <c r="AH406" s="77">
        <f t="shared" si="414"/>
        <v>7.0625</v>
      </c>
      <c r="AI406" s="9"/>
      <c r="AJ406" s="9"/>
      <c r="AK406" s="9"/>
      <c r="AL406" s="9"/>
      <c r="AM406" s="9"/>
      <c r="AN406" s="9"/>
      <c r="AO406" s="9"/>
      <c r="AP406" s="3"/>
      <c r="AQ406" s="23">
        <f t="shared" si="387"/>
        <v>-0.58499999999999996</v>
      </c>
      <c r="AR406" s="23">
        <f t="shared" si="411"/>
        <v>-0.66300000000000026</v>
      </c>
      <c r="AS406" s="23">
        <f t="shared" si="412"/>
        <v>-2.8000000000000469E-2</v>
      </c>
      <c r="AT406" s="23">
        <f t="shared" si="390"/>
        <v>-2.5000000000000355E-2</v>
      </c>
      <c r="AU406" s="23">
        <f t="shared" si="391"/>
        <v>9.9999999999997868E-3</v>
      </c>
      <c r="AV406" s="23">
        <f t="shared" si="392"/>
        <v>-4.3000000000000149E-2</v>
      </c>
      <c r="AW406" s="23">
        <f t="shared" si="393"/>
        <v>-4.1999999999999815E-2</v>
      </c>
      <c r="AX406" s="23">
        <f t="shared" si="394"/>
        <v>-9.0000000000003411E-3</v>
      </c>
      <c r="AY406" s="23">
        <f t="shared" si="395"/>
        <v>-4.1999999999999815E-2</v>
      </c>
      <c r="AZ406" s="23">
        <f t="shared" si="396"/>
        <v>-5.600000000000005E-2</v>
      </c>
      <c r="BA406" s="23">
        <f t="shared" si="397"/>
        <v>-0.15899999999999981</v>
      </c>
      <c r="BB406" s="23">
        <f t="shared" si="398"/>
        <v>-0.10700000000000021</v>
      </c>
      <c r="BC406" s="23">
        <f t="shared" si="399"/>
        <v>-0.29199999999999982</v>
      </c>
      <c r="BD406" s="23">
        <f t="shared" si="400"/>
        <v>-0.34299999999999997</v>
      </c>
      <c r="BE406" s="23">
        <f t="shared" si="401"/>
        <v>-0.71600000000000019</v>
      </c>
      <c r="BF406" s="23">
        <f t="shared" si="402"/>
        <v>0.39900000000000002</v>
      </c>
      <c r="BG406" s="23">
        <f t="shared" si="403"/>
        <v>-0.15850000000000009</v>
      </c>
      <c r="BH406" s="23" t="str">
        <f t="shared" si="404"/>
        <v/>
      </c>
      <c r="BI406" s="23" t="str">
        <f t="shared" si="405"/>
        <v/>
      </c>
      <c r="BJ406" s="23" t="str">
        <f t="shared" si="406"/>
        <v/>
      </c>
      <c r="BK406" s="23" t="str">
        <f t="shared" si="407"/>
        <v/>
      </c>
      <c r="BL406" s="23" t="str">
        <f t="shared" si="408"/>
        <v/>
      </c>
      <c r="BM406" s="23" t="str">
        <f t="shared" si="409"/>
        <v/>
      </c>
      <c r="BN406" s="23" t="str">
        <f t="shared" si="410"/>
        <v/>
      </c>
      <c r="BP406" s="8">
        <f t="shared" si="362"/>
        <v>0.58499999999999996</v>
      </c>
      <c r="BQ406" s="8">
        <f t="shared" si="363"/>
        <v>0.66300000000000026</v>
      </c>
      <c r="BR406" s="8">
        <f t="shared" si="364"/>
        <v>2.8000000000000469E-2</v>
      </c>
      <c r="BS406" s="8">
        <f t="shared" si="365"/>
        <v>2.5000000000000355E-2</v>
      </c>
      <c r="BT406" s="8">
        <f t="shared" si="366"/>
        <v>9.9999999999997868E-3</v>
      </c>
      <c r="BU406" s="8">
        <f t="shared" si="367"/>
        <v>4.3000000000000149E-2</v>
      </c>
      <c r="BV406" s="8">
        <f t="shared" si="368"/>
        <v>4.1999999999999815E-2</v>
      </c>
      <c r="BW406" s="8">
        <f t="shared" si="369"/>
        <v>9.0000000000003411E-3</v>
      </c>
      <c r="BX406" s="8">
        <f t="shared" si="370"/>
        <v>4.1999999999999815E-2</v>
      </c>
      <c r="BY406" s="8">
        <f t="shared" si="371"/>
        <v>5.600000000000005E-2</v>
      </c>
      <c r="BZ406" s="8">
        <f t="shared" si="372"/>
        <v>0.15899999999999981</v>
      </c>
      <c r="CA406" s="8">
        <f t="shared" si="373"/>
        <v>0.10700000000000021</v>
      </c>
      <c r="CB406" s="8">
        <f t="shared" si="374"/>
        <v>0.29199999999999982</v>
      </c>
      <c r="CC406" s="8">
        <f t="shared" si="375"/>
        <v>0.34299999999999997</v>
      </c>
      <c r="CD406" s="8">
        <f t="shared" si="376"/>
        <v>0.71600000000000019</v>
      </c>
      <c r="CE406" s="8">
        <f t="shared" si="377"/>
        <v>0.39900000000000002</v>
      </c>
      <c r="CF406" s="8">
        <f t="shared" si="378"/>
        <v>0.15850000000000009</v>
      </c>
      <c r="CG406" s="8" t="str">
        <f t="shared" si="379"/>
        <v/>
      </c>
      <c r="CH406" s="8" t="str">
        <f t="shared" si="380"/>
        <v/>
      </c>
      <c r="CI406" s="8" t="str">
        <f t="shared" si="381"/>
        <v/>
      </c>
      <c r="CJ406" s="8" t="str">
        <f t="shared" si="382"/>
        <v/>
      </c>
      <c r="CK406" s="8" t="str">
        <f t="shared" si="383"/>
        <v/>
      </c>
      <c r="CL406" s="8" t="str">
        <f t="shared" si="384"/>
        <v/>
      </c>
      <c r="CM406" s="8" t="str">
        <f t="shared" si="385"/>
        <v/>
      </c>
      <c r="CN406" s="8"/>
    </row>
    <row r="407" spans="1:92">
      <c r="A407" s="1">
        <f t="shared" si="413"/>
        <v>405</v>
      </c>
      <c r="B407" s="34"/>
      <c r="C407" s="1">
        <v>2</v>
      </c>
      <c r="D407" s="4">
        <f t="shared" si="386"/>
        <v>12</v>
      </c>
      <c r="E407" s="4" t="s">
        <v>157</v>
      </c>
      <c r="F407" s="4">
        <v>1</v>
      </c>
      <c r="G407" s="4" t="s">
        <v>16</v>
      </c>
      <c r="H407" s="4" t="s">
        <v>18</v>
      </c>
      <c r="I407" s="4"/>
      <c r="J407" s="5">
        <v>92.4</v>
      </c>
      <c r="K407" s="67">
        <v>3.6999999999999998E-2</v>
      </c>
      <c r="L407" s="41">
        <v>8.1160000000000014</v>
      </c>
      <c r="M407" s="132" t="s">
        <v>242</v>
      </c>
      <c r="N407" s="4" t="s">
        <v>15</v>
      </c>
      <c r="O407" s="6">
        <v>8.1339999999999986</v>
      </c>
      <c r="P407" s="4" t="s">
        <v>9</v>
      </c>
      <c r="Q407" s="3" t="s">
        <v>227</v>
      </c>
      <c r="R407" s="6">
        <v>7.5590000000000002</v>
      </c>
      <c r="S407" s="6">
        <v>7.5670000000000002</v>
      </c>
      <c r="T407" s="6">
        <v>8.1050000000000004</v>
      </c>
      <c r="U407" s="6">
        <v>8.0570000000000004</v>
      </c>
      <c r="V407" s="6">
        <v>8.1199999999999992</v>
      </c>
      <c r="W407" s="6">
        <v>8.0790000000000006</v>
      </c>
      <c r="X407" s="23">
        <v>8.0809999999999995</v>
      </c>
      <c r="Y407" s="6">
        <v>8.1129999999999995</v>
      </c>
      <c r="Z407" s="23">
        <v>8.0860000000000003</v>
      </c>
      <c r="AA407" s="78">
        <v>8.07</v>
      </c>
      <c r="AB407" s="6">
        <v>8.0050000000000008</v>
      </c>
      <c r="AC407" s="6">
        <v>8.0429999999999993</v>
      </c>
      <c r="AD407" s="6">
        <v>7.883</v>
      </c>
      <c r="AE407" s="6">
        <v>7.83</v>
      </c>
      <c r="AF407" s="6">
        <v>7.53</v>
      </c>
      <c r="AG407" s="6">
        <v>8.4480000000000004</v>
      </c>
      <c r="AH407" s="77">
        <f t="shared" si="414"/>
        <v>7.9890000000000008</v>
      </c>
      <c r="AI407" s="9"/>
      <c r="AJ407" s="9"/>
      <c r="AK407" s="9"/>
      <c r="AL407" s="9"/>
      <c r="AM407" s="9"/>
      <c r="AN407" s="9"/>
      <c r="AO407" s="9"/>
      <c r="AP407" s="3"/>
      <c r="AQ407" s="23">
        <f t="shared" si="387"/>
        <v>-0.55700000000000127</v>
      </c>
      <c r="AR407" s="23">
        <f t="shared" si="411"/>
        <v>-0.54900000000000126</v>
      </c>
      <c r="AS407" s="23">
        <f t="shared" si="412"/>
        <v>-1.1000000000001009E-2</v>
      </c>
      <c r="AT407" s="23">
        <f t="shared" si="390"/>
        <v>-5.9000000000001052E-2</v>
      </c>
      <c r="AU407" s="23">
        <f t="shared" si="391"/>
        <v>3.9999999999977831E-3</v>
      </c>
      <c r="AV407" s="23">
        <f t="shared" si="392"/>
        <v>-3.700000000000081E-2</v>
      </c>
      <c r="AW407" s="23">
        <f t="shared" si="393"/>
        <v>-3.5000000000001918E-2</v>
      </c>
      <c r="AX407" s="23">
        <f t="shared" si="394"/>
        <v>-3.00000000000189E-3</v>
      </c>
      <c r="AY407" s="23">
        <f t="shared" si="395"/>
        <v>-3.0000000000001137E-2</v>
      </c>
      <c r="AZ407" s="23">
        <f t="shared" si="396"/>
        <v>-4.6000000000001151E-2</v>
      </c>
      <c r="BA407" s="23">
        <f t="shared" si="397"/>
        <v>-0.11100000000000065</v>
      </c>
      <c r="BB407" s="23">
        <f t="shared" si="398"/>
        <v>-7.3000000000002174E-2</v>
      </c>
      <c r="BC407" s="23">
        <f t="shared" si="399"/>
        <v>-0.23300000000000143</v>
      </c>
      <c r="BD407" s="23">
        <f t="shared" si="400"/>
        <v>-0.28600000000000136</v>
      </c>
      <c r="BE407" s="23">
        <f t="shared" si="401"/>
        <v>-0.58600000000000119</v>
      </c>
      <c r="BF407" s="23">
        <f t="shared" si="402"/>
        <v>0.33199999999999896</v>
      </c>
      <c r="BG407" s="23">
        <f t="shared" si="403"/>
        <v>-0.12700000000000067</v>
      </c>
      <c r="BH407" s="23" t="str">
        <f t="shared" si="404"/>
        <v/>
      </c>
      <c r="BI407" s="23" t="str">
        <f t="shared" si="405"/>
        <v/>
      </c>
      <c r="BJ407" s="23" t="str">
        <f t="shared" si="406"/>
        <v/>
      </c>
      <c r="BK407" s="23" t="str">
        <f t="shared" si="407"/>
        <v/>
      </c>
      <c r="BL407" s="23" t="str">
        <f t="shared" si="408"/>
        <v/>
      </c>
      <c r="BM407" s="23" t="str">
        <f t="shared" si="409"/>
        <v/>
      </c>
      <c r="BN407" s="23" t="str">
        <f t="shared" si="410"/>
        <v/>
      </c>
      <c r="BP407" s="8">
        <f t="shared" si="362"/>
        <v>0.55700000000000127</v>
      </c>
      <c r="BQ407" s="8">
        <f t="shared" si="363"/>
        <v>0.54900000000000126</v>
      </c>
      <c r="BR407" s="8">
        <f t="shared" si="364"/>
        <v>1.1000000000001009E-2</v>
      </c>
      <c r="BS407" s="8">
        <f t="shared" si="365"/>
        <v>5.9000000000001052E-2</v>
      </c>
      <c r="BT407" s="8">
        <f t="shared" si="366"/>
        <v>3.9999999999977831E-3</v>
      </c>
      <c r="BU407" s="8">
        <f t="shared" si="367"/>
        <v>3.700000000000081E-2</v>
      </c>
      <c r="BV407" s="8">
        <f t="shared" si="368"/>
        <v>3.5000000000001918E-2</v>
      </c>
      <c r="BW407" s="8">
        <f t="shared" si="369"/>
        <v>3.00000000000189E-3</v>
      </c>
      <c r="BX407" s="8">
        <f t="shared" si="370"/>
        <v>3.0000000000001137E-2</v>
      </c>
      <c r="BY407" s="8">
        <f t="shared" si="371"/>
        <v>4.6000000000001151E-2</v>
      </c>
      <c r="BZ407" s="8">
        <f t="shared" si="372"/>
        <v>0.11100000000000065</v>
      </c>
      <c r="CA407" s="8">
        <f t="shared" si="373"/>
        <v>7.3000000000002174E-2</v>
      </c>
      <c r="CB407" s="8">
        <f t="shared" si="374"/>
        <v>0.23300000000000143</v>
      </c>
      <c r="CC407" s="8">
        <f t="shared" si="375"/>
        <v>0.28600000000000136</v>
      </c>
      <c r="CD407" s="8">
        <f t="shared" si="376"/>
        <v>0.58600000000000119</v>
      </c>
      <c r="CE407" s="8">
        <f t="shared" si="377"/>
        <v>0.33199999999999896</v>
      </c>
      <c r="CF407" s="8">
        <f t="shared" si="378"/>
        <v>0.12700000000000067</v>
      </c>
      <c r="CG407" s="8" t="str">
        <f t="shared" si="379"/>
        <v/>
      </c>
      <c r="CH407" s="8" t="str">
        <f t="shared" si="380"/>
        <v/>
      </c>
      <c r="CI407" s="8" t="str">
        <f t="shared" si="381"/>
        <v/>
      </c>
      <c r="CJ407" s="8" t="str">
        <f t="shared" si="382"/>
        <v/>
      </c>
      <c r="CK407" s="8" t="str">
        <f t="shared" si="383"/>
        <v/>
      </c>
      <c r="CL407" s="8" t="str">
        <f t="shared" si="384"/>
        <v/>
      </c>
      <c r="CM407" s="8" t="str">
        <f t="shared" si="385"/>
        <v/>
      </c>
      <c r="CN407" s="8"/>
    </row>
    <row r="408" spans="1:92">
      <c r="A408" s="1">
        <f t="shared" si="413"/>
        <v>406</v>
      </c>
      <c r="B408" s="34"/>
      <c r="C408" s="1">
        <v>2</v>
      </c>
      <c r="D408" s="4">
        <f t="shared" si="386"/>
        <v>12</v>
      </c>
      <c r="E408" s="4" t="s">
        <v>135</v>
      </c>
      <c r="F408" s="4">
        <v>1</v>
      </c>
      <c r="G408" s="4" t="s">
        <v>16</v>
      </c>
      <c r="H408" s="4" t="s">
        <v>18</v>
      </c>
      <c r="I408" s="4"/>
      <c r="J408" s="5">
        <v>91.9</v>
      </c>
      <c r="K408" s="67">
        <v>5.1999999999999998E-2</v>
      </c>
      <c r="L408" s="41">
        <v>8.2219999999999995</v>
      </c>
      <c r="M408" s="132" t="s">
        <v>242</v>
      </c>
      <c r="N408" s="4" t="s">
        <v>15</v>
      </c>
      <c r="O408" s="6">
        <v>8.2619999999999987</v>
      </c>
      <c r="P408" s="4" t="s">
        <v>9</v>
      </c>
      <c r="Q408" s="3" t="s">
        <v>227</v>
      </c>
      <c r="R408" s="6">
        <v>8.1620000000000008</v>
      </c>
      <c r="S408" s="6">
        <v>7.5179999999999998</v>
      </c>
      <c r="T408" s="6">
        <v>8.1859999999999999</v>
      </c>
      <c r="U408" s="6">
        <v>8.1980000000000004</v>
      </c>
      <c r="V408" s="6">
        <v>8.2100000000000009</v>
      </c>
      <c r="W408" s="6">
        <v>8.1750000000000007</v>
      </c>
      <c r="X408" s="23">
        <v>8.1769999999999996</v>
      </c>
      <c r="Y408" s="6">
        <v>8.2119999999999997</v>
      </c>
      <c r="Z408" s="23">
        <v>8.1820000000000004</v>
      </c>
      <c r="AA408" s="78">
        <v>8.1639999999999997</v>
      </c>
      <c r="AB408" s="6">
        <v>8.0150000000000006</v>
      </c>
      <c r="AC408" s="6">
        <v>8.0609999999999999</v>
      </c>
      <c r="AD408" s="6">
        <v>7.8780000000000001</v>
      </c>
      <c r="AE408" s="6">
        <v>7.8330000000000002</v>
      </c>
      <c r="AF408" s="6">
        <v>7.47</v>
      </c>
      <c r="AG408" s="6">
        <v>8.609</v>
      </c>
      <c r="AH408" s="77">
        <f t="shared" si="414"/>
        <v>8.0395000000000003</v>
      </c>
      <c r="AI408" s="9"/>
      <c r="AJ408" s="9"/>
      <c r="AK408" s="9"/>
      <c r="AL408" s="9"/>
      <c r="AM408" s="9"/>
      <c r="AN408" s="9"/>
      <c r="AO408" s="9"/>
      <c r="AP408" s="3"/>
      <c r="AQ408" s="23">
        <f t="shared" si="387"/>
        <v>-5.9999999999998721E-2</v>
      </c>
      <c r="AR408" s="23">
        <f t="shared" si="411"/>
        <v>-0.70399999999999974</v>
      </c>
      <c r="AS408" s="23">
        <f t="shared" si="412"/>
        <v>-3.5999999999999588E-2</v>
      </c>
      <c r="AT408" s="23">
        <f t="shared" si="390"/>
        <v>-2.3999999999999133E-2</v>
      </c>
      <c r="AU408" s="23">
        <f t="shared" si="391"/>
        <v>-1.1999999999998678E-2</v>
      </c>
      <c r="AV408" s="23">
        <f t="shared" si="392"/>
        <v>-4.699999999999882E-2</v>
      </c>
      <c r="AW408" s="23">
        <f t="shared" si="393"/>
        <v>-4.4999999999999929E-2</v>
      </c>
      <c r="AX408" s="23">
        <f t="shared" si="394"/>
        <v>-9.9999999999997868E-3</v>
      </c>
      <c r="AY408" s="23">
        <f t="shared" si="395"/>
        <v>-3.9999999999999147E-2</v>
      </c>
      <c r="AZ408" s="23">
        <f t="shared" si="396"/>
        <v>-5.7999999999999829E-2</v>
      </c>
      <c r="BA408" s="23">
        <f t="shared" si="397"/>
        <v>-0.20699999999999896</v>
      </c>
      <c r="BB408" s="23">
        <f t="shared" si="398"/>
        <v>-0.16099999999999959</v>
      </c>
      <c r="BC408" s="23">
        <f t="shared" si="399"/>
        <v>-0.34399999999999942</v>
      </c>
      <c r="BD408" s="23">
        <f t="shared" si="400"/>
        <v>-0.38899999999999935</v>
      </c>
      <c r="BE408" s="23">
        <f t="shared" si="401"/>
        <v>-0.75199999999999978</v>
      </c>
      <c r="BF408" s="23">
        <f t="shared" si="402"/>
        <v>0.38700000000000045</v>
      </c>
      <c r="BG408" s="23">
        <f t="shared" si="403"/>
        <v>-0.18249999999999922</v>
      </c>
      <c r="BH408" s="23" t="str">
        <f t="shared" si="404"/>
        <v/>
      </c>
      <c r="BI408" s="23" t="str">
        <f t="shared" si="405"/>
        <v/>
      </c>
      <c r="BJ408" s="23" t="str">
        <f t="shared" si="406"/>
        <v/>
      </c>
      <c r="BK408" s="23" t="str">
        <f t="shared" si="407"/>
        <v/>
      </c>
      <c r="BL408" s="23" t="str">
        <f t="shared" si="408"/>
        <v/>
      </c>
      <c r="BM408" s="23" t="str">
        <f t="shared" si="409"/>
        <v/>
      </c>
      <c r="BN408" s="23" t="str">
        <f t="shared" si="410"/>
        <v/>
      </c>
      <c r="BP408" s="8">
        <f t="shared" si="362"/>
        <v>5.9999999999998721E-2</v>
      </c>
      <c r="BQ408" s="8">
        <f t="shared" si="363"/>
        <v>0.70399999999999974</v>
      </c>
      <c r="BR408" s="8">
        <f t="shared" si="364"/>
        <v>3.5999999999999588E-2</v>
      </c>
      <c r="BS408" s="8">
        <f t="shared" si="365"/>
        <v>2.3999999999999133E-2</v>
      </c>
      <c r="BT408" s="8">
        <f t="shared" si="366"/>
        <v>1.1999999999998678E-2</v>
      </c>
      <c r="BU408" s="8">
        <f t="shared" si="367"/>
        <v>4.699999999999882E-2</v>
      </c>
      <c r="BV408" s="8">
        <f t="shared" si="368"/>
        <v>4.4999999999999929E-2</v>
      </c>
      <c r="BW408" s="8">
        <f t="shared" si="369"/>
        <v>9.9999999999997868E-3</v>
      </c>
      <c r="BX408" s="8">
        <f t="shared" si="370"/>
        <v>3.9999999999999147E-2</v>
      </c>
      <c r="BY408" s="8">
        <f t="shared" si="371"/>
        <v>5.7999999999999829E-2</v>
      </c>
      <c r="BZ408" s="8">
        <f t="shared" si="372"/>
        <v>0.20699999999999896</v>
      </c>
      <c r="CA408" s="8">
        <f t="shared" si="373"/>
        <v>0.16099999999999959</v>
      </c>
      <c r="CB408" s="8">
        <f t="shared" si="374"/>
        <v>0.34399999999999942</v>
      </c>
      <c r="CC408" s="8">
        <f t="shared" si="375"/>
        <v>0.38899999999999935</v>
      </c>
      <c r="CD408" s="8">
        <f t="shared" si="376"/>
        <v>0.75199999999999978</v>
      </c>
      <c r="CE408" s="8">
        <f t="shared" si="377"/>
        <v>0.38700000000000045</v>
      </c>
      <c r="CF408" s="8">
        <f t="shared" si="378"/>
        <v>0.18249999999999922</v>
      </c>
      <c r="CG408" s="8" t="str">
        <f t="shared" si="379"/>
        <v/>
      </c>
      <c r="CH408" s="8" t="str">
        <f t="shared" si="380"/>
        <v/>
      </c>
      <c r="CI408" s="8" t="str">
        <f t="shared" si="381"/>
        <v/>
      </c>
      <c r="CJ408" s="8" t="str">
        <f t="shared" si="382"/>
        <v/>
      </c>
      <c r="CK408" s="8" t="str">
        <f t="shared" si="383"/>
        <v/>
      </c>
      <c r="CL408" s="8" t="str">
        <f t="shared" si="384"/>
        <v/>
      </c>
      <c r="CM408" s="8" t="str">
        <f t="shared" si="385"/>
        <v/>
      </c>
      <c r="CN408" s="8"/>
    </row>
    <row r="409" spans="1:92">
      <c r="A409" s="1">
        <f t="shared" si="413"/>
        <v>407</v>
      </c>
      <c r="B409" s="34"/>
      <c r="C409" s="1">
        <v>2</v>
      </c>
      <c r="D409" s="4">
        <f t="shared" si="386"/>
        <v>12</v>
      </c>
      <c r="E409" s="4" t="s">
        <v>151</v>
      </c>
      <c r="F409" s="4">
        <v>1</v>
      </c>
      <c r="G409" s="4" t="s">
        <v>16</v>
      </c>
      <c r="H409" s="4" t="s">
        <v>18</v>
      </c>
      <c r="I409" s="4"/>
      <c r="J409" s="5">
        <v>91.7</v>
      </c>
      <c r="K409" s="69"/>
      <c r="L409" s="41">
        <v>8.6630000000000003</v>
      </c>
      <c r="M409" s="132" t="s">
        <v>242</v>
      </c>
      <c r="N409" s="4" t="s">
        <v>15</v>
      </c>
      <c r="O409" s="6">
        <v>8.6269999999999989</v>
      </c>
      <c r="P409" s="4" t="s">
        <v>9</v>
      </c>
      <c r="Q409" s="3" t="s">
        <v>227</v>
      </c>
      <c r="R409" s="6">
        <v>8.0350000000000001</v>
      </c>
      <c r="S409" s="6">
        <v>8.0429999999999993</v>
      </c>
      <c r="T409" s="6">
        <v>8.6319999999999997</v>
      </c>
      <c r="U409" s="6">
        <v>8.6859999999999999</v>
      </c>
      <c r="V409" s="6">
        <v>8.65</v>
      </c>
      <c r="W409" s="6">
        <v>8.625</v>
      </c>
      <c r="X409" s="23">
        <v>8.6280000000000001</v>
      </c>
      <c r="Y409" s="6">
        <v>8.6620000000000008</v>
      </c>
      <c r="Z409" s="23">
        <v>8.6359999999999992</v>
      </c>
      <c r="AA409" s="78">
        <v>8.609</v>
      </c>
      <c r="AB409" s="6">
        <v>8.4819999999999993</v>
      </c>
      <c r="AC409" s="6">
        <v>8.532</v>
      </c>
      <c r="AD409" s="6">
        <v>8.3680000000000003</v>
      </c>
      <c r="AE409" s="6">
        <v>8.3010000000000002</v>
      </c>
      <c r="AF409" s="6">
        <v>7.99</v>
      </c>
      <c r="AG409" s="6">
        <v>9.0229999999999997</v>
      </c>
      <c r="AH409" s="77">
        <f t="shared" si="414"/>
        <v>8.5064999999999991</v>
      </c>
      <c r="AI409" s="9"/>
      <c r="AJ409" s="9"/>
      <c r="AK409" s="9"/>
      <c r="AL409" s="9"/>
      <c r="AM409" s="9"/>
      <c r="AN409" s="9"/>
      <c r="AO409" s="9"/>
      <c r="AP409" s="3"/>
      <c r="AQ409" s="23">
        <f t="shared" si="387"/>
        <v>-0.62800000000000011</v>
      </c>
      <c r="AR409" s="23">
        <f t="shared" si="411"/>
        <v>-0.62000000000000099</v>
      </c>
      <c r="AS409" s="23">
        <f t="shared" si="412"/>
        <v>-3.1000000000000583E-2</v>
      </c>
      <c r="AT409" s="23">
        <f t="shared" si="390"/>
        <v>2.2999999999999687E-2</v>
      </c>
      <c r="AU409" s="23">
        <f t="shared" si="391"/>
        <v>-1.2999999999999901E-2</v>
      </c>
      <c r="AV409" s="23">
        <f t="shared" si="392"/>
        <v>-3.8000000000000256E-2</v>
      </c>
      <c r="AW409" s="23">
        <f t="shared" si="393"/>
        <v>-3.5000000000000142E-2</v>
      </c>
      <c r="AX409" s="23">
        <f t="shared" si="394"/>
        <v>-9.9999999999944578E-4</v>
      </c>
      <c r="AY409" s="23">
        <f t="shared" si="395"/>
        <v>-2.7000000000001023E-2</v>
      </c>
      <c r="AZ409" s="23">
        <f t="shared" si="396"/>
        <v>-5.400000000000027E-2</v>
      </c>
      <c r="BA409" s="23">
        <f t="shared" si="397"/>
        <v>-0.18100000000000094</v>
      </c>
      <c r="BB409" s="23">
        <f t="shared" si="398"/>
        <v>-0.13100000000000023</v>
      </c>
      <c r="BC409" s="23">
        <f t="shared" si="399"/>
        <v>-0.29499999999999993</v>
      </c>
      <c r="BD409" s="23">
        <f t="shared" si="400"/>
        <v>-0.3620000000000001</v>
      </c>
      <c r="BE409" s="23">
        <f t="shared" si="401"/>
        <v>-0.67300000000000004</v>
      </c>
      <c r="BF409" s="23">
        <f t="shared" si="402"/>
        <v>0.35999999999999943</v>
      </c>
      <c r="BG409" s="23">
        <f t="shared" si="403"/>
        <v>-0.15650000000000119</v>
      </c>
      <c r="BH409" s="23" t="str">
        <f t="shared" si="404"/>
        <v/>
      </c>
      <c r="BI409" s="23" t="str">
        <f t="shared" si="405"/>
        <v/>
      </c>
      <c r="BJ409" s="23" t="str">
        <f t="shared" si="406"/>
        <v/>
      </c>
      <c r="BK409" s="23" t="str">
        <f t="shared" si="407"/>
        <v/>
      </c>
      <c r="BL409" s="23" t="str">
        <f t="shared" si="408"/>
        <v/>
      </c>
      <c r="BM409" s="23" t="str">
        <f t="shared" si="409"/>
        <v/>
      </c>
      <c r="BN409" s="23" t="str">
        <f t="shared" si="410"/>
        <v/>
      </c>
      <c r="BP409" s="8">
        <f t="shared" si="362"/>
        <v>0.62800000000000011</v>
      </c>
      <c r="BQ409" s="8">
        <f t="shared" si="363"/>
        <v>0.62000000000000099</v>
      </c>
      <c r="BR409" s="8">
        <f t="shared" si="364"/>
        <v>3.1000000000000583E-2</v>
      </c>
      <c r="BS409" s="8">
        <f t="shared" si="365"/>
        <v>2.2999999999999687E-2</v>
      </c>
      <c r="BT409" s="8">
        <f t="shared" si="366"/>
        <v>1.2999999999999901E-2</v>
      </c>
      <c r="BU409" s="8">
        <f t="shared" si="367"/>
        <v>3.8000000000000256E-2</v>
      </c>
      <c r="BV409" s="8">
        <f t="shared" si="368"/>
        <v>3.5000000000000142E-2</v>
      </c>
      <c r="BW409" s="8">
        <f t="shared" si="369"/>
        <v>9.9999999999944578E-4</v>
      </c>
      <c r="BX409" s="8">
        <f t="shared" si="370"/>
        <v>2.7000000000001023E-2</v>
      </c>
      <c r="BY409" s="8">
        <f t="shared" si="371"/>
        <v>5.400000000000027E-2</v>
      </c>
      <c r="BZ409" s="8">
        <f t="shared" si="372"/>
        <v>0.18100000000000094</v>
      </c>
      <c r="CA409" s="8">
        <f t="shared" si="373"/>
        <v>0.13100000000000023</v>
      </c>
      <c r="CB409" s="8">
        <f t="shared" si="374"/>
        <v>0.29499999999999993</v>
      </c>
      <c r="CC409" s="8">
        <f t="shared" si="375"/>
        <v>0.3620000000000001</v>
      </c>
      <c r="CD409" s="8">
        <f t="shared" si="376"/>
        <v>0.67300000000000004</v>
      </c>
      <c r="CE409" s="8">
        <f t="shared" si="377"/>
        <v>0.35999999999999943</v>
      </c>
      <c r="CF409" s="8">
        <f t="shared" si="378"/>
        <v>0.15650000000000119</v>
      </c>
      <c r="CG409" s="8" t="str">
        <f t="shared" si="379"/>
        <v/>
      </c>
      <c r="CH409" s="8" t="str">
        <f t="shared" si="380"/>
        <v/>
      </c>
      <c r="CI409" s="8" t="str">
        <f t="shared" si="381"/>
        <v/>
      </c>
      <c r="CJ409" s="8" t="str">
        <f t="shared" si="382"/>
        <v/>
      </c>
      <c r="CK409" s="8" t="str">
        <f t="shared" si="383"/>
        <v/>
      </c>
      <c r="CL409" s="8" t="str">
        <f t="shared" si="384"/>
        <v/>
      </c>
      <c r="CM409" s="8" t="str">
        <f t="shared" si="385"/>
        <v/>
      </c>
      <c r="CN409" s="8"/>
    </row>
    <row r="410" spans="1:92">
      <c r="A410" s="1">
        <f t="shared" si="413"/>
        <v>408</v>
      </c>
      <c r="B410" s="34"/>
      <c r="C410" s="1">
        <v>2</v>
      </c>
      <c r="D410" s="4">
        <f t="shared" si="386"/>
        <v>12</v>
      </c>
      <c r="E410" s="4" t="s">
        <v>148</v>
      </c>
      <c r="F410" s="4">
        <v>1</v>
      </c>
      <c r="G410" s="4" t="s">
        <v>13</v>
      </c>
      <c r="H410" s="4" t="s">
        <v>237</v>
      </c>
      <c r="I410" s="4"/>
      <c r="J410" s="5">
        <v>90.8</v>
      </c>
      <c r="K410" s="67">
        <v>1E-3</v>
      </c>
      <c r="L410" s="41">
        <v>9.1870000000000012</v>
      </c>
      <c r="M410" s="132" t="s">
        <v>242</v>
      </c>
      <c r="N410" s="4" t="s">
        <v>15</v>
      </c>
      <c r="O410" s="6">
        <v>9.1870000000000029</v>
      </c>
      <c r="P410" s="4" t="s">
        <v>9</v>
      </c>
      <c r="Q410" s="3" t="s">
        <v>227</v>
      </c>
      <c r="R410" s="6">
        <v>9.3840000000000003</v>
      </c>
      <c r="S410" s="6">
        <v>9.3219999999999992</v>
      </c>
      <c r="T410" s="6">
        <v>9.2170000000000005</v>
      </c>
      <c r="U410" s="6">
        <v>9.1219999999999999</v>
      </c>
      <c r="V410" s="6">
        <v>9.2810000000000006</v>
      </c>
      <c r="W410" s="6">
        <v>9.2010000000000005</v>
      </c>
      <c r="X410" s="23">
        <v>9.1989999999999998</v>
      </c>
      <c r="Y410" s="6">
        <v>9.202</v>
      </c>
      <c r="Z410" s="23">
        <v>9.19</v>
      </c>
      <c r="AA410" s="78">
        <v>9.173</v>
      </c>
      <c r="AB410" s="6">
        <v>9.3130000000000006</v>
      </c>
      <c r="AC410" s="6">
        <v>9.4510000000000005</v>
      </c>
      <c r="AD410" s="6">
        <v>9.4090000000000007</v>
      </c>
      <c r="AE410" s="6">
        <v>9.1110000000000007</v>
      </c>
      <c r="AF410" s="6">
        <v>9.17</v>
      </c>
      <c r="AG410" s="6">
        <v>9.1660000000000004</v>
      </c>
      <c r="AH410" s="77">
        <f t="shared" si="414"/>
        <v>9.1679999999999993</v>
      </c>
      <c r="AI410" s="9"/>
      <c r="AJ410" s="9"/>
      <c r="AK410" s="9"/>
      <c r="AL410" s="9"/>
      <c r="AM410" s="9"/>
      <c r="AN410" s="9"/>
      <c r="AO410" s="9"/>
      <c r="AP410" s="3"/>
      <c r="AQ410" s="23">
        <f t="shared" si="387"/>
        <v>0.19699999999999918</v>
      </c>
      <c r="AR410" s="23">
        <f t="shared" si="411"/>
        <v>0.13499999999999801</v>
      </c>
      <c r="AS410" s="23">
        <f t="shared" si="412"/>
        <v>2.9999999999999361E-2</v>
      </c>
      <c r="AT410" s="23">
        <f t="shared" si="390"/>
        <v>-6.5000000000001279E-2</v>
      </c>
      <c r="AU410" s="23">
        <f t="shared" si="391"/>
        <v>9.3999999999999417E-2</v>
      </c>
      <c r="AV410" s="23">
        <f t="shared" si="392"/>
        <v>1.3999999999999346E-2</v>
      </c>
      <c r="AW410" s="23">
        <f t="shared" si="393"/>
        <v>1.1999999999998678E-2</v>
      </c>
      <c r="AX410" s="23">
        <f t="shared" si="394"/>
        <v>1.4999999999998792E-2</v>
      </c>
      <c r="AY410" s="23">
        <f t="shared" si="395"/>
        <v>2.9999999999983373E-3</v>
      </c>
      <c r="AZ410" s="23">
        <f t="shared" si="396"/>
        <v>-1.4000000000001123E-2</v>
      </c>
      <c r="BA410" s="23">
        <f t="shared" si="397"/>
        <v>0.12599999999999945</v>
      </c>
      <c r="BB410" s="23">
        <f t="shared" si="398"/>
        <v>0.26399999999999935</v>
      </c>
      <c r="BC410" s="23">
        <f t="shared" si="399"/>
        <v>0.22199999999999953</v>
      </c>
      <c r="BD410" s="23">
        <f t="shared" si="400"/>
        <v>-7.6000000000000512E-2</v>
      </c>
      <c r="BE410" s="23">
        <f t="shared" si="401"/>
        <v>-1.7000000000001236E-2</v>
      </c>
      <c r="BF410" s="23">
        <f t="shared" si="402"/>
        <v>-2.1000000000000796E-2</v>
      </c>
      <c r="BG410" s="23">
        <f t="shared" si="403"/>
        <v>-1.9000000000001904E-2</v>
      </c>
      <c r="BH410" s="23" t="str">
        <f t="shared" si="404"/>
        <v/>
      </c>
      <c r="BI410" s="23" t="str">
        <f t="shared" si="405"/>
        <v/>
      </c>
      <c r="BJ410" s="23" t="str">
        <f t="shared" si="406"/>
        <v/>
      </c>
      <c r="BK410" s="23" t="str">
        <f t="shared" si="407"/>
        <v/>
      </c>
      <c r="BL410" s="23" t="str">
        <f t="shared" si="408"/>
        <v/>
      </c>
      <c r="BM410" s="23" t="str">
        <f t="shared" si="409"/>
        <v/>
      </c>
      <c r="BN410" s="23" t="str">
        <f t="shared" si="410"/>
        <v/>
      </c>
      <c r="BP410" s="8">
        <f t="shared" si="362"/>
        <v>0.19699999999999918</v>
      </c>
      <c r="BQ410" s="8">
        <f t="shared" si="363"/>
        <v>0.13499999999999801</v>
      </c>
      <c r="BR410" s="8">
        <f t="shared" si="364"/>
        <v>2.9999999999999361E-2</v>
      </c>
      <c r="BS410" s="8">
        <f t="shared" si="365"/>
        <v>6.5000000000001279E-2</v>
      </c>
      <c r="BT410" s="8">
        <f t="shared" si="366"/>
        <v>9.3999999999999417E-2</v>
      </c>
      <c r="BU410" s="8">
        <f t="shared" si="367"/>
        <v>1.3999999999999346E-2</v>
      </c>
      <c r="BV410" s="8">
        <f t="shared" si="368"/>
        <v>1.1999999999998678E-2</v>
      </c>
      <c r="BW410" s="8">
        <f t="shared" si="369"/>
        <v>1.4999999999998792E-2</v>
      </c>
      <c r="BX410" s="8">
        <f t="shared" si="370"/>
        <v>2.9999999999983373E-3</v>
      </c>
      <c r="BY410" s="8">
        <f t="shared" si="371"/>
        <v>1.4000000000001123E-2</v>
      </c>
      <c r="BZ410" s="8">
        <f t="shared" si="372"/>
        <v>0.12599999999999945</v>
      </c>
      <c r="CA410" s="8">
        <f t="shared" si="373"/>
        <v>0.26399999999999935</v>
      </c>
      <c r="CB410" s="8">
        <f t="shared" si="374"/>
        <v>0.22199999999999953</v>
      </c>
      <c r="CC410" s="8">
        <f t="shared" si="375"/>
        <v>7.6000000000000512E-2</v>
      </c>
      <c r="CD410" s="8">
        <f t="shared" si="376"/>
        <v>1.7000000000001236E-2</v>
      </c>
      <c r="CE410" s="8">
        <f t="shared" si="377"/>
        <v>2.1000000000000796E-2</v>
      </c>
      <c r="CF410" s="8">
        <f t="shared" si="378"/>
        <v>1.9000000000001904E-2</v>
      </c>
      <c r="CG410" s="8" t="str">
        <f t="shared" si="379"/>
        <v/>
      </c>
      <c r="CH410" s="8" t="str">
        <f t="shared" si="380"/>
        <v/>
      </c>
      <c r="CI410" s="8" t="str">
        <f t="shared" si="381"/>
        <v/>
      </c>
      <c r="CJ410" s="8" t="str">
        <f t="shared" si="382"/>
        <v/>
      </c>
      <c r="CK410" s="8" t="str">
        <f t="shared" si="383"/>
        <v/>
      </c>
      <c r="CL410" s="8" t="str">
        <f t="shared" si="384"/>
        <v/>
      </c>
      <c r="CM410" s="8" t="str">
        <f t="shared" si="385"/>
        <v/>
      </c>
      <c r="CN410" s="8"/>
    </row>
    <row r="411" spans="1:92">
      <c r="A411" s="1">
        <f t="shared" si="413"/>
        <v>409</v>
      </c>
      <c r="B411" s="34"/>
      <c r="C411" s="1">
        <v>2</v>
      </c>
      <c r="D411" s="4">
        <f t="shared" si="386"/>
        <v>12</v>
      </c>
      <c r="E411" s="4" t="s">
        <v>135</v>
      </c>
      <c r="F411" s="4">
        <v>1</v>
      </c>
      <c r="G411" s="4" t="s">
        <v>13</v>
      </c>
      <c r="H411" s="4" t="s">
        <v>19</v>
      </c>
      <c r="I411" s="4"/>
      <c r="J411" s="5">
        <v>90.4</v>
      </c>
      <c r="K411" s="67">
        <v>0.13500000000000001</v>
      </c>
      <c r="L411" s="41">
        <v>9.4319999999999986</v>
      </c>
      <c r="M411" s="132" t="s">
        <v>242</v>
      </c>
      <c r="N411" s="4" t="s">
        <v>15</v>
      </c>
      <c r="O411" s="6">
        <v>9.407</v>
      </c>
      <c r="P411" s="4" t="s">
        <v>9</v>
      </c>
      <c r="Q411" s="3" t="s">
        <v>227</v>
      </c>
      <c r="R411" s="6">
        <v>9.0830000000000002</v>
      </c>
      <c r="S411" s="6">
        <v>9.5370000000000008</v>
      </c>
      <c r="T411" s="6">
        <v>9.5429999999999993</v>
      </c>
      <c r="U411" s="6">
        <v>9.4779999999999998</v>
      </c>
      <c r="V411" s="6">
        <v>9.67</v>
      </c>
      <c r="W411" s="6">
        <v>9.5399999999999991</v>
      </c>
      <c r="X411" s="23">
        <v>9.51</v>
      </c>
      <c r="Y411" s="6">
        <v>9.5139999999999993</v>
      </c>
      <c r="Z411" s="23">
        <v>9.4819999999999993</v>
      </c>
      <c r="AA411" s="78">
        <v>9.4879999999999995</v>
      </c>
      <c r="AB411" s="6">
        <v>9.6180000000000003</v>
      </c>
      <c r="AC411" s="6">
        <v>9.81</v>
      </c>
      <c r="AD411" s="6">
        <v>9.7569999999999997</v>
      </c>
      <c r="AE411" s="6">
        <v>9.4529999999999994</v>
      </c>
      <c r="AF411" s="6">
        <v>9.4610000000000003</v>
      </c>
      <c r="AG411" s="6">
        <v>9.0489999999999995</v>
      </c>
      <c r="AH411" s="77">
        <f t="shared" si="414"/>
        <v>9.254999999999999</v>
      </c>
      <c r="AI411" s="9"/>
      <c r="AJ411" s="9"/>
      <c r="AK411" s="9"/>
      <c r="AL411" s="9"/>
      <c r="AM411" s="9"/>
      <c r="AN411" s="9"/>
      <c r="AO411" s="9"/>
      <c r="AP411" s="3"/>
      <c r="AQ411" s="23">
        <f t="shared" si="387"/>
        <v>-0.34899999999999842</v>
      </c>
      <c r="AR411" s="23">
        <f t="shared" si="411"/>
        <v>0.1050000000000022</v>
      </c>
      <c r="AS411" s="23">
        <f t="shared" si="412"/>
        <v>0.11100000000000065</v>
      </c>
      <c r="AT411" s="23">
        <f t="shared" si="390"/>
        <v>4.6000000000001151E-2</v>
      </c>
      <c r="AU411" s="23">
        <f t="shared" si="391"/>
        <v>0.23800000000000132</v>
      </c>
      <c r="AV411" s="23">
        <f t="shared" si="392"/>
        <v>0.10800000000000054</v>
      </c>
      <c r="AW411" s="23">
        <f t="shared" si="393"/>
        <v>7.800000000000118E-2</v>
      </c>
      <c r="AX411" s="23">
        <f t="shared" si="394"/>
        <v>8.2000000000000739E-2</v>
      </c>
      <c r="AY411" s="23">
        <f t="shared" si="395"/>
        <v>5.0000000000000711E-2</v>
      </c>
      <c r="AZ411" s="23">
        <f t="shared" si="396"/>
        <v>5.6000000000000938E-2</v>
      </c>
      <c r="BA411" s="23">
        <f t="shared" si="397"/>
        <v>0.18600000000000172</v>
      </c>
      <c r="BB411" s="23">
        <f t="shared" si="398"/>
        <v>0.37800000000000189</v>
      </c>
      <c r="BC411" s="23">
        <f t="shared" si="399"/>
        <v>0.32500000000000107</v>
      </c>
      <c r="BD411" s="23">
        <f t="shared" si="400"/>
        <v>2.1000000000000796E-2</v>
      </c>
      <c r="BE411" s="23">
        <f t="shared" si="401"/>
        <v>2.9000000000001691E-2</v>
      </c>
      <c r="BF411" s="23">
        <f t="shared" si="402"/>
        <v>-0.38299999999999912</v>
      </c>
      <c r="BG411" s="23">
        <f t="shared" si="403"/>
        <v>-0.1769999999999996</v>
      </c>
      <c r="BH411" s="23" t="str">
        <f t="shared" si="404"/>
        <v/>
      </c>
      <c r="BI411" s="23" t="str">
        <f t="shared" si="405"/>
        <v/>
      </c>
      <c r="BJ411" s="23" t="str">
        <f t="shared" si="406"/>
        <v/>
      </c>
      <c r="BK411" s="23" t="str">
        <f t="shared" si="407"/>
        <v/>
      </c>
      <c r="BL411" s="23" t="str">
        <f t="shared" si="408"/>
        <v/>
      </c>
      <c r="BM411" s="23" t="str">
        <f t="shared" si="409"/>
        <v/>
      </c>
      <c r="BN411" s="23" t="str">
        <f t="shared" si="410"/>
        <v/>
      </c>
      <c r="BP411" s="8">
        <f t="shared" si="362"/>
        <v>0.34899999999999842</v>
      </c>
      <c r="BQ411" s="8">
        <f t="shared" si="363"/>
        <v>0.1050000000000022</v>
      </c>
      <c r="BR411" s="8">
        <f t="shared" si="364"/>
        <v>0.11100000000000065</v>
      </c>
      <c r="BS411" s="8">
        <f t="shared" si="365"/>
        <v>4.6000000000001151E-2</v>
      </c>
      <c r="BT411" s="8">
        <f t="shared" si="366"/>
        <v>0.23800000000000132</v>
      </c>
      <c r="BU411" s="8">
        <f t="shared" si="367"/>
        <v>0.10800000000000054</v>
      </c>
      <c r="BV411" s="8">
        <f t="shared" si="368"/>
        <v>7.800000000000118E-2</v>
      </c>
      <c r="BW411" s="8">
        <f t="shared" si="369"/>
        <v>8.2000000000000739E-2</v>
      </c>
      <c r="BX411" s="8">
        <f t="shared" si="370"/>
        <v>5.0000000000000711E-2</v>
      </c>
      <c r="BY411" s="8">
        <f t="shared" si="371"/>
        <v>5.6000000000000938E-2</v>
      </c>
      <c r="BZ411" s="8">
        <f t="shared" si="372"/>
        <v>0.18600000000000172</v>
      </c>
      <c r="CA411" s="8">
        <f t="shared" si="373"/>
        <v>0.37800000000000189</v>
      </c>
      <c r="CB411" s="8">
        <f t="shared" si="374"/>
        <v>0.32500000000000107</v>
      </c>
      <c r="CC411" s="8">
        <f t="shared" si="375"/>
        <v>2.1000000000000796E-2</v>
      </c>
      <c r="CD411" s="8">
        <f t="shared" si="376"/>
        <v>2.9000000000001691E-2</v>
      </c>
      <c r="CE411" s="8">
        <f t="shared" si="377"/>
        <v>0.38299999999999912</v>
      </c>
      <c r="CF411" s="8">
        <f t="shared" si="378"/>
        <v>0.1769999999999996</v>
      </c>
      <c r="CG411" s="8" t="str">
        <f t="shared" si="379"/>
        <v/>
      </c>
      <c r="CH411" s="8" t="str">
        <f t="shared" si="380"/>
        <v/>
      </c>
      <c r="CI411" s="8" t="str">
        <f t="shared" si="381"/>
        <v/>
      </c>
      <c r="CJ411" s="8" t="str">
        <f t="shared" si="382"/>
        <v/>
      </c>
      <c r="CK411" s="8" t="str">
        <f t="shared" si="383"/>
        <v/>
      </c>
      <c r="CL411" s="8" t="str">
        <f t="shared" si="384"/>
        <v/>
      </c>
      <c r="CM411" s="8" t="str">
        <f t="shared" si="385"/>
        <v/>
      </c>
      <c r="CN411" s="8"/>
    </row>
    <row r="412" spans="1:92">
      <c r="A412" s="1">
        <f t="shared" si="413"/>
        <v>410</v>
      </c>
      <c r="B412" s="34"/>
      <c r="C412" s="1">
        <v>2</v>
      </c>
      <c r="D412" s="4">
        <f t="shared" si="386"/>
        <v>12</v>
      </c>
      <c r="E412" s="4" t="s">
        <v>135</v>
      </c>
      <c r="F412" s="4">
        <v>1</v>
      </c>
      <c r="G412" s="4" t="s">
        <v>13</v>
      </c>
      <c r="H412" s="4" t="s">
        <v>138</v>
      </c>
      <c r="I412" s="4" t="s">
        <v>346</v>
      </c>
      <c r="J412" s="5">
        <v>5</v>
      </c>
      <c r="K412" s="67">
        <v>0.01</v>
      </c>
      <c r="L412" s="41">
        <v>10.426</v>
      </c>
      <c r="M412" s="132" t="s">
        <v>120</v>
      </c>
      <c r="N412" s="4" t="s">
        <v>15</v>
      </c>
      <c r="O412" s="50"/>
      <c r="P412" s="11"/>
      <c r="Q412" s="3" t="s">
        <v>227</v>
      </c>
      <c r="R412" s="57"/>
      <c r="S412" s="57"/>
      <c r="T412" s="57"/>
      <c r="U412" s="57"/>
      <c r="V412" s="57"/>
      <c r="W412" s="57"/>
      <c r="X412" s="57"/>
      <c r="Y412" s="6">
        <v>11.457000000000001</v>
      </c>
      <c r="Z412" s="6">
        <v>11.2</v>
      </c>
      <c r="AA412" s="6">
        <v>10.785</v>
      </c>
      <c r="AB412" s="57"/>
      <c r="AC412" s="57"/>
      <c r="AD412" s="57"/>
      <c r="AE412" s="57"/>
      <c r="AF412" s="57"/>
      <c r="AG412" s="6">
        <v>9.6300000000000008</v>
      </c>
      <c r="AH412" s="57"/>
      <c r="AI412" s="6">
        <v>12.225</v>
      </c>
      <c r="AJ412" s="6">
        <v>10.42</v>
      </c>
      <c r="AK412" s="6">
        <v>10.4</v>
      </c>
      <c r="AL412" s="6">
        <v>10.723000000000001</v>
      </c>
      <c r="AM412" s="6">
        <v>10.718</v>
      </c>
      <c r="AN412" s="6">
        <v>10.295999999999999</v>
      </c>
      <c r="AO412" s="6">
        <v>10.265000000000001</v>
      </c>
      <c r="AP412" s="3"/>
      <c r="AQ412" s="23" t="str">
        <f t="shared" si="387"/>
        <v/>
      </c>
      <c r="AR412" s="23" t="str">
        <f t="shared" si="411"/>
        <v/>
      </c>
      <c r="AS412" s="23" t="str">
        <f t="shared" si="412"/>
        <v/>
      </c>
      <c r="AT412" s="23" t="str">
        <f t="shared" si="390"/>
        <v/>
      </c>
      <c r="AU412" s="23" t="str">
        <f t="shared" si="391"/>
        <v/>
      </c>
      <c r="AV412" s="23" t="str">
        <f t="shared" si="392"/>
        <v/>
      </c>
      <c r="AW412" s="23" t="str">
        <f t="shared" si="393"/>
        <v/>
      </c>
      <c r="AX412" s="23" t="str">
        <f t="shared" si="394"/>
        <v/>
      </c>
      <c r="AY412" s="23" t="str">
        <f t="shared" si="395"/>
        <v/>
      </c>
      <c r="AZ412" s="23" t="str">
        <f t="shared" si="396"/>
        <v/>
      </c>
      <c r="BA412" s="23" t="str">
        <f t="shared" si="397"/>
        <v/>
      </c>
      <c r="BB412" s="23" t="str">
        <f t="shared" si="398"/>
        <v/>
      </c>
      <c r="BC412" s="23" t="str">
        <f t="shared" si="399"/>
        <v/>
      </c>
      <c r="BD412" s="23" t="str">
        <f t="shared" si="400"/>
        <v/>
      </c>
      <c r="BE412" s="23" t="str">
        <f t="shared" si="401"/>
        <v/>
      </c>
      <c r="BF412" s="23" t="str">
        <f t="shared" si="402"/>
        <v/>
      </c>
      <c r="BG412" s="23" t="str">
        <f t="shared" si="403"/>
        <v/>
      </c>
      <c r="BH412" s="23" t="str">
        <f t="shared" si="404"/>
        <v/>
      </c>
      <c r="BI412" s="23" t="str">
        <f t="shared" si="405"/>
        <v/>
      </c>
      <c r="BJ412" s="23" t="str">
        <f t="shared" si="406"/>
        <v/>
      </c>
      <c r="BK412" s="23" t="str">
        <f t="shared" si="407"/>
        <v/>
      </c>
      <c r="BL412" s="23" t="str">
        <f t="shared" si="408"/>
        <v/>
      </c>
      <c r="BM412" s="23" t="str">
        <f t="shared" si="409"/>
        <v/>
      </c>
      <c r="BN412" s="23" t="str">
        <f t="shared" si="410"/>
        <v/>
      </c>
      <c r="BP412" s="8" t="str">
        <f t="shared" si="362"/>
        <v/>
      </c>
      <c r="BQ412" s="8" t="str">
        <f t="shared" si="363"/>
        <v/>
      </c>
      <c r="BR412" s="8" t="str">
        <f t="shared" si="364"/>
        <v/>
      </c>
      <c r="BS412" s="8" t="str">
        <f t="shared" si="365"/>
        <v/>
      </c>
      <c r="BT412" s="8" t="str">
        <f t="shared" si="366"/>
        <v/>
      </c>
      <c r="BU412" s="8" t="str">
        <f t="shared" si="367"/>
        <v/>
      </c>
      <c r="BV412" s="8" t="str">
        <f t="shared" si="368"/>
        <v/>
      </c>
      <c r="BW412" s="8" t="str">
        <f t="shared" si="369"/>
        <v/>
      </c>
      <c r="BX412" s="8" t="str">
        <f t="shared" si="370"/>
        <v/>
      </c>
      <c r="BY412" s="8" t="str">
        <f t="shared" si="371"/>
        <v/>
      </c>
      <c r="BZ412" s="8" t="str">
        <f t="shared" si="372"/>
        <v/>
      </c>
      <c r="CA412" s="8" t="str">
        <f t="shared" si="373"/>
        <v/>
      </c>
      <c r="CB412" s="8" t="str">
        <f t="shared" si="374"/>
        <v/>
      </c>
      <c r="CC412" s="8" t="str">
        <f t="shared" si="375"/>
        <v/>
      </c>
      <c r="CD412" s="8" t="str">
        <f t="shared" si="376"/>
        <v/>
      </c>
      <c r="CE412" s="8" t="str">
        <f t="shared" si="377"/>
        <v/>
      </c>
      <c r="CF412" s="8" t="str">
        <f t="shared" si="378"/>
        <v/>
      </c>
      <c r="CG412" s="8" t="str">
        <f t="shared" si="379"/>
        <v/>
      </c>
      <c r="CH412" s="8" t="str">
        <f t="shared" si="380"/>
        <v/>
      </c>
      <c r="CI412" s="8" t="str">
        <f t="shared" si="381"/>
        <v/>
      </c>
      <c r="CJ412" s="8" t="str">
        <f t="shared" si="382"/>
        <v/>
      </c>
      <c r="CK412" s="8" t="str">
        <f t="shared" si="383"/>
        <v/>
      </c>
      <c r="CL412" s="8" t="str">
        <f t="shared" si="384"/>
        <v/>
      </c>
      <c r="CM412" s="8" t="str">
        <f t="shared" si="385"/>
        <v/>
      </c>
      <c r="CN412" s="8"/>
    </row>
    <row r="413" spans="1:92">
      <c r="A413" s="1">
        <f t="shared" si="413"/>
        <v>411</v>
      </c>
      <c r="B413" s="34"/>
      <c r="C413" s="1">
        <v>2</v>
      </c>
      <c r="D413" s="4">
        <f t="shared" si="386"/>
        <v>12</v>
      </c>
      <c r="E413" s="4" t="s">
        <v>150</v>
      </c>
      <c r="F413" s="4">
        <v>3</v>
      </c>
      <c r="G413" s="4" t="s">
        <v>13</v>
      </c>
      <c r="H413" s="4" t="s">
        <v>14</v>
      </c>
      <c r="I413" s="4"/>
      <c r="J413" s="5">
        <v>98.1</v>
      </c>
      <c r="K413" s="69"/>
      <c r="L413" s="41">
        <v>3.5720000000000001</v>
      </c>
      <c r="M413" s="132" t="s">
        <v>292</v>
      </c>
      <c r="N413" s="4" t="s">
        <v>15</v>
      </c>
      <c r="O413" s="6">
        <v>3.5830000000000002</v>
      </c>
      <c r="P413" s="1" t="s">
        <v>9</v>
      </c>
      <c r="Q413" s="3" t="s">
        <v>227</v>
      </c>
      <c r="R413" s="6">
        <v>3.5819999999999999</v>
      </c>
      <c r="S413" s="6">
        <v>3.589</v>
      </c>
      <c r="T413" s="6">
        <v>3.4940000000000002</v>
      </c>
      <c r="U413" s="4">
        <v>3.5379999999999998</v>
      </c>
      <c r="V413" s="6">
        <v>3.5630000000000002</v>
      </c>
      <c r="W413" s="57"/>
      <c r="X413" s="57"/>
      <c r="Y413" s="57"/>
      <c r="Z413" s="6">
        <v>3.57</v>
      </c>
      <c r="AA413" s="6">
        <v>3.5590000000000002</v>
      </c>
      <c r="AB413" s="6">
        <v>3.72</v>
      </c>
      <c r="AC413" s="6">
        <v>3.8370000000000002</v>
      </c>
      <c r="AD413" s="6">
        <v>3.7549999999999999</v>
      </c>
      <c r="AE413" s="6">
        <v>3.5489999999999999</v>
      </c>
      <c r="AF413" s="6">
        <v>3.4569999999999999</v>
      </c>
      <c r="AG413" s="6">
        <v>3.4780000000000002</v>
      </c>
      <c r="AH413" s="77">
        <f t="shared" si="414"/>
        <v>3.4675000000000002</v>
      </c>
      <c r="AI413" s="9"/>
      <c r="AJ413" s="9"/>
      <c r="AK413" s="9"/>
      <c r="AL413" s="9"/>
      <c r="AM413" s="9"/>
      <c r="AN413" s="9"/>
      <c r="AO413" s="9"/>
      <c r="AP413" s="3"/>
      <c r="AQ413" s="23">
        <f t="shared" si="387"/>
        <v>9.9999999999997868E-3</v>
      </c>
      <c r="AR413" s="23">
        <f t="shared" si="411"/>
        <v>1.6999999999999904E-2</v>
      </c>
      <c r="AS413" s="23">
        <f t="shared" si="412"/>
        <v>-7.7999999999999847E-2</v>
      </c>
      <c r="AT413" s="23">
        <f t="shared" si="390"/>
        <v>-3.4000000000000252E-2</v>
      </c>
      <c r="AU413" s="23">
        <f t="shared" si="391"/>
        <v>-8.999999999999897E-3</v>
      </c>
      <c r="AV413" s="23" t="str">
        <f t="shared" si="392"/>
        <v/>
      </c>
      <c r="AW413" s="23" t="str">
        <f t="shared" si="393"/>
        <v/>
      </c>
      <c r="AX413" s="23" t="str">
        <f t="shared" si="394"/>
        <v/>
      </c>
      <c r="AY413" s="23">
        <f t="shared" si="395"/>
        <v>-2.0000000000002238E-3</v>
      </c>
      <c r="AZ413" s="23">
        <f t="shared" si="396"/>
        <v>-1.2999999999999901E-2</v>
      </c>
      <c r="BA413" s="23">
        <f t="shared" si="397"/>
        <v>0.14800000000000013</v>
      </c>
      <c r="BB413" s="23">
        <f t="shared" si="398"/>
        <v>0.26500000000000012</v>
      </c>
      <c r="BC413" s="23">
        <f t="shared" si="399"/>
        <v>0.18299999999999983</v>
      </c>
      <c r="BD413" s="23">
        <f t="shared" si="400"/>
        <v>-2.3000000000000131E-2</v>
      </c>
      <c r="BE413" s="23">
        <f t="shared" si="401"/>
        <v>-0.11500000000000021</v>
      </c>
      <c r="BF413" s="23">
        <f t="shared" si="402"/>
        <v>-9.3999999999999861E-2</v>
      </c>
      <c r="BG413" s="23">
        <f t="shared" si="403"/>
        <v>-0.10449999999999982</v>
      </c>
      <c r="BH413" s="23" t="str">
        <f t="shared" si="404"/>
        <v/>
      </c>
      <c r="BI413" s="23" t="str">
        <f t="shared" si="405"/>
        <v/>
      </c>
      <c r="BJ413" s="23" t="str">
        <f t="shared" si="406"/>
        <v/>
      </c>
      <c r="BK413" s="23" t="str">
        <f t="shared" si="407"/>
        <v/>
      </c>
      <c r="BL413" s="23" t="str">
        <f t="shared" si="408"/>
        <v/>
      </c>
      <c r="BM413" s="23" t="str">
        <f t="shared" si="409"/>
        <v/>
      </c>
      <c r="BN413" s="23" t="str">
        <f t="shared" si="410"/>
        <v/>
      </c>
      <c r="BP413" s="8">
        <f t="shared" si="362"/>
        <v>9.9999999999997868E-3</v>
      </c>
      <c r="BQ413" s="8">
        <f t="shared" si="363"/>
        <v>1.6999999999999904E-2</v>
      </c>
      <c r="BR413" s="8">
        <f t="shared" si="364"/>
        <v>7.7999999999999847E-2</v>
      </c>
      <c r="BS413" s="8">
        <f t="shared" si="365"/>
        <v>3.4000000000000252E-2</v>
      </c>
      <c r="BT413" s="8">
        <f t="shared" si="366"/>
        <v>8.999999999999897E-3</v>
      </c>
      <c r="BU413" s="8" t="str">
        <f t="shared" si="367"/>
        <v/>
      </c>
      <c r="BV413" s="8" t="str">
        <f t="shared" si="368"/>
        <v/>
      </c>
      <c r="BW413" s="8" t="str">
        <f t="shared" si="369"/>
        <v/>
      </c>
      <c r="BX413" s="8">
        <f t="shared" si="370"/>
        <v>2.0000000000002238E-3</v>
      </c>
      <c r="BY413" s="8">
        <f t="shared" si="371"/>
        <v>1.2999999999999901E-2</v>
      </c>
      <c r="BZ413" s="8">
        <f t="shared" si="372"/>
        <v>0.14800000000000013</v>
      </c>
      <c r="CA413" s="8">
        <f t="shared" si="373"/>
        <v>0.26500000000000012</v>
      </c>
      <c r="CB413" s="8">
        <f t="shared" si="374"/>
        <v>0.18299999999999983</v>
      </c>
      <c r="CC413" s="8">
        <f t="shared" si="375"/>
        <v>2.3000000000000131E-2</v>
      </c>
      <c r="CD413" s="8">
        <f t="shared" si="376"/>
        <v>0.11500000000000021</v>
      </c>
      <c r="CE413" s="8">
        <f t="shared" si="377"/>
        <v>9.3999999999999861E-2</v>
      </c>
      <c r="CF413" s="8">
        <f t="shared" si="378"/>
        <v>0.10449999999999982</v>
      </c>
      <c r="CG413" s="8" t="str">
        <f t="shared" si="379"/>
        <v/>
      </c>
      <c r="CH413" s="8" t="str">
        <f t="shared" si="380"/>
        <v/>
      </c>
      <c r="CI413" s="8" t="str">
        <f t="shared" si="381"/>
        <v/>
      </c>
      <c r="CJ413" s="8" t="str">
        <f t="shared" si="382"/>
        <v/>
      </c>
      <c r="CK413" s="8" t="str">
        <f t="shared" si="383"/>
        <v/>
      </c>
      <c r="CL413" s="8" t="str">
        <f t="shared" si="384"/>
        <v/>
      </c>
      <c r="CM413" s="8" t="str">
        <f t="shared" si="385"/>
        <v/>
      </c>
      <c r="CN413" s="8"/>
    </row>
    <row r="414" spans="1:92">
      <c r="A414" s="1">
        <f t="shared" si="413"/>
        <v>412</v>
      </c>
      <c r="B414" s="34"/>
      <c r="C414" s="1">
        <v>2</v>
      </c>
      <c r="D414" s="4">
        <f t="shared" si="386"/>
        <v>12</v>
      </c>
      <c r="E414" s="4" t="s">
        <v>163</v>
      </c>
      <c r="F414" s="4">
        <v>3</v>
      </c>
      <c r="G414" s="4" t="s">
        <v>13</v>
      </c>
      <c r="H414" s="4" t="s">
        <v>19</v>
      </c>
      <c r="I414" s="4"/>
      <c r="J414" s="5">
        <v>99</v>
      </c>
      <c r="K414" s="69"/>
      <c r="L414" s="41">
        <v>6.0620000000000003</v>
      </c>
      <c r="M414" s="132" t="s">
        <v>292</v>
      </c>
      <c r="N414" s="4" t="s">
        <v>15</v>
      </c>
      <c r="O414" s="6">
        <v>6.077</v>
      </c>
      <c r="P414" s="1" t="s">
        <v>9</v>
      </c>
      <c r="Q414" s="3" t="s">
        <v>227</v>
      </c>
      <c r="R414" s="6">
        <v>6.2709999999999999</v>
      </c>
      <c r="S414" s="6">
        <v>6.3040000000000003</v>
      </c>
      <c r="T414" s="6">
        <v>6.0869999999999997</v>
      </c>
      <c r="U414" s="4">
        <v>5.8760000000000003</v>
      </c>
      <c r="V414" s="6">
        <v>5.9669999999999996</v>
      </c>
      <c r="W414" s="57"/>
      <c r="X414" s="57"/>
      <c r="Y414" s="57"/>
      <c r="Z414" s="6">
        <v>6.0540000000000003</v>
      </c>
      <c r="AA414" s="6">
        <v>6.0490000000000004</v>
      </c>
      <c r="AB414" s="6">
        <v>6.1050000000000004</v>
      </c>
      <c r="AC414" s="6">
        <v>6.1790000000000003</v>
      </c>
      <c r="AD414" s="6">
        <v>6.2220000000000004</v>
      </c>
      <c r="AE414" s="6">
        <v>6.0019999999999998</v>
      </c>
      <c r="AF414" s="6">
        <v>6.1970000000000001</v>
      </c>
      <c r="AG414" s="6">
        <v>5.7089999999999996</v>
      </c>
      <c r="AH414" s="77">
        <f t="shared" si="414"/>
        <v>5.9529999999999994</v>
      </c>
      <c r="AI414" s="9"/>
      <c r="AJ414" s="9"/>
      <c r="AK414" s="9"/>
      <c r="AL414" s="9"/>
      <c r="AM414" s="9"/>
      <c r="AN414" s="9"/>
      <c r="AO414" s="9"/>
      <c r="AP414" s="3"/>
      <c r="AQ414" s="23">
        <f t="shared" si="387"/>
        <v>0.20899999999999963</v>
      </c>
      <c r="AR414" s="23">
        <f t="shared" si="411"/>
        <v>0.24199999999999999</v>
      </c>
      <c r="AS414" s="23">
        <f t="shared" si="412"/>
        <v>2.4999999999999467E-2</v>
      </c>
      <c r="AT414" s="23">
        <f t="shared" si="390"/>
        <v>-0.18599999999999994</v>
      </c>
      <c r="AU414" s="23">
        <f t="shared" si="391"/>
        <v>-9.5000000000000639E-2</v>
      </c>
      <c r="AV414" s="23" t="str">
        <f t="shared" si="392"/>
        <v/>
      </c>
      <c r="AW414" s="23" t="str">
        <f t="shared" si="393"/>
        <v/>
      </c>
      <c r="AX414" s="23" t="str">
        <f t="shared" si="394"/>
        <v/>
      </c>
      <c r="AY414" s="23">
        <f t="shared" si="395"/>
        <v>-8.0000000000000071E-3</v>
      </c>
      <c r="AZ414" s="23">
        <f t="shared" si="396"/>
        <v>-1.2999999999999901E-2</v>
      </c>
      <c r="BA414" s="23">
        <f t="shared" si="397"/>
        <v>4.3000000000000149E-2</v>
      </c>
      <c r="BB414" s="23">
        <f t="shared" si="398"/>
        <v>0.11699999999999999</v>
      </c>
      <c r="BC414" s="23">
        <f t="shared" si="399"/>
        <v>0.16000000000000014</v>
      </c>
      <c r="BD414" s="23">
        <f t="shared" si="400"/>
        <v>-6.0000000000000497E-2</v>
      </c>
      <c r="BE414" s="23">
        <f t="shared" si="401"/>
        <v>0.13499999999999979</v>
      </c>
      <c r="BF414" s="23">
        <f t="shared" si="402"/>
        <v>-0.35300000000000065</v>
      </c>
      <c r="BG414" s="23">
        <f t="shared" si="403"/>
        <v>-0.10900000000000087</v>
      </c>
      <c r="BH414" s="23" t="str">
        <f t="shared" si="404"/>
        <v/>
      </c>
      <c r="BI414" s="23" t="str">
        <f t="shared" si="405"/>
        <v/>
      </c>
      <c r="BJ414" s="23" t="str">
        <f t="shared" si="406"/>
        <v/>
      </c>
      <c r="BK414" s="23" t="str">
        <f t="shared" si="407"/>
        <v/>
      </c>
      <c r="BL414" s="23" t="str">
        <f t="shared" si="408"/>
        <v/>
      </c>
      <c r="BM414" s="23" t="str">
        <f t="shared" si="409"/>
        <v/>
      </c>
      <c r="BN414" s="23" t="str">
        <f t="shared" si="410"/>
        <v/>
      </c>
      <c r="BP414" s="8">
        <f t="shared" si="362"/>
        <v>0.20899999999999963</v>
      </c>
      <c r="BQ414" s="8">
        <f t="shared" si="363"/>
        <v>0.24199999999999999</v>
      </c>
      <c r="BR414" s="8">
        <f t="shared" si="364"/>
        <v>2.4999999999999467E-2</v>
      </c>
      <c r="BS414" s="8">
        <f t="shared" si="365"/>
        <v>0.18599999999999994</v>
      </c>
      <c r="BT414" s="8">
        <f t="shared" si="366"/>
        <v>9.5000000000000639E-2</v>
      </c>
      <c r="BU414" s="8" t="str">
        <f t="shared" si="367"/>
        <v/>
      </c>
      <c r="BV414" s="8" t="str">
        <f t="shared" si="368"/>
        <v/>
      </c>
      <c r="BW414" s="8" t="str">
        <f t="shared" si="369"/>
        <v/>
      </c>
      <c r="BX414" s="8">
        <f t="shared" si="370"/>
        <v>8.0000000000000071E-3</v>
      </c>
      <c r="BY414" s="8">
        <f t="shared" si="371"/>
        <v>1.2999999999999901E-2</v>
      </c>
      <c r="BZ414" s="8">
        <f t="shared" si="372"/>
        <v>4.3000000000000149E-2</v>
      </c>
      <c r="CA414" s="8">
        <f t="shared" si="373"/>
        <v>0.11699999999999999</v>
      </c>
      <c r="CB414" s="8">
        <f t="shared" si="374"/>
        <v>0.16000000000000014</v>
      </c>
      <c r="CC414" s="8">
        <f t="shared" si="375"/>
        <v>6.0000000000000497E-2</v>
      </c>
      <c r="CD414" s="8">
        <f t="shared" si="376"/>
        <v>0.13499999999999979</v>
      </c>
      <c r="CE414" s="8">
        <f t="shared" si="377"/>
        <v>0.35300000000000065</v>
      </c>
      <c r="CF414" s="8">
        <f t="shared" si="378"/>
        <v>0.10900000000000087</v>
      </c>
      <c r="CG414" s="8" t="str">
        <f t="shared" si="379"/>
        <v/>
      </c>
      <c r="CH414" s="8" t="str">
        <f t="shared" si="380"/>
        <v/>
      </c>
      <c r="CI414" s="8" t="str">
        <f t="shared" si="381"/>
        <v/>
      </c>
      <c r="CJ414" s="8" t="str">
        <f t="shared" si="382"/>
        <v/>
      </c>
      <c r="CK414" s="8" t="str">
        <f t="shared" si="383"/>
        <v/>
      </c>
      <c r="CL414" s="8" t="str">
        <f t="shared" si="384"/>
        <v/>
      </c>
      <c r="CM414" s="8" t="str">
        <f t="shared" si="385"/>
        <v/>
      </c>
      <c r="CN414" s="8"/>
    </row>
    <row r="415" spans="1:92">
      <c r="A415" s="1">
        <f t="shared" si="413"/>
        <v>413</v>
      </c>
      <c r="B415" s="34"/>
      <c r="C415" s="1">
        <v>2</v>
      </c>
      <c r="D415" s="4">
        <f t="shared" si="386"/>
        <v>12</v>
      </c>
      <c r="E415" s="4" t="s">
        <v>162</v>
      </c>
      <c r="F415" s="4">
        <v>3</v>
      </c>
      <c r="G415" s="4" t="s">
        <v>16</v>
      </c>
      <c r="H415" s="4" t="s">
        <v>17</v>
      </c>
      <c r="I415" s="4"/>
      <c r="J415" s="5">
        <v>97.1</v>
      </c>
      <c r="K415" s="69"/>
      <c r="L415" s="41">
        <v>7.077</v>
      </c>
      <c r="M415" s="132" t="s">
        <v>292</v>
      </c>
      <c r="N415" s="4" t="s">
        <v>15</v>
      </c>
      <c r="O415" s="6">
        <v>7.125</v>
      </c>
      <c r="P415" s="1" t="s">
        <v>9</v>
      </c>
      <c r="Q415" s="3" t="s">
        <v>227</v>
      </c>
      <c r="R415" s="6">
        <v>6.657</v>
      </c>
      <c r="S415" s="6">
        <v>6.4429999999999996</v>
      </c>
      <c r="T415" s="6">
        <v>7.0330000000000004</v>
      </c>
      <c r="U415" s="4">
        <v>7.0750000000000002</v>
      </c>
      <c r="V415" s="6">
        <v>7.0759999999999996</v>
      </c>
      <c r="W415" s="57"/>
      <c r="X415" s="57"/>
      <c r="Y415" s="57"/>
      <c r="Z415" s="6">
        <v>7.0339999999999998</v>
      </c>
      <c r="AA415" s="6">
        <v>7.0190000000000001</v>
      </c>
      <c r="AB415" s="6">
        <v>6.9720000000000004</v>
      </c>
      <c r="AC415" s="6">
        <v>7.0220000000000002</v>
      </c>
      <c r="AD415" s="6">
        <v>6.8280000000000003</v>
      </c>
      <c r="AE415" s="6">
        <v>6.7960000000000003</v>
      </c>
      <c r="AF415" s="6">
        <v>6.3929999999999998</v>
      </c>
      <c r="AG415" s="6">
        <v>7.4450000000000003</v>
      </c>
      <c r="AH415" s="77">
        <f t="shared" si="414"/>
        <v>6.9190000000000005</v>
      </c>
      <c r="AI415" s="9"/>
      <c r="AJ415" s="9"/>
      <c r="AK415" s="9"/>
      <c r="AL415" s="9"/>
      <c r="AM415" s="9"/>
      <c r="AN415" s="9"/>
      <c r="AO415" s="9"/>
      <c r="AP415" s="3"/>
      <c r="AQ415" s="23">
        <f t="shared" si="387"/>
        <v>-0.41999999999999993</v>
      </c>
      <c r="AR415" s="23">
        <f t="shared" si="411"/>
        <v>-0.63400000000000034</v>
      </c>
      <c r="AS415" s="23">
        <f t="shared" si="412"/>
        <v>-4.3999999999999595E-2</v>
      </c>
      <c r="AT415" s="23">
        <f t="shared" si="390"/>
        <v>-1.9999999999997797E-3</v>
      </c>
      <c r="AU415" s="23">
        <f t="shared" si="391"/>
        <v>-1.000000000000334E-3</v>
      </c>
      <c r="AV415" s="23" t="str">
        <f t="shared" si="392"/>
        <v/>
      </c>
      <c r="AW415" s="23" t="str">
        <f t="shared" si="393"/>
        <v/>
      </c>
      <c r="AX415" s="23" t="str">
        <f t="shared" si="394"/>
        <v/>
      </c>
      <c r="AY415" s="23">
        <f t="shared" si="395"/>
        <v>-4.3000000000000149E-2</v>
      </c>
      <c r="AZ415" s="23">
        <f t="shared" si="396"/>
        <v>-5.7999999999999829E-2</v>
      </c>
      <c r="BA415" s="23">
        <f t="shared" si="397"/>
        <v>-0.10499999999999954</v>
      </c>
      <c r="BB415" s="23">
        <f t="shared" si="398"/>
        <v>-5.4999999999999716E-2</v>
      </c>
      <c r="BC415" s="23">
        <f t="shared" si="399"/>
        <v>-0.24899999999999967</v>
      </c>
      <c r="BD415" s="23">
        <f t="shared" si="400"/>
        <v>-0.28099999999999969</v>
      </c>
      <c r="BE415" s="23">
        <f t="shared" si="401"/>
        <v>-0.68400000000000016</v>
      </c>
      <c r="BF415" s="23">
        <f t="shared" si="402"/>
        <v>0.36800000000000033</v>
      </c>
      <c r="BG415" s="23">
        <f t="shared" si="403"/>
        <v>-0.15799999999999947</v>
      </c>
      <c r="BH415" s="23" t="str">
        <f t="shared" si="404"/>
        <v/>
      </c>
      <c r="BI415" s="23" t="str">
        <f t="shared" si="405"/>
        <v/>
      </c>
      <c r="BJ415" s="23" t="str">
        <f t="shared" si="406"/>
        <v/>
      </c>
      <c r="BK415" s="23" t="str">
        <f t="shared" si="407"/>
        <v/>
      </c>
      <c r="BL415" s="23" t="str">
        <f t="shared" si="408"/>
        <v/>
      </c>
      <c r="BM415" s="23" t="str">
        <f t="shared" si="409"/>
        <v/>
      </c>
      <c r="BN415" s="23" t="str">
        <f t="shared" si="410"/>
        <v/>
      </c>
      <c r="BP415" s="8">
        <f t="shared" si="362"/>
        <v>0.41999999999999993</v>
      </c>
      <c r="BQ415" s="8">
        <f t="shared" si="363"/>
        <v>0.63400000000000034</v>
      </c>
      <c r="BR415" s="8">
        <f t="shared" si="364"/>
        <v>4.3999999999999595E-2</v>
      </c>
      <c r="BS415" s="8">
        <f t="shared" si="365"/>
        <v>1.9999999999997797E-3</v>
      </c>
      <c r="BT415" s="8">
        <f t="shared" si="366"/>
        <v>1.000000000000334E-3</v>
      </c>
      <c r="BU415" s="8" t="str">
        <f t="shared" si="367"/>
        <v/>
      </c>
      <c r="BV415" s="8" t="str">
        <f t="shared" si="368"/>
        <v/>
      </c>
      <c r="BW415" s="8" t="str">
        <f t="shared" si="369"/>
        <v/>
      </c>
      <c r="BX415" s="8">
        <f t="shared" si="370"/>
        <v>4.3000000000000149E-2</v>
      </c>
      <c r="BY415" s="8">
        <f t="shared" si="371"/>
        <v>5.7999999999999829E-2</v>
      </c>
      <c r="BZ415" s="8">
        <f t="shared" si="372"/>
        <v>0.10499999999999954</v>
      </c>
      <c r="CA415" s="8">
        <f t="shared" si="373"/>
        <v>5.4999999999999716E-2</v>
      </c>
      <c r="CB415" s="8">
        <f t="shared" si="374"/>
        <v>0.24899999999999967</v>
      </c>
      <c r="CC415" s="8">
        <f t="shared" si="375"/>
        <v>0.28099999999999969</v>
      </c>
      <c r="CD415" s="8">
        <f t="shared" si="376"/>
        <v>0.68400000000000016</v>
      </c>
      <c r="CE415" s="8">
        <f t="shared" si="377"/>
        <v>0.36800000000000033</v>
      </c>
      <c r="CF415" s="8">
        <f t="shared" si="378"/>
        <v>0.15799999999999947</v>
      </c>
      <c r="CG415" s="8" t="str">
        <f t="shared" si="379"/>
        <v/>
      </c>
      <c r="CH415" s="8" t="str">
        <f t="shared" si="380"/>
        <v/>
      </c>
      <c r="CI415" s="8" t="str">
        <f t="shared" si="381"/>
        <v/>
      </c>
      <c r="CJ415" s="8" t="str">
        <f t="shared" si="382"/>
        <v/>
      </c>
      <c r="CK415" s="8" t="str">
        <f t="shared" si="383"/>
        <v/>
      </c>
      <c r="CL415" s="8" t="str">
        <f t="shared" si="384"/>
        <v/>
      </c>
      <c r="CM415" s="8" t="str">
        <f t="shared" si="385"/>
        <v/>
      </c>
      <c r="CN415" s="8"/>
    </row>
    <row r="416" spans="1:92">
      <c r="A416" s="1">
        <f t="shared" si="413"/>
        <v>414</v>
      </c>
      <c r="B416" s="34"/>
      <c r="C416" s="1">
        <v>2</v>
      </c>
      <c r="D416" s="4">
        <f t="shared" si="386"/>
        <v>12</v>
      </c>
      <c r="E416" s="4" t="s">
        <v>162</v>
      </c>
      <c r="F416" s="4">
        <v>3</v>
      </c>
      <c r="G416" s="4" t="s">
        <v>16</v>
      </c>
      <c r="H416" s="4" t="s">
        <v>18</v>
      </c>
      <c r="I416" s="4"/>
      <c r="J416" s="5">
        <v>97.4</v>
      </c>
      <c r="K416" s="69"/>
      <c r="L416" s="41">
        <v>7.9489999999999998</v>
      </c>
      <c r="M416" s="132" t="s">
        <v>292</v>
      </c>
      <c r="N416" s="4" t="s">
        <v>15</v>
      </c>
      <c r="O416" s="6">
        <v>7.9729999999999999</v>
      </c>
      <c r="P416" s="1" t="s">
        <v>9</v>
      </c>
      <c r="Q416" s="3" t="s">
        <v>227</v>
      </c>
      <c r="R416" s="6">
        <v>7.5170000000000003</v>
      </c>
      <c r="S416" s="6">
        <v>7.4450000000000003</v>
      </c>
      <c r="T416" s="6">
        <v>7.9240000000000004</v>
      </c>
      <c r="U416" s="6">
        <v>7.91</v>
      </c>
      <c r="V416" s="6">
        <v>7.9359999999999999</v>
      </c>
      <c r="W416" s="57"/>
      <c r="X416" s="57"/>
      <c r="Y416" s="57"/>
      <c r="Z416" s="6">
        <v>7.9219999999999997</v>
      </c>
      <c r="AA416" s="6">
        <v>7.9020000000000001</v>
      </c>
      <c r="AB416" s="6">
        <v>7.8949999999999996</v>
      </c>
      <c r="AC416" s="6">
        <v>7.9320000000000004</v>
      </c>
      <c r="AD416" s="6">
        <v>7.7690000000000001</v>
      </c>
      <c r="AE416" s="6">
        <v>7.7290000000000001</v>
      </c>
      <c r="AF416" s="6">
        <v>7.4080000000000004</v>
      </c>
      <c r="AG416" s="6">
        <v>8.2390000000000008</v>
      </c>
      <c r="AH416" s="77">
        <f t="shared" si="414"/>
        <v>7.823500000000001</v>
      </c>
      <c r="AI416" s="9"/>
      <c r="AJ416" s="9"/>
      <c r="AK416" s="9"/>
      <c r="AL416" s="9"/>
      <c r="AM416" s="9"/>
      <c r="AN416" s="9"/>
      <c r="AO416" s="9"/>
      <c r="AP416" s="3"/>
      <c r="AQ416" s="23">
        <f t="shared" si="387"/>
        <v>-0.4319999999999995</v>
      </c>
      <c r="AR416" s="23">
        <f t="shared" si="411"/>
        <v>-0.50399999999999956</v>
      </c>
      <c r="AS416" s="23">
        <f t="shared" si="412"/>
        <v>-2.4999999999999467E-2</v>
      </c>
      <c r="AT416" s="23">
        <f t="shared" si="390"/>
        <v>-3.8999999999999702E-2</v>
      </c>
      <c r="AU416" s="23">
        <f t="shared" si="391"/>
        <v>-1.2999999999999901E-2</v>
      </c>
      <c r="AV416" s="23" t="str">
        <f t="shared" si="392"/>
        <v/>
      </c>
      <c r="AW416" s="23" t="str">
        <f t="shared" si="393"/>
        <v/>
      </c>
      <c r="AX416" s="23" t="str">
        <f t="shared" si="394"/>
        <v/>
      </c>
      <c r="AY416" s="23">
        <f t="shared" si="395"/>
        <v>-2.7000000000000135E-2</v>
      </c>
      <c r="AZ416" s="23">
        <f t="shared" si="396"/>
        <v>-4.6999999999999709E-2</v>
      </c>
      <c r="BA416" s="23">
        <f t="shared" si="397"/>
        <v>-5.400000000000027E-2</v>
      </c>
      <c r="BB416" s="23">
        <f t="shared" si="398"/>
        <v>-1.699999999999946E-2</v>
      </c>
      <c r="BC416" s="23">
        <f t="shared" si="399"/>
        <v>-0.17999999999999972</v>
      </c>
      <c r="BD416" s="23">
        <f t="shared" si="400"/>
        <v>-0.21999999999999975</v>
      </c>
      <c r="BE416" s="23">
        <f t="shared" si="401"/>
        <v>-0.54099999999999948</v>
      </c>
      <c r="BF416" s="23">
        <f t="shared" si="402"/>
        <v>0.29000000000000092</v>
      </c>
      <c r="BG416" s="23">
        <f t="shared" si="403"/>
        <v>-0.12549999999999883</v>
      </c>
      <c r="BH416" s="23" t="str">
        <f t="shared" si="404"/>
        <v/>
      </c>
      <c r="BI416" s="23" t="str">
        <f t="shared" si="405"/>
        <v/>
      </c>
      <c r="BJ416" s="23" t="str">
        <f t="shared" si="406"/>
        <v/>
      </c>
      <c r="BK416" s="23" t="str">
        <f t="shared" si="407"/>
        <v/>
      </c>
      <c r="BL416" s="23" t="str">
        <f t="shared" si="408"/>
        <v/>
      </c>
      <c r="BM416" s="23" t="str">
        <f t="shared" si="409"/>
        <v/>
      </c>
      <c r="BN416" s="23" t="str">
        <f t="shared" si="410"/>
        <v/>
      </c>
      <c r="BP416" s="8">
        <f t="shared" si="362"/>
        <v>0.4319999999999995</v>
      </c>
      <c r="BQ416" s="8">
        <f t="shared" si="363"/>
        <v>0.50399999999999956</v>
      </c>
      <c r="BR416" s="8">
        <f t="shared" si="364"/>
        <v>2.4999999999999467E-2</v>
      </c>
      <c r="BS416" s="8">
        <f t="shared" si="365"/>
        <v>3.8999999999999702E-2</v>
      </c>
      <c r="BT416" s="8">
        <f t="shared" si="366"/>
        <v>1.2999999999999901E-2</v>
      </c>
      <c r="BU416" s="8" t="str">
        <f t="shared" si="367"/>
        <v/>
      </c>
      <c r="BV416" s="8" t="str">
        <f t="shared" si="368"/>
        <v/>
      </c>
      <c r="BW416" s="8" t="str">
        <f t="shared" si="369"/>
        <v/>
      </c>
      <c r="BX416" s="8">
        <f t="shared" si="370"/>
        <v>2.7000000000000135E-2</v>
      </c>
      <c r="BY416" s="8">
        <f t="shared" si="371"/>
        <v>4.6999999999999709E-2</v>
      </c>
      <c r="BZ416" s="8">
        <f t="shared" si="372"/>
        <v>5.400000000000027E-2</v>
      </c>
      <c r="CA416" s="8">
        <f t="shared" si="373"/>
        <v>1.699999999999946E-2</v>
      </c>
      <c r="CB416" s="8">
        <f t="shared" si="374"/>
        <v>0.17999999999999972</v>
      </c>
      <c r="CC416" s="8">
        <f t="shared" si="375"/>
        <v>0.21999999999999975</v>
      </c>
      <c r="CD416" s="8">
        <f t="shared" si="376"/>
        <v>0.54099999999999948</v>
      </c>
      <c r="CE416" s="8">
        <f t="shared" si="377"/>
        <v>0.29000000000000092</v>
      </c>
      <c r="CF416" s="8">
        <f t="shared" si="378"/>
        <v>0.12549999999999883</v>
      </c>
      <c r="CG416" s="8" t="str">
        <f t="shared" si="379"/>
        <v/>
      </c>
      <c r="CH416" s="8" t="str">
        <f t="shared" si="380"/>
        <v/>
      </c>
      <c r="CI416" s="8" t="str">
        <f t="shared" si="381"/>
        <v/>
      </c>
      <c r="CJ416" s="8" t="str">
        <f t="shared" si="382"/>
        <v/>
      </c>
      <c r="CK416" s="8" t="str">
        <f t="shared" si="383"/>
        <v/>
      </c>
      <c r="CL416" s="8" t="str">
        <f t="shared" si="384"/>
        <v/>
      </c>
      <c r="CM416" s="8" t="str">
        <f t="shared" si="385"/>
        <v/>
      </c>
      <c r="CN416" s="8"/>
    </row>
    <row r="417" spans="1:92">
      <c r="A417" s="1">
        <f t="shared" si="413"/>
        <v>415</v>
      </c>
      <c r="B417" s="34"/>
      <c r="C417" s="1">
        <v>2</v>
      </c>
      <c r="D417" s="4">
        <f t="shared" si="386"/>
        <v>12</v>
      </c>
      <c r="E417" s="4" t="s">
        <v>163</v>
      </c>
      <c r="F417" s="4">
        <v>3</v>
      </c>
      <c r="G417" s="4" t="s">
        <v>16</v>
      </c>
      <c r="H417" s="4" t="s">
        <v>18</v>
      </c>
      <c r="I417" s="4"/>
      <c r="J417" s="5">
        <v>97.2</v>
      </c>
      <c r="K417" s="69"/>
      <c r="L417" s="41">
        <v>8.1140000000000008</v>
      </c>
      <c r="M417" s="132" t="s">
        <v>292</v>
      </c>
      <c r="N417" s="4" t="s">
        <v>15</v>
      </c>
      <c r="O417" s="6">
        <v>8.1560000000000006</v>
      </c>
      <c r="P417" s="1" t="s">
        <v>9</v>
      </c>
      <c r="Q417" s="3" t="s">
        <v>227</v>
      </c>
      <c r="R417" s="6">
        <v>7.577</v>
      </c>
      <c r="S417" s="6">
        <v>7.4409999999999998</v>
      </c>
      <c r="T417" s="6">
        <v>8.0609999999999999</v>
      </c>
      <c r="U417" s="4">
        <v>8.109</v>
      </c>
      <c r="V417" s="6">
        <v>8.09</v>
      </c>
      <c r="W417" s="57"/>
      <c r="X417" s="57"/>
      <c r="Y417" s="57"/>
      <c r="Z417" s="6">
        <v>8.077</v>
      </c>
      <c r="AA417" s="6">
        <v>8.0559999999999992</v>
      </c>
      <c r="AB417" s="6">
        <v>7.9569999999999999</v>
      </c>
      <c r="AC417" s="6">
        <v>8.0020000000000007</v>
      </c>
      <c r="AD417" s="6">
        <v>7.8129999999999997</v>
      </c>
      <c r="AE417" s="6">
        <v>7.7830000000000004</v>
      </c>
      <c r="AF417" s="6">
        <v>7.3949999999999996</v>
      </c>
      <c r="AG417" s="6">
        <v>8.4649999999999999</v>
      </c>
      <c r="AH417" s="77">
        <f t="shared" si="414"/>
        <v>7.93</v>
      </c>
      <c r="AI417" s="9"/>
      <c r="AJ417" s="9"/>
      <c r="AK417" s="9"/>
      <c r="AL417" s="9"/>
      <c r="AM417" s="9"/>
      <c r="AN417" s="9"/>
      <c r="AO417" s="9"/>
      <c r="AP417" s="3"/>
      <c r="AQ417" s="23">
        <f t="shared" si="387"/>
        <v>-0.53700000000000081</v>
      </c>
      <c r="AR417" s="23">
        <f t="shared" si="411"/>
        <v>-0.67300000000000093</v>
      </c>
      <c r="AS417" s="23">
        <f t="shared" si="412"/>
        <v>-5.3000000000000824E-2</v>
      </c>
      <c r="AT417" s="23">
        <f t="shared" si="390"/>
        <v>-5.0000000000007816E-3</v>
      </c>
      <c r="AU417" s="23">
        <f t="shared" si="391"/>
        <v>-2.4000000000000909E-2</v>
      </c>
      <c r="AV417" s="23" t="str">
        <f t="shared" si="392"/>
        <v/>
      </c>
      <c r="AW417" s="23" t="str">
        <f t="shared" si="393"/>
        <v/>
      </c>
      <c r="AX417" s="23" t="str">
        <f t="shared" si="394"/>
        <v/>
      </c>
      <c r="AY417" s="23">
        <f t="shared" si="395"/>
        <v>-3.700000000000081E-2</v>
      </c>
      <c r="AZ417" s="23">
        <f t="shared" si="396"/>
        <v>-5.8000000000001606E-2</v>
      </c>
      <c r="BA417" s="23">
        <f t="shared" si="397"/>
        <v>-0.15700000000000092</v>
      </c>
      <c r="BB417" s="23">
        <f t="shared" si="398"/>
        <v>-0.1120000000000001</v>
      </c>
      <c r="BC417" s="23">
        <f t="shared" si="399"/>
        <v>-0.30100000000000104</v>
      </c>
      <c r="BD417" s="23">
        <f t="shared" si="400"/>
        <v>-0.33100000000000041</v>
      </c>
      <c r="BE417" s="23">
        <f t="shared" si="401"/>
        <v>-0.71900000000000119</v>
      </c>
      <c r="BF417" s="23">
        <f t="shared" si="402"/>
        <v>0.35099999999999909</v>
      </c>
      <c r="BG417" s="23">
        <f t="shared" si="403"/>
        <v>-0.18400000000000105</v>
      </c>
      <c r="BH417" s="23" t="str">
        <f t="shared" si="404"/>
        <v/>
      </c>
      <c r="BI417" s="23" t="str">
        <f t="shared" si="405"/>
        <v/>
      </c>
      <c r="BJ417" s="23" t="str">
        <f t="shared" si="406"/>
        <v/>
      </c>
      <c r="BK417" s="23" t="str">
        <f t="shared" si="407"/>
        <v/>
      </c>
      <c r="BL417" s="23" t="str">
        <f t="shared" si="408"/>
        <v/>
      </c>
      <c r="BM417" s="23" t="str">
        <f t="shared" si="409"/>
        <v/>
      </c>
      <c r="BN417" s="23" t="str">
        <f t="shared" si="410"/>
        <v/>
      </c>
      <c r="BP417" s="8">
        <f t="shared" si="362"/>
        <v>0.53700000000000081</v>
      </c>
      <c r="BQ417" s="8">
        <f t="shared" si="363"/>
        <v>0.67300000000000093</v>
      </c>
      <c r="BR417" s="8">
        <f t="shared" si="364"/>
        <v>5.3000000000000824E-2</v>
      </c>
      <c r="BS417" s="8">
        <f t="shared" si="365"/>
        <v>5.0000000000007816E-3</v>
      </c>
      <c r="BT417" s="8">
        <f t="shared" si="366"/>
        <v>2.4000000000000909E-2</v>
      </c>
      <c r="BU417" s="8" t="str">
        <f t="shared" si="367"/>
        <v/>
      </c>
      <c r="BV417" s="8" t="str">
        <f t="shared" si="368"/>
        <v/>
      </c>
      <c r="BW417" s="8" t="str">
        <f t="shared" si="369"/>
        <v/>
      </c>
      <c r="BX417" s="8">
        <f t="shared" si="370"/>
        <v>3.700000000000081E-2</v>
      </c>
      <c r="BY417" s="8">
        <f t="shared" si="371"/>
        <v>5.8000000000001606E-2</v>
      </c>
      <c r="BZ417" s="8">
        <f t="shared" si="372"/>
        <v>0.15700000000000092</v>
      </c>
      <c r="CA417" s="8">
        <f t="shared" si="373"/>
        <v>0.1120000000000001</v>
      </c>
      <c r="CB417" s="8">
        <f t="shared" si="374"/>
        <v>0.30100000000000104</v>
      </c>
      <c r="CC417" s="8">
        <f t="shared" si="375"/>
        <v>0.33100000000000041</v>
      </c>
      <c r="CD417" s="8">
        <f t="shared" si="376"/>
        <v>0.71900000000000119</v>
      </c>
      <c r="CE417" s="8">
        <f t="shared" si="377"/>
        <v>0.35099999999999909</v>
      </c>
      <c r="CF417" s="8">
        <f t="shared" si="378"/>
        <v>0.18400000000000105</v>
      </c>
      <c r="CG417" s="8" t="str">
        <f t="shared" si="379"/>
        <v/>
      </c>
      <c r="CH417" s="8" t="str">
        <f t="shared" si="380"/>
        <v/>
      </c>
      <c r="CI417" s="8" t="str">
        <f t="shared" si="381"/>
        <v/>
      </c>
      <c r="CJ417" s="8" t="str">
        <f t="shared" si="382"/>
        <v/>
      </c>
      <c r="CK417" s="8" t="str">
        <f t="shared" si="383"/>
        <v/>
      </c>
      <c r="CL417" s="8" t="str">
        <f t="shared" si="384"/>
        <v/>
      </c>
      <c r="CM417" s="8" t="str">
        <f t="shared" si="385"/>
        <v/>
      </c>
      <c r="CN417" s="8"/>
    </row>
    <row r="418" spans="1:92">
      <c r="A418" s="1">
        <f t="shared" si="413"/>
        <v>416</v>
      </c>
      <c r="B418" s="34"/>
      <c r="C418" s="1">
        <v>2</v>
      </c>
      <c r="D418" s="4">
        <f t="shared" si="386"/>
        <v>12</v>
      </c>
      <c r="E418" s="4" t="s">
        <v>149</v>
      </c>
      <c r="F418" s="4">
        <v>3</v>
      </c>
      <c r="G418" s="4" t="s">
        <v>13</v>
      </c>
      <c r="H418" s="4" t="s">
        <v>237</v>
      </c>
      <c r="I418" s="4"/>
      <c r="J418" s="5">
        <v>97.9</v>
      </c>
      <c r="K418" s="69"/>
      <c r="L418" s="41">
        <v>8.4160000000000004</v>
      </c>
      <c r="M418" s="132" t="s">
        <v>292</v>
      </c>
      <c r="N418" s="4" t="s">
        <v>15</v>
      </c>
      <c r="O418" s="6">
        <v>8.4280000000000008</v>
      </c>
      <c r="P418" s="1" t="s">
        <v>9</v>
      </c>
      <c r="Q418" s="3" t="s">
        <v>227</v>
      </c>
      <c r="R418" s="6">
        <v>8.5719999999999992</v>
      </c>
      <c r="S418" s="6">
        <v>8.5239999999999991</v>
      </c>
      <c r="T418" s="6">
        <v>8.4009999999999998</v>
      </c>
      <c r="U418" s="4">
        <v>8.3740000000000006</v>
      </c>
      <c r="V418" s="6">
        <v>8.4390000000000001</v>
      </c>
      <c r="W418" s="57"/>
      <c r="X418" s="57"/>
      <c r="Y418" s="57"/>
      <c r="Z418" s="6">
        <v>8.4130000000000003</v>
      </c>
      <c r="AA418" s="6">
        <v>8.4019999999999992</v>
      </c>
      <c r="AB418" s="6">
        <v>8.6549999999999994</v>
      </c>
      <c r="AC418" s="6">
        <v>8.7759999999999998</v>
      </c>
      <c r="AD418" s="6">
        <v>8.6920000000000002</v>
      </c>
      <c r="AE418" s="6">
        <v>8.4870000000000001</v>
      </c>
      <c r="AF418" s="6">
        <v>8.391</v>
      </c>
      <c r="AG418" s="6">
        <v>8.3179999999999996</v>
      </c>
      <c r="AH418" s="77">
        <f t="shared" si="414"/>
        <v>8.3544999999999998</v>
      </c>
      <c r="AI418" s="9"/>
      <c r="AJ418" s="9"/>
      <c r="AK418" s="9"/>
      <c r="AL418" s="9"/>
      <c r="AM418" s="9"/>
      <c r="AN418" s="9"/>
      <c r="AO418" s="9"/>
      <c r="AP418" s="3"/>
      <c r="AQ418" s="23">
        <f t="shared" si="387"/>
        <v>0.15599999999999881</v>
      </c>
      <c r="AR418" s="23">
        <f t="shared" si="411"/>
        <v>0.10799999999999876</v>
      </c>
      <c r="AS418" s="23">
        <f t="shared" si="412"/>
        <v>-1.5000000000000568E-2</v>
      </c>
      <c r="AT418" s="23">
        <f t="shared" si="390"/>
        <v>-4.1999999999999815E-2</v>
      </c>
      <c r="AU418" s="23">
        <f t="shared" si="391"/>
        <v>2.2999999999999687E-2</v>
      </c>
      <c r="AV418" s="23" t="str">
        <f t="shared" si="392"/>
        <v/>
      </c>
      <c r="AW418" s="23" t="str">
        <f t="shared" si="393"/>
        <v/>
      </c>
      <c r="AX418" s="23" t="str">
        <f t="shared" si="394"/>
        <v/>
      </c>
      <c r="AY418" s="23">
        <f t="shared" si="395"/>
        <v>-3.0000000000001137E-3</v>
      </c>
      <c r="AZ418" s="23">
        <f t="shared" si="396"/>
        <v>-1.4000000000001123E-2</v>
      </c>
      <c r="BA418" s="23">
        <f t="shared" si="397"/>
        <v>0.23899999999999899</v>
      </c>
      <c r="BB418" s="23">
        <f t="shared" si="398"/>
        <v>0.35999999999999943</v>
      </c>
      <c r="BC418" s="23">
        <f t="shared" si="399"/>
        <v>0.2759999999999998</v>
      </c>
      <c r="BD418" s="23">
        <f t="shared" si="400"/>
        <v>7.099999999999973E-2</v>
      </c>
      <c r="BE418" s="23">
        <f t="shared" si="401"/>
        <v>-2.5000000000000355E-2</v>
      </c>
      <c r="BF418" s="23">
        <f t="shared" si="402"/>
        <v>-9.8000000000000753E-2</v>
      </c>
      <c r="BG418" s="23">
        <f t="shared" si="403"/>
        <v>-6.1500000000000554E-2</v>
      </c>
      <c r="BH418" s="23" t="str">
        <f t="shared" si="404"/>
        <v/>
      </c>
      <c r="BI418" s="23" t="str">
        <f t="shared" si="405"/>
        <v/>
      </c>
      <c r="BJ418" s="23" t="str">
        <f t="shared" si="406"/>
        <v/>
      </c>
      <c r="BK418" s="23" t="str">
        <f t="shared" si="407"/>
        <v/>
      </c>
      <c r="BL418" s="23" t="str">
        <f t="shared" si="408"/>
        <v/>
      </c>
      <c r="BM418" s="23" t="str">
        <f t="shared" si="409"/>
        <v/>
      </c>
      <c r="BN418" s="23" t="str">
        <f t="shared" si="410"/>
        <v/>
      </c>
      <c r="BP418" s="8">
        <f t="shared" si="362"/>
        <v>0.15599999999999881</v>
      </c>
      <c r="BQ418" s="8">
        <f t="shared" si="363"/>
        <v>0.10799999999999876</v>
      </c>
      <c r="BR418" s="8">
        <f t="shared" si="364"/>
        <v>1.5000000000000568E-2</v>
      </c>
      <c r="BS418" s="8">
        <f t="shared" si="365"/>
        <v>4.1999999999999815E-2</v>
      </c>
      <c r="BT418" s="8">
        <f t="shared" si="366"/>
        <v>2.2999999999999687E-2</v>
      </c>
      <c r="BU418" s="8" t="str">
        <f t="shared" si="367"/>
        <v/>
      </c>
      <c r="BV418" s="8" t="str">
        <f t="shared" si="368"/>
        <v/>
      </c>
      <c r="BW418" s="8" t="str">
        <f t="shared" si="369"/>
        <v/>
      </c>
      <c r="BX418" s="8">
        <f t="shared" si="370"/>
        <v>3.0000000000001137E-3</v>
      </c>
      <c r="BY418" s="8">
        <f t="shared" si="371"/>
        <v>1.4000000000001123E-2</v>
      </c>
      <c r="BZ418" s="8">
        <f t="shared" si="372"/>
        <v>0.23899999999999899</v>
      </c>
      <c r="CA418" s="8">
        <f t="shared" si="373"/>
        <v>0.35999999999999943</v>
      </c>
      <c r="CB418" s="8">
        <f t="shared" si="374"/>
        <v>0.2759999999999998</v>
      </c>
      <c r="CC418" s="8">
        <f t="shared" si="375"/>
        <v>7.099999999999973E-2</v>
      </c>
      <c r="CD418" s="8">
        <f t="shared" si="376"/>
        <v>2.5000000000000355E-2</v>
      </c>
      <c r="CE418" s="8">
        <f t="shared" si="377"/>
        <v>9.8000000000000753E-2</v>
      </c>
      <c r="CF418" s="8">
        <f t="shared" si="378"/>
        <v>6.1500000000000554E-2</v>
      </c>
      <c r="CG418" s="8" t="str">
        <f t="shared" si="379"/>
        <v/>
      </c>
      <c r="CH418" s="8" t="str">
        <f t="shared" si="380"/>
        <v/>
      </c>
      <c r="CI418" s="8" t="str">
        <f t="shared" si="381"/>
        <v/>
      </c>
      <c r="CJ418" s="8" t="str">
        <f t="shared" si="382"/>
        <v/>
      </c>
      <c r="CK418" s="8" t="str">
        <f t="shared" si="383"/>
        <v/>
      </c>
      <c r="CL418" s="8" t="str">
        <f t="shared" si="384"/>
        <v/>
      </c>
      <c r="CM418" s="8" t="str">
        <f t="shared" si="385"/>
        <v/>
      </c>
      <c r="CN418" s="8"/>
    </row>
    <row r="419" spans="1:92">
      <c r="A419" s="1">
        <f t="shared" si="413"/>
        <v>417</v>
      </c>
      <c r="B419" s="34"/>
      <c r="C419" s="1">
        <v>2</v>
      </c>
      <c r="D419" s="4">
        <f t="shared" si="386"/>
        <v>12</v>
      </c>
      <c r="E419" s="4" t="s">
        <v>150</v>
      </c>
      <c r="F419" s="4">
        <v>3</v>
      </c>
      <c r="G419" s="4" t="s">
        <v>16</v>
      </c>
      <c r="H419" s="4" t="s">
        <v>18</v>
      </c>
      <c r="I419" s="4"/>
      <c r="J419" s="5">
        <v>97</v>
      </c>
      <c r="K419" s="69"/>
      <c r="L419" s="41">
        <v>8.69</v>
      </c>
      <c r="M419" s="132" t="s">
        <v>292</v>
      </c>
      <c r="N419" s="4" t="s">
        <v>15</v>
      </c>
      <c r="O419" s="6">
        <v>8.7509999999999994</v>
      </c>
      <c r="P419" s="1" t="s">
        <v>9</v>
      </c>
      <c r="Q419" s="3"/>
      <c r="R419" s="6">
        <v>9.9410000000000007</v>
      </c>
      <c r="S419" s="6">
        <v>8.0579999999999998</v>
      </c>
      <c r="T419" s="6">
        <v>8.6479999999999997</v>
      </c>
      <c r="U419" s="4">
        <v>8.7289999999999992</v>
      </c>
      <c r="V419" s="6">
        <v>8.6690000000000005</v>
      </c>
      <c r="W419" s="57"/>
      <c r="X419" s="57"/>
      <c r="Y419" s="57"/>
      <c r="Z419" s="6">
        <v>8.6630000000000003</v>
      </c>
      <c r="AA419" s="6">
        <v>8.6349999999999998</v>
      </c>
      <c r="AB419" s="6">
        <v>8.5090000000000003</v>
      </c>
      <c r="AC419" s="6">
        <v>8.5589999999999993</v>
      </c>
      <c r="AD419" s="6">
        <v>8.391</v>
      </c>
      <c r="AE419" s="6">
        <v>8.33</v>
      </c>
      <c r="AF419" s="6">
        <v>8.0050000000000008</v>
      </c>
      <c r="AG419" s="6">
        <v>9.0380000000000003</v>
      </c>
      <c r="AH419" s="77">
        <f t="shared" si="414"/>
        <v>8.5214999999999996</v>
      </c>
      <c r="AI419" s="9"/>
      <c r="AJ419" s="9"/>
      <c r="AK419" s="9"/>
      <c r="AL419" s="9"/>
      <c r="AM419" s="9"/>
      <c r="AN419" s="9"/>
      <c r="AO419" s="9"/>
      <c r="AP419" s="3"/>
      <c r="AQ419" s="23">
        <f t="shared" si="387"/>
        <v>1.2510000000000012</v>
      </c>
      <c r="AR419" s="23">
        <f t="shared" si="411"/>
        <v>-0.63199999999999967</v>
      </c>
      <c r="AS419" s="23">
        <f t="shared" si="412"/>
        <v>-4.1999999999999815E-2</v>
      </c>
      <c r="AT419" s="23">
        <f t="shared" si="390"/>
        <v>3.8999999999999702E-2</v>
      </c>
      <c r="AU419" s="23">
        <f t="shared" si="391"/>
        <v>-2.0999999999999019E-2</v>
      </c>
      <c r="AV419" s="23" t="str">
        <f t="shared" si="392"/>
        <v/>
      </c>
      <c r="AW419" s="23" t="str">
        <f t="shared" si="393"/>
        <v/>
      </c>
      <c r="AX419" s="23" t="str">
        <f t="shared" si="394"/>
        <v/>
      </c>
      <c r="AY419" s="23">
        <f t="shared" si="395"/>
        <v>-2.6999999999999247E-2</v>
      </c>
      <c r="AZ419" s="23">
        <f t="shared" si="396"/>
        <v>-5.4999999999999716E-2</v>
      </c>
      <c r="BA419" s="23">
        <f t="shared" si="397"/>
        <v>-0.18099999999999916</v>
      </c>
      <c r="BB419" s="23">
        <f t="shared" si="398"/>
        <v>-0.13100000000000023</v>
      </c>
      <c r="BC419" s="23">
        <f t="shared" si="399"/>
        <v>-0.29899999999999949</v>
      </c>
      <c r="BD419" s="23">
        <f t="shared" si="400"/>
        <v>-0.35999999999999943</v>
      </c>
      <c r="BE419" s="23">
        <f t="shared" si="401"/>
        <v>-0.68499999999999872</v>
      </c>
      <c r="BF419" s="23">
        <f t="shared" si="402"/>
        <v>0.34800000000000075</v>
      </c>
      <c r="BG419" s="23">
        <f t="shared" si="403"/>
        <v>-0.16849999999999987</v>
      </c>
      <c r="BH419" s="23" t="str">
        <f t="shared" si="404"/>
        <v/>
      </c>
      <c r="BI419" s="23" t="str">
        <f t="shared" si="405"/>
        <v/>
      </c>
      <c r="BJ419" s="23" t="str">
        <f t="shared" si="406"/>
        <v/>
      </c>
      <c r="BK419" s="23" t="str">
        <f t="shared" si="407"/>
        <v/>
      </c>
      <c r="BL419" s="23" t="str">
        <f t="shared" si="408"/>
        <v/>
      </c>
      <c r="BM419" s="23" t="str">
        <f t="shared" si="409"/>
        <v/>
      </c>
      <c r="BN419" s="23" t="str">
        <f t="shared" si="410"/>
        <v/>
      </c>
      <c r="BP419" s="8">
        <f t="shared" si="362"/>
        <v>1.2510000000000012</v>
      </c>
      <c r="BQ419" s="8">
        <f t="shared" si="363"/>
        <v>0.63199999999999967</v>
      </c>
      <c r="BR419" s="8">
        <f t="shared" si="364"/>
        <v>4.1999999999999815E-2</v>
      </c>
      <c r="BS419" s="8">
        <f t="shared" si="365"/>
        <v>3.8999999999999702E-2</v>
      </c>
      <c r="BT419" s="8">
        <f t="shared" si="366"/>
        <v>2.0999999999999019E-2</v>
      </c>
      <c r="BU419" s="8" t="str">
        <f t="shared" si="367"/>
        <v/>
      </c>
      <c r="BV419" s="8" t="str">
        <f t="shared" si="368"/>
        <v/>
      </c>
      <c r="BW419" s="8" t="str">
        <f t="shared" si="369"/>
        <v/>
      </c>
      <c r="BX419" s="8">
        <f t="shared" si="370"/>
        <v>2.6999999999999247E-2</v>
      </c>
      <c r="BY419" s="8">
        <f t="shared" si="371"/>
        <v>5.4999999999999716E-2</v>
      </c>
      <c r="BZ419" s="8">
        <f t="shared" si="372"/>
        <v>0.18099999999999916</v>
      </c>
      <c r="CA419" s="8">
        <f t="shared" si="373"/>
        <v>0.13100000000000023</v>
      </c>
      <c r="CB419" s="8">
        <f t="shared" si="374"/>
        <v>0.29899999999999949</v>
      </c>
      <c r="CC419" s="8">
        <f t="shared" si="375"/>
        <v>0.35999999999999943</v>
      </c>
      <c r="CD419" s="8">
        <f t="shared" si="376"/>
        <v>0.68499999999999872</v>
      </c>
      <c r="CE419" s="8">
        <f t="shared" si="377"/>
        <v>0.34800000000000075</v>
      </c>
      <c r="CF419" s="8">
        <f t="shared" si="378"/>
        <v>0.16849999999999987</v>
      </c>
      <c r="CG419" s="8" t="str">
        <f t="shared" si="379"/>
        <v/>
      </c>
      <c r="CH419" s="8" t="str">
        <f t="shared" si="380"/>
        <v/>
      </c>
      <c r="CI419" s="8" t="str">
        <f t="shared" si="381"/>
        <v/>
      </c>
      <c r="CJ419" s="8" t="str">
        <f t="shared" si="382"/>
        <v/>
      </c>
      <c r="CK419" s="8" t="str">
        <f t="shared" si="383"/>
        <v/>
      </c>
      <c r="CL419" s="8" t="str">
        <f t="shared" si="384"/>
        <v/>
      </c>
      <c r="CM419" s="8" t="str">
        <f t="shared" si="385"/>
        <v/>
      </c>
      <c r="CN419" s="8"/>
    </row>
    <row r="420" spans="1:92">
      <c r="A420" s="1">
        <f t="shared" si="413"/>
        <v>418</v>
      </c>
      <c r="B420" s="34"/>
      <c r="C420" s="1">
        <v>2</v>
      </c>
      <c r="D420" s="4">
        <f t="shared" si="386"/>
        <v>12</v>
      </c>
      <c r="E420" s="4" t="s">
        <v>136</v>
      </c>
      <c r="F420" s="4">
        <v>1</v>
      </c>
      <c r="G420" s="4" t="s">
        <v>13</v>
      </c>
      <c r="H420" s="4" t="s">
        <v>14</v>
      </c>
      <c r="I420" s="4" t="s">
        <v>273</v>
      </c>
      <c r="J420" s="5">
        <v>87.8</v>
      </c>
      <c r="K420" s="67">
        <v>0</v>
      </c>
      <c r="L420" s="41">
        <v>2.83</v>
      </c>
      <c r="M420" s="132" t="s">
        <v>242</v>
      </c>
      <c r="N420" s="4" t="s">
        <v>15</v>
      </c>
      <c r="O420" s="6">
        <v>2.8370000000000002</v>
      </c>
      <c r="P420" s="1" t="s">
        <v>9</v>
      </c>
      <c r="Q420" s="3" t="s">
        <v>227</v>
      </c>
      <c r="R420" s="6">
        <v>2.9020000000000001</v>
      </c>
      <c r="S420" s="6">
        <v>2.9729999999999999</v>
      </c>
      <c r="T420" s="6">
        <v>2.855</v>
      </c>
      <c r="U420" s="6">
        <v>2.79</v>
      </c>
      <c r="V420" s="6">
        <v>2.9279999999999999</v>
      </c>
      <c r="W420" s="6">
        <v>2.8570000000000002</v>
      </c>
      <c r="X420" s="6">
        <v>2.8580000000000001</v>
      </c>
      <c r="Y420" s="6">
        <v>2.855</v>
      </c>
      <c r="Z420" s="23">
        <v>2.8439999999999999</v>
      </c>
      <c r="AA420" s="78">
        <v>2.819</v>
      </c>
      <c r="AB420" s="6">
        <v>2.8820000000000001</v>
      </c>
      <c r="AC420" s="6">
        <v>3.12</v>
      </c>
      <c r="AD420" s="6">
        <v>3.0710000000000002</v>
      </c>
      <c r="AE420" s="6">
        <v>2.6640000000000001</v>
      </c>
      <c r="AF420" s="6">
        <v>2.7109999999999999</v>
      </c>
      <c r="AG420" s="6">
        <v>2.77</v>
      </c>
      <c r="AH420" s="77">
        <f t="shared" si="414"/>
        <v>2.7404999999999999</v>
      </c>
      <c r="AI420" s="9"/>
      <c r="AJ420" s="9"/>
      <c r="AK420" s="9"/>
      <c r="AL420" s="9"/>
      <c r="AM420" s="9"/>
      <c r="AN420" s="9"/>
      <c r="AO420" s="9"/>
      <c r="AP420" s="3"/>
      <c r="AQ420" s="23">
        <f t="shared" si="387"/>
        <v>7.2000000000000064E-2</v>
      </c>
      <c r="AR420" s="23">
        <f t="shared" si="411"/>
        <v>0.14299999999999979</v>
      </c>
      <c r="AS420" s="23">
        <f t="shared" si="412"/>
        <v>2.4999999999999911E-2</v>
      </c>
      <c r="AT420" s="23">
        <f t="shared" si="390"/>
        <v>-4.0000000000000036E-2</v>
      </c>
      <c r="AU420" s="23">
        <f t="shared" si="391"/>
        <v>9.7999999999999865E-2</v>
      </c>
      <c r="AV420" s="23">
        <f t="shared" si="392"/>
        <v>2.7000000000000135E-2</v>
      </c>
      <c r="AW420" s="23">
        <f t="shared" si="393"/>
        <v>2.8000000000000025E-2</v>
      </c>
      <c r="AX420" s="23">
        <f t="shared" si="394"/>
        <v>2.4999999999999911E-2</v>
      </c>
      <c r="AY420" s="23">
        <f t="shared" si="395"/>
        <v>1.399999999999979E-2</v>
      </c>
      <c r="AZ420" s="23">
        <f t="shared" si="396"/>
        <v>-1.1000000000000121E-2</v>
      </c>
      <c r="BA420" s="23">
        <f t="shared" si="397"/>
        <v>5.2000000000000046E-2</v>
      </c>
      <c r="BB420" s="23">
        <f t="shared" si="398"/>
        <v>0.29000000000000004</v>
      </c>
      <c r="BC420" s="23">
        <f t="shared" si="399"/>
        <v>0.2410000000000001</v>
      </c>
      <c r="BD420" s="23">
        <f t="shared" si="400"/>
        <v>-0.16599999999999993</v>
      </c>
      <c r="BE420" s="23">
        <f t="shared" si="401"/>
        <v>-0.11900000000000022</v>
      </c>
      <c r="BF420" s="23">
        <f t="shared" si="402"/>
        <v>-6.0000000000000053E-2</v>
      </c>
      <c r="BG420" s="23">
        <f t="shared" si="403"/>
        <v>-8.9500000000000135E-2</v>
      </c>
      <c r="BH420" s="23" t="str">
        <f t="shared" si="404"/>
        <v/>
      </c>
      <c r="BI420" s="23" t="str">
        <f t="shared" si="405"/>
        <v/>
      </c>
      <c r="BJ420" s="23" t="str">
        <f t="shared" si="406"/>
        <v/>
      </c>
      <c r="BK420" s="23" t="str">
        <f t="shared" si="407"/>
        <v/>
      </c>
      <c r="BL420" s="23" t="str">
        <f t="shared" si="408"/>
        <v/>
      </c>
      <c r="BM420" s="23" t="str">
        <f t="shared" si="409"/>
        <v/>
      </c>
      <c r="BN420" s="23" t="str">
        <f t="shared" si="410"/>
        <v/>
      </c>
      <c r="BP420" s="8">
        <f t="shared" si="362"/>
        <v>7.2000000000000064E-2</v>
      </c>
      <c r="BQ420" s="8">
        <f t="shared" si="363"/>
        <v>0.14299999999999979</v>
      </c>
      <c r="BR420" s="8">
        <f t="shared" si="364"/>
        <v>2.4999999999999911E-2</v>
      </c>
      <c r="BS420" s="8">
        <f t="shared" si="365"/>
        <v>4.0000000000000036E-2</v>
      </c>
      <c r="BT420" s="8">
        <f t="shared" si="366"/>
        <v>9.7999999999999865E-2</v>
      </c>
      <c r="BU420" s="8">
        <f t="shared" si="367"/>
        <v>2.7000000000000135E-2</v>
      </c>
      <c r="BV420" s="8">
        <f t="shared" si="368"/>
        <v>2.8000000000000025E-2</v>
      </c>
      <c r="BW420" s="8">
        <f t="shared" si="369"/>
        <v>2.4999999999999911E-2</v>
      </c>
      <c r="BX420" s="8">
        <f t="shared" si="370"/>
        <v>1.399999999999979E-2</v>
      </c>
      <c r="BY420" s="8">
        <f t="shared" si="371"/>
        <v>1.1000000000000121E-2</v>
      </c>
      <c r="BZ420" s="8">
        <f t="shared" si="372"/>
        <v>5.2000000000000046E-2</v>
      </c>
      <c r="CA420" s="8">
        <f t="shared" si="373"/>
        <v>0.29000000000000004</v>
      </c>
      <c r="CB420" s="8">
        <f t="shared" si="374"/>
        <v>0.2410000000000001</v>
      </c>
      <c r="CC420" s="8">
        <f t="shared" si="375"/>
        <v>0.16599999999999993</v>
      </c>
      <c r="CD420" s="8">
        <f t="shared" si="376"/>
        <v>0.11900000000000022</v>
      </c>
      <c r="CE420" s="8">
        <f t="shared" si="377"/>
        <v>6.0000000000000053E-2</v>
      </c>
      <c r="CF420" s="8">
        <f t="shared" si="378"/>
        <v>8.9500000000000135E-2</v>
      </c>
      <c r="CG420" s="8" t="str">
        <f t="shared" si="379"/>
        <v/>
      </c>
      <c r="CH420" s="8" t="str">
        <f t="shared" si="380"/>
        <v/>
      </c>
      <c r="CI420" s="8" t="str">
        <f t="shared" si="381"/>
        <v/>
      </c>
      <c r="CJ420" s="8" t="str">
        <f t="shared" si="382"/>
        <v/>
      </c>
      <c r="CK420" s="8" t="str">
        <f t="shared" si="383"/>
        <v/>
      </c>
      <c r="CL420" s="8" t="str">
        <f t="shared" si="384"/>
        <v/>
      </c>
      <c r="CM420" s="8" t="str">
        <f t="shared" si="385"/>
        <v/>
      </c>
      <c r="CN420" s="8"/>
    </row>
    <row r="421" spans="1:92">
      <c r="A421" s="1">
        <f t="shared" si="413"/>
        <v>419</v>
      </c>
      <c r="B421" s="34" t="s">
        <v>93</v>
      </c>
      <c r="C421" s="1">
        <v>3</v>
      </c>
      <c r="D421" s="4">
        <f t="shared" si="386"/>
        <v>35</v>
      </c>
      <c r="E421" s="4" t="s">
        <v>246</v>
      </c>
      <c r="F421" s="4">
        <v>1</v>
      </c>
      <c r="G421" s="4" t="s">
        <v>13</v>
      </c>
      <c r="H421" s="4" t="s">
        <v>14</v>
      </c>
      <c r="I421" s="4"/>
      <c r="J421" s="15">
        <v>90.8</v>
      </c>
      <c r="K421" s="67">
        <v>0</v>
      </c>
      <c r="L421" s="41">
        <v>5.6440000000000001</v>
      </c>
      <c r="M421" s="132" t="s">
        <v>134</v>
      </c>
      <c r="N421" s="4" t="s">
        <v>15</v>
      </c>
      <c r="O421" s="6">
        <v>5.6479999999999997</v>
      </c>
      <c r="P421" s="1" t="s">
        <v>9</v>
      </c>
      <c r="Q421" s="3" t="s">
        <v>227</v>
      </c>
      <c r="R421" s="23">
        <v>5.5810000000000004</v>
      </c>
      <c r="S421" s="23">
        <v>5.6879999999999997</v>
      </c>
      <c r="T421" s="23">
        <v>5.6619999999999999</v>
      </c>
      <c r="U421" s="23">
        <v>5.4969999999999999</v>
      </c>
      <c r="V421" s="23">
        <v>5.6920000000000002</v>
      </c>
      <c r="W421" s="23">
        <v>5.6559999999999997</v>
      </c>
      <c r="X421" s="23">
        <v>5.657</v>
      </c>
      <c r="Y421" s="23">
        <v>5.6689999999999996</v>
      </c>
      <c r="Z421" s="23">
        <v>5.657</v>
      </c>
      <c r="AA421" s="23">
        <v>5.6269999999999998</v>
      </c>
      <c r="AB421" s="23">
        <v>5.6109999999999998</v>
      </c>
      <c r="AC421" s="23">
        <v>5.8090000000000002</v>
      </c>
      <c r="AD421" s="23">
        <v>5.7690000000000001</v>
      </c>
      <c r="AE421" s="23">
        <v>5.3920000000000003</v>
      </c>
      <c r="AF421" s="23">
        <v>5.4489999999999998</v>
      </c>
      <c r="AG421" s="23">
        <v>5.7469999999999999</v>
      </c>
      <c r="AH421" s="6">
        <f>IF((AF421&lt;&gt;0)*AND(AG421&lt;&gt;0),AVERAGE(AF421:AG421),"")</f>
        <v>5.5979999999999999</v>
      </c>
      <c r="AI421" s="7">
        <v>5.95</v>
      </c>
      <c r="AJ421" s="8">
        <v>5.66</v>
      </c>
      <c r="AK421" s="8">
        <v>5.45</v>
      </c>
      <c r="AL421" s="8">
        <v>5.71</v>
      </c>
      <c r="AM421" s="8">
        <v>5.67</v>
      </c>
      <c r="AN421" s="8">
        <v>5.73</v>
      </c>
      <c r="AO421" s="8">
        <v>5.71</v>
      </c>
      <c r="AP421" s="3"/>
      <c r="AQ421" s="23">
        <f t="shared" si="387"/>
        <v>-6.2999999999999723E-2</v>
      </c>
      <c r="AR421" s="23">
        <f t="shared" si="411"/>
        <v>4.3999999999999595E-2</v>
      </c>
      <c r="AS421" s="23">
        <f t="shared" si="412"/>
        <v>1.7999999999999794E-2</v>
      </c>
      <c r="AT421" s="23">
        <f t="shared" si="390"/>
        <v>-0.14700000000000024</v>
      </c>
      <c r="AU421" s="23">
        <f t="shared" si="391"/>
        <v>4.8000000000000043E-2</v>
      </c>
      <c r="AV421" s="23">
        <f t="shared" si="392"/>
        <v>1.1999999999999567E-2</v>
      </c>
      <c r="AW421" s="23">
        <f t="shared" si="393"/>
        <v>1.2999999999999901E-2</v>
      </c>
      <c r="AX421" s="23">
        <f t="shared" si="394"/>
        <v>2.4999999999999467E-2</v>
      </c>
      <c r="AY421" s="23">
        <f t="shared" si="395"/>
        <v>1.2999999999999901E-2</v>
      </c>
      <c r="AZ421" s="23">
        <f t="shared" si="396"/>
        <v>-1.7000000000000348E-2</v>
      </c>
      <c r="BA421" s="23">
        <f t="shared" si="397"/>
        <v>-3.3000000000000362E-2</v>
      </c>
      <c r="BB421" s="23">
        <f t="shared" si="398"/>
        <v>0.16500000000000004</v>
      </c>
      <c r="BC421" s="23">
        <f t="shared" si="399"/>
        <v>0.125</v>
      </c>
      <c r="BD421" s="23">
        <f t="shared" si="400"/>
        <v>-0.25199999999999978</v>
      </c>
      <c r="BE421" s="23">
        <f t="shared" si="401"/>
        <v>-0.19500000000000028</v>
      </c>
      <c r="BF421" s="23">
        <f t="shared" si="402"/>
        <v>0.10299999999999976</v>
      </c>
      <c r="BG421" s="23">
        <f t="shared" si="403"/>
        <v>-4.6000000000000263E-2</v>
      </c>
      <c r="BH421" s="23">
        <f t="shared" si="404"/>
        <v>0.30600000000000005</v>
      </c>
      <c r="BI421" s="23">
        <f t="shared" si="405"/>
        <v>1.6000000000000014E-2</v>
      </c>
      <c r="BJ421" s="23">
        <f t="shared" si="406"/>
        <v>-0.19399999999999995</v>
      </c>
      <c r="BK421" s="23">
        <f t="shared" si="407"/>
        <v>6.5999999999999837E-2</v>
      </c>
      <c r="BL421" s="23">
        <f t="shared" si="408"/>
        <v>2.5999999999999801E-2</v>
      </c>
      <c r="BM421" s="23">
        <f t="shared" si="409"/>
        <v>8.6000000000000298E-2</v>
      </c>
      <c r="BN421" s="23">
        <f t="shared" si="410"/>
        <v>6.5999999999999837E-2</v>
      </c>
      <c r="BP421" s="8">
        <f t="shared" si="362"/>
        <v>6.2999999999999723E-2</v>
      </c>
      <c r="BQ421" s="8">
        <f t="shared" si="363"/>
        <v>4.3999999999999595E-2</v>
      </c>
      <c r="BR421" s="8">
        <f t="shared" si="364"/>
        <v>1.7999999999999794E-2</v>
      </c>
      <c r="BS421" s="8">
        <f t="shared" si="365"/>
        <v>0.14700000000000024</v>
      </c>
      <c r="BT421" s="8">
        <f t="shared" si="366"/>
        <v>4.8000000000000043E-2</v>
      </c>
      <c r="BU421" s="8">
        <f t="shared" si="367"/>
        <v>1.1999999999999567E-2</v>
      </c>
      <c r="BV421" s="8">
        <f t="shared" si="368"/>
        <v>1.2999999999999901E-2</v>
      </c>
      <c r="BW421" s="8">
        <f t="shared" si="369"/>
        <v>2.4999999999999467E-2</v>
      </c>
      <c r="BX421" s="8">
        <f t="shared" si="370"/>
        <v>1.2999999999999901E-2</v>
      </c>
      <c r="BY421" s="8">
        <f t="shared" si="371"/>
        <v>1.7000000000000348E-2</v>
      </c>
      <c r="BZ421" s="8">
        <f t="shared" si="372"/>
        <v>3.3000000000000362E-2</v>
      </c>
      <c r="CA421" s="8">
        <f t="shared" si="373"/>
        <v>0.16500000000000004</v>
      </c>
      <c r="CB421" s="8">
        <f t="shared" si="374"/>
        <v>0.125</v>
      </c>
      <c r="CC421" s="8">
        <f t="shared" si="375"/>
        <v>0.25199999999999978</v>
      </c>
      <c r="CD421" s="8">
        <f t="shared" si="376"/>
        <v>0.19500000000000028</v>
      </c>
      <c r="CE421" s="8">
        <f t="shared" si="377"/>
        <v>0.10299999999999976</v>
      </c>
      <c r="CF421" s="8">
        <f t="shared" si="378"/>
        <v>4.6000000000000263E-2</v>
      </c>
      <c r="CG421" s="8">
        <f t="shared" si="379"/>
        <v>0.30600000000000005</v>
      </c>
      <c r="CH421" s="8">
        <f t="shared" si="380"/>
        <v>1.6000000000000014E-2</v>
      </c>
      <c r="CI421" s="8">
        <f t="shared" si="381"/>
        <v>0.19399999999999995</v>
      </c>
      <c r="CJ421" s="8">
        <f t="shared" si="382"/>
        <v>6.5999999999999837E-2</v>
      </c>
      <c r="CK421" s="8">
        <f t="shared" si="383"/>
        <v>2.5999999999999801E-2</v>
      </c>
      <c r="CL421" s="8">
        <f t="shared" si="384"/>
        <v>8.6000000000000298E-2</v>
      </c>
      <c r="CM421" s="8">
        <f t="shared" si="385"/>
        <v>6.5999999999999837E-2</v>
      </c>
      <c r="CN421" s="8"/>
    </row>
    <row r="422" spans="1:92">
      <c r="A422" s="1">
        <f t="shared" si="413"/>
        <v>420</v>
      </c>
      <c r="B422" s="34"/>
      <c r="C422" s="1">
        <v>3</v>
      </c>
      <c r="D422" s="4">
        <f t="shared" si="386"/>
        <v>35</v>
      </c>
      <c r="E422" s="4" t="s">
        <v>246</v>
      </c>
      <c r="F422" s="4">
        <v>1</v>
      </c>
      <c r="G422" s="4" t="s">
        <v>16</v>
      </c>
      <c r="H422" s="4" t="s">
        <v>24</v>
      </c>
      <c r="I422" s="4"/>
      <c r="J422" s="15">
        <v>92.2</v>
      </c>
      <c r="K422" s="67">
        <v>0.02</v>
      </c>
      <c r="L422" s="41">
        <v>6.8470000000000004</v>
      </c>
      <c r="M422" s="132" t="s">
        <v>134</v>
      </c>
      <c r="N422" s="4" t="s">
        <v>15</v>
      </c>
      <c r="O422" s="6">
        <v>6.8949999999999996</v>
      </c>
      <c r="P422" s="1" t="s">
        <v>9</v>
      </c>
      <c r="Q422" s="3" t="s">
        <v>227</v>
      </c>
      <c r="R422" s="23">
        <v>6.7169999999999996</v>
      </c>
      <c r="S422" s="23">
        <v>6.7350000000000003</v>
      </c>
      <c r="T422" s="23">
        <v>7.0140000000000002</v>
      </c>
      <c r="U422" s="23">
        <v>6.8650000000000002</v>
      </c>
      <c r="V422" s="23">
        <v>6.9119999999999999</v>
      </c>
      <c r="W422" s="23">
        <v>6.8460000000000001</v>
      </c>
      <c r="X422" s="23">
        <v>6.8520000000000003</v>
      </c>
      <c r="Y422" s="23">
        <v>6.8620000000000001</v>
      </c>
      <c r="Z422" s="23">
        <v>6.8310000000000004</v>
      </c>
      <c r="AA422" s="23">
        <v>6.83</v>
      </c>
      <c r="AB422" s="23">
        <v>6.96</v>
      </c>
      <c r="AC422" s="23">
        <v>6.9480000000000004</v>
      </c>
      <c r="AD422" s="23">
        <v>6.8769999999999998</v>
      </c>
      <c r="AE422" s="23">
        <v>6.8040000000000003</v>
      </c>
      <c r="AF422" s="23">
        <v>6.7290000000000001</v>
      </c>
      <c r="AG422" s="23">
        <v>6.867</v>
      </c>
      <c r="AH422" s="6">
        <f t="shared" ref="AH422:AH430" si="415">IF((AF422&lt;&gt;0)*AND(AG422&lt;&gt;0),AVERAGE(AF422:AG422),"")</f>
        <v>6.798</v>
      </c>
      <c r="AI422" s="9"/>
      <c r="AJ422" s="9"/>
      <c r="AK422" s="9"/>
      <c r="AL422" s="9"/>
      <c r="AM422" s="9"/>
      <c r="AN422" s="9"/>
      <c r="AO422" s="9"/>
      <c r="AP422" s="3"/>
      <c r="AQ422" s="23">
        <f t="shared" si="387"/>
        <v>-0.13000000000000078</v>
      </c>
      <c r="AR422" s="23">
        <f t="shared" si="411"/>
        <v>-0.1120000000000001</v>
      </c>
      <c r="AS422" s="23">
        <f t="shared" si="412"/>
        <v>0.16699999999999982</v>
      </c>
      <c r="AT422" s="23">
        <f t="shared" si="390"/>
        <v>1.7999999999999794E-2</v>
      </c>
      <c r="AU422" s="23">
        <f t="shared" si="391"/>
        <v>6.4999999999999503E-2</v>
      </c>
      <c r="AV422" s="23">
        <f t="shared" si="392"/>
        <v>-1.000000000000334E-3</v>
      </c>
      <c r="AW422" s="23">
        <f t="shared" si="393"/>
        <v>4.9999999999998934E-3</v>
      </c>
      <c r="AX422" s="23">
        <f t="shared" si="394"/>
        <v>1.499999999999968E-2</v>
      </c>
      <c r="AY422" s="23">
        <f t="shared" si="395"/>
        <v>-1.6000000000000014E-2</v>
      </c>
      <c r="AZ422" s="23">
        <f t="shared" si="396"/>
        <v>-1.7000000000000348E-2</v>
      </c>
      <c r="BA422" s="23">
        <f t="shared" si="397"/>
        <v>0.11299999999999955</v>
      </c>
      <c r="BB422" s="23">
        <f t="shared" si="398"/>
        <v>0.10099999999999998</v>
      </c>
      <c r="BC422" s="23">
        <f t="shared" si="399"/>
        <v>2.9999999999999361E-2</v>
      </c>
      <c r="BD422" s="23">
        <f t="shared" si="400"/>
        <v>-4.3000000000000149E-2</v>
      </c>
      <c r="BE422" s="23">
        <f t="shared" si="401"/>
        <v>-0.11800000000000033</v>
      </c>
      <c r="BF422" s="23">
        <f t="shared" si="402"/>
        <v>1.9999999999999574E-2</v>
      </c>
      <c r="BG422" s="23">
        <f t="shared" si="403"/>
        <v>-4.9000000000000377E-2</v>
      </c>
      <c r="BH422" s="23" t="str">
        <f t="shared" si="404"/>
        <v/>
      </c>
      <c r="BI422" s="23" t="str">
        <f t="shared" si="405"/>
        <v/>
      </c>
      <c r="BJ422" s="23" t="str">
        <f t="shared" si="406"/>
        <v/>
      </c>
      <c r="BK422" s="23" t="str">
        <f t="shared" si="407"/>
        <v/>
      </c>
      <c r="BL422" s="23" t="str">
        <f t="shared" si="408"/>
        <v/>
      </c>
      <c r="BM422" s="23" t="str">
        <f t="shared" si="409"/>
        <v/>
      </c>
      <c r="BN422" s="23" t="str">
        <f t="shared" si="410"/>
        <v/>
      </c>
      <c r="BP422" s="8">
        <f t="shared" si="362"/>
        <v>0.13000000000000078</v>
      </c>
      <c r="BQ422" s="8">
        <f t="shared" si="363"/>
        <v>0.1120000000000001</v>
      </c>
      <c r="BR422" s="8">
        <f t="shared" si="364"/>
        <v>0.16699999999999982</v>
      </c>
      <c r="BS422" s="8">
        <f t="shared" si="365"/>
        <v>1.7999999999999794E-2</v>
      </c>
      <c r="BT422" s="8">
        <f t="shared" si="366"/>
        <v>6.4999999999999503E-2</v>
      </c>
      <c r="BU422" s="8">
        <f t="shared" si="367"/>
        <v>1.000000000000334E-3</v>
      </c>
      <c r="BV422" s="8">
        <f t="shared" si="368"/>
        <v>4.9999999999998934E-3</v>
      </c>
      <c r="BW422" s="8">
        <f t="shared" si="369"/>
        <v>1.499999999999968E-2</v>
      </c>
      <c r="BX422" s="8">
        <f t="shared" si="370"/>
        <v>1.6000000000000014E-2</v>
      </c>
      <c r="BY422" s="8">
        <f t="shared" si="371"/>
        <v>1.7000000000000348E-2</v>
      </c>
      <c r="BZ422" s="8">
        <f t="shared" si="372"/>
        <v>0.11299999999999955</v>
      </c>
      <c r="CA422" s="8">
        <f t="shared" si="373"/>
        <v>0.10099999999999998</v>
      </c>
      <c r="CB422" s="8">
        <f t="shared" si="374"/>
        <v>2.9999999999999361E-2</v>
      </c>
      <c r="CC422" s="8">
        <f t="shared" si="375"/>
        <v>4.3000000000000149E-2</v>
      </c>
      <c r="CD422" s="8">
        <f t="shared" si="376"/>
        <v>0.11800000000000033</v>
      </c>
      <c r="CE422" s="8">
        <f t="shared" si="377"/>
        <v>1.9999999999999574E-2</v>
      </c>
      <c r="CF422" s="8">
        <f t="shared" si="378"/>
        <v>4.9000000000000377E-2</v>
      </c>
      <c r="CG422" s="8" t="str">
        <f t="shared" si="379"/>
        <v/>
      </c>
      <c r="CH422" s="8" t="str">
        <f t="shared" si="380"/>
        <v/>
      </c>
      <c r="CI422" s="8" t="str">
        <f t="shared" si="381"/>
        <v/>
      </c>
      <c r="CJ422" s="8" t="str">
        <f t="shared" si="382"/>
        <v/>
      </c>
      <c r="CK422" s="8" t="str">
        <f t="shared" si="383"/>
        <v/>
      </c>
      <c r="CL422" s="8" t="str">
        <f t="shared" si="384"/>
        <v/>
      </c>
      <c r="CM422" s="8" t="str">
        <f t="shared" si="385"/>
        <v/>
      </c>
      <c r="CN422" s="8"/>
    </row>
    <row r="423" spans="1:92">
      <c r="A423" s="1">
        <f t="shared" si="413"/>
        <v>421</v>
      </c>
      <c r="B423" s="34"/>
      <c r="C423" s="1">
        <v>3</v>
      </c>
      <c r="D423" s="4">
        <f t="shared" si="386"/>
        <v>35</v>
      </c>
      <c r="E423" s="4" t="s">
        <v>251</v>
      </c>
      <c r="F423" s="4">
        <v>1</v>
      </c>
      <c r="G423" s="4" t="s">
        <v>16</v>
      </c>
      <c r="H423" s="4" t="s">
        <v>17</v>
      </c>
      <c r="I423" s="4" t="s">
        <v>227</v>
      </c>
      <c r="J423" s="15">
        <v>88.6</v>
      </c>
      <c r="K423" s="67">
        <v>1E-3</v>
      </c>
      <c r="L423" s="41">
        <v>6.766</v>
      </c>
      <c r="M423" s="132" t="s">
        <v>134</v>
      </c>
      <c r="N423" s="4" t="s">
        <v>15</v>
      </c>
      <c r="O423" s="23">
        <v>6.8079999999999998</v>
      </c>
      <c r="P423" s="1" t="s">
        <v>9</v>
      </c>
      <c r="Q423" s="3" t="s">
        <v>227</v>
      </c>
      <c r="R423" s="23">
        <v>6.8220000000000001</v>
      </c>
      <c r="S423" s="23">
        <v>6.3109999999999999</v>
      </c>
      <c r="T423" s="23">
        <v>7.03</v>
      </c>
      <c r="U423" s="23">
        <v>6.8079999999999998</v>
      </c>
      <c r="V423" s="23">
        <v>6.992</v>
      </c>
      <c r="W423" s="23">
        <v>6.8410000000000002</v>
      </c>
      <c r="X423" s="23">
        <v>6.8289999999999997</v>
      </c>
      <c r="Y423" s="23">
        <v>6.8310000000000004</v>
      </c>
      <c r="Z423" s="23">
        <v>6.742</v>
      </c>
      <c r="AA423" s="23">
        <v>6.7409999999999997</v>
      </c>
      <c r="AB423" s="23">
        <v>6.8419999999999996</v>
      </c>
      <c r="AC423" s="23">
        <v>6.9020000000000001</v>
      </c>
      <c r="AD423" s="23">
        <v>6.7089999999999996</v>
      </c>
      <c r="AE423" s="23">
        <v>6.6349999999999998</v>
      </c>
      <c r="AF423" s="23">
        <v>6.2549999999999999</v>
      </c>
      <c r="AG423" s="23">
        <v>7.1989999999999998</v>
      </c>
      <c r="AH423" s="6">
        <f t="shared" si="415"/>
        <v>6.7270000000000003</v>
      </c>
      <c r="AI423" s="7">
        <v>6.17</v>
      </c>
      <c r="AJ423" s="7">
        <v>6.8</v>
      </c>
      <c r="AK423" s="7">
        <v>6.64</v>
      </c>
      <c r="AL423" s="7">
        <v>6.82</v>
      </c>
      <c r="AM423" s="7">
        <v>6.81</v>
      </c>
      <c r="AN423" s="7">
        <v>6.92</v>
      </c>
      <c r="AO423" s="7">
        <v>6.98</v>
      </c>
      <c r="AP423" s="3"/>
      <c r="AQ423" s="23">
        <f t="shared" si="387"/>
        <v>5.600000000000005E-2</v>
      </c>
      <c r="AR423" s="23">
        <f t="shared" si="411"/>
        <v>-0.45500000000000007</v>
      </c>
      <c r="AS423" s="23">
        <f t="shared" si="412"/>
        <v>0.26400000000000023</v>
      </c>
      <c r="AT423" s="23">
        <f t="shared" si="390"/>
        <v>4.1999999999999815E-2</v>
      </c>
      <c r="AU423" s="23">
        <f t="shared" si="391"/>
        <v>0.22599999999999998</v>
      </c>
      <c r="AV423" s="23">
        <f t="shared" si="392"/>
        <v>7.5000000000000178E-2</v>
      </c>
      <c r="AW423" s="23">
        <f t="shared" si="393"/>
        <v>6.2999999999999723E-2</v>
      </c>
      <c r="AX423" s="23">
        <f t="shared" si="394"/>
        <v>6.5000000000000391E-2</v>
      </c>
      <c r="AY423" s="23">
        <f t="shared" si="395"/>
        <v>-2.4000000000000021E-2</v>
      </c>
      <c r="AZ423" s="23">
        <f t="shared" si="396"/>
        <v>-2.5000000000000355E-2</v>
      </c>
      <c r="BA423" s="23">
        <f t="shared" si="397"/>
        <v>7.5999999999999623E-2</v>
      </c>
      <c r="BB423" s="23">
        <f t="shared" si="398"/>
        <v>0.13600000000000012</v>
      </c>
      <c r="BC423" s="23">
        <f t="shared" si="399"/>
        <v>-5.7000000000000384E-2</v>
      </c>
      <c r="BD423" s="23">
        <f t="shared" si="400"/>
        <v>-0.13100000000000023</v>
      </c>
      <c r="BE423" s="23">
        <f t="shared" si="401"/>
        <v>-0.51100000000000012</v>
      </c>
      <c r="BF423" s="23">
        <f t="shared" si="402"/>
        <v>0.43299999999999983</v>
      </c>
      <c r="BG423" s="23">
        <f t="shared" si="403"/>
        <v>-3.8999999999999702E-2</v>
      </c>
      <c r="BH423" s="23">
        <f t="shared" si="404"/>
        <v>-0.59600000000000009</v>
      </c>
      <c r="BI423" s="23">
        <f t="shared" si="405"/>
        <v>3.3999999999999808E-2</v>
      </c>
      <c r="BJ423" s="23">
        <f t="shared" si="406"/>
        <v>-0.12600000000000033</v>
      </c>
      <c r="BK423" s="23">
        <f t="shared" si="407"/>
        <v>5.400000000000027E-2</v>
      </c>
      <c r="BL423" s="23">
        <f t="shared" si="408"/>
        <v>4.3999999999999595E-2</v>
      </c>
      <c r="BM423" s="23">
        <f t="shared" si="409"/>
        <v>0.15399999999999991</v>
      </c>
      <c r="BN423" s="23">
        <f t="shared" si="410"/>
        <v>0.21400000000000041</v>
      </c>
      <c r="BP423" s="8">
        <f t="shared" si="362"/>
        <v>5.600000000000005E-2</v>
      </c>
      <c r="BQ423" s="8">
        <f t="shared" si="363"/>
        <v>0.45500000000000007</v>
      </c>
      <c r="BR423" s="8">
        <f t="shared" si="364"/>
        <v>0.26400000000000023</v>
      </c>
      <c r="BS423" s="8">
        <f t="shared" si="365"/>
        <v>4.1999999999999815E-2</v>
      </c>
      <c r="BT423" s="8">
        <f t="shared" si="366"/>
        <v>0.22599999999999998</v>
      </c>
      <c r="BU423" s="8">
        <f t="shared" si="367"/>
        <v>7.5000000000000178E-2</v>
      </c>
      <c r="BV423" s="8">
        <f t="shared" si="368"/>
        <v>6.2999999999999723E-2</v>
      </c>
      <c r="BW423" s="8">
        <f t="shared" si="369"/>
        <v>6.5000000000000391E-2</v>
      </c>
      <c r="BX423" s="8">
        <f t="shared" si="370"/>
        <v>2.4000000000000021E-2</v>
      </c>
      <c r="BY423" s="8">
        <f t="shared" si="371"/>
        <v>2.5000000000000355E-2</v>
      </c>
      <c r="BZ423" s="8">
        <f t="shared" si="372"/>
        <v>7.5999999999999623E-2</v>
      </c>
      <c r="CA423" s="8">
        <f t="shared" si="373"/>
        <v>0.13600000000000012</v>
      </c>
      <c r="CB423" s="8">
        <f t="shared" si="374"/>
        <v>5.7000000000000384E-2</v>
      </c>
      <c r="CC423" s="8">
        <f t="shared" si="375"/>
        <v>0.13100000000000023</v>
      </c>
      <c r="CD423" s="8">
        <f t="shared" si="376"/>
        <v>0.51100000000000012</v>
      </c>
      <c r="CE423" s="8">
        <f t="shared" si="377"/>
        <v>0.43299999999999983</v>
      </c>
      <c r="CF423" s="8">
        <f t="shared" si="378"/>
        <v>3.8999999999999702E-2</v>
      </c>
      <c r="CG423" s="8">
        <f t="shared" si="379"/>
        <v>0.59600000000000009</v>
      </c>
      <c r="CH423" s="8">
        <f t="shared" si="380"/>
        <v>3.3999999999999808E-2</v>
      </c>
      <c r="CI423" s="8">
        <f t="shared" si="381"/>
        <v>0.12600000000000033</v>
      </c>
      <c r="CJ423" s="8">
        <f t="shared" si="382"/>
        <v>5.400000000000027E-2</v>
      </c>
      <c r="CK423" s="8">
        <f t="shared" si="383"/>
        <v>4.3999999999999595E-2</v>
      </c>
      <c r="CL423" s="8">
        <f t="shared" si="384"/>
        <v>0.15399999999999991</v>
      </c>
      <c r="CM423" s="8">
        <f t="shared" si="385"/>
        <v>0.21400000000000041</v>
      </c>
      <c r="CN423" s="8"/>
    </row>
    <row r="424" spans="1:92">
      <c r="A424" s="1">
        <f t="shared" si="413"/>
        <v>422</v>
      </c>
      <c r="B424" s="34"/>
      <c r="C424" s="1">
        <v>3</v>
      </c>
      <c r="D424" s="4">
        <f t="shared" si="386"/>
        <v>35</v>
      </c>
      <c r="E424" s="4" t="s">
        <v>251</v>
      </c>
      <c r="F424" s="4">
        <v>1</v>
      </c>
      <c r="G424" s="4" t="s">
        <v>229</v>
      </c>
      <c r="H424" s="4" t="s">
        <v>293</v>
      </c>
      <c r="I424" s="4" t="s">
        <v>227</v>
      </c>
      <c r="J424" s="15">
        <v>89.6</v>
      </c>
      <c r="K424" s="67">
        <v>0.111</v>
      </c>
      <c r="L424" s="41">
        <v>7.4260000000000002</v>
      </c>
      <c r="M424" s="132" t="s">
        <v>134</v>
      </c>
      <c r="N424" s="4" t="s">
        <v>15</v>
      </c>
      <c r="O424" s="23">
        <v>7.4619999999999997</v>
      </c>
      <c r="P424" s="1" t="s">
        <v>9</v>
      </c>
      <c r="Q424" s="3" t="s">
        <v>227</v>
      </c>
      <c r="R424" s="23">
        <v>6.8869999999999996</v>
      </c>
      <c r="S424" s="23">
        <v>6.8869999999999996</v>
      </c>
      <c r="T424" s="23">
        <v>7.5529999999999999</v>
      </c>
      <c r="U424" s="23">
        <v>7.3360000000000003</v>
      </c>
      <c r="V424" s="23">
        <v>7.548</v>
      </c>
      <c r="W424" s="23">
        <v>7.4390000000000001</v>
      </c>
      <c r="X424" s="23">
        <v>7.4379999999999997</v>
      </c>
      <c r="Y424" s="23">
        <v>7.4589999999999996</v>
      </c>
      <c r="Z424" s="23">
        <v>7.3959999999999999</v>
      </c>
      <c r="AA424" s="23">
        <v>7.383</v>
      </c>
      <c r="AB424" s="23">
        <v>7.3470000000000004</v>
      </c>
      <c r="AC424" s="23">
        <v>7.4359999999999999</v>
      </c>
      <c r="AD424" s="23">
        <v>7.266</v>
      </c>
      <c r="AE424" s="23">
        <v>7.1379999999999999</v>
      </c>
      <c r="AF424" s="23">
        <v>6.8310000000000004</v>
      </c>
      <c r="AG424" s="23">
        <v>7.7990000000000004</v>
      </c>
      <c r="AH424" s="6">
        <f t="shared" si="415"/>
        <v>7.3150000000000004</v>
      </c>
      <c r="AI424" s="7">
        <v>6.74</v>
      </c>
      <c r="AJ424" s="8">
        <v>7.45</v>
      </c>
      <c r="AK424" s="8">
        <v>7.32</v>
      </c>
      <c r="AL424" s="8">
        <v>7.46</v>
      </c>
      <c r="AM424" s="8">
        <v>7.46</v>
      </c>
      <c r="AN424" s="8">
        <v>7.57</v>
      </c>
      <c r="AO424" s="8">
        <v>7.64</v>
      </c>
      <c r="AP424" s="3"/>
      <c r="AQ424" s="23">
        <f t="shared" si="387"/>
        <v>-0.53900000000000059</v>
      </c>
      <c r="AR424" s="23">
        <f t="shared" si="411"/>
        <v>-0.53900000000000059</v>
      </c>
      <c r="AS424" s="23">
        <f t="shared" si="412"/>
        <v>0.12699999999999978</v>
      </c>
      <c r="AT424" s="23">
        <f t="shared" si="390"/>
        <v>-8.9999999999999858E-2</v>
      </c>
      <c r="AU424" s="23">
        <f t="shared" si="391"/>
        <v>0.12199999999999989</v>
      </c>
      <c r="AV424" s="23">
        <f t="shared" si="392"/>
        <v>1.2999999999999901E-2</v>
      </c>
      <c r="AW424" s="23">
        <f t="shared" si="393"/>
        <v>1.1999999999999567E-2</v>
      </c>
      <c r="AX424" s="23">
        <f t="shared" si="394"/>
        <v>3.2999999999999474E-2</v>
      </c>
      <c r="AY424" s="23">
        <f t="shared" si="395"/>
        <v>-3.0000000000000249E-2</v>
      </c>
      <c r="AZ424" s="23">
        <f t="shared" si="396"/>
        <v>-4.3000000000000149E-2</v>
      </c>
      <c r="BA424" s="23">
        <f t="shared" si="397"/>
        <v>-7.8999999999999737E-2</v>
      </c>
      <c r="BB424" s="23">
        <f t="shared" si="398"/>
        <v>9.9999999999997868E-3</v>
      </c>
      <c r="BC424" s="23">
        <f t="shared" si="399"/>
        <v>-0.16000000000000014</v>
      </c>
      <c r="BD424" s="23">
        <f t="shared" si="400"/>
        <v>-0.28800000000000026</v>
      </c>
      <c r="BE424" s="23">
        <f t="shared" si="401"/>
        <v>-0.59499999999999975</v>
      </c>
      <c r="BF424" s="23">
        <f t="shared" si="402"/>
        <v>0.37300000000000022</v>
      </c>
      <c r="BG424" s="23">
        <f t="shared" si="403"/>
        <v>-0.11099999999999977</v>
      </c>
      <c r="BH424" s="23">
        <f t="shared" si="404"/>
        <v>-0.68599999999999994</v>
      </c>
      <c r="BI424" s="23">
        <f t="shared" si="405"/>
        <v>2.4000000000000021E-2</v>
      </c>
      <c r="BJ424" s="23">
        <f t="shared" si="406"/>
        <v>-0.10599999999999987</v>
      </c>
      <c r="BK424" s="23">
        <f t="shared" si="407"/>
        <v>3.3999999999999808E-2</v>
      </c>
      <c r="BL424" s="23">
        <f t="shared" si="408"/>
        <v>3.3999999999999808E-2</v>
      </c>
      <c r="BM424" s="23">
        <f t="shared" si="409"/>
        <v>0.14400000000000013</v>
      </c>
      <c r="BN424" s="23">
        <f t="shared" si="410"/>
        <v>0.21399999999999952</v>
      </c>
      <c r="BP424" s="8">
        <f t="shared" si="362"/>
        <v>0.53900000000000059</v>
      </c>
      <c r="BQ424" s="8">
        <f t="shared" si="363"/>
        <v>0.53900000000000059</v>
      </c>
      <c r="BR424" s="8">
        <f t="shared" si="364"/>
        <v>0.12699999999999978</v>
      </c>
      <c r="BS424" s="8">
        <f t="shared" si="365"/>
        <v>8.9999999999999858E-2</v>
      </c>
      <c r="BT424" s="8">
        <f t="shared" si="366"/>
        <v>0.12199999999999989</v>
      </c>
      <c r="BU424" s="8">
        <f t="shared" si="367"/>
        <v>1.2999999999999901E-2</v>
      </c>
      <c r="BV424" s="8">
        <f t="shared" si="368"/>
        <v>1.1999999999999567E-2</v>
      </c>
      <c r="BW424" s="8">
        <f t="shared" si="369"/>
        <v>3.2999999999999474E-2</v>
      </c>
      <c r="BX424" s="8">
        <f t="shared" si="370"/>
        <v>3.0000000000000249E-2</v>
      </c>
      <c r="BY424" s="8">
        <f t="shared" si="371"/>
        <v>4.3000000000000149E-2</v>
      </c>
      <c r="BZ424" s="8">
        <f t="shared" si="372"/>
        <v>7.8999999999999737E-2</v>
      </c>
      <c r="CA424" s="8">
        <f t="shared" si="373"/>
        <v>9.9999999999997868E-3</v>
      </c>
      <c r="CB424" s="8">
        <f t="shared" si="374"/>
        <v>0.16000000000000014</v>
      </c>
      <c r="CC424" s="8">
        <f t="shared" si="375"/>
        <v>0.28800000000000026</v>
      </c>
      <c r="CD424" s="8">
        <f t="shared" si="376"/>
        <v>0.59499999999999975</v>
      </c>
      <c r="CE424" s="8">
        <f t="shared" si="377"/>
        <v>0.37300000000000022</v>
      </c>
      <c r="CF424" s="8">
        <f t="shared" si="378"/>
        <v>0.11099999999999977</v>
      </c>
      <c r="CG424" s="8">
        <f t="shared" si="379"/>
        <v>0.68599999999999994</v>
      </c>
      <c r="CH424" s="8">
        <f t="shared" si="380"/>
        <v>2.4000000000000021E-2</v>
      </c>
      <c r="CI424" s="8">
        <f t="shared" si="381"/>
        <v>0.10599999999999987</v>
      </c>
      <c r="CJ424" s="8">
        <f t="shared" si="382"/>
        <v>3.3999999999999808E-2</v>
      </c>
      <c r="CK424" s="8">
        <f t="shared" si="383"/>
        <v>3.3999999999999808E-2</v>
      </c>
      <c r="CL424" s="8">
        <f t="shared" si="384"/>
        <v>0.14400000000000013</v>
      </c>
      <c r="CM424" s="8">
        <f t="shared" si="385"/>
        <v>0.21399999999999952</v>
      </c>
      <c r="CN424" s="8"/>
    </row>
    <row r="425" spans="1:92">
      <c r="A425" s="1">
        <f t="shared" si="413"/>
        <v>423</v>
      </c>
      <c r="B425" s="34"/>
      <c r="C425" s="1">
        <v>3</v>
      </c>
      <c r="D425" s="4">
        <f t="shared" si="386"/>
        <v>35</v>
      </c>
      <c r="E425" s="4" t="s">
        <v>246</v>
      </c>
      <c r="F425" s="4">
        <v>1</v>
      </c>
      <c r="G425" s="4" t="s">
        <v>16</v>
      </c>
      <c r="H425" s="4" t="s">
        <v>25</v>
      </c>
      <c r="I425" s="4"/>
      <c r="J425" s="15">
        <v>91.9</v>
      </c>
      <c r="K425" s="67">
        <v>0</v>
      </c>
      <c r="L425" s="41">
        <v>7.7030000000000003</v>
      </c>
      <c r="M425" s="132" t="s">
        <v>134</v>
      </c>
      <c r="N425" s="4" t="s">
        <v>15</v>
      </c>
      <c r="O425" s="23">
        <v>7.7480000000000002</v>
      </c>
      <c r="P425" s="1" t="s">
        <v>9</v>
      </c>
      <c r="Q425" s="3"/>
      <c r="R425" s="23">
        <v>7.52</v>
      </c>
      <c r="S425" s="23">
        <v>7.5359999999999996</v>
      </c>
      <c r="T425" s="23">
        <v>7.8559999999999999</v>
      </c>
      <c r="U425" s="23">
        <v>7.742</v>
      </c>
      <c r="V425" s="23">
        <v>7.7619999999999996</v>
      </c>
      <c r="W425" s="23">
        <v>7.6950000000000003</v>
      </c>
      <c r="X425" s="23">
        <v>7.702</v>
      </c>
      <c r="Y425" s="23">
        <v>7.7169999999999996</v>
      </c>
      <c r="Z425" s="23">
        <v>7.6840000000000002</v>
      </c>
      <c r="AA425" s="23">
        <v>7.681</v>
      </c>
      <c r="AB425" s="23">
        <v>7.7889999999999997</v>
      </c>
      <c r="AC425" s="23">
        <v>7.7839999999999998</v>
      </c>
      <c r="AD425" s="23">
        <v>7.7009999999999996</v>
      </c>
      <c r="AE425" s="23">
        <v>7.63</v>
      </c>
      <c r="AF425" s="23">
        <v>7.5270000000000001</v>
      </c>
      <c r="AG425" s="23">
        <v>7.7670000000000003</v>
      </c>
      <c r="AH425" s="6">
        <f t="shared" si="415"/>
        <v>7.6470000000000002</v>
      </c>
      <c r="AI425" s="9"/>
      <c r="AJ425" s="9"/>
      <c r="AK425" s="9"/>
      <c r="AL425" s="9"/>
      <c r="AM425" s="9"/>
      <c r="AN425" s="9"/>
      <c r="AO425" s="9"/>
      <c r="AP425" s="3"/>
      <c r="AQ425" s="23">
        <f t="shared" si="387"/>
        <v>-0.18300000000000072</v>
      </c>
      <c r="AR425" s="23">
        <f t="shared" si="411"/>
        <v>-0.1670000000000007</v>
      </c>
      <c r="AS425" s="23">
        <f t="shared" si="412"/>
        <v>0.15299999999999958</v>
      </c>
      <c r="AT425" s="23">
        <f t="shared" si="390"/>
        <v>3.8999999999999702E-2</v>
      </c>
      <c r="AU425" s="23">
        <f t="shared" si="391"/>
        <v>5.8999999999999275E-2</v>
      </c>
      <c r="AV425" s="23">
        <f t="shared" si="392"/>
        <v>-8.0000000000000071E-3</v>
      </c>
      <c r="AW425" s="23">
        <f t="shared" si="393"/>
        <v>-1.000000000000334E-3</v>
      </c>
      <c r="AX425" s="23">
        <f t="shared" si="394"/>
        <v>1.3999999999999346E-2</v>
      </c>
      <c r="AY425" s="23">
        <f t="shared" si="395"/>
        <v>-1.9000000000000128E-2</v>
      </c>
      <c r="AZ425" s="23">
        <f t="shared" si="396"/>
        <v>-2.2000000000000242E-2</v>
      </c>
      <c r="BA425" s="23">
        <f t="shared" si="397"/>
        <v>8.599999999999941E-2</v>
      </c>
      <c r="BB425" s="23">
        <f t="shared" si="398"/>
        <v>8.0999999999999517E-2</v>
      </c>
      <c r="BC425" s="23">
        <f t="shared" si="399"/>
        <v>-2.0000000000006679E-3</v>
      </c>
      <c r="BD425" s="23">
        <f t="shared" si="400"/>
        <v>-7.3000000000000398E-2</v>
      </c>
      <c r="BE425" s="23">
        <f t="shared" si="401"/>
        <v>-0.17600000000000016</v>
      </c>
      <c r="BF425" s="23">
        <f t="shared" si="402"/>
        <v>6.4000000000000057E-2</v>
      </c>
      <c r="BG425" s="23">
        <f t="shared" si="403"/>
        <v>-5.600000000000005E-2</v>
      </c>
      <c r="BH425" s="23" t="str">
        <f t="shared" si="404"/>
        <v/>
      </c>
      <c r="BI425" s="23" t="str">
        <f t="shared" si="405"/>
        <v/>
      </c>
      <c r="BJ425" s="23" t="str">
        <f t="shared" si="406"/>
        <v/>
      </c>
      <c r="BK425" s="23" t="str">
        <f t="shared" si="407"/>
        <v/>
      </c>
      <c r="BL425" s="23" t="str">
        <f t="shared" si="408"/>
        <v/>
      </c>
      <c r="BM425" s="23" t="str">
        <f t="shared" si="409"/>
        <v/>
      </c>
      <c r="BN425" s="23" t="str">
        <f t="shared" si="410"/>
        <v/>
      </c>
      <c r="BP425" s="8">
        <f t="shared" si="362"/>
        <v>0.18300000000000072</v>
      </c>
      <c r="BQ425" s="8">
        <f t="shared" si="363"/>
        <v>0.1670000000000007</v>
      </c>
      <c r="BR425" s="8">
        <f t="shared" si="364"/>
        <v>0.15299999999999958</v>
      </c>
      <c r="BS425" s="8">
        <f t="shared" si="365"/>
        <v>3.8999999999999702E-2</v>
      </c>
      <c r="BT425" s="8">
        <f t="shared" si="366"/>
        <v>5.8999999999999275E-2</v>
      </c>
      <c r="BU425" s="8">
        <f t="shared" si="367"/>
        <v>8.0000000000000071E-3</v>
      </c>
      <c r="BV425" s="8">
        <f t="shared" si="368"/>
        <v>1.000000000000334E-3</v>
      </c>
      <c r="BW425" s="8">
        <f t="shared" si="369"/>
        <v>1.3999999999999346E-2</v>
      </c>
      <c r="BX425" s="8">
        <f t="shared" si="370"/>
        <v>1.9000000000000128E-2</v>
      </c>
      <c r="BY425" s="8">
        <f t="shared" si="371"/>
        <v>2.2000000000000242E-2</v>
      </c>
      <c r="BZ425" s="8">
        <f t="shared" si="372"/>
        <v>8.599999999999941E-2</v>
      </c>
      <c r="CA425" s="8">
        <f t="shared" si="373"/>
        <v>8.0999999999999517E-2</v>
      </c>
      <c r="CB425" s="8">
        <f t="shared" si="374"/>
        <v>2.0000000000006679E-3</v>
      </c>
      <c r="CC425" s="8">
        <f t="shared" si="375"/>
        <v>7.3000000000000398E-2</v>
      </c>
      <c r="CD425" s="8">
        <f t="shared" si="376"/>
        <v>0.17600000000000016</v>
      </c>
      <c r="CE425" s="8">
        <f t="shared" si="377"/>
        <v>6.4000000000000057E-2</v>
      </c>
      <c r="CF425" s="8">
        <f t="shared" si="378"/>
        <v>5.600000000000005E-2</v>
      </c>
      <c r="CG425" s="8" t="str">
        <f t="shared" si="379"/>
        <v/>
      </c>
      <c r="CH425" s="8" t="str">
        <f t="shared" si="380"/>
        <v/>
      </c>
      <c r="CI425" s="8" t="str">
        <f t="shared" si="381"/>
        <v/>
      </c>
      <c r="CJ425" s="8" t="str">
        <f t="shared" si="382"/>
        <v/>
      </c>
      <c r="CK425" s="8" t="str">
        <f t="shared" si="383"/>
        <v/>
      </c>
      <c r="CL425" s="8" t="str">
        <f t="shared" si="384"/>
        <v/>
      </c>
      <c r="CM425" s="8" t="str">
        <f t="shared" si="385"/>
        <v/>
      </c>
      <c r="CN425" s="8"/>
    </row>
    <row r="426" spans="1:92">
      <c r="A426" s="1">
        <f t="shared" si="413"/>
        <v>424</v>
      </c>
      <c r="B426" s="34"/>
      <c r="C426" s="1">
        <v>3</v>
      </c>
      <c r="D426" s="4">
        <f t="shared" si="386"/>
        <v>35</v>
      </c>
      <c r="E426" s="4" t="s">
        <v>251</v>
      </c>
      <c r="F426" s="4">
        <v>1</v>
      </c>
      <c r="G426" s="4" t="s">
        <v>229</v>
      </c>
      <c r="H426" s="4" t="s">
        <v>309</v>
      </c>
      <c r="I426" s="4" t="s">
        <v>227</v>
      </c>
      <c r="J426" s="15">
        <v>89.3</v>
      </c>
      <c r="K426" s="67">
        <v>0.251</v>
      </c>
      <c r="L426" s="41">
        <v>7.6239999999999997</v>
      </c>
      <c r="M426" s="132" t="s">
        <v>134</v>
      </c>
      <c r="N426" s="4" t="s">
        <v>15</v>
      </c>
      <c r="O426" s="23">
        <v>7.4619999999999997</v>
      </c>
      <c r="P426" s="1" t="s">
        <v>9</v>
      </c>
      <c r="Q426" s="3"/>
      <c r="R426" s="23">
        <v>6.8369999999999997</v>
      </c>
      <c r="S426" s="23">
        <v>7.5540000000000003</v>
      </c>
      <c r="T426" s="23">
        <v>7.75</v>
      </c>
      <c r="U426" s="23">
        <v>7.6719999999999997</v>
      </c>
      <c r="V426" s="23">
        <v>7.7789999999999999</v>
      </c>
      <c r="W426" s="23">
        <v>7.66</v>
      </c>
      <c r="X426" s="23">
        <v>7.6470000000000002</v>
      </c>
      <c r="Y426" s="23">
        <v>7.6760000000000002</v>
      </c>
      <c r="Z426" s="23">
        <v>7.62</v>
      </c>
      <c r="AA426" s="23">
        <v>7.609</v>
      </c>
      <c r="AB426" s="23">
        <v>7.5739999999999998</v>
      </c>
      <c r="AC426" s="23">
        <v>7.6890000000000001</v>
      </c>
      <c r="AD426" s="23">
        <v>7.6150000000000002</v>
      </c>
      <c r="AE426" s="23">
        <v>7.3639999999999999</v>
      </c>
      <c r="AF426" s="23">
        <v>7.3890000000000002</v>
      </c>
      <c r="AG426" s="23">
        <v>8.1289999999999996</v>
      </c>
      <c r="AH426" s="6">
        <f t="shared" si="415"/>
        <v>7.7590000000000003</v>
      </c>
      <c r="AI426" s="7">
        <v>8.8000000000000007</v>
      </c>
      <c r="AJ426" s="8">
        <v>7.88</v>
      </c>
      <c r="AK426" s="8">
        <v>7.13</v>
      </c>
      <c r="AL426" s="8">
        <v>7.95</v>
      </c>
      <c r="AM426" s="8">
        <v>7.78</v>
      </c>
      <c r="AN426" s="8">
        <v>8.11</v>
      </c>
      <c r="AO426" s="8">
        <v>7.64</v>
      </c>
      <c r="AP426" s="3"/>
      <c r="AQ426" s="23">
        <f t="shared" si="387"/>
        <v>-0.78699999999999992</v>
      </c>
      <c r="AR426" s="23">
        <f t="shared" si="411"/>
        <v>-6.9999999999999396E-2</v>
      </c>
      <c r="AS426" s="23">
        <f t="shared" si="412"/>
        <v>0.12600000000000033</v>
      </c>
      <c r="AT426" s="23">
        <f t="shared" si="390"/>
        <v>4.8000000000000043E-2</v>
      </c>
      <c r="AU426" s="23">
        <f t="shared" si="391"/>
        <v>0.15500000000000025</v>
      </c>
      <c r="AV426" s="23">
        <f t="shared" si="392"/>
        <v>3.6000000000000476E-2</v>
      </c>
      <c r="AW426" s="23">
        <f t="shared" si="393"/>
        <v>2.3000000000000576E-2</v>
      </c>
      <c r="AX426" s="23">
        <f t="shared" si="394"/>
        <v>5.200000000000049E-2</v>
      </c>
      <c r="AY426" s="23">
        <f t="shared" si="395"/>
        <v>-3.9999999999995595E-3</v>
      </c>
      <c r="AZ426" s="23">
        <f t="shared" si="396"/>
        <v>-1.499999999999968E-2</v>
      </c>
      <c r="BA426" s="23">
        <f t="shared" si="397"/>
        <v>-4.9999999999999822E-2</v>
      </c>
      <c r="BB426" s="23">
        <f t="shared" si="398"/>
        <v>6.5000000000000391E-2</v>
      </c>
      <c r="BC426" s="23">
        <f t="shared" si="399"/>
        <v>-8.9999999999994529E-3</v>
      </c>
      <c r="BD426" s="23">
        <f t="shared" si="400"/>
        <v>-0.25999999999999979</v>
      </c>
      <c r="BE426" s="23">
        <f t="shared" si="401"/>
        <v>-0.23499999999999943</v>
      </c>
      <c r="BF426" s="23">
        <f t="shared" si="402"/>
        <v>0.50499999999999989</v>
      </c>
      <c r="BG426" s="23">
        <f t="shared" si="403"/>
        <v>0.13500000000000068</v>
      </c>
      <c r="BH426" s="23">
        <f t="shared" si="404"/>
        <v>1.176000000000001</v>
      </c>
      <c r="BI426" s="23">
        <f t="shared" si="405"/>
        <v>0.25600000000000023</v>
      </c>
      <c r="BJ426" s="23">
        <f t="shared" si="406"/>
        <v>-0.49399999999999977</v>
      </c>
      <c r="BK426" s="23">
        <f t="shared" si="407"/>
        <v>0.32600000000000051</v>
      </c>
      <c r="BL426" s="23">
        <f t="shared" si="408"/>
        <v>0.15600000000000058</v>
      </c>
      <c r="BM426" s="23">
        <f t="shared" si="409"/>
        <v>0.48599999999999977</v>
      </c>
      <c r="BN426" s="23">
        <f t="shared" si="410"/>
        <v>1.6000000000000014E-2</v>
      </c>
      <c r="BP426" s="8">
        <f t="shared" si="362"/>
        <v>0.78699999999999992</v>
      </c>
      <c r="BQ426" s="8">
        <f t="shared" si="363"/>
        <v>6.9999999999999396E-2</v>
      </c>
      <c r="BR426" s="8">
        <f t="shared" si="364"/>
        <v>0.12600000000000033</v>
      </c>
      <c r="BS426" s="8">
        <f t="shared" si="365"/>
        <v>4.8000000000000043E-2</v>
      </c>
      <c r="BT426" s="8">
        <f t="shared" si="366"/>
        <v>0.15500000000000025</v>
      </c>
      <c r="BU426" s="8">
        <f t="shared" si="367"/>
        <v>3.6000000000000476E-2</v>
      </c>
      <c r="BV426" s="8">
        <f t="shared" si="368"/>
        <v>2.3000000000000576E-2</v>
      </c>
      <c r="BW426" s="8">
        <f t="shared" si="369"/>
        <v>5.200000000000049E-2</v>
      </c>
      <c r="BX426" s="8">
        <f t="shared" si="370"/>
        <v>3.9999999999995595E-3</v>
      </c>
      <c r="BY426" s="8">
        <f t="shared" si="371"/>
        <v>1.499999999999968E-2</v>
      </c>
      <c r="BZ426" s="8">
        <f t="shared" si="372"/>
        <v>4.9999999999999822E-2</v>
      </c>
      <c r="CA426" s="8">
        <f t="shared" si="373"/>
        <v>6.5000000000000391E-2</v>
      </c>
      <c r="CB426" s="8">
        <f t="shared" si="374"/>
        <v>8.9999999999994529E-3</v>
      </c>
      <c r="CC426" s="8">
        <f t="shared" si="375"/>
        <v>0.25999999999999979</v>
      </c>
      <c r="CD426" s="8">
        <f t="shared" si="376"/>
        <v>0.23499999999999943</v>
      </c>
      <c r="CE426" s="8">
        <f t="shared" si="377"/>
        <v>0.50499999999999989</v>
      </c>
      <c r="CF426" s="8">
        <f t="shared" si="378"/>
        <v>0.13500000000000068</v>
      </c>
      <c r="CG426" s="8">
        <f t="shared" si="379"/>
        <v>1.176000000000001</v>
      </c>
      <c r="CH426" s="8">
        <f t="shared" si="380"/>
        <v>0.25600000000000023</v>
      </c>
      <c r="CI426" s="8">
        <f t="shared" si="381"/>
        <v>0.49399999999999977</v>
      </c>
      <c r="CJ426" s="8">
        <f t="shared" si="382"/>
        <v>0.32600000000000051</v>
      </c>
      <c r="CK426" s="8">
        <f t="shared" si="383"/>
        <v>0.15600000000000058</v>
      </c>
      <c r="CL426" s="8">
        <f t="shared" si="384"/>
        <v>0.48599999999999977</v>
      </c>
      <c r="CM426" s="8">
        <f t="shared" si="385"/>
        <v>1.6000000000000014E-2</v>
      </c>
      <c r="CN426" s="8"/>
    </row>
    <row r="427" spans="1:92">
      <c r="A427" s="1">
        <f t="shared" si="413"/>
        <v>425</v>
      </c>
      <c r="B427" s="34"/>
      <c r="C427" s="1">
        <v>3</v>
      </c>
      <c r="D427" s="4">
        <f t="shared" si="386"/>
        <v>35</v>
      </c>
      <c r="E427" s="4" t="s">
        <v>247</v>
      </c>
      <c r="F427" s="4">
        <v>3</v>
      </c>
      <c r="G427" s="4" t="s">
        <v>13</v>
      </c>
      <c r="H427" s="4" t="s">
        <v>14</v>
      </c>
      <c r="I427" s="4"/>
      <c r="J427" s="15">
        <v>97.7</v>
      </c>
      <c r="K427" s="69"/>
      <c r="L427" s="41">
        <v>5.3679999999999994</v>
      </c>
      <c r="M427" s="132" t="s">
        <v>126</v>
      </c>
      <c r="N427" s="4" t="s">
        <v>15</v>
      </c>
      <c r="O427" s="6">
        <v>5.3769999999999989</v>
      </c>
      <c r="P427" s="1" t="s">
        <v>9</v>
      </c>
      <c r="Q427" s="3" t="s">
        <v>227</v>
      </c>
      <c r="R427" s="23">
        <v>5.3049999999999997</v>
      </c>
      <c r="S427" s="23">
        <v>5.3609999999999998</v>
      </c>
      <c r="T427" s="23">
        <v>5.3520000000000003</v>
      </c>
      <c r="U427" s="23">
        <v>5.2320000000000002</v>
      </c>
      <c r="V427" s="23">
        <v>5.3620000000000001</v>
      </c>
      <c r="W427" s="64"/>
      <c r="X427" s="64"/>
      <c r="Y427" s="64"/>
      <c r="Z427" s="23">
        <v>5.3780000000000001</v>
      </c>
      <c r="AA427" s="64"/>
      <c r="AB427" s="23">
        <v>5.9320000000000004</v>
      </c>
      <c r="AC427" s="23">
        <v>5.569</v>
      </c>
      <c r="AD427" s="23">
        <v>5.4989999999999997</v>
      </c>
      <c r="AE427" s="23">
        <v>5.1929999999999996</v>
      </c>
      <c r="AF427" s="23">
        <v>5.1470000000000002</v>
      </c>
      <c r="AG427" s="23">
        <v>5.42</v>
      </c>
      <c r="AH427" s="6">
        <f>IF((AF427&lt;&gt;0)*AND(AG427&lt;&gt;0),AVERAGE(AF427:AG427),"")</f>
        <v>5.2835000000000001</v>
      </c>
      <c r="AI427" s="7">
        <v>5.89</v>
      </c>
      <c r="AJ427" s="8">
        <v>5.36</v>
      </c>
      <c r="AK427" s="8">
        <v>5.16</v>
      </c>
      <c r="AL427" s="8">
        <v>5.41</v>
      </c>
      <c r="AM427" s="8">
        <v>5.37</v>
      </c>
      <c r="AN427" s="7">
        <v>5.44</v>
      </c>
      <c r="AO427" s="7">
        <v>5.38</v>
      </c>
      <c r="AP427" s="3"/>
      <c r="AQ427" s="23">
        <f t="shared" si="387"/>
        <v>-6.2999999999999723E-2</v>
      </c>
      <c r="AR427" s="23">
        <f t="shared" si="411"/>
        <v>-6.9999999999996732E-3</v>
      </c>
      <c r="AS427" s="23">
        <f t="shared" si="412"/>
        <v>-1.5999999999999126E-2</v>
      </c>
      <c r="AT427" s="23">
        <f t="shared" si="390"/>
        <v>-0.13599999999999923</v>
      </c>
      <c r="AU427" s="23">
        <f t="shared" si="391"/>
        <v>-5.9999999999993392E-3</v>
      </c>
      <c r="AV427" s="23" t="str">
        <f t="shared" si="392"/>
        <v/>
      </c>
      <c r="AW427" s="23" t="str">
        <f t="shared" si="393"/>
        <v/>
      </c>
      <c r="AX427" s="23" t="str">
        <f t="shared" si="394"/>
        <v/>
      </c>
      <c r="AY427" s="23">
        <f t="shared" si="395"/>
        <v>1.0000000000000675E-2</v>
      </c>
      <c r="AZ427" s="23" t="str">
        <f t="shared" si="396"/>
        <v/>
      </c>
      <c r="BA427" s="23">
        <f t="shared" si="397"/>
        <v>0.56400000000000095</v>
      </c>
      <c r="BB427" s="23">
        <f t="shared" si="398"/>
        <v>0.20100000000000051</v>
      </c>
      <c r="BC427" s="23">
        <f t="shared" si="399"/>
        <v>0.13100000000000023</v>
      </c>
      <c r="BD427" s="23">
        <f t="shared" si="400"/>
        <v>-0.17499999999999982</v>
      </c>
      <c r="BE427" s="23">
        <f t="shared" si="401"/>
        <v>-0.2209999999999992</v>
      </c>
      <c r="BF427" s="23">
        <f t="shared" si="402"/>
        <v>5.200000000000049E-2</v>
      </c>
      <c r="BG427" s="23">
        <f t="shared" si="403"/>
        <v>-8.4499999999999353E-2</v>
      </c>
      <c r="BH427" s="23">
        <f t="shared" si="404"/>
        <v>0.52200000000000024</v>
      </c>
      <c r="BI427" s="23">
        <f t="shared" si="405"/>
        <v>-7.9999999999991189E-3</v>
      </c>
      <c r="BJ427" s="23">
        <f t="shared" si="406"/>
        <v>-0.2079999999999993</v>
      </c>
      <c r="BK427" s="23">
        <f t="shared" si="407"/>
        <v>4.2000000000000703E-2</v>
      </c>
      <c r="BL427" s="23">
        <f t="shared" si="408"/>
        <v>2.0000000000006679E-3</v>
      </c>
      <c r="BM427" s="23">
        <f t="shared" si="409"/>
        <v>7.2000000000000952E-2</v>
      </c>
      <c r="BN427" s="23">
        <f t="shared" si="410"/>
        <v>1.2000000000000455E-2</v>
      </c>
      <c r="BP427" s="8">
        <f t="shared" si="362"/>
        <v>6.2999999999999723E-2</v>
      </c>
      <c r="BQ427" s="8">
        <f t="shared" si="363"/>
        <v>6.9999999999996732E-3</v>
      </c>
      <c r="BR427" s="8">
        <f t="shared" si="364"/>
        <v>1.5999999999999126E-2</v>
      </c>
      <c r="BS427" s="8">
        <f t="shared" si="365"/>
        <v>0.13599999999999923</v>
      </c>
      <c r="BT427" s="8">
        <f t="shared" si="366"/>
        <v>5.9999999999993392E-3</v>
      </c>
      <c r="BU427" s="8" t="str">
        <f t="shared" si="367"/>
        <v/>
      </c>
      <c r="BV427" s="8" t="str">
        <f t="shared" si="368"/>
        <v/>
      </c>
      <c r="BW427" s="8" t="str">
        <f t="shared" si="369"/>
        <v/>
      </c>
      <c r="BX427" s="8">
        <f t="shared" si="370"/>
        <v>1.0000000000000675E-2</v>
      </c>
      <c r="BY427" s="8" t="str">
        <f t="shared" si="371"/>
        <v/>
      </c>
      <c r="BZ427" s="8">
        <f t="shared" si="372"/>
        <v>0.56400000000000095</v>
      </c>
      <c r="CA427" s="8">
        <f t="shared" si="373"/>
        <v>0.20100000000000051</v>
      </c>
      <c r="CB427" s="8">
        <f t="shared" si="374"/>
        <v>0.13100000000000023</v>
      </c>
      <c r="CC427" s="8">
        <f t="shared" si="375"/>
        <v>0.17499999999999982</v>
      </c>
      <c r="CD427" s="8">
        <f t="shared" si="376"/>
        <v>0.2209999999999992</v>
      </c>
      <c r="CE427" s="8">
        <f t="shared" si="377"/>
        <v>5.200000000000049E-2</v>
      </c>
      <c r="CF427" s="8">
        <f t="shared" si="378"/>
        <v>8.4499999999999353E-2</v>
      </c>
      <c r="CG427" s="8">
        <f t="shared" si="379"/>
        <v>0.52200000000000024</v>
      </c>
      <c r="CH427" s="8">
        <f t="shared" si="380"/>
        <v>7.9999999999991189E-3</v>
      </c>
      <c r="CI427" s="8">
        <f t="shared" si="381"/>
        <v>0.2079999999999993</v>
      </c>
      <c r="CJ427" s="8">
        <f t="shared" si="382"/>
        <v>4.2000000000000703E-2</v>
      </c>
      <c r="CK427" s="8">
        <f t="shared" si="383"/>
        <v>2.0000000000006679E-3</v>
      </c>
      <c r="CL427" s="8">
        <f t="shared" si="384"/>
        <v>7.2000000000000952E-2</v>
      </c>
      <c r="CM427" s="8">
        <f t="shared" si="385"/>
        <v>1.2000000000000455E-2</v>
      </c>
      <c r="CN427" s="8"/>
    </row>
    <row r="428" spans="1:92">
      <c r="A428" s="1">
        <f t="shared" si="413"/>
        <v>426</v>
      </c>
      <c r="B428" s="34"/>
      <c r="C428" s="1">
        <v>3</v>
      </c>
      <c r="D428" s="4">
        <f t="shared" si="386"/>
        <v>35</v>
      </c>
      <c r="E428" s="4" t="s">
        <v>252</v>
      </c>
      <c r="F428" s="4">
        <v>3</v>
      </c>
      <c r="G428" s="4" t="s">
        <v>13</v>
      </c>
      <c r="H428" s="4" t="s">
        <v>19</v>
      </c>
      <c r="I428" s="4"/>
      <c r="J428" s="15">
        <v>98.2</v>
      </c>
      <c r="K428" s="69"/>
      <c r="L428" s="41">
        <v>5.806</v>
      </c>
      <c r="M428" s="132" t="s">
        <v>126</v>
      </c>
      <c r="N428" s="4" t="s">
        <v>15</v>
      </c>
      <c r="O428" s="6">
        <v>5.8199999999999994</v>
      </c>
      <c r="P428" s="1" t="s">
        <v>9</v>
      </c>
      <c r="Q428" s="3" t="s">
        <v>227</v>
      </c>
      <c r="R428" s="23">
        <v>6.0709999999999997</v>
      </c>
      <c r="S428" s="23">
        <v>5.9870000000000001</v>
      </c>
      <c r="T428" s="23">
        <v>5.9109999999999996</v>
      </c>
      <c r="U428" s="23">
        <v>5.6529999999999996</v>
      </c>
      <c r="V428" s="23">
        <v>5.7679999999999998</v>
      </c>
      <c r="W428" s="64"/>
      <c r="X428" s="64"/>
      <c r="Y428" s="64"/>
      <c r="Z428" s="23">
        <v>5.8159999999999998</v>
      </c>
      <c r="AA428" s="64"/>
      <c r="AB428" s="23">
        <v>5.976</v>
      </c>
      <c r="AC428" s="23">
        <v>6.048</v>
      </c>
      <c r="AD428" s="23">
        <v>6.0309999999999997</v>
      </c>
      <c r="AE428" s="23">
        <v>5.819</v>
      </c>
      <c r="AF428" s="23">
        <v>5.8840000000000003</v>
      </c>
      <c r="AG428" s="23">
        <v>5.6340000000000003</v>
      </c>
      <c r="AH428" s="6">
        <f t="shared" si="415"/>
        <v>5.7590000000000003</v>
      </c>
      <c r="AI428" s="7">
        <v>6.1</v>
      </c>
      <c r="AJ428" s="8">
        <v>5.88</v>
      </c>
      <c r="AK428" s="8">
        <v>5.62</v>
      </c>
      <c r="AL428" s="8">
        <v>5.91</v>
      </c>
      <c r="AM428" s="8">
        <v>5.87</v>
      </c>
      <c r="AN428" s="7">
        <v>5.98</v>
      </c>
      <c r="AO428" s="7">
        <v>5.9</v>
      </c>
      <c r="AP428" s="3"/>
      <c r="AQ428" s="23">
        <f t="shared" si="387"/>
        <v>0.26499999999999968</v>
      </c>
      <c r="AR428" s="23">
        <f t="shared" si="411"/>
        <v>0.18100000000000005</v>
      </c>
      <c r="AS428" s="23">
        <f t="shared" si="412"/>
        <v>0.10499999999999954</v>
      </c>
      <c r="AT428" s="23">
        <f t="shared" si="390"/>
        <v>-0.15300000000000047</v>
      </c>
      <c r="AU428" s="23">
        <f t="shared" si="391"/>
        <v>-3.8000000000000256E-2</v>
      </c>
      <c r="AV428" s="23" t="str">
        <f t="shared" si="392"/>
        <v/>
      </c>
      <c r="AW428" s="23" t="str">
        <f t="shared" si="393"/>
        <v/>
      </c>
      <c r="AX428" s="23" t="str">
        <f t="shared" si="394"/>
        <v/>
      </c>
      <c r="AY428" s="23">
        <f t="shared" si="395"/>
        <v>9.9999999999997868E-3</v>
      </c>
      <c r="AZ428" s="23" t="str">
        <f t="shared" si="396"/>
        <v/>
      </c>
      <c r="BA428" s="23">
        <f t="shared" si="397"/>
        <v>0.16999999999999993</v>
      </c>
      <c r="BB428" s="23">
        <f t="shared" si="398"/>
        <v>0.24199999999999999</v>
      </c>
      <c r="BC428" s="23">
        <f t="shared" si="399"/>
        <v>0.22499999999999964</v>
      </c>
      <c r="BD428" s="23">
        <f t="shared" si="400"/>
        <v>1.2999999999999901E-2</v>
      </c>
      <c r="BE428" s="23">
        <f t="shared" si="401"/>
        <v>7.8000000000000291E-2</v>
      </c>
      <c r="BF428" s="23">
        <f t="shared" si="402"/>
        <v>-0.17199999999999971</v>
      </c>
      <c r="BG428" s="23">
        <f t="shared" si="403"/>
        <v>-4.6999999999999709E-2</v>
      </c>
      <c r="BH428" s="23">
        <f t="shared" si="404"/>
        <v>0.29399999999999959</v>
      </c>
      <c r="BI428" s="23">
        <f t="shared" si="405"/>
        <v>7.3999999999999844E-2</v>
      </c>
      <c r="BJ428" s="23">
        <f t="shared" si="406"/>
        <v>-0.18599999999999994</v>
      </c>
      <c r="BK428" s="23">
        <f t="shared" si="407"/>
        <v>0.10400000000000009</v>
      </c>
      <c r="BL428" s="23">
        <f t="shared" si="408"/>
        <v>6.4000000000000057E-2</v>
      </c>
      <c r="BM428" s="23">
        <f t="shared" si="409"/>
        <v>0.17400000000000038</v>
      </c>
      <c r="BN428" s="23">
        <f t="shared" si="410"/>
        <v>9.4000000000000306E-2</v>
      </c>
      <c r="BP428" s="8">
        <f t="shared" si="362"/>
        <v>0.26499999999999968</v>
      </c>
      <c r="BQ428" s="8">
        <f t="shared" si="363"/>
        <v>0.18100000000000005</v>
      </c>
      <c r="BR428" s="8">
        <f t="shared" si="364"/>
        <v>0.10499999999999954</v>
      </c>
      <c r="BS428" s="8">
        <f t="shared" si="365"/>
        <v>0.15300000000000047</v>
      </c>
      <c r="BT428" s="8">
        <f t="shared" si="366"/>
        <v>3.8000000000000256E-2</v>
      </c>
      <c r="BU428" s="8" t="str">
        <f t="shared" si="367"/>
        <v/>
      </c>
      <c r="BV428" s="8" t="str">
        <f t="shared" si="368"/>
        <v/>
      </c>
      <c r="BW428" s="8" t="str">
        <f t="shared" si="369"/>
        <v/>
      </c>
      <c r="BX428" s="8">
        <f t="shared" si="370"/>
        <v>9.9999999999997868E-3</v>
      </c>
      <c r="BY428" s="8" t="str">
        <f t="shared" si="371"/>
        <v/>
      </c>
      <c r="BZ428" s="8">
        <f t="shared" si="372"/>
        <v>0.16999999999999993</v>
      </c>
      <c r="CA428" s="8">
        <f t="shared" si="373"/>
        <v>0.24199999999999999</v>
      </c>
      <c r="CB428" s="8">
        <f t="shared" si="374"/>
        <v>0.22499999999999964</v>
      </c>
      <c r="CC428" s="8">
        <f t="shared" si="375"/>
        <v>1.2999999999999901E-2</v>
      </c>
      <c r="CD428" s="8">
        <f t="shared" si="376"/>
        <v>7.8000000000000291E-2</v>
      </c>
      <c r="CE428" s="8">
        <f t="shared" si="377"/>
        <v>0.17199999999999971</v>
      </c>
      <c r="CF428" s="8">
        <f t="shared" si="378"/>
        <v>4.6999999999999709E-2</v>
      </c>
      <c r="CG428" s="8">
        <f t="shared" si="379"/>
        <v>0.29399999999999959</v>
      </c>
      <c r="CH428" s="8">
        <f t="shared" si="380"/>
        <v>7.3999999999999844E-2</v>
      </c>
      <c r="CI428" s="8">
        <f t="shared" si="381"/>
        <v>0.18599999999999994</v>
      </c>
      <c r="CJ428" s="8">
        <f t="shared" si="382"/>
        <v>0.10400000000000009</v>
      </c>
      <c r="CK428" s="8">
        <f t="shared" si="383"/>
        <v>6.4000000000000057E-2</v>
      </c>
      <c r="CL428" s="8">
        <f t="shared" si="384"/>
        <v>0.17400000000000038</v>
      </c>
      <c r="CM428" s="8">
        <f t="shared" si="385"/>
        <v>9.4000000000000306E-2</v>
      </c>
      <c r="CN428" s="8"/>
    </row>
    <row r="429" spans="1:92">
      <c r="A429" s="1">
        <f t="shared" si="413"/>
        <v>427</v>
      </c>
      <c r="B429" s="34"/>
      <c r="C429" s="1">
        <v>3</v>
      </c>
      <c r="D429" s="4">
        <f t="shared" si="386"/>
        <v>35</v>
      </c>
      <c r="E429" s="4" t="s">
        <v>247</v>
      </c>
      <c r="F429" s="4">
        <v>3</v>
      </c>
      <c r="G429" s="4" t="s">
        <v>16</v>
      </c>
      <c r="H429" s="4" t="s">
        <v>24</v>
      </c>
      <c r="I429" s="4"/>
      <c r="J429" s="15">
        <v>97.5</v>
      </c>
      <c r="K429" s="69"/>
      <c r="L429" s="41">
        <v>6.6470000000000002</v>
      </c>
      <c r="M429" s="132" t="s">
        <v>126</v>
      </c>
      <c r="N429" s="4" t="s">
        <v>15</v>
      </c>
      <c r="O429" s="6">
        <v>6.6960000000000006</v>
      </c>
      <c r="P429" s="1" t="s">
        <v>9</v>
      </c>
      <c r="Q429" s="3"/>
      <c r="R429" s="23">
        <v>6.6150000000000002</v>
      </c>
      <c r="S429" s="23">
        <v>6.5730000000000004</v>
      </c>
      <c r="T429" s="23">
        <v>6.8129999999999997</v>
      </c>
      <c r="U429" s="23">
        <v>6.6859999999999999</v>
      </c>
      <c r="V429" s="23">
        <v>6.7110000000000003</v>
      </c>
      <c r="W429" s="64"/>
      <c r="X429" s="64"/>
      <c r="Y429" s="64"/>
      <c r="Z429" s="23">
        <v>6.6420000000000003</v>
      </c>
      <c r="AA429" s="64"/>
      <c r="AB429" s="23">
        <v>6.8209999999999997</v>
      </c>
      <c r="AC429" s="23">
        <v>6.8049999999999997</v>
      </c>
      <c r="AD429" s="23">
        <v>6.7270000000000003</v>
      </c>
      <c r="AE429" s="23">
        <v>6.673</v>
      </c>
      <c r="AF429" s="23">
        <v>6.5720000000000001</v>
      </c>
      <c r="AG429" s="23">
        <v>6.6479999999999997</v>
      </c>
      <c r="AH429" s="6">
        <f t="shared" si="415"/>
        <v>6.6099999999999994</v>
      </c>
      <c r="AI429" s="9"/>
      <c r="AJ429" s="9"/>
      <c r="AK429" s="9"/>
      <c r="AL429" s="9"/>
      <c r="AM429" s="9"/>
      <c r="AN429" s="9"/>
      <c r="AO429" s="9"/>
      <c r="AP429" s="3"/>
      <c r="AQ429" s="23">
        <f t="shared" si="387"/>
        <v>-3.2000000000000028E-2</v>
      </c>
      <c r="AR429" s="23">
        <f t="shared" si="411"/>
        <v>-7.3999999999999844E-2</v>
      </c>
      <c r="AS429" s="23">
        <f t="shared" si="412"/>
        <v>0.16599999999999948</v>
      </c>
      <c r="AT429" s="23">
        <f t="shared" si="390"/>
        <v>3.8999999999999702E-2</v>
      </c>
      <c r="AU429" s="23">
        <f t="shared" si="391"/>
        <v>6.4000000000000057E-2</v>
      </c>
      <c r="AV429" s="23" t="str">
        <f t="shared" si="392"/>
        <v/>
      </c>
      <c r="AW429" s="23" t="str">
        <f t="shared" si="393"/>
        <v/>
      </c>
      <c r="AX429" s="23" t="str">
        <f t="shared" si="394"/>
        <v/>
      </c>
      <c r="AY429" s="23">
        <f t="shared" si="395"/>
        <v>-4.9999999999998934E-3</v>
      </c>
      <c r="AZ429" s="23" t="str">
        <f t="shared" si="396"/>
        <v/>
      </c>
      <c r="BA429" s="23">
        <f t="shared" si="397"/>
        <v>0.17399999999999949</v>
      </c>
      <c r="BB429" s="23">
        <f t="shared" si="398"/>
        <v>0.15799999999999947</v>
      </c>
      <c r="BC429" s="23">
        <f t="shared" si="399"/>
        <v>8.0000000000000071E-2</v>
      </c>
      <c r="BD429" s="23">
        <f t="shared" si="400"/>
        <v>2.5999999999999801E-2</v>
      </c>
      <c r="BE429" s="23">
        <f t="shared" si="401"/>
        <v>-7.5000000000000178E-2</v>
      </c>
      <c r="BF429" s="23">
        <f t="shared" si="402"/>
        <v>9.9999999999944578E-4</v>
      </c>
      <c r="BG429" s="23">
        <f t="shared" si="403"/>
        <v>-3.700000000000081E-2</v>
      </c>
      <c r="BH429" s="23" t="str">
        <f t="shared" si="404"/>
        <v/>
      </c>
      <c r="BI429" s="23" t="str">
        <f t="shared" si="405"/>
        <v/>
      </c>
      <c r="BJ429" s="23" t="str">
        <f t="shared" si="406"/>
        <v/>
      </c>
      <c r="BK429" s="23" t="str">
        <f t="shared" si="407"/>
        <v/>
      </c>
      <c r="BL429" s="23" t="str">
        <f t="shared" si="408"/>
        <v/>
      </c>
      <c r="BM429" s="23" t="str">
        <f t="shared" si="409"/>
        <v/>
      </c>
      <c r="BN429" s="23" t="str">
        <f t="shared" si="410"/>
        <v/>
      </c>
      <c r="BP429" s="8">
        <f t="shared" si="362"/>
        <v>3.2000000000000028E-2</v>
      </c>
      <c r="BQ429" s="8">
        <f t="shared" si="363"/>
        <v>7.3999999999999844E-2</v>
      </c>
      <c r="BR429" s="8">
        <f t="shared" si="364"/>
        <v>0.16599999999999948</v>
      </c>
      <c r="BS429" s="8">
        <f t="shared" si="365"/>
        <v>3.8999999999999702E-2</v>
      </c>
      <c r="BT429" s="8">
        <f t="shared" si="366"/>
        <v>6.4000000000000057E-2</v>
      </c>
      <c r="BU429" s="8" t="str">
        <f t="shared" si="367"/>
        <v/>
      </c>
      <c r="BV429" s="8" t="str">
        <f t="shared" si="368"/>
        <v/>
      </c>
      <c r="BW429" s="8" t="str">
        <f t="shared" si="369"/>
        <v/>
      </c>
      <c r="BX429" s="8">
        <f t="shared" si="370"/>
        <v>4.9999999999998934E-3</v>
      </c>
      <c r="BY429" s="8" t="str">
        <f t="shared" si="371"/>
        <v/>
      </c>
      <c r="BZ429" s="8">
        <f t="shared" si="372"/>
        <v>0.17399999999999949</v>
      </c>
      <c r="CA429" s="8">
        <f t="shared" si="373"/>
        <v>0.15799999999999947</v>
      </c>
      <c r="CB429" s="8">
        <f t="shared" si="374"/>
        <v>8.0000000000000071E-2</v>
      </c>
      <c r="CC429" s="8">
        <f t="shared" si="375"/>
        <v>2.5999999999999801E-2</v>
      </c>
      <c r="CD429" s="8">
        <f t="shared" si="376"/>
        <v>7.5000000000000178E-2</v>
      </c>
      <c r="CE429" s="8">
        <f t="shared" si="377"/>
        <v>9.9999999999944578E-4</v>
      </c>
      <c r="CF429" s="8">
        <f t="shared" si="378"/>
        <v>3.700000000000081E-2</v>
      </c>
      <c r="CG429" s="8" t="str">
        <f t="shared" si="379"/>
        <v/>
      </c>
      <c r="CH429" s="8" t="str">
        <f t="shared" si="380"/>
        <v/>
      </c>
      <c r="CI429" s="8" t="str">
        <f t="shared" si="381"/>
        <v/>
      </c>
      <c r="CJ429" s="8" t="str">
        <f t="shared" si="382"/>
        <v/>
      </c>
      <c r="CK429" s="8" t="str">
        <f t="shared" si="383"/>
        <v/>
      </c>
      <c r="CL429" s="8" t="str">
        <f t="shared" si="384"/>
        <v/>
      </c>
      <c r="CM429" s="8" t="str">
        <f t="shared" si="385"/>
        <v/>
      </c>
      <c r="CN429" s="8"/>
    </row>
    <row r="430" spans="1:92">
      <c r="A430" s="1">
        <f t="shared" si="413"/>
        <v>428</v>
      </c>
      <c r="B430" s="34"/>
      <c r="C430" s="1">
        <v>3</v>
      </c>
      <c r="D430" s="4">
        <f t="shared" si="386"/>
        <v>35</v>
      </c>
      <c r="E430" s="4" t="s">
        <v>252</v>
      </c>
      <c r="F430" s="4">
        <v>3</v>
      </c>
      <c r="G430" s="4" t="s">
        <v>16</v>
      </c>
      <c r="H430" s="4" t="s">
        <v>17</v>
      </c>
      <c r="I430" s="4"/>
      <c r="J430" s="15">
        <v>95.7</v>
      </c>
      <c r="K430" s="69"/>
      <c r="L430" s="41">
        <v>6.7309999999999999</v>
      </c>
      <c r="M430" s="132" t="s">
        <v>126</v>
      </c>
      <c r="N430" s="4" t="s">
        <v>15</v>
      </c>
      <c r="O430" s="6">
        <v>6.7809999999999997</v>
      </c>
      <c r="P430" s="1" t="s">
        <v>9</v>
      </c>
      <c r="Q430" s="3"/>
      <c r="R430" s="23">
        <v>6.3449999999999998</v>
      </c>
      <c r="S430" s="23">
        <v>6.2619999999999996</v>
      </c>
      <c r="T430" s="23">
        <v>6.9660000000000002</v>
      </c>
      <c r="U430" s="23">
        <v>6.9089999999999998</v>
      </c>
      <c r="V430" s="23">
        <v>6.9340000000000002</v>
      </c>
      <c r="W430" s="64"/>
      <c r="X430" s="64"/>
      <c r="Y430" s="64"/>
      <c r="Z430" s="23">
        <v>6.7229999999999999</v>
      </c>
      <c r="AA430" s="64"/>
      <c r="AB430" s="23">
        <v>6.84</v>
      </c>
      <c r="AC430" s="23">
        <v>6.9050000000000002</v>
      </c>
      <c r="AD430" s="23">
        <v>6.69</v>
      </c>
      <c r="AE430" s="23">
        <v>6.6440000000000001</v>
      </c>
      <c r="AF430" s="23">
        <v>6.2039999999999997</v>
      </c>
      <c r="AG430" s="23">
        <v>7.3140000000000001</v>
      </c>
      <c r="AH430" s="6">
        <f t="shared" si="415"/>
        <v>6.7590000000000003</v>
      </c>
      <c r="AI430" s="9"/>
      <c r="AJ430" s="9"/>
      <c r="AK430" s="9"/>
      <c r="AL430" s="9"/>
      <c r="AM430" s="9"/>
      <c r="AN430" s="9"/>
      <c r="AO430" s="9"/>
      <c r="AP430" s="3"/>
      <c r="AQ430" s="23">
        <f t="shared" si="387"/>
        <v>-0.38600000000000012</v>
      </c>
      <c r="AR430" s="23">
        <f t="shared" si="411"/>
        <v>-0.46900000000000031</v>
      </c>
      <c r="AS430" s="23">
        <f t="shared" si="412"/>
        <v>0.23500000000000032</v>
      </c>
      <c r="AT430" s="23">
        <f t="shared" si="390"/>
        <v>0.17799999999999994</v>
      </c>
      <c r="AU430" s="23">
        <f t="shared" si="391"/>
        <v>0.20300000000000029</v>
      </c>
      <c r="AV430" s="23" t="str">
        <f t="shared" si="392"/>
        <v/>
      </c>
      <c r="AW430" s="23" t="str">
        <f t="shared" si="393"/>
        <v/>
      </c>
      <c r="AX430" s="23" t="str">
        <f t="shared" si="394"/>
        <v/>
      </c>
      <c r="AY430" s="23">
        <f t="shared" si="395"/>
        <v>-8.0000000000000071E-3</v>
      </c>
      <c r="AZ430" s="23" t="str">
        <f t="shared" si="396"/>
        <v/>
      </c>
      <c r="BA430" s="23">
        <f t="shared" si="397"/>
        <v>0.10899999999999999</v>
      </c>
      <c r="BB430" s="23">
        <f t="shared" si="398"/>
        <v>0.17400000000000038</v>
      </c>
      <c r="BC430" s="23">
        <f t="shared" si="399"/>
        <v>-4.0999999999999481E-2</v>
      </c>
      <c r="BD430" s="23">
        <f t="shared" si="400"/>
        <v>-8.6999999999999744E-2</v>
      </c>
      <c r="BE430" s="23">
        <f t="shared" si="401"/>
        <v>-0.52700000000000014</v>
      </c>
      <c r="BF430" s="23">
        <f t="shared" si="402"/>
        <v>0.58300000000000018</v>
      </c>
      <c r="BG430" s="23">
        <f t="shared" si="403"/>
        <v>2.8000000000000469E-2</v>
      </c>
      <c r="BH430" s="23" t="str">
        <f t="shared" si="404"/>
        <v/>
      </c>
      <c r="BI430" s="23" t="str">
        <f t="shared" si="405"/>
        <v/>
      </c>
      <c r="BJ430" s="23" t="str">
        <f t="shared" si="406"/>
        <v/>
      </c>
      <c r="BK430" s="23" t="str">
        <f t="shared" si="407"/>
        <v/>
      </c>
      <c r="BL430" s="23" t="str">
        <f t="shared" si="408"/>
        <v/>
      </c>
      <c r="BM430" s="23" t="str">
        <f t="shared" si="409"/>
        <v/>
      </c>
      <c r="BN430" s="23" t="str">
        <f t="shared" si="410"/>
        <v/>
      </c>
      <c r="BP430" s="8">
        <f t="shared" si="362"/>
        <v>0.38600000000000012</v>
      </c>
      <c r="BQ430" s="8">
        <f t="shared" si="363"/>
        <v>0.46900000000000031</v>
      </c>
      <c r="BR430" s="8">
        <f t="shared" si="364"/>
        <v>0.23500000000000032</v>
      </c>
      <c r="BS430" s="8">
        <f t="shared" si="365"/>
        <v>0.17799999999999994</v>
      </c>
      <c r="BT430" s="8">
        <f t="shared" si="366"/>
        <v>0.20300000000000029</v>
      </c>
      <c r="BU430" s="8" t="str">
        <f t="shared" si="367"/>
        <v/>
      </c>
      <c r="BV430" s="8" t="str">
        <f t="shared" si="368"/>
        <v/>
      </c>
      <c r="BW430" s="8" t="str">
        <f t="shared" si="369"/>
        <v/>
      </c>
      <c r="BX430" s="8">
        <f t="shared" si="370"/>
        <v>8.0000000000000071E-3</v>
      </c>
      <c r="BY430" s="8" t="str">
        <f t="shared" si="371"/>
        <v/>
      </c>
      <c r="BZ430" s="8">
        <f t="shared" si="372"/>
        <v>0.10899999999999999</v>
      </c>
      <c r="CA430" s="8">
        <f t="shared" si="373"/>
        <v>0.17400000000000038</v>
      </c>
      <c r="CB430" s="8">
        <f t="shared" si="374"/>
        <v>4.0999999999999481E-2</v>
      </c>
      <c r="CC430" s="8">
        <f t="shared" si="375"/>
        <v>8.6999999999999744E-2</v>
      </c>
      <c r="CD430" s="8">
        <f t="shared" si="376"/>
        <v>0.52700000000000014</v>
      </c>
      <c r="CE430" s="8">
        <f t="shared" si="377"/>
        <v>0.58300000000000018</v>
      </c>
      <c r="CF430" s="8">
        <f t="shared" si="378"/>
        <v>2.8000000000000469E-2</v>
      </c>
      <c r="CG430" s="8" t="str">
        <f t="shared" si="379"/>
        <v/>
      </c>
      <c r="CH430" s="8" t="str">
        <f t="shared" si="380"/>
        <v/>
      </c>
      <c r="CI430" s="8" t="str">
        <f t="shared" si="381"/>
        <v/>
      </c>
      <c r="CJ430" s="8" t="str">
        <f t="shared" si="382"/>
        <v/>
      </c>
      <c r="CK430" s="8" t="str">
        <f t="shared" si="383"/>
        <v/>
      </c>
      <c r="CL430" s="8" t="str">
        <f t="shared" si="384"/>
        <v/>
      </c>
      <c r="CM430" s="8" t="str">
        <f t="shared" si="385"/>
        <v/>
      </c>
      <c r="CN430" s="8"/>
    </row>
    <row r="431" spans="1:92">
      <c r="A431" s="1">
        <f t="shared" si="413"/>
        <v>429</v>
      </c>
      <c r="B431" s="34" t="s">
        <v>153</v>
      </c>
      <c r="C431" s="1">
        <v>3</v>
      </c>
      <c r="D431" s="4">
        <f t="shared" si="386"/>
        <v>35</v>
      </c>
      <c r="E431" s="4" t="s">
        <v>246</v>
      </c>
      <c r="F431" s="4">
        <v>1</v>
      </c>
      <c r="G431" s="4" t="s">
        <v>13</v>
      </c>
      <c r="H431" s="4" t="s">
        <v>14</v>
      </c>
      <c r="I431" s="4"/>
      <c r="J431" s="5">
        <v>91.2</v>
      </c>
      <c r="K431" s="72"/>
      <c r="L431" s="41">
        <v>5.9720000000000004</v>
      </c>
      <c r="M431" s="132" t="s">
        <v>238</v>
      </c>
      <c r="N431" s="4" t="s">
        <v>15</v>
      </c>
      <c r="O431" s="6">
        <v>5.9770000000000003</v>
      </c>
      <c r="P431" s="1" t="s">
        <v>9</v>
      </c>
      <c r="Q431" s="3" t="s">
        <v>227</v>
      </c>
      <c r="R431" s="23">
        <v>6.0339999999999998</v>
      </c>
      <c r="S431" s="6">
        <v>6.1459999999999999</v>
      </c>
      <c r="T431" s="6">
        <v>5.9950000000000001</v>
      </c>
      <c r="U431" s="6">
        <v>5.86</v>
      </c>
      <c r="V431" s="6">
        <v>6.016</v>
      </c>
      <c r="W431" s="6">
        <v>5.99</v>
      </c>
      <c r="X431" s="6">
        <v>5.9909999999999997</v>
      </c>
      <c r="Y431" s="6">
        <v>5.9960000000000004</v>
      </c>
      <c r="Z431" s="23">
        <v>5.9880000000000004</v>
      </c>
      <c r="AA431" s="23">
        <v>5.96</v>
      </c>
      <c r="AB431" s="6">
        <v>5.9889999999999999</v>
      </c>
      <c r="AC431" s="6">
        <v>6.1849999999999996</v>
      </c>
      <c r="AD431" s="6">
        <v>6.1719999999999997</v>
      </c>
      <c r="AE431" s="6">
        <v>5.7750000000000004</v>
      </c>
      <c r="AF431" s="6">
        <v>5.91</v>
      </c>
      <c r="AG431" s="6">
        <v>5.9349999999999996</v>
      </c>
      <c r="AH431" s="6">
        <f t="shared" ref="AH431:AH502" si="416">IF((AF431&lt;&gt;0)*AND(AG431&lt;&gt;0),AVERAGE(AF431:AG431),"")</f>
        <v>5.9224999999999994</v>
      </c>
      <c r="AI431" s="9"/>
      <c r="AJ431" s="9"/>
      <c r="AK431" s="9"/>
      <c r="AL431" s="9"/>
      <c r="AM431" s="9"/>
      <c r="AN431" s="9"/>
      <c r="AO431" s="9"/>
      <c r="AP431" s="3"/>
      <c r="AQ431" s="23">
        <f t="shared" si="387"/>
        <v>6.1999999999999389E-2</v>
      </c>
      <c r="AR431" s="23">
        <f t="shared" si="411"/>
        <v>0.17399999999999949</v>
      </c>
      <c r="AS431" s="23">
        <f t="shared" si="412"/>
        <v>2.2999999999999687E-2</v>
      </c>
      <c r="AT431" s="23">
        <f t="shared" si="390"/>
        <v>-0.1120000000000001</v>
      </c>
      <c r="AU431" s="23">
        <f t="shared" si="391"/>
        <v>4.3999999999999595E-2</v>
      </c>
      <c r="AV431" s="23">
        <f t="shared" si="392"/>
        <v>1.7999999999999794E-2</v>
      </c>
      <c r="AW431" s="23">
        <f t="shared" si="393"/>
        <v>1.899999999999924E-2</v>
      </c>
      <c r="AX431" s="23">
        <f t="shared" si="394"/>
        <v>2.4000000000000021E-2</v>
      </c>
      <c r="AY431" s="23">
        <f t="shared" si="395"/>
        <v>1.6000000000000014E-2</v>
      </c>
      <c r="AZ431" s="23">
        <f t="shared" si="396"/>
        <v>-1.2000000000000455E-2</v>
      </c>
      <c r="BA431" s="23">
        <f t="shared" si="397"/>
        <v>1.699999999999946E-2</v>
      </c>
      <c r="BB431" s="23">
        <f t="shared" si="398"/>
        <v>0.21299999999999919</v>
      </c>
      <c r="BC431" s="23">
        <f t="shared" si="399"/>
        <v>0.19999999999999929</v>
      </c>
      <c r="BD431" s="23">
        <f t="shared" si="400"/>
        <v>-0.19700000000000006</v>
      </c>
      <c r="BE431" s="23">
        <f t="shared" si="401"/>
        <v>-6.2000000000000277E-2</v>
      </c>
      <c r="BF431" s="23">
        <f t="shared" si="402"/>
        <v>-3.700000000000081E-2</v>
      </c>
      <c r="BG431" s="23">
        <f t="shared" si="403"/>
        <v>-4.9500000000000988E-2</v>
      </c>
      <c r="BH431" s="23" t="str">
        <f t="shared" si="404"/>
        <v/>
      </c>
      <c r="BI431" s="23" t="str">
        <f t="shared" si="405"/>
        <v/>
      </c>
      <c r="BJ431" s="23" t="str">
        <f t="shared" si="406"/>
        <v/>
      </c>
      <c r="BK431" s="23" t="str">
        <f t="shared" si="407"/>
        <v/>
      </c>
      <c r="BL431" s="23" t="str">
        <f t="shared" si="408"/>
        <v/>
      </c>
      <c r="BM431" s="23" t="str">
        <f t="shared" si="409"/>
        <v/>
      </c>
      <c r="BN431" s="23" t="str">
        <f t="shared" si="410"/>
        <v/>
      </c>
      <c r="BP431" s="8">
        <f t="shared" si="362"/>
        <v>6.1999999999999389E-2</v>
      </c>
      <c r="BQ431" s="8">
        <f t="shared" si="363"/>
        <v>0.17399999999999949</v>
      </c>
      <c r="BR431" s="8">
        <f t="shared" si="364"/>
        <v>2.2999999999999687E-2</v>
      </c>
      <c r="BS431" s="8">
        <f t="shared" si="365"/>
        <v>0.1120000000000001</v>
      </c>
      <c r="BT431" s="8">
        <f t="shared" si="366"/>
        <v>4.3999999999999595E-2</v>
      </c>
      <c r="BU431" s="8">
        <f t="shared" si="367"/>
        <v>1.7999999999999794E-2</v>
      </c>
      <c r="BV431" s="8">
        <f t="shared" si="368"/>
        <v>1.899999999999924E-2</v>
      </c>
      <c r="BW431" s="8">
        <f t="shared" si="369"/>
        <v>2.4000000000000021E-2</v>
      </c>
      <c r="BX431" s="8">
        <f t="shared" si="370"/>
        <v>1.6000000000000014E-2</v>
      </c>
      <c r="BY431" s="8">
        <f t="shared" si="371"/>
        <v>1.2000000000000455E-2</v>
      </c>
      <c r="BZ431" s="8">
        <f t="shared" si="372"/>
        <v>1.699999999999946E-2</v>
      </c>
      <c r="CA431" s="8">
        <f t="shared" si="373"/>
        <v>0.21299999999999919</v>
      </c>
      <c r="CB431" s="8">
        <f t="shared" si="374"/>
        <v>0.19999999999999929</v>
      </c>
      <c r="CC431" s="8">
        <f t="shared" si="375"/>
        <v>0.19700000000000006</v>
      </c>
      <c r="CD431" s="8">
        <f t="shared" si="376"/>
        <v>6.2000000000000277E-2</v>
      </c>
      <c r="CE431" s="8">
        <f t="shared" si="377"/>
        <v>3.700000000000081E-2</v>
      </c>
      <c r="CF431" s="8">
        <f t="shared" si="378"/>
        <v>4.9500000000000988E-2</v>
      </c>
      <c r="CG431" s="8" t="str">
        <f t="shared" si="379"/>
        <v/>
      </c>
      <c r="CH431" s="8" t="str">
        <f t="shared" si="380"/>
        <v/>
      </c>
      <c r="CI431" s="8" t="str">
        <f t="shared" si="381"/>
        <v/>
      </c>
      <c r="CJ431" s="8" t="str">
        <f t="shared" si="382"/>
        <v/>
      </c>
      <c r="CK431" s="8" t="str">
        <f t="shared" si="383"/>
        <v/>
      </c>
      <c r="CL431" s="8" t="str">
        <f t="shared" si="384"/>
        <v/>
      </c>
      <c r="CM431" s="8" t="str">
        <f t="shared" si="385"/>
        <v/>
      </c>
      <c r="CN431" s="8"/>
    </row>
    <row r="432" spans="1:92">
      <c r="A432" s="1">
        <f t="shared" si="413"/>
        <v>430</v>
      </c>
      <c r="B432" s="34"/>
      <c r="C432" s="1">
        <v>3</v>
      </c>
      <c r="D432" s="4">
        <f t="shared" si="386"/>
        <v>35</v>
      </c>
      <c r="E432" s="4" t="s">
        <v>154</v>
      </c>
      <c r="F432" s="4">
        <v>3</v>
      </c>
      <c r="G432" s="4" t="s">
        <v>13</v>
      </c>
      <c r="H432" s="4" t="s">
        <v>14</v>
      </c>
      <c r="I432" s="4"/>
      <c r="J432" s="5">
        <v>98</v>
      </c>
      <c r="K432" s="67">
        <v>1E-3</v>
      </c>
      <c r="L432" s="41">
        <v>5.6109999999999998</v>
      </c>
      <c r="M432" s="132" t="s">
        <v>126</v>
      </c>
      <c r="N432" s="4" t="s">
        <v>15</v>
      </c>
      <c r="O432" s="6">
        <v>5.6219999999999999</v>
      </c>
      <c r="P432" s="1" t="s">
        <v>9</v>
      </c>
      <c r="Q432" s="3" t="s">
        <v>227</v>
      </c>
      <c r="R432" s="23">
        <v>5.6340000000000003</v>
      </c>
      <c r="S432" s="6">
        <v>5.71</v>
      </c>
      <c r="T432" s="6">
        <v>5.5960000000000001</v>
      </c>
      <c r="U432" s="6">
        <v>5.5</v>
      </c>
      <c r="V432" s="6">
        <v>5.5970000000000004</v>
      </c>
      <c r="W432" s="64"/>
      <c r="X432" s="64"/>
      <c r="Y432" s="64"/>
      <c r="Z432" s="23">
        <v>5.6219999999999999</v>
      </c>
      <c r="AA432" s="23">
        <v>5.5960000000000001</v>
      </c>
      <c r="AB432" s="6">
        <v>5.6740000000000004</v>
      </c>
      <c r="AC432" s="6">
        <v>5.8490000000000002</v>
      </c>
      <c r="AD432" s="6">
        <v>5.8019999999999996</v>
      </c>
      <c r="AE432" s="6">
        <v>5.484</v>
      </c>
      <c r="AF432" s="6">
        <v>5.4969999999999999</v>
      </c>
      <c r="AG432" s="6">
        <v>5.54</v>
      </c>
      <c r="AH432" s="6">
        <f t="shared" si="416"/>
        <v>5.5184999999999995</v>
      </c>
      <c r="AI432" s="9"/>
      <c r="AJ432" s="9"/>
      <c r="AK432" s="9"/>
      <c r="AL432" s="9"/>
      <c r="AM432" s="9"/>
      <c r="AN432" s="9"/>
      <c r="AO432" s="9"/>
      <c r="AP432" s="3"/>
      <c r="AQ432" s="23">
        <f t="shared" si="387"/>
        <v>2.3000000000000576E-2</v>
      </c>
      <c r="AR432" s="23">
        <f t="shared" si="411"/>
        <v>9.9000000000000199E-2</v>
      </c>
      <c r="AS432" s="23">
        <f t="shared" si="412"/>
        <v>-1.499999999999968E-2</v>
      </c>
      <c r="AT432" s="23">
        <f t="shared" si="390"/>
        <v>-0.11099999999999977</v>
      </c>
      <c r="AU432" s="23">
        <f t="shared" si="391"/>
        <v>-1.3999999999999346E-2</v>
      </c>
      <c r="AV432" s="23" t="str">
        <f t="shared" si="392"/>
        <v/>
      </c>
      <c r="AW432" s="23" t="str">
        <f t="shared" si="393"/>
        <v/>
      </c>
      <c r="AX432" s="23" t="str">
        <f t="shared" si="394"/>
        <v/>
      </c>
      <c r="AY432" s="23">
        <f t="shared" si="395"/>
        <v>1.1000000000000121E-2</v>
      </c>
      <c r="AZ432" s="23">
        <f t="shared" si="396"/>
        <v>-1.499999999999968E-2</v>
      </c>
      <c r="BA432" s="23">
        <f t="shared" si="397"/>
        <v>6.3000000000000611E-2</v>
      </c>
      <c r="BB432" s="23">
        <f t="shared" si="398"/>
        <v>0.23800000000000043</v>
      </c>
      <c r="BC432" s="23">
        <f t="shared" si="399"/>
        <v>0.19099999999999984</v>
      </c>
      <c r="BD432" s="23">
        <f t="shared" si="400"/>
        <v>-0.12699999999999978</v>
      </c>
      <c r="BE432" s="23">
        <f t="shared" si="401"/>
        <v>-0.11399999999999988</v>
      </c>
      <c r="BF432" s="23">
        <f t="shared" si="402"/>
        <v>-7.099999999999973E-2</v>
      </c>
      <c r="BG432" s="23">
        <f t="shared" si="403"/>
        <v>-9.2500000000000249E-2</v>
      </c>
      <c r="BH432" s="23" t="str">
        <f t="shared" si="404"/>
        <v/>
      </c>
      <c r="BI432" s="23" t="str">
        <f t="shared" si="405"/>
        <v/>
      </c>
      <c r="BJ432" s="23" t="str">
        <f t="shared" si="406"/>
        <v/>
      </c>
      <c r="BK432" s="23" t="str">
        <f t="shared" si="407"/>
        <v/>
      </c>
      <c r="BL432" s="23" t="str">
        <f t="shared" si="408"/>
        <v/>
      </c>
      <c r="BM432" s="23" t="str">
        <f t="shared" si="409"/>
        <v/>
      </c>
      <c r="BN432" s="23" t="str">
        <f t="shared" si="410"/>
        <v/>
      </c>
      <c r="BP432" s="8">
        <f t="shared" si="362"/>
        <v>2.3000000000000576E-2</v>
      </c>
      <c r="BQ432" s="8">
        <f t="shared" si="363"/>
        <v>9.9000000000000199E-2</v>
      </c>
      <c r="BR432" s="8">
        <f t="shared" si="364"/>
        <v>1.499999999999968E-2</v>
      </c>
      <c r="BS432" s="8">
        <f t="shared" si="365"/>
        <v>0.11099999999999977</v>
      </c>
      <c r="BT432" s="8">
        <f t="shared" si="366"/>
        <v>1.3999999999999346E-2</v>
      </c>
      <c r="BU432" s="8" t="str">
        <f t="shared" si="367"/>
        <v/>
      </c>
      <c r="BV432" s="8" t="str">
        <f t="shared" si="368"/>
        <v/>
      </c>
      <c r="BW432" s="8" t="str">
        <f t="shared" si="369"/>
        <v/>
      </c>
      <c r="BX432" s="8">
        <f t="shared" si="370"/>
        <v>1.1000000000000121E-2</v>
      </c>
      <c r="BY432" s="8">
        <f t="shared" si="371"/>
        <v>1.499999999999968E-2</v>
      </c>
      <c r="BZ432" s="8">
        <f t="shared" si="372"/>
        <v>6.3000000000000611E-2</v>
      </c>
      <c r="CA432" s="8">
        <f t="shared" si="373"/>
        <v>0.23800000000000043</v>
      </c>
      <c r="CB432" s="8">
        <f t="shared" si="374"/>
        <v>0.19099999999999984</v>
      </c>
      <c r="CC432" s="8">
        <f t="shared" si="375"/>
        <v>0.12699999999999978</v>
      </c>
      <c r="CD432" s="8">
        <f t="shared" si="376"/>
        <v>0.11399999999999988</v>
      </c>
      <c r="CE432" s="8">
        <f t="shared" si="377"/>
        <v>7.099999999999973E-2</v>
      </c>
      <c r="CF432" s="8">
        <f t="shared" si="378"/>
        <v>9.2500000000000249E-2</v>
      </c>
      <c r="CG432" s="8" t="str">
        <f t="shared" si="379"/>
        <v/>
      </c>
      <c r="CH432" s="8" t="str">
        <f t="shared" si="380"/>
        <v/>
      </c>
      <c r="CI432" s="8" t="str">
        <f t="shared" si="381"/>
        <v/>
      </c>
      <c r="CJ432" s="8" t="str">
        <f t="shared" si="382"/>
        <v/>
      </c>
      <c r="CK432" s="8" t="str">
        <f t="shared" si="383"/>
        <v/>
      </c>
      <c r="CL432" s="8" t="str">
        <f t="shared" si="384"/>
        <v/>
      </c>
      <c r="CM432" s="8" t="str">
        <f t="shared" si="385"/>
        <v/>
      </c>
      <c r="CN432" s="8"/>
    </row>
    <row r="433" spans="1:92">
      <c r="A433" s="1">
        <f t="shared" si="413"/>
        <v>431</v>
      </c>
      <c r="B433" s="2" t="s">
        <v>36</v>
      </c>
      <c r="C433" s="1">
        <v>5</v>
      </c>
      <c r="D433" s="4">
        <f t="shared" si="386"/>
        <v>35</v>
      </c>
      <c r="E433" s="4" t="s">
        <v>151</v>
      </c>
      <c r="F433" s="4">
        <v>1</v>
      </c>
      <c r="G433" s="4" t="s">
        <v>16</v>
      </c>
      <c r="H433" s="4" t="s">
        <v>24</v>
      </c>
      <c r="I433" s="4"/>
      <c r="J433" s="5">
        <v>93.8</v>
      </c>
      <c r="K433" s="69"/>
      <c r="L433" s="41">
        <v>6.0969999999999995</v>
      </c>
      <c r="M433" s="132" t="s">
        <v>225</v>
      </c>
      <c r="N433" s="1" t="s">
        <v>15</v>
      </c>
      <c r="O433" s="23">
        <v>6.1230000000000002</v>
      </c>
      <c r="P433" s="1" t="s">
        <v>9</v>
      </c>
      <c r="Q433" s="3" t="s">
        <v>227</v>
      </c>
      <c r="R433" s="23">
        <v>6.1559999999999997</v>
      </c>
      <c r="S433" s="23">
        <v>6.056</v>
      </c>
      <c r="T433" s="23">
        <v>6.3259999999999996</v>
      </c>
      <c r="U433" s="23">
        <v>6.2549999999999999</v>
      </c>
      <c r="V433" s="23">
        <v>6.1680000000000001</v>
      </c>
      <c r="W433" s="23">
        <v>6.0970000000000004</v>
      </c>
      <c r="X433" s="23">
        <v>6.101</v>
      </c>
      <c r="Y433" s="37">
        <v>6.0910000000000002</v>
      </c>
      <c r="Z433" s="37">
        <v>6.0780000000000003</v>
      </c>
      <c r="AA433" s="23">
        <v>6.0869999999999997</v>
      </c>
      <c r="AB433" s="23">
        <v>6.282</v>
      </c>
      <c r="AC433" s="23">
        <v>6.2229999999999999</v>
      </c>
      <c r="AD433" s="23">
        <v>6.1660000000000004</v>
      </c>
      <c r="AE433" s="23">
        <v>6.1760000000000002</v>
      </c>
      <c r="AF433" s="23">
        <v>6.1210000000000004</v>
      </c>
      <c r="AG433" s="23">
        <v>5.9509999999999996</v>
      </c>
      <c r="AH433" s="23">
        <f t="shared" ref="AH433:AH449" si="417">0.5*(AF433+AG433)</f>
        <v>6.0359999999999996</v>
      </c>
      <c r="AI433" s="7">
        <v>5.26</v>
      </c>
      <c r="AJ433" s="7">
        <v>6.16</v>
      </c>
      <c r="AK433" s="7">
        <v>6.04</v>
      </c>
      <c r="AL433" s="7">
        <v>6.06</v>
      </c>
      <c r="AM433" s="7">
        <v>6.02</v>
      </c>
      <c r="AN433" s="7">
        <v>6.27</v>
      </c>
      <c r="AO433" s="7">
        <v>6.28</v>
      </c>
      <c r="AP433" s="3"/>
      <c r="AQ433" s="23">
        <f t="shared" si="387"/>
        <v>5.9000000000000163E-2</v>
      </c>
      <c r="AR433" s="23">
        <f t="shared" si="411"/>
        <v>-4.0999999999999481E-2</v>
      </c>
      <c r="AS433" s="23">
        <f t="shared" si="412"/>
        <v>0.22900000000000009</v>
      </c>
      <c r="AT433" s="23">
        <f t="shared" si="390"/>
        <v>0.15800000000000036</v>
      </c>
      <c r="AU433" s="23">
        <f t="shared" si="391"/>
        <v>7.1000000000000618E-2</v>
      </c>
      <c r="AV433" s="23">
        <f t="shared" si="392"/>
        <v>8.8817841970012523E-16</v>
      </c>
      <c r="AW433" s="23">
        <f t="shared" si="393"/>
        <v>4.0000000000004476E-3</v>
      </c>
      <c r="AX433" s="23">
        <f t="shared" si="394"/>
        <v>-5.9999999999993392E-3</v>
      </c>
      <c r="AY433" s="23">
        <f t="shared" si="395"/>
        <v>-1.899999999999924E-2</v>
      </c>
      <c r="AZ433" s="23">
        <f t="shared" si="396"/>
        <v>-9.9999999999997868E-3</v>
      </c>
      <c r="BA433" s="23">
        <f t="shared" si="397"/>
        <v>0.1850000000000005</v>
      </c>
      <c r="BB433" s="23">
        <f t="shared" si="398"/>
        <v>0.12600000000000033</v>
      </c>
      <c r="BC433" s="23">
        <f t="shared" si="399"/>
        <v>6.9000000000000838E-2</v>
      </c>
      <c r="BD433" s="23">
        <f t="shared" si="400"/>
        <v>7.9000000000000625E-2</v>
      </c>
      <c r="BE433" s="23">
        <f t="shared" si="401"/>
        <v>2.4000000000000909E-2</v>
      </c>
      <c r="BF433" s="23">
        <f t="shared" si="402"/>
        <v>-0.14599999999999991</v>
      </c>
      <c r="BG433" s="23">
        <f t="shared" si="403"/>
        <v>-6.0999999999999943E-2</v>
      </c>
      <c r="BH433" s="23">
        <f t="shared" si="404"/>
        <v>-0.83699999999999974</v>
      </c>
      <c r="BI433" s="23">
        <f t="shared" si="405"/>
        <v>6.3000000000000611E-2</v>
      </c>
      <c r="BJ433" s="23">
        <f t="shared" si="406"/>
        <v>-5.6999999999999496E-2</v>
      </c>
      <c r="BK433" s="23">
        <f t="shared" si="407"/>
        <v>-3.6999999999999922E-2</v>
      </c>
      <c r="BL433" s="23">
        <f t="shared" si="408"/>
        <v>-7.6999999999999957E-2</v>
      </c>
      <c r="BM433" s="23">
        <f t="shared" si="409"/>
        <v>0.17300000000000004</v>
      </c>
      <c r="BN433" s="23">
        <f t="shared" si="410"/>
        <v>0.18300000000000072</v>
      </c>
      <c r="BP433" s="8">
        <f t="shared" si="362"/>
        <v>5.9000000000000163E-2</v>
      </c>
      <c r="BQ433" s="8">
        <f t="shared" si="363"/>
        <v>4.0999999999999481E-2</v>
      </c>
      <c r="BR433" s="8">
        <f t="shared" si="364"/>
        <v>0.22900000000000009</v>
      </c>
      <c r="BS433" s="8">
        <f t="shared" si="365"/>
        <v>0.15800000000000036</v>
      </c>
      <c r="BT433" s="8">
        <f t="shared" si="366"/>
        <v>7.1000000000000618E-2</v>
      </c>
      <c r="BU433" s="8">
        <f t="shared" si="367"/>
        <v>8.8817841970012523E-16</v>
      </c>
      <c r="BV433" s="8">
        <f t="shared" si="368"/>
        <v>4.0000000000004476E-3</v>
      </c>
      <c r="BW433" s="8">
        <f t="shared" si="369"/>
        <v>5.9999999999993392E-3</v>
      </c>
      <c r="BX433" s="8">
        <f t="shared" si="370"/>
        <v>1.899999999999924E-2</v>
      </c>
      <c r="BY433" s="8">
        <f t="shared" si="371"/>
        <v>9.9999999999997868E-3</v>
      </c>
      <c r="BZ433" s="8">
        <f t="shared" si="372"/>
        <v>0.1850000000000005</v>
      </c>
      <c r="CA433" s="8">
        <f t="shared" si="373"/>
        <v>0.12600000000000033</v>
      </c>
      <c r="CB433" s="8">
        <f t="shared" si="374"/>
        <v>6.9000000000000838E-2</v>
      </c>
      <c r="CC433" s="8">
        <f t="shared" si="375"/>
        <v>7.9000000000000625E-2</v>
      </c>
      <c r="CD433" s="8">
        <f t="shared" si="376"/>
        <v>2.4000000000000909E-2</v>
      </c>
      <c r="CE433" s="8">
        <f t="shared" si="377"/>
        <v>0.14599999999999991</v>
      </c>
      <c r="CF433" s="8">
        <f t="shared" si="378"/>
        <v>6.0999999999999943E-2</v>
      </c>
      <c r="CG433" s="8">
        <f t="shared" si="379"/>
        <v>0.83699999999999974</v>
      </c>
      <c r="CH433" s="8">
        <f t="shared" si="380"/>
        <v>6.3000000000000611E-2</v>
      </c>
      <c r="CI433" s="8">
        <f t="shared" si="381"/>
        <v>5.6999999999999496E-2</v>
      </c>
      <c r="CJ433" s="8">
        <f t="shared" si="382"/>
        <v>3.6999999999999922E-2</v>
      </c>
      <c r="CK433" s="8">
        <f t="shared" si="383"/>
        <v>7.6999999999999957E-2</v>
      </c>
      <c r="CL433" s="8">
        <f t="shared" si="384"/>
        <v>0.17300000000000004</v>
      </c>
      <c r="CM433" s="8">
        <f t="shared" si="385"/>
        <v>0.18300000000000072</v>
      </c>
      <c r="CN433" s="8"/>
    </row>
    <row r="434" spans="1:92">
      <c r="A434" s="1">
        <f t="shared" si="413"/>
        <v>432</v>
      </c>
      <c r="B434" s="19"/>
      <c r="C434" s="1">
        <v>5</v>
      </c>
      <c r="D434" s="4">
        <f t="shared" si="386"/>
        <v>35</v>
      </c>
      <c r="E434" s="4" t="s">
        <v>157</v>
      </c>
      <c r="F434" s="4">
        <v>1</v>
      </c>
      <c r="G434" s="4" t="s">
        <v>13</v>
      </c>
      <c r="H434" s="4" t="s">
        <v>19</v>
      </c>
      <c r="I434" s="4"/>
      <c r="J434" s="5">
        <v>93</v>
      </c>
      <c r="K434" s="67">
        <v>0.16300000000000001</v>
      </c>
      <c r="L434" s="41">
        <v>6.3460000000000001</v>
      </c>
      <c r="M434" s="132" t="s">
        <v>225</v>
      </c>
      <c r="N434" s="1" t="s">
        <v>15</v>
      </c>
      <c r="O434" s="23">
        <v>6.3420000000000005</v>
      </c>
      <c r="P434" s="1" t="s">
        <v>9</v>
      </c>
      <c r="Q434" s="3" t="s">
        <v>227</v>
      </c>
      <c r="R434" s="23">
        <v>6.59</v>
      </c>
      <c r="S434" s="23">
        <v>6.4509999999999996</v>
      </c>
      <c r="T434" s="23">
        <v>6.6669999999999998</v>
      </c>
      <c r="U434" s="23">
        <v>6.4370000000000003</v>
      </c>
      <c r="V434" s="23">
        <v>6.5060000000000002</v>
      </c>
      <c r="W434" s="23">
        <v>6.391</v>
      </c>
      <c r="X434" s="23">
        <v>6.38</v>
      </c>
      <c r="Y434" s="37">
        <v>6.3719999999999999</v>
      </c>
      <c r="Z434" s="37">
        <v>6.343</v>
      </c>
      <c r="AA434" s="23">
        <v>6.37</v>
      </c>
      <c r="AB434" s="23">
        <v>6.5389999999999997</v>
      </c>
      <c r="AC434" s="23">
        <v>6.5190000000000001</v>
      </c>
      <c r="AD434" s="23">
        <v>6.4960000000000004</v>
      </c>
      <c r="AE434" s="23">
        <v>6.3849999999999998</v>
      </c>
      <c r="AF434" s="23">
        <v>6.4749999999999996</v>
      </c>
      <c r="AG434" s="23">
        <v>6.15</v>
      </c>
      <c r="AH434" s="23">
        <f t="shared" si="417"/>
        <v>6.3125</v>
      </c>
      <c r="AI434" s="7">
        <v>7.78</v>
      </c>
      <c r="AJ434" s="7">
        <v>6.59</v>
      </c>
      <c r="AK434" s="7">
        <v>6.02</v>
      </c>
      <c r="AL434" s="7">
        <v>6.8</v>
      </c>
      <c r="AM434" s="7">
        <v>6.71</v>
      </c>
      <c r="AN434" s="7">
        <v>6.43</v>
      </c>
      <c r="AO434" s="7">
        <v>6.2</v>
      </c>
      <c r="AP434" s="3"/>
      <c r="AQ434" s="23">
        <f t="shared" si="387"/>
        <v>0.24399999999999977</v>
      </c>
      <c r="AR434" s="23">
        <f t="shared" si="411"/>
        <v>0.10499999999999954</v>
      </c>
      <c r="AS434" s="23">
        <f t="shared" si="412"/>
        <v>0.32099999999999973</v>
      </c>
      <c r="AT434" s="23">
        <f t="shared" si="390"/>
        <v>9.1000000000000192E-2</v>
      </c>
      <c r="AU434" s="23">
        <f t="shared" si="391"/>
        <v>0.16000000000000014</v>
      </c>
      <c r="AV434" s="23">
        <f t="shared" si="392"/>
        <v>4.4999999999999929E-2</v>
      </c>
      <c r="AW434" s="23">
        <f t="shared" si="393"/>
        <v>3.3999999999999808E-2</v>
      </c>
      <c r="AX434" s="23">
        <f t="shared" si="394"/>
        <v>2.5999999999999801E-2</v>
      </c>
      <c r="AY434" s="23">
        <f t="shared" si="395"/>
        <v>-3.0000000000001137E-3</v>
      </c>
      <c r="AZ434" s="23">
        <f t="shared" si="396"/>
        <v>2.4000000000000021E-2</v>
      </c>
      <c r="BA434" s="23">
        <f t="shared" si="397"/>
        <v>0.19299999999999962</v>
      </c>
      <c r="BB434" s="23">
        <f t="shared" si="398"/>
        <v>0.17300000000000004</v>
      </c>
      <c r="BC434" s="23">
        <f t="shared" si="399"/>
        <v>0.15000000000000036</v>
      </c>
      <c r="BD434" s="23">
        <f t="shared" si="400"/>
        <v>3.8999999999999702E-2</v>
      </c>
      <c r="BE434" s="23">
        <f t="shared" si="401"/>
        <v>0.12899999999999956</v>
      </c>
      <c r="BF434" s="23">
        <f t="shared" si="402"/>
        <v>-0.19599999999999973</v>
      </c>
      <c r="BG434" s="23">
        <f t="shared" si="403"/>
        <v>-3.3500000000000085E-2</v>
      </c>
      <c r="BH434" s="23">
        <f t="shared" si="404"/>
        <v>1.4340000000000002</v>
      </c>
      <c r="BI434" s="23">
        <f t="shared" si="405"/>
        <v>0.24399999999999977</v>
      </c>
      <c r="BJ434" s="23">
        <f t="shared" si="406"/>
        <v>-0.32600000000000051</v>
      </c>
      <c r="BK434" s="23">
        <f t="shared" si="407"/>
        <v>0.45399999999999974</v>
      </c>
      <c r="BL434" s="23">
        <f t="shared" si="408"/>
        <v>0.36399999999999988</v>
      </c>
      <c r="BM434" s="23">
        <f t="shared" si="409"/>
        <v>8.3999999999999631E-2</v>
      </c>
      <c r="BN434" s="23">
        <f t="shared" si="410"/>
        <v>-0.14599999999999991</v>
      </c>
      <c r="BP434" s="8">
        <f t="shared" si="362"/>
        <v>0.24399999999999977</v>
      </c>
      <c r="BQ434" s="8">
        <f t="shared" si="363"/>
        <v>0.10499999999999954</v>
      </c>
      <c r="BR434" s="8">
        <f t="shared" si="364"/>
        <v>0.32099999999999973</v>
      </c>
      <c r="BS434" s="8">
        <f t="shared" si="365"/>
        <v>9.1000000000000192E-2</v>
      </c>
      <c r="BT434" s="8">
        <f t="shared" si="366"/>
        <v>0.16000000000000014</v>
      </c>
      <c r="BU434" s="8">
        <f t="shared" si="367"/>
        <v>4.4999999999999929E-2</v>
      </c>
      <c r="BV434" s="8">
        <f t="shared" si="368"/>
        <v>3.3999999999999808E-2</v>
      </c>
      <c r="BW434" s="8">
        <f t="shared" si="369"/>
        <v>2.5999999999999801E-2</v>
      </c>
      <c r="BX434" s="8">
        <f t="shared" si="370"/>
        <v>3.0000000000001137E-3</v>
      </c>
      <c r="BY434" s="8">
        <f t="shared" si="371"/>
        <v>2.4000000000000021E-2</v>
      </c>
      <c r="BZ434" s="8">
        <f t="shared" si="372"/>
        <v>0.19299999999999962</v>
      </c>
      <c r="CA434" s="8">
        <f t="shared" si="373"/>
        <v>0.17300000000000004</v>
      </c>
      <c r="CB434" s="8">
        <f t="shared" si="374"/>
        <v>0.15000000000000036</v>
      </c>
      <c r="CC434" s="8">
        <f t="shared" si="375"/>
        <v>3.8999999999999702E-2</v>
      </c>
      <c r="CD434" s="8">
        <f t="shared" si="376"/>
        <v>0.12899999999999956</v>
      </c>
      <c r="CE434" s="8">
        <f t="shared" si="377"/>
        <v>0.19599999999999973</v>
      </c>
      <c r="CF434" s="8">
        <f t="shared" si="378"/>
        <v>3.3500000000000085E-2</v>
      </c>
      <c r="CG434" s="8">
        <f t="shared" si="379"/>
        <v>1.4340000000000002</v>
      </c>
      <c r="CH434" s="8">
        <f t="shared" si="380"/>
        <v>0.24399999999999977</v>
      </c>
      <c r="CI434" s="8">
        <f t="shared" si="381"/>
        <v>0.32600000000000051</v>
      </c>
      <c r="CJ434" s="8">
        <f t="shared" si="382"/>
        <v>0.45399999999999974</v>
      </c>
      <c r="CK434" s="8">
        <f t="shared" si="383"/>
        <v>0.36399999999999988</v>
      </c>
      <c r="CL434" s="8">
        <f t="shared" si="384"/>
        <v>8.3999999999999631E-2</v>
      </c>
      <c r="CM434" s="8">
        <f t="shared" si="385"/>
        <v>0.14599999999999991</v>
      </c>
      <c r="CN434" s="8"/>
    </row>
    <row r="435" spans="1:92">
      <c r="A435" s="1">
        <f t="shared" si="413"/>
        <v>433</v>
      </c>
      <c r="B435" s="19"/>
      <c r="C435" s="1">
        <v>5</v>
      </c>
      <c r="D435" s="4">
        <f t="shared" si="386"/>
        <v>35</v>
      </c>
      <c r="E435" s="4" t="s">
        <v>135</v>
      </c>
      <c r="F435" s="4">
        <v>1</v>
      </c>
      <c r="G435" s="4" t="s">
        <v>13</v>
      </c>
      <c r="H435" s="4" t="s">
        <v>19</v>
      </c>
      <c r="I435" s="4"/>
      <c r="J435" s="5">
        <v>92.4</v>
      </c>
      <c r="K435" s="67">
        <v>0</v>
      </c>
      <c r="L435" s="41">
        <v>6.5300000000000011</v>
      </c>
      <c r="M435" s="132" t="s">
        <v>225</v>
      </c>
      <c r="N435" s="1" t="s">
        <v>15</v>
      </c>
      <c r="O435" s="23">
        <v>6.5300000000000011</v>
      </c>
      <c r="P435" s="1" t="s">
        <v>9</v>
      </c>
      <c r="Q435" s="3" t="s">
        <v>227</v>
      </c>
      <c r="R435" s="23">
        <v>7.0090000000000003</v>
      </c>
      <c r="S435" s="23">
        <v>6.7720000000000002</v>
      </c>
      <c r="T435" s="23">
        <v>7.0170000000000003</v>
      </c>
      <c r="U435" s="36"/>
      <c r="V435" s="23">
        <v>6.851</v>
      </c>
      <c r="W435" s="23">
        <v>6.6820000000000004</v>
      </c>
      <c r="X435" s="23">
        <v>6.6769999999999996</v>
      </c>
      <c r="Y435" s="37">
        <v>6.6520000000000001</v>
      </c>
      <c r="Z435" s="37">
        <v>6.5839999999999996</v>
      </c>
      <c r="AA435" s="23">
        <v>6.5629999999999997</v>
      </c>
      <c r="AB435" s="23">
        <v>6.8280000000000003</v>
      </c>
      <c r="AC435" s="23">
        <v>6.827</v>
      </c>
      <c r="AD435" s="23">
        <v>6.806</v>
      </c>
      <c r="AE435" s="23">
        <v>6.6020000000000003</v>
      </c>
      <c r="AF435" s="23">
        <v>6.7590000000000003</v>
      </c>
      <c r="AG435" s="23">
        <v>6.4859999999999998</v>
      </c>
      <c r="AH435" s="23">
        <f t="shared" si="417"/>
        <v>6.6225000000000005</v>
      </c>
      <c r="AI435" s="7">
        <v>6.73</v>
      </c>
      <c r="AJ435" s="7">
        <v>6.66</v>
      </c>
      <c r="AK435" s="7">
        <v>6.1</v>
      </c>
      <c r="AL435" s="7">
        <v>6.69</v>
      </c>
      <c r="AM435" s="7">
        <v>6.62</v>
      </c>
      <c r="AN435" s="7">
        <v>6.83</v>
      </c>
      <c r="AO435" s="7">
        <v>6.77</v>
      </c>
      <c r="AP435" s="3"/>
      <c r="AQ435" s="23">
        <f t="shared" si="387"/>
        <v>0.4789999999999992</v>
      </c>
      <c r="AR435" s="23">
        <f t="shared" si="411"/>
        <v>0.2419999999999991</v>
      </c>
      <c r="AS435" s="23">
        <f t="shared" si="412"/>
        <v>0.48699999999999921</v>
      </c>
      <c r="AT435" s="23" t="str">
        <f t="shared" si="390"/>
        <v/>
      </c>
      <c r="AU435" s="23">
        <f t="shared" si="391"/>
        <v>0.32099999999999884</v>
      </c>
      <c r="AV435" s="23">
        <f t="shared" si="392"/>
        <v>0.15199999999999925</v>
      </c>
      <c r="AW435" s="23">
        <f t="shared" si="393"/>
        <v>0.14699999999999847</v>
      </c>
      <c r="AX435" s="23">
        <f t="shared" si="394"/>
        <v>0.121999999999999</v>
      </c>
      <c r="AY435" s="23">
        <f t="shared" si="395"/>
        <v>5.3999999999998494E-2</v>
      </c>
      <c r="AZ435" s="23">
        <f t="shared" si="396"/>
        <v>3.2999999999998586E-2</v>
      </c>
      <c r="BA435" s="23">
        <f t="shared" si="397"/>
        <v>0.29799999999999915</v>
      </c>
      <c r="BB435" s="23">
        <f t="shared" si="398"/>
        <v>0.29699999999999882</v>
      </c>
      <c r="BC435" s="23">
        <f t="shared" si="399"/>
        <v>0.27599999999999891</v>
      </c>
      <c r="BD435" s="23">
        <f t="shared" si="400"/>
        <v>7.1999999999999176E-2</v>
      </c>
      <c r="BE435" s="23">
        <f t="shared" si="401"/>
        <v>0.2289999999999992</v>
      </c>
      <c r="BF435" s="23">
        <f t="shared" si="402"/>
        <v>-4.4000000000001371E-2</v>
      </c>
      <c r="BG435" s="23">
        <f t="shared" si="403"/>
        <v>9.2499999999999361E-2</v>
      </c>
      <c r="BH435" s="23">
        <f t="shared" si="404"/>
        <v>0.19999999999999929</v>
      </c>
      <c r="BI435" s="23">
        <f t="shared" si="405"/>
        <v>0.12999999999999901</v>
      </c>
      <c r="BJ435" s="23">
        <f t="shared" si="406"/>
        <v>-0.43000000000000149</v>
      </c>
      <c r="BK435" s="23">
        <f t="shared" si="407"/>
        <v>0.15999999999999925</v>
      </c>
      <c r="BL435" s="23">
        <f t="shared" si="408"/>
        <v>8.999999999999897E-2</v>
      </c>
      <c r="BM435" s="23">
        <f t="shared" si="409"/>
        <v>0.29999999999999893</v>
      </c>
      <c r="BN435" s="23">
        <f t="shared" si="410"/>
        <v>0.23999999999999844</v>
      </c>
      <c r="BP435" s="8">
        <f t="shared" si="362"/>
        <v>0.4789999999999992</v>
      </c>
      <c r="BQ435" s="8">
        <f t="shared" si="363"/>
        <v>0.2419999999999991</v>
      </c>
      <c r="BR435" s="8">
        <f t="shared" si="364"/>
        <v>0.48699999999999921</v>
      </c>
      <c r="BS435" s="8" t="str">
        <f t="shared" si="365"/>
        <v/>
      </c>
      <c r="BT435" s="8">
        <f t="shared" si="366"/>
        <v>0.32099999999999884</v>
      </c>
      <c r="BU435" s="8">
        <f t="shared" si="367"/>
        <v>0.15199999999999925</v>
      </c>
      <c r="BV435" s="8">
        <f t="shared" si="368"/>
        <v>0.14699999999999847</v>
      </c>
      <c r="BW435" s="8">
        <f t="shared" si="369"/>
        <v>0.121999999999999</v>
      </c>
      <c r="BX435" s="8">
        <f t="shared" si="370"/>
        <v>5.3999999999998494E-2</v>
      </c>
      <c r="BY435" s="8">
        <f t="shared" si="371"/>
        <v>3.2999999999998586E-2</v>
      </c>
      <c r="BZ435" s="8">
        <f t="shared" si="372"/>
        <v>0.29799999999999915</v>
      </c>
      <c r="CA435" s="8">
        <f t="shared" si="373"/>
        <v>0.29699999999999882</v>
      </c>
      <c r="CB435" s="8">
        <f t="shared" si="374"/>
        <v>0.27599999999999891</v>
      </c>
      <c r="CC435" s="8">
        <f t="shared" si="375"/>
        <v>7.1999999999999176E-2</v>
      </c>
      <c r="CD435" s="8">
        <f t="shared" si="376"/>
        <v>0.2289999999999992</v>
      </c>
      <c r="CE435" s="8">
        <f t="shared" si="377"/>
        <v>4.4000000000001371E-2</v>
      </c>
      <c r="CF435" s="8">
        <f t="shared" si="378"/>
        <v>9.2499999999999361E-2</v>
      </c>
      <c r="CG435" s="8">
        <f t="shared" si="379"/>
        <v>0.19999999999999929</v>
      </c>
      <c r="CH435" s="8">
        <f t="shared" si="380"/>
        <v>0.12999999999999901</v>
      </c>
      <c r="CI435" s="8">
        <f t="shared" si="381"/>
        <v>0.43000000000000149</v>
      </c>
      <c r="CJ435" s="8">
        <f t="shared" si="382"/>
        <v>0.15999999999999925</v>
      </c>
      <c r="CK435" s="8">
        <f t="shared" si="383"/>
        <v>8.999999999999897E-2</v>
      </c>
      <c r="CL435" s="8">
        <f t="shared" si="384"/>
        <v>0.29999999999999893</v>
      </c>
      <c r="CM435" s="8">
        <f t="shared" si="385"/>
        <v>0.23999999999999844</v>
      </c>
      <c r="CN435" s="8"/>
    </row>
    <row r="436" spans="1:92">
      <c r="A436" s="1">
        <f t="shared" si="413"/>
        <v>434</v>
      </c>
      <c r="B436" s="19"/>
      <c r="C436" s="1">
        <v>5</v>
      </c>
      <c r="D436" s="4">
        <f t="shared" si="386"/>
        <v>35</v>
      </c>
      <c r="E436" s="4" t="s">
        <v>148</v>
      </c>
      <c r="F436" s="4">
        <v>1</v>
      </c>
      <c r="G436" s="4" t="s">
        <v>16</v>
      </c>
      <c r="H436" s="4" t="s">
        <v>25</v>
      </c>
      <c r="I436" s="4"/>
      <c r="J436" s="5">
        <v>93.9</v>
      </c>
      <c r="K436" s="67">
        <v>3.7999999999999999E-2</v>
      </c>
      <c r="L436" s="41">
        <v>6.6519999999999992</v>
      </c>
      <c r="M436" s="132" t="s">
        <v>225</v>
      </c>
      <c r="N436" s="1" t="s">
        <v>15</v>
      </c>
      <c r="O436" s="23">
        <v>6.6739999999999995</v>
      </c>
      <c r="P436" s="1" t="s">
        <v>9</v>
      </c>
      <c r="Q436" s="3" t="s">
        <v>227</v>
      </c>
      <c r="R436" s="23">
        <v>6.673</v>
      </c>
      <c r="S436" s="23">
        <v>6.5860000000000003</v>
      </c>
      <c r="T436" s="23">
        <v>6.8639999999999999</v>
      </c>
      <c r="U436" s="23">
        <v>6.702</v>
      </c>
      <c r="V436" s="23">
        <v>6.7080000000000002</v>
      </c>
      <c r="W436" s="23">
        <v>6.6479999999999997</v>
      </c>
      <c r="X436" s="23">
        <v>6.6520000000000001</v>
      </c>
      <c r="Y436" s="37">
        <v>6.6379999999999999</v>
      </c>
      <c r="Z436" s="37">
        <v>6.6289999999999996</v>
      </c>
      <c r="AA436" s="23">
        <v>6.6379999999999999</v>
      </c>
      <c r="AB436" s="23">
        <v>6.806</v>
      </c>
      <c r="AC436" s="23">
        <v>6.7519999999999998</v>
      </c>
      <c r="AD436" s="23">
        <v>6.6950000000000003</v>
      </c>
      <c r="AE436" s="23">
        <v>6.7030000000000003</v>
      </c>
      <c r="AF436" s="23">
        <v>6.6440000000000001</v>
      </c>
      <c r="AG436" s="23">
        <v>6.4939999999999998</v>
      </c>
      <c r="AH436" s="23">
        <f t="shared" si="417"/>
        <v>6.569</v>
      </c>
      <c r="AI436" s="7">
        <v>6.07</v>
      </c>
      <c r="AJ436" s="7">
        <v>6.79</v>
      </c>
      <c r="AK436" s="7">
        <v>6.63</v>
      </c>
      <c r="AL436" s="7">
        <v>6.65</v>
      </c>
      <c r="AM436" s="7">
        <v>6.6</v>
      </c>
      <c r="AN436" s="7">
        <v>6.72</v>
      </c>
      <c r="AO436" s="7">
        <v>6.71</v>
      </c>
      <c r="AP436" s="3"/>
      <c r="AQ436" s="23">
        <f t="shared" si="387"/>
        <v>2.1000000000000796E-2</v>
      </c>
      <c r="AR436" s="23">
        <f t="shared" si="411"/>
        <v>-6.5999999999998948E-2</v>
      </c>
      <c r="AS436" s="23">
        <f t="shared" si="412"/>
        <v>0.21200000000000063</v>
      </c>
      <c r="AT436" s="23">
        <f t="shared" si="390"/>
        <v>5.0000000000000711E-2</v>
      </c>
      <c r="AU436" s="23">
        <f t="shared" si="391"/>
        <v>5.6000000000000938E-2</v>
      </c>
      <c r="AV436" s="23">
        <f t="shared" si="392"/>
        <v>-3.9999999999995595E-3</v>
      </c>
      <c r="AW436" s="23">
        <f t="shared" si="393"/>
        <v>8.8817841970012523E-16</v>
      </c>
      <c r="AX436" s="23">
        <f t="shared" si="394"/>
        <v>-1.3999999999999346E-2</v>
      </c>
      <c r="AY436" s="23">
        <f t="shared" si="395"/>
        <v>-2.2999999999999687E-2</v>
      </c>
      <c r="AZ436" s="23">
        <f t="shared" si="396"/>
        <v>-1.3999999999999346E-2</v>
      </c>
      <c r="BA436" s="23">
        <f t="shared" si="397"/>
        <v>0.1540000000000008</v>
      </c>
      <c r="BB436" s="23">
        <f t="shared" si="398"/>
        <v>0.10000000000000053</v>
      </c>
      <c r="BC436" s="23">
        <f t="shared" si="399"/>
        <v>4.3000000000001037E-2</v>
      </c>
      <c r="BD436" s="23">
        <f t="shared" si="400"/>
        <v>5.1000000000001044E-2</v>
      </c>
      <c r="BE436" s="23">
        <f t="shared" si="401"/>
        <v>-7.9999999999991189E-3</v>
      </c>
      <c r="BF436" s="23">
        <f t="shared" si="402"/>
        <v>-0.15799999999999947</v>
      </c>
      <c r="BG436" s="23">
        <f t="shared" si="403"/>
        <v>-8.2999999999999297E-2</v>
      </c>
      <c r="BH436" s="23">
        <f t="shared" si="404"/>
        <v>-0.58199999999999896</v>
      </c>
      <c r="BI436" s="23">
        <f t="shared" si="405"/>
        <v>0.13800000000000079</v>
      </c>
      <c r="BJ436" s="23">
        <f t="shared" si="406"/>
        <v>-2.1999999999999353E-2</v>
      </c>
      <c r="BK436" s="23">
        <f t="shared" si="407"/>
        <v>-1.9999999999988916E-3</v>
      </c>
      <c r="BL436" s="23">
        <f t="shared" si="408"/>
        <v>-5.1999999999999602E-2</v>
      </c>
      <c r="BM436" s="23">
        <f t="shared" si="409"/>
        <v>6.8000000000000504E-2</v>
      </c>
      <c r="BN436" s="23">
        <f t="shared" si="410"/>
        <v>5.8000000000000718E-2</v>
      </c>
      <c r="BP436" s="8">
        <f t="shared" si="362"/>
        <v>2.1000000000000796E-2</v>
      </c>
      <c r="BQ436" s="8">
        <f t="shared" si="363"/>
        <v>6.5999999999998948E-2</v>
      </c>
      <c r="BR436" s="8">
        <f t="shared" si="364"/>
        <v>0.21200000000000063</v>
      </c>
      <c r="BS436" s="8">
        <f t="shared" si="365"/>
        <v>5.0000000000000711E-2</v>
      </c>
      <c r="BT436" s="8">
        <f t="shared" si="366"/>
        <v>5.6000000000000938E-2</v>
      </c>
      <c r="BU436" s="8">
        <f t="shared" si="367"/>
        <v>3.9999999999995595E-3</v>
      </c>
      <c r="BV436" s="8">
        <f t="shared" si="368"/>
        <v>8.8817841970012523E-16</v>
      </c>
      <c r="BW436" s="8">
        <f t="shared" si="369"/>
        <v>1.3999999999999346E-2</v>
      </c>
      <c r="BX436" s="8">
        <f t="shared" si="370"/>
        <v>2.2999999999999687E-2</v>
      </c>
      <c r="BY436" s="8">
        <f t="shared" si="371"/>
        <v>1.3999999999999346E-2</v>
      </c>
      <c r="BZ436" s="8">
        <f t="shared" si="372"/>
        <v>0.1540000000000008</v>
      </c>
      <c r="CA436" s="8">
        <f t="shared" si="373"/>
        <v>0.10000000000000053</v>
      </c>
      <c r="CB436" s="8">
        <f t="shared" si="374"/>
        <v>4.3000000000001037E-2</v>
      </c>
      <c r="CC436" s="8">
        <f t="shared" si="375"/>
        <v>5.1000000000001044E-2</v>
      </c>
      <c r="CD436" s="8">
        <f t="shared" si="376"/>
        <v>7.9999999999991189E-3</v>
      </c>
      <c r="CE436" s="8">
        <f t="shared" si="377"/>
        <v>0.15799999999999947</v>
      </c>
      <c r="CF436" s="8">
        <f t="shared" si="378"/>
        <v>8.2999999999999297E-2</v>
      </c>
      <c r="CG436" s="8">
        <f t="shared" si="379"/>
        <v>0.58199999999999896</v>
      </c>
      <c r="CH436" s="8">
        <f t="shared" si="380"/>
        <v>0.13800000000000079</v>
      </c>
      <c r="CI436" s="8">
        <f t="shared" si="381"/>
        <v>2.1999999999999353E-2</v>
      </c>
      <c r="CJ436" s="8">
        <f t="shared" si="382"/>
        <v>1.9999999999988916E-3</v>
      </c>
      <c r="CK436" s="8">
        <f t="shared" si="383"/>
        <v>5.1999999999999602E-2</v>
      </c>
      <c r="CL436" s="8">
        <f t="shared" si="384"/>
        <v>6.8000000000000504E-2</v>
      </c>
      <c r="CM436" s="8">
        <f t="shared" si="385"/>
        <v>5.8000000000000718E-2</v>
      </c>
      <c r="CN436" s="8"/>
    </row>
    <row r="437" spans="1:92">
      <c r="A437" s="1">
        <f t="shared" si="413"/>
        <v>435</v>
      </c>
      <c r="B437" s="19"/>
      <c r="C437" s="1">
        <v>5</v>
      </c>
      <c r="D437" s="4">
        <f t="shared" si="386"/>
        <v>35</v>
      </c>
      <c r="E437" s="4" t="s">
        <v>151</v>
      </c>
      <c r="F437" s="4">
        <v>1</v>
      </c>
      <c r="G437" s="4" t="s">
        <v>16</v>
      </c>
      <c r="H437" s="4" t="s">
        <v>25</v>
      </c>
      <c r="I437" s="4"/>
      <c r="J437" s="5">
        <v>93.6</v>
      </c>
      <c r="K437" s="69"/>
      <c r="L437" s="41">
        <v>6.8219999999999992</v>
      </c>
      <c r="M437" s="132" t="s">
        <v>225</v>
      </c>
      <c r="N437" s="1" t="s">
        <v>15</v>
      </c>
      <c r="O437" s="23">
        <v>6.8389999999999977</v>
      </c>
      <c r="P437" s="1" t="s">
        <v>9</v>
      </c>
      <c r="Q437" s="3" t="s">
        <v>227</v>
      </c>
      <c r="R437" s="23">
        <v>6.84</v>
      </c>
      <c r="S437" s="23">
        <v>6.7510000000000003</v>
      </c>
      <c r="T437" s="23">
        <v>7.0540000000000003</v>
      </c>
      <c r="U437" s="23">
        <v>6.9749999999999996</v>
      </c>
      <c r="V437" s="23">
        <v>6.89</v>
      </c>
      <c r="W437" s="23">
        <v>6.82</v>
      </c>
      <c r="X437" s="23">
        <v>6.8239999999999998</v>
      </c>
      <c r="Y437" s="37">
        <v>6.8129999999999997</v>
      </c>
      <c r="Z437" s="37">
        <v>6.7990000000000004</v>
      </c>
      <c r="AA437" s="23">
        <v>6.81</v>
      </c>
      <c r="AB437" s="23">
        <v>7.0039999999999996</v>
      </c>
      <c r="AC437" s="23">
        <v>6.9409999999999998</v>
      </c>
      <c r="AD437" s="23">
        <v>6.8760000000000003</v>
      </c>
      <c r="AE437" s="23">
        <v>6.899</v>
      </c>
      <c r="AF437" s="23">
        <v>6.8179999999999996</v>
      </c>
      <c r="AG437" s="23">
        <v>6.6760000000000002</v>
      </c>
      <c r="AH437" s="23">
        <f t="shared" si="417"/>
        <v>6.7469999999999999</v>
      </c>
      <c r="AI437" s="7">
        <v>5.87</v>
      </c>
      <c r="AJ437" s="7">
        <v>6.87</v>
      </c>
      <c r="AK437" s="7">
        <v>6.77</v>
      </c>
      <c r="AL437" s="7">
        <v>6.76</v>
      </c>
      <c r="AM437" s="7">
        <v>6.72</v>
      </c>
      <c r="AN437" s="7">
        <v>6.98</v>
      </c>
      <c r="AO437" s="7">
        <v>6.99</v>
      </c>
      <c r="AP437" s="3"/>
      <c r="AQ437" s="23">
        <f t="shared" si="387"/>
        <v>1.8000000000000682E-2</v>
      </c>
      <c r="AR437" s="23">
        <f t="shared" si="411"/>
        <v>-7.0999999999998842E-2</v>
      </c>
      <c r="AS437" s="23">
        <f t="shared" si="412"/>
        <v>0.23200000000000109</v>
      </c>
      <c r="AT437" s="23">
        <f t="shared" si="390"/>
        <v>0.15300000000000047</v>
      </c>
      <c r="AU437" s="23">
        <f t="shared" si="391"/>
        <v>6.8000000000000504E-2</v>
      </c>
      <c r="AV437" s="23">
        <f t="shared" si="392"/>
        <v>-1.9999999999988916E-3</v>
      </c>
      <c r="AW437" s="23">
        <f t="shared" si="393"/>
        <v>2.0000000000006679E-3</v>
      </c>
      <c r="AX437" s="23">
        <f t="shared" si="394"/>
        <v>-8.9999999999994529E-3</v>
      </c>
      <c r="AY437" s="23">
        <f t="shared" si="395"/>
        <v>-2.2999999999998799E-2</v>
      </c>
      <c r="AZ437" s="23">
        <f t="shared" si="396"/>
        <v>-1.1999999999999567E-2</v>
      </c>
      <c r="BA437" s="23">
        <f t="shared" si="397"/>
        <v>0.18200000000000038</v>
      </c>
      <c r="BB437" s="23">
        <f t="shared" si="398"/>
        <v>0.11900000000000066</v>
      </c>
      <c r="BC437" s="23">
        <f t="shared" si="399"/>
        <v>5.4000000000001158E-2</v>
      </c>
      <c r="BD437" s="23">
        <f t="shared" si="400"/>
        <v>7.7000000000000846E-2</v>
      </c>
      <c r="BE437" s="23">
        <f t="shared" si="401"/>
        <v>-3.9999999999995595E-3</v>
      </c>
      <c r="BF437" s="23">
        <f t="shared" si="402"/>
        <v>-0.14599999999999902</v>
      </c>
      <c r="BG437" s="23">
        <f t="shared" si="403"/>
        <v>-7.4999999999999289E-2</v>
      </c>
      <c r="BH437" s="23">
        <f t="shared" si="404"/>
        <v>-0.95199999999999907</v>
      </c>
      <c r="BI437" s="23">
        <f t="shared" si="405"/>
        <v>4.8000000000000931E-2</v>
      </c>
      <c r="BJ437" s="23">
        <f t="shared" si="406"/>
        <v>-5.1999999999999602E-2</v>
      </c>
      <c r="BK437" s="23">
        <f t="shared" si="407"/>
        <v>-6.1999999999999389E-2</v>
      </c>
      <c r="BL437" s="23">
        <f t="shared" si="408"/>
        <v>-0.10199999999999942</v>
      </c>
      <c r="BM437" s="23">
        <f t="shared" si="409"/>
        <v>0.15800000000000125</v>
      </c>
      <c r="BN437" s="23">
        <f t="shared" si="410"/>
        <v>0.16800000000000104</v>
      </c>
      <c r="BP437" s="8">
        <f t="shared" si="362"/>
        <v>1.8000000000000682E-2</v>
      </c>
      <c r="BQ437" s="8">
        <f t="shared" si="363"/>
        <v>7.0999999999998842E-2</v>
      </c>
      <c r="BR437" s="8">
        <f t="shared" si="364"/>
        <v>0.23200000000000109</v>
      </c>
      <c r="BS437" s="8">
        <f t="shared" si="365"/>
        <v>0.15300000000000047</v>
      </c>
      <c r="BT437" s="8">
        <f t="shared" si="366"/>
        <v>6.8000000000000504E-2</v>
      </c>
      <c r="BU437" s="8">
        <f t="shared" si="367"/>
        <v>1.9999999999988916E-3</v>
      </c>
      <c r="BV437" s="8">
        <f t="shared" si="368"/>
        <v>2.0000000000006679E-3</v>
      </c>
      <c r="BW437" s="8">
        <f t="shared" si="369"/>
        <v>8.9999999999994529E-3</v>
      </c>
      <c r="BX437" s="8">
        <f t="shared" si="370"/>
        <v>2.2999999999998799E-2</v>
      </c>
      <c r="BY437" s="8">
        <f t="shared" si="371"/>
        <v>1.1999999999999567E-2</v>
      </c>
      <c r="BZ437" s="8">
        <f t="shared" si="372"/>
        <v>0.18200000000000038</v>
      </c>
      <c r="CA437" s="8">
        <f t="shared" si="373"/>
        <v>0.11900000000000066</v>
      </c>
      <c r="CB437" s="8">
        <f t="shared" si="374"/>
        <v>5.4000000000001158E-2</v>
      </c>
      <c r="CC437" s="8">
        <f t="shared" si="375"/>
        <v>7.7000000000000846E-2</v>
      </c>
      <c r="CD437" s="8">
        <f t="shared" si="376"/>
        <v>3.9999999999995595E-3</v>
      </c>
      <c r="CE437" s="8">
        <f t="shared" si="377"/>
        <v>0.14599999999999902</v>
      </c>
      <c r="CF437" s="8">
        <f t="shared" si="378"/>
        <v>7.4999999999999289E-2</v>
      </c>
      <c r="CG437" s="8">
        <f t="shared" si="379"/>
        <v>0.95199999999999907</v>
      </c>
      <c r="CH437" s="8">
        <f t="shared" si="380"/>
        <v>4.8000000000000931E-2</v>
      </c>
      <c r="CI437" s="8">
        <f t="shared" si="381"/>
        <v>5.1999999999999602E-2</v>
      </c>
      <c r="CJ437" s="8">
        <f t="shared" si="382"/>
        <v>6.1999999999999389E-2</v>
      </c>
      <c r="CK437" s="8">
        <f t="shared" si="383"/>
        <v>0.10199999999999942</v>
      </c>
      <c r="CL437" s="8">
        <f t="shared" si="384"/>
        <v>0.15800000000000125</v>
      </c>
      <c r="CM437" s="8">
        <f t="shared" si="385"/>
        <v>0.16800000000000104</v>
      </c>
      <c r="CN437" s="8"/>
    </row>
    <row r="438" spans="1:92">
      <c r="A438" s="1">
        <f t="shared" si="413"/>
        <v>436</v>
      </c>
      <c r="B438" s="19"/>
      <c r="C438" s="1">
        <v>5</v>
      </c>
      <c r="D438" s="4">
        <f t="shared" si="386"/>
        <v>35</v>
      </c>
      <c r="E438" s="4" t="s">
        <v>157</v>
      </c>
      <c r="F438" s="4">
        <v>1</v>
      </c>
      <c r="G438" s="4" t="s">
        <v>16</v>
      </c>
      <c r="H438" s="4" t="s">
        <v>25</v>
      </c>
      <c r="I438" s="4"/>
      <c r="J438" s="5">
        <v>93.5</v>
      </c>
      <c r="K438" s="67">
        <v>7.0000000000000001E-3</v>
      </c>
      <c r="L438" s="41">
        <v>7.2469999999999999</v>
      </c>
      <c r="M438" s="132" t="s">
        <v>225</v>
      </c>
      <c r="N438" s="1" t="s">
        <v>15</v>
      </c>
      <c r="O438" s="23">
        <v>7.1439999999999992</v>
      </c>
      <c r="P438" s="1" t="s">
        <v>9</v>
      </c>
      <c r="Q438" s="3" t="s">
        <v>227</v>
      </c>
      <c r="R438" s="23">
        <v>7.3380000000000001</v>
      </c>
      <c r="S438" s="23">
        <v>7.2460000000000004</v>
      </c>
      <c r="T438" s="23">
        <v>7.48</v>
      </c>
      <c r="U438" s="23">
        <v>7.34</v>
      </c>
      <c r="V438" s="23">
        <v>7.3239999999999998</v>
      </c>
      <c r="W438" s="23">
        <v>7.2469999999999999</v>
      </c>
      <c r="X438" s="23">
        <v>7.2539999999999996</v>
      </c>
      <c r="Y438" s="23">
        <v>7.2460000000000004</v>
      </c>
      <c r="Z438" s="23">
        <v>7.2320000000000002</v>
      </c>
      <c r="AA438" s="23">
        <v>7.2430000000000003</v>
      </c>
      <c r="AB438" s="23">
        <v>7.3879999999999999</v>
      </c>
      <c r="AC438" s="23">
        <v>7.3390000000000004</v>
      </c>
      <c r="AD438" s="23">
        <v>7.3070000000000004</v>
      </c>
      <c r="AE438" s="23">
        <v>7.2770000000000001</v>
      </c>
      <c r="AF438" s="23">
        <v>7.2930000000000001</v>
      </c>
      <c r="AG438" s="23">
        <v>7.0910000000000002</v>
      </c>
      <c r="AH438" s="23">
        <f t="shared" si="417"/>
        <v>7.1920000000000002</v>
      </c>
      <c r="AI438" s="7">
        <v>6.54</v>
      </c>
      <c r="AJ438" s="7">
        <v>7.11</v>
      </c>
      <c r="AK438" s="7">
        <v>6.84</v>
      </c>
      <c r="AL438" s="7">
        <v>6.96</v>
      </c>
      <c r="AM438" s="7">
        <v>6.88</v>
      </c>
      <c r="AN438" s="7">
        <v>7.06</v>
      </c>
      <c r="AO438" s="7">
        <v>7.01</v>
      </c>
      <c r="AP438" s="3"/>
      <c r="AQ438" s="23">
        <f t="shared" si="387"/>
        <v>9.1000000000000192E-2</v>
      </c>
      <c r="AR438" s="23">
        <f t="shared" si="411"/>
        <v>-9.9999999999944578E-4</v>
      </c>
      <c r="AS438" s="23">
        <f t="shared" si="412"/>
        <v>0.23300000000000054</v>
      </c>
      <c r="AT438" s="23">
        <f t="shared" si="390"/>
        <v>9.2999999999999972E-2</v>
      </c>
      <c r="AU438" s="23">
        <f t="shared" si="391"/>
        <v>7.6999999999999957E-2</v>
      </c>
      <c r="AV438" s="23">
        <f t="shared" si="392"/>
        <v>0</v>
      </c>
      <c r="AW438" s="23">
        <f t="shared" si="393"/>
        <v>6.9999999999996732E-3</v>
      </c>
      <c r="AX438" s="23">
        <f t="shared" si="394"/>
        <v>-9.9999999999944578E-4</v>
      </c>
      <c r="AY438" s="23">
        <f t="shared" si="395"/>
        <v>-1.499999999999968E-2</v>
      </c>
      <c r="AZ438" s="23">
        <f t="shared" si="396"/>
        <v>-3.9999999999995595E-3</v>
      </c>
      <c r="BA438" s="23">
        <f t="shared" si="397"/>
        <v>0.14100000000000001</v>
      </c>
      <c r="BB438" s="23">
        <f t="shared" si="398"/>
        <v>9.2000000000000526E-2</v>
      </c>
      <c r="BC438" s="23">
        <f t="shared" si="399"/>
        <v>6.0000000000000497E-2</v>
      </c>
      <c r="BD438" s="23">
        <f t="shared" si="400"/>
        <v>3.0000000000000249E-2</v>
      </c>
      <c r="BE438" s="23">
        <f t="shared" si="401"/>
        <v>4.6000000000000263E-2</v>
      </c>
      <c r="BF438" s="23">
        <f t="shared" si="402"/>
        <v>-0.15599999999999969</v>
      </c>
      <c r="BG438" s="23">
        <f t="shared" si="403"/>
        <v>-5.4999999999999716E-2</v>
      </c>
      <c r="BH438" s="23">
        <f t="shared" si="404"/>
        <v>-0.70699999999999985</v>
      </c>
      <c r="BI438" s="23">
        <f t="shared" si="405"/>
        <v>-0.13699999999999957</v>
      </c>
      <c r="BJ438" s="23">
        <f t="shared" si="406"/>
        <v>-0.40700000000000003</v>
      </c>
      <c r="BK438" s="23">
        <f t="shared" si="407"/>
        <v>-0.28699999999999992</v>
      </c>
      <c r="BL438" s="23">
        <f t="shared" si="408"/>
        <v>-0.36699999999999999</v>
      </c>
      <c r="BM438" s="23">
        <f t="shared" si="409"/>
        <v>-0.18700000000000028</v>
      </c>
      <c r="BN438" s="23">
        <f t="shared" si="410"/>
        <v>-0.2370000000000001</v>
      </c>
      <c r="BP438" s="8">
        <f t="shared" si="362"/>
        <v>9.1000000000000192E-2</v>
      </c>
      <c r="BQ438" s="8">
        <f t="shared" si="363"/>
        <v>9.9999999999944578E-4</v>
      </c>
      <c r="BR438" s="8">
        <f t="shared" si="364"/>
        <v>0.23300000000000054</v>
      </c>
      <c r="BS438" s="8">
        <f t="shared" si="365"/>
        <v>9.2999999999999972E-2</v>
      </c>
      <c r="BT438" s="8">
        <f t="shared" si="366"/>
        <v>7.6999999999999957E-2</v>
      </c>
      <c r="BU438" s="8">
        <f t="shared" si="367"/>
        <v>0</v>
      </c>
      <c r="BV438" s="8">
        <f t="shared" si="368"/>
        <v>6.9999999999996732E-3</v>
      </c>
      <c r="BW438" s="8">
        <f t="shared" si="369"/>
        <v>9.9999999999944578E-4</v>
      </c>
      <c r="BX438" s="8">
        <f t="shared" si="370"/>
        <v>1.499999999999968E-2</v>
      </c>
      <c r="BY438" s="8">
        <f t="shared" si="371"/>
        <v>3.9999999999995595E-3</v>
      </c>
      <c r="BZ438" s="8">
        <f t="shared" si="372"/>
        <v>0.14100000000000001</v>
      </c>
      <c r="CA438" s="8">
        <f t="shared" si="373"/>
        <v>9.2000000000000526E-2</v>
      </c>
      <c r="CB438" s="8">
        <f t="shared" si="374"/>
        <v>6.0000000000000497E-2</v>
      </c>
      <c r="CC438" s="8">
        <f t="shared" si="375"/>
        <v>3.0000000000000249E-2</v>
      </c>
      <c r="CD438" s="8">
        <f t="shared" si="376"/>
        <v>4.6000000000000263E-2</v>
      </c>
      <c r="CE438" s="8">
        <f t="shared" si="377"/>
        <v>0.15599999999999969</v>
      </c>
      <c r="CF438" s="8">
        <f t="shared" si="378"/>
        <v>5.4999999999999716E-2</v>
      </c>
      <c r="CG438" s="8">
        <f t="shared" si="379"/>
        <v>0.70699999999999985</v>
      </c>
      <c r="CH438" s="8">
        <f t="shared" si="380"/>
        <v>0.13699999999999957</v>
      </c>
      <c r="CI438" s="8">
        <f t="shared" si="381"/>
        <v>0.40700000000000003</v>
      </c>
      <c r="CJ438" s="8">
        <f t="shared" si="382"/>
        <v>0.28699999999999992</v>
      </c>
      <c r="CK438" s="8">
        <f t="shared" si="383"/>
        <v>0.36699999999999999</v>
      </c>
      <c r="CL438" s="8">
        <f t="shared" si="384"/>
        <v>0.18700000000000028</v>
      </c>
      <c r="CM438" s="8">
        <f t="shared" si="385"/>
        <v>0.2370000000000001</v>
      </c>
      <c r="CN438" s="8"/>
    </row>
    <row r="439" spans="1:92">
      <c r="A439" s="1">
        <f t="shared" si="413"/>
        <v>437</v>
      </c>
      <c r="B439" s="19"/>
      <c r="C439" s="1">
        <v>5</v>
      </c>
      <c r="D439" s="4">
        <f t="shared" si="386"/>
        <v>35</v>
      </c>
      <c r="E439" s="4" t="s">
        <v>162</v>
      </c>
      <c r="F439" s="4">
        <v>3</v>
      </c>
      <c r="G439" s="4" t="s">
        <v>13</v>
      </c>
      <c r="H439" s="4" t="s">
        <v>19</v>
      </c>
      <c r="I439" s="4"/>
      <c r="J439" s="5">
        <v>98.4</v>
      </c>
      <c r="K439" s="69"/>
      <c r="L439" s="41">
        <v>4.2100000000000009</v>
      </c>
      <c r="M439" s="132" t="s">
        <v>127</v>
      </c>
      <c r="N439" s="1" t="s">
        <v>15</v>
      </c>
      <c r="O439" s="23">
        <v>4.21</v>
      </c>
      <c r="P439" s="1" t="s">
        <v>9</v>
      </c>
      <c r="Q439" s="3" t="s">
        <v>227</v>
      </c>
      <c r="R439" s="23">
        <v>4.5049999999999999</v>
      </c>
      <c r="S439" s="23">
        <v>4.4279999999999999</v>
      </c>
      <c r="T439" s="23">
        <v>4.3929999999999998</v>
      </c>
      <c r="U439" s="23">
        <v>3.9689999999999999</v>
      </c>
      <c r="V439" s="23">
        <v>4.1509999999999998</v>
      </c>
      <c r="W439" s="36"/>
      <c r="X439" s="36"/>
      <c r="Y439" s="36"/>
      <c r="Z439" s="23">
        <v>4.2229999999999999</v>
      </c>
      <c r="AA439" s="38"/>
      <c r="AB439" s="23">
        <v>4.3979999999999997</v>
      </c>
      <c r="AC439" s="23">
        <v>4.407</v>
      </c>
      <c r="AD439" s="23">
        <v>4.4130000000000003</v>
      </c>
      <c r="AE439" s="23">
        <v>4.28</v>
      </c>
      <c r="AF439" s="23">
        <v>4.41</v>
      </c>
      <c r="AG439" s="23">
        <v>3.9060000000000001</v>
      </c>
      <c r="AH439" s="23">
        <f t="shared" si="417"/>
        <v>4.1580000000000004</v>
      </c>
      <c r="AI439" s="7">
        <v>3.94</v>
      </c>
      <c r="AJ439" s="7">
        <v>4.26</v>
      </c>
      <c r="AK439" s="7">
        <v>4.01</v>
      </c>
      <c r="AL439" s="7">
        <v>4.17</v>
      </c>
      <c r="AM439" s="7">
        <v>4.12</v>
      </c>
      <c r="AN439" s="7">
        <v>4.43</v>
      </c>
      <c r="AO439" s="7">
        <v>4.42</v>
      </c>
      <c r="AP439" s="3"/>
      <c r="AQ439" s="23">
        <f t="shared" si="387"/>
        <v>0.29499999999999904</v>
      </c>
      <c r="AR439" s="23">
        <f t="shared" si="411"/>
        <v>0.21799999999999908</v>
      </c>
      <c r="AS439" s="23">
        <f t="shared" si="412"/>
        <v>0.18299999999999894</v>
      </c>
      <c r="AT439" s="23">
        <f t="shared" si="390"/>
        <v>-0.24100000000000099</v>
      </c>
      <c r="AU439" s="23">
        <f t="shared" si="391"/>
        <v>-5.9000000000001052E-2</v>
      </c>
      <c r="AV439" s="23" t="str">
        <f t="shared" si="392"/>
        <v/>
      </c>
      <c r="AW439" s="23" t="str">
        <f t="shared" si="393"/>
        <v/>
      </c>
      <c r="AX439" s="23" t="str">
        <f t="shared" si="394"/>
        <v/>
      </c>
      <c r="AY439" s="23">
        <f t="shared" si="395"/>
        <v>1.2999999999999012E-2</v>
      </c>
      <c r="AZ439" s="23" t="str">
        <f t="shared" si="396"/>
        <v/>
      </c>
      <c r="BA439" s="23">
        <f t="shared" si="397"/>
        <v>0.18799999999999883</v>
      </c>
      <c r="BB439" s="23">
        <f t="shared" si="398"/>
        <v>0.19699999999999918</v>
      </c>
      <c r="BC439" s="23">
        <f t="shared" si="399"/>
        <v>0.2029999999999994</v>
      </c>
      <c r="BD439" s="23">
        <f t="shared" si="400"/>
        <v>6.9999999999999396E-2</v>
      </c>
      <c r="BE439" s="23">
        <f t="shared" si="401"/>
        <v>0.19999999999999929</v>
      </c>
      <c r="BF439" s="23">
        <f t="shared" si="402"/>
        <v>-0.30400000000000071</v>
      </c>
      <c r="BG439" s="23">
        <f t="shared" si="403"/>
        <v>-5.200000000000049E-2</v>
      </c>
      <c r="BH439" s="23">
        <f t="shared" si="404"/>
        <v>-0.27000000000000091</v>
      </c>
      <c r="BI439" s="23">
        <f t="shared" si="405"/>
        <v>4.9999999999998934E-2</v>
      </c>
      <c r="BJ439" s="23">
        <f t="shared" si="406"/>
        <v>-0.20000000000000107</v>
      </c>
      <c r="BK439" s="23">
        <f t="shared" si="407"/>
        <v>-4.0000000000000924E-2</v>
      </c>
      <c r="BL439" s="23">
        <f t="shared" si="408"/>
        <v>-9.0000000000000746E-2</v>
      </c>
      <c r="BM439" s="23">
        <f t="shared" si="409"/>
        <v>0.21999999999999886</v>
      </c>
      <c r="BN439" s="23">
        <f t="shared" si="410"/>
        <v>0.20999999999999908</v>
      </c>
      <c r="BP439" s="8">
        <f t="shared" si="362"/>
        <v>0.29499999999999904</v>
      </c>
      <c r="BQ439" s="8">
        <f t="shared" si="363"/>
        <v>0.21799999999999908</v>
      </c>
      <c r="BR439" s="8">
        <f t="shared" si="364"/>
        <v>0.18299999999999894</v>
      </c>
      <c r="BS439" s="8">
        <f t="shared" si="365"/>
        <v>0.24100000000000099</v>
      </c>
      <c r="BT439" s="8">
        <f t="shared" si="366"/>
        <v>5.9000000000001052E-2</v>
      </c>
      <c r="BU439" s="8" t="str">
        <f t="shared" si="367"/>
        <v/>
      </c>
      <c r="BV439" s="8" t="str">
        <f t="shared" si="368"/>
        <v/>
      </c>
      <c r="BW439" s="8" t="str">
        <f t="shared" si="369"/>
        <v/>
      </c>
      <c r="BX439" s="8">
        <f t="shared" si="370"/>
        <v>1.2999999999999012E-2</v>
      </c>
      <c r="BY439" s="8" t="str">
        <f t="shared" si="371"/>
        <v/>
      </c>
      <c r="BZ439" s="8">
        <f t="shared" si="372"/>
        <v>0.18799999999999883</v>
      </c>
      <c r="CA439" s="8">
        <f t="shared" si="373"/>
        <v>0.19699999999999918</v>
      </c>
      <c r="CB439" s="8">
        <f t="shared" si="374"/>
        <v>0.2029999999999994</v>
      </c>
      <c r="CC439" s="8">
        <f t="shared" si="375"/>
        <v>6.9999999999999396E-2</v>
      </c>
      <c r="CD439" s="8">
        <f t="shared" si="376"/>
        <v>0.19999999999999929</v>
      </c>
      <c r="CE439" s="8">
        <f t="shared" si="377"/>
        <v>0.30400000000000071</v>
      </c>
      <c r="CF439" s="8">
        <f t="shared" si="378"/>
        <v>5.200000000000049E-2</v>
      </c>
      <c r="CG439" s="8">
        <f t="shared" si="379"/>
        <v>0.27000000000000091</v>
      </c>
      <c r="CH439" s="8">
        <f t="shared" si="380"/>
        <v>4.9999999999998934E-2</v>
      </c>
      <c r="CI439" s="8">
        <f t="shared" si="381"/>
        <v>0.20000000000000107</v>
      </c>
      <c r="CJ439" s="8">
        <f t="shared" si="382"/>
        <v>4.0000000000000924E-2</v>
      </c>
      <c r="CK439" s="8">
        <f t="shared" si="383"/>
        <v>9.0000000000000746E-2</v>
      </c>
      <c r="CL439" s="8">
        <f t="shared" si="384"/>
        <v>0.21999999999999886</v>
      </c>
      <c r="CM439" s="8">
        <f t="shared" si="385"/>
        <v>0.20999999999999908</v>
      </c>
      <c r="CN439" s="8"/>
    </row>
    <row r="440" spans="1:92">
      <c r="A440" s="1">
        <f t="shared" si="413"/>
        <v>438</v>
      </c>
      <c r="B440" s="19"/>
      <c r="C440" s="1">
        <v>5</v>
      </c>
      <c r="D440" s="4">
        <f t="shared" si="386"/>
        <v>35</v>
      </c>
      <c r="E440" s="4" t="s">
        <v>163</v>
      </c>
      <c r="F440" s="4">
        <v>3</v>
      </c>
      <c r="G440" s="4" t="s">
        <v>13</v>
      </c>
      <c r="H440" s="4" t="s">
        <v>19</v>
      </c>
      <c r="I440" s="4"/>
      <c r="J440" s="5">
        <v>98.1</v>
      </c>
      <c r="K440" s="69"/>
      <c r="L440" s="41">
        <v>5.4689999999999994</v>
      </c>
      <c r="M440" s="132" t="s">
        <v>127</v>
      </c>
      <c r="N440" s="1" t="s">
        <v>15</v>
      </c>
      <c r="O440" s="23">
        <v>5.4750000000000005</v>
      </c>
      <c r="P440" s="1" t="s">
        <v>9</v>
      </c>
      <c r="Q440" s="3" t="s">
        <v>227</v>
      </c>
      <c r="R440" s="23">
        <v>5.694</v>
      </c>
      <c r="S440" s="23">
        <v>5.6639999999999997</v>
      </c>
      <c r="T440" s="23">
        <v>5.5910000000000002</v>
      </c>
      <c r="U440" s="23">
        <v>5.1890000000000001</v>
      </c>
      <c r="V440" s="23">
        <v>5.4729999999999999</v>
      </c>
      <c r="W440" s="36"/>
      <c r="X440" s="36"/>
      <c r="Y440" s="36"/>
      <c r="Z440" s="23">
        <v>5.4820000000000002</v>
      </c>
      <c r="AA440" s="38"/>
      <c r="AB440" s="23">
        <v>5.4580000000000002</v>
      </c>
      <c r="AC440" s="23">
        <v>5.4859999999999998</v>
      </c>
      <c r="AD440" s="23">
        <v>5.5460000000000003</v>
      </c>
      <c r="AE440" s="23">
        <v>5.3289999999999997</v>
      </c>
      <c r="AF440" s="23">
        <v>5.5919999999999996</v>
      </c>
      <c r="AG440" s="23">
        <v>5.23</v>
      </c>
      <c r="AH440" s="23">
        <f t="shared" si="417"/>
        <v>5.4109999999999996</v>
      </c>
      <c r="AI440" s="7">
        <v>5.41</v>
      </c>
      <c r="AJ440" s="7">
        <v>5.5</v>
      </c>
      <c r="AK440" s="7">
        <v>5.09</v>
      </c>
      <c r="AL440" s="7">
        <v>5.47</v>
      </c>
      <c r="AM440" s="7">
        <v>5.4</v>
      </c>
      <c r="AN440" s="7">
        <v>5.63</v>
      </c>
      <c r="AO440" s="7">
        <v>5.6</v>
      </c>
      <c r="AP440" s="3"/>
      <c r="AQ440" s="23">
        <f t="shared" si="387"/>
        <v>0.22500000000000053</v>
      </c>
      <c r="AR440" s="23">
        <f t="shared" si="411"/>
        <v>0.19500000000000028</v>
      </c>
      <c r="AS440" s="23">
        <f t="shared" si="412"/>
        <v>0.12200000000000077</v>
      </c>
      <c r="AT440" s="23">
        <f t="shared" si="390"/>
        <v>-0.27999999999999936</v>
      </c>
      <c r="AU440" s="23">
        <f t="shared" si="391"/>
        <v>4.0000000000004476E-3</v>
      </c>
      <c r="AV440" s="23" t="str">
        <f t="shared" si="392"/>
        <v/>
      </c>
      <c r="AW440" s="23" t="str">
        <f t="shared" si="393"/>
        <v/>
      </c>
      <c r="AX440" s="23" t="str">
        <f t="shared" si="394"/>
        <v/>
      </c>
      <c r="AY440" s="23">
        <f t="shared" si="395"/>
        <v>1.3000000000000789E-2</v>
      </c>
      <c r="AZ440" s="23" t="str">
        <f t="shared" si="396"/>
        <v/>
      </c>
      <c r="BA440" s="23">
        <f t="shared" si="397"/>
        <v>-1.0999999999999233E-2</v>
      </c>
      <c r="BB440" s="23">
        <f t="shared" si="398"/>
        <v>1.7000000000000348E-2</v>
      </c>
      <c r="BC440" s="23">
        <f t="shared" si="399"/>
        <v>7.7000000000000846E-2</v>
      </c>
      <c r="BD440" s="23">
        <f t="shared" si="400"/>
        <v>-0.13999999999999968</v>
      </c>
      <c r="BE440" s="23">
        <f t="shared" si="401"/>
        <v>0.12300000000000022</v>
      </c>
      <c r="BF440" s="23">
        <f t="shared" si="402"/>
        <v>-0.23899999999999899</v>
      </c>
      <c r="BG440" s="23">
        <f t="shared" si="403"/>
        <v>-5.7999999999999829E-2</v>
      </c>
      <c r="BH440" s="23">
        <f t="shared" si="404"/>
        <v>-5.8999999999999275E-2</v>
      </c>
      <c r="BI440" s="23">
        <f t="shared" si="405"/>
        <v>3.1000000000000583E-2</v>
      </c>
      <c r="BJ440" s="23">
        <f t="shared" si="406"/>
        <v>-0.37899999999999956</v>
      </c>
      <c r="BK440" s="23">
        <f t="shared" si="407"/>
        <v>1.000000000000334E-3</v>
      </c>
      <c r="BL440" s="23">
        <f t="shared" si="408"/>
        <v>-6.8999999999999062E-2</v>
      </c>
      <c r="BM440" s="23">
        <f t="shared" si="409"/>
        <v>0.16100000000000048</v>
      </c>
      <c r="BN440" s="23">
        <f t="shared" si="410"/>
        <v>0.13100000000000023</v>
      </c>
      <c r="BP440" s="8">
        <f t="shared" si="362"/>
        <v>0.22500000000000053</v>
      </c>
      <c r="BQ440" s="8">
        <f t="shared" si="363"/>
        <v>0.19500000000000028</v>
      </c>
      <c r="BR440" s="8">
        <f t="shared" si="364"/>
        <v>0.12200000000000077</v>
      </c>
      <c r="BS440" s="8">
        <f t="shared" si="365"/>
        <v>0.27999999999999936</v>
      </c>
      <c r="BT440" s="8">
        <f t="shared" si="366"/>
        <v>4.0000000000004476E-3</v>
      </c>
      <c r="BU440" s="8" t="str">
        <f t="shared" si="367"/>
        <v/>
      </c>
      <c r="BV440" s="8" t="str">
        <f t="shared" si="368"/>
        <v/>
      </c>
      <c r="BW440" s="8" t="str">
        <f t="shared" si="369"/>
        <v/>
      </c>
      <c r="BX440" s="8">
        <f t="shared" si="370"/>
        <v>1.3000000000000789E-2</v>
      </c>
      <c r="BY440" s="8" t="str">
        <f t="shared" si="371"/>
        <v/>
      </c>
      <c r="BZ440" s="8">
        <f t="shared" si="372"/>
        <v>1.0999999999999233E-2</v>
      </c>
      <c r="CA440" s="8">
        <f t="shared" si="373"/>
        <v>1.7000000000000348E-2</v>
      </c>
      <c r="CB440" s="8">
        <f t="shared" si="374"/>
        <v>7.7000000000000846E-2</v>
      </c>
      <c r="CC440" s="8">
        <f t="shared" si="375"/>
        <v>0.13999999999999968</v>
      </c>
      <c r="CD440" s="8">
        <f t="shared" si="376"/>
        <v>0.12300000000000022</v>
      </c>
      <c r="CE440" s="8">
        <f t="shared" si="377"/>
        <v>0.23899999999999899</v>
      </c>
      <c r="CF440" s="8">
        <f t="shared" si="378"/>
        <v>5.7999999999999829E-2</v>
      </c>
      <c r="CG440" s="8">
        <f t="shared" si="379"/>
        <v>5.8999999999999275E-2</v>
      </c>
      <c r="CH440" s="8">
        <f t="shared" si="380"/>
        <v>3.1000000000000583E-2</v>
      </c>
      <c r="CI440" s="8">
        <f t="shared" si="381"/>
        <v>0.37899999999999956</v>
      </c>
      <c r="CJ440" s="8">
        <f t="shared" si="382"/>
        <v>1.000000000000334E-3</v>
      </c>
      <c r="CK440" s="8">
        <f t="shared" si="383"/>
        <v>6.8999999999999062E-2</v>
      </c>
      <c r="CL440" s="8">
        <f t="shared" si="384"/>
        <v>0.16100000000000048</v>
      </c>
      <c r="CM440" s="8">
        <f t="shared" si="385"/>
        <v>0.13100000000000023</v>
      </c>
      <c r="CN440" s="8"/>
    </row>
    <row r="441" spans="1:92">
      <c r="A441" s="1">
        <f t="shared" si="413"/>
        <v>439</v>
      </c>
      <c r="B441" s="19"/>
      <c r="C441" s="1">
        <v>5</v>
      </c>
      <c r="D441" s="4">
        <f t="shared" si="386"/>
        <v>35</v>
      </c>
      <c r="E441" s="4" t="s">
        <v>150</v>
      </c>
      <c r="F441" s="4">
        <v>3</v>
      </c>
      <c r="G441" s="4" t="s">
        <v>16</v>
      </c>
      <c r="H441" s="4" t="s">
        <v>24</v>
      </c>
      <c r="I441" s="4"/>
      <c r="J441" s="5">
        <v>97.9</v>
      </c>
      <c r="K441" s="69"/>
      <c r="L441" s="41">
        <v>6.027000000000001</v>
      </c>
      <c r="M441" s="132" t="s">
        <v>127</v>
      </c>
      <c r="N441" s="1" t="s">
        <v>15</v>
      </c>
      <c r="O441" s="23">
        <v>6.0550000000000006</v>
      </c>
      <c r="P441" s="1" t="s">
        <v>9</v>
      </c>
      <c r="Q441" s="3" t="s">
        <v>227</v>
      </c>
      <c r="R441" s="23">
        <v>6.1260000000000003</v>
      </c>
      <c r="S441" s="23">
        <v>6.0140000000000002</v>
      </c>
      <c r="T441" s="23">
        <v>6.2610000000000001</v>
      </c>
      <c r="U441" s="23">
        <v>6.1989999999999998</v>
      </c>
      <c r="V441" s="23">
        <v>6.1050000000000004</v>
      </c>
      <c r="W441" s="36"/>
      <c r="X441" s="36"/>
      <c r="Y441" s="36"/>
      <c r="Z441" s="23">
        <v>6.024</v>
      </c>
      <c r="AA441" s="38"/>
      <c r="AB441" s="23">
        <v>6.2560000000000002</v>
      </c>
      <c r="AC441" s="23">
        <v>6.1970000000000001</v>
      </c>
      <c r="AD441" s="23">
        <v>6.1349999999999998</v>
      </c>
      <c r="AE441" s="23">
        <v>6.1539999999999999</v>
      </c>
      <c r="AF441" s="23">
        <v>6.077</v>
      </c>
      <c r="AG441" s="23">
        <v>5.8929999999999998</v>
      </c>
      <c r="AH441" s="23">
        <f t="shared" si="417"/>
        <v>5.9849999999999994</v>
      </c>
      <c r="AI441" s="7">
        <v>5.57</v>
      </c>
      <c r="AJ441" s="7">
        <v>6.16</v>
      </c>
      <c r="AK441" s="7">
        <v>5.99</v>
      </c>
      <c r="AL441" s="7">
        <v>6.05</v>
      </c>
      <c r="AM441" s="7">
        <v>5.99</v>
      </c>
      <c r="AN441" s="7">
        <v>6.09</v>
      </c>
      <c r="AO441" s="7">
        <v>6.08</v>
      </c>
      <c r="AP441" s="3"/>
      <c r="AQ441" s="23">
        <f t="shared" si="387"/>
        <v>9.8999999999999311E-2</v>
      </c>
      <c r="AR441" s="23">
        <f t="shared" si="411"/>
        <v>-1.3000000000000789E-2</v>
      </c>
      <c r="AS441" s="23">
        <f t="shared" si="412"/>
        <v>0.2339999999999991</v>
      </c>
      <c r="AT441" s="23">
        <f t="shared" si="390"/>
        <v>0.17199999999999882</v>
      </c>
      <c r="AU441" s="23">
        <f t="shared" si="391"/>
        <v>7.7999999999999403E-2</v>
      </c>
      <c r="AV441" s="23" t="str">
        <f t="shared" si="392"/>
        <v/>
      </c>
      <c r="AW441" s="23" t="str">
        <f t="shared" si="393"/>
        <v/>
      </c>
      <c r="AX441" s="23" t="str">
        <f t="shared" si="394"/>
        <v/>
      </c>
      <c r="AY441" s="23">
        <f t="shared" si="395"/>
        <v>-3.0000000000010019E-3</v>
      </c>
      <c r="AZ441" s="23" t="str">
        <f t="shared" si="396"/>
        <v/>
      </c>
      <c r="BA441" s="23">
        <f t="shared" si="397"/>
        <v>0.2289999999999992</v>
      </c>
      <c r="BB441" s="23">
        <f t="shared" si="398"/>
        <v>0.16999999999999904</v>
      </c>
      <c r="BC441" s="23">
        <f t="shared" si="399"/>
        <v>0.10799999999999876</v>
      </c>
      <c r="BD441" s="23">
        <f t="shared" si="400"/>
        <v>0.12699999999999889</v>
      </c>
      <c r="BE441" s="23">
        <f t="shared" si="401"/>
        <v>4.9999999999998934E-2</v>
      </c>
      <c r="BF441" s="23">
        <f t="shared" si="402"/>
        <v>-0.13400000000000123</v>
      </c>
      <c r="BG441" s="23">
        <f t="shared" si="403"/>
        <v>-4.2000000000001592E-2</v>
      </c>
      <c r="BH441" s="23">
        <f t="shared" si="404"/>
        <v>-0.45700000000000074</v>
      </c>
      <c r="BI441" s="23">
        <f t="shared" si="405"/>
        <v>0.13299999999999912</v>
      </c>
      <c r="BJ441" s="23">
        <f t="shared" si="406"/>
        <v>-3.700000000000081E-2</v>
      </c>
      <c r="BK441" s="23">
        <f t="shared" si="407"/>
        <v>2.2999999999998799E-2</v>
      </c>
      <c r="BL441" s="23">
        <f t="shared" si="408"/>
        <v>-3.700000000000081E-2</v>
      </c>
      <c r="BM441" s="23">
        <f t="shared" si="409"/>
        <v>6.2999999999998835E-2</v>
      </c>
      <c r="BN441" s="23">
        <f t="shared" si="410"/>
        <v>5.2999999999999048E-2</v>
      </c>
      <c r="BP441" s="8">
        <f t="shared" si="362"/>
        <v>9.8999999999999311E-2</v>
      </c>
      <c r="BQ441" s="8">
        <f t="shared" si="363"/>
        <v>1.3000000000000789E-2</v>
      </c>
      <c r="BR441" s="8">
        <f t="shared" si="364"/>
        <v>0.2339999999999991</v>
      </c>
      <c r="BS441" s="8">
        <f t="shared" si="365"/>
        <v>0.17199999999999882</v>
      </c>
      <c r="BT441" s="8">
        <f t="shared" si="366"/>
        <v>7.7999999999999403E-2</v>
      </c>
      <c r="BU441" s="8" t="str">
        <f t="shared" si="367"/>
        <v/>
      </c>
      <c r="BV441" s="8" t="str">
        <f t="shared" si="368"/>
        <v/>
      </c>
      <c r="BW441" s="8" t="str">
        <f t="shared" si="369"/>
        <v/>
      </c>
      <c r="BX441" s="8">
        <f t="shared" si="370"/>
        <v>3.0000000000010019E-3</v>
      </c>
      <c r="BY441" s="8" t="str">
        <f t="shared" si="371"/>
        <v/>
      </c>
      <c r="BZ441" s="8">
        <f t="shared" si="372"/>
        <v>0.2289999999999992</v>
      </c>
      <c r="CA441" s="8">
        <f t="shared" si="373"/>
        <v>0.16999999999999904</v>
      </c>
      <c r="CB441" s="8">
        <f t="shared" si="374"/>
        <v>0.10799999999999876</v>
      </c>
      <c r="CC441" s="8">
        <f t="shared" si="375"/>
        <v>0.12699999999999889</v>
      </c>
      <c r="CD441" s="8">
        <f t="shared" si="376"/>
        <v>4.9999999999998934E-2</v>
      </c>
      <c r="CE441" s="8">
        <f t="shared" si="377"/>
        <v>0.13400000000000123</v>
      </c>
      <c r="CF441" s="8">
        <f t="shared" si="378"/>
        <v>4.2000000000001592E-2</v>
      </c>
      <c r="CG441" s="8">
        <f t="shared" si="379"/>
        <v>0.45700000000000074</v>
      </c>
      <c r="CH441" s="8">
        <f t="shared" si="380"/>
        <v>0.13299999999999912</v>
      </c>
      <c r="CI441" s="8">
        <f t="shared" si="381"/>
        <v>3.700000000000081E-2</v>
      </c>
      <c r="CJ441" s="8">
        <f t="shared" si="382"/>
        <v>2.2999999999998799E-2</v>
      </c>
      <c r="CK441" s="8">
        <f t="shared" si="383"/>
        <v>3.700000000000081E-2</v>
      </c>
      <c r="CL441" s="8">
        <f t="shared" si="384"/>
        <v>6.2999999999998835E-2</v>
      </c>
      <c r="CM441" s="8">
        <f t="shared" si="385"/>
        <v>5.2999999999999048E-2</v>
      </c>
      <c r="CN441" s="8"/>
    </row>
    <row r="442" spans="1:92">
      <c r="A442" s="1">
        <f t="shared" si="413"/>
        <v>440</v>
      </c>
      <c r="B442" s="19"/>
      <c r="C442" s="1">
        <v>5</v>
      </c>
      <c r="D442" s="4">
        <f t="shared" si="386"/>
        <v>35</v>
      </c>
      <c r="E442" s="4" t="s">
        <v>149</v>
      </c>
      <c r="F442" s="4">
        <v>3</v>
      </c>
      <c r="G442" s="4" t="s">
        <v>16</v>
      </c>
      <c r="H442" s="4" t="s">
        <v>25</v>
      </c>
      <c r="I442" s="4"/>
      <c r="J442" s="5">
        <v>97.9</v>
      </c>
      <c r="K442" s="69"/>
      <c r="L442" s="41">
        <v>6.5890000000000004</v>
      </c>
      <c r="M442" s="132" t="s">
        <v>127</v>
      </c>
      <c r="N442" s="1" t="s">
        <v>15</v>
      </c>
      <c r="O442" s="23">
        <v>6.6130000000000013</v>
      </c>
      <c r="P442" s="1" t="s">
        <v>9</v>
      </c>
      <c r="Q442" s="3" t="s">
        <v>227</v>
      </c>
      <c r="R442" s="23">
        <v>6.64</v>
      </c>
      <c r="S442" s="23">
        <v>6.5490000000000004</v>
      </c>
      <c r="T442" s="23">
        <v>6.8090000000000002</v>
      </c>
      <c r="U442" s="23">
        <v>6.6360000000000001</v>
      </c>
      <c r="V442" s="23">
        <v>6.6550000000000002</v>
      </c>
      <c r="W442" s="36"/>
      <c r="X442" s="36"/>
      <c r="Y442" s="36"/>
      <c r="Z442" s="23">
        <v>6.5860000000000003</v>
      </c>
      <c r="AA442" s="38"/>
      <c r="AB442" s="23">
        <v>6.7809999999999997</v>
      </c>
      <c r="AC442" s="23">
        <v>6.7270000000000003</v>
      </c>
      <c r="AD442" s="23">
        <v>6.6660000000000004</v>
      </c>
      <c r="AE442" s="23">
        <v>6.681</v>
      </c>
      <c r="AF442" s="23">
        <v>6.6059999999999999</v>
      </c>
      <c r="AG442" s="23">
        <v>6.45</v>
      </c>
      <c r="AH442" s="23">
        <f t="shared" si="417"/>
        <v>6.5280000000000005</v>
      </c>
      <c r="AI442" s="7">
        <v>6.04</v>
      </c>
      <c r="AJ442" s="7">
        <v>6.76</v>
      </c>
      <c r="AK442" s="7">
        <v>6.6</v>
      </c>
      <c r="AL442" s="7">
        <v>6.62</v>
      </c>
      <c r="AM442" s="7">
        <v>6.56</v>
      </c>
      <c r="AN442" s="7">
        <v>6.68</v>
      </c>
      <c r="AO442" s="7">
        <v>6.68</v>
      </c>
      <c r="AP442" s="3"/>
      <c r="AQ442" s="23">
        <f t="shared" si="387"/>
        <v>5.0999999999999268E-2</v>
      </c>
      <c r="AR442" s="23">
        <f t="shared" si="411"/>
        <v>-4.0000000000000036E-2</v>
      </c>
      <c r="AS442" s="23">
        <f t="shared" si="412"/>
        <v>0.21999999999999975</v>
      </c>
      <c r="AT442" s="23">
        <f t="shared" si="390"/>
        <v>4.6999999999999709E-2</v>
      </c>
      <c r="AU442" s="23">
        <f t="shared" si="391"/>
        <v>6.5999999999999837E-2</v>
      </c>
      <c r="AV442" s="23" t="str">
        <f t="shared" si="392"/>
        <v/>
      </c>
      <c r="AW442" s="23" t="str">
        <f t="shared" si="393"/>
        <v/>
      </c>
      <c r="AX442" s="23" t="str">
        <f t="shared" si="394"/>
        <v/>
      </c>
      <c r="AY442" s="23">
        <f t="shared" si="395"/>
        <v>-3.0000000000001137E-3</v>
      </c>
      <c r="AZ442" s="23" t="str">
        <f t="shared" si="396"/>
        <v/>
      </c>
      <c r="BA442" s="23">
        <f t="shared" si="397"/>
        <v>0.19199999999999928</v>
      </c>
      <c r="BB442" s="23">
        <f t="shared" si="398"/>
        <v>0.1379999999999999</v>
      </c>
      <c r="BC442" s="23">
        <f t="shared" si="399"/>
        <v>7.6999999999999957E-2</v>
      </c>
      <c r="BD442" s="23">
        <f t="shared" si="400"/>
        <v>9.1999999999999638E-2</v>
      </c>
      <c r="BE442" s="23">
        <f t="shared" si="401"/>
        <v>1.699999999999946E-2</v>
      </c>
      <c r="BF442" s="23">
        <f t="shared" si="402"/>
        <v>-0.13900000000000023</v>
      </c>
      <c r="BG442" s="23">
        <f t="shared" si="403"/>
        <v>-6.0999999999999943E-2</v>
      </c>
      <c r="BH442" s="23">
        <f t="shared" si="404"/>
        <v>-0.54900000000000038</v>
      </c>
      <c r="BI442" s="23">
        <f t="shared" si="405"/>
        <v>0.17099999999999937</v>
      </c>
      <c r="BJ442" s="23">
        <f t="shared" si="406"/>
        <v>1.0999999999999233E-2</v>
      </c>
      <c r="BK442" s="23">
        <f t="shared" si="407"/>
        <v>3.0999999999999694E-2</v>
      </c>
      <c r="BL442" s="23">
        <f t="shared" si="408"/>
        <v>-2.9000000000000803E-2</v>
      </c>
      <c r="BM442" s="23">
        <f t="shared" si="409"/>
        <v>9.0999999999999304E-2</v>
      </c>
      <c r="BN442" s="23">
        <f t="shared" si="410"/>
        <v>9.0999999999999304E-2</v>
      </c>
      <c r="BP442" s="8">
        <f t="shared" si="362"/>
        <v>5.0999999999999268E-2</v>
      </c>
      <c r="BQ442" s="8">
        <f t="shared" si="363"/>
        <v>4.0000000000000036E-2</v>
      </c>
      <c r="BR442" s="8">
        <f t="shared" si="364"/>
        <v>0.21999999999999975</v>
      </c>
      <c r="BS442" s="8">
        <f t="shared" si="365"/>
        <v>4.6999999999999709E-2</v>
      </c>
      <c r="BT442" s="8">
        <f t="shared" si="366"/>
        <v>6.5999999999999837E-2</v>
      </c>
      <c r="BU442" s="8" t="str">
        <f t="shared" si="367"/>
        <v/>
      </c>
      <c r="BV442" s="8" t="str">
        <f t="shared" si="368"/>
        <v/>
      </c>
      <c r="BW442" s="8" t="str">
        <f t="shared" si="369"/>
        <v/>
      </c>
      <c r="BX442" s="8">
        <f t="shared" si="370"/>
        <v>3.0000000000001137E-3</v>
      </c>
      <c r="BY442" s="8" t="str">
        <f t="shared" si="371"/>
        <v/>
      </c>
      <c r="BZ442" s="8">
        <f t="shared" si="372"/>
        <v>0.19199999999999928</v>
      </c>
      <c r="CA442" s="8">
        <f t="shared" si="373"/>
        <v>0.1379999999999999</v>
      </c>
      <c r="CB442" s="8">
        <f t="shared" si="374"/>
        <v>7.6999999999999957E-2</v>
      </c>
      <c r="CC442" s="8">
        <f t="shared" si="375"/>
        <v>9.1999999999999638E-2</v>
      </c>
      <c r="CD442" s="8">
        <f t="shared" si="376"/>
        <v>1.699999999999946E-2</v>
      </c>
      <c r="CE442" s="8">
        <f t="shared" si="377"/>
        <v>0.13900000000000023</v>
      </c>
      <c r="CF442" s="8">
        <f t="shared" si="378"/>
        <v>6.0999999999999943E-2</v>
      </c>
      <c r="CG442" s="8">
        <f t="shared" si="379"/>
        <v>0.54900000000000038</v>
      </c>
      <c r="CH442" s="8">
        <f t="shared" si="380"/>
        <v>0.17099999999999937</v>
      </c>
      <c r="CI442" s="8">
        <f t="shared" si="381"/>
        <v>1.0999999999999233E-2</v>
      </c>
      <c r="CJ442" s="8">
        <f t="shared" si="382"/>
        <v>3.0999999999999694E-2</v>
      </c>
      <c r="CK442" s="8">
        <f t="shared" si="383"/>
        <v>2.9000000000000803E-2</v>
      </c>
      <c r="CL442" s="8">
        <f t="shared" si="384"/>
        <v>9.0999999999999304E-2</v>
      </c>
      <c r="CM442" s="8">
        <f t="shared" si="385"/>
        <v>9.0999999999999304E-2</v>
      </c>
      <c r="CN442" s="8"/>
    </row>
    <row r="443" spans="1:92">
      <c r="A443" s="1">
        <f t="shared" si="413"/>
        <v>441</v>
      </c>
      <c r="B443" s="2" t="s">
        <v>363</v>
      </c>
      <c r="C443" s="1">
        <v>8</v>
      </c>
      <c r="D443" s="4">
        <f t="shared" si="386"/>
        <v>69</v>
      </c>
      <c r="E443" s="4" t="s">
        <v>171</v>
      </c>
      <c r="F443" s="4">
        <v>1</v>
      </c>
      <c r="G443" s="4" t="s">
        <v>16</v>
      </c>
      <c r="H443" s="4" t="s">
        <v>192</v>
      </c>
      <c r="I443" s="4"/>
      <c r="J443" s="12">
        <v>93.4</v>
      </c>
      <c r="K443" s="67">
        <v>1.4999999999999999E-2</v>
      </c>
      <c r="L443" s="41">
        <v>5.4340000000000002</v>
      </c>
      <c r="M443" s="132" t="s">
        <v>127</v>
      </c>
      <c r="N443" s="1" t="s">
        <v>15</v>
      </c>
      <c r="O443" s="58"/>
      <c r="P443" s="14"/>
      <c r="Q443" s="3"/>
      <c r="R443" s="46">
        <v>5.5270000000000001</v>
      </c>
      <c r="S443" s="46">
        <v>5.4160000000000004</v>
      </c>
      <c r="T443" s="46">
        <v>5.7779999999999996</v>
      </c>
      <c r="U443" s="46">
        <v>5.4889999999999999</v>
      </c>
      <c r="V443" s="46">
        <v>5.5220000000000002</v>
      </c>
      <c r="W443" s="46">
        <v>5.46</v>
      </c>
      <c r="X443" s="46">
        <v>5.4660000000000002</v>
      </c>
      <c r="Y443" s="46">
        <v>5.4489999999999998</v>
      </c>
      <c r="Z443" s="23">
        <v>5.43</v>
      </c>
      <c r="AA443" s="38"/>
      <c r="AB443" s="46">
        <v>5.66</v>
      </c>
      <c r="AC443" s="46">
        <v>5.5949999999999998</v>
      </c>
      <c r="AD443" s="46">
        <v>5.5350000000000001</v>
      </c>
      <c r="AE443" s="46">
        <v>5.4560000000000004</v>
      </c>
      <c r="AF443" s="46">
        <v>5.4829999999999997</v>
      </c>
      <c r="AG443" s="46">
        <v>5.2850000000000001</v>
      </c>
      <c r="AH443" s="23">
        <f t="shared" si="417"/>
        <v>5.3840000000000003</v>
      </c>
      <c r="AI443" s="9"/>
      <c r="AJ443" s="9"/>
      <c r="AK443" s="9"/>
      <c r="AL443" s="9"/>
      <c r="AM443" s="9"/>
      <c r="AN443" s="9"/>
      <c r="AO443" s="9"/>
      <c r="AP443" s="3"/>
      <c r="AQ443" s="23">
        <f t="shared" si="387"/>
        <v>9.2999999999999972E-2</v>
      </c>
      <c r="AR443" s="23">
        <f t="shared" si="411"/>
        <v>-1.7999999999999794E-2</v>
      </c>
      <c r="AS443" s="23">
        <f t="shared" si="412"/>
        <v>0.34399999999999942</v>
      </c>
      <c r="AT443" s="23">
        <f t="shared" si="390"/>
        <v>5.4999999999999716E-2</v>
      </c>
      <c r="AU443" s="23">
        <f t="shared" si="391"/>
        <v>8.8000000000000078E-2</v>
      </c>
      <c r="AV443" s="23">
        <f t="shared" si="392"/>
        <v>2.5999999999999801E-2</v>
      </c>
      <c r="AW443" s="23">
        <f t="shared" si="393"/>
        <v>3.2000000000000028E-2</v>
      </c>
      <c r="AX443" s="23">
        <f t="shared" si="394"/>
        <v>1.499999999999968E-2</v>
      </c>
      <c r="AY443" s="23">
        <f t="shared" si="395"/>
        <v>-4.0000000000004476E-3</v>
      </c>
      <c r="AZ443" s="23" t="str">
        <f t="shared" si="396"/>
        <v/>
      </c>
      <c r="BA443" s="23">
        <f t="shared" si="397"/>
        <v>0.22599999999999998</v>
      </c>
      <c r="BB443" s="23">
        <f t="shared" si="398"/>
        <v>0.16099999999999959</v>
      </c>
      <c r="BC443" s="23">
        <f t="shared" si="399"/>
        <v>0.10099999999999998</v>
      </c>
      <c r="BD443" s="23">
        <f t="shared" si="400"/>
        <v>2.2000000000000242E-2</v>
      </c>
      <c r="BE443" s="23">
        <f t="shared" si="401"/>
        <v>4.8999999999999488E-2</v>
      </c>
      <c r="BF443" s="23">
        <f t="shared" si="402"/>
        <v>-0.14900000000000002</v>
      </c>
      <c r="BG443" s="23">
        <f t="shared" si="403"/>
        <v>-4.9999999999999822E-2</v>
      </c>
      <c r="BH443" s="23" t="str">
        <f t="shared" si="404"/>
        <v/>
      </c>
      <c r="BI443" s="23" t="str">
        <f t="shared" si="405"/>
        <v/>
      </c>
      <c r="BJ443" s="23" t="str">
        <f t="shared" si="406"/>
        <v/>
      </c>
      <c r="BK443" s="23" t="str">
        <f t="shared" si="407"/>
        <v/>
      </c>
      <c r="BL443" s="23" t="str">
        <f t="shared" si="408"/>
        <v/>
      </c>
      <c r="BM443" s="23" t="str">
        <f t="shared" si="409"/>
        <v/>
      </c>
      <c r="BN443" s="23" t="str">
        <f t="shared" si="410"/>
        <v/>
      </c>
      <c r="BP443" s="8">
        <f t="shared" si="362"/>
        <v>9.2999999999999972E-2</v>
      </c>
      <c r="BQ443" s="8">
        <f t="shared" si="363"/>
        <v>1.7999999999999794E-2</v>
      </c>
      <c r="BR443" s="8">
        <f t="shared" si="364"/>
        <v>0.34399999999999942</v>
      </c>
      <c r="BS443" s="8">
        <f t="shared" si="365"/>
        <v>5.4999999999999716E-2</v>
      </c>
      <c r="BT443" s="8">
        <f t="shared" si="366"/>
        <v>8.8000000000000078E-2</v>
      </c>
      <c r="BU443" s="8">
        <f t="shared" si="367"/>
        <v>2.5999999999999801E-2</v>
      </c>
      <c r="BV443" s="8">
        <f t="shared" si="368"/>
        <v>3.2000000000000028E-2</v>
      </c>
      <c r="BW443" s="8">
        <f t="shared" si="369"/>
        <v>1.499999999999968E-2</v>
      </c>
      <c r="BX443" s="8">
        <f t="shared" si="370"/>
        <v>4.0000000000004476E-3</v>
      </c>
      <c r="BY443" s="8" t="str">
        <f t="shared" si="371"/>
        <v/>
      </c>
      <c r="BZ443" s="8">
        <f t="shared" si="372"/>
        <v>0.22599999999999998</v>
      </c>
      <c r="CA443" s="8">
        <f t="shared" si="373"/>
        <v>0.16099999999999959</v>
      </c>
      <c r="CB443" s="8">
        <f t="shared" si="374"/>
        <v>0.10099999999999998</v>
      </c>
      <c r="CC443" s="8">
        <f t="shared" si="375"/>
        <v>2.2000000000000242E-2</v>
      </c>
      <c r="CD443" s="8">
        <f t="shared" si="376"/>
        <v>4.8999999999999488E-2</v>
      </c>
      <c r="CE443" s="8">
        <f t="shared" si="377"/>
        <v>0.14900000000000002</v>
      </c>
      <c r="CF443" s="8">
        <f t="shared" si="378"/>
        <v>4.9999999999999822E-2</v>
      </c>
      <c r="CG443" s="8" t="str">
        <f t="shared" si="379"/>
        <v/>
      </c>
      <c r="CH443" s="8" t="str">
        <f t="shared" si="380"/>
        <v/>
      </c>
      <c r="CI443" s="8" t="str">
        <f t="shared" si="381"/>
        <v/>
      </c>
      <c r="CJ443" s="8" t="str">
        <f t="shared" si="382"/>
        <v/>
      </c>
      <c r="CK443" s="8" t="str">
        <f t="shared" si="383"/>
        <v/>
      </c>
      <c r="CL443" s="8" t="str">
        <f t="shared" si="384"/>
        <v/>
      </c>
      <c r="CM443" s="8" t="str">
        <f t="shared" si="385"/>
        <v/>
      </c>
      <c r="CN443" s="8"/>
    </row>
    <row r="444" spans="1:92">
      <c r="A444" s="1">
        <f t="shared" si="413"/>
        <v>442</v>
      </c>
      <c r="B444" s="19"/>
      <c r="C444" s="1">
        <v>8</v>
      </c>
      <c r="D444" s="4">
        <f t="shared" si="386"/>
        <v>69</v>
      </c>
      <c r="E444" s="4" t="s">
        <v>245</v>
      </c>
      <c r="F444" s="4">
        <v>1</v>
      </c>
      <c r="G444" s="4" t="s">
        <v>13</v>
      </c>
      <c r="H444" s="4" t="s">
        <v>19</v>
      </c>
      <c r="I444" s="4"/>
      <c r="J444" s="12">
        <v>91.5</v>
      </c>
      <c r="K444" s="67">
        <v>0.34699999999999998</v>
      </c>
      <c r="L444" s="41">
        <v>5.4890000000000008</v>
      </c>
      <c r="M444" s="132" t="s">
        <v>127</v>
      </c>
      <c r="N444" s="1" t="s">
        <v>15</v>
      </c>
      <c r="O444" s="58"/>
      <c r="P444" s="14"/>
      <c r="Q444" s="3"/>
      <c r="R444" s="46">
        <v>5.74</v>
      </c>
      <c r="S444" s="46">
        <v>5.5419999999999998</v>
      </c>
      <c r="T444" s="46">
        <v>5.907</v>
      </c>
      <c r="U444" s="38"/>
      <c r="V444" s="46">
        <v>5.6449999999999996</v>
      </c>
      <c r="W444" s="46">
        <v>5.5220000000000002</v>
      </c>
      <c r="X444" s="46">
        <v>5.5129999999999999</v>
      </c>
      <c r="Y444" s="46">
        <v>5.5</v>
      </c>
      <c r="Z444" s="23">
        <v>5.4630000000000001</v>
      </c>
      <c r="AA444" s="38"/>
      <c r="AB444" s="46">
        <v>5.6130000000000004</v>
      </c>
      <c r="AC444" s="46">
        <v>5.6210000000000004</v>
      </c>
      <c r="AD444" s="46">
        <v>5.5940000000000003</v>
      </c>
      <c r="AE444" s="46">
        <v>5.4249999999999998</v>
      </c>
      <c r="AF444" s="46">
        <v>5.5250000000000004</v>
      </c>
      <c r="AG444" s="46">
        <v>5.27</v>
      </c>
      <c r="AH444" s="23">
        <f t="shared" si="417"/>
        <v>5.3975</v>
      </c>
      <c r="AI444" s="9"/>
      <c r="AJ444" s="9"/>
      <c r="AK444" s="9"/>
      <c r="AL444" s="9"/>
      <c r="AM444" s="9"/>
      <c r="AN444" s="9"/>
      <c r="AO444" s="9"/>
      <c r="AP444" s="3"/>
      <c r="AQ444" s="23">
        <f t="shared" si="387"/>
        <v>0.25099999999999945</v>
      </c>
      <c r="AR444" s="23">
        <f t="shared" si="411"/>
        <v>5.2999999999999048E-2</v>
      </c>
      <c r="AS444" s="23">
        <f t="shared" si="412"/>
        <v>0.41799999999999926</v>
      </c>
      <c r="AT444" s="23" t="str">
        <f t="shared" si="390"/>
        <v/>
      </c>
      <c r="AU444" s="23">
        <f t="shared" si="391"/>
        <v>0.15599999999999881</v>
      </c>
      <c r="AV444" s="23">
        <f t="shared" si="392"/>
        <v>3.2999999999999474E-2</v>
      </c>
      <c r="AW444" s="23">
        <f t="shared" si="393"/>
        <v>2.3999999999999133E-2</v>
      </c>
      <c r="AX444" s="23">
        <f t="shared" si="394"/>
        <v>1.0999999999999233E-2</v>
      </c>
      <c r="AY444" s="23">
        <f t="shared" si="395"/>
        <v>-2.6000000000000689E-2</v>
      </c>
      <c r="AZ444" s="23" t="str">
        <f t="shared" si="396"/>
        <v/>
      </c>
      <c r="BA444" s="23">
        <f t="shared" si="397"/>
        <v>0.12399999999999967</v>
      </c>
      <c r="BB444" s="23">
        <f t="shared" si="398"/>
        <v>0.13199999999999967</v>
      </c>
      <c r="BC444" s="23">
        <f t="shared" si="399"/>
        <v>0.10499999999999954</v>
      </c>
      <c r="BD444" s="23">
        <f t="shared" si="400"/>
        <v>-6.4000000000000945E-2</v>
      </c>
      <c r="BE444" s="23">
        <f t="shared" si="401"/>
        <v>3.5999999999999588E-2</v>
      </c>
      <c r="BF444" s="23">
        <f t="shared" si="402"/>
        <v>-0.21900000000000119</v>
      </c>
      <c r="BG444" s="23">
        <f t="shared" si="403"/>
        <v>-9.1500000000000803E-2</v>
      </c>
      <c r="BH444" s="23" t="str">
        <f t="shared" si="404"/>
        <v/>
      </c>
      <c r="BI444" s="23" t="str">
        <f t="shared" si="405"/>
        <v/>
      </c>
      <c r="BJ444" s="23" t="str">
        <f t="shared" si="406"/>
        <v/>
      </c>
      <c r="BK444" s="23" t="str">
        <f t="shared" si="407"/>
        <v/>
      </c>
      <c r="BL444" s="23" t="str">
        <f t="shared" si="408"/>
        <v/>
      </c>
      <c r="BM444" s="23" t="str">
        <f t="shared" si="409"/>
        <v/>
      </c>
      <c r="BN444" s="23" t="str">
        <f t="shared" si="410"/>
        <v/>
      </c>
      <c r="BP444" s="8">
        <f t="shared" ref="BP444:BP507" si="418">IF(AQ444&lt;&gt;"",ABS(AQ444),"")</f>
        <v>0.25099999999999945</v>
      </c>
      <c r="BQ444" s="8">
        <f t="shared" ref="BQ444:BQ507" si="419">IF(AR444&lt;&gt;"",ABS(AR444),"")</f>
        <v>5.2999999999999048E-2</v>
      </c>
      <c r="BR444" s="8">
        <f t="shared" ref="BR444:BR507" si="420">IF(AS444&lt;&gt;"",ABS(AS444),"")</f>
        <v>0.41799999999999926</v>
      </c>
      <c r="BS444" s="8" t="str">
        <f t="shared" ref="BS444:BS507" si="421">IF(AT444&lt;&gt;"",ABS(AT444),"")</f>
        <v/>
      </c>
      <c r="BT444" s="8">
        <f t="shared" ref="BT444:BT507" si="422">IF(AU444&lt;&gt;"",ABS(AU444),"")</f>
        <v>0.15599999999999881</v>
      </c>
      <c r="BU444" s="8">
        <f t="shared" ref="BU444:BU507" si="423">IF(AV444&lt;&gt;"",ABS(AV444),"")</f>
        <v>3.2999999999999474E-2</v>
      </c>
      <c r="BV444" s="8">
        <f t="shared" ref="BV444:BV507" si="424">IF(AW444&lt;&gt;"",ABS(AW444),"")</f>
        <v>2.3999999999999133E-2</v>
      </c>
      <c r="BW444" s="8">
        <f t="shared" ref="BW444:BW507" si="425">IF(AX444&lt;&gt;"",ABS(AX444),"")</f>
        <v>1.0999999999999233E-2</v>
      </c>
      <c r="BX444" s="8">
        <f t="shared" ref="BX444:BX507" si="426">IF(AY444&lt;&gt;"",ABS(AY444),"")</f>
        <v>2.6000000000000689E-2</v>
      </c>
      <c r="BY444" s="8" t="str">
        <f t="shared" ref="BY444:BY507" si="427">IF(AZ444&lt;&gt;"",ABS(AZ444),"")</f>
        <v/>
      </c>
      <c r="BZ444" s="8">
        <f t="shared" ref="BZ444:BZ507" si="428">IF(BA444&lt;&gt;"",ABS(BA444),"")</f>
        <v>0.12399999999999967</v>
      </c>
      <c r="CA444" s="8">
        <f t="shared" ref="CA444:CA507" si="429">IF(BB444&lt;&gt;"",ABS(BB444),"")</f>
        <v>0.13199999999999967</v>
      </c>
      <c r="CB444" s="8">
        <f t="shared" ref="CB444:CB507" si="430">IF(BC444&lt;&gt;"",ABS(BC444),"")</f>
        <v>0.10499999999999954</v>
      </c>
      <c r="CC444" s="8">
        <f t="shared" ref="CC444:CC507" si="431">IF(BD444&lt;&gt;"",ABS(BD444),"")</f>
        <v>6.4000000000000945E-2</v>
      </c>
      <c r="CD444" s="8">
        <f t="shared" ref="CD444:CD507" si="432">IF(BE444&lt;&gt;"",ABS(BE444),"")</f>
        <v>3.5999999999999588E-2</v>
      </c>
      <c r="CE444" s="8">
        <f t="shared" ref="CE444:CE507" si="433">IF(BF444&lt;&gt;"",ABS(BF444),"")</f>
        <v>0.21900000000000119</v>
      </c>
      <c r="CF444" s="8">
        <f t="shared" ref="CF444:CF507" si="434">IF(BG444&lt;&gt;"",ABS(BG444),"")</f>
        <v>9.1500000000000803E-2</v>
      </c>
      <c r="CG444" s="8" t="str">
        <f t="shared" ref="CG444:CG507" si="435">IF(BH444&lt;&gt;"",ABS(BH444),"")</f>
        <v/>
      </c>
      <c r="CH444" s="8" t="str">
        <f t="shared" ref="CH444:CH507" si="436">IF(BI444&lt;&gt;"",ABS(BI444),"")</f>
        <v/>
      </c>
      <c r="CI444" s="8" t="str">
        <f t="shared" ref="CI444:CI507" si="437">IF(BJ444&lt;&gt;"",ABS(BJ444),"")</f>
        <v/>
      </c>
      <c r="CJ444" s="8" t="str">
        <f t="shared" ref="CJ444:CJ507" si="438">IF(BK444&lt;&gt;"",ABS(BK444),"")</f>
        <v/>
      </c>
      <c r="CK444" s="8" t="str">
        <f t="shared" ref="CK444:CK507" si="439">IF(BL444&lt;&gt;"",ABS(BL444),"")</f>
        <v/>
      </c>
      <c r="CL444" s="8" t="str">
        <f t="shared" ref="CL444:CL507" si="440">IF(BM444&lt;&gt;"",ABS(BM444),"")</f>
        <v/>
      </c>
      <c r="CM444" s="8" t="str">
        <f t="shared" ref="CM444:CM507" si="441">IF(BN444&lt;&gt;"",ABS(BN444),"")</f>
        <v/>
      </c>
      <c r="CN444" s="8"/>
    </row>
    <row r="445" spans="1:92">
      <c r="A445" s="1">
        <f t="shared" si="413"/>
        <v>443</v>
      </c>
      <c r="B445" s="19"/>
      <c r="C445" s="1">
        <v>8</v>
      </c>
      <c r="D445" s="4">
        <f t="shared" si="386"/>
        <v>69</v>
      </c>
      <c r="E445" s="4" t="s">
        <v>241</v>
      </c>
      <c r="F445" s="4">
        <v>1</v>
      </c>
      <c r="G445" s="4" t="s">
        <v>16</v>
      </c>
      <c r="H445" s="4" t="s">
        <v>192</v>
      </c>
      <c r="I445" s="4"/>
      <c r="J445" s="12">
        <v>93.4</v>
      </c>
      <c r="K445" s="69"/>
      <c r="L445" s="41">
        <v>5.8649999999999993</v>
      </c>
      <c r="M445" s="132" t="s">
        <v>127</v>
      </c>
      <c r="N445" s="1" t="s">
        <v>15</v>
      </c>
      <c r="O445" s="58"/>
      <c r="P445" s="14"/>
      <c r="Q445" s="3"/>
      <c r="R445" s="46">
        <v>5.9169999999999998</v>
      </c>
      <c r="S445" s="46">
        <v>5.8070000000000004</v>
      </c>
      <c r="T445" s="46">
        <v>6.1929999999999996</v>
      </c>
      <c r="U445" s="46">
        <v>5.9480000000000004</v>
      </c>
      <c r="V445" s="46">
        <v>5.9530000000000003</v>
      </c>
      <c r="W445" s="46">
        <v>5.891</v>
      </c>
      <c r="X445" s="46">
        <v>5.8949999999999996</v>
      </c>
      <c r="Y445" s="46">
        <v>5.8780000000000001</v>
      </c>
      <c r="Z445" s="23">
        <v>5.859</v>
      </c>
      <c r="AA445" s="38"/>
      <c r="AB445" s="46">
        <v>6.0819999999999999</v>
      </c>
      <c r="AC445" s="46">
        <v>6.0229999999999997</v>
      </c>
      <c r="AD445" s="46">
        <v>5.9509999999999996</v>
      </c>
      <c r="AE445" s="46">
        <v>5.968</v>
      </c>
      <c r="AF445" s="46">
        <v>5.8710000000000004</v>
      </c>
      <c r="AG445" s="46">
        <v>5.71</v>
      </c>
      <c r="AH445" s="23">
        <f t="shared" si="417"/>
        <v>5.7904999999999998</v>
      </c>
      <c r="AI445" s="9"/>
      <c r="AJ445" s="9"/>
      <c r="AK445" s="9"/>
      <c r="AL445" s="9"/>
      <c r="AM445" s="9"/>
      <c r="AN445" s="9"/>
      <c r="AO445" s="9"/>
      <c r="AP445" s="3"/>
      <c r="AQ445" s="23">
        <f t="shared" si="387"/>
        <v>5.200000000000049E-2</v>
      </c>
      <c r="AR445" s="23">
        <f t="shared" si="411"/>
        <v>-5.7999999999998941E-2</v>
      </c>
      <c r="AS445" s="23">
        <f t="shared" si="412"/>
        <v>0.32800000000000029</v>
      </c>
      <c r="AT445" s="23">
        <f t="shared" si="390"/>
        <v>8.3000000000001073E-2</v>
      </c>
      <c r="AU445" s="23">
        <f t="shared" si="391"/>
        <v>8.8000000000000966E-2</v>
      </c>
      <c r="AV445" s="23">
        <f t="shared" si="392"/>
        <v>2.6000000000000689E-2</v>
      </c>
      <c r="AW445" s="23">
        <f t="shared" si="393"/>
        <v>3.0000000000000249E-2</v>
      </c>
      <c r="AX445" s="23">
        <f t="shared" si="394"/>
        <v>1.3000000000000789E-2</v>
      </c>
      <c r="AY445" s="23">
        <f t="shared" si="395"/>
        <v>-5.9999999999993392E-3</v>
      </c>
      <c r="AZ445" s="23" t="str">
        <f t="shared" si="396"/>
        <v/>
      </c>
      <c r="BA445" s="23">
        <f t="shared" si="397"/>
        <v>0.21700000000000053</v>
      </c>
      <c r="BB445" s="23">
        <f t="shared" si="398"/>
        <v>0.15800000000000036</v>
      </c>
      <c r="BC445" s="23">
        <f t="shared" si="399"/>
        <v>8.6000000000000298E-2</v>
      </c>
      <c r="BD445" s="23">
        <f t="shared" si="400"/>
        <v>0.10300000000000065</v>
      </c>
      <c r="BE445" s="23">
        <f t="shared" si="401"/>
        <v>6.0000000000011156E-3</v>
      </c>
      <c r="BF445" s="23">
        <f t="shared" si="402"/>
        <v>-0.15499999999999936</v>
      </c>
      <c r="BG445" s="23">
        <f t="shared" si="403"/>
        <v>-7.4499999999999567E-2</v>
      </c>
      <c r="BH445" s="23" t="str">
        <f t="shared" si="404"/>
        <v/>
      </c>
      <c r="BI445" s="23" t="str">
        <f t="shared" si="405"/>
        <v/>
      </c>
      <c r="BJ445" s="23" t="str">
        <f t="shared" si="406"/>
        <v/>
      </c>
      <c r="BK445" s="23" t="str">
        <f t="shared" si="407"/>
        <v/>
      </c>
      <c r="BL445" s="23" t="str">
        <f t="shared" si="408"/>
        <v/>
      </c>
      <c r="BM445" s="23" t="str">
        <f t="shared" si="409"/>
        <v/>
      </c>
      <c r="BN445" s="23" t="str">
        <f t="shared" si="410"/>
        <v/>
      </c>
      <c r="BP445" s="8">
        <f t="shared" si="418"/>
        <v>5.200000000000049E-2</v>
      </c>
      <c r="BQ445" s="8">
        <f t="shared" si="419"/>
        <v>5.7999999999998941E-2</v>
      </c>
      <c r="BR445" s="8">
        <f t="shared" si="420"/>
        <v>0.32800000000000029</v>
      </c>
      <c r="BS445" s="8">
        <f t="shared" si="421"/>
        <v>8.3000000000001073E-2</v>
      </c>
      <c r="BT445" s="8">
        <f t="shared" si="422"/>
        <v>8.8000000000000966E-2</v>
      </c>
      <c r="BU445" s="8">
        <f t="shared" si="423"/>
        <v>2.6000000000000689E-2</v>
      </c>
      <c r="BV445" s="8">
        <f t="shared" si="424"/>
        <v>3.0000000000000249E-2</v>
      </c>
      <c r="BW445" s="8">
        <f t="shared" si="425"/>
        <v>1.3000000000000789E-2</v>
      </c>
      <c r="BX445" s="8">
        <f t="shared" si="426"/>
        <v>5.9999999999993392E-3</v>
      </c>
      <c r="BY445" s="8" t="str">
        <f t="shared" si="427"/>
        <v/>
      </c>
      <c r="BZ445" s="8">
        <f t="shared" si="428"/>
        <v>0.21700000000000053</v>
      </c>
      <c r="CA445" s="8">
        <f t="shared" si="429"/>
        <v>0.15800000000000036</v>
      </c>
      <c r="CB445" s="8">
        <f t="shared" si="430"/>
        <v>8.6000000000000298E-2</v>
      </c>
      <c r="CC445" s="8">
        <f t="shared" si="431"/>
        <v>0.10300000000000065</v>
      </c>
      <c r="CD445" s="8">
        <f t="shared" si="432"/>
        <v>6.0000000000011156E-3</v>
      </c>
      <c r="CE445" s="8">
        <f t="shared" si="433"/>
        <v>0.15499999999999936</v>
      </c>
      <c r="CF445" s="8">
        <f t="shared" si="434"/>
        <v>7.4499999999999567E-2</v>
      </c>
      <c r="CG445" s="8" t="str">
        <f t="shared" si="435"/>
        <v/>
      </c>
      <c r="CH445" s="8" t="str">
        <f t="shared" si="436"/>
        <v/>
      </c>
      <c r="CI445" s="8" t="str">
        <f t="shared" si="437"/>
        <v/>
      </c>
      <c r="CJ445" s="8" t="str">
        <f t="shared" si="438"/>
        <v/>
      </c>
      <c r="CK445" s="8" t="str">
        <f t="shared" si="439"/>
        <v/>
      </c>
      <c r="CL445" s="8" t="str">
        <f t="shared" si="440"/>
        <v/>
      </c>
      <c r="CM445" s="8" t="str">
        <f t="shared" si="441"/>
        <v/>
      </c>
      <c r="CN445" s="8"/>
    </row>
    <row r="446" spans="1:92">
      <c r="A446" s="1">
        <f t="shared" si="413"/>
        <v>444</v>
      </c>
      <c r="B446" s="19"/>
      <c r="C446" s="1">
        <v>8</v>
      </c>
      <c r="D446" s="4">
        <f t="shared" si="386"/>
        <v>69</v>
      </c>
      <c r="E446" s="4" t="s">
        <v>241</v>
      </c>
      <c r="F446" s="4">
        <v>1</v>
      </c>
      <c r="G446" s="4" t="s">
        <v>16</v>
      </c>
      <c r="H446" s="4" t="s">
        <v>192</v>
      </c>
      <c r="I446" s="4"/>
      <c r="J446" s="12">
        <v>93.1</v>
      </c>
      <c r="K446" s="69"/>
      <c r="L446" s="41">
        <v>6.0010000000000003</v>
      </c>
      <c r="M446" s="132" t="s">
        <v>127</v>
      </c>
      <c r="N446" s="1" t="s">
        <v>15</v>
      </c>
      <c r="O446" s="58"/>
      <c r="P446" s="14"/>
      <c r="Q446" s="3"/>
      <c r="R446" s="46">
        <v>6.09</v>
      </c>
      <c r="S446" s="46">
        <v>5.9489999999999998</v>
      </c>
      <c r="T446" s="46">
        <v>6.3659999999999997</v>
      </c>
      <c r="U446" s="46">
        <v>6.1390000000000002</v>
      </c>
      <c r="V446" s="46">
        <v>6.109</v>
      </c>
      <c r="W446" s="46">
        <v>6.032</v>
      </c>
      <c r="X446" s="46">
        <v>6.0369999999999999</v>
      </c>
      <c r="Y446" s="46">
        <v>6.02</v>
      </c>
      <c r="Z446" s="23">
        <v>5.9930000000000003</v>
      </c>
      <c r="AA446" s="38"/>
      <c r="AB446" s="46">
        <v>6.2560000000000002</v>
      </c>
      <c r="AC446" s="46">
        <v>6.1849999999999996</v>
      </c>
      <c r="AD446" s="46">
        <v>6.1059999999999999</v>
      </c>
      <c r="AE446" s="46">
        <v>6.1349999999999998</v>
      </c>
      <c r="AF446" s="46">
        <v>6.024</v>
      </c>
      <c r="AG446" s="46">
        <v>5.8630000000000004</v>
      </c>
      <c r="AH446" s="23">
        <f t="shared" si="417"/>
        <v>5.9435000000000002</v>
      </c>
      <c r="AI446" s="9"/>
      <c r="AJ446" s="9"/>
      <c r="AK446" s="9"/>
      <c r="AL446" s="9"/>
      <c r="AM446" s="9"/>
      <c r="AN446" s="9"/>
      <c r="AO446" s="9"/>
      <c r="AP446" s="3"/>
      <c r="AQ446" s="23">
        <f t="shared" si="387"/>
        <v>8.8999999999999524E-2</v>
      </c>
      <c r="AR446" s="23">
        <f t="shared" si="411"/>
        <v>-5.200000000000049E-2</v>
      </c>
      <c r="AS446" s="23">
        <f t="shared" si="412"/>
        <v>0.36499999999999932</v>
      </c>
      <c r="AT446" s="23">
        <f t="shared" si="390"/>
        <v>0.1379999999999999</v>
      </c>
      <c r="AU446" s="23">
        <f t="shared" si="391"/>
        <v>0.10799999999999965</v>
      </c>
      <c r="AV446" s="23">
        <f t="shared" si="392"/>
        <v>3.0999999999999694E-2</v>
      </c>
      <c r="AW446" s="23">
        <f t="shared" si="393"/>
        <v>3.5999999999999588E-2</v>
      </c>
      <c r="AX446" s="23">
        <f t="shared" si="394"/>
        <v>1.899999999999924E-2</v>
      </c>
      <c r="AY446" s="23">
        <f t="shared" si="395"/>
        <v>-8.0000000000000071E-3</v>
      </c>
      <c r="AZ446" s="23" t="str">
        <f t="shared" si="396"/>
        <v/>
      </c>
      <c r="BA446" s="23">
        <f t="shared" si="397"/>
        <v>0.25499999999999989</v>
      </c>
      <c r="BB446" s="23">
        <f t="shared" si="398"/>
        <v>0.18399999999999928</v>
      </c>
      <c r="BC446" s="23">
        <f t="shared" si="399"/>
        <v>0.10499999999999954</v>
      </c>
      <c r="BD446" s="23">
        <f t="shared" si="400"/>
        <v>0.13399999999999945</v>
      </c>
      <c r="BE446" s="23">
        <f t="shared" si="401"/>
        <v>2.2999999999999687E-2</v>
      </c>
      <c r="BF446" s="23">
        <f t="shared" si="402"/>
        <v>-0.1379999999999999</v>
      </c>
      <c r="BG446" s="23">
        <f t="shared" si="403"/>
        <v>-5.7500000000000107E-2</v>
      </c>
      <c r="BH446" s="23" t="str">
        <f t="shared" si="404"/>
        <v/>
      </c>
      <c r="BI446" s="23" t="str">
        <f t="shared" si="405"/>
        <v/>
      </c>
      <c r="BJ446" s="23" t="str">
        <f t="shared" si="406"/>
        <v/>
      </c>
      <c r="BK446" s="23" t="str">
        <f t="shared" si="407"/>
        <v/>
      </c>
      <c r="BL446" s="23" t="str">
        <f t="shared" si="408"/>
        <v/>
      </c>
      <c r="BM446" s="23" t="str">
        <f t="shared" si="409"/>
        <v/>
      </c>
      <c r="BN446" s="23" t="str">
        <f t="shared" si="410"/>
        <v/>
      </c>
      <c r="BP446" s="8">
        <f t="shared" si="418"/>
        <v>8.8999999999999524E-2</v>
      </c>
      <c r="BQ446" s="8">
        <f t="shared" si="419"/>
        <v>5.200000000000049E-2</v>
      </c>
      <c r="BR446" s="8">
        <f t="shared" si="420"/>
        <v>0.36499999999999932</v>
      </c>
      <c r="BS446" s="8">
        <f t="shared" si="421"/>
        <v>0.1379999999999999</v>
      </c>
      <c r="BT446" s="8">
        <f t="shared" si="422"/>
        <v>0.10799999999999965</v>
      </c>
      <c r="BU446" s="8">
        <f t="shared" si="423"/>
        <v>3.0999999999999694E-2</v>
      </c>
      <c r="BV446" s="8">
        <f t="shared" si="424"/>
        <v>3.5999999999999588E-2</v>
      </c>
      <c r="BW446" s="8">
        <f t="shared" si="425"/>
        <v>1.899999999999924E-2</v>
      </c>
      <c r="BX446" s="8">
        <f t="shared" si="426"/>
        <v>8.0000000000000071E-3</v>
      </c>
      <c r="BY446" s="8" t="str">
        <f t="shared" si="427"/>
        <v/>
      </c>
      <c r="BZ446" s="8">
        <f t="shared" si="428"/>
        <v>0.25499999999999989</v>
      </c>
      <c r="CA446" s="8">
        <f t="shared" si="429"/>
        <v>0.18399999999999928</v>
      </c>
      <c r="CB446" s="8">
        <f t="shared" si="430"/>
        <v>0.10499999999999954</v>
      </c>
      <c r="CC446" s="8">
        <f t="shared" si="431"/>
        <v>0.13399999999999945</v>
      </c>
      <c r="CD446" s="8">
        <f t="shared" si="432"/>
        <v>2.2999999999999687E-2</v>
      </c>
      <c r="CE446" s="8">
        <f t="shared" si="433"/>
        <v>0.1379999999999999</v>
      </c>
      <c r="CF446" s="8">
        <f t="shared" si="434"/>
        <v>5.7500000000000107E-2</v>
      </c>
      <c r="CG446" s="8" t="str">
        <f t="shared" si="435"/>
        <v/>
      </c>
      <c r="CH446" s="8" t="str">
        <f t="shared" si="436"/>
        <v/>
      </c>
      <c r="CI446" s="8" t="str">
        <f t="shared" si="437"/>
        <v/>
      </c>
      <c r="CJ446" s="8" t="str">
        <f t="shared" si="438"/>
        <v/>
      </c>
      <c r="CK446" s="8" t="str">
        <f t="shared" si="439"/>
        <v/>
      </c>
      <c r="CL446" s="8" t="str">
        <f t="shared" si="440"/>
        <v/>
      </c>
      <c r="CM446" s="8" t="str">
        <f t="shared" si="441"/>
        <v/>
      </c>
      <c r="CN446" s="8"/>
    </row>
    <row r="447" spans="1:92">
      <c r="A447" s="1">
        <f t="shared" si="413"/>
        <v>445</v>
      </c>
      <c r="B447" s="19"/>
      <c r="C447" s="1">
        <v>8</v>
      </c>
      <c r="D447" s="4">
        <f t="shared" si="386"/>
        <v>69</v>
      </c>
      <c r="E447" s="4" t="s">
        <v>137</v>
      </c>
      <c r="F447" s="4">
        <v>1</v>
      </c>
      <c r="G447" s="4" t="s">
        <v>13</v>
      </c>
      <c r="H447" s="4" t="s">
        <v>19</v>
      </c>
      <c r="I447" s="4"/>
      <c r="J447" s="12">
        <v>82.6</v>
      </c>
      <c r="K447" s="69"/>
      <c r="L447" s="41">
        <v>6.0269999999999992</v>
      </c>
      <c r="M447" s="132" t="s">
        <v>127</v>
      </c>
      <c r="N447" s="1" t="s">
        <v>15</v>
      </c>
      <c r="O447" s="58"/>
      <c r="P447" s="14"/>
      <c r="Q447" s="3"/>
      <c r="R447" s="46">
        <v>6.6769999999999996</v>
      </c>
      <c r="S447" s="46">
        <v>6.3</v>
      </c>
      <c r="T447" s="46">
        <v>6.6920000000000002</v>
      </c>
      <c r="U447" s="38"/>
      <c r="V447" s="46">
        <v>6.4329999999999998</v>
      </c>
      <c r="W447" s="46">
        <v>6.2649999999999997</v>
      </c>
      <c r="X447" s="46">
        <v>6.2089999999999996</v>
      </c>
      <c r="Y447" s="46">
        <v>6.1459999999999999</v>
      </c>
      <c r="Z447" s="23">
        <v>6.04</v>
      </c>
      <c r="AA447" s="38"/>
      <c r="AB447" s="46">
        <v>6.4279999999999999</v>
      </c>
      <c r="AC447" s="46">
        <v>6.4189999999999996</v>
      </c>
      <c r="AD447" s="46">
        <v>6.38</v>
      </c>
      <c r="AE447" s="46">
        <v>6.2160000000000002</v>
      </c>
      <c r="AF447" s="46">
        <v>6.319</v>
      </c>
      <c r="AG447" s="46">
        <v>5.6520000000000001</v>
      </c>
      <c r="AH447" s="23">
        <f t="shared" si="417"/>
        <v>5.9855</v>
      </c>
      <c r="AI447" s="9"/>
      <c r="AJ447" s="9"/>
      <c r="AK447" s="9"/>
      <c r="AL447" s="9"/>
      <c r="AM447" s="9"/>
      <c r="AN447" s="9"/>
      <c r="AO447" s="9"/>
      <c r="AP447" s="3"/>
      <c r="AQ447" s="23">
        <f t="shared" si="387"/>
        <v>0.65000000000000036</v>
      </c>
      <c r="AR447" s="23">
        <f t="shared" si="411"/>
        <v>0.27300000000000058</v>
      </c>
      <c r="AS447" s="23">
        <f t="shared" si="412"/>
        <v>0.66500000000000092</v>
      </c>
      <c r="AT447" s="23" t="str">
        <f t="shared" si="390"/>
        <v/>
      </c>
      <c r="AU447" s="23">
        <f t="shared" si="391"/>
        <v>0.40600000000000058</v>
      </c>
      <c r="AV447" s="23">
        <f t="shared" si="392"/>
        <v>0.23800000000000043</v>
      </c>
      <c r="AW447" s="23">
        <f t="shared" si="393"/>
        <v>0.18200000000000038</v>
      </c>
      <c r="AX447" s="23">
        <f t="shared" si="394"/>
        <v>0.11900000000000066</v>
      </c>
      <c r="AY447" s="23">
        <f t="shared" si="395"/>
        <v>1.3000000000000789E-2</v>
      </c>
      <c r="AZ447" s="23" t="str">
        <f t="shared" si="396"/>
        <v/>
      </c>
      <c r="BA447" s="23">
        <f t="shared" si="397"/>
        <v>0.40100000000000069</v>
      </c>
      <c r="BB447" s="23">
        <f t="shared" si="398"/>
        <v>0.39200000000000035</v>
      </c>
      <c r="BC447" s="23">
        <f t="shared" si="399"/>
        <v>0.35300000000000065</v>
      </c>
      <c r="BD447" s="23">
        <f t="shared" si="400"/>
        <v>0.18900000000000095</v>
      </c>
      <c r="BE447" s="23">
        <f t="shared" si="401"/>
        <v>0.2920000000000007</v>
      </c>
      <c r="BF447" s="23">
        <f t="shared" si="402"/>
        <v>-0.37499999999999911</v>
      </c>
      <c r="BG447" s="23">
        <f t="shared" si="403"/>
        <v>-4.1499999999999204E-2</v>
      </c>
      <c r="BH447" s="23" t="str">
        <f t="shared" si="404"/>
        <v/>
      </c>
      <c r="BI447" s="23" t="str">
        <f t="shared" si="405"/>
        <v/>
      </c>
      <c r="BJ447" s="23" t="str">
        <f t="shared" si="406"/>
        <v/>
      </c>
      <c r="BK447" s="23" t="str">
        <f t="shared" si="407"/>
        <v/>
      </c>
      <c r="BL447" s="23" t="str">
        <f t="shared" si="408"/>
        <v/>
      </c>
      <c r="BM447" s="23" t="str">
        <f t="shared" si="409"/>
        <v/>
      </c>
      <c r="BN447" s="23" t="str">
        <f t="shared" si="410"/>
        <v/>
      </c>
      <c r="BP447" s="8">
        <f t="shared" si="418"/>
        <v>0.65000000000000036</v>
      </c>
      <c r="BQ447" s="8">
        <f t="shared" si="419"/>
        <v>0.27300000000000058</v>
      </c>
      <c r="BR447" s="8">
        <f t="shared" si="420"/>
        <v>0.66500000000000092</v>
      </c>
      <c r="BS447" s="8" t="str">
        <f t="shared" si="421"/>
        <v/>
      </c>
      <c r="BT447" s="8">
        <f t="shared" si="422"/>
        <v>0.40600000000000058</v>
      </c>
      <c r="BU447" s="8">
        <f t="shared" si="423"/>
        <v>0.23800000000000043</v>
      </c>
      <c r="BV447" s="8">
        <f t="shared" si="424"/>
        <v>0.18200000000000038</v>
      </c>
      <c r="BW447" s="8">
        <f t="shared" si="425"/>
        <v>0.11900000000000066</v>
      </c>
      <c r="BX447" s="8">
        <f t="shared" si="426"/>
        <v>1.3000000000000789E-2</v>
      </c>
      <c r="BY447" s="8" t="str">
        <f t="shared" si="427"/>
        <v/>
      </c>
      <c r="BZ447" s="8">
        <f t="shared" si="428"/>
        <v>0.40100000000000069</v>
      </c>
      <c r="CA447" s="8">
        <f t="shared" si="429"/>
        <v>0.39200000000000035</v>
      </c>
      <c r="CB447" s="8">
        <f t="shared" si="430"/>
        <v>0.35300000000000065</v>
      </c>
      <c r="CC447" s="8">
        <f t="shared" si="431"/>
        <v>0.18900000000000095</v>
      </c>
      <c r="CD447" s="8">
        <f t="shared" si="432"/>
        <v>0.2920000000000007</v>
      </c>
      <c r="CE447" s="8">
        <f t="shared" si="433"/>
        <v>0.37499999999999911</v>
      </c>
      <c r="CF447" s="8">
        <f t="shared" si="434"/>
        <v>4.1499999999999204E-2</v>
      </c>
      <c r="CG447" s="8" t="str">
        <f t="shared" si="435"/>
        <v/>
      </c>
      <c r="CH447" s="8" t="str">
        <f t="shared" si="436"/>
        <v/>
      </c>
      <c r="CI447" s="8" t="str">
        <f t="shared" si="437"/>
        <v/>
      </c>
      <c r="CJ447" s="8" t="str">
        <f t="shared" si="438"/>
        <v/>
      </c>
      <c r="CK447" s="8" t="str">
        <f t="shared" si="439"/>
        <v/>
      </c>
      <c r="CL447" s="8" t="str">
        <f t="shared" si="440"/>
        <v/>
      </c>
      <c r="CM447" s="8" t="str">
        <f t="shared" si="441"/>
        <v/>
      </c>
      <c r="CN447" s="8"/>
    </row>
    <row r="448" spans="1:92">
      <c r="A448" s="1">
        <f t="shared" si="413"/>
        <v>446</v>
      </c>
      <c r="B448" s="19"/>
      <c r="C448" s="1">
        <v>8</v>
      </c>
      <c r="D448" s="4">
        <f t="shared" si="386"/>
        <v>69</v>
      </c>
      <c r="E448" s="4" t="s">
        <v>199</v>
      </c>
      <c r="F448" s="4">
        <v>3</v>
      </c>
      <c r="G448" s="4" t="s">
        <v>13</v>
      </c>
      <c r="H448" s="4" t="s">
        <v>19</v>
      </c>
      <c r="I448" s="4"/>
      <c r="J448" s="12">
        <v>97.9</v>
      </c>
      <c r="K448" s="69"/>
      <c r="L448" s="41">
        <v>3.5649999999999999</v>
      </c>
      <c r="M448" s="132" t="s">
        <v>130</v>
      </c>
      <c r="N448" s="1" t="s">
        <v>15</v>
      </c>
      <c r="O448" s="58"/>
      <c r="P448" s="14"/>
      <c r="Q448" s="3"/>
      <c r="R448" s="46">
        <v>3.9209999999999998</v>
      </c>
      <c r="S448" s="46">
        <v>3.7930000000000001</v>
      </c>
      <c r="T448" s="46">
        <v>3.8580000000000001</v>
      </c>
      <c r="U448" s="46">
        <v>3.4079999999999999</v>
      </c>
      <c r="V448" s="44">
        <v>3.516</v>
      </c>
      <c r="W448" s="38"/>
      <c r="X448" s="38"/>
      <c r="Y448" s="38"/>
      <c r="Z448" s="23">
        <v>3.5779999999999998</v>
      </c>
      <c r="AA448" s="38"/>
      <c r="AB448" s="46">
        <v>3.782</v>
      </c>
      <c r="AC448" s="46">
        <v>3.7989999999999999</v>
      </c>
      <c r="AD448" s="46">
        <v>3.7970000000000002</v>
      </c>
      <c r="AE448" s="46">
        <v>3.6440000000000001</v>
      </c>
      <c r="AF448" s="44">
        <v>3.7730000000000001</v>
      </c>
      <c r="AG448" s="46">
        <v>3.234</v>
      </c>
      <c r="AH448" s="23">
        <f t="shared" si="417"/>
        <v>3.5034999999999998</v>
      </c>
      <c r="AI448" s="9"/>
      <c r="AJ448" s="9"/>
      <c r="AK448" s="9"/>
      <c r="AL448" s="9"/>
      <c r="AM448" s="9"/>
      <c r="AN448" s="9"/>
      <c r="AO448" s="9"/>
      <c r="AP448" s="3"/>
      <c r="AQ448" s="23">
        <f t="shared" si="387"/>
        <v>0.35599999999999987</v>
      </c>
      <c r="AR448" s="23">
        <f t="shared" si="411"/>
        <v>0.2280000000000002</v>
      </c>
      <c r="AS448" s="23">
        <f t="shared" si="412"/>
        <v>0.29300000000000015</v>
      </c>
      <c r="AT448" s="23">
        <f t="shared" si="390"/>
        <v>-0.15700000000000003</v>
      </c>
      <c r="AU448" s="23">
        <f t="shared" si="391"/>
        <v>-4.8999999999999932E-2</v>
      </c>
      <c r="AV448" s="23" t="str">
        <f t="shared" si="392"/>
        <v/>
      </c>
      <c r="AW448" s="23" t="str">
        <f t="shared" si="393"/>
        <v/>
      </c>
      <c r="AX448" s="23" t="str">
        <f t="shared" si="394"/>
        <v/>
      </c>
      <c r="AY448" s="23">
        <f t="shared" si="395"/>
        <v>1.2999999999999901E-2</v>
      </c>
      <c r="AZ448" s="23" t="str">
        <f t="shared" si="396"/>
        <v/>
      </c>
      <c r="BA448" s="23">
        <f t="shared" si="397"/>
        <v>0.21700000000000008</v>
      </c>
      <c r="BB448" s="23">
        <f t="shared" si="398"/>
        <v>0.23399999999999999</v>
      </c>
      <c r="BC448" s="23">
        <f t="shared" si="399"/>
        <v>0.23200000000000021</v>
      </c>
      <c r="BD448" s="23">
        <f t="shared" si="400"/>
        <v>7.9000000000000181E-2</v>
      </c>
      <c r="BE448" s="23">
        <f t="shared" si="401"/>
        <v>0.20800000000000018</v>
      </c>
      <c r="BF448" s="23">
        <f t="shared" si="402"/>
        <v>-0.33099999999999996</v>
      </c>
      <c r="BG448" s="23">
        <f t="shared" si="403"/>
        <v>-6.150000000000011E-2</v>
      </c>
      <c r="BH448" s="23" t="str">
        <f t="shared" si="404"/>
        <v/>
      </c>
      <c r="BI448" s="23" t="str">
        <f t="shared" si="405"/>
        <v/>
      </c>
      <c r="BJ448" s="23" t="str">
        <f t="shared" si="406"/>
        <v/>
      </c>
      <c r="BK448" s="23" t="str">
        <f t="shared" si="407"/>
        <v/>
      </c>
      <c r="BL448" s="23" t="str">
        <f t="shared" si="408"/>
        <v/>
      </c>
      <c r="BM448" s="23" t="str">
        <f t="shared" si="409"/>
        <v/>
      </c>
      <c r="BN448" s="23" t="str">
        <f t="shared" si="410"/>
        <v/>
      </c>
      <c r="BP448" s="8">
        <f t="shared" si="418"/>
        <v>0.35599999999999987</v>
      </c>
      <c r="BQ448" s="8">
        <f t="shared" si="419"/>
        <v>0.2280000000000002</v>
      </c>
      <c r="BR448" s="8">
        <f t="shared" si="420"/>
        <v>0.29300000000000015</v>
      </c>
      <c r="BS448" s="8">
        <f t="shared" si="421"/>
        <v>0.15700000000000003</v>
      </c>
      <c r="BT448" s="8">
        <f t="shared" si="422"/>
        <v>4.8999999999999932E-2</v>
      </c>
      <c r="BU448" s="8" t="str">
        <f t="shared" si="423"/>
        <v/>
      </c>
      <c r="BV448" s="8" t="str">
        <f t="shared" si="424"/>
        <v/>
      </c>
      <c r="BW448" s="8" t="str">
        <f t="shared" si="425"/>
        <v/>
      </c>
      <c r="BX448" s="8">
        <f t="shared" si="426"/>
        <v>1.2999999999999901E-2</v>
      </c>
      <c r="BY448" s="8" t="str">
        <f t="shared" si="427"/>
        <v/>
      </c>
      <c r="BZ448" s="8">
        <f t="shared" si="428"/>
        <v>0.21700000000000008</v>
      </c>
      <c r="CA448" s="8">
        <f t="shared" si="429"/>
        <v>0.23399999999999999</v>
      </c>
      <c r="CB448" s="8">
        <f t="shared" si="430"/>
        <v>0.23200000000000021</v>
      </c>
      <c r="CC448" s="8">
        <f t="shared" si="431"/>
        <v>7.9000000000000181E-2</v>
      </c>
      <c r="CD448" s="8">
        <f t="shared" si="432"/>
        <v>0.20800000000000018</v>
      </c>
      <c r="CE448" s="8">
        <f t="shared" si="433"/>
        <v>0.33099999999999996</v>
      </c>
      <c r="CF448" s="8">
        <f t="shared" si="434"/>
        <v>6.150000000000011E-2</v>
      </c>
      <c r="CG448" s="8" t="str">
        <f t="shared" si="435"/>
        <v/>
      </c>
      <c r="CH448" s="8" t="str">
        <f t="shared" si="436"/>
        <v/>
      </c>
      <c r="CI448" s="8" t="str">
        <f t="shared" si="437"/>
        <v/>
      </c>
      <c r="CJ448" s="8" t="str">
        <f t="shared" si="438"/>
        <v/>
      </c>
      <c r="CK448" s="8" t="str">
        <f t="shared" si="439"/>
        <v/>
      </c>
      <c r="CL448" s="8" t="str">
        <f t="shared" si="440"/>
        <v/>
      </c>
      <c r="CM448" s="8" t="str">
        <f t="shared" si="441"/>
        <v/>
      </c>
      <c r="CN448" s="8"/>
    </row>
    <row r="449" spans="1:92">
      <c r="A449" s="1">
        <f t="shared" si="413"/>
        <v>447</v>
      </c>
      <c r="B449" s="19"/>
      <c r="C449" s="1">
        <v>8</v>
      </c>
      <c r="D449" s="4">
        <f t="shared" si="386"/>
        <v>69</v>
      </c>
      <c r="E449" s="4" t="s">
        <v>191</v>
      </c>
      <c r="F449" s="4">
        <v>3</v>
      </c>
      <c r="G449" s="4" t="s">
        <v>13</v>
      </c>
      <c r="H449" s="4" t="s">
        <v>19</v>
      </c>
      <c r="I449" s="4"/>
      <c r="J449" s="12">
        <v>98.2</v>
      </c>
      <c r="K449" s="69"/>
      <c r="L449" s="41">
        <v>4.8639999999999999</v>
      </c>
      <c r="M449" s="132" t="s">
        <v>130</v>
      </c>
      <c r="N449" s="1" t="s">
        <v>15</v>
      </c>
      <c r="O449" s="58"/>
      <c r="P449" s="14"/>
      <c r="Q449" s="3"/>
      <c r="R449" s="46">
        <v>5.1079999999999997</v>
      </c>
      <c r="S449" s="46">
        <v>5.0490000000000004</v>
      </c>
      <c r="T449" s="46">
        <v>5.0449999999999999</v>
      </c>
      <c r="U449" s="23">
        <v>4.9160000000000004</v>
      </c>
      <c r="V449" s="46">
        <v>4.8440000000000003</v>
      </c>
      <c r="W449" s="36"/>
      <c r="X449" s="36"/>
      <c r="Y449" s="36"/>
      <c r="Z449" s="23">
        <v>4.8689999999999998</v>
      </c>
      <c r="AA449" s="38"/>
      <c r="AB449" s="46">
        <v>4.9509999999999996</v>
      </c>
      <c r="AC449" s="46">
        <v>4.968</v>
      </c>
      <c r="AD449" s="46">
        <v>4.9960000000000004</v>
      </c>
      <c r="AE449" s="46">
        <v>4.8259999999999996</v>
      </c>
      <c r="AF449" s="46">
        <v>5.0090000000000003</v>
      </c>
      <c r="AG449" s="46">
        <v>4.569</v>
      </c>
      <c r="AH449" s="23">
        <f t="shared" si="417"/>
        <v>4.7889999999999997</v>
      </c>
      <c r="AI449" s="9"/>
      <c r="AJ449" s="9"/>
      <c r="AK449" s="9"/>
      <c r="AL449" s="9"/>
      <c r="AM449" s="9"/>
      <c r="AN449" s="9"/>
      <c r="AO449" s="9"/>
      <c r="AP449" s="3"/>
      <c r="AQ449" s="23">
        <f t="shared" si="387"/>
        <v>0.24399999999999977</v>
      </c>
      <c r="AR449" s="23">
        <f t="shared" si="411"/>
        <v>0.1850000000000005</v>
      </c>
      <c r="AS449" s="23">
        <f t="shared" si="412"/>
        <v>0.18100000000000005</v>
      </c>
      <c r="AT449" s="23">
        <f t="shared" si="390"/>
        <v>5.200000000000049E-2</v>
      </c>
      <c r="AU449" s="23">
        <f t="shared" si="391"/>
        <v>-1.9999999999999574E-2</v>
      </c>
      <c r="AV449" s="23" t="str">
        <f t="shared" si="392"/>
        <v/>
      </c>
      <c r="AW449" s="23" t="str">
        <f t="shared" si="393"/>
        <v/>
      </c>
      <c r="AX449" s="23" t="str">
        <f t="shared" si="394"/>
        <v/>
      </c>
      <c r="AY449" s="23">
        <f t="shared" si="395"/>
        <v>4.9999999999998934E-3</v>
      </c>
      <c r="AZ449" s="23" t="str">
        <f t="shared" si="396"/>
        <v/>
      </c>
      <c r="BA449" s="23">
        <f t="shared" si="397"/>
        <v>8.6999999999999744E-2</v>
      </c>
      <c r="BB449" s="23">
        <f t="shared" si="398"/>
        <v>0.10400000000000009</v>
      </c>
      <c r="BC449" s="23">
        <f t="shared" si="399"/>
        <v>0.13200000000000056</v>
      </c>
      <c r="BD449" s="23">
        <f t="shared" si="400"/>
        <v>-3.8000000000000256E-2</v>
      </c>
      <c r="BE449" s="23">
        <f t="shared" si="401"/>
        <v>0.14500000000000046</v>
      </c>
      <c r="BF449" s="23">
        <f t="shared" si="402"/>
        <v>-0.29499999999999993</v>
      </c>
      <c r="BG449" s="23">
        <f t="shared" si="403"/>
        <v>-7.5000000000000178E-2</v>
      </c>
      <c r="BH449" s="23" t="str">
        <f t="shared" si="404"/>
        <v/>
      </c>
      <c r="BI449" s="23" t="str">
        <f t="shared" si="405"/>
        <v/>
      </c>
      <c r="BJ449" s="23" t="str">
        <f t="shared" si="406"/>
        <v/>
      </c>
      <c r="BK449" s="23" t="str">
        <f t="shared" si="407"/>
        <v/>
      </c>
      <c r="BL449" s="23" t="str">
        <f t="shared" si="408"/>
        <v/>
      </c>
      <c r="BM449" s="23" t="str">
        <f t="shared" si="409"/>
        <v/>
      </c>
      <c r="BN449" s="23" t="str">
        <f t="shared" si="410"/>
        <v/>
      </c>
      <c r="BP449" s="8">
        <f t="shared" si="418"/>
        <v>0.24399999999999977</v>
      </c>
      <c r="BQ449" s="8">
        <f t="shared" si="419"/>
        <v>0.1850000000000005</v>
      </c>
      <c r="BR449" s="8">
        <f t="shared" si="420"/>
        <v>0.18100000000000005</v>
      </c>
      <c r="BS449" s="8">
        <f t="shared" si="421"/>
        <v>5.200000000000049E-2</v>
      </c>
      <c r="BT449" s="8">
        <f t="shared" si="422"/>
        <v>1.9999999999999574E-2</v>
      </c>
      <c r="BU449" s="8" t="str">
        <f t="shared" si="423"/>
        <v/>
      </c>
      <c r="BV449" s="8" t="str">
        <f t="shared" si="424"/>
        <v/>
      </c>
      <c r="BW449" s="8" t="str">
        <f t="shared" si="425"/>
        <v/>
      </c>
      <c r="BX449" s="8">
        <f t="shared" si="426"/>
        <v>4.9999999999998934E-3</v>
      </c>
      <c r="BY449" s="8" t="str">
        <f t="shared" si="427"/>
        <v/>
      </c>
      <c r="BZ449" s="8">
        <f t="shared" si="428"/>
        <v>8.6999999999999744E-2</v>
      </c>
      <c r="CA449" s="8">
        <f t="shared" si="429"/>
        <v>0.10400000000000009</v>
      </c>
      <c r="CB449" s="8">
        <f t="shared" si="430"/>
        <v>0.13200000000000056</v>
      </c>
      <c r="CC449" s="8">
        <f t="shared" si="431"/>
        <v>3.8000000000000256E-2</v>
      </c>
      <c r="CD449" s="8">
        <f t="shared" si="432"/>
        <v>0.14500000000000046</v>
      </c>
      <c r="CE449" s="8">
        <f t="shared" si="433"/>
        <v>0.29499999999999993</v>
      </c>
      <c r="CF449" s="8">
        <f t="shared" si="434"/>
        <v>7.5000000000000178E-2</v>
      </c>
      <c r="CG449" s="8" t="str">
        <f t="shared" si="435"/>
        <v/>
      </c>
      <c r="CH449" s="8" t="str">
        <f t="shared" si="436"/>
        <v/>
      </c>
      <c r="CI449" s="8" t="str">
        <f t="shared" si="437"/>
        <v/>
      </c>
      <c r="CJ449" s="8" t="str">
        <f t="shared" si="438"/>
        <v/>
      </c>
      <c r="CK449" s="8" t="str">
        <f t="shared" si="439"/>
        <v/>
      </c>
      <c r="CL449" s="8" t="str">
        <f t="shared" si="440"/>
        <v/>
      </c>
      <c r="CM449" s="8" t="str">
        <f t="shared" si="441"/>
        <v/>
      </c>
      <c r="CN449" s="8"/>
    </row>
    <row r="450" spans="1:92">
      <c r="A450" s="1">
        <f t="shared" si="413"/>
        <v>448</v>
      </c>
      <c r="B450" s="2" t="s">
        <v>37</v>
      </c>
      <c r="C450" s="1">
        <v>4</v>
      </c>
      <c r="D450" s="4">
        <f t="shared" si="386"/>
        <v>35</v>
      </c>
      <c r="E450" s="4" t="s">
        <v>171</v>
      </c>
      <c r="F450" s="4">
        <v>1</v>
      </c>
      <c r="G450" s="4" t="s">
        <v>13</v>
      </c>
      <c r="H450" s="4" t="s">
        <v>14</v>
      </c>
      <c r="I450" s="4"/>
      <c r="J450" s="5">
        <v>91</v>
      </c>
      <c r="K450" s="67">
        <v>0</v>
      </c>
      <c r="L450" s="41">
        <v>2.8769999999999998</v>
      </c>
      <c r="M450" s="132" t="s">
        <v>225</v>
      </c>
      <c r="N450" s="1" t="s">
        <v>15</v>
      </c>
      <c r="O450" s="6">
        <v>2.8769999999999998</v>
      </c>
      <c r="P450" s="1" t="s">
        <v>9</v>
      </c>
      <c r="Q450" s="3" t="s">
        <v>227</v>
      </c>
      <c r="R450" s="23">
        <v>3.0139999999999998</v>
      </c>
      <c r="S450" s="23">
        <v>2.9119999999999999</v>
      </c>
      <c r="T450" s="23">
        <v>3.0459999999999998</v>
      </c>
      <c r="U450" s="6">
        <v>2.86</v>
      </c>
      <c r="V450" s="23">
        <v>3.0089999999999999</v>
      </c>
      <c r="W450" s="23">
        <v>2.9209999999999998</v>
      </c>
      <c r="X450" s="23">
        <v>2.9169999999999998</v>
      </c>
      <c r="Y450" s="23">
        <v>2.9089999999999998</v>
      </c>
      <c r="Z450" s="23">
        <v>2.8759999999999999</v>
      </c>
      <c r="AA450" s="23">
        <v>2.879</v>
      </c>
      <c r="AB450" s="23">
        <v>3.1269999999999998</v>
      </c>
      <c r="AC450" s="23">
        <v>3.2080000000000002</v>
      </c>
      <c r="AD450" s="23">
        <v>3.1120000000000001</v>
      </c>
      <c r="AE450" s="23">
        <v>2.9119999999999999</v>
      </c>
      <c r="AF450" s="23">
        <v>2.831</v>
      </c>
      <c r="AG450" s="23">
        <v>2.8260000000000001</v>
      </c>
      <c r="AH450" s="6">
        <f t="shared" ref="AH450:AH458" si="442">IF((AF450&lt;&gt;0)*AND(AG450&lt;&gt;0),AVERAGE(AF450:AG450),"")</f>
        <v>2.8285</v>
      </c>
      <c r="AI450" s="7">
        <v>3.42</v>
      </c>
      <c r="AJ450" s="7">
        <v>2.82</v>
      </c>
      <c r="AK450" s="7">
        <v>2.5099999999999998</v>
      </c>
      <c r="AL450" s="4">
        <v>2.97</v>
      </c>
      <c r="AM450" s="4">
        <v>2.94</v>
      </c>
      <c r="AN450" s="7">
        <v>2.99</v>
      </c>
      <c r="AO450" s="7">
        <v>2.9</v>
      </c>
      <c r="AP450" s="3"/>
      <c r="AQ450" s="23">
        <f t="shared" si="387"/>
        <v>0.13700000000000001</v>
      </c>
      <c r="AR450" s="23">
        <f t="shared" si="411"/>
        <v>3.5000000000000142E-2</v>
      </c>
      <c r="AS450" s="23">
        <f t="shared" si="412"/>
        <v>0.16900000000000004</v>
      </c>
      <c r="AT450" s="23">
        <f t="shared" si="390"/>
        <v>-1.6999999999999904E-2</v>
      </c>
      <c r="AU450" s="23">
        <f t="shared" si="391"/>
        <v>0.13200000000000012</v>
      </c>
      <c r="AV450" s="23">
        <f t="shared" si="392"/>
        <v>4.4000000000000039E-2</v>
      </c>
      <c r="AW450" s="23">
        <f t="shared" si="393"/>
        <v>4.0000000000000036E-2</v>
      </c>
      <c r="AX450" s="23">
        <f t="shared" si="394"/>
        <v>3.2000000000000028E-2</v>
      </c>
      <c r="AY450" s="23">
        <f t="shared" si="395"/>
        <v>-9.9999999999988987E-4</v>
      </c>
      <c r="AZ450" s="23">
        <f t="shared" si="396"/>
        <v>2.0000000000002238E-3</v>
      </c>
      <c r="BA450" s="23">
        <f t="shared" si="397"/>
        <v>0.25</v>
      </c>
      <c r="BB450" s="23">
        <f t="shared" si="398"/>
        <v>0.33100000000000041</v>
      </c>
      <c r="BC450" s="23">
        <f t="shared" si="399"/>
        <v>0.23500000000000032</v>
      </c>
      <c r="BD450" s="23">
        <f t="shared" si="400"/>
        <v>3.5000000000000142E-2</v>
      </c>
      <c r="BE450" s="23">
        <f t="shared" si="401"/>
        <v>-4.5999999999999819E-2</v>
      </c>
      <c r="BF450" s="23">
        <f t="shared" si="402"/>
        <v>-5.0999999999999712E-2</v>
      </c>
      <c r="BG450" s="23">
        <f t="shared" si="403"/>
        <v>-4.8499999999999766E-2</v>
      </c>
      <c r="BH450" s="23">
        <f t="shared" si="404"/>
        <v>0.54300000000000015</v>
      </c>
      <c r="BI450" s="23">
        <f t="shared" si="405"/>
        <v>-5.699999999999994E-2</v>
      </c>
      <c r="BJ450" s="23">
        <f t="shared" si="406"/>
        <v>-0.36699999999999999</v>
      </c>
      <c r="BK450" s="23">
        <f t="shared" si="407"/>
        <v>9.3000000000000416E-2</v>
      </c>
      <c r="BL450" s="23">
        <f t="shared" si="408"/>
        <v>6.3000000000000167E-2</v>
      </c>
      <c r="BM450" s="23">
        <f t="shared" si="409"/>
        <v>0.11300000000000043</v>
      </c>
      <c r="BN450" s="23">
        <f t="shared" si="410"/>
        <v>2.3000000000000131E-2</v>
      </c>
      <c r="BP450" s="8">
        <f t="shared" si="418"/>
        <v>0.13700000000000001</v>
      </c>
      <c r="BQ450" s="8">
        <f t="shared" si="419"/>
        <v>3.5000000000000142E-2</v>
      </c>
      <c r="BR450" s="8">
        <f t="shared" si="420"/>
        <v>0.16900000000000004</v>
      </c>
      <c r="BS450" s="8">
        <f t="shared" si="421"/>
        <v>1.6999999999999904E-2</v>
      </c>
      <c r="BT450" s="8">
        <f t="shared" si="422"/>
        <v>0.13200000000000012</v>
      </c>
      <c r="BU450" s="8">
        <f t="shared" si="423"/>
        <v>4.4000000000000039E-2</v>
      </c>
      <c r="BV450" s="8">
        <f t="shared" si="424"/>
        <v>4.0000000000000036E-2</v>
      </c>
      <c r="BW450" s="8">
        <f t="shared" si="425"/>
        <v>3.2000000000000028E-2</v>
      </c>
      <c r="BX450" s="8">
        <f t="shared" si="426"/>
        <v>9.9999999999988987E-4</v>
      </c>
      <c r="BY450" s="8">
        <f t="shared" si="427"/>
        <v>2.0000000000002238E-3</v>
      </c>
      <c r="BZ450" s="8">
        <f t="shared" si="428"/>
        <v>0.25</v>
      </c>
      <c r="CA450" s="8">
        <f t="shared" si="429"/>
        <v>0.33100000000000041</v>
      </c>
      <c r="CB450" s="8">
        <f t="shared" si="430"/>
        <v>0.23500000000000032</v>
      </c>
      <c r="CC450" s="8">
        <f t="shared" si="431"/>
        <v>3.5000000000000142E-2</v>
      </c>
      <c r="CD450" s="8">
        <f t="shared" si="432"/>
        <v>4.5999999999999819E-2</v>
      </c>
      <c r="CE450" s="8">
        <f t="shared" si="433"/>
        <v>5.0999999999999712E-2</v>
      </c>
      <c r="CF450" s="8">
        <f t="shared" si="434"/>
        <v>4.8499999999999766E-2</v>
      </c>
      <c r="CG450" s="8">
        <f t="shared" si="435"/>
        <v>0.54300000000000015</v>
      </c>
      <c r="CH450" s="8">
        <f t="shared" si="436"/>
        <v>5.699999999999994E-2</v>
      </c>
      <c r="CI450" s="8">
        <f t="shared" si="437"/>
        <v>0.36699999999999999</v>
      </c>
      <c r="CJ450" s="8">
        <f t="shared" si="438"/>
        <v>9.3000000000000416E-2</v>
      </c>
      <c r="CK450" s="8">
        <f t="shared" si="439"/>
        <v>6.3000000000000167E-2</v>
      </c>
      <c r="CL450" s="8">
        <f t="shared" si="440"/>
        <v>0.11300000000000043</v>
      </c>
      <c r="CM450" s="8">
        <f t="shared" si="441"/>
        <v>2.3000000000000131E-2</v>
      </c>
      <c r="CN450" s="8"/>
    </row>
    <row r="451" spans="1:92">
      <c r="A451" s="1">
        <f t="shared" si="413"/>
        <v>449</v>
      </c>
      <c r="B451" s="19"/>
      <c r="C451" s="1">
        <v>4</v>
      </c>
      <c r="D451" s="4">
        <f t="shared" si="386"/>
        <v>35</v>
      </c>
      <c r="E451" s="4" t="s">
        <v>241</v>
      </c>
      <c r="F451" s="4">
        <v>1</v>
      </c>
      <c r="G451" s="4" t="s">
        <v>13</v>
      </c>
      <c r="H451" s="4" t="s">
        <v>14</v>
      </c>
      <c r="I451" s="4"/>
      <c r="J451" s="5">
        <v>88.3</v>
      </c>
      <c r="K451" s="69"/>
      <c r="L451" s="41">
        <v>4.2450000000000001</v>
      </c>
      <c r="M451" s="132" t="s">
        <v>225</v>
      </c>
      <c r="N451" s="1" t="s">
        <v>15</v>
      </c>
      <c r="O451" s="23">
        <v>4.25</v>
      </c>
      <c r="P451" s="1" t="s">
        <v>9</v>
      </c>
      <c r="Q451" s="3" t="s">
        <v>227</v>
      </c>
      <c r="R451" s="23">
        <v>4.4569999999999999</v>
      </c>
      <c r="S451" s="23">
        <v>4.4370000000000003</v>
      </c>
      <c r="T451" s="23">
        <v>4.41</v>
      </c>
      <c r="U451" s="6">
        <v>4.2480000000000002</v>
      </c>
      <c r="V451" s="23">
        <v>4.4180000000000001</v>
      </c>
      <c r="W451" s="23">
        <v>4.33</v>
      </c>
      <c r="X451" s="23">
        <v>4.3230000000000004</v>
      </c>
      <c r="Y451" s="23">
        <v>4.3029999999999999</v>
      </c>
      <c r="Z451" s="23">
        <v>4.2690000000000001</v>
      </c>
      <c r="AA451" s="23">
        <v>4.2530000000000001</v>
      </c>
      <c r="AB451" s="23">
        <v>4.4889999999999999</v>
      </c>
      <c r="AC451" s="23">
        <v>4.6340000000000003</v>
      </c>
      <c r="AD451" s="23">
        <v>4.5720000000000001</v>
      </c>
      <c r="AE451" s="23">
        <v>4.2729999999999997</v>
      </c>
      <c r="AF451" s="23">
        <v>4.274</v>
      </c>
      <c r="AG451" s="23">
        <v>4.2300000000000004</v>
      </c>
      <c r="AH451" s="6">
        <f t="shared" si="442"/>
        <v>4.2520000000000007</v>
      </c>
      <c r="AI451" s="7">
        <v>4.68</v>
      </c>
      <c r="AJ451" s="7">
        <v>4.21</v>
      </c>
      <c r="AK451" s="7">
        <v>3.89</v>
      </c>
      <c r="AL451" s="4">
        <v>4.3600000000000003</v>
      </c>
      <c r="AM451" s="4">
        <v>4.3099999999999996</v>
      </c>
      <c r="AN451" s="7">
        <v>4.38</v>
      </c>
      <c r="AO451" s="7">
        <v>4.3</v>
      </c>
      <c r="AP451" s="3"/>
      <c r="AQ451" s="23">
        <f t="shared" si="387"/>
        <v>0.21199999999999974</v>
      </c>
      <c r="AR451" s="23">
        <f t="shared" si="411"/>
        <v>0.19200000000000017</v>
      </c>
      <c r="AS451" s="23">
        <f t="shared" si="412"/>
        <v>0.16500000000000004</v>
      </c>
      <c r="AT451" s="23">
        <f t="shared" si="390"/>
        <v>3.0000000000001137E-3</v>
      </c>
      <c r="AU451" s="23">
        <f t="shared" si="391"/>
        <v>0.17300000000000004</v>
      </c>
      <c r="AV451" s="23">
        <f t="shared" si="392"/>
        <v>8.4999999999999964E-2</v>
      </c>
      <c r="AW451" s="23">
        <f t="shared" si="393"/>
        <v>7.8000000000000291E-2</v>
      </c>
      <c r="AX451" s="23">
        <f t="shared" si="394"/>
        <v>5.7999999999999829E-2</v>
      </c>
      <c r="AY451" s="23">
        <f t="shared" si="395"/>
        <v>2.4000000000000021E-2</v>
      </c>
      <c r="AZ451" s="23">
        <f t="shared" si="396"/>
        <v>8.0000000000000071E-3</v>
      </c>
      <c r="BA451" s="23">
        <f t="shared" si="397"/>
        <v>0.24399999999999977</v>
      </c>
      <c r="BB451" s="23">
        <f t="shared" si="398"/>
        <v>0.38900000000000023</v>
      </c>
      <c r="BC451" s="23">
        <f t="shared" si="399"/>
        <v>0.32699999999999996</v>
      </c>
      <c r="BD451" s="23">
        <f t="shared" si="400"/>
        <v>2.7999999999999581E-2</v>
      </c>
      <c r="BE451" s="23">
        <f t="shared" si="401"/>
        <v>2.8999999999999915E-2</v>
      </c>
      <c r="BF451" s="23">
        <f t="shared" si="402"/>
        <v>-1.499999999999968E-2</v>
      </c>
      <c r="BG451" s="23">
        <f t="shared" si="403"/>
        <v>7.0000000000005613E-3</v>
      </c>
      <c r="BH451" s="23">
        <f t="shared" si="404"/>
        <v>0.43499999999999961</v>
      </c>
      <c r="BI451" s="23">
        <f t="shared" si="405"/>
        <v>-3.5000000000000142E-2</v>
      </c>
      <c r="BJ451" s="23">
        <f t="shared" si="406"/>
        <v>-0.35499999999999998</v>
      </c>
      <c r="BK451" s="23">
        <f t="shared" si="407"/>
        <v>0.11500000000000021</v>
      </c>
      <c r="BL451" s="23">
        <f t="shared" si="408"/>
        <v>6.4999999999999503E-2</v>
      </c>
      <c r="BM451" s="23">
        <f t="shared" si="409"/>
        <v>0.13499999999999979</v>
      </c>
      <c r="BN451" s="23">
        <f t="shared" si="410"/>
        <v>5.4999999999999716E-2</v>
      </c>
      <c r="BP451" s="8">
        <f t="shared" si="418"/>
        <v>0.21199999999999974</v>
      </c>
      <c r="BQ451" s="8">
        <f t="shared" si="419"/>
        <v>0.19200000000000017</v>
      </c>
      <c r="BR451" s="8">
        <f t="shared" si="420"/>
        <v>0.16500000000000004</v>
      </c>
      <c r="BS451" s="8">
        <f t="shared" si="421"/>
        <v>3.0000000000001137E-3</v>
      </c>
      <c r="BT451" s="8">
        <f t="shared" si="422"/>
        <v>0.17300000000000004</v>
      </c>
      <c r="BU451" s="8">
        <f t="shared" si="423"/>
        <v>8.4999999999999964E-2</v>
      </c>
      <c r="BV451" s="8">
        <f t="shared" si="424"/>
        <v>7.8000000000000291E-2</v>
      </c>
      <c r="BW451" s="8">
        <f t="shared" si="425"/>
        <v>5.7999999999999829E-2</v>
      </c>
      <c r="BX451" s="8">
        <f t="shared" si="426"/>
        <v>2.4000000000000021E-2</v>
      </c>
      <c r="BY451" s="8">
        <f t="shared" si="427"/>
        <v>8.0000000000000071E-3</v>
      </c>
      <c r="BZ451" s="8">
        <f t="shared" si="428"/>
        <v>0.24399999999999977</v>
      </c>
      <c r="CA451" s="8">
        <f t="shared" si="429"/>
        <v>0.38900000000000023</v>
      </c>
      <c r="CB451" s="8">
        <f t="shared" si="430"/>
        <v>0.32699999999999996</v>
      </c>
      <c r="CC451" s="8">
        <f t="shared" si="431"/>
        <v>2.7999999999999581E-2</v>
      </c>
      <c r="CD451" s="8">
        <f t="shared" si="432"/>
        <v>2.8999999999999915E-2</v>
      </c>
      <c r="CE451" s="8">
        <f t="shared" si="433"/>
        <v>1.499999999999968E-2</v>
      </c>
      <c r="CF451" s="8">
        <f t="shared" si="434"/>
        <v>7.0000000000005613E-3</v>
      </c>
      <c r="CG451" s="8">
        <f t="shared" si="435"/>
        <v>0.43499999999999961</v>
      </c>
      <c r="CH451" s="8">
        <f t="shared" si="436"/>
        <v>3.5000000000000142E-2</v>
      </c>
      <c r="CI451" s="8">
        <f t="shared" si="437"/>
        <v>0.35499999999999998</v>
      </c>
      <c r="CJ451" s="8">
        <f t="shared" si="438"/>
        <v>0.11500000000000021</v>
      </c>
      <c r="CK451" s="8">
        <f t="shared" si="439"/>
        <v>6.4999999999999503E-2</v>
      </c>
      <c r="CL451" s="8">
        <f t="shared" si="440"/>
        <v>0.13499999999999979</v>
      </c>
      <c r="CM451" s="8">
        <f t="shared" si="441"/>
        <v>5.4999999999999716E-2</v>
      </c>
      <c r="CN451" s="8"/>
    </row>
    <row r="452" spans="1:92">
      <c r="A452" s="1">
        <f t="shared" si="413"/>
        <v>450</v>
      </c>
      <c r="B452" s="19"/>
      <c r="C452" s="1">
        <v>4</v>
      </c>
      <c r="D452" s="4">
        <f t="shared" ref="D452:D515" si="443">_xlfn.SWITCH(C452,1,12,2,12,3,35,4,35,5,35,6,69,7,69,8,69,9,69,1016)</f>
        <v>35</v>
      </c>
      <c r="E452" s="4" t="s">
        <v>137</v>
      </c>
      <c r="F452" s="4">
        <v>1</v>
      </c>
      <c r="G452" s="4" t="s">
        <v>13</v>
      </c>
      <c r="H452" s="4" t="s">
        <v>138</v>
      </c>
      <c r="I452" s="4" t="s">
        <v>346</v>
      </c>
      <c r="J452" s="5">
        <v>0.5</v>
      </c>
      <c r="K452" s="69"/>
      <c r="L452" s="49">
        <v>5.492</v>
      </c>
      <c r="M452" s="132" t="s">
        <v>372</v>
      </c>
      <c r="N452" s="10" t="s">
        <v>128</v>
      </c>
      <c r="O452" s="58"/>
      <c r="P452" s="14"/>
      <c r="Q452" s="3" t="s">
        <v>227</v>
      </c>
      <c r="R452" s="39"/>
      <c r="S452" s="39"/>
      <c r="T452" s="50"/>
      <c r="U452" s="50"/>
      <c r="V452" s="39"/>
      <c r="W452" s="50"/>
      <c r="X452" s="50"/>
      <c r="Y452" s="23">
        <v>7.2629999999999999</v>
      </c>
      <c r="Z452" s="23">
        <v>6.7629999999999999</v>
      </c>
      <c r="AA452" s="23">
        <v>6.3529999999999998</v>
      </c>
      <c r="AB452" s="50"/>
      <c r="AC452" s="50"/>
      <c r="AD452" s="50"/>
      <c r="AE452" s="50"/>
      <c r="AF452" s="50"/>
      <c r="AG452" s="23">
        <v>5.2560000000000002</v>
      </c>
      <c r="AH452" s="50"/>
      <c r="AI452" s="101">
        <v>5.9240000000000004</v>
      </c>
      <c r="AJ452" s="101">
        <v>5.3719999999999999</v>
      </c>
      <c r="AK452" s="101">
        <v>5.2110000000000003</v>
      </c>
      <c r="AL452" s="101">
        <v>5.5490000000000004</v>
      </c>
      <c r="AM452" s="101">
        <v>5.3719999999999999</v>
      </c>
      <c r="AN452" s="101">
        <v>5.5460000000000003</v>
      </c>
      <c r="AO452" s="101">
        <v>5.5179999999999998</v>
      </c>
      <c r="AP452" s="3"/>
      <c r="AQ452" s="23" t="str">
        <f t="shared" ref="AQ452:AQ515" si="444">IF((R452&lt;&gt;"")*AND($L452&lt;&gt;"")*AND($H452&lt;&gt;"dou"),R452-$L452,"")</f>
        <v/>
      </c>
      <c r="AR452" s="23" t="str">
        <f t="shared" si="411"/>
        <v/>
      </c>
      <c r="AS452" s="23" t="str">
        <f t="shared" si="412"/>
        <v/>
      </c>
      <c r="AT452" s="23" t="str">
        <f t="shared" si="390"/>
        <v/>
      </c>
      <c r="AU452" s="23" t="str">
        <f t="shared" si="391"/>
        <v/>
      </c>
      <c r="AV452" s="23" t="str">
        <f t="shared" si="392"/>
        <v/>
      </c>
      <c r="AW452" s="23" t="str">
        <f t="shared" si="393"/>
        <v/>
      </c>
      <c r="AX452" s="23" t="str">
        <f t="shared" si="394"/>
        <v/>
      </c>
      <c r="AY452" s="23" t="str">
        <f t="shared" si="395"/>
        <v/>
      </c>
      <c r="AZ452" s="23" t="str">
        <f t="shared" si="396"/>
        <v/>
      </c>
      <c r="BA452" s="23" t="str">
        <f t="shared" si="397"/>
        <v/>
      </c>
      <c r="BB452" s="23" t="str">
        <f t="shared" si="398"/>
        <v/>
      </c>
      <c r="BC452" s="23" t="str">
        <f t="shared" si="399"/>
        <v/>
      </c>
      <c r="BD452" s="23" t="str">
        <f t="shared" si="400"/>
        <v/>
      </c>
      <c r="BE452" s="23" t="str">
        <f t="shared" si="401"/>
        <v/>
      </c>
      <c r="BF452" s="23" t="str">
        <f t="shared" si="402"/>
        <v/>
      </c>
      <c r="BG452" s="23" t="str">
        <f t="shared" si="403"/>
        <v/>
      </c>
      <c r="BH452" s="23" t="str">
        <f t="shared" si="404"/>
        <v/>
      </c>
      <c r="BI452" s="23" t="str">
        <f t="shared" si="405"/>
        <v/>
      </c>
      <c r="BJ452" s="23" t="str">
        <f t="shared" si="406"/>
        <v/>
      </c>
      <c r="BK452" s="23" t="str">
        <f t="shared" si="407"/>
        <v/>
      </c>
      <c r="BL452" s="23" t="str">
        <f t="shared" si="408"/>
        <v/>
      </c>
      <c r="BM452" s="23" t="str">
        <f t="shared" si="409"/>
        <v/>
      </c>
      <c r="BN452" s="23" t="str">
        <f t="shared" si="410"/>
        <v/>
      </c>
      <c r="BP452" s="8" t="str">
        <f t="shared" si="418"/>
        <v/>
      </c>
      <c r="BQ452" s="8" t="str">
        <f t="shared" si="419"/>
        <v/>
      </c>
      <c r="BR452" s="8" t="str">
        <f t="shared" si="420"/>
        <v/>
      </c>
      <c r="BS452" s="8" t="str">
        <f t="shared" si="421"/>
        <v/>
      </c>
      <c r="BT452" s="8" t="str">
        <f t="shared" si="422"/>
        <v/>
      </c>
      <c r="BU452" s="8" t="str">
        <f t="shared" si="423"/>
        <v/>
      </c>
      <c r="BV452" s="8" t="str">
        <f t="shared" si="424"/>
        <v/>
      </c>
      <c r="BW452" s="8" t="str">
        <f t="shared" si="425"/>
        <v/>
      </c>
      <c r="BX452" s="8" t="str">
        <f t="shared" si="426"/>
        <v/>
      </c>
      <c r="BY452" s="8" t="str">
        <f t="shared" si="427"/>
        <v/>
      </c>
      <c r="BZ452" s="8" t="str">
        <f t="shared" si="428"/>
        <v/>
      </c>
      <c r="CA452" s="8" t="str">
        <f t="shared" si="429"/>
        <v/>
      </c>
      <c r="CB452" s="8" t="str">
        <f t="shared" si="430"/>
        <v/>
      </c>
      <c r="CC452" s="8" t="str">
        <f t="shared" si="431"/>
        <v/>
      </c>
      <c r="CD452" s="8" t="str">
        <f t="shared" si="432"/>
        <v/>
      </c>
      <c r="CE452" s="8" t="str">
        <f t="shared" si="433"/>
        <v/>
      </c>
      <c r="CF452" s="8" t="str">
        <f t="shared" si="434"/>
        <v/>
      </c>
      <c r="CG452" s="8" t="str">
        <f t="shared" si="435"/>
        <v/>
      </c>
      <c r="CH452" s="8" t="str">
        <f t="shared" si="436"/>
        <v/>
      </c>
      <c r="CI452" s="8" t="str">
        <f t="shared" si="437"/>
        <v/>
      </c>
      <c r="CJ452" s="8" t="str">
        <f t="shared" si="438"/>
        <v/>
      </c>
      <c r="CK452" s="8" t="str">
        <f t="shared" si="439"/>
        <v/>
      </c>
      <c r="CL452" s="8" t="str">
        <f t="shared" si="440"/>
        <v/>
      </c>
      <c r="CM452" s="8" t="str">
        <f t="shared" si="441"/>
        <v/>
      </c>
      <c r="CN452" s="8"/>
    </row>
    <row r="453" spans="1:92">
      <c r="A453" s="1">
        <f t="shared" si="413"/>
        <v>451</v>
      </c>
      <c r="B453" s="19"/>
      <c r="C453" s="1">
        <v>4</v>
      </c>
      <c r="D453" s="4">
        <f t="shared" si="443"/>
        <v>35</v>
      </c>
      <c r="E453" s="4" t="s">
        <v>241</v>
      </c>
      <c r="F453" s="4">
        <v>1</v>
      </c>
      <c r="G453" s="4" t="s">
        <v>13</v>
      </c>
      <c r="H453" s="4" t="s">
        <v>14</v>
      </c>
      <c r="I453" s="4"/>
      <c r="J453" s="5">
        <v>83.9</v>
      </c>
      <c r="K453" s="69"/>
      <c r="L453" s="41">
        <v>6.577</v>
      </c>
      <c r="M453" s="132" t="s">
        <v>225</v>
      </c>
      <c r="N453" s="1" t="s">
        <v>15</v>
      </c>
      <c r="O453" s="23">
        <v>6.5860000000000003</v>
      </c>
      <c r="P453" s="1" t="s">
        <v>9</v>
      </c>
      <c r="Q453" s="3" t="s">
        <v>227</v>
      </c>
      <c r="R453" s="23">
        <v>7.0119999999999996</v>
      </c>
      <c r="S453" s="23">
        <v>6.51</v>
      </c>
      <c r="T453" s="23">
        <v>7.157</v>
      </c>
      <c r="U453" s="23">
        <v>6.8170000000000002</v>
      </c>
      <c r="V453" s="23">
        <v>7.1230000000000002</v>
      </c>
      <c r="W453" s="23">
        <v>6.758</v>
      </c>
      <c r="X453" s="23">
        <v>6.7469999999999999</v>
      </c>
      <c r="Y453" s="23">
        <v>6.7309999999999999</v>
      </c>
      <c r="Z453" s="23">
        <v>6.5780000000000003</v>
      </c>
      <c r="AA453" s="23">
        <v>6.6139999999999999</v>
      </c>
      <c r="AB453" s="23">
        <v>7.1980000000000004</v>
      </c>
      <c r="AC453" s="23">
        <v>7.2220000000000004</v>
      </c>
      <c r="AD453" s="23">
        <v>6.9820000000000002</v>
      </c>
      <c r="AE453" s="23">
        <v>6.9409999999999998</v>
      </c>
      <c r="AF453" s="23">
        <v>6.4969999999999999</v>
      </c>
      <c r="AG453" s="23">
        <v>6.7969999999999997</v>
      </c>
      <c r="AH453" s="6">
        <f t="shared" si="442"/>
        <v>6.6470000000000002</v>
      </c>
      <c r="AI453" s="7">
        <v>7.35</v>
      </c>
      <c r="AJ453" s="7">
        <v>6.52</v>
      </c>
      <c r="AK453" s="7">
        <v>5.98</v>
      </c>
      <c r="AL453" s="4">
        <v>6.76</v>
      </c>
      <c r="AM453" s="4">
        <v>6.72</v>
      </c>
      <c r="AN453" s="7">
        <v>6.8</v>
      </c>
      <c r="AO453" s="7">
        <v>6.64</v>
      </c>
      <c r="AP453" s="3"/>
      <c r="AQ453" s="23">
        <f t="shared" si="444"/>
        <v>0.43499999999999961</v>
      </c>
      <c r="AR453" s="23">
        <f t="shared" si="411"/>
        <v>-6.7000000000000171E-2</v>
      </c>
      <c r="AS453" s="23">
        <f t="shared" si="412"/>
        <v>0.58000000000000007</v>
      </c>
      <c r="AT453" s="23">
        <f t="shared" si="390"/>
        <v>0.24000000000000021</v>
      </c>
      <c r="AU453" s="23">
        <f t="shared" si="391"/>
        <v>0.54600000000000026</v>
      </c>
      <c r="AV453" s="23">
        <f t="shared" si="392"/>
        <v>0.18100000000000005</v>
      </c>
      <c r="AW453" s="23">
        <f t="shared" si="393"/>
        <v>0.16999999999999993</v>
      </c>
      <c r="AX453" s="23">
        <f t="shared" si="394"/>
        <v>0.15399999999999991</v>
      </c>
      <c r="AY453" s="23">
        <f t="shared" si="395"/>
        <v>1.000000000000334E-3</v>
      </c>
      <c r="AZ453" s="23">
        <f t="shared" si="396"/>
        <v>3.6999999999999922E-2</v>
      </c>
      <c r="BA453" s="23">
        <f t="shared" si="397"/>
        <v>0.62100000000000044</v>
      </c>
      <c r="BB453" s="23">
        <f t="shared" si="398"/>
        <v>0.64500000000000046</v>
      </c>
      <c r="BC453" s="23">
        <f t="shared" si="399"/>
        <v>0.40500000000000025</v>
      </c>
      <c r="BD453" s="23">
        <f t="shared" si="400"/>
        <v>0.36399999999999988</v>
      </c>
      <c r="BE453" s="23">
        <f t="shared" si="401"/>
        <v>-8.0000000000000071E-2</v>
      </c>
      <c r="BF453" s="23">
        <f t="shared" si="402"/>
        <v>0.21999999999999975</v>
      </c>
      <c r="BG453" s="23">
        <f t="shared" si="403"/>
        <v>7.0000000000000284E-2</v>
      </c>
      <c r="BH453" s="23">
        <f t="shared" si="404"/>
        <v>0.77299999999999969</v>
      </c>
      <c r="BI453" s="23">
        <f t="shared" si="405"/>
        <v>-5.7000000000000384E-2</v>
      </c>
      <c r="BJ453" s="23">
        <f t="shared" si="406"/>
        <v>-0.59699999999999953</v>
      </c>
      <c r="BK453" s="23">
        <f t="shared" si="407"/>
        <v>0.18299999999999983</v>
      </c>
      <c r="BL453" s="23">
        <f t="shared" si="408"/>
        <v>0.14299999999999979</v>
      </c>
      <c r="BM453" s="23">
        <f t="shared" si="409"/>
        <v>0.22299999999999986</v>
      </c>
      <c r="BN453" s="23">
        <f t="shared" si="410"/>
        <v>6.2999999999999723E-2</v>
      </c>
      <c r="BP453" s="8">
        <f t="shared" si="418"/>
        <v>0.43499999999999961</v>
      </c>
      <c r="BQ453" s="8">
        <f t="shared" si="419"/>
        <v>6.7000000000000171E-2</v>
      </c>
      <c r="BR453" s="8">
        <f t="shared" si="420"/>
        <v>0.58000000000000007</v>
      </c>
      <c r="BS453" s="8">
        <f t="shared" si="421"/>
        <v>0.24000000000000021</v>
      </c>
      <c r="BT453" s="8">
        <f t="shared" si="422"/>
        <v>0.54600000000000026</v>
      </c>
      <c r="BU453" s="8">
        <f t="shared" si="423"/>
        <v>0.18100000000000005</v>
      </c>
      <c r="BV453" s="8">
        <f t="shared" si="424"/>
        <v>0.16999999999999993</v>
      </c>
      <c r="BW453" s="8">
        <f t="shared" si="425"/>
        <v>0.15399999999999991</v>
      </c>
      <c r="BX453" s="8">
        <f t="shared" si="426"/>
        <v>1.000000000000334E-3</v>
      </c>
      <c r="BY453" s="8">
        <f t="shared" si="427"/>
        <v>3.6999999999999922E-2</v>
      </c>
      <c r="BZ453" s="8">
        <f t="shared" si="428"/>
        <v>0.62100000000000044</v>
      </c>
      <c r="CA453" s="8">
        <f t="shared" si="429"/>
        <v>0.64500000000000046</v>
      </c>
      <c r="CB453" s="8">
        <f t="shared" si="430"/>
        <v>0.40500000000000025</v>
      </c>
      <c r="CC453" s="8">
        <f t="shared" si="431"/>
        <v>0.36399999999999988</v>
      </c>
      <c r="CD453" s="8">
        <f t="shared" si="432"/>
        <v>8.0000000000000071E-2</v>
      </c>
      <c r="CE453" s="8">
        <f t="shared" si="433"/>
        <v>0.21999999999999975</v>
      </c>
      <c r="CF453" s="8">
        <f t="shared" si="434"/>
        <v>7.0000000000000284E-2</v>
      </c>
      <c r="CG453" s="8">
        <f t="shared" si="435"/>
        <v>0.77299999999999969</v>
      </c>
      <c r="CH453" s="8">
        <f t="shared" si="436"/>
        <v>5.7000000000000384E-2</v>
      </c>
      <c r="CI453" s="8">
        <f t="shared" si="437"/>
        <v>0.59699999999999953</v>
      </c>
      <c r="CJ453" s="8">
        <f t="shared" si="438"/>
        <v>0.18299999999999983</v>
      </c>
      <c r="CK453" s="8">
        <f t="shared" si="439"/>
        <v>0.14299999999999979</v>
      </c>
      <c r="CL453" s="8">
        <f t="shared" si="440"/>
        <v>0.22299999999999986</v>
      </c>
      <c r="CM453" s="8">
        <f t="shared" si="441"/>
        <v>6.2999999999999723E-2</v>
      </c>
      <c r="CN453" s="8"/>
    </row>
    <row r="454" spans="1:92">
      <c r="A454" s="1">
        <f t="shared" si="413"/>
        <v>452</v>
      </c>
      <c r="B454" s="19"/>
      <c r="C454" s="1">
        <v>4</v>
      </c>
      <c r="D454" s="4">
        <f t="shared" si="443"/>
        <v>35</v>
      </c>
      <c r="E454" s="4" t="s">
        <v>245</v>
      </c>
      <c r="F454" s="4">
        <v>1</v>
      </c>
      <c r="G454" s="4" t="s">
        <v>16</v>
      </c>
      <c r="H454" s="4" t="s">
        <v>18</v>
      </c>
      <c r="I454" s="4"/>
      <c r="J454" s="5">
        <v>91.7</v>
      </c>
      <c r="K454" s="67">
        <v>9.5000000000000001E-2</v>
      </c>
      <c r="L454" s="41">
        <v>7.72</v>
      </c>
      <c r="M454" s="132" t="s">
        <v>225</v>
      </c>
      <c r="N454" s="1" t="s">
        <v>15</v>
      </c>
      <c r="O454" s="23">
        <v>7.7709999999999999</v>
      </c>
      <c r="P454" s="1" t="s">
        <v>9</v>
      </c>
      <c r="Q454" s="3" t="s">
        <v>227</v>
      </c>
      <c r="R454" s="23">
        <v>7.2480000000000002</v>
      </c>
      <c r="S454" s="23">
        <v>7.1609999999999996</v>
      </c>
      <c r="T454" s="23">
        <v>7.8959999999999999</v>
      </c>
      <c r="U454" s="23">
        <v>7.9370000000000003</v>
      </c>
      <c r="V454" s="23">
        <v>7.8360000000000003</v>
      </c>
      <c r="W454" s="23">
        <v>7.7069999999999999</v>
      </c>
      <c r="X454" s="23">
        <v>7.7089999999999996</v>
      </c>
      <c r="Y454" s="23">
        <v>7.7430000000000003</v>
      </c>
      <c r="Z454" s="23">
        <v>7.673</v>
      </c>
      <c r="AA454" s="23">
        <v>7.69</v>
      </c>
      <c r="AB454" s="23">
        <v>7.8040000000000003</v>
      </c>
      <c r="AC454" s="23">
        <v>7.7779999999999996</v>
      </c>
      <c r="AD454" s="23">
        <v>7.5709999999999997</v>
      </c>
      <c r="AE454" s="23">
        <v>7.617</v>
      </c>
      <c r="AF454" s="23">
        <v>7.1840000000000002</v>
      </c>
      <c r="AG454" s="23">
        <v>8.0470000000000006</v>
      </c>
      <c r="AH454" s="6">
        <f t="shared" si="442"/>
        <v>7.6155000000000008</v>
      </c>
      <c r="AI454" s="7">
        <v>7.04</v>
      </c>
      <c r="AJ454" s="7">
        <v>7.61</v>
      </c>
      <c r="AK454" s="7">
        <v>7.34</v>
      </c>
      <c r="AL454" s="4">
        <v>7.78</v>
      </c>
      <c r="AM454" s="4">
        <v>7.81</v>
      </c>
      <c r="AN454" s="7">
        <v>7.81</v>
      </c>
      <c r="AO454" s="7">
        <v>7.84</v>
      </c>
      <c r="AP454" s="3"/>
      <c r="AQ454" s="23">
        <f t="shared" si="444"/>
        <v>-0.47199999999999953</v>
      </c>
      <c r="AR454" s="23">
        <f t="shared" si="411"/>
        <v>-0.55900000000000016</v>
      </c>
      <c r="AS454" s="23">
        <f t="shared" si="412"/>
        <v>0.17600000000000016</v>
      </c>
      <c r="AT454" s="23">
        <f t="shared" si="390"/>
        <v>0.21700000000000053</v>
      </c>
      <c r="AU454" s="23">
        <f t="shared" si="391"/>
        <v>0.11600000000000055</v>
      </c>
      <c r="AV454" s="23">
        <f t="shared" si="392"/>
        <v>-1.2999999999999901E-2</v>
      </c>
      <c r="AW454" s="23">
        <f t="shared" si="393"/>
        <v>-1.1000000000000121E-2</v>
      </c>
      <c r="AX454" s="23">
        <f t="shared" si="394"/>
        <v>2.3000000000000576E-2</v>
      </c>
      <c r="AY454" s="23">
        <f t="shared" si="395"/>
        <v>-4.6999999999999709E-2</v>
      </c>
      <c r="AZ454" s="23">
        <f t="shared" si="396"/>
        <v>-2.9999999999999361E-2</v>
      </c>
      <c r="BA454" s="23">
        <f t="shared" si="397"/>
        <v>8.4000000000000519E-2</v>
      </c>
      <c r="BB454" s="23">
        <f t="shared" si="398"/>
        <v>5.7999999999999829E-2</v>
      </c>
      <c r="BC454" s="23">
        <f t="shared" si="399"/>
        <v>-0.14900000000000002</v>
      </c>
      <c r="BD454" s="23">
        <f t="shared" si="400"/>
        <v>-0.10299999999999976</v>
      </c>
      <c r="BE454" s="23">
        <f t="shared" si="401"/>
        <v>-0.53599999999999959</v>
      </c>
      <c r="BF454" s="23">
        <f t="shared" si="402"/>
        <v>0.32700000000000085</v>
      </c>
      <c r="BG454" s="23">
        <f t="shared" si="403"/>
        <v>-0.10449999999999893</v>
      </c>
      <c r="BH454" s="23">
        <f t="shared" si="404"/>
        <v>-0.67999999999999972</v>
      </c>
      <c r="BI454" s="23">
        <f t="shared" si="405"/>
        <v>-0.10999999999999943</v>
      </c>
      <c r="BJ454" s="23">
        <f t="shared" si="406"/>
        <v>-0.37999999999999989</v>
      </c>
      <c r="BK454" s="23">
        <f t="shared" si="407"/>
        <v>6.0000000000000497E-2</v>
      </c>
      <c r="BL454" s="23">
        <f t="shared" si="408"/>
        <v>8.9999999999999858E-2</v>
      </c>
      <c r="BM454" s="23">
        <f t="shared" si="409"/>
        <v>8.9999999999999858E-2</v>
      </c>
      <c r="BN454" s="23">
        <f t="shared" si="410"/>
        <v>0.12000000000000011</v>
      </c>
      <c r="BP454" s="8">
        <f t="shared" si="418"/>
        <v>0.47199999999999953</v>
      </c>
      <c r="BQ454" s="8">
        <f t="shared" si="419"/>
        <v>0.55900000000000016</v>
      </c>
      <c r="BR454" s="8">
        <f t="shared" si="420"/>
        <v>0.17600000000000016</v>
      </c>
      <c r="BS454" s="8">
        <f t="shared" si="421"/>
        <v>0.21700000000000053</v>
      </c>
      <c r="BT454" s="8">
        <f t="shared" si="422"/>
        <v>0.11600000000000055</v>
      </c>
      <c r="BU454" s="8">
        <f t="shared" si="423"/>
        <v>1.2999999999999901E-2</v>
      </c>
      <c r="BV454" s="8">
        <f t="shared" si="424"/>
        <v>1.1000000000000121E-2</v>
      </c>
      <c r="BW454" s="8">
        <f t="shared" si="425"/>
        <v>2.3000000000000576E-2</v>
      </c>
      <c r="BX454" s="8">
        <f t="shared" si="426"/>
        <v>4.6999999999999709E-2</v>
      </c>
      <c r="BY454" s="8">
        <f t="shared" si="427"/>
        <v>2.9999999999999361E-2</v>
      </c>
      <c r="BZ454" s="8">
        <f t="shared" si="428"/>
        <v>8.4000000000000519E-2</v>
      </c>
      <c r="CA454" s="8">
        <f t="shared" si="429"/>
        <v>5.7999999999999829E-2</v>
      </c>
      <c r="CB454" s="8">
        <f t="shared" si="430"/>
        <v>0.14900000000000002</v>
      </c>
      <c r="CC454" s="8">
        <f t="shared" si="431"/>
        <v>0.10299999999999976</v>
      </c>
      <c r="CD454" s="8">
        <f t="shared" si="432"/>
        <v>0.53599999999999959</v>
      </c>
      <c r="CE454" s="8">
        <f t="shared" si="433"/>
        <v>0.32700000000000085</v>
      </c>
      <c r="CF454" s="8">
        <f t="shared" si="434"/>
        <v>0.10449999999999893</v>
      </c>
      <c r="CG454" s="8">
        <f t="shared" si="435"/>
        <v>0.67999999999999972</v>
      </c>
      <c r="CH454" s="8">
        <f t="shared" si="436"/>
        <v>0.10999999999999943</v>
      </c>
      <c r="CI454" s="8">
        <f t="shared" si="437"/>
        <v>0.37999999999999989</v>
      </c>
      <c r="CJ454" s="8">
        <f t="shared" si="438"/>
        <v>6.0000000000000497E-2</v>
      </c>
      <c r="CK454" s="8">
        <f t="shared" si="439"/>
        <v>8.9999999999999858E-2</v>
      </c>
      <c r="CL454" s="8">
        <f t="shared" si="440"/>
        <v>8.9999999999999858E-2</v>
      </c>
      <c r="CM454" s="8">
        <f t="shared" si="441"/>
        <v>0.12000000000000011</v>
      </c>
      <c r="CN454" s="8"/>
    </row>
    <row r="455" spans="1:92">
      <c r="A455" s="1">
        <f t="shared" si="413"/>
        <v>453</v>
      </c>
      <c r="B455" s="19"/>
      <c r="C455" s="1">
        <v>4</v>
      </c>
      <c r="D455" s="4">
        <f t="shared" si="443"/>
        <v>35</v>
      </c>
      <c r="E455" s="4" t="s">
        <v>170</v>
      </c>
      <c r="F455" s="4">
        <v>3</v>
      </c>
      <c r="G455" s="4" t="s">
        <v>13</v>
      </c>
      <c r="H455" s="4" t="s">
        <v>14</v>
      </c>
      <c r="I455" s="4"/>
      <c r="J455" s="5">
        <v>97.6</v>
      </c>
      <c r="K455" s="69"/>
      <c r="L455" s="41">
        <v>2.4900000000000002</v>
      </c>
      <c r="M455" s="132" t="s">
        <v>116</v>
      </c>
      <c r="N455" s="1" t="s">
        <v>15</v>
      </c>
      <c r="O455" s="23">
        <v>2.4980000000000002</v>
      </c>
      <c r="P455" s="1" t="s">
        <v>9</v>
      </c>
      <c r="Q455" s="3" t="s">
        <v>227</v>
      </c>
      <c r="R455" s="23">
        <v>2.59</v>
      </c>
      <c r="S455" s="23">
        <v>2.468</v>
      </c>
      <c r="T455" s="23">
        <v>2.6019999999999999</v>
      </c>
      <c r="U455" s="23">
        <v>2.4510000000000001</v>
      </c>
      <c r="V455" s="23">
        <v>2.5579999999999998</v>
      </c>
      <c r="W455" s="50"/>
      <c r="X455" s="50"/>
      <c r="Y455" s="50"/>
      <c r="Z455" s="23">
        <v>2.4860000000000002</v>
      </c>
      <c r="AA455" s="50"/>
      <c r="AB455" s="23">
        <v>2.7650000000000001</v>
      </c>
      <c r="AC455" s="23">
        <v>2.8380000000000001</v>
      </c>
      <c r="AD455" s="23">
        <v>2.7160000000000002</v>
      </c>
      <c r="AE455" s="23">
        <v>2.5710000000000002</v>
      </c>
      <c r="AF455" s="23">
        <v>2.3929999999999998</v>
      </c>
      <c r="AG455" s="23">
        <v>2.403</v>
      </c>
      <c r="AH455" s="6">
        <f t="shared" si="442"/>
        <v>2.3979999999999997</v>
      </c>
      <c r="AI455" s="7">
        <v>3.06</v>
      </c>
      <c r="AJ455" s="7">
        <v>2.41</v>
      </c>
      <c r="AK455" s="7">
        <v>2.12</v>
      </c>
      <c r="AL455" s="4">
        <v>2.57</v>
      </c>
      <c r="AM455" s="4">
        <v>2.5499999999999998</v>
      </c>
      <c r="AN455" s="7">
        <v>2.59</v>
      </c>
      <c r="AO455" s="7">
        <v>2.4900000000000002</v>
      </c>
      <c r="AP455" s="3"/>
      <c r="AQ455" s="23">
        <f t="shared" si="444"/>
        <v>9.9999999999999645E-2</v>
      </c>
      <c r="AR455" s="23">
        <f t="shared" si="411"/>
        <v>-2.2000000000000242E-2</v>
      </c>
      <c r="AS455" s="23">
        <f t="shared" si="412"/>
        <v>0.11199999999999966</v>
      </c>
      <c r="AT455" s="23">
        <f t="shared" si="390"/>
        <v>-3.9000000000000146E-2</v>
      </c>
      <c r="AU455" s="23">
        <f t="shared" si="391"/>
        <v>6.7999999999999616E-2</v>
      </c>
      <c r="AV455" s="23" t="str">
        <f t="shared" si="392"/>
        <v/>
      </c>
      <c r="AW455" s="23" t="str">
        <f t="shared" si="393"/>
        <v/>
      </c>
      <c r="AX455" s="23" t="str">
        <f t="shared" si="394"/>
        <v/>
      </c>
      <c r="AY455" s="23">
        <f t="shared" si="395"/>
        <v>-4.0000000000000036E-3</v>
      </c>
      <c r="AZ455" s="23" t="str">
        <f t="shared" si="396"/>
        <v/>
      </c>
      <c r="BA455" s="23">
        <f t="shared" si="397"/>
        <v>0.27499999999999991</v>
      </c>
      <c r="BB455" s="23">
        <f t="shared" si="398"/>
        <v>0.34799999999999986</v>
      </c>
      <c r="BC455" s="23">
        <f t="shared" si="399"/>
        <v>0.22599999999999998</v>
      </c>
      <c r="BD455" s="23">
        <f t="shared" si="400"/>
        <v>8.0999999999999961E-2</v>
      </c>
      <c r="BE455" s="23">
        <f t="shared" si="401"/>
        <v>-9.7000000000000419E-2</v>
      </c>
      <c r="BF455" s="23">
        <f t="shared" si="402"/>
        <v>-8.7000000000000188E-2</v>
      </c>
      <c r="BG455" s="23">
        <f t="shared" si="403"/>
        <v>-9.2000000000000526E-2</v>
      </c>
      <c r="BH455" s="23">
        <f t="shared" si="404"/>
        <v>0.56999999999999984</v>
      </c>
      <c r="BI455" s="23">
        <f t="shared" si="405"/>
        <v>-8.0000000000000071E-2</v>
      </c>
      <c r="BJ455" s="23">
        <f t="shared" si="406"/>
        <v>-0.37000000000000011</v>
      </c>
      <c r="BK455" s="23">
        <f t="shared" si="407"/>
        <v>7.9999999999999627E-2</v>
      </c>
      <c r="BL455" s="23">
        <f t="shared" si="408"/>
        <v>5.9999999999999609E-2</v>
      </c>
      <c r="BM455" s="23">
        <f t="shared" si="409"/>
        <v>9.9999999999999645E-2</v>
      </c>
      <c r="BN455" s="23">
        <f t="shared" si="410"/>
        <v>0</v>
      </c>
      <c r="BP455" s="8">
        <f t="shared" si="418"/>
        <v>9.9999999999999645E-2</v>
      </c>
      <c r="BQ455" s="8">
        <f t="shared" si="419"/>
        <v>2.2000000000000242E-2</v>
      </c>
      <c r="BR455" s="8">
        <f t="shared" si="420"/>
        <v>0.11199999999999966</v>
      </c>
      <c r="BS455" s="8">
        <f t="shared" si="421"/>
        <v>3.9000000000000146E-2</v>
      </c>
      <c r="BT455" s="8">
        <f t="shared" si="422"/>
        <v>6.7999999999999616E-2</v>
      </c>
      <c r="BU455" s="8" t="str">
        <f t="shared" si="423"/>
        <v/>
      </c>
      <c r="BV455" s="8" t="str">
        <f t="shared" si="424"/>
        <v/>
      </c>
      <c r="BW455" s="8" t="str">
        <f t="shared" si="425"/>
        <v/>
      </c>
      <c r="BX455" s="8">
        <f t="shared" si="426"/>
        <v>4.0000000000000036E-3</v>
      </c>
      <c r="BY455" s="8" t="str">
        <f t="shared" si="427"/>
        <v/>
      </c>
      <c r="BZ455" s="8">
        <f t="shared" si="428"/>
        <v>0.27499999999999991</v>
      </c>
      <c r="CA455" s="8">
        <f t="shared" si="429"/>
        <v>0.34799999999999986</v>
      </c>
      <c r="CB455" s="8">
        <f t="shared" si="430"/>
        <v>0.22599999999999998</v>
      </c>
      <c r="CC455" s="8">
        <f t="shared" si="431"/>
        <v>8.0999999999999961E-2</v>
      </c>
      <c r="CD455" s="8">
        <f t="shared" si="432"/>
        <v>9.7000000000000419E-2</v>
      </c>
      <c r="CE455" s="8">
        <f t="shared" si="433"/>
        <v>8.7000000000000188E-2</v>
      </c>
      <c r="CF455" s="8">
        <f t="shared" si="434"/>
        <v>9.2000000000000526E-2</v>
      </c>
      <c r="CG455" s="8">
        <f t="shared" si="435"/>
        <v>0.56999999999999984</v>
      </c>
      <c r="CH455" s="8">
        <f t="shared" si="436"/>
        <v>8.0000000000000071E-2</v>
      </c>
      <c r="CI455" s="8">
        <f t="shared" si="437"/>
        <v>0.37000000000000011</v>
      </c>
      <c r="CJ455" s="8">
        <f t="shared" si="438"/>
        <v>7.9999999999999627E-2</v>
      </c>
      <c r="CK455" s="8">
        <f t="shared" si="439"/>
        <v>5.9999999999999609E-2</v>
      </c>
      <c r="CL455" s="8">
        <f t="shared" si="440"/>
        <v>9.9999999999999645E-2</v>
      </c>
      <c r="CM455" s="8">
        <f t="shared" si="441"/>
        <v>0</v>
      </c>
      <c r="CN455" s="8"/>
    </row>
    <row r="456" spans="1:92">
      <c r="A456" s="1">
        <f t="shared" si="413"/>
        <v>454</v>
      </c>
      <c r="B456" s="19"/>
      <c r="C456" s="1">
        <v>4</v>
      </c>
      <c r="D456" s="4">
        <f t="shared" si="443"/>
        <v>35</v>
      </c>
      <c r="E456" s="4" t="s">
        <v>243</v>
      </c>
      <c r="F456" s="4">
        <v>3</v>
      </c>
      <c r="G456" s="4" t="s">
        <v>13</v>
      </c>
      <c r="H456" s="4" t="s">
        <v>14</v>
      </c>
      <c r="I456" s="4"/>
      <c r="J456" s="5">
        <v>97.4</v>
      </c>
      <c r="K456" s="69"/>
      <c r="L456" s="41">
        <v>3.89</v>
      </c>
      <c r="M456" s="132" t="s">
        <v>116</v>
      </c>
      <c r="N456" s="1" t="s">
        <v>15</v>
      </c>
      <c r="O456" s="23">
        <v>3.9020000000000001</v>
      </c>
      <c r="P456" s="1" t="s">
        <v>9</v>
      </c>
      <c r="Q456" s="3" t="s">
        <v>227</v>
      </c>
      <c r="R456" s="23">
        <v>4.0030000000000001</v>
      </c>
      <c r="S456" s="23">
        <v>3.9630000000000001</v>
      </c>
      <c r="T456" s="23">
        <v>3.964</v>
      </c>
      <c r="U456" s="23">
        <v>3.8959999999999999</v>
      </c>
      <c r="V456" s="23">
        <v>3.9590000000000001</v>
      </c>
      <c r="W456" s="50"/>
      <c r="X456" s="50"/>
      <c r="Y456" s="50"/>
      <c r="Z456" s="23">
        <v>3.899</v>
      </c>
      <c r="AA456" s="50"/>
      <c r="AB456" s="23">
        <v>4.117</v>
      </c>
      <c r="AC456" s="23">
        <v>4.2450000000000001</v>
      </c>
      <c r="AD456" s="23">
        <v>4.1529999999999996</v>
      </c>
      <c r="AE456" s="23">
        <v>3.9239999999999999</v>
      </c>
      <c r="AF456" s="23">
        <v>3.819</v>
      </c>
      <c r="AG456" s="23">
        <v>3.8479999999999999</v>
      </c>
      <c r="AH456" s="6">
        <f t="shared" si="442"/>
        <v>3.8334999999999999</v>
      </c>
      <c r="AI456" s="7">
        <v>4.6100000000000003</v>
      </c>
      <c r="AJ456" s="7">
        <v>3.9</v>
      </c>
      <c r="AK456" s="7">
        <v>3.53</v>
      </c>
      <c r="AL456" s="4">
        <v>4.04</v>
      </c>
      <c r="AM456" s="4">
        <v>4.01</v>
      </c>
      <c r="AN456" s="7">
        <v>4.0999999999999996</v>
      </c>
      <c r="AO456" s="7">
        <v>3.99</v>
      </c>
      <c r="AP456" s="3"/>
      <c r="AQ456" s="23">
        <f t="shared" si="444"/>
        <v>0.11299999999999999</v>
      </c>
      <c r="AR456" s="23">
        <f t="shared" si="411"/>
        <v>7.2999999999999954E-2</v>
      </c>
      <c r="AS456" s="23">
        <f t="shared" si="412"/>
        <v>7.3999999999999844E-2</v>
      </c>
      <c r="AT456" s="23">
        <f t="shared" si="390"/>
        <v>5.9999999999997833E-3</v>
      </c>
      <c r="AU456" s="23">
        <f t="shared" si="391"/>
        <v>6.899999999999995E-2</v>
      </c>
      <c r="AV456" s="23" t="str">
        <f t="shared" si="392"/>
        <v/>
      </c>
      <c r="AW456" s="23" t="str">
        <f t="shared" si="393"/>
        <v/>
      </c>
      <c r="AX456" s="23" t="str">
        <f t="shared" si="394"/>
        <v/>
      </c>
      <c r="AY456" s="23">
        <f t="shared" si="395"/>
        <v>8.999999999999897E-3</v>
      </c>
      <c r="AZ456" s="23" t="str">
        <f t="shared" si="396"/>
        <v/>
      </c>
      <c r="BA456" s="23">
        <f t="shared" si="397"/>
        <v>0.22699999999999987</v>
      </c>
      <c r="BB456" s="23">
        <f t="shared" si="398"/>
        <v>0.35499999999999998</v>
      </c>
      <c r="BC456" s="23">
        <f t="shared" si="399"/>
        <v>0.26299999999999946</v>
      </c>
      <c r="BD456" s="23">
        <f t="shared" si="400"/>
        <v>3.3999999999999808E-2</v>
      </c>
      <c r="BE456" s="23">
        <f t="shared" si="401"/>
        <v>-7.1000000000000174E-2</v>
      </c>
      <c r="BF456" s="23">
        <f t="shared" si="402"/>
        <v>-4.2000000000000259E-2</v>
      </c>
      <c r="BG456" s="23">
        <f t="shared" si="403"/>
        <v>-5.6500000000000217E-2</v>
      </c>
      <c r="BH456" s="23">
        <f t="shared" si="404"/>
        <v>0.7200000000000002</v>
      </c>
      <c r="BI456" s="23">
        <f t="shared" si="405"/>
        <v>9.9999999999997868E-3</v>
      </c>
      <c r="BJ456" s="23">
        <f t="shared" si="406"/>
        <v>-0.36000000000000032</v>
      </c>
      <c r="BK456" s="23">
        <f t="shared" si="407"/>
        <v>0.14999999999999991</v>
      </c>
      <c r="BL456" s="23">
        <f t="shared" si="408"/>
        <v>0.11999999999999966</v>
      </c>
      <c r="BM456" s="23">
        <f t="shared" si="409"/>
        <v>0.20999999999999952</v>
      </c>
      <c r="BN456" s="23">
        <f t="shared" si="410"/>
        <v>0.10000000000000009</v>
      </c>
      <c r="BP456" s="8">
        <f t="shared" si="418"/>
        <v>0.11299999999999999</v>
      </c>
      <c r="BQ456" s="8">
        <f t="shared" si="419"/>
        <v>7.2999999999999954E-2</v>
      </c>
      <c r="BR456" s="8">
        <f t="shared" si="420"/>
        <v>7.3999999999999844E-2</v>
      </c>
      <c r="BS456" s="8">
        <f t="shared" si="421"/>
        <v>5.9999999999997833E-3</v>
      </c>
      <c r="BT456" s="8">
        <f t="shared" si="422"/>
        <v>6.899999999999995E-2</v>
      </c>
      <c r="BU456" s="8" t="str">
        <f t="shared" si="423"/>
        <v/>
      </c>
      <c r="BV456" s="8" t="str">
        <f t="shared" si="424"/>
        <v/>
      </c>
      <c r="BW456" s="8" t="str">
        <f t="shared" si="425"/>
        <v/>
      </c>
      <c r="BX456" s="8">
        <f t="shared" si="426"/>
        <v>8.999999999999897E-3</v>
      </c>
      <c r="BY456" s="8" t="str">
        <f t="shared" si="427"/>
        <v/>
      </c>
      <c r="BZ456" s="8">
        <f t="shared" si="428"/>
        <v>0.22699999999999987</v>
      </c>
      <c r="CA456" s="8">
        <f t="shared" si="429"/>
        <v>0.35499999999999998</v>
      </c>
      <c r="CB456" s="8">
        <f t="shared" si="430"/>
        <v>0.26299999999999946</v>
      </c>
      <c r="CC456" s="8">
        <f t="shared" si="431"/>
        <v>3.3999999999999808E-2</v>
      </c>
      <c r="CD456" s="8">
        <f t="shared" si="432"/>
        <v>7.1000000000000174E-2</v>
      </c>
      <c r="CE456" s="8">
        <f t="shared" si="433"/>
        <v>4.2000000000000259E-2</v>
      </c>
      <c r="CF456" s="8">
        <f t="shared" si="434"/>
        <v>5.6500000000000217E-2</v>
      </c>
      <c r="CG456" s="8">
        <f t="shared" si="435"/>
        <v>0.7200000000000002</v>
      </c>
      <c r="CH456" s="8">
        <f t="shared" si="436"/>
        <v>9.9999999999997868E-3</v>
      </c>
      <c r="CI456" s="8">
        <f t="shared" si="437"/>
        <v>0.36000000000000032</v>
      </c>
      <c r="CJ456" s="8">
        <f t="shared" si="438"/>
        <v>0.14999999999999991</v>
      </c>
      <c r="CK456" s="8">
        <f t="shared" si="439"/>
        <v>0.11999999999999966</v>
      </c>
      <c r="CL456" s="8">
        <f t="shared" si="440"/>
        <v>0.20999999999999952</v>
      </c>
      <c r="CM456" s="8">
        <f t="shared" si="441"/>
        <v>0.10000000000000009</v>
      </c>
      <c r="CN456" s="8"/>
    </row>
    <row r="457" spans="1:92">
      <c r="A457" s="1">
        <f t="shared" si="413"/>
        <v>455</v>
      </c>
      <c r="B457" s="19"/>
      <c r="C457" s="1">
        <v>4</v>
      </c>
      <c r="D457" s="4">
        <f t="shared" si="443"/>
        <v>35</v>
      </c>
      <c r="E457" s="4" t="s">
        <v>199</v>
      </c>
      <c r="F457" s="4">
        <v>3</v>
      </c>
      <c r="G457" s="4" t="s">
        <v>13</v>
      </c>
      <c r="H457" s="4" t="s">
        <v>19</v>
      </c>
      <c r="I457" s="4"/>
      <c r="J457" s="5">
        <v>98.5</v>
      </c>
      <c r="K457" s="69"/>
      <c r="L457" s="41">
        <v>5.1529999999999996</v>
      </c>
      <c r="M457" s="132" t="s">
        <v>116</v>
      </c>
      <c r="N457" s="1" t="s">
        <v>15</v>
      </c>
      <c r="O457" s="23">
        <v>5.165</v>
      </c>
      <c r="P457" s="1" t="s">
        <v>9</v>
      </c>
      <c r="Q457" s="3" t="s">
        <v>227</v>
      </c>
      <c r="R457" s="23">
        <v>5.4740000000000002</v>
      </c>
      <c r="S457" s="23">
        <v>5.4269999999999996</v>
      </c>
      <c r="T457" s="23">
        <v>5.3179999999999996</v>
      </c>
      <c r="U457" s="23">
        <v>4.9240000000000004</v>
      </c>
      <c r="V457" s="23">
        <v>5.0999999999999996</v>
      </c>
      <c r="W457" s="50"/>
      <c r="X457" s="50"/>
      <c r="Y457" s="50"/>
      <c r="Z457" s="23">
        <v>5.1680000000000001</v>
      </c>
      <c r="AA457" s="50"/>
      <c r="AB457" s="23">
        <v>5.3239999999999998</v>
      </c>
      <c r="AC457" s="23">
        <v>5.3949999999999996</v>
      </c>
      <c r="AD457" s="23">
        <v>5.4089999999999998</v>
      </c>
      <c r="AE457" s="23">
        <v>5.194</v>
      </c>
      <c r="AF457" s="23">
        <v>5.33</v>
      </c>
      <c r="AG457" s="23">
        <v>4.8259999999999996</v>
      </c>
      <c r="AH457" s="6">
        <f t="shared" si="442"/>
        <v>5.0779999999999994</v>
      </c>
      <c r="AI457" s="7">
        <v>5.46</v>
      </c>
      <c r="AJ457" s="7">
        <v>5.14</v>
      </c>
      <c r="AK457" s="7">
        <v>4.91</v>
      </c>
      <c r="AL457" s="4">
        <v>5.17</v>
      </c>
      <c r="AM457" s="4">
        <v>5.14</v>
      </c>
      <c r="AN457" s="7">
        <v>5.21</v>
      </c>
      <c r="AO457" s="7">
        <v>5.17</v>
      </c>
      <c r="AP457" s="3"/>
      <c r="AQ457" s="23">
        <f t="shared" si="444"/>
        <v>0.32100000000000062</v>
      </c>
      <c r="AR457" s="23">
        <f t="shared" si="411"/>
        <v>0.27400000000000002</v>
      </c>
      <c r="AS457" s="23">
        <f t="shared" si="412"/>
        <v>0.16500000000000004</v>
      </c>
      <c r="AT457" s="23">
        <f t="shared" si="390"/>
        <v>-0.2289999999999992</v>
      </c>
      <c r="AU457" s="23">
        <f t="shared" si="391"/>
        <v>-5.2999999999999936E-2</v>
      </c>
      <c r="AV457" s="23" t="str">
        <f t="shared" si="392"/>
        <v/>
      </c>
      <c r="AW457" s="23" t="str">
        <f t="shared" si="393"/>
        <v/>
      </c>
      <c r="AX457" s="23" t="str">
        <f t="shared" si="394"/>
        <v/>
      </c>
      <c r="AY457" s="23">
        <f t="shared" si="395"/>
        <v>1.5000000000000568E-2</v>
      </c>
      <c r="AZ457" s="23" t="str">
        <f t="shared" si="396"/>
        <v/>
      </c>
      <c r="BA457" s="23">
        <f t="shared" si="397"/>
        <v>0.17100000000000026</v>
      </c>
      <c r="BB457" s="23">
        <f t="shared" si="398"/>
        <v>0.24199999999999999</v>
      </c>
      <c r="BC457" s="23">
        <f t="shared" si="399"/>
        <v>0.25600000000000023</v>
      </c>
      <c r="BD457" s="23">
        <f t="shared" si="400"/>
        <v>4.1000000000000369E-2</v>
      </c>
      <c r="BE457" s="23">
        <f t="shared" si="401"/>
        <v>0.17700000000000049</v>
      </c>
      <c r="BF457" s="23">
        <f t="shared" si="402"/>
        <v>-0.32699999999999996</v>
      </c>
      <c r="BG457" s="23">
        <f t="shared" si="403"/>
        <v>-7.5000000000000178E-2</v>
      </c>
      <c r="BH457" s="23">
        <f t="shared" si="404"/>
        <v>0.30700000000000038</v>
      </c>
      <c r="BI457" s="23">
        <f t="shared" si="405"/>
        <v>-1.2999999999999901E-2</v>
      </c>
      <c r="BJ457" s="23">
        <f t="shared" si="406"/>
        <v>-0.24299999999999944</v>
      </c>
      <c r="BK457" s="23">
        <f t="shared" si="407"/>
        <v>1.7000000000000348E-2</v>
      </c>
      <c r="BL457" s="23">
        <f t="shared" si="408"/>
        <v>-1.2999999999999901E-2</v>
      </c>
      <c r="BM457" s="23">
        <f t="shared" si="409"/>
        <v>5.7000000000000384E-2</v>
      </c>
      <c r="BN457" s="23">
        <f t="shared" si="410"/>
        <v>1.7000000000000348E-2</v>
      </c>
      <c r="BP457" s="8">
        <f t="shared" si="418"/>
        <v>0.32100000000000062</v>
      </c>
      <c r="BQ457" s="8">
        <f t="shared" si="419"/>
        <v>0.27400000000000002</v>
      </c>
      <c r="BR457" s="8">
        <f t="shared" si="420"/>
        <v>0.16500000000000004</v>
      </c>
      <c r="BS457" s="8">
        <f t="shared" si="421"/>
        <v>0.2289999999999992</v>
      </c>
      <c r="BT457" s="8">
        <f t="shared" si="422"/>
        <v>5.2999999999999936E-2</v>
      </c>
      <c r="BU457" s="8" t="str">
        <f t="shared" si="423"/>
        <v/>
      </c>
      <c r="BV457" s="8" t="str">
        <f t="shared" si="424"/>
        <v/>
      </c>
      <c r="BW457" s="8" t="str">
        <f t="shared" si="425"/>
        <v/>
      </c>
      <c r="BX457" s="8">
        <f t="shared" si="426"/>
        <v>1.5000000000000568E-2</v>
      </c>
      <c r="BY457" s="8" t="str">
        <f t="shared" si="427"/>
        <v/>
      </c>
      <c r="BZ457" s="8">
        <f t="shared" si="428"/>
        <v>0.17100000000000026</v>
      </c>
      <c r="CA457" s="8">
        <f t="shared" si="429"/>
        <v>0.24199999999999999</v>
      </c>
      <c r="CB457" s="8">
        <f t="shared" si="430"/>
        <v>0.25600000000000023</v>
      </c>
      <c r="CC457" s="8">
        <f t="shared" si="431"/>
        <v>4.1000000000000369E-2</v>
      </c>
      <c r="CD457" s="8">
        <f t="shared" si="432"/>
        <v>0.17700000000000049</v>
      </c>
      <c r="CE457" s="8">
        <f t="shared" si="433"/>
        <v>0.32699999999999996</v>
      </c>
      <c r="CF457" s="8">
        <f t="shared" si="434"/>
        <v>7.5000000000000178E-2</v>
      </c>
      <c r="CG457" s="8">
        <f t="shared" si="435"/>
        <v>0.30700000000000038</v>
      </c>
      <c r="CH457" s="8">
        <f t="shared" si="436"/>
        <v>1.2999999999999901E-2</v>
      </c>
      <c r="CI457" s="8">
        <f t="shared" si="437"/>
        <v>0.24299999999999944</v>
      </c>
      <c r="CJ457" s="8">
        <f t="shared" si="438"/>
        <v>1.7000000000000348E-2</v>
      </c>
      <c r="CK457" s="8">
        <f t="shared" si="439"/>
        <v>1.2999999999999901E-2</v>
      </c>
      <c r="CL457" s="8">
        <f t="shared" si="440"/>
        <v>5.7000000000000384E-2</v>
      </c>
      <c r="CM457" s="8">
        <f t="shared" si="441"/>
        <v>1.7000000000000348E-2</v>
      </c>
      <c r="CN457" s="8"/>
    </row>
    <row r="458" spans="1:92">
      <c r="A458" s="1">
        <f t="shared" si="413"/>
        <v>456</v>
      </c>
      <c r="B458" s="19"/>
      <c r="C458" s="1">
        <v>4</v>
      </c>
      <c r="D458" s="4">
        <f t="shared" si="443"/>
        <v>35</v>
      </c>
      <c r="E458" s="4" t="s">
        <v>191</v>
      </c>
      <c r="F458" s="4">
        <v>3</v>
      </c>
      <c r="G458" s="4" t="s">
        <v>13</v>
      </c>
      <c r="H458" s="4" t="s">
        <v>19</v>
      </c>
      <c r="I458" s="4"/>
      <c r="J458" s="5">
        <v>98.8</v>
      </c>
      <c r="K458" s="69"/>
      <c r="L458" s="41">
        <v>6.2969999999999997</v>
      </c>
      <c r="M458" s="132" t="s">
        <v>116</v>
      </c>
      <c r="N458" s="1" t="s">
        <v>15</v>
      </c>
      <c r="O458" s="23">
        <v>6.3070000000000004</v>
      </c>
      <c r="P458" s="1" t="s">
        <v>9</v>
      </c>
      <c r="Q458" s="3" t="s">
        <v>227</v>
      </c>
      <c r="R458" s="23">
        <v>6.5380000000000003</v>
      </c>
      <c r="S458" s="23">
        <v>6.5570000000000004</v>
      </c>
      <c r="T458" s="23">
        <v>6.3840000000000003</v>
      </c>
      <c r="U458" s="23">
        <v>6.1619999999999999</v>
      </c>
      <c r="V458" s="23">
        <v>6.2389999999999999</v>
      </c>
      <c r="W458" s="50"/>
      <c r="X458" s="50"/>
      <c r="Y458" s="50"/>
      <c r="Z458" s="23">
        <v>6.2969999999999997</v>
      </c>
      <c r="AA458" s="50"/>
      <c r="AB458" s="23">
        <v>6.3479999999999999</v>
      </c>
      <c r="AC458" s="23">
        <v>6.4240000000000004</v>
      </c>
      <c r="AD458" s="23">
        <v>6.4720000000000004</v>
      </c>
      <c r="AE458" s="23">
        <v>6.2370000000000001</v>
      </c>
      <c r="AF458" s="23">
        <v>6.4459999999999997</v>
      </c>
      <c r="AG458" s="23">
        <v>5.94</v>
      </c>
      <c r="AH458" s="6">
        <f t="shared" si="442"/>
        <v>6.1929999999999996</v>
      </c>
      <c r="AI458" s="7">
        <v>6.69</v>
      </c>
      <c r="AJ458" s="7">
        <v>6.32</v>
      </c>
      <c r="AK458" s="7">
        <v>6.02</v>
      </c>
      <c r="AL458" s="4">
        <v>6.33</v>
      </c>
      <c r="AM458" s="4">
        <v>6.27</v>
      </c>
      <c r="AN458" s="7">
        <v>6.41</v>
      </c>
      <c r="AO458" s="7">
        <v>6.33</v>
      </c>
      <c r="AP458" s="3"/>
      <c r="AQ458" s="23">
        <f t="shared" si="444"/>
        <v>0.24100000000000055</v>
      </c>
      <c r="AR458" s="23">
        <f t="shared" si="411"/>
        <v>0.26000000000000068</v>
      </c>
      <c r="AS458" s="23">
        <f t="shared" si="412"/>
        <v>8.7000000000000632E-2</v>
      </c>
      <c r="AT458" s="23">
        <f t="shared" si="390"/>
        <v>-0.13499999999999979</v>
      </c>
      <c r="AU458" s="23">
        <f t="shared" si="391"/>
        <v>-5.7999999999999829E-2</v>
      </c>
      <c r="AV458" s="23" t="str">
        <f t="shared" si="392"/>
        <v/>
      </c>
      <c r="AW458" s="23" t="str">
        <f t="shared" si="393"/>
        <v/>
      </c>
      <c r="AX458" s="23" t="str">
        <f t="shared" si="394"/>
        <v/>
      </c>
      <c r="AY458" s="23">
        <f t="shared" si="395"/>
        <v>0</v>
      </c>
      <c r="AZ458" s="23" t="str">
        <f t="shared" si="396"/>
        <v/>
      </c>
      <c r="BA458" s="23">
        <f t="shared" si="397"/>
        <v>5.1000000000000156E-2</v>
      </c>
      <c r="BB458" s="23">
        <f t="shared" si="398"/>
        <v>0.12700000000000067</v>
      </c>
      <c r="BC458" s="23">
        <f t="shared" si="399"/>
        <v>0.17500000000000071</v>
      </c>
      <c r="BD458" s="23">
        <f t="shared" si="400"/>
        <v>-5.9999999999999609E-2</v>
      </c>
      <c r="BE458" s="23">
        <f t="shared" si="401"/>
        <v>0.14900000000000002</v>
      </c>
      <c r="BF458" s="23">
        <f t="shared" si="402"/>
        <v>-0.35699999999999932</v>
      </c>
      <c r="BG458" s="23">
        <f t="shared" si="403"/>
        <v>-0.10400000000000009</v>
      </c>
      <c r="BH458" s="23">
        <f t="shared" si="404"/>
        <v>0.39300000000000068</v>
      </c>
      <c r="BI458" s="23">
        <f t="shared" si="405"/>
        <v>2.3000000000000576E-2</v>
      </c>
      <c r="BJ458" s="23">
        <f t="shared" si="406"/>
        <v>-0.27700000000000014</v>
      </c>
      <c r="BK458" s="23">
        <f t="shared" si="407"/>
        <v>3.3000000000000362E-2</v>
      </c>
      <c r="BL458" s="23">
        <f t="shared" si="408"/>
        <v>-2.7000000000000135E-2</v>
      </c>
      <c r="BM458" s="23">
        <f t="shared" si="409"/>
        <v>0.11300000000000043</v>
      </c>
      <c r="BN458" s="23">
        <f t="shared" si="410"/>
        <v>3.3000000000000362E-2</v>
      </c>
      <c r="BP458" s="8">
        <f t="shared" si="418"/>
        <v>0.24100000000000055</v>
      </c>
      <c r="BQ458" s="8">
        <f t="shared" si="419"/>
        <v>0.26000000000000068</v>
      </c>
      <c r="BR458" s="8">
        <f t="shared" si="420"/>
        <v>8.7000000000000632E-2</v>
      </c>
      <c r="BS458" s="8">
        <f t="shared" si="421"/>
        <v>0.13499999999999979</v>
      </c>
      <c r="BT458" s="8">
        <f t="shared" si="422"/>
        <v>5.7999999999999829E-2</v>
      </c>
      <c r="BU458" s="8" t="str">
        <f t="shared" si="423"/>
        <v/>
      </c>
      <c r="BV458" s="8" t="str">
        <f t="shared" si="424"/>
        <v/>
      </c>
      <c r="BW458" s="8" t="str">
        <f t="shared" si="425"/>
        <v/>
      </c>
      <c r="BX458" s="8">
        <f t="shared" si="426"/>
        <v>0</v>
      </c>
      <c r="BY458" s="8" t="str">
        <f t="shared" si="427"/>
        <v/>
      </c>
      <c r="BZ458" s="8">
        <f t="shared" si="428"/>
        <v>5.1000000000000156E-2</v>
      </c>
      <c r="CA458" s="8">
        <f t="shared" si="429"/>
        <v>0.12700000000000067</v>
      </c>
      <c r="CB458" s="8">
        <f t="shared" si="430"/>
        <v>0.17500000000000071</v>
      </c>
      <c r="CC458" s="8">
        <f t="shared" si="431"/>
        <v>5.9999999999999609E-2</v>
      </c>
      <c r="CD458" s="8">
        <f t="shared" si="432"/>
        <v>0.14900000000000002</v>
      </c>
      <c r="CE458" s="8">
        <f t="shared" si="433"/>
        <v>0.35699999999999932</v>
      </c>
      <c r="CF458" s="8">
        <f t="shared" si="434"/>
        <v>0.10400000000000009</v>
      </c>
      <c r="CG458" s="8">
        <f t="shared" si="435"/>
        <v>0.39300000000000068</v>
      </c>
      <c r="CH458" s="8">
        <f t="shared" si="436"/>
        <v>2.3000000000000576E-2</v>
      </c>
      <c r="CI458" s="8">
        <f t="shared" si="437"/>
        <v>0.27700000000000014</v>
      </c>
      <c r="CJ458" s="8">
        <f t="shared" si="438"/>
        <v>3.3000000000000362E-2</v>
      </c>
      <c r="CK458" s="8">
        <f t="shared" si="439"/>
        <v>2.7000000000000135E-2</v>
      </c>
      <c r="CL458" s="8">
        <f t="shared" si="440"/>
        <v>0.11300000000000043</v>
      </c>
      <c r="CM458" s="8">
        <f t="shared" si="441"/>
        <v>3.3000000000000362E-2</v>
      </c>
      <c r="CN458" s="8"/>
    </row>
    <row r="459" spans="1:92">
      <c r="A459" s="1">
        <f t="shared" si="413"/>
        <v>457</v>
      </c>
      <c r="B459" s="34" t="s">
        <v>174</v>
      </c>
      <c r="C459" s="1">
        <v>3</v>
      </c>
      <c r="D459" s="4">
        <f t="shared" si="443"/>
        <v>35</v>
      </c>
      <c r="E459" s="4" t="s">
        <v>168</v>
      </c>
      <c r="F459" s="4">
        <v>1</v>
      </c>
      <c r="G459" s="4" t="s">
        <v>13</v>
      </c>
      <c r="H459" s="4" t="s">
        <v>237</v>
      </c>
      <c r="I459" s="4"/>
      <c r="J459" s="12">
        <v>94.5</v>
      </c>
      <c r="K459" s="68">
        <v>3.0000000000000001E-3</v>
      </c>
      <c r="L459" s="41">
        <v>1.9750000000000001</v>
      </c>
      <c r="M459" s="132" t="s">
        <v>242</v>
      </c>
      <c r="N459" s="4" t="s">
        <v>15</v>
      </c>
      <c r="O459" s="6">
        <v>1.9670000000000001</v>
      </c>
      <c r="P459" s="1" t="s">
        <v>9</v>
      </c>
      <c r="Q459" s="3" t="s">
        <v>227</v>
      </c>
      <c r="R459" s="46">
        <v>1.9530000000000001</v>
      </c>
      <c r="S459" s="46">
        <v>1.9119999999999999</v>
      </c>
      <c r="T459" s="46">
        <v>1.65</v>
      </c>
      <c r="U459" s="23">
        <v>1.7889999999999999</v>
      </c>
      <c r="V459" s="46">
        <v>1.9870000000000001</v>
      </c>
      <c r="W459" s="46">
        <v>1.9550000000000001</v>
      </c>
      <c r="X459" s="46">
        <v>1.9550000000000001</v>
      </c>
      <c r="Y459" s="23">
        <v>1.9770000000000001</v>
      </c>
      <c r="Z459" s="23">
        <v>1.9710000000000001</v>
      </c>
      <c r="AA459" s="23">
        <v>1.9670000000000001</v>
      </c>
      <c r="AB459" s="23">
        <v>2.0089999999999999</v>
      </c>
      <c r="AC459" s="23">
        <v>2.0619999999999998</v>
      </c>
      <c r="AD459" s="23">
        <v>2.0129999999999999</v>
      </c>
      <c r="AE459" s="46">
        <v>1.8819999999999999</v>
      </c>
      <c r="AF459" s="46">
        <v>1.837</v>
      </c>
      <c r="AG459" s="46">
        <v>1.8080000000000001</v>
      </c>
      <c r="AH459" s="6">
        <f t="shared" si="416"/>
        <v>1.8225</v>
      </c>
      <c r="AI459" s="9"/>
      <c r="AJ459" s="9"/>
      <c r="AK459" s="9"/>
      <c r="AL459" s="9"/>
      <c r="AM459" s="9"/>
      <c r="AN459" s="9"/>
      <c r="AO459" s="9"/>
      <c r="AP459" s="3"/>
      <c r="AQ459" s="23">
        <f t="shared" si="444"/>
        <v>-2.200000000000002E-2</v>
      </c>
      <c r="AR459" s="23">
        <f t="shared" si="411"/>
        <v>-6.3000000000000167E-2</v>
      </c>
      <c r="AS459" s="23">
        <f t="shared" si="412"/>
        <v>-0.32500000000000018</v>
      </c>
      <c r="AT459" s="23">
        <f t="shared" si="390"/>
        <v>-0.18600000000000017</v>
      </c>
      <c r="AU459" s="23">
        <f t="shared" si="391"/>
        <v>1.2000000000000011E-2</v>
      </c>
      <c r="AV459" s="23">
        <f t="shared" si="392"/>
        <v>-2.0000000000000018E-2</v>
      </c>
      <c r="AW459" s="23">
        <f t="shared" si="393"/>
        <v>-2.0000000000000018E-2</v>
      </c>
      <c r="AX459" s="23">
        <f t="shared" si="394"/>
        <v>2.0000000000000018E-3</v>
      </c>
      <c r="AY459" s="23">
        <f t="shared" si="395"/>
        <v>-4.0000000000000036E-3</v>
      </c>
      <c r="AZ459" s="23">
        <f t="shared" si="396"/>
        <v>-8.0000000000000071E-3</v>
      </c>
      <c r="BA459" s="23">
        <f t="shared" si="397"/>
        <v>3.3999999999999808E-2</v>
      </c>
      <c r="BB459" s="23">
        <f t="shared" si="398"/>
        <v>8.6999999999999744E-2</v>
      </c>
      <c r="BC459" s="23">
        <f t="shared" si="399"/>
        <v>3.7999999999999812E-2</v>
      </c>
      <c r="BD459" s="23">
        <f t="shared" si="400"/>
        <v>-9.3000000000000194E-2</v>
      </c>
      <c r="BE459" s="23">
        <f t="shared" si="401"/>
        <v>-0.13800000000000012</v>
      </c>
      <c r="BF459" s="23">
        <f t="shared" si="402"/>
        <v>-0.16700000000000004</v>
      </c>
      <c r="BG459" s="23">
        <f t="shared" si="403"/>
        <v>-0.15250000000000008</v>
      </c>
      <c r="BH459" s="23" t="str">
        <f t="shared" si="404"/>
        <v/>
      </c>
      <c r="BI459" s="23" t="str">
        <f t="shared" si="405"/>
        <v/>
      </c>
      <c r="BJ459" s="23" t="str">
        <f t="shared" si="406"/>
        <v/>
      </c>
      <c r="BK459" s="23" t="str">
        <f t="shared" si="407"/>
        <v/>
      </c>
      <c r="BL459" s="23" t="str">
        <f t="shared" si="408"/>
        <v/>
      </c>
      <c r="BM459" s="23" t="str">
        <f t="shared" si="409"/>
        <v/>
      </c>
      <c r="BN459" s="23" t="str">
        <f t="shared" si="410"/>
        <v/>
      </c>
      <c r="BP459" s="8">
        <f t="shared" si="418"/>
        <v>2.200000000000002E-2</v>
      </c>
      <c r="BQ459" s="8">
        <f t="shared" si="419"/>
        <v>6.3000000000000167E-2</v>
      </c>
      <c r="BR459" s="8">
        <f t="shared" si="420"/>
        <v>0.32500000000000018</v>
      </c>
      <c r="BS459" s="8">
        <f t="shared" si="421"/>
        <v>0.18600000000000017</v>
      </c>
      <c r="BT459" s="8">
        <f t="shared" si="422"/>
        <v>1.2000000000000011E-2</v>
      </c>
      <c r="BU459" s="8">
        <f t="shared" si="423"/>
        <v>2.0000000000000018E-2</v>
      </c>
      <c r="BV459" s="8">
        <f t="shared" si="424"/>
        <v>2.0000000000000018E-2</v>
      </c>
      <c r="BW459" s="8">
        <f t="shared" si="425"/>
        <v>2.0000000000000018E-3</v>
      </c>
      <c r="BX459" s="8">
        <f t="shared" si="426"/>
        <v>4.0000000000000036E-3</v>
      </c>
      <c r="BY459" s="8">
        <f t="shared" si="427"/>
        <v>8.0000000000000071E-3</v>
      </c>
      <c r="BZ459" s="8">
        <f t="shared" si="428"/>
        <v>3.3999999999999808E-2</v>
      </c>
      <c r="CA459" s="8">
        <f t="shared" si="429"/>
        <v>8.6999999999999744E-2</v>
      </c>
      <c r="CB459" s="8">
        <f t="shared" si="430"/>
        <v>3.7999999999999812E-2</v>
      </c>
      <c r="CC459" s="8">
        <f t="shared" si="431"/>
        <v>9.3000000000000194E-2</v>
      </c>
      <c r="CD459" s="8">
        <f t="shared" si="432"/>
        <v>0.13800000000000012</v>
      </c>
      <c r="CE459" s="8">
        <f t="shared" si="433"/>
        <v>0.16700000000000004</v>
      </c>
      <c r="CF459" s="8">
        <f t="shared" si="434"/>
        <v>0.15250000000000008</v>
      </c>
      <c r="CG459" s="8" t="str">
        <f t="shared" si="435"/>
        <v/>
      </c>
      <c r="CH459" s="8" t="str">
        <f t="shared" si="436"/>
        <v/>
      </c>
      <c r="CI459" s="8" t="str">
        <f t="shared" si="437"/>
        <v/>
      </c>
      <c r="CJ459" s="8" t="str">
        <f t="shared" si="438"/>
        <v/>
      </c>
      <c r="CK459" s="8" t="str">
        <f t="shared" si="439"/>
        <v/>
      </c>
      <c r="CL459" s="8" t="str">
        <f t="shared" si="440"/>
        <v/>
      </c>
      <c r="CM459" s="8" t="str">
        <f t="shared" si="441"/>
        <v/>
      </c>
      <c r="CN459" s="8"/>
    </row>
    <row r="460" spans="1:92">
      <c r="A460" s="1">
        <f t="shared" si="413"/>
        <v>458</v>
      </c>
      <c r="B460" s="34" t="s">
        <v>167</v>
      </c>
      <c r="C460" s="1">
        <v>3</v>
      </c>
      <c r="D460" s="4">
        <f t="shared" si="443"/>
        <v>35</v>
      </c>
      <c r="E460" s="4" t="s">
        <v>168</v>
      </c>
      <c r="F460" s="4">
        <v>1</v>
      </c>
      <c r="G460" s="4" t="s">
        <v>13</v>
      </c>
      <c r="H460" s="4" t="s">
        <v>237</v>
      </c>
      <c r="I460" s="4"/>
      <c r="J460" s="12">
        <v>95.4</v>
      </c>
      <c r="K460" s="68">
        <v>6.0000000000000001E-3</v>
      </c>
      <c r="L460" s="41">
        <v>2.4980000000000002</v>
      </c>
      <c r="M460" s="132" t="s">
        <v>242</v>
      </c>
      <c r="N460" s="4" t="s">
        <v>15</v>
      </c>
      <c r="O460" s="6">
        <v>2.4910000000000001</v>
      </c>
      <c r="P460" s="1" t="s">
        <v>9</v>
      </c>
      <c r="Q460" s="3" t="s">
        <v>227</v>
      </c>
      <c r="R460" s="23">
        <v>2.456</v>
      </c>
      <c r="S460" s="46">
        <v>2.4359999999999999</v>
      </c>
      <c r="T460" s="23">
        <v>2.1920000000000002</v>
      </c>
      <c r="U460" s="23">
        <v>2.37</v>
      </c>
      <c r="V460" s="46">
        <v>2.5070000000000001</v>
      </c>
      <c r="W460" s="46">
        <v>2.484</v>
      </c>
      <c r="X460" s="46">
        <v>2.484</v>
      </c>
      <c r="Y460" s="46">
        <v>2.5</v>
      </c>
      <c r="Z460" s="23">
        <v>2.496</v>
      </c>
      <c r="AA460" s="23">
        <v>2.4929999999999999</v>
      </c>
      <c r="AB460" s="23">
        <v>2.512</v>
      </c>
      <c r="AC460" s="23">
        <v>2.5790000000000002</v>
      </c>
      <c r="AD460" s="23">
        <v>2.532</v>
      </c>
      <c r="AE460" s="23">
        <v>2.3820000000000001</v>
      </c>
      <c r="AF460" s="23">
        <v>2.3439999999999999</v>
      </c>
      <c r="AG460" s="23">
        <v>2.3039999999999998</v>
      </c>
      <c r="AH460" s="6">
        <f t="shared" si="416"/>
        <v>2.3239999999999998</v>
      </c>
      <c r="AI460" s="9"/>
      <c r="AJ460" s="9"/>
      <c r="AK460" s="9"/>
      <c r="AL460" s="9"/>
      <c r="AM460" s="9"/>
      <c r="AN460" s="9"/>
      <c r="AO460" s="9"/>
      <c r="AP460" s="3"/>
      <c r="AQ460" s="23">
        <f t="shared" si="444"/>
        <v>-4.2000000000000259E-2</v>
      </c>
      <c r="AR460" s="23">
        <f t="shared" si="411"/>
        <v>-6.2000000000000277E-2</v>
      </c>
      <c r="AS460" s="23">
        <f t="shared" si="412"/>
        <v>-0.30600000000000005</v>
      </c>
      <c r="AT460" s="23">
        <f t="shared" si="390"/>
        <v>-0.12800000000000011</v>
      </c>
      <c r="AU460" s="23">
        <f t="shared" si="391"/>
        <v>8.999999999999897E-3</v>
      </c>
      <c r="AV460" s="23">
        <f t="shared" si="392"/>
        <v>-1.4000000000000234E-2</v>
      </c>
      <c r="AW460" s="23">
        <f t="shared" si="393"/>
        <v>-1.4000000000000234E-2</v>
      </c>
      <c r="AX460" s="23">
        <f t="shared" si="394"/>
        <v>1.9999999999997797E-3</v>
      </c>
      <c r="AY460" s="23">
        <f t="shared" si="395"/>
        <v>-2.0000000000002238E-3</v>
      </c>
      <c r="AZ460" s="23">
        <f t="shared" si="396"/>
        <v>-5.0000000000003375E-3</v>
      </c>
      <c r="BA460" s="23">
        <f t="shared" si="397"/>
        <v>1.399999999999979E-2</v>
      </c>
      <c r="BB460" s="23">
        <f t="shared" si="398"/>
        <v>8.0999999999999961E-2</v>
      </c>
      <c r="BC460" s="23">
        <f t="shared" si="399"/>
        <v>3.3999999999999808E-2</v>
      </c>
      <c r="BD460" s="23">
        <f t="shared" si="400"/>
        <v>-0.1160000000000001</v>
      </c>
      <c r="BE460" s="23">
        <f t="shared" si="401"/>
        <v>-0.15400000000000036</v>
      </c>
      <c r="BF460" s="23">
        <f t="shared" si="402"/>
        <v>-0.19400000000000039</v>
      </c>
      <c r="BG460" s="23">
        <f t="shared" si="403"/>
        <v>-0.17400000000000038</v>
      </c>
      <c r="BH460" s="23" t="str">
        <f t="shared" si="404"/>
        <v/>
      </c>
      <c r="BI460" s="23" t="str">
        <f t="shared" si="405"/>
        <v/>
      </c>
      <c r="BJ460" s="23" t="str">
        <f t="shared" si="406"/>
        <v/>
      </c>
      <c r="BK460" s="23" t="str">
        <f t="shared" si="407"/>
        <v/>
      </c>
      <c r="BL460" s="23" t="str">
        <f t="shared" si="408"/>
        <v/>
      </c>
      <c r="BM460" s="23" t="str">
        <f t="shared" si="409"/>
        <v/>
      </c>
      <c r="BN460" s="23" t="str">
        <f t="shared" si="410"/>
        <v/>
      </c>
      <c r="BP460" s="8">
        <f t="shared" si="418"/>
        <v>4.2000000000000259E-2</v>
      </c>
      <c r="BQ460" s="8">
        <f t="shared" si="419"/>
        <v>6.2000000000000277E-2</v>
      </c>
      <c r="BR460" s="8">
        <f t="shared" si="420"/>
        <v>0.30600000000000005</v>
      </c>
      <c r="BS460" s="8">
        <f t="shared" si="421"/>
        <v>0.12800000000000011</v>
      </c>
      <c r="BT460" s="8">
        <f t="shared" si="422"/>
        <v>8.999999999999897E-3</v>
      </c>
      <c r="BU460" s="8">
        <f t="shared" si="423"/>
        <v>1.4000000000000234E-2</v>
      </c>
      <c r="BV460" s="8">
        <f t="shared" si="424"/>
        <v>1.4000000000000234E-2</v>
      </c>
      <c r="BW460" s="8">
        <f t="shared" si="425"/>
        <v>1.9999999999997797E-3</v>
      </c>
      <c r="BX460" s="8">
        <f t="shared" si="426"/>
        <v>2.0000000000002238E-3</v>
      </c>
      <c r="BY460" s="8">
        <f t="shared" si="427"/>
        <v>5.0000000000003375E-3</v>
      </c>
      <c r="BZ460" s="8">
        <f t="shared" si="428"/>
        <v>1.399999999999979E-2</v>
      </c>
      <c r="CA460" s="8">
        <f t="shared" si="429"/>
        <v>8.0999999999999961E-2</v>
      </c>
      <c r="CB460" s="8">
        <f t="shared" si="430"/>
        <v>3.3999999999999808E-2</v>
      </c>
      <c r="CC460" s="8">
        <f t="shared" si="431"/>
        <v>0.1160000000000001</v>
      </c>
      <c r="CD460" s="8">
        <f t="shared" si="432"/>
        <v>0.15400000000000036</v>
      </c>
      <c r="CE460" s="8">
        <f t="shared" si="433"/>
        <v>0.19400000000000039</v>
      </c>
      <c r="CF460" s="8">
        <f t="shared" si="434"/>
        <v>0.17400000000000038</v>
      </c>
      <c r="CG460" s="8" t="str">
        <f t="shared" si="435"/>
        <v/>
      </c>
      <c r="CH460" s="8" t="str">
        <f t="shared" si="436"/>
        <v/>
      </c>
      <c r="CI460" s="8" t="str">
        <f t="shared" si="437"/>
        <v/>
      </c>
      <c r="CJ460" s="8" t="str">
        <f t="shared" si="438"/>
        <v/>
      </c>
      <c r="CK460" s="8" t="str">
        <f t="shared" si="439"/>
        <v/>
      </c>
      <c r="CL460" s="8" t="str">
        <f t="shared" si="440"/>
        <v/>
      </c>
      <c r="CM460" s="8" t="str">
        <f t="shared" si="441"/>
        <v/>
      </c>
      <c r="CN460" s="8"/>
    </row>
    <row r="461" spans="1:92">
      <c r="A461" s="1">
        <f t="shared" si="413"/>
        <v>459</v>
      </c>
      <c r="B461" s="34" t="s">
        <v>311</v>
      </c>
      <c r="C461" s="1">
        <v>2</v>
      </c>
      <c r="D461" s="4">
        <f t="shared" si="443"/>
        <v>12</v>
      </c>
      <c r="E461" s="4" t="s">
        <v>265</v>
      </c>
      <c r="F461" s="4">
        <v>1</v>
      </c>
      <c r="G461" s="4" t="s">
        <v>13</v>
      </c>
      <c r="H461" s="4" t="s">
        <v>19</v>
      </c>
      <c r="I461" s="4"/>
      <c r="J461" s="12">
        <v>96.6</v>
      </c>
      <c r="K461" s="69"/>
      <c r="L461" s="41">
        <v>8.2129999999999992</v>
      </c>
      <c r="M461" s="132" t="s">
        <v>242</v>
      </c>
      <c r="N461" s="4" t="s">
        <v>15</v>
      </c>
      <c r="O461" s="6">
        <v>8.2059999999999995</v>
      </c>
      <c r="P461" s="1" t="s">
        <v>9</v>
      </c>
      <c r="Q461" s="3"/>
      <c r="R461" s="23">
        <v>8.5269999999999992</v>
      </c>
      <c r="S461" s="23">
        <v>8.5190000000000001</v>
      </c>
      <c r="T461" s="23">
        <v>8.3420000000000005</v>
      </c>
      <c r="U461" s="23">
        <v>8.1950000000000003</v>
      </c>
      <c r="V461" s="23">
        <v>8.298</v>
      </c>
      <c r="W461" s="23">
        <v>8.2270000000000003</v>
      </c>
      <c r="X461" s="23">
        <v>8.2279999999999998</v>
      </c>
      <c r="Y461" s="23">
        <v>8.2170000000000005</v>
      </c>
      <c r="Z461" s="23">
        <v>8.2149999999999999</v>
      </c>
      <c r="AA461" s="1">
        <v>8.2240000000000002</v>
      </c>
      <c r="AB461" s="23">
        <v>8.4960000000000004</v>
      </c>
      <c r="AC461" s="23">
        <v>8.5519999999999996</v>
      </c>
      <c r="AD461" s="23">
        <v>8.5410000000000004</v>
      </c>
      <c r="AE461" s="23">
        <v>8.3819999999999997</v>
      </c>
      <c r="AF461" s="23">
        <v>8.4600000000000009</v>
      </c>
      <c r="AG461" s="23">
        <v>7.7489999999999997</v>
      </c>
      <c r="AH461" s="6">
        <f t="shared" si="416"/>
        <v>8.1044999999999998</v>
      </c>
      <c r="AI461" s="9"/>
      <c r="AJ461" s="9"/>
      <c r="AK461" s="9"/>
      <c r="AL461" s="9"/>
      <c r="AM461" s="9"/>
      <c r="AN461" s="9"/>
      <c r="AO461" s="9"/>
      <c r="AP461" s="3"/>
      <c r="AQ461" s="23">
        <f t="shared" si="444"/>
        <v>0.31400000000000006</v>
      </c>
      <c r="AR461" s="23">
        <f t="shared" si="411"/>
        <v>0.30600000000000094</v>
      </c>
      <c r="AS461" s="23">
        <f t="shared" si="412"/>
        <v>0.12900000000000134</v>
      </c>
      <c r="AT461" s="23">
        <f t="shared" si="390"/>
        <v>-1.7999999999998906E-2</v>
      </c>
      <c r="AU461" s="23">
        <f t="shared" si="391"/>
        <v>8.5000000000000853E-2</v>
      </c>
      <c r="AV461" s="23">
        <f t="shared" si="392"/>
        <v>1.4000000000001123E-2</v>
      </c>
      <c r="AW461" s="23">
        <f t="shared" si="393"/>
        <v>1.5000000000000568E-2</v>
      </c>
      <c r="AX461" s="23">
        <f t="shared" si="394"/>
        <v>4.0000000000013358E-3</v>
      </c>
      <c r="AY461" s="23">
        <f t="shared" si="395"/>
        <v>2.0000000000006679E-3</v>
      </c>
      <c r="AZ461" s="23">
        <f t="shared" si="396"/>
        <v>1.1000000000001009E-2</v>
      </c>
      <c r="BA461" s="23">
        <f t="shared" si="397"/>
        <v>0.28300000000000125</v>
      </c>
      <c r="BB461" s="23">
        <f t="shared" si="398"/>
        <v>0.33900000000000041</v>
      </c>
      <c r="BC461" s="23">
        <f t="shared" si="399"/>
        <v>0.32800000000000118</v>
      </c>
      <c r="BD461" s="23">
        <f t="shared" si="400"/>
        <v>0.16900000000000048</v>
      </c>
      <c r="BE461" s="23">
        <f t="shared" si="401"/>
        <v>0.24700000000000166</v>
      </c>
      <c r="BF461" s="23">
        <f t="shared" si="402"/>
        <v>-0.46399999999999952</v>
      </c>
      <c r="BG461" s="23">
        <f t="shared" si="403"/>
        <v>-0.10849999999999937</v>
      </c>
      <c r="BH461" s="23" t="str">
        <f t="shared" si="404"/>
        <v/>
      </c>
      <c r="BI461" s="23" t="str">
        <f t="shared" si="405"/>
        <v/>
      </c>
      <c r="BJ461" s="23" t="str">
        <f t="shared" si="406"/>
        <v/>
      </c>
      <c r="BK461" s="23" t="str">
        <f t="shared" si="407"/>
        <v/>
      </c>
      <c r="BL461" s="23" t="str">
        <f t="shared" si="408"/>
        <v/>
      </c>
      <c r="BM461" s="23" t="str">
        <f t="shared" si="409"/>
        <v/>
      </c>
      <c r="BN461" s="23" t="str">
        <f t="shared" si="410"/>
        <v/>
      </c>
      <c r="BP461" s="8">
        <f t="shared" si="418"/>
        <v>0.31400000000000006</v>
      </c>
      <c r="BQ461" s="8">
        <f t="shared" si="419"/>
        <v>0.30600000000000094</v>
      </c>
      <c r="BR461" s="8">
        <f t="shared" si="420"/>
        <v>0.12900000000000134</v>
      </c>
      <c r="BS461" s="8">
        <f t="shared" si="421"/>
        <v>1.7999999999998906E-2</v>
      </c>
      <c r="BT461" s="8">
        <f t="shared" si="422"/>
        <v>8.5000000000000853E-2</v>
      </c>
      <c r="BU461" s="8">
        <f t="shared" si="423"/>
        <v>1.4000000000001123E-2</v>
      </c>
      <c r="BV461" s="8">
        <f t="shared" si="424"/>
        <v>1.5000000000000568E-2</v>
      </c>
      <c r="BW461" s="8">
        <f t="shared" si="425"/>
        <v>4.0000000000013358E-3</v>
      </c>
      <c r="BX461" s="8">
        <f t="shared" si="426"/>
        <v>2.0000000000006679E-3</v>
      </c>
      <c r="BY461" s="8">
        <f t="shared" si="427"/>
        <v>1.1000000000001009E-2</v>
      </c>
      <c r="BZ461" s="8">
        <f t="shared" si="428"/>
        <v>0.28300000000000125</v>
      </c>
      <c r="CA461" s="8">
        <f t="shared" si="429"/>
        <v>0.33900000000000041</v>
      </c>
      <c r="CB461" s="8">
        <f t="shared" si="430"/>
        <v>0.32800000000000118</v>
      </c>
      <c r="CC461" s="8">
        <f t="shared" si="431"/>
        <v>0.16900000000000048</v>
      </c>
      <c r="CD461" s="8">
        <f t="shared" si="432"/>
        <v>0.24700000000000166</v>
      </c>
      <c r="CE461" s="8">
        <f t="shared" si="433"/>
        <v>0.46399999999999952</v>
      </c>
      <c r="CF461" s="8">
        <f t="shared" si="434"/>
        <v>0.10849999999999937</v>
      </c>
      <c r="CG461" s="8" t="str">
        <f t="shared" si="435"/>
        <v/>
      </c>
      <c r="CH461" s="8" t="str">
        <f t="shared" si="436"/>
        <v/>
      </c>
      <c r="CI461" s="8" t="str">
        <f t="shared" si="437"/>
        <v/>
      </c>
      <c r="CJ461" s="8" t="str">
        <f t="shared" si="438"/>
        <v/>
      </c>
      <c r="CK461" s="8" t="str">
        <f t="shared" si="439"/>
        <v/>
      </c>
      <c r="CL461" s="8" t="str">
        <f t="shared" si="440"/>
        <v/>
      </c>
      <c r="CM461" s="8" t="str">
        <f t="shared" si="441"/>
        <v/>
      </c>
      <c r="CN461" s="8"/>
    </row>
    <row r="462" spans="1:92">
      <c r="A462" s="1">
        <f t="shared" si="413"/>
        <v>460</v>
      </c>
      <c r="B462" s="34"/>
      <c r="C462" s="1">
        <v>2</v>
      </c>
      <c r="D462" s="4">
        <f t="shared" si="443"/>
        <v>12</v>
      </c>
      <c r="E462" s="4" t="s">
        <v>156</v>
      </c>
      <c r="F462" s="4">
        <v>1</v>
      </c>
      <c r="G462" s="4" t="s">
        <v>13</v>
      </c>
      <c r="H462" s="4" t="s">
        <v>19</v>
      </c>
      <c r="I462" s="4"/>
      <c r="J462" s="12">
        <v>95.9</v>
      </c>
      <c r="K462" s="69"/>
      <c r="L462" s="41">
        <v>8.5730000000000004</v>
      </c>
      <c r="M462" s="132" t="s">
        <v>242</v>
      </c>
      <c r="N462" s="4" t="s">
        <v>15</v>
      </c>
      <c r="O462" s="6">
        <v>8.5619999999999994</v>
      </c>
      <c r="P462" s="1" t="s">
        <v>9</v>
      </c>
      <c r="Q462" s="3"/>
      <c r="R462" s="23">
        <v>8.94</v>
      </c>
      <c r="S462" s="23">
        <v>8.93</v>
      </c>
      <c r="T462" s="23">
        <v>8.7080000000000002</v>
      </c>
      <c r="U462" s="23">
        <v>8.6</v>
      </c>
      <c r="V462" s="23">
        <v>8.6669999999999998</v>
      </c>
      <c r="W462" s="23">
        <v>8.59</v>
      </c>
      <c r="X462" s="23">
        <v>8.59</v>
      </c>
      <c r="Y462" s="23">
        <v>8.5760000000000005</v>
      </c>
      <c r="Z462" s="23">
        <v>8.5690000000000008</v>
      </c>
      <c r="AA462" s="1">
        <v>8.5839999999999996</v>
      </c>
      <c r="AB462" s="23">
        <v>8.7880000000000003</v>
      </c>
      <c r="AC462" s="23">
        <v>8.8510000000000009</v>
      </c>
      <c r="AD462" s="23">
        <v>8.8770000000000007</v>
      </c>
      <c r="AE462" s="23">
        <v>8.6669999999999998</v>
      </c>
      <c r="AF462" s="23">
        <v>8.8610000000000007</v>
      </c>
      <c r="AG462" s="23">
        <v>8.1020000000000003</v>
      </c>
      <c r="AH462" s="6">
        <f t="shared" si="416"/>
        <v>8.4815000000000005</v>
      </c>
      <c r="AI462" s="9"/>
      <c r="AJ462" s="9"/>
      <c r="AK462" s="9"/>
      <c r="AL462" s="9"/>
      <c r="AM462" s="9"/>
      <c r="AN462" s="9"/>
      <c r="AO462" s="9"/>
      <c r="AP462" s="3"/>
      <c r="AQ462" s="23">
        <f t="shared" si="444"/>
        <v>0.3669999999999991</v>
      </c>
      <c r="AR462" s="23">
        <f t="shared" si="411"/>
        <v>0.35699999999999932</v>
      </c>
      <c r="AS462" s="23">
        <f t="shared" si="412"/>
        <v>0.13499999999999979</v>
      </c>
      <c r="AT462" s="23">
        <f t="shared" ref="AT462:AT525" si="445">IF((U462&lt;&gt;"")*AND($L462&lt;&gt;"")*AND($H462&lt;&gt;"dou"),U462-$L462,"")</f>
        <v>2.6999999999999247E-2</v>
      </c>
      <c r="AU462" s="23">
        <f t="shared" ref="AU462:AU525" si="446">IF((V462&lt;&gt;"")*AND($L462&lt;&gt;"")*AND($H462&lt;&gt;"dou"),V462-$L462,"")</f>
        <v>9.3999999999999417E-2</v>
      </c>
      <c r="AV462" s="23">
        <f t="shared" ref="AV462:AV525" si="447">IF((W462&lt;&gt;"")*AND($L462&lt;&gt;"")*AND($H462&lt;&gt;"dou"),W462-$L462,"")</f>
        <v>1.699999999999946E-2</v>
      </c>
      <c r="AW462" s="23">
        <f t="shared" ref="AW462:AW525" si="448">IF((X462&lt;&gt;"")*AND($L462&lt;&gt;"")*AND($H462&lt;&gt;"dou"),X462-$L462,"")</f>
        <v>1.699999999999946E-2</v>
      </c>
      <c r="AX462" s="23">
        <f t="shared" ref="AX462:AX525" si="449">IF((Y462&lt;&gt;"")*AND($L462&lt;&gt;"")*AND($H462&lt;&gt;"dou"),Y462-$L462,"")</f>
        <v>3.0000000000001137E-3</v>
      </c>
      <c r="AY462" s="23">
        <f t="shared" ref="AY462:AY525" si="450">IF((Z462&lt;&gt;"")*AND($L462&lt;&gt;"")*AND($H462&lt;&gt;"dou"),Z462-$L462,"")</f>
        <v>-3.9999999999995595E-3</v>
      </c>
      <c r="AZ462" s="23">
        <f t="shared" ref="AZ462:AZ525" si="451">IF((AA462&lt;&gt;"")*AND($L462&lt;&gt;"")*AND($H462&lt;&gt;"dou"),AA462-$L462,"")</f>
        <v>1.0999999999999233E-2</v>
      </c>
      <c r="BA462" s="23">
        <f t="shared" ref="BA462:BA525" si="452">IF((AB462&lt;&gt;"")*AND($L462&lt;&gt;"")*AND($H462&lt;&gt;"dou"),AB462-$L462,"")</f>
        <v>0.21499999999999986</v>
      </c>
      <c r="BB462" s="23">
        <f t="shared" ref="BB462:BB525" si="453">IF((AC462&lt;&gt;"")*AND($L462&lt;&gt;"")*AND($H462&lt;&gt;"dou"),AC462-$L462,"")</f>
        <v>0.27800000000000047</v>
      </c>
      <c r="BC462" s="23">
        <f t="shared" ref="BC462:BC525" si="454">IF((AD462&lt;&gt;"")*AND($L462&lt;&gt;"")*AND($H462&lt;&gt;"dou"),AD462-$L462,"")</f>
        <v>0.30400000000000027</v>
      </c>
      <c r="BD462" s="23">
        <f t="shared" ref="BD462:BD525" si="455">IF((AE462&lt;&gt;"")*AND($L462&lt;&gt;"")*AND($H462&lt;&gt;"dou"),AE462-$L462,"")</f>
        <v>9.3999999999999417E-2</v>
      </c>
      <c r="BE462" s="23">
        <f t="shared" ref="BE462:BE525" si="456">IF((AF462&lt;&gt;"")*AND($L462&lt;&gt;"")*AND($H462&lt;&gt;"dou"),AF462-$L462,"")</f>
        <v>0.28800000000000026</v>
      </c>
      <c r="BF462" s="23">
        <f t="shared" ref="BF462:BF525" si="457">IF((AG462&lt;&gt;"")*AND($L462&lt;&gt;"")*AND($H462&lt;&gt;"dou"),AG462-$L462,"")</f>
        <v>-0.47100000000000009</v>
      </c>
      <c r="BG462" s="23">
        <f t="shared" ref="BG462:BG525" si="458">IF((AH462&lt;&gt;"")*AND($L462&lt;&gt;"")*AND($H462&lt;&gt;"dou"),AH462-$L462,"")</f>
        <v>-9.1499999999999915E-2</v>
      </c>
      <c r="BH462" s="23" t="str">
        <f t="shared" ref="BH462:BH525" si="459">IF((AI462&lt;&gt;"")*AND($L462&lt;&gt;"")*AND($H462&lt;&gt;"dou"),AI462-$L462,"")</f>
        <v/>
      </c>
      <c r="BI462" s="23" t="str">
        <f t="shared" ref="BI462:BI525" si="460">IF((AJ462&lt;&gt;"")*AND($L462&lt;&gt;"")*AND($H462&lt;&gt;"dou"),AJ462-$L462,"")</f>
        <v/>
      </c>
      <c r="BJ462" s="23" t="str">
        <f t="shared" ref="BJ462:BJ525" si="461">IF((AK462&lt;&gt;"")*AND($L462&lt;&gt;"")*AND($H462&lt;&gt;"dou"),AK462-$L462,"")</f>
        <v/>
      </c>
      <c r="BK462" s="23" t="str">
        <f t="shared" ref="BK462:BK525" si="462">IF((AL462&lt;&gt;"")*AND($L462&lt;&gt;"")*AND($H462&lt;&gt;"dou"),AL462-$L462,"")</f>
        <v/>
      </c>
      <c r="BL462" s="23" t="str">
        <f t="shared" ref="BL462:BL525" si="463">IF((AM462&lt;&gt;"")*AND($L462&lt;&gt;"")*AND($H462&lt;&gt;"dou"),AM462-$L462,"")</f>
        <v/>
      </c>
      <c r="BM462" s="23" t="str">
        <f t="shared" ref="BM462:BM525" si="464">IF((AN462&lt;&gt;"")*AND($L462&lt;&gt;"")*AND($H462&lt;&gt;"dou"),AN462-$L462,"")</f>
        <v/>
      </c>
      <c r="BN462" s="23" t="str">
        <f t="shared" ref="BN462:BN525" si="465">IF((AO462&lt;&gt;"")*AND($L462&lt;&gt;"")*AND($H462&lt;&gt;"dou"),AO462-$L462,"")</f>
        <v/>
      </c>
      <c r="BP462" s="8">
        <f t="shared" si="418"/>
        <v>0.3669999999999991</v>
      </c>
      <c r="BQ462" s="8">
        <f t="shared" si="419"/>
        <v>0.35699999999999932</v>
      </c>
      <c r="BR462" s="8">
        <f t="shared" si="420"/>
        <v>0.13499999999999979</v>
      </c>
      <c r="BS462" s="8">
        <f t="shared" si="421"/>
        <v>2.6999999999999247E-2</v>
      </c>
      <c r="BT462" s="8">
        <f t="shared" si="422"/>
        <v>9.3999999999999417E-2</v>
      </c>
      <c r="BU462" s="8">
        <f t="shared" si="423"/>
        <v>1.699999999999946E-2</v>
      </c>
      <c r="BV462" s="8">
        <f t="shared" si="424"/>
        <v>1.699999999999946E-2</v>
      </c>
      <c r="BW462" s="8">
        <f t="shared" si="425"/>
        <v>3.0000000000001137E-3</v>
      </c>
      <c r="BX462" s="8">
        <f t="shared" si="426"/>
        <v>3.9999999999995595E-3</v>
      </c>
      <c r="BY462" s="8">
        <f t="shared" si="427"/>
        <v>1.0999999999999233E-2</v>
      </c>
      <c r="BZ462" s="8">
        <f t="shared" si="428"/>
        <v>0.21499999999999986</v>
      </c>
      <c r="CA462" s="8">
        <f t="shared" si="429"/>
        <v>0.27800000000000047</v>
      </c>
      <c r="CB462" s="8">
        <f t="shared" si="430"/>
        <v>0.30400000000000027</v>
      </c>
      <c r="CC462" s="8">
        <f t="shared" si="431"/>
        <v>9.3999999999999417E-2</v>
      </c>
      <c r="CD462" s="8">
        <f t="shared" si="432"/>
        <v>0.28800000000000026</v>
      </c>
      <c r="CE462" s="8">
        <f t="shared" si="433"/>
        <v>0.47100000000000009</v>
      </c>
      <c r="CF462" s="8">
        <f t="shared" si="434"/>
        <v>9.1499999999999915E-2</v>
      </c>
      <c r="CG462" s="8" t="str">
        <f t="shared" si="435"/>
        <v/>
      </c>
      <c r="CH462" s="8" t="str">
        <f t="shared" si="436"/>
        <v/>
      </c>
      <c r="CI462" s="8" t="str">
        <f t="shared" si="437"/>
        <v/>
      </c>
      <c r="CJ462" s="8" t="str">
        <f t="shared" si="438"/>
        <v/>
      </c>
      <c r="CK462" s="8" t="str">
        <f t="shared" si="439"/>
        <v/>
      </c>
      <c r="CL462" s="8" t="str">
        <f t="shared" si="440"/>
        <v/>
      </c>
      <c r="CM462" s="8" t="str">
        <f t="shared" si="441"/>
        <v/>
      </c>
      <c r="CN462" s="8"/>
    </row>
    <row r="463" spans="1:92">
      <c r="A463" s="1">
        <f t="shared" si="413"/>
        <v>461</v>
      </c>
      <c r="B463" s="34"/>
      <c r="C463" s="1">
        <v>2</v>
      </c>
      <c r="D463" s="4">
        <f t="shared" si="443"/>
        <v>12</v>
      </c>
      <c r="E463" s="4" t="s">
        <v>264</v>
      </c>
      <c r="F463" s="4">
        <v>1</v>
      </c>
      <c r="G463" s="4" t="s">
        <v>13</v>
      </c>
      <c r="H463" s="4" t="s">
        <v>14</v>
      </c>
      <c r="I463" s="4"/>
      <c r="J463" s="12">
        <v>89.5</v>
      </c>
      <c r="K463" s="68">
        <v>3.7999999999999999E-2</v>
      </c>
      <c r="L463" s="41">
        <v>9.1189999999999998</v>
      </c>
      <c r="M463" s="132" t="s">
        <v>242</v>
      </c>
      <c r="N463" s="4" t="s">
        <v>15</v>
      </c>
      <c r="O463" s="6">
        <v>9.1170000000000009</v>
      </c>
      <c r="P463" s="1" t="s">
        <v>9</v>
      </c>
      <c r="Q463" s="3"/>
      <c r="R463" s="23">
        <v>9.6669999999999998</v>
      </c>
      <c r="S463" s="23">
        <v>9.2010000000000005</v>
      </c>
      <c r="T463" s="23">
        <v>9.3160000000000007</v>
      </c>
      <c r="U463" s="23">
        <v>9.0559999999999992</v>
      </c>
      <c r="V463" s="23">
        <v>9.2390000000000008</v>
      </c>
      <c r="W463" s="23">
        <v>9.1560000000000006</v>
      </c>
      <c r="X463" s="23">
        <v>9.1590000000000007</v>
      </c>
      <c r="Y463" s="23">
        <v>9.1620000000000008</v>
      </c>
      <c r="Z463" s="23">
        <v>9.1419999999999995</v>
      </c>
      <c r="AA463" s="1">
        <v>9.1159999999999997</v>
      </c>
      <c r="AB463" s="23">
        <v>9.3680000000000003</v>
      </c>
      <c r="AC463" s="23">
        <v>9.3710000000000004</v>
      </c>
      <c r="AD463" s="23">
        <v>9.3170000000000002</v>
      </c>
      <c r="AE463" s="23">
        <v>9.1739999999999995</v>
      </c>
      <c r="AF463" s="23">
        <v>9.1980000000000004</v>
      </c>
      <c r="AG463" s="23">
        <v>9.0890000000000004</v>
      </c>
      <c r="AH463" s="6">
        <f t="shared" si="416"/>
        <v>9.1434999999999995</v>
      </c>
      <c r="AI463" s="9"/>
      <c r="AJ463" s="9"/>
      <c r="AK463" s="9"/>
      <c r="AL463" s="9"/>
      <c r="AM463" s="9"/>
      <c r="AN463" s="9"/>
      <c r="AO463" s="9"/>
      <c r="AP463" s="3"/>
      <c r="AQ463" s="23">
        <f t="shared" si="444"/>
        <v>0.54800000000000004</v>
      </c>
      <c r="AR463" s="23">
        <f t="shared" ref="AR463:AR526" si="466">IF((S463&lt;&gt;"")*AND($L463&lt;&gt;"")*AND($H463&lt;&gt;"dou"),S463-$L463,"")</f>
        <v>8.2000000000000739E-2</v>
      </c>
      <c r="AS463" s="23">
        <f t="shared" ref="AS463:AS526" si="467">IF((T463&lt;&gt;"")*AND($L463&lt;&gt;"")*AND($H463&lt;&gt;"dou"),T463-$L463,"")</f>
        <v>0.19700000000000095</v>
      </c>
      <c r="AT463" s="23">
        <f t="shared" si="445"/>
        <v>-6.3000000000000611E-2</v>
      </c>
      <c r="AU463" s="23">
        <f t="shared" si="446"/>
        <v>0.12000000000000099</v>
      </c>
      <c r="AV463" s="23">
        <f t="shared" si="447"/>
        <v>3.700000000000081E-2</v>
      </c>
      <c r="AW463" s="23">
        <f t="shared" si="448"/>
        <v>4.0000000000000924E-2</v>
      </c>
      <c r="AX463" s="23">
        <f t="shared" si="449"/>
        <v>4.3000000000001037E-2</v>
      </c>
      <c r="AY463" s="23">
        <f t="shared" si="450"/>
        <v>2.2999999999999687E-2</v>
      </c>
      <c r="AZ463" s="23">
        <f t="shared" si="451"/>
        <v>-3.0000000000001137E-3</v>
      </c>
      <c r="BA463" s="23">
        <f t="shared" si="452"/>
        <v>0.24900000000000055</v>
      </c>
      <c r="BB463" s="23">
        <f t="shared" si="453"/>
        <v>0.25200000000000067</v>
      </c>
      <c r="BC463" s="23">
        <f t="shared" si="454"/>
        <v>0.1980000000000004</v>
      </c>
      <c r="BD463" s="23">
        <f t="shared" si="455"/>
        <v>5.4999999999999716E-2</v>
      </c>
      <c r="BE463" s="23">
        <f t="shared" si="456"/>
        <v>7.9000000000000625E-2</v>
      </c>
      <c r="BF463" s="23">
        <f t="shared" si="457"/>
        <v>-2.9999999999999361E-2</v>
      </c>
      <c r="BG463" s="23">
        <f t="shared" si="458"/>
        <v>2.4499999999999744E-2</v>
      </c>
      <c r="BH463" s="23" t="str">
        <f t="shared" si="459"/>
        <v/>
      </c>
      <c r="BI463" s="23" t="str">
        <f t="shared" si="460"/>
        <v/>
      </c>
      <c r="BJ463" s="23" t="str">
        <f t="shared" si="461"/>
        <v/>
      </c>
      <c r="BK463" s="23" t="str">
        <f t="shared" si="462"/>
        <v/>
      </c>
      <c r="BL463" s="23" t="str">
        <f t="shared" si="463"/>
        <v/>
      </c>
      <c r="BM463" s="23" t="str">
        <f t="shared" si="464"/>
        <v/>
      </c>
      <c r="BN463" s="23" t="str">
        <f t="shared" si="465"/>
        <v/>
      </c>
      <c r="BP463" s="8">
        <f t="shared" si="418"/>
        <v>0.54800000000000004</v>
      </c>
      <c r="BQ463" s="8">
        <f t="shared" si="419"/>
        <v>8.2000000000000739E-2</v>
      </c>
      <c r="BR463" s="8">
        <f t="shared" si="420"/>
        <v>0.19700000000000095</v>
      </c>
      <c r="BS463" s="8">
        <f t="shared" si="421"/>
        <v>6.3000000000000611E-2</v>
      </c>
      <c r="BT463" s="8">
        <f t="shared" si="422"/>
        <v>0.12000000000000099</v>
      </c>
      <c r="BU463" s="8">
        <f t="shared" si="423"/>
        <v>3.700000000000081E-2</v>
      </c>
      <c r="BV463" s="8">
        <f t="shared" si="424"/>
        <v>4.0000000000000924E-2</v>
      </c>
      <c r="BW463" s="8">
        <f t="shared" si="425"/>
        <v>4.3000000000001037E-2</v>
      </c>
      <c r="BX463" s="8">
        <f t="shared" si="426"/>
        <v>2.2999999999999687E-2</v>
      </c>
      <c r="BY463" s="8">
        <f t="shared" si="427"/>
        <v>3.0000000000001137E-3</v>
      </c>
      <c r="BZ463" s="8">
        <f t="shared" si="428"/>
        <v>0.24900000000000055</v>
      </c>
      <c r="CA463" s="8">
        <f t="shared" si="429"/>
        <v>0.25200000000000067</v>
      </c>
      <c r="CB463" s="8">
        <f t="shared" si="430"/>
        <v>0.1980000000000004</v>
      </c>
      <c r="CC463" s="8">
        <f t="shared" si="431"/>
        <v>5.4999999999999716E-2</v>
      </c>
      <c r="CD463" s="8">
        <f t="shared" si="432"/>
        <v>7.9000000000000625E-2</v>
      </c>
      <c r="CE463" s="8">
        <f t="shared" si="433"/>
        <v>2.9999999999999361E-2</v>
      </c>
      <c r="CF463" s="8">
        <f t="shared" si="434"/>
        <v>2.4499999999999744E-2</v>
      </c>
      <c r="CG463" s="8" t="str">
        <f t="shared" si="435"/>
        <v/>
      </c>
      <c r="CH463" s="8" t="str">
        <f t="shared" si="436"/>
        <v/>
      </c>
      <c r="CI463" s="8" t="str">
        <f t="shared" si="437"/>
        <v/>
      </c>
      <c r="CJ463" s="8" t="str">
        <f t="shared" si="438"/>
        <v/>
      </c>
      <c r="CK463" s="8" t="str">
        <f t="shared" si="439"/>
        <v/>
      </c>
      <c r="CL463" s="8" t="str">
        <f t="shared" si="440"/>
        <v/>
      </c>
      <c r="CM463" s="8" t="str">
        <f t="shared" si="441"/>
        <v/>
      </c>
      <c r="CN463" s="8"/>
    </row>
    <row r="464" spans="1:92">
      <c r="A464" s="1">
        <f t="shared" si="413"/>
        <v>462</v>
      </c>
      <c r="B464" s="34"/>
      <c r="C464" s="1">
        <v>2</v>
      </c>
      <c r="D464" s="4">
        <f t="shared" si="443"/>
        <v>12</v>
      </c>
      <c r="E464" s="4" t="s">
        <v>268</v>
      </c>
      <c r="F464" s="4">
        <v>3</v>
      </c>
      <c r="G464" s="4" t="s">
        <v>13</v>
      </c>
      <c r="H464" s="4" t="s">
        <v>19</v>
      </c>
      <c r="I464" s="4"/>
      <c r="J464" s="12">
        <v>99.2</v>
      </c>
      <c r="K464" s="69"/>
      <c r="L464" s="41">
        <v>6.3940000000000001</v>
      </c>
      <c r="M464" s="132" t="s">
        <v>242</v>
      </c>
      <c r="N464" s="4" t="s">
        <v>15</v>
      </c>
      <c r="O464" s="6">
        <v>6.42</v>
      </c>
      <c r="P464" s="1" t="s">
        <v>9</v>
      </c>
      <c r="Q464" s="3"/>
      <c r="R464" s="23">
        <v>6.7789999999999999</v>
      </c>
      <c r="S464" s="23">
        <v>6.7640000000000002</v>
      </c>
      <c r="T464" s="23">
        <v>6.6230000000000002</v>
      </c>
      <c r="U464" s="23">
        <v>6.3890000000000002</v>
      </c>
      <c r="V464" s="23">
        <v>6.3310000000000004</v>
      </c>
      <c r="W464" s="50"/>
      <c r="X464" s="50"/>
      <c r="Y464" s="50"/>
      <c r="Z464" s="23">
        <v>6.3710000000000004</v>
      </c>
      <c r="AA464" s="23">
        <v>6.3819999999999997</v>
      </c>
      <c r="AB464" s="23">
        <v>6.26</v>
      </c>
      <c r="AC464" s="23">
        <v>6.2690000000000001</v>
      </c>
      <c r="AD464" s="23">
        <v>6.4370000000000003</v>
      </c>
      <c r="AE464" s="23">
        <v>6.1849999999999996</v>
      </c>
      <c r="AF464" s="23">
        <v>6.726</v>
      </c>
      <c r="AG464" s="23">
        <v>6.0170000000000003</v>
      </c>
      <c r="AH464" s="6">
        <f t="shared" si="416"/>
        <v>6.3715000000000002</v>
      </c>
      <c r="AI464" s="9"/>
      <c r="AJ464" s="9"/>
      <c r="AK464" s="9"/>
      <c r="AL464" s="9"/>
      <c r="AM464" s="9"/>
      <c r="AN464" s="9"/>
      <c r="AO464" s="9"/>
      <c r="AP464" s="3"/>
      <c r="AQ464" s="23">
        <f t="shared" si="444"/>
        <v>0.38499999999999979</v>
      </c>
      <c r="AR464" s="23">
        <f t="shared" si="466"/>
        <v>0.37000000000000011</v>
      </c>
      <c r="AS464" s="23">
        <f t="shared" si="467"/>
        <v>0.22900000000000009</v>
      </c>
      <c r="AT464" s="23">
        <f t="shared" si="445"/>
        <v>-4.9999999999998934E-3</v>
      </c>
      <c r="AU464" s="23">
        <f t="shared" si="446"/>
        <v>-6.2999999999999723E-2</v>
      </c>
      <c r="AV464" s="23" t="str">
        <f t="shared" si="447"/>
        <v/>
      </c>
      <c r="AW464" s="23" t="str">
        <f t="shared" si="448"/>
        <v/>
      </c>
      <c r="AX464" s="23" t="str">
        <f t="shared" si="449"/>
        <v/>
      </c>
      <c r="AY464" s="23">
        <f t="shared" si="450"/>
        <v>-2.2999999999999687E-2</v>
      </c>
      <c r="AZ464" s="23">
        <f t="shared" si="451"/>
        <v>-1.2000000000000455E-2</v>
      </c>
      <c r="BA464" s="23">
        <f t="shared" si="452"/>
        <v>-0.13400000000000034</v>
      </c>
      <c r="BB464" s="23">
        <f t="shared" si="453"/>
        <v>-0.125</v>
      </c>
      <c r="BC464" s="23">
        <f t="shared" si="454"/>
        <v>4.3000000000000149E-2</v>
      </c>
      <c r="BD464" s="23">
        <f t="shared" si="455"/>
        <v>-0.20900000000000052</v>
      </c>
      <c r="BE464" s="23">
        <f t="shared" si="456"/>
        <v>0.33199999999999985</v>
      </c>
      <c r="BF464" s="23">
        <f t="shared" si="457"/>
        <v>-0.37699999999999978</v>
      </c>
      <c r="BG464" s="23">
        <f t="shared" si="458"/>
        <v>-2.2499999999999964E-2</v>
      </c>
      <c r="BH464" s="23" t="str">
        <f t="shared" si="459"/>
        <v/>
      </c>
      <c r="BI464" s="23" t="str">
        <f t="shared" si="460"/>
        <v/>
      </c>
      <c r="BJ464" s="23" t="str">
        <f t="shared" si="461"/>
        <v/>
      </c>
      <c r="BK464" s="23" t="str">
        <f t="shared" si="462"/>
        <v/>
      </c>
      <c r="BL464" s="23" t="str">
        <f t="shared" si="463"/>
        <v/>
      </c>
      <c r="BM464" s="23" t="str">
        <f t="shared" si="464"/>
        <v/>
      </c>
      <c r="BN464" s="23" t="str">
        <f t="shared" si="465"/>
        <v/>
      </c>
      <c r="BP464" s="8">
        <f t="shared" si="418"/>
        <v>0.38499999999999979</v>
      </c>
      <c r="BQ464" s="8">
        <f t="shared" si="419"/>
        <v>0.37000000000000011</v>
      </c>
      <c r="BR464" s="8">
        <f t="shared" si="420"/>
        <v>0.22900000000000009</v>
      </c>
      <c r="BS464" s="8">
        <f t="shared" si="421"/>
        <v>4.9999999999998934E-3</v>
      </c>
      <c r="BT464" s="8">
        <f t="shared" si="422"/>
        <v>6.2999999999999723E-2</v>
      </c>
      <c r="BU464" s="8" t="str">
        <f t="shared" si="423"/>
        <v/>
      </c>
      <c r="BV464" s="8" t="str">
        <f t="shared" si="424"/>
        <v/>
      </c>
      <c r="BW464" s="8" t="str">
        <f t="shared" si="425"/>
        <v/>
      </c>
      <c r="BX464" s="8">
        <f t="shared" si="426"/>
        <v>2.2999999999999687E-2</v>
      </c>
      <c r="BY464" s="8">
        <f t="shared" si="427"/>
        <v>1.2000000000000455E-2</v>
      </c>
      <c r="BZ464" s="8">
        <f t="shared" si="428"/>
        <v>0.13400000000000034</v>
      </c>
      <c r="CA464" s="8">
        <f t="shared" si="429"/>
        <v>0.125</v>
      </c>
      <c r="CB464" s="8">
        <f t="shared" si="430"/>
        <v>4.3000000000000149E-2</v>
      </c>
      <c r="CC464" s="8">
        <f t="shared" si="431"/>
        <v>0.20900000000000052</v>
      </c>
      <c r="CD464" s="8">
        <f t="shared" si="432"/>
        <v>0.33199999999999985</v>
      </c>
      <c r="CE464" s="8">
        <f t="shared" si="433"/>
        <v>0.37699999999999978</v>
      </c>
      <c r="CF464" s="8">
        <f t="shared" si="434"/>
        <v>2.2499999999999964E-2</v>
      </c>
      <c r="CG464" s="8" t="str">
        <f t="shared" si="435"/>
        <v/>
      </c>
      <c r="CH464" s="8" t="str">
        <f t="shared" si="436"/>
        <v/>
      </c>
      <c r="CI464" s="8" t="str">
        <f t="shared" si="437"/>
        <v/>
      </c>
      <c r="CJ464" s="8" t="str">
        <f t="shared" si="438"/>
        <v/>
      </c>
      <c r="CK464" s="8" t="str">
        <f t="shared" si="439"/>
        <v/>
      </c>
      <c r="CL464" s="8" t="str">
        <f t="shared" si="440"/>
        <v/>
      </c>
      <c r="CM464" s="8" t="str">
        <f t="shared" si="441"/>
        <v/>
      </c>
      <c r="CN464" s="8"/>
    </row>
    <row r="465" spans="1:92">
      <c r="A465" s="1">
        <f t="shared" si="413"/>
        <v>463</v>
      </c>
      <c r="B465" s="34"/>
      <c r="C465" s="1">
        <v>2</v>
      </c>
      <c r="D465" s="4">
        <f t="shared" si="443"/>
        <v>12</v>
      </c>
      <c r="E465" s="4" t="s">
        <v>176</v>
      </c>
      <c r="F465" s="4">
        <v>3</v>
      </c>
      <c r="G465" s="4" t="s">
        <v>13</v>
      </c>
      <c r="H465" s="4" t="s">
        <v>19</v>
      </c>
      <c r="I465" s="4"/>
      <c r="J465" s="12">
        <v>99.1</v>
      </c>
      <c r="K465" s="69"/>
      <c r="L465" s="41">
        <v>7.3879999999999999</v>
      </c>
      <c r="M465" s="132" t="s">
        <v>242</v>
      </c>
      <c r="N465" s="4" t="s">
        <v>15</v>
      </c>
      <c r="O465" s="6">
        <v>7.3920000000000003</v>
      </c>
      <c r="P465" s="1" t="s">
        <v>9</v>
      </c>
      <c r="Q465" s="3"/>
      <c r="R465" s="23">
        <v>7.7270000000000003</v>
      </c>
      <c r="S465" s="23">
        <v>7.7160000000000002</v>
      </c>
      <c r="T465" s="23">
        <v>7.55</v>
      </c>
      <c r="U465" s="23">
        <v>7.4580000000000002</v>
      </c>
      <c r="V465" s="23">
        <v>7.4139999999999997</v>
      </c>
      <c r="W465" s="50"/>
      <c r="X465" s="50"/>
      <c r="Y465" s="50"/>
      <c r="Z465" s="23">
        <v>7.3890000000000002</v>
      </c>
      <c r="AA465" s="23">
        <v>7.391</v>
      </c>
      <c r="AB465" s="23">
        <v>7.7750000000000004</v>
      </c>
      <c r="AC465" s="23">
        <v>7.8230000000000004</v>
      </c>
      <c r="AD465" s="23">
        <v>7.7869999999999999</v>
      </c>
      <c r="AE465" s="23">
        <v>7.6790000000000003</v>
      </c>
      <c r="AF465" s="23">
        <v>7.6660000000000004</v>
      </c>
      <c r="AG465" s="23">
        <v>6.9560000000000004</v>
      </c>
      <c r="AH465" s="6">
        <f t="shared" si="416"/>
        <v>7.3109999999999999</v>
      </c>
      <c r="AI465" s="9"/>
      <c r="AJ465" s="9"/>
      <c r="AK465" s="9"/>
      <c r="AL465" s="9"/>
      <c r="AM465" s="9"/>
      <c r="AN465" s="9"/>
      <c r="AO465" s="9"/>
      <c r="AP465" s="3"/>
      <c r="AQ465" s="23">
        <f t="shared" si="444"/>
        <v>0.33900000000000041</v>
      </c>
      <c r="AR465" s="23">
        <f t="shared" si="466"/>
        <v>0.32800000000000029</v>
      </c>
      <c r="AS465" s="23">
        <f t="shared" si="467"/>
        <v>0.16199999999999992</v>
      </c>
      <c r="AT465" s="23">
        <f t="shared" si="445"/>
        <v>7.0000000000000284E-2</v>
      </c>
      <c r="AU465" s="23">
        <f t="shared" si="446"/>
        <v>2.5999999999999801E-2</v>
      </c>
      <c r="AV465" s="23" t="str">
        <f t="shared" si="447"/>
        <v/>
      </c>
      <c r="AW465" s="23" t="str">
        <f t="shared" si="448"/>
        <v/>
      </c>
      <c r="AX465" s="23" t="str">
        <f t="shared" si="449"/>
        <v/>
      </c>
      <c r="AY465" s="23">
        <f t="shared" si="450"/>
        <v>1.000000000000334E-3</v>
      </c>
      <c r="AZ465" s="23">
        <f t="shared" si="451"/>
        <v>3.0000000000001137E-3</v>
      </c>
      <c r="BA465" s="23">
        <f t="shared" si="452"/>
        <v>0.38700000000000045</v>
      </c>
      <c r="BB465" s="23">
        <f t="shared" si="453"/>
        <v>0.4350000000000005</v>
      </c>
      <c r="BC465" s="23">
        <f t="shared" si="454"/>
        <v>0.39900000000000002</v>
      </c>
      <c r="BD465" s="23">
        <f t="shared" si="455"/>
        <v>0.29100000000000037</v>
      </c>
      <c r="BE465" s="23">
        <f t="shared" si="456"/>
        <v>0.27800000000000047</v>
      </c>
      <c r="BF465" s="23">
        <f t="shared" si="457"/>
        <v>-0.4319999999999995</v>
      </c>
      <c r="BG465" s="23">
        <f t="shared" si="458"/>
        <v>-7.6999999999999957E-2</v>
      </c>
      <c r="BH465" s="23" t="str">
        <f t="shared" si="459"/>
        <v/>
      </c>
      <c r="BI465" s="23" t="str">
        <f t="shared" si="460"/>
        <v/>
      </c>
      <c r="BJ465" s="23" t="str">
        <f t="shared" si="461"/>
        <v/>
      </c>
      <c r="BK465" s="23" t="str">
        <f t="shared" si="462"/>
        <v/>
      </c>
      <c r="BL465" s="23" t="str">
        <f t="shared" si="463"/>
        <v/>
      </c>
      <c r="BM465" s="23" t="str">
        <f t="shared" si="464"/>
        <v/>
      </c>
      <c r="BN465" s="23" t="str">
        <f t="shared" si="465"/>
        <v/>
      </c>
      <c r="BP465" s="8">
        <f t="shared" si="418"/>
        <v>0.33900000000000041</v>
      </c>
      <c r="BQ465" s="8">
        <f t="shared" si="419"/>
        <v>0.32800000000000029</v>
      </c>
      <c r="BR465" s="8">
        <f t="shared" si="420"/>
        <v>0.16199999999999992</v>
      </c>
      <c r="BS465" s="8">
        <f t="shared" si="421"/>
        <v>7.0000000000000284E-2</v>
      </c>
      <c r="BT465" s="8">
        <f t="shared" si="422"/>
        <v>2.5999999999999801E-2</v>
      </c>
      <c r="BU465" s="8" t="str">
        <f t="shared" si="423"/>
        <v/>
      </c>
      <c r="BV465" s="8" t="str">
        <f t="shared" si="424"/>
        <v/>
      </c>
      <c r="BW465" s="8" t="str">
        <f t="shared" si="425"/>
        <v/>
      </c>
      <c r="BX465" s="8">
        <f t="shared" si="426"/>
        <v>1.000000000000334E-3</v>
      </c>
      <c r="BY465" s="8">
        <f t="shared" si="427"/>
        <v>3.0000000000001137E-3</v>
      </c>
      <c r="BZ465" s="8">
        <f t="shared" si="428"/>
        <v>0.38700000000000045</v>
      </c>
      <c r="CA465" s="8">
        <f t="shared" si="429"/>
        <v>0.4350000000000005</v>
      </c>
      <c r="CB465" s="8">
        <f t="shared" si="430"/>
        <v>0.39900000000000002</v>
      </c>
      <c r="CC465" s="8">
        <f t="shared" si="431"/>
        <v>0.29100000000000037</v>
      </c>
      <c r="CD465" s="8">
        <f t="shared" si="432"/>
        <v>0.27800000000000047</v>
      </c>
      <c r="CE465" s="8">
        <f t="shared" si="433"/>
        <v>0.4319999999999995</v>
      </c>
      <c r="CF465" s="8">
        <f t="shared" si="434"/>
        <v>7.6999999999999957E-2</v>
      </c>
      <c r="CG465" s="8" t="str">
        <f t="shared" si="435"/>
        <v/>
      </c>
      <c r="CH465" s="8" t="str">
        <f t="shared" si="436"/>
        <v/>
      </c>
      <c r="CI465" s="8" t="str">
        <f t="shared" si="437"/>
        <v/>
      </c>
      <c r="CJ465" s="8" t="str">
        <f t="shared" si="438"/>
        <v/>
      </c>
      <c r="CK465" s="8" t="str">
        <f t="shared" si="439"/>
        <v/>
      </c>
      <c r="CL465" s="8" t="str">
        <f t="shared" si="440"/>
        <v/>
      </c>
      <c r="CM465" s="8" t="str">
        <f t="shared" si="441"/>
        <v/>
      </c>
      <c r="CN465" s="8"/>
    </row>
    <row r="466" spans="1:92">
      <c r="A466" s="1">
        <f t="shared" si="413"/>
        <v>464</v>
      </c>
      <c r="B466" s="34"/>
      <c r="C466" s="1">
        <v>2</v>
      </c>
      <c r="D466" s="4">
        <f t="shared" si="443"/>
        <v>12</v>
      </c>
      <c r="E466" s="4" t="s">
        <v>267</v>
      </c>
      <c r="F466" s="4">
        <v>3</v>
      </c>
      <c r="G466" s="4" t="s">
        <v>13</v>
      </c>
      <c r="H466" s="4" t="s">
        <v>14</v>
      </c>
      <c r="I466" s="4"/>
      <c r="J466" s="12">
        <v>97.8</v>
      </c>
      <c r="K466" s="69"/>
      <c r="L466" s="41">
        <v>8.016</v>
      </c>
      <c r="M466" s="132" t="s">
        <v>242</v>
      </c>
      <c r="N466" s="4" t="s">
        <v>15</v>
      </c>
      <c r="O466" s="6">
        <v>8.0239999999999991</v>
      </c>
      <c r="P466" s="1" t="s">
        <v>9</v>
      </c>
      <c r="Q466" s="3"/>
      <c r="R466" s="23">
        <v>8.2729999999999997</v>
      </c>
      <c r="S466" s="23">
        <v>8.1039999999999992</v>
      </c>
      <c r="T466" s="23">
        <v>8.1229999999999993</v>
      </c>
      <c r="U466" s="23">
        <v>8.09</v>
      </c>
      <c r="V466" s="23">
        <v>8.07</v>
      </c>
      <c r="W466" s="50"/>
      <c r="X466" s="50"/>
      <c r="Y466" s="50"/>
      <c r="Z466" s="23">
        <v>8.0229999999999997</v>
      </c>
      <c r="AA466" s="23">
        <v>8.016</v>
      </c>
      <c r="AB466" s="23">
        <v>8.3460000000000001</v>
      </c>
      <c r="AC466" s="23">
        <v>8.359</v>
      </c>
      <c r="AD466" s="23">
        <v>8.2750000000000004</v>
      </c>
      <c r="AE466" s="23">
        <v>8.1920000000000002</v>
      </c>
      <c r="AF466" s="23">
        <v>8.0879999999999992</v>
      </c>
      <c r="AG466" s="23">
        <v>7.867</v>
      </c>
      <c r="AH466" s="6">
        <f t="shared" si="416"/>
        <v>7.9774999999999991</v>
      </c>
      <c r="AI466" s="9"/>
      <c r="AJ466" s="9"/>
      <c r="AK466" s="9"/>
      <c r="AL466" s="9"/>
      <c r="AM466" s="9"/>
      <c r="AN466" s="9"/>
      <c r="AO466" s="9"/>
      <c r="AP466" s="3"/>
      <c r="AQ466" s="23">
        <f t="shared" si="444"/>
        <v>0.25699999999999967</v>
      </c>
      <c r="AR466" s="23">
        <f t="shared" si="466"/>
        <v>8.799999999999919E-2</v>
      </c>
      <c r="AS466" s="23">
        <f t="shared" si="467"/>
        <v>0.10699999999999932</v>
      </c>
      <c r="AT466" s="23">
        <f t="shared" si="445"/>
        <v>7.3999999999999844E-2</v>
      </c>
      <c r="AU466" s="23">
        <f t="shared" si="446"/>
        <v>5.400000000000027E-2</v>
      </c>
      <c r="AV466" s="23" t="str">
        <f t="shared" si="447"/>
        <v/>
      </c>
      <c r="AW466" s="23" t="str">
        <f t="shared" si="448"/>
        <v/>
      </c>
      <c r="AX466" s="23" t="str">
        <f t="shared" si="449"/>
        <v/>
      </c>
      <c r="AY466" s="23">
        <f t="shared" si="450"/>
        <v>6.9999999999996732E-3</v>
      </c>
      <c r="AZ466" s="23">
        <f t="shared" si="451"/>
        <v>0</v>
      </c>
      <c r="BA466" s="23">
        <f t="shared" si="452"/>
        <v>0.33000000000000007</v>
      </c>
      <c r="BB466" s="23">
        <f t="shared" si="453"/>
        <v>0.34299999999999997</v>
      </c>
      <c r="BC466" s="23">
        <f t="shared" si="454"/>
        <v>0.25900000000000034</v>
      </c>
      <c r="BD466" s="23">
        <f t="shared" si="455"/>
        <v>0.17600000000000016</v>
      </c>
      <c r="BE466" s="23">
        <f t="shared" si="456"/>
        <v>7.1999999999999176E-2</v>
      </c>
      <c r="BF466" s="23">
        <f t="shared" si="457"/>
        <v>-0.14900000000000002</v>
      </c>
      <c r="BG466" s="23">
        <f t="shared" si="458"/>
        <v>-3.8500000000000867E-2</v>
      </c>
      <c r="BH466" s="23" t="str">
        <f t="shared" si="459"/>
        <v/>
      </c>
      <c r="BI466" s="23" t="str">
        <f t="shared" si="460"/>
        <v/>
      </c>
      <c r="BJ466" s="23" t="str">
        <f t="shared" si="461"/>
        <v/>
      </c>
      <c r="BK466" s="23" t="str">
        <f t="shared" si="462"/>
        <v/>
      </c>
      <c r="BL466" s="23" t="str">
        <f t="shared" si="463"/>
        <v/>
      </c>
      <c r="BM466" s="23" t="str">
        <f t="shared" si="464"/>
        <v/>
      </c>
      <c r="BN466" s="23" t="str">
        <f t="shared" si="465"/>
        <v/>
      </c>
      <c r="BP466" s="8">
        <f t="shared" si="418"/>
        <v>0.25699999999999967</v>
      </c>
      <c r="BQ466" s="8">
        <f t="shared" si="419"/>
        <v>8.799999999999919E-2</v>
      </c>
      <c r="BR466" s="8">
        <f t="shared" si="420"/>
        <v>0.10699999999999932</v>
      </c>
      <c r="BS466" s="8">
        <f t="shared" si="421"/>
        <v>7.3999999999999844E-2</v>
      </c>
      <c r="BT466" s="8">
        <f t="shared" si="422"/>
        <v>5.400000000000027E-2</v>
      </c>
      <c r="BU466" s="8" t="str">
        <f t="shared" si="423"/>
        <v/>
      </c>
      <c r="BV466" s="8" t="str">
        <f t="shared" si="424"/>
        <v/>
      </c>
      <c r="BW466" s="8" t="str">
        <f t="shared" si="425"/>
        <v/>
      </c>
      <c r="BX466" s="8">
        <f t="shared" si="426"/>
        <v>6.9999999999996732E-3</v>
      </c>
      <c r="BY466" s="8">
        <f t="shared" si="427"/>
        <v>0</v>
      </c>
      <c r="BZ466" s="8">
        <f t="shared" si="428"/>
        <v>0.33000000000000007</v>
      </c>
      <c r="CA466" s="8">
        <f t="shared" si="429"/>
        <v>0.34299999999999997</v>
      </c>
      <c r="CB466" s="8">
        <f t="shared" si="430"/>
        <v>0.25900000000000034</v>
      </c>
      <c r="CC466" s="8">
        <f t="shared" si="431"/>
        <v>0.17600000000000016</v>
      </c>
      <c r="CD466" s="8">
        <f t="shared" si="432"/>
        <v>7.1999999999999176E-2</v>
      </c>
      <c r="CE466" s="8">
        <f t="shared" si="433"/>
        <v>0.14900000000000002</v>
      </c>
      <c r="CF466" s="8">
        <f t="shared" si="434"/>
        <v>3.8500000000000867E-2</v>
      </c>
      <c r="CG466" s="8" t="str">
        <f t="shared" si="435"/>
        <v/>
      </c>
      <c r="CH466" s="8" t="str">
        <f t="shared" si="436"/>
        <v/>
      </c>
      <c r="CI466" s="8" t="str">
        <f t="shared" si="437"/>
        <v/>
      </c>
      <c r="CJ466" s="8" t="str">
        <f t="shared" si="438"/>
        <v/>
      </c>
      <c r="CK466" s="8" t="str">
        <f t="shared" si="439"/>
        <v/>
      </c>
      <c r="CL466" s="8" t="str">
        <f t="shared" si="440"/>
        <v/>
      </c>
      <c r="CM466" s="8" t="str">
        <f t="shared" si="441"/>
        <v/>
      </c>
      <c r="CN466" s="8"/>
    </row>
    <row r="467" spans="1:92">
      <c r="A467" s="1">
        <f t="shared" ref="A467:A530" si="468">A466+1</f>
        <v>465</v>
      </c>
      <c r="B467" s="34" t="s">
        <v>155</v>
      </c>
      <c r="C467" s="1">
        <v>2</v>
      </c>
      <c r="D467" s="4">
        <f t="shared" si="443"/>
        <v>12</v>
      </c>
      <c r="E467" s="4" t="s">
        <v>265</v>
      </c>
      <c r="F467" s="4">
        <v>1</v>
      </c>
      <c r="G467" s="4" t="s">
        <v>13</v>
      </c>
      <c r="H467" s="4" t="s">
        <v>19</v>
      </c>
      <c r="I467" s="4"/>
      <c r="J467" s="5">
        <v>94.9</v>
      </c>
      <c r="K467" s="69"/>
      <c r="L467" s="41">
        <v>4.8339999999999996</v>
      </c>
      <c r="M467" s="132" t="s">
        <v>242</v>
      </c>
      <c r="N467" s="1" t="s">
        <v>15</v>
      </c>
      <c r="O467" s="23">
        <v>4.8160000000000007</v>
      </c>
      <c r="P467" s="1" t="s">
        <v>9</v>
      </c>
      <c r="Q467" s="3" t="s">
        <v>227</v>
      </c>
      <c r="R467" s="23">
        <v>5.069</v>
      </c>
      <c r="S467" s="46">
        <v>5.0750000000000002</v>
      </c>
      <c r="T467" s="46">
        <v>4.83</v>
      </c>
      <c r="U467" s="23">
        <v>4.798</v>
      </c>
      <c r="V467" s="46">
        <v>4.8680000000000003</v>
      </c>
      <c r="W467" s="46">
        <v>4.8520000000000003</v>
      </c>
      <c r="X467" s="46">
        <v>4.8550000000000004</v>
      </c>
      <c r="Y467" s="46">
        <v>4.84</v>
      </c>
      <c r="Z467" s="23">
        <v>4.8499999999999996</v>
      </c>
      <c r="AA467" s="23">
        <v>4.8449999999999998</v>
      </c>
      <c r="AB467" s="23">
        <v>5.0190000000000001</v>
      </c>
      <c r="AC467" s="23">
        <v>5.0709999999999997</v>
      </c>
      <c r="AD467" s="23">
        <v>5.0720000000000001</v>
      </c>
      <c r="AE467" s="23">
        <v>4.9130000000000003</v>
      </c>
      <c r="AF467" s="23">
        <v>5.016</v>
      </c>
      <c r="AG467" s="23">
        <v>4.3710000000000004</v>
      </c>
      <c r="AH467" s="6">
        <f t="shared" si="416"/>
        <v>4.6935000000000002</v>
      </c>
      <c r="AI467" s="9"/>
      <c r="AJ467" s="9"/>
      <c r="AK467" s="9"/>
      <c r="AL467" s="9"/>
      <c r="AM467" s="9"/>
      <c r="AN467" s="9"/>
      <c r="AO467" s="9"/>
      <c r="AP467" s="3"/>
      <c r="AQ467" s="23">
        <f t="shared" si="444"/>
        <v>0.23500000000000032</v>
      </c>
      <c r="AR467" s="23">
        <f t="shared" si="466"/>
        <v>0.24100000000000055</v>
      </c>
      <c r="AS467" s="23">
        <f t="shared" si="467"/>
        <v>-3.9999999999995595E-3</v>
      </c>
      <c r="AT467" s="23">
        <f t="shared" si="445"/>
        <v>-3.5999999999999588E-2</v>
      </c>
      <c r="AU467" s="23">
        <f t="shared" si="446"/>
        <v>3.4000000000000696E-2</v>
      </c>
      <c r="AV467" s="23">
        <f t="shared" si="447"/>
        <v>1.8000000000000682E-2</v>
      </c>
      <c r="AW467" s="23">
        <f t="shared" si="448"/>
        <v>2.1000000000000796E-2</v>
      </c>
      <c r="AX467" s="23">
        <f t="shared" si="449"/>
        <v>6.0000000000002274E-3</v>
      </c>
      <c r="AY467" s="23">
        <f t="shared" si="450"/>
        <v>1.6000000000000014E-2</v>
      </c>
      <c r="AZ467" s="23">
        <f t="shared" si="451"/>
        <v>1.1000000000000121E-2</v>
      </c>
      <c r="BA467" s="23">
        <f t="shared" si="452"/>
        <v>0.1850000000000005</v>
      </c>
      <c r="BB467" s="23">
        <f t="shared" si="453"/>
        <v>0.2370000000000001</v>
      </c>
      <c r="BC467" s="23">
        <f t="shared" si="454"/>
        <v>0.23800000000000043</v>
      </c>
      <c r="BD467" s="23">
        <f t="shared" si="455"/>
        <v>7.9000000000000625E-2</v>
      </c>
      <c r="BE467" s="23">
        <f t="shared" si="456"/>
        <v>0.18200000000000038</v>
      </c>
      <c r="BF467" s="23">
        <f t="shared" si="457"/>
        <v>-0.46299999999999919</v>
      </c>
      <c r="BG467" s="23">
        <f t="shared" si="458"/>
        <v>-0.1404999999999994</v>
      </c>
      <c r="BH467" s="23" t="str">
        <f t="shared" si="459"/>
        <v/>
      </c>
      <c r="BI467" s="23" t="str">
        <f t="shared" si="460"/>
        <v/>
      </c>
      <c r="BJ467" s="23" t="str">
        <f t="shared" si="461"/>
        <v/>
      </c>
      <c r="BK467" s="23" t="str">
        <f t="shared" si="462"/>
        <v/>
      </c>
      <c r="BL467" s="23" t="str">
        <f t="shared" si="463"/>
        <v/>
      </c>
      <c r="BM467" s="23" t="str">
        <f t="shared" si="464"/>
        <v/>
      </c>
      <c r="BN467" s="23" t="str">
        <f t="shared" si="465"/>
        <v/>
      </c>
      <c r="BP467" s="8">
        <f t="shared" si="418"/>
        <v>0.23500000000000032</v>
      </c>
      <c r="BQ467" s="8">
        <f t="shared" si="419"/>
        <v>0.24100000000000055</v>
      </c>
      <c r="BR467" s="8">
        <f t="shared" si="420"/>
        <v>3.9999999999995595E-3</v>
      </c>
      <c r="BS467" s="8">
        <f t="shared" si="421"/>
        <v>3.5999999999999588E-2</v>
      </c>
      <c r="BT467" s="8">
        <f t="shared" si="422"/>
        <v>3.4000000000000696E-2</v>
      </c>
      <c r="BU467" s="8">
        <f t="shared" si="423"/>
        <v>1.8000000000000682E-2</v>
      </c>
      <c r="BV467" s="8">
        <f t="shared" si="424"/>
        <v>2.1000000000000796E-2</v>
      </c>
      <c r="BW467" s="8">
        <f t="shared" si="425"/>
        <v>6.0000000000002274E-3</v>
      </c>
      <c r="BX467" s="8">
        <f t="shared" si="426"/>
        <v>1.6000000000000014E-2</v>
      </c>
      <c r="BY467" s="8">
        <f t="shared" si="427"/>
        <v>1.1000000000000121E-2</v>
      </c>
      <c r="BZ467" s="8">
        <f t="shared" si="428"/>
        <v>0.1850000000000005</v>
      </c>
      <c r="CA467" s="8">
        <f t="shared" si="429"/>
        <v>0.2370000000000001</v>
      </c>
      <c r="CB467" s="8">
        <f t="shared" si="430"/>
        <v>0.23800000000000043</v>
      </c>
      <c r="CC467" s="8">
        <f t="shared" si="431"/>
        <v>7.9000000000000625E-2</v>
      </c>
      <c r="CD467" s="8">
        <f t="shared" si="432"/>
        <v>0.18200000000000038</v>
      </c>
      <c r="CE467" s="8">
        <f t="shared" si="433"/>
        <v>0.46299999999999919</v>
      </c>
      <c r="CF467" s="8">
        <f t="shared" si="434"/>
        <v>0.1404999999999994</v>
      </c>
      <c r="CG467" s="8" t="str">
        <f t="shared" si="435"/>
        <v/>
      </c>
      <c r="CH467" s="8" t="str">
        <f t="shared" si="436"/>
        <v/>
      </c>
      <c r="CI467" s="8" t="str">
        <f t="shared" si="437"/>
        <v/>
      </c>
      <c r="CJ467" s="8" t="str">
        <f t="shared" si="438"/>
        <v/>
      </c>
      <c r="CK467" s="8" t="str">
        <f t="shared" si="439"/>
        <v/>
      </c>
      <c r="CL467" s="8" t="str">
        <f t="shared" si="440"/>
        <v/>
      </c>
      <c r="CM467" s="8" t="str">
        <f t="shared" si="441"/>
        <v/>
      </c>
      <c r="CN467" s="8"/>
    </row>
    <row r="468" spans="1:92">
      <c r="A468" s="1">
        <f t="shared" si="468"/>
        <v>466</v>
      </c>
      <c r="B468" s="34"/>
      <c r="C468" s="1">
        <v>2</v>
      </c>
      <c r="D468" s="4">
        <f t="shared" si="443"/>
        <v>12</v>
      </c>
      <c r="E468" s="4" t="s">
        <v>156</v>
      </c>
      <c r="F468" s="4">
        <v>1</v>
      </c>
      <c r="G468" s="4" t="s">
        <v>13</v>
      </c>
      <c r="H468" s="4" t="s">
        <v>19</v>
      </c>
      <c r="I468" s="4"/>
      <c r="J468" s="12">
        <v>94</v>
      </c>
      <c r="K468" s="69"/>
      <c r="L468" s="41">
        <v>5.1449999999999987</v>
      </c>
      <c r="M468" s="132" t="s">
        <v>242</v>
      </c>
      <c r="N468" s="1" t="s">
        <v>15</v>
      </c>
      <c r="O468" s="23">
        <v>5.1179999999999986</v>
      </c>
      <c r="P468" s="1" t="s">
        <v>9</v>
      </c>
      <c r="Q468" s="3" t="s">
        <v>227</v>
      </c>
      <c r="R468" s="23">
        <v>5.3970000000000002</v>
      </c>
      <c r="S468" s="46">
        <v>5.4059999999999997</v>
      </c>
      <c r="T468" s="46">
        <v>5.1150000000000002</v>
      </c>
      <c r="U468" s="23">
        <v>5.1310000000000002</v>
      </c>
      <c r="V468" s="46">
        <v>5.1619999999999999</v>
      </c>
      <c r="W468" s="46">
        <v>5.157</v>
      </c>
      <c r="X468" s="46">
        <v>5.1580000000000004</v>
      </c>
      <c r="Y468" s="46">
        <v>5.1390000000000002</v>
      </c>
      <c r="Z468" s="23">
        <v>5.1470000000000002</v>
      </c>
      <c r="AA468" s="23">
        <v>5.1520000000000001</v>
      </c>
      <c r="AB468" s="23">
        <v>5.2320000000000002</v>
      </c>
      <c r="AC468" s="23">
        <v>5.2939999999999996</v>
      </c>
      <c r="AD468" s="23">
        <v>5.3310000000000004</v>
      </c>
      <c r="AE468" s="23">
        <v>5.12</v>
      </c>
      <c r="AF468" s="23">
        <v>5.3339999999999996</v>
      </c>
      <c r="AG468" s="23">
        <v>4.6580000000000004</v>
      </c>
      <c r="AH468" s="6">
        <f t="shared" si="416"/>
        <v>4.9960000000000004</v>
      </c>
      <c r="AI468" s="9"/>
      <c r="AJ468" s="9"/>
      <c r="AK468" s="9"/>
      <c r="AL468" s="9"/>
      <c r="AM468" s="9"/>
      <c r="AN468" s="9"/>
      <c r="AO468" s="9"/>
      <c r="AP468" s="3"/>
      <c r="AQ468" s="23">
        <f t="shared" si="444"/>
        <v>0.25200000000000156</v>
      </c>
      <c r="AR468" s="23">
        <f t="shared" si="466"/>
        <v>0.26100000000000101</v>
      </c>
      <c r="AS468" s="23">
        <f t="shared" si="467"/>
        <v>-2.9999999999998472E-2</v>
      </c>
      <c r="AT468" s="23">
        <f t="shared" si="445"/>
        <v>-1.3999999999998458E-2</v>
      </c>
      <c r="AU468" s="23">
        <f t="shared" si="446"/>
        <v>1.7000000000001236E-2</v>
      </c>
      <c r="AV468" s="23">
        <f t="shared" si="447"/>
        <v>1.2000000000001343E-2</v>
      </c>
      <c r="AW468" s="23">
        <f t="shared" si="448"/>
        <v>1.3000000000001677E-2</v>
      </c>
      <c r="AX468" s="23">
        <f t="shared" si="449"/>
        <v>-5.999999999998451E-3</v>
      </c>
      <c r="AY468" s="23">
        <f t="shared" si="450"/>
        <v>2.0000000000015561E-3</v>
      </c>
      <c r="AZ468" s="23">
        <f t="shared" si="451"/>
        <v>7.0000000000014495E-3</v>
      </c>
      <c r="BA468" s="23">
        <f t="shared" si="452"/>
        <v>8.7000000000001521E-2</v>
      </c>
      <c r="BB468" s="23">
        <f t="shared" si="453"/>
        <v>0.14900000000000091</v>
      </c>
      <c r="BC468" s="23">
        <f t="shared" si="454"/>
        <v>0.18600000000000172</v>
      </c>
      <c r="BD468" s="23">
        <f t="shared" si="455"/>
        <v>-2.4999999999998579E-2</v>
      </c>
      <c r="BE468" s="23">
        <f t="shared" si="456"/>
        <v>0.18900000000000095</v>
      </c>
      <c r="BF468" s="23">
        <f t="shared" si="457"/>
        <v>-0.48699999999999832</v>
      </c>
      <c r="BG468" s="23">
        <f t="shared" si="458"/>
        <v>-0.14899999999999824</v>
      </c>
      <c r="BH468" s="23" t="str">
        <f t="shared" si="459"/>
        <v/>
      </c>
      <c r="BI468" s="23" t="str">
        <f t="shared" si="460"/>
        <v/>
      </c>
      <c r="BJ468" s="23" t="str">
        <f t="shared" si="461"/>
        <v/>
      </c>
      <c r="BK468" s="23" t="str">
        <f t="shared" si="462"/>
        <v/>
      </c>
      <c r="BL468" s="23" t="str">
        <f t="shared" si="463"/>
        <v/>
      </c>
      <c r="BM468" s="23" t="str">
        <f t="shared" si="464"/>
        <v/>
      </c>
      <c r="BN468" s="23" t="str">
        <f t="shared" si="465"/>
        <v/>
      </c>
      <c r="BP468" s="8">
        <f t="shared" si="418"/>
        <v>0.25200000000000156</v>
      </c>
      <c r="BQ468" s="8">
        <f t="shared" si="419"/>
        <v>0.26100000000000101</v>
      </c>
      <c r="BR468" s="8">
        <f t="shared" si="420"/>
        <v>2.9999999999998472E-2</v>
      </c>
      <c r="BS468" s="8">
        <f t="shared" si="421"/>
        <v>1.3999999999998458E-2</v>
      </c>
      <c r="BT468" s="8">
        <f t="shared" si="422"/>
        <v>1.7000000000001236E-2</v>
      </c>
      <c r="BU468" s="8">
        <f t="shared" si="423"/>
        <v>1.2000000000001343E-2</v>
      </c>
      <c r="BV468" s="8">
        <f t="shared" si="424"/>
        <v>1.3000000000001677E-2</v>
      </c>
      <c r="BW468" s="8">
        <f t="shared" si="425"/>
        <v>5.999999999998451E-3</v>
      </c>
      <c r="BX468" s="8">
        <f t="shared" si="426"/>
        <v>2.0000000000015561E-3</v>
      </c>
      <c r="BY468" s="8">
        <f t="shared" si="427"/>
        <v>7.0000000000014495E-3</v>
      </c>
      <c r="BZ468" s="8">
        <f t="shared" si="428"/>
        <v>8.7000000000001521E-2</v>
      </c>
      <c r="CA468" s="8">
        <f t="shared" si="429"/>
        <v>0.14900000000000091</v>
      </c>
      <c r="CB468" s="8">
        <f t="shared" si="430"/>
        <v>0.18600000000000172</v>
      </c>
      <c r="CC468" s="8">
        <f t="shared" si="431"/>
        <v>2.4999999999998579E-2</v>
      </c>
      <c r="CD468" s="8">
        <f t="shared" si="432"/>
        <v>0.18900000000000095</v>
      </c>
      <c r="CE468" s="8">
        <f t="shared" si="433"/>
        <v>0.48699999999999832</v>
      </c>
      <c r="CF468" s="8">
        <f t="shared" si="434"/>
        <v>0.14899999999999824</v>
      </c>
      <c r="CG468" s="8" t="str">
        <f t="shared" si="435"/>
        <v/>
      </c>
      <c r="CH468" s="8" t="str">
        <f t="shared" si="436"/>
        <v/>
      </c>
      <c r="CI468" s="8" t="str">
        <f t="shared" si="437"/>
        <v/>
      </c>
      <c r="CJ468" s="8" t="str">
        <f t="shared" si="438"/>
        <v/>
      </c>
      <c r="CK468" s="8" t="str">
        <f t="shared" si="439"/>
        <v/>
      </c>
      <c r="CL468" s="8" t="str">
        <f t="shared" si="440"/>
        <v/>
      </c>
      <c r="CM468" s="8" t="str">
        <f t="shared" si="441"/>
        <v/>
      </c>
      <c r="CN468" s="8"/>
    </row>
    <row r="469" spans="1:92">
      <c r="A469" s="1">
        <f t="shared" si="468"/>
        <v>467</v>
      </c>
      <c r="B469" s="34"/>
      <c r="C469" s="1">
        <v>2</v>
      </c>
      <c r="D469" s="4">
        <f t="shared" si="443"/>
        <v>12</v>
      </c>
      <c r="E469" s="4" t="s">
        <v>268</v>
      </c>
      <c r="F469" s="4">
        <v>3</v>
      </c>
      <c r="G469" s="4" t="s">
        <v>13</v>
      </c>
      <c r="H469" s="4" t="s">
        <v>19</v>
      </c>
      <c r="I469" s="4"/>
      <c r="J469" s="5">
        <v>98.9</v>
      </c>
      <c r="K469" s="69"/>
      <c r="L469" s="41">
        <v>3.4659999999999997</v>
      </c>
      <c r="M469" s="132" t="s">
        <v>242</v>
      </c>
      <c r="N469" s="1" t="s">
        <v>15</v>
      </c>
      <c r="O469" s="23">
        <v>3.4820000000000002</v>
      </c>
      <c r="P469" s="1" t="s">
        <v>9</v>
      </c>
      <c r="Q469" s="3" t="s">
        <v>227</v>
      </c>
      <c r="R469" s="23">
        <v>3.74</v>
      </c>
      <c r="S469" s="46">
        <v>3.7309999999999999</v>
      </c>
      <c r="T469" s="46">
        <v>3.5459999999999998</v>
      </c>
      <c r="U469" s="23">
        <v>3.4</v>
      </c>
      <c r="V469" s="46">
        <v>3.3620000000000001</v>
      </c>
      <c r="W469" s="50"/>
      <c r="X469" s="50"/>
      <c r="Y469" s="50"/>
      <c r="Z469" s="23">
        <v>3.4470000000000001</v>
      </c>
      <c r="AA469" s="23">
        <v>3.4460000000000002</v>
      </c>
      <c r="AB469" s="23">
        <v>3.367</v>
      </c>
      <c r="AC469" s="23">
        <v>3.3769999999999998</v>
      </c>
      <c r="AD469" s="23">
        <v>3.496</v>
      </c>
      <c r="AE469" s="23">
        <v>3.298</v>
      </c>
      <c r="AF469" s="23">
        <v>3.6930000000000001</v>
      </c>
      <c r="AG469" s="23">
        <v>3.097</v>
      </c>
      <c r="AH469" s="6">
        <f t="shared" si="416"/>
        <v>3.395</v>
      </c>
      <c r="AI469" s="9"/>
      <c r="AJ469" s="9"/>
      <c r="AK469" s="9"/>
      <c r="AL469" s="9"/>
      <c r="AM469" s="9"/>
      <c r="AN469" s="9"/>
      <c r="AO469" s="9"/>
      <c r="AP469" s="3"/>
      <c r="AQ469" s="23">
        <f t="shared" si="444"/>
        <v>0.27400000000000047</v>
      </c>
      <c r="AR469" s="23">
        <f t="shared" si="466"/>
        <v>0.26500000000000012</v>
      </c>
      <c r="AS469" s="23">
        <f t="shared" si="467"/>
        <v>8.0000000000000071E-2</v>
      </c>
      <c r="AT469" s="23">
        <f t="shared" si="445"/>
        <v>-6.5999999999999837E-2</v>
      </c>
      <c r="AU469" s="23">
        <f t="shared" si="446"/>
        <v>-0.10399999999999965</v>
      </c>
      <c r="AV469" s="23" t="str">
        <f t="shared" si="447"/>
        <v/>
      </c>
      <c r="AW469" s="23" t="str">
        <f t="shared" si="448"/>
        <v/>
      </c>
      <c r="AX469" s="23" t="str">
        <f t="shared" si="449"/>
        <v/>
      </c>
      <c r="AY469" s="23">
        <f t="shared" si="450"/>
        <v>-1.8999999999999684E-2</v>
      </c>
      <c r="AZ469" s="23">
        <f t="shared" si="451"/>
        <v>-1.9999999999999574E-2</v>
      </c>
      <c r="BA469" s="23">
        <f t="shared" si="452"/>
        <v>-9.8999999999999755E-2</v>
      </c>
      <c r="BB469" s="23">
        <f t="shared" si="453"/>
        <v>-8.8999999999999968E-2</v>
      </c>
      <c r="BC469" s="23">
        <f t="shared" si="454"/>
        <v>3.0000000000000249E-2</v>
      </c>
      <c r="BD469" s="23">
        <f t="shared" si="455"/>
        <v>-0.16799999999999971</v>
      </c>
      <c r="BE469" s="23">
        <f t="shared" si="456"/>
        <v>0.22700000000000031</v>
      </c>
      <c r="BF469" s="23">
        <f t="shared" si="457"/>
        <v>-0.36899999999999977</v>
      </c>
      <c r="BG469" s="23">
        <f t="shared" si="458"/>
        <v>-7.099999999999973E-2</v>
      </c>
      <c r="BH469" s="23" t="str">
        <f t="shared" si="459"/>
        <v/>
      </c>
      <c r="BI469" s="23" t="str">
        <f t="shared" si="460"/>
        <v/>
      </c>
      <c r="BJ469" s="23" t="str">
        <f t="shared" si="461"/>
        <v/>
      </c>
      <c r="BK469" s="23" t="str">
        <f t="shared" si="462"/>
        <v/>
      </c>
      <c r="BL469" s="23" t="str">
        <f t="shared" si="463"/>
        <v/>
      </c>
      <c r="BM469" s="23" t="str">
        <f t="shared" si="464"/>
        <v/>
      </c>
      <c r="BN469" s="23" t="str">
        <f t="shared" si="465"/>
        <v/>
      </c>
      <c r="BP469" s="8">
        <f t="shared" si="418"/>
        <v>0.27400000000000047</v>
      </c>
      <c r="BQ469" s="8">
        <f t="shared" si="419"/>
        <v>0.26500000000000012</v>
      </c>
      <c r="BR469" s="8">
        <f t="shared" si="420"/>
        <v>8.0000000000000071E-2</v>
      </c>
      <c r="BS469" s="8">
        <f t="shared" si="421"/>
        <v>6.5999999999999837E-2</v>
      </c>
      <c r="BT469" s="8">
        <f t="shared" si="422"/>
        <v>0.10399999999999965</v>
      </c>
      <c r="BU469" s="8" t="str">
        <f t="shared" si="423"/>
        <v/>
      </c>
      <c r="BV469" s="8" t="str">
        <f t="shared" si="424"/>
        <v/>
      </c>
      <c r="BW469" s="8" t="str">
        <f t="shared" si="425"/>
        <v/>
      </c>
      <c r="BX469" s="8">
        <f t="shared" si="426"/>
        <v>1.8999999999999684E-2</v>
      </c>
      <c r="BY469" s="8">
        <f t="shared" si="427"/>
        <v>1.9999999999999574E-2</v>
      </c>
      <c r="BZ469" s="8">
        <f t="shared" si="428"/>
        <v>9.8999999999999755E-2</v>
      </c>
      <c r="CA469" s="8">
        <f t="shared" si="429"/>
        <v>8.8999999999999968E-2</v>
      </c>
      <c r="CB469" s="8">
        <f t="shared" si="430"/>
        <v>3.0000000000000249E-2</v>
      </c>
      <c r="CC469" s="8">
        <f t="shared" si="431"/>
        <v>0.16799999999999971</v>
      </c>
      <c r="CD469" s="8">
        <f t="shared" si="432"/>
        <v>0.22700000000000031</v>
      </c>
      <c r="CE469" s="8">
        <f t="shared" si="433"/>
        <v>0.36899999999999977</v>
      </c>
      <c r="CF469" s="8">
        <f t="shared" si="434"/>
        <v>7.099999999999973E-2</v>
      </c>
      <c r="CG469" s="8" t="str">
        <f t="shared" si="435"/>
        <v/>
      </c>
      <c r="CH469" s="8" t="str">
        <f t="shared" si="436"/>
        <v/>
      </c>
      <c r="CI469" s="8" t="str">
        <f t="shared" si="437"/>
        <v/>
      </c>
      <c r="CJ469" s="8" t="str">
        <f t="shared" si="438"/>
        <v/>
      </c>
      <c r="CK469" s="8" t="str">
        <f t="shared" si="439"/>
        <v/>
      </c>
      <c r="CL469" s="8" t="str">
        <f t="shared" si="440"/>
        <v/>
      </c>
      <c r="CM469" s="8" t="str">
        <f t="shared" si="441"/>
        <v/>
      </c>
      <c r="CN469" s="8"/>
    </row>
    <row r="470" spans="1:92">
      <c r="A470" s="1">
        <f t="shared" si="468"/>
        <v>468</v>
      </c>
      <c r="B470" s="34"/>
      <c r="C470" s="1">
        <v>2</v>
      </c>
      <c r="D470" s="4">
        <f t="shared" si="443"/>
        <v>12</v>
      </c>
      <c r="E470" s="4" t="s">
        <v>176</v>
      </c>
      <c r="F470" s="4">
        <v>3</v>
      </c>
      <c r="G470" s="4" t="s">
        <v>13</v>
      </c>
      <c r="H470" s="4" t="s">
        <v>19</v>
      </c>
      <c r="I470" s="4"/>
      <c r="J470" s="5">
        <v>98.8</v>
      </c>
      <c r="K470" s="69"/>
      <c r="L470" s="41">
        <v>4.2080000000000011</v>
      </c>
      <c r="M470" s="132" t="s">
        <v>242</v>
      </c>
      <c r="N470" s="1" t="s">
        <v>15</v>
      </c>
      <c r="O470" s="23">
        <v>4.2000000000000011</v>
      </c>
      <c r="P470" s="1" t="s">
        <v>9</v>
      </c>
      <c r="Q470" s="3" t="s">
        <v>227</v>
      </c>
      <c r="R470" s="23">
        <v>4.4359999999999999</v>
      </c>
      <c r="S470" s="46">
        <v>4.4329999999999998</v>
      </c>
      <c r="T470" s="46">
        <v>4.2290000000000001</v>
      </c>
      <c r="U470" s="23">
        <v>4.1980000000000004</v>
      </c>
      <c r="V470" s="46">
        <v>4.1740000000000004</v>
      </c>
      <c r="W470" s="50"/>
      <c r="X470" s="50"/>
      <c r="Y470" s="50"/>
      <c r="Z470" s="23">
        <v>4.218</v>
      </c>
      <c r="AA470" s="23">
        <v>4.2060000000000004</v>
      </c>
      <c r="AB470" s="23">
        <v>4.4720000000000004</v>
      </c>
      <c r="AC470" s="23">
        <v>4.5170000000000003</v>
      </c>
      <c r="AD470" s="23">
        <v>4.4870000000000001</v>
      </c>
      <c r="AE470" s="23">
        <v>4.3860000000000001</v>
      </c>
      <c r="AF470" s="23">
        <v>4.3860000000000001</v>
      </c>
      <c r="AG470" s="23">
        <v>3.7869999999999999</v>
      </c>
      <c r="AH470" s="6">
        <f t="shared" si="416"/>
        <v>4.0865</v>
      </c>
      <c r="AI470" s="9"/>
      <c r="AJ470" s="9"/>
      <c r="AK470" s="9"/>
      <c r="AL470" s="9"/>
      <c r="AM470" s="9"/>
      <c r="AN470" s="9"/>
      <c r="AO470" s="9"/>
      <c r="AP470" s="3"/>
      <c r="AQ470" s="23">
        <f t="shared" si="444"/>
        <v>0.22799999999999887</v>
      </c>
      <c r="AR470" s="23">
        <f t="shared" si="466"/>
        <v>0.22499999999999876</v>
      </c>
      <c r="AS470" s="23">
        <f t="shared" si="467"/>
        <v>2.0999999999999019E-2</v>
      </c>
      <c r="AT470" s="23">
        <f t="shared" si="445"/>
        <v>-1.0000000000000675E-2</v>
      </c>
      <c r="AU470" s="23">
        <f t="shared" si="446"/>
        <v>-3.4000000000000696E-2</v>
      </c>
      <c r="AV470" s="23" t="str">
        <f t="shared" si="447"/>
        <v/>
      </c>
      <c r="AW470" s="23" t="str">
        <f t="shared" si="448"/>
        <v/>
      </c>
      <c r="AX470" s="23" t="str">
        <f t="shared" si="449"/>
        <v/>
      </c>
      <c r="AY470" s="23">
        <f t="shared" si="450"/>
        <v>9.9999999999988987E-3</v>
      </c>
      <c r="AZ470" s="23">
        <f t="shared" si="451"/>
        <v>-2.0000000000006679E-3</v>
      </c>
      <c r="BA470" s="23">
        <f t="shared" si="452"/>
        <v>0.26399999999999935</v>
      </c>
      <c r="BB470" s="23">
        <f t="shared" si="453"/>
        <v>0.30899999999999928</v>
      </c>
      <c r="BC470" s="23">
        <f t="shared" si="454"/>
        <v>0.27899999999999903</v>
      </c>
      <c r="BD470" s="23">
        <f t="shared" si="455"/>
        <v>0.17799999999999905</v>
      </c>
      <c r="BE470" s="23">
        <f t="shared" si="456"/>
        <v>0.17799999999999905</v>
      </c>
      <c r="BF470" s="23">
        <f t="shared" si="457"/>
        <v>-0.42100000000000115</v>
      </c>
      <c r="BG470" s="23">
        <f t="shared" si="458"/>
        <v>-0.12150000000000105</v>
      </c>
      <c r="BH470" s="23" t="str">
        <f t="shared" si="459"/>
        <v/>
      </c>
      <c r="BI470" s="23" t="str">
        <f t="shared" si="460"/>
        <v/>
      </c>
      <c r="BJ470" s="23" t="str">
        <f t="shared" si="461"/>
        <v/>
      </c>
      <c r="BK470" s="23" t="str">
        <f t="shared" si="462"/>
        <v/>
      </c>
      <c r="BL470" s="23" t="str">
        <f t="shared" si="463"/>
        <v/>
      </c>
      <c r="BM470" s="23" t="str">
        <f t="shared" si="464"/>
        <v/>
      </c>
      <c r="BN470" s="23" t="str">
        <f t="shared" si="465"/>
        <v/>
      </c>
      <c r="BP470" s="8">
        <f t="shared" si="418"/>
        <v>0.22799999999999887</v>
      </c>
      <c r="BQ470" s="8">
        <f t="shared" si="419"/>
        <v>0.22499999999999876</v>
      </c>
      <c r="BR470" s="8">
        <f t="shared" si="420"/>
        <v>2.0999999999999019E-2</v>
      </c>
      <c r="BS470" s="8">
        <f t="shared" si="421"/>
        <v>1.0000000000000675E-2</v>
      </c>
      <c r="BT470" s="8">
        <f t="shared" si="422"/>
        <v>3.4000000000000696E-2</v>
      </c>
      <c r="BU470" s="8" t="str">
        <f t="shared" si="423"/>
        <v/>
      </c>
      <c r="BV470" s="8" t="str">
        <f t="shared" si="424"/>
        <v/>
      </c>
      <c r="BW470" s="8" t="str">
        <f t="shared" si="425"/>
        <v/>
      </c>
      <c r="BX470" s="8">
        <f t="shared" si="426"/>
        <v>9.9999999999988987E-3</v>
      </c>
      <c r="BY470" s="8">
        <f t="shared" si="427"/>
        <v>2.0000000000006679E-3</v>
      </c>
      <c r="BZ470" s="8">
        <f t="shared" si="428"/>
        <v>0.26399999999999935</v>
      </c>
      <c r="CA470" s="8">
        <f t="shared" si="429"/>
        <v>0.30899999999999928</v>
      </c>
      <c r="CB470" s="8">
        <f t="shared" si="430"/>
        <v>0.27899999999999903</v>
      </c>
      <c r="CC470" s="8">
        <f t="shared" si="431"/>
        <v>0.17799999999999905</v>
      </c>
      <c r="CD470" s="8">
        <f t="shared" si="432"/>
        <v>0.17799999999999905</v>
      </c>
      <c r="CE470" s="8">
        <f t="shared" si="433"/>
        <v>0.42100000000000115</v>
      </c>
      <c r="CF470" s="8">
        <f t="shared" si="434"/>
        <v>0.12150000000000105</v>
      </c>
      <c r="CG470" s="8" t="str">
        <f t="shared" si="435"/>
        <v/>
      </c>
      <c r="CH470" s="8" t="str">
        <f t="shared" si="436"/>
        <v/>
      </c>
      <c r="CI470" s="8" t="str">
        <f t="shared" si="437"/>
        <v/>
      </c>
      <c r="CJ470" s="8" t="str">
        <f t="shared" si="438"/>
        <v/>
      </c>
      <c r="CK470" s="8" t="str">
        <f t="shared" si="439"/>
        <v/>
      </c>
      <c r="CL470" s="8" t="str">
        <f t="shared" si="440"/>
        <v/>
      </c>
      <c r="CM470" s="8" t="str">
        <f t="shared" si="441"/>
        <v/>
      </c>
      <c r="CN470" s="8"/>
    </row>
    <row r="471" spans="1:92">
      <c r="A471" s="1">
        <f t="shared" si="468"/>
        <v>469</v>
      </c>
      <c r="B471" s="34" t="s">
        <v>175</v>
      </c>
      <c r="C471" s="1">
        <v>6</v>
      </c>
      <c r="D471" s="4">
        <f t="shared" si="443"/>
        <v>69</v>
      </c>
      <c r="E471" s="4" t="s">
        <v>245</v>
      </c>
      <c r="F471" s="4">
        <v>1</v>
      </c>
      <c r="G471" s="4" t="s">
        <v>13</v>
      </c>
      <c r="H471" s="4" t="s">
        <v>19</v>
      </c>
      <c r="I471" s="4"/>
      <c r="J471" s="5">
        <v>92.2</v>
      </c>
      <c r="K471" s="68">
        <v>1.115</v>
      </c>
      <c r="L471" s="41">
        <v>5.3410000000000011</v>
      </c>
      <c r="M471" s="133" t="s">
        <v>235</v>
      </c>
      <c r="N471" s="4" t="s">
        <v>15</v>
      </c>
      <c r="O471" s="58"/>
      <c r="P471" s="14"/>
      <c r="Q471" s="3" t="s">
        <v>227</v>
      </c>
      <c r="R471" s="23">
        <v>5.3109999999999999</v>
      </c>
      <c r="S471" s="23">
        <v>5.21</v>
      </c>
      <c r="T471" s="23">
        <v>5.4109999999999996</v>
      </c>
      <c r="U471" s="23">
        <v>5.431</v>
      </c>
      <c r="V471" s="23">
        <v>5.47</v>
      </c>
      <c r="W471" s="23">
        <v>5.335</v>
      </c>
      <c r="X471" s="23">
        <v>5.327</v>
      </c>
      <c r="Y471" s="23">
        <v>5.3630000000000004</v>
      </c>
      <c r="Z471" s="6">
        <v>5.3360000000000003</v>
      </c>
      <c r="AA471" s="50"/>
      <c r="AB471" s="23">
        <v>5.3970000000000002</v>
      </c>
      <c r="AC471" s="23">
        <v>5.4480000000000004</v>
      </c>
      <c r="AD471" s="23">
        <v>5.3689999999999998</v>
      </c>
      <c r="AE471" s="23">
        <v>5.2329999999999997</v>
      </c>
      <c r="AF471" s="23">
        <v>5.157</v>
      </c>
      <c r="AG471" s="23">
        <v>5.1239999999999997</v>
      </c>
      <c r="AH471" s="6">
        <f t="shared" si="416"/>
        <v>5.1404999999999994</v>
      </c>
      <c r="AI471" s="9"/>
      <c r="AJ471" s="9"/>
      <c r="AK471" s="9"/>
      <c r="AL471" s="9"/>
      <c r="AM471" s="9"/>
      <c r="AN471" s="9"/>
      <c r="AO471" s="9"/>
      <c r="AP471" s="3"/>
      <c r="AQ471" s="23">
        <f t="shared" si="444"/>
        <v>-3.0000000000001137E-2</v>
      </c>
      <c r="AR471" s="23">
        <f t="shared" si="466"/>
        <v>-0.13100000000000112</v>
      </c>
      <c r="AS471" s="23">
        <f t="shared" si="467"/>
        <v>6.9999999999998508E-2</v>
      </c>
      <c r="AT471" s="23">
        <f t="shared" si="445"/>
        <v>8.999999999999897E-2</v>
      </c>
      <c r="AU471" s="23">
        <f t="shared" si="446"/>
        <v>0.12899999999999867</v>
      </c>
      <c r="AV471" s="23">
        <f t="shared" si="447"/>
        <v>-6.0000000000011156E-3</v>
      </c>
      <c r="AW471" s="23">
        <f t="shared" si="448"/>
        <v>-1.4000000000001123E-2</v>
      </c>
      <c r="AX471" s="23">
        <f t="shared" si="449"/>
        <v>2.1999999999999353E-2</v>
      </c>
      <c r="AY471" s="23">
        <f t="shared" si="450"/>
        <v>-5.0000000000007816E-3</v>
      </c>
      <c r="AZ471" s="23" t="str">
        <f t="shared" si="451"/>
        <v/>
      </c>
      <c r="BA471" s="23">
        <f t="shared" si="452"/>
        <v>5.5999999999999162E-2</v>
      </c>
      <c r="BB471" s="23">
        <f t="shared" si="453"/>
        <v>0.10699999999999932</v>
      </c>
      <c r="BC471" s="23">
        <f t="shared" si="454"/>
        <v>2.7999999999998693E-2</v>
      </c>
      <c r="BD471" s="23">
        <f t="shared" si="455"/>
        <v>-0.10800000000000143</v>
      </c>
      <c r="BE471" s="23">
        <f t="shared" si="456"/>
        <v>-0.18400000000000105</v>
      </c>
      <c r="BF471" s="23">
        <f t="shared" si="457"/>
        <v>-0.21700000000000141</v>
      </c>
      <c r="BG471" s="23">
        <f t="shared" si="458"/>
        <v>-0.20050000000000168</v>
      </c>
      <c r="BH471" s="23" t="str">
        <f t="shared" si="459"/>
        <v/>
      </c>
      <c r="BI471" s="23" t="str">
        <f t="shared" si="460"/>
        <v/>
      </c>
      <c r="BJ471" s="23" t="str">
        <f t="shared" si="461"/>
        <v/>
      </c>
      <c r="BK471" s="23" t="str">
        <f t="shared" si="462"/>
        <v/>
      </c>
      <c r="BL471" s="23" t="str">
        <f t="shared" si="463"/>
        <v/>
      </c>
      <c r="BM471" s="23" t="str">
        <f t="shared" si="464"/>
        <v/>
      </c>
      <c r="BN471" s="23" t="str">
        <f t="shared" si="465"/>
        <v/>
      </c>
      <c r="BP471" s="8">
        <f t="shared" si="418"/>
        <v>3.0000000000001137E-2</v>
      </c>
      <c r="BQ471" s="8">
        <f t="shared" si="419"/>
        <v>0.13100000000000112</v>
      </c>
      <c r="BR471" s="8">
        <f t="shared" si="420"/>
        <v>6.9999999999998508E-2</v>
      </c>
      <c r="BS471" s="8">
        <f t="shared" si="421"/>
        <v>8.999999999999897E-2</v>
      </c>
      <c r="BT471" s="8">
        <f t="shared" si="422"/>
        <v>0.12899999999999867</v>
      </c>
      <c r="BU471" s="8">
        <f t="shared" si="423"/>
        <v>6.0000000000011156E-3</v>
      </c>
      <c r="BV471" s="8">
        <f t="shared" si="424"/>
        <v>1.4000000000001123E-2</v>
      </c>
      <c r="BW471" s="8">
        <f t="shared" si="425"/>
        <v>2.1999999999999353E-2</v>
      </c>
      <c r="BX471" s="8">
        <f t="shared" si="426"/>
        <v>5.0000000000007816E-3</v>
      </c>
      <c r="BY471" s="8" t="str">
        <f t="shared" si="427"/>
        <v/>
      </c>
      <c r="BZ471" s="8">
        <f t="shared" si="428"/>
        <v>5.5999999999999162E-2</v>
      </c>
      <c r="CA471" s="8">
        <f t="shared" si="429"/>
        <v>0.10699999999999932</v>
      </c>
      <c r="CB471" s="8">
        <f t="shared" si="430"/>
        <v>2.7999999999998693E-2</v>
      </c>
      <c r="CC471" s="8">
        <f t="shared" si="431"/>
        <v>0.10800000000000143</v>
      </c>
      <c r="CD471" s="8">
        <f t="shared" si="432"/>
        <v>0.18400000000000105</v>
      </c>
      <c r="CE471" s="8">
        <f t="shared" si="433"/>
        <v>0.21700000000000141</v>
      </c>
      <c r="CF471" s="8">
        <f t="shared" si="434"/>
        <v>0.20050000000000168</v>
      </c>
      <c r="CG471" s="8" t="str">
        <f t="shared" si="435"/>
        <v/>
      </c>
      <c r="CH471" s="8" t="str">
        <f t="shared" si="436"/>
        <v/>
      </c>
      <c r="CI471" s="8" t="str">
        <f t="shared" si="437"/>
        <v/>
      </c>
      <c r="CJ471" s="8" t="str">
        <f t="shared" si="438"/>
        <v/>
      </c>
      <c r="CK471" s="8" t="str">
        <f t="shared" si="439"/>
        <v/>
      </c>
      <c r="CL471" s="8" t="str">
        <f t="shared" si="440"/>
        <v/>
      </c>
      <c r="CM471" s="8" t="str">
        <f t="shared" si="441"/>
        <v/>
      </c>
      <c r="CN471" s="8"/>
    </row>
    <row r="472" spans="1:92">
      <c r="A472" s="1">
        <f t="shared" si="468"/>
        <v>470</v>
      </c>
      <c r="B472" s="34"/>
      <c r="C472" s="1">
        <v>6</v>
      </c>
      <c r="D472" s="4">
        <f t="shared" si="443"/>
        <v>69</v>
      </c>
      <c r="E472" s="4" t="s">
        <v>137</v>
      </c>
      <c r="F472" s="4">
        <v>1</v>
      </c>
      <c r="G472" s="4" t="s">
        <v>13</v>
      </c>
      <c r="H472" s="4" t="s">
        <v>19</v>
      </c>
      <c r="I472" s="4" t="s">
        <v>345</v>
      </c>
      <c r="J472" s="5">
        <v>65.3</v>
      </c>
      <c r="K472" s="69"/>
      <c r="L472" s="49">
        <v>5.4349999999999996</v>
      </c>
      <c r="M472" s="133" t="s">
        <v>371</v>
      </c>
      <c r="N472" s="10" t="s">
        <v>128</v>
      </c>
      <c r="O472" s="58"/>
      <c r="P472" s="14"/>
      <c r="Q472" s="3" t="s">
        <v>227</v>
      </c>
      <c r="R472" s="23">
        <v>6.7729999999999997</v>
      </c>
      <c r="S472" s="23">
        <v>6.4630000000000001</v>
      </c>
      <c r="T472" s="23">
        <v>6.6520000000000001</v>
      </c>
      <c r="U472" s="50"/>
      <c r="V472" s="23">
        <v>6.5709999999999997</v>
      </c>
      <c r="W472" s="23">
        <v>6.2690000000000001</v>
      </c>
      <c r="X472" s="23">
        <v>6.149</v>
      </c>
      <c r="Y472" s="23">
        <v>5.9109999999999996</v>
      </c>
      <c r="Z472" s="6">
        <v>5.7469999999999999</v>
      </c>
      <c r="AA472" s="50"/>
      <c r="AB472" s="23">
        <v>6.8449999999999998</v>
      </c>
      <c r="AC472" s="23">
        <v>6.8159999999999998</v>
      </c>
      <c r="AD472" s="23">
        <v>6.7030000000000003</v>
      </c>
      <c r="AE472" s="23">
        <v>6.6760000000000002</v>
      </c>
      <c r="AF472" s="23">
        <v>6.5250000000000004</v>
      </c>
      <c r="AG472" s="23">
        <v>4.6609999999999996</v>
      </c>
      <c r="AH472" s="6">
        <f t="shared" si="416"/>
        <v>5.593</v>
      </c>
      <c r="AI472" s="9"/>
      <c r="AJ472" s="9"/>
      <c r="AK472" s="9"/>
      <c r="AL472" s="9"/>
      <c r="AM472" s="9"/>
      <c r="AN472" s="9"/>
      <c r="AO472" s="9"/>
      <c r="AP472" s="3"/>
      <c r="AQ472" s="23">
        <f t="shared" si="444"/>
        <v>1.3380000000000001</v>
      </c>
      <c r="AR472" s="23">
        <f t="shared" si="466"/>
        <v>1.0280000000000005</v>
      </c>
      <c r="AS472" s="23">
        <f t="shared" si="467"/>
        <v>1.2170000000000005</v>
      </c>
      <c r="AT472" s="23" t="str">
        <f t="shared" si="445"/>
        <v/>
      </c>
      <c r="AU472" s="23">
        <f t="shared" si="446"/>
        <v>1.1360000000000001</v>
      </c>
      <c r="AV472" s="23">
        <f t="shared" si="447"/>
        <v>0.83400000000000052</v>
      </c>
      <c r="AW472" s="23">
        <f t="shared" si="448"/>
        <v>0.71400000000000041</v>
      </c>
      <c r="AX472" s="23">
        <f t="shared" si="449"/>
        <v>0.47599999999999998</v>
      </c>
      <c r="AY472" s="23">
        <f t="shared" si="450"/>
        <v>0.31200000000000028</v>
      </c>
      <c r="AZ472" s="23" t="str">
        <f t="shared" si="451"/>
        <v/>
      </c>
      <c r="BA472" s="23">
        <f t="shared" si="452"/>
        <v>1.4100000000000001</v>
      </c>
      <c r="BB472" s="23">
        <f t="shared" si="453"/>
        <v>1.3810000000000002</v>
      </c>
      <c r="BC472" s="23">
        <f t="shared" si="454"/>
        <v>1.2680000000000007</v>
      </c>
      <c r="BD472" s="23">
        <f t="shared" si="455"/>
        <v>1.2410000000000005</v>
      </c>
      <c r="BE472" s="23">
        <f t="shared" si="456"/>
        <v>1.0900000000000007</v>
      </c>
      <c r="BF472" s="23">
        <f t="shared" si="457"/>
        <v>-0.77400000000000002</v>
      </c>
      <c r="BG472" s="23">
        <f t="shared" si="458"/>
        <v>0.15800000000000036</v>
      </c>
      <c r="BH472" s="23" t="str">
        <f t="shared" si="459"/>
        <v/>
      </c>
      <c r="BI472" s="23" t="str">
        <f t="shared" si="460"/>
        <v/>
      </c>
      <c r="BJ472" s="23" t="str">
        <f t="shared" si="461"/>
        <v/>
      </c>
      <c r="BK472" s="23" t="str">
        <f t="shared" si="462"/>
        <v/>
      </c>
      <c r="BL472" s="23" t="str">
        <f t="shared" si="463"/>
        <v/>
      </c>
      <c r="BM472" s="23" t="str">
        <f t="shared" si="464"/>
        <v/>
      </c>
      <c r="BN472" s="23" t="str">
        <f t="shared" si="465"/>
        <v/>
      </c>
      <c r="BP472" s="8">
        <f t="shared" si="418"/>
        <v>1.3380000000000001</v>
      </c>
      <c r="BQ472" s="8">
        <f t="shared" si="419"/>
        <v>1.0280000000000005</v>
      </c>
      <c r="BR472" s="8">
        <f t="shared" si="420"/>
        <v>1.2170000000000005</v>
      </c>
      <c r="BS472" s="8" t="str">
        <f t="shared" si="421"/>
        <v/>
      </c>
      <c r="BT472" s="8">
        <f t="shared" si="422"/>
        <v>1.1360000000000001</v>
      </c>
      <c r="BU472" s="8">
        <f t="shared" si="423"/>
        <v>0.83400000000000052</v>
      </c>
      <c r="BV472" s="8">
        <f t="shared" si="424"/>
        <v>0.71400000000000041</v>
      </c>
      <c r="BW472" s="8">
        <f t="shared" si="425"/>
        <v>0.47599999999999998</v>
      </c>
      <c r="BX472" s="8">
        <f t="shared" si="426"/>
        <v>0.31200000000000028</v>
      </c>
      <c r="BY472" s="8" t="str">
        <f t="shared" si="427"/>
        <v/>
      </c>
      <c r="BZ472" s="8">
        <f t="shared" si="428"/>
        <v>1.4100000000000001</v>
      </c>
      <c r="CA472" s="8">
        <f t="shared" si="429"/>
        <v>1.3810000000000002</v>
      </c>
      <c r="CB472" s="8">
        <f t="shared" si="430"/>
        <v>1.2680000000000007</v>
      </c>
      <c r="CC472" s="8">
        <f t="shared" si="431"/>
        <v>1.2410000000000005</v>
      </c>
      <c r="CD472" s="8">
        <f t="shared" si="432"/>
        <v>1.0900000000000007</v>
      </c>
      <c r="CE472" s="8">
        <f t="shared" si="433"/>
        <v>0.77400000000000002</v>
      </c>
      <c r="CF472" s="8">
        <f t="shared" si="434"/>
        <v>0.15800000000000036</v>
      </c>
      <c r="CG472" s="8" t="str">
        <f t="shared" si="435"/>
        <v/>
      </c>
      <c r="CH472" s="8" t="str">
        <f t="shared" si="436"/>
        <v/>
      </c>
      <c r="CI472" s="8" t="str">
        <f t="shared" si="437"/>
        <v/>
      </c>
      <c r="CJ472" s="8" t="str">
        <f t="shared" si="438"/>
        <v/>
      </c>
      <c r="CK472" s="8" t="str">
        <f t="shared" si="439"/>
        <v/>
      </c>
      <c r="CL472" s="8" t="str">
        <f t="shared" si="440"/>
        <v/>
      </c>
      <c r="CM472" s="8" t="str">
        <f t="shared" si="441"/>
        <v/>
      </c>
      <c r="CN472" s="8"/>
    </row>
    <row r="473" spans="1:92">
      <c r="A473" s="1">
        <f t="shared" si="468"/>
        <v>471</v>
      </c>
      <c r="B473" s="34"/>
      <c r="C473" s="1">
        <v>6</v>
      </c>
      <c r="D473" s="4">
        <f t="shared" si="443"/>
        <v>69</v>
      </c>
      <c r="E473" s="4" t="s">
        <v>171</v>
      </c>
      <c r="F473" s="4">
        <v>1</v>
      </c>
      <c r="G473" s="4" t="s">
        <v>16</v>
      </c>
      <c r="H473" s="4" t="s">
        <v>24</v>
      </c>
      <c r="I473" s="4"/>
      <c r="J473" s="5">
        <v>93.6</v>
      </c>
      <c r="K473" s="68">
        <v>8.9999999999999993E-3</v>
      </c>
      <c r="L473" s="41">
        <v>5.793000000000001</v>
      </c>
      <c r="M473" s="133" t="s">
        <v>235</v>
      </c>
      <c r="N473" s="1" t="s">
        <v>15</v>
      </c>
      <c r="O473" s="58"/>
      <c r="P473" s="14"/>
      <c r="Q473" s="3" t="s">
        <v>227</v>
      </c>
      <c r="R473" s="23">
        <v>5.798</v>
      </c>
      <c r="S473" s="23">
        <v>5.702</v>
      </c>
      <c r="T473" s="23">
        <v>5.9530000000000003</v>
      </c>
      <c r="U473" s="23">
        <v>5.88</v>
      </c>
      <c r="V473" s="23">
        <v>5.8540000000000001</v>
      </c>
      <c r="W473" s="23">
        <v>5.7889999999999997</v>
      </c>
      <c r="X473" s="23">
        <v>5.7930000000000001</v>
      </c>
      <c r="Y473" s="23">
        <v>5.7990000000000004</v>
      </c>
      <c r="Z473" s="6">
        <v>5.7809999999999997</v>
      </c>
      <c r="AA473" s="50"/>
      <c r="AB473" s="23">
        <v>6.0279999999999996</v>
      </c>
      <c r="AC473" s="23">
        <v>5.976</v>
      </c>
      <c r="AD473" s="23">
        <v>5.8840000000000003</v>
      </c>
      <c r="AE473" s="23">
        <v>5.9279999999999999</v>
      </c>
      <c r="AF473" s="23">
        <v>5.766</v>
      </c>
      <c r="AG473" s="23">
        <v>5.5549999999999997</v>
      </c>
      <c r="AH473" s="6">
        <f t="shared" si="416"/>
        <v>5.6604999999999999</v>
      </c>
      <c r="AI473" s="9"/>
      <c r="AJ473" s="9"/>
      <c r="AK473" s="9"/>
      <c r="AL473" s="9"/>
      <c r="AM473" s="9"/>
      <c r="AN473" s="9"/>
      <c r="AO473" s="9"/>
      <c r="AP473" s="3"/>
      <c r="AQ473" s="23">
        <f t="shared" si="444"/>
        <v>4.9999999999990052E-3</v>
      </c>
      <c r="AR473" s="23">
        <f t="shared" si="466"/>
        <v>-9.100000000000108E-2</v>
      </c>
      <c r="AS473" s="23">
        <f t="shared" si="467"/>
        <v>0.15999999999999925</v>
      </c>
      <c r="AT473" s="23">
        <f t="shared" si="445"/>
        <v>8.6999999999998856E-2</v>
      </c>
      <c r="AU473" s="23">
        <f t="shared" si="446"/>
        <v>6.0999999999999055E-2</v>
      </c>
      <c r="AV473" s="23">
        <f t="shared" si="447"/>
        <v>-4.0000000000013358E-3</v>
      </c>
      <c r="AW473" s="23">
        <f t="shared" si="448"/>
        <v>-8.8817841970012523E-16</v>
      </c>
      <c r="AX473" s="23">
        <f t="shared" si="449"/>
        <v>5.9999999999993392E-3</v>
      </c>
      <c r="AY473" s="23">
        <f t="shared" si="450"/>
        <v>-1.2000000000001343E-2</v>
      </c>
      <c r="AZ473" s="23" t="str">
        <f t="shared" si="451"/>
        <v/>
      </c>
      <c r="BA473" s="23">
        <f t="shared" si="452"/>
        <v>0.23499999999999854</v>
      </c>
      <c r="BB473" s="23">
        <f t="shared" si="453"/>
        <v>0.18299999999999894</v>
      </c>
      <c r="BC473" s="23">
        <f t="shared" si="454"/>
        <v>9.0999999999999304E-2</v>
      </c>
      <c r="BD473" s="23">
        <f t="shared" si="455"/>
        <v>0.1349999999999989</v>
      </c>
      <c r="BE473" s="23">
        <f t="shared" si="456"/>
        <v>-2.7000000000001023E-2</v>
      </c>
      <c r="BF473" s="23">
        <f t="shared" si="457"/>
        <v>-0.23800000000000132</v>
      </c>
      <c r="BG473" s="23">
        <f t="shared" si="458"/>
        <v>-0.13250000000000117</v>
      </c>
      <c r="BH473" s="23" t="str">
        <f t="shared" si="459"/>
        <v/>
      </c>
      <c r="BI473" s="23" t="str">
        <f t="shared" si="460"/>
        <v/>
      </c>
      <c r="BJ473" s="23" t="str">
        <f t="shared" si="461"/>
        <v/>
      </c>
      <c r="BK473" s="23" t="str">
        <f t="shared" si="462"/>
        <v/>
      </c>
      <c r="BL473" s="23" t="str">
        <f t="shared" si="463"/>
        <v/>
      </c>
      <c r="BM473" s="23" t="str">
        <f t="shared" si="464"/>
        <v/>
      </c>
      <c r="BN473" s="23" t="str">
        <f t="shared" si="465"/>
        <v/>
      </c>
      <c r="BP473" s="8">
        <f t="shared" si="418"/>
        <v>4.9999999999990052E-3</v>
      </c>
      <c r="BQ473" s="8">
        <f t="shared" si="419"/>
        <v>9.100000000000108E-2</v>
      </c>
      <c r="BR473" s="8">
        <f t="shared" si="420"/>
        <v>0.15999999999999925</v>
      </c>
      <c r="BS473" s="8">
        <f t="shared" si="421"/>
        <v>8.6999999999998856E-2</v>
      </c>
      <c r="BT473" s="8">
        <f t="shared" si="422"/>
        <v>6.0999999999999055E-2</v>
      </c>
      <c r="BU473" s="8">
        <f t="shared" si="423"/>
        <v>4.0000000000013358E-3</v>
      </c>
      <c r="BV473" s="8">
        <f t="shared" si="424"/>
        <v>8.8817841970012523E-16</v>
      </c>
      <c r="BW473" s="8">
        <f t="shared" si="425"/>
        <v>5.9999999999993392E-3</v>
      </c>
      <c r="BX473" s="8">
        <f t="shared" si="426"/>
        <v>1.2000000000001343E-2</v>
      </c>
      <c r="BY473" s="8" t="str">
        <f t="shared" si="427"/>
        <v/>
      </c>
      <c r="BZ473" s="8">
        <f t="shared" si="428"/>
        <v>0.23499999999999854</v>
      </c>
      <c r="CA473" s="8">
        <f t="shared" si="429"/>
        <v>0.18299999999999894</v>
      </c>
      <c r="CB473" s="8">
        <f t="shared" si="430"/>
        <v>9.0999999999999304E-2</v>
      </c>
      <c r="CC473" s="8">
        <f t="shared" si="431"/>
        <v>0.1349999999999989</v>
      </c>
      <c r="CD473" s="8">
        <f t="shared" si="432"/>
        <v>2.7000000000001023E-2</v>
      </c>
      <c r="CE473" s="8">
        <f t="shared" si="433"/>
        <v>0.23800000000000132</v>
      </c>
      <c r="CF473" s="8">
        <f t="shared" si="434"/>
        <v>0.13250000000000117</v>
      </c>
      <c r="CG473" s="8" t="str">
        <f t="shared" si="435"/>
        <v/>
      </c>
      <c r="CH473" s="8" t="str">
        <f t="shared" si="436"/>
        <v/>
      </c>
      <c r="CI473" s="8" t="str">
        <f t="shared" si="437"/>
        <v/>
      </c>
      <c r="CJ473" s="8" t="str">
        <f t="shared" si="438"/>
        <v/>
      </c>
      <c r="CK473" s="8" t="str">
        <f t="shared" si="439"/>
        <v/>
      </c>
      <c r="CL473" s="8" t="str">
        <f t="shared" si="440"/>
        <v/>
      </c>
      <c r="CM473" s="8" t="str">
        <f t="shared" si="441"/>
        <v/>
      </c>
      <c r="CN473" s="8"/>
    </row>
    <row r="474" spans="1:92">
      <c r="A474" s="1">
        <f t="shared" si="468"/>
        <v>472</v>
      </c>
      <c r="B474" s="34"/>
      <c r="C474" s="1">
        <v>6</v>
      </c>
      <c r="D474" s="4">
        <f t="shared" si="443"/>
        <v>69</v>
      </c>
      <c r="E474" s="4" t="s">
        <v>241</v>
      </c>
      <c r="F474" s="4">
        <v>1</v>
      </c>
      <c r="G474" s="4" t="s">
        <v>16</v>
      </c>
      <c r="H474" s="4" t="s">
        <v>25</v>
      </c>
      <c r="I474" s="4"/>
      <c r="J474" s="5">
        <v>93.5</v>
      </c>
      <c r="K474" s="69"/>
      <c r="L474" s="41">
        <v>5.93</v>
      </c>
      <c r="M474" s="133" t="s">
        <v>235</v>
      </c>
      <c r="N474" s="1" t="s">
        <v>15</v>
      </c>
      <c r="O474" s="58"/>
      <c r="P474" s="14"/>
      <c r="Q474" s="3" t="s">
        <v>227</v>
      </c>
      <c r="R474" s="23">
        <v>5.9390000000000001</v>
      </c>
      <c r="S474" s="23">
        <v>5.8449999999999998</v>
      </c>
      <c r="T474" s="23">
        <v>6.0869999999999997</v>
      </c>
      <c r="U474" s="23">
        <v>6.1070000000000002</v>
      </c>
      <c r="V474" s="23">
        <v>5.9969999999999999</v>
      </c>
      <c r="W474" s="23">
        <v>5.9260000000000002</v>
      </c>
      <c r="X474" s="23">
        <v>5.9290000000000003</v>
      </c>
      <c r="Y474" s="23">
        <v>5.9379999999999997</v>
      </c>
      <c r="Z474" s="6">
        <v>5.9169999999999998</v>
      </c>
      <c r="AA474" s="50"/>
      <c r="AB474" s="23">
        <v>6.2039999999999997</v>
      </c>
      <c r="AC474" s="23">
        <v>6.1550000000000002</v>
      </c>
      <c r="AD474" s="23">
        <v>6.0510000000000002</v>
      </c>
      <c r="AE474" s="23">
        <v>6.101</v>
      </c>
      <c r="AF474" s="23">
        <v>5.9089999999999998</v>
      </c>
      <c r="AG474" s="23">
        <v>5.6970000000000001</v>
      </c>
      <c r="AH474" s="6">
        <f t="shared" si="416"/>
        <v>5.8029999999999999</v>
      </c>
      <c r="AI474" s="9"/>
      <c r="AJ474" s="9"/>
      <c r="AK474" s="9"/>
      <c r="AL474" s="9"/>
      <c r="AM474" s="9"/>
      <c r="AN474" s="9"/>
      <c r="AO474" s="9"/>
      <c r="AP474" s="3"/>
      <c r="AQ474" s="23">
        <f t="shared" si="444"/>
        <v>9.0000000000003411E-3</v>
      </c>
      <c r="AR474" s="23">
        <f t="shared" si="466"/>
        <v>-8.4999999999999964E-2</v>
      </c>
      <c r="AS474" s="23">
        <f t="shared" si="467"/>
        <v>0.15700000000000003</v>
      </c>
      <c r="AT474" s="23">
        <f t="shared" si="445"/>
        <v>0.17700000000000049</v>
      </c>
      <c r="AU474" s="23">
        <f t="shared" si="446"/>
        <v>6.7000000000000171E-2</v>
      </c>
      <c r="AV474" s="23">
        <f t="shared" si="447"/>
        <v>-3.9999999999995595E-3</v>
      </c>
      <c r="AW474" s="23">
        <f t="shared" si="448"/>
        <v>-9.9999999999944578E-4</v>
      </c>
      <c r="AX474" s="23">
        <f t="shared" si="449"/>
        <v>8.0000000000000071E-3</v>
      </c>
      <c r="AY474" s="23">
        <f t="shared" si="450"/>
        <v>-1.2999999999999901E-2</v>
      </c>
      <c r="AZ474" s="23" t="str">
        <f t="shared" si="451"/>
        <v/>
      </c>
      <c r="BA474" s="23">
        <f t="shared" si="452"/>
        <v>0.27400000000000002</v>
      </c>
      <c r="BB474" s="23">
        <f t="shared" si="453"/>
        <v>0.22500000000000053</v>
      </c>
      <c r="BC474" s="23">
        <f t="shared" si="454"/>
        <v>0.12100000000000044</v>
      </c>
      <c r="BD474" s="23">
        <f t="shared" si="455"/>
        <v>0.17100000000000026</v>
      </c>
      <c r="BE474" s="23">
        <f t="shared" si="456"/>
        <v>-2.0999999999999908E-2</v>
      </c>
      <c r="BF474" s="23">
        <f t="shared" si="457"/>
        <v>-0.23299999999999965</v>
      </c>
      <c r="BG474" s="23">
        <f t="shared" si="458"/>
        <v>-0.12699999999999978</v>
      </c>
      <c r="BH474" s="23" t="str">
        <f t="shared" si="459"/>
        <v/>
      </c>
      <c r="BI474" s="23" t="str">
        <f t="shared" si="460"/>
        <v/>
      </c>
      <c r="BJ474" s="23" t="str">
        <f t="shared" si="461"/>
        <v/>
      </c>
      <c r="BK474" s="23" t="str">
        <f t="shared" si="462"/>
        <v/>
      </c>
      <c r="BL474" s="23" t="str">
        <f t="shared" si="463"/>
        <v/>
      </c>
      <c r="BM474" s="23" t="str">
        <f t="shared" si="464"/>
        <v/>
      </c>
      <c r="BN474" s="23" t="str">
        <f t="shared" si="465"/>
        <v/>
      </c>
      <c r="BP474" s="8">
        <f t="shared" si="418"/>
        <v>9.0000000000003411E-3</v>
      </c>
      <c r="BQ474" s="8">
        <f t="shared" si="419"/>
        <v>8.4999999999999964E-2</v>
      </c>
      <c r="BR474" s="8">
        <f t="shared" si="420"/>
        <v>0.15700000000000003</v>
      </c>
      <c r="BS474" s="8">
        <f t="shared" si="421"/>
        <v>0.17700000000000049</v>
      </c>
      <c r="BT474" s="8">
        <f t="shared" si="422"/>
        <v>6.7000000000000171E-2</v>
      </c>
      <c r="BU474" s="8">
        <f t="shared" si="423"/>
        <v>3.9999999999995595E-3</v>
      </c>
      <c r="BV474" s="8">
        <f t="shared" si="424"/>
        <v>9.9999999999944578E-4</v>
      </c>
      <c r="BW474" s="8">
        <f t="shared" si="425"/>
        <v>8.0000000000000071E-3</v>
      </c>
      <c r="BX474" s="8">
        <f t="shared" si="426"/>
        <v>1.2999999999999901E-2</v>
      </c>
      <c r="BY474" s="8" t="str">
        <f t="shared" si="427"/>
        <v/>
      </c>
      <c r="BZ474" s="8">
        <f t="shared" si="428"/>
        <v>0.27400000000000002</v>
      </c>
      <c r="CA474" s="8">
        <f t="shared" si="429"/>
        <v>0.22500000000000053</v>
      </c>
      <c r="CB474" s="8">
        <f t="shared" si="430"/>
        <v>0.12100000000000044</v>
      </c>
      <c r="CC474" s="8">
        <f t="shared" si="431"/>
        <v>0.17100000000000026</v>
      </c>
      <c r="CD474" s="8">
        <f t="shared" si="432"/>
        <v>2.0999999999999908E-2</v>
      </c>
      <c r="CE474" s="8">
        <f t="shared" si="433"/>
        <v>0.23299999999999965</v>
      </c>
      <c r="CF474" s="8">
        <f t="shared" si="434"/>
        <v>0.12699999999999978</v>
      </c>
      <c r="CG474" s="8" t="str">
        <f t="shared" si="435"/>
        <v/>
      </c>
      <c r="CH474" s="8" t="str">
        <f t="shared" si="436"/>
        <v/>
      </c>
      <c r="CI474" s="8" t="str">
        <f t="shared" si="437"/>
        <v/>
      </c>
      <c r="CJ474" s="8" t="str">
        <f t="shared" si="438"/>
        <v/>
      </c>
      <c r="CK474" s="8" t="str">
        <f t="shared" si="439"/>
        <v/>
      </c>
      <c r="CL474" s="8" t="str">
        <f t="shared" si="440"/>
        <v/>
      </c>
      <c r="CM474" s="8" t="str">
        <f t="shared" si="441"/>
        <v/>
      </c>
      <c r="CN474" s="8"/>
    </row>
    <row r="475" spans="1:92">
      <c r="A475" s="1">
        <f t="shared" si="468"/>
        <v>473</v>
      </c>
      <c r="B475" s="34"/>
      <c r="C475" s="1">
        <v>6</v>
      </c>
      <c r="D475" s="4">
        <f t="shared" si="443"/>
        <v>69</v>
      </c>
      <c r="E475" s="4" t="s">
        <v>199</v>
      </c>
      <c r="F475" s="4">
        <v>3</v>
      </c>
      <c r="G475" s="4" t="s">
        <v>13</v>
      </c>
      <c r="H475" s="4" t="s">
        <v>19</v>
      </c>
      <c r="I475" s="4"/>
      <c r="J475" s="5">
        <v>97.9</v>
      </c>
      <c r="K475" s="69"/>
      <c r="L475" s="41">
        <v>2.734</v>
      </c>
      <c r="M475" s="133" t="s">
        <v>130</v>
      </c>
      <c r="N475" s="1" t="s">
        <v>15</v>
      </c>
      <c r="O475" s="58"/>
      <c r="P475" s="14"/>
      <c r="Q475" s="3" t="s">
        <v>227</v>
      </c>
      <c r="R475" s="23">
        <v>2.9780000000000002</v>
      </c>
      <c r="S475" s="23">
        <v>2.839</v>
      </c>
      <c r="T475" s="23">
        <v>2.8290000000000002</v>
      </c>
      <c r="U475" s="23">
        <v>2.5</v>
      </c>
      <c r="V475" s="23">
        <v>2.6760000000000002</v>
      </c>
      <c r="W475" s="50"/>
      <c r="X475" s="50"/>
      <c r="Y475" s="50"/>
      <c r="Z475" s="6">
        <v>2.734</v>
      </c>
      <c r="AA475" s="50"/>
      <c r="AB475" s="23">
        <v>2.9780000000000002</v>
      </c>
      <c r="AC475" s="23">
        <v>2.9780000000000002</v>
      </c>
      <c r="AD475" s="23">
        <v>2.9329999999999998</v>
      </c>
      <c r="AE475" s="23">
        <v>2.859</v>
      </c>
      <c r="AF475" s="23">
        <v>2.855</v>
      </c>
      <c r="AG475" s="23">
        <v>2.4449999999999998</v>
      </c>
      <c r="AH475" s="6">
        <f t="shared" si="416"/>
        <v>2.65</v>
      </c>
      <c r="AI475" s="9"/>
      <c r="AJ475" s="9"/>
      <c r="AK475" s="9"/>
      <c r="AL475" s="9"/>
      <c r="AM475" s="9"/>
      <c r="AN475" s="9"/>
      <c r="AO475" s="9"/>
      <c r="AP475" s="3"/>
      <c r="AQ475" s="23">
        <f t="shared" si="444"/>
        <v>0.24400000000000022</v>
      </c>
      <c r="AR475" s="23">
        <f t="shared" si="466"/>
        <v>0.10499999999999998</v>
      </c>
      <c r="AS475" s="23">
        <f t="shared" si="467"/>
        <v>9.5000000000000195E-2</v>
      </c>
      <c r="AT475" s="23">
        <f t="shared" si="445"/>
        <v>-0.23399999999999999</v>
      </c>
      <c r="AU475" s="23">
        <f t="shared" si="446"/>
        <v>-5.7999999999999829E-2</v>
      </c>
      <c r="AV475" s="23" t="str">
        <f t="shared" si="447"/>
        <v/>
      </c>
      <c r="AW475" s="23" t="str">
        <f t="shared" si="448"/>
        <v/>
      </c>
      <c r="AX475" s="23" t="str">
        <f t="shared" si="449"/>
        <v/>
      </c>
      <c r="AY475" s="23">
        <f t="shared" si="450"/>
        <v>0</v>
      </c>
      <c r="AZ475" s="23" t="str">
        <f t="shared" si="451"/>
        <v/>
      </c>
      <c r="BA475" s="23">
        <f t="shared" si="452"/>
        <v>0.24400000000000022</v>
      </c>
      <c r="BB475" s="23">
        <f t="shared" si="453"/>
        <v>0.24400000000000022</v>
      </c>
      <c r="BC475" s="23">
        <f t="shared" si="454"/>
        <v>0.19899999999999984</v>
      </c>
      <c r="BD475" s="23">
        <f t="shared" si="455"/>
        <v>0.125</v>
      </c>
      <c r="BE475" s="23">
        <f t="shared" si="456"/>
        <v>0.121</v>
      </c>
      <c r="BF475" s="23">
        <f t="shared" si="457"/>
        <v>-0.28900000000000015</v>
      </c>
      <c r="BG475" s="23">
        <f t="shared" si="458"/>
        <v>-8.4000000000000075E-2</v>
      </c>
      <c r="BH475" s="23" t="str">
        <f t="shared" si="459"/>
        <v/>
      </c>
      <c r="BI475" s="23" t="str">
        <f t="shared" si="460"/>
        <v/>
      </c>
      <c r="BJ475" s="23" t="str">
        <f t="shared" si="461"/>
        <v/>
      </c>
      <c r="BK475" s="23" t="str">
        <f t="shared" si="462"/>
        <v/>
      </c>
      <c r="BL475" s="23" t="str">
        <f t="shared" si="463"/>
        <v/>
      </c>
      <c r="BM475" s="23" t="str">
        <f t="shared" si="464"/>
        <v/>
      </c>
      <c r="BN475" s="23" t="str">
        <f t="shared" si="465"/>
        <v/>
      </c>
      <c r="BP475" s="8">
        <f t="shared" si="418"/>
        <v>0.24400000000000022</v>
      </c>
      <c r="BQ475" s="8">
        <f t="shared" si="419"/>
        <v>0.10499999999999998</v>
      </c>
      <c r="BR475" s="8">
        <f t="shared" si="420"/>
        <v>9.5000000000000195E-2</v>
      </c>
      <c r="BS475" s="8">
        <f t="shared" si="421"/>
        <v>0.23399999999999999</v>
      </c>
      <c r="BT475" s="8">
        <f t="shared" si="422"/>
        <v>5.7999999999999829E-2</v>
      </c>
      <c r="BU475" s="8" t="str">
        <f t="shared" si="423"/>
        <v/>
      </c>
      <c r="BV475" s="8" t="str">
        <f t="shared" si="424"/>
        <v/>
      </c>
      <c r="BW475" s="8" t="str">
        <f t="shared" si="425"/>
        <v/>
      </c>
      <c r="BX475" s="8">
        <f t="shared" si="426"/>
        <v>0</v>
      </c>
      <c r="BY475" s="8" t="str">
        <f t="shared" si="427"/>
        <v/>
      </c>
      <c r="BZ475" s="8">
        <f t="shared" si="428"/>
        <v>0.24400000000000022</v>
      </c>
      <c r="CA475" s="8">
        <f t="shared" si="429"/>
        <v>0.24400000000000022</v>
      </c>
      <c r="CB475" s="8">
        <f t="shared" si="430"/>
        <v>0.19899999999999984</v>
      </c>
      <c r="CC475" s="8">
        <f t="shared" si="431"/>
        <v>0.125</v>
      </c>
      <c r="CD475" s="8">
        <f t="shared" si="432"/>
        <v>0.121</v>
      </c>
      <c r="CE475" s="8">
        <f t="shared" si="433"/>
        <v>0.28900000000000015</v>
      </c>
      <c r="CF475" s="8">
        <f t="shared" si="434"/>
        <v>8.4000000000000075E-2</v>
      </c>
      <c r="CG475" s="8" t="str">
        <f t="shared" si="435"/>
        <v/>
      </c>
      <c r="CH475" s="8" t="str">
        <f t="shared" si="436"/>
        <v/>
      </c>
      <c r="CI475" s="8" t="str">
        <f t="shared" si="437"/>
        <v/>
      </c>
      <c r="CJ475" s="8" t="str">
        <f t="shared" si="438"/>
        <v/>
      </c>
      <c r="CK475" s="8" t="str">
        <f t="shared" si="439"/>
        <v/>
      </c>
      <c r="CL475" s="8" t="str">
        <f t="shared" si="440"/>
        <v/>
      </c>
      <c r="CM475" s="8" t="str">
        <f t="shared" si="441"/>
        <v/>
      </c>
      <c r="CN475" s="8"/>
    </row>
    <row r="476" spans="1:92">
      <c r="A476" s="1">
        <f t="shared" si="468"/>
        <v>474</v>
      </c>
      <c r="B476" s="34"/>
      <c r="C476" s="1">
        <v>6</v>
      </c>
      <c r="D476" s="4">
        <f t="shared" si="443"/>
        <v>69</v>
      </c>
      <c r="E476" s="4" t="s">
        <v>191</v>
      </c>
      <c r="F476" s="4">
        <v>3</v>
      </c>
      <c r="G476" s="4" t="s">
        <v>13</v>
      </c>
      <c r="H476" s="4" t="s">
        <v>19</v>
      </c>
      <c r="I476" s="4"/>
      <c r="J476" s="5">
        <v>98.3</v>
      </c>
      <c r="K476" s="69"/>
      <c r="L476" s="41">
        <v>4.3640000000000017</v>
      </c>
      <c r="M476" s="133" t="s">
        <v>130</v>
      </c>
      <c r="N476" s="1" t="s">
        <v>15</v>
      </c>
      <c r="O476" s="58"/>
      <c r="P476" s="14"/>
      <c r="Q476" s="3" t="s">
        <v>227</v>
      </c>
      <c r="R476" s="23">
        <v>4.5270000000000001</v>
      </c>
      <c r="S476" s="23">
        <v>4.46</v>
      </c>
      <c r="T476" s="23">
        <v>4.3650000000000002</v>
      </c>
      <c r="U476" s="23">
        <v>4.1500000000000004</v>
      </c>
      <c r="V476" s="23">
        <v>4.32</v>
      </c>
      <c r="W476" s="50"/>
      <c r="X476" s="50"/>
      <c r="Y476" s="50"/>
      <c r="Z476" s="6">
        <v>4.3630000000000004</v>
      </c>
      <c r="AA476" s="50"/>
      <c r="AB476" s="23">
        <v>4.4260000000000002</v>
      </c>
      <c r="AC476" s="23">
        <v>4.4279999999999999</v>
      </c>
      <c r="AD476" s="23">
        <v>4.4390000000000001</v>
      </c>
      <c r="AE476" s="23">
        <v>4.3230000000000004</v>
      </c>
      <c r="AF476" s="23">
        <v>4.4450000000000003</v>
      </c>
      <c r="AG476" s="23">
        <v>4.0709999999999997</v>
      </c>
      <c r="AH476" s="6">
        <f t="shared" si="416"/>
        <v>4.258</v>
      </c>
      <c r="AI476" s="9"/>
      <c r="AJ476" s="9"/>
      <c r="AK476" s="9"/>
      <c r="AL476" s="9"/>
      <c r="AM476" s="9"/>
      <c r="AN476" s="9"/>
      <c r="AO476" s="9"/>
      <c r="AP476" s="3"/>
      <c r="AQ476" s="23">
        <f t="shared" si="444"/>
        <v>0.16299999999999848</v>
      </c>
      <c r="AR476" s="23">
        <f t="shared" si="466"/>
        <v>9.5999999999998309E-2</v>
      </c>
      <c r="AS476" s="23">
        <f t="shared" si="467"/>
        <v>9.999999999985576E-4</v>
      </c>
      <c r="AT476" s="23">
        <f t="shared" si="445"/>
        <v>-0.2140000000000013</v>
      </c>
      <c r="AU476" s="23">
        <f t="shared" si="446"/>
        <v>-4.4000000000001371E-2</v>
      </c>
      <c r="AV476" s="23" t="str">
        <f t="shared" si="447"/>
        <v/>
      </c>
      <c r="AW476" s="23" t="str">
        <f t="shared" si="448"/>
        <v/>
      </c>
      <c r="AX476" s="23" t="str">
        <f t="shared" si="449"/>
        <v/>
      </c>
      <c r="AY476" s="23">
        <f t="shared" si="450"/>
        <v>-1.0000000000012221E-3</v>
      </c>
      <c r="AZ476" s="23" t="str">
        <f t="shared" si="451"/>
        <v/>
      </c>
      <c r="BA476" s="23">
        <f t="shared" si="452"/>
        <v>6.1999999999998501E-2</v>
      </c>
      <c r="BB476" s="23">
        <f t="shared" si="453"/>
        <v>6.399999999999828E-2</v>
      </c>
      <c r="BC476" s="23">
        <f t="shared" si="454"/>
        <v>7.4999999999998401E-2</v>
      </c>
      <c r="BD476" s="23">
        <f t="shared" si="455"/>
        <v>-4.1000000000001258E-2</v>
      </c>
      <c r="BE476" s="23">
        <f t="shared" si="456"/>
        <v>8.0999999999998629E-2</v>
      </c>
      <c r="BF476" s="23">
        <f t="shared" si="457"/>
        <v>-0.29300000000000193</v>
      </c>
      <c r="BG476" s="23">
        <f t="shared" si="458"/>
        <v>-0.10600000000000165</v>
      </c>
      <c r="BH476" s="23" t="str">
        <f t="shared" si="459"/>
        <v/>
      </c>
      <c r="BI476" s="23" t="str">
        <f t="shared" si="460"/>
        <v/>
      </c>
      <c r="BJ476" s="23" t="str">
        <f t="shared" si="461"/>
        <v/>
      </c>
      <c r="BK476" s="23" t="str">
        <f t="shared" si="462"/>
        <v/>
      </c>
      <c r="BL476" s="23" t="str">
        <f t="shared" si="463"/>
        <v/>
      </c>
      <c r="BM476" s="23" t="str">
        <f t="shared" si="464"/>
        <v/>
      </c>
      <c r="BN476" s="23" t="str">
        <f t="shared" si="465"/>
        <v/>
      </c>
      <c r="BP476" s="8">
        <f t="shared" si="418"/>
        <v>0.16299999999999848</v>
      </c>
      <c r="BQ476" s="8">
        <f t="shared" si="419"/>
        <v>9.5999999999998309E-2</v>
      </c>
      <c r="BR476" s="8">
        <f t="shared" si="420"/>
        <v>9.999999999985576E-4</v>
      </c>
      <c r="BS476" s="8">
        <f t="shared" si="421"/>
        <v>0.2140000000000013</v>
      </c>
      <c r="BT476" s="8">
        <f t="shared" si="422"/>
        <v>4.4000000000001371E-2</v>
      </c>
      <c r="BU476" s="8" t="str">
        <f t="shared" si="423"/>
        <v/>
      </c>
      <c r="BV476" s="8" t="str">
        <f t="shared" si="424"/>
        <v/>
      </c>
      <c r="BW476" s="8" t="str">
        <f t="shared" si="425"/>
        <v/>
      </c>
      <c r="BX476" s="8">
        <f t="shared" si="426"/>
        <v>1.0000000000012221E-3</v>
      </c>
      <c r="BY476" s="8" t="str">
        <f t="shared" si="427"/>
        <v/>
      </c>
      <c r="BZ476" s="8">
        <f t="shared" si="428"/>
        <v>6.1999999999998501E-2</v>
      </c>
      <c r="CA476" s="8">
        <f t="shared" si="429"/>
        <v>6.399999999999828E-2</v>
      </c>
      <c r="CB476" s="8">
        <f t="shared" si="430"/>
        <v>7.4999999999998401E-2</v>
      </c>
      <c r="CC476" s="8">
        <f t="shared" si="431"/>
        <v>4.1000000000001258E-2</v>
      </c>
      <c r="CD476" s="8">
        <f t="shared" si="432"/>
        <v>8.0999999999998629E-2</v>
      </c>
      <c r="CE476" s="8">
        <f t="shared" si="433"/>
        <v>0.29300000000000193</v>
      </c>
      <c r="CF476" s="8">
        <f t="shared" si="434"/>
        <v>0.10600000000000165</v>
      </c>
      <c r="CG476" s="8" t="str">
        <f t="shared" si="435"/>
        <v/>
      </c>
      <c r="CH476" s="8" t="str">
        <f t="shared" si="436"/>
        <v/>
      </c>
      <c r="CI476" s="8" t="str">
        <f t="shared" si="437"/>
        <v/>
      </c>
      <c r="CJ476" s="8" t="str">
        <f t="shared" si="438"/>
        <v/>
      </c>
      <c r="CK476" s="8" t="str">
        <f t="shared" si="439"/>
        <v/>
      </c>
      <c r="CL476" s="8" t="str">
        <f t="shared" si="440"/>
        <v/>
      </c>
      <c r="CM476" s="8" t="str">
        <f t="shared" si="441"/>
        <v/>
      </c>
      <c r="CN476" s="8"/>
    </row>
    <row r="477" spans="1:92">
      <c r="A477" s="1">
        <f t="shared" si="468"/>
        <v>475</v>
      </c>
      <c r="B477" s="34" t="s">
        <v>312</v>
      </c>
      <c r="C477" s="1">
        <v>2</v>
      </c>
      <c r="D477" s="4">
        <f t="shared" si="443"/>
        <v>12</v>
      </c>
      <c r="E477" s="4" t="s">
        <v>264</v>
      </c>
      <c r="F477" s="4">
        <v>1</v>
      </c>
      <c r="G477" s="4" t="s">
        <v>13</v>
      </c>
      <c r="H477" s="4" t="s">
        <v>14</v>
      </c>
      <c r="I477" s="4"/>
      <c r="J477" s="5">
        <v>91.2</v>
      </c>
      <c r="K477" s="68">
        <v>0.185</v>
      </c>
      <c r="L477" s="41">
        <v>8.1140000000000008</v>
      </c>
      <c r="M477" s="132" t="s">
        <v>242</v>
      </c>
      <c r="N477" s="1" t="s">
        <v>15</v>
      </c>
      <c r="O477" s="23">
        <v>8.1</v>
      </c>
      <c r="P477" s="1" t="s">
        <v>9</v>
      </c>
      <c r="Q477" s="3"/>
      <c r="R477" s="23">
        <v>8.5329999999999995</v>
      </c>
      <c r="S477" s="23">
        <v>8.3559999999999999</v>
      </c>
      <c r="T477" s="23">
        <v>8.2569999999999997</v>
      </c>
      <c r="U477" s="23">
        <v>8.077</v>
      </c>
      <c r="V477" s="23">
        <v>8.2530000000000001</v>
      </c>
      <c r="W477" s="23">
        <v>8.1660000000000004</v>
      </c>
      <c r="X477" s="23">
        <v>8.1660000000000004</v>
      </c>
      <c r="Y477" s="23">
        <v>8.1660000000000004</v>
      </c>
      <c r="Z477" s="23">
        <v>8.141</v>
      </c>
      <c r="AA477" s="23">
        <v>8.1370000000000005</v>
      </c>
      <c r="AB477" s="23">
        <v>8.532</v>
      </c>
      <c r="AC477" s="23">
        <v>8.4169999999999998</v>
      </c>
      <c r="AD477" s="23">
        <v>8.3970000000000002</v>
      </c>
      <c r="AE477" s="23">
        <v>8.391</v>
      </c>
      <c r="AF477" s="23">
        <v>8.4730000000000008</v>
      </c>
      <c r="AG477" s="23">
        <v>7.8819999999999997</v>
      </c>
      <c r="AH477" s="6">
        <f t="shared" si="416"/>
        <v>8.1775000000000002</v>
      </c>
      <c r="AI477" s="9"/>
      <c r="AJ477" s="9"/>
      <c r="AK477" s="9"/>
      <c r="AL477" s="9"/>
      <c r="AM477" s="9"/>
      <c r="AN477" s="9"/>
      <c r="AO477" s="9"/>
      <c r="AP477" s="3"/>
      <c r="AQ477" s="23">
        <f t="shared" si="444"/>
        <v>0.41899999999999871</v>
      </c>
      <c r="AR477" s="23">
        <f t="shared" si="466"/>
        <v>0.2419999999999991</v>
      </c>
      <c r="AS477" s="23">
        <f t="shared" si="467"/>
        <v>0.14299999999999891</v>
      </c>
      <c r="AT477" s="23">
        <f t="shared" si="445"/>
        <v>-3.700000000000081E-2</v>
      </c>
      <c r="AU477" s="23">
        <f t="shared" si="446"/>
        <v>0.13899999999999935</v>
      </c>
      <c r="AV477" s="23">
        <f t="shared" si="447"/>
        <v>5.1999999999999602E-2</v>
      </c>
      <c r="AW477" s="23">
        <f t="shared" si="448"/>
        <v>5.1999999999999602E-2</v>
      </c>
      <c r="AX477" s="23">
        <f t="shared" si="449"/>
        <v>5.1999999999999602E-2</v>
      </c>
      <c r="AY477" s="23">
        <f t="shared" si="450"/>
        <v>2.6999999999999247E-2</v>
      </c>
      <c r="AZ477" s="23">
        <f t="shared" si="451"/>
        <v>2.2999999999999687E-2</v>
      </c>
      <c r="BA477" s="23">
        <f t="shared" si="452"/>
        <v>0.41799999999999926</v>
      </c>
      <c r="BB477" s="23">
        <f t="shared" si="453"/>
        <v>0.30299999999999905</v>
      </c>
      <c r="BC477" s="23">
        <f t="shared" si="454"/>
        <v>0.28299999999999947</v>
      </c>
      <c r="BD477" s="23">
        <f t="shared" si="455"/>
        <v>0.27699999999999925</v>
      </c>
      <c r="BE477" s="23">
        <f t="shared" si="456"/>
        <v>0.35899999999999999</v>
      </c>
      <c r="BF477" s="23">
        <f t="shared" si="457"/>
        <v>-0.23200000000000109</v>
      </c>
      <c r="BG477" s="23">
        <f t="shared" si="458"/>
        <v>6.3499999999999446E-2</v>
      </c>
      <c r="BH477" s="23" t="str">
        <f t="shared" si="459"/>
        <v/>
      </c>
      <c r="BI477" s="23" t="str">
        <f t="shared" si="460"/>
        <v/>
      </c>
      <c r="BJ477" s="23" t="str">
        <f t="shared" si="461"/>
        <v/>
      </c>
      <c r="BK477" s="23" t="str">
        <f t="shared" si="462"/>
        <v/>
      </c>
      <c r="BL477" s="23" t="str">
        <f t="shared" si="463"/>
        <v/>
      </c>
      <c r="BM477" s="23" t="str">
        <f t="shared" si="464"/>
        <v/>
      </c>
      <c r="BN477" s="23" t="str">
        <f t="shared" si="465"/>
        <v/>
      </c>
      <c r="BP477" s="8">
        <f t="shared" si="418"/>
        <v>0.41899999999999871</v>
      </c>
      <c r="BQ477" s="8">
        <f t="shared" si="419"/>
        <v>0.2419999999999991</v>
      </c>
      <c r="BR477" s="8">
        <f t="shared" si="420"/>
        <v>0.14299999999999891</v>
      </c>
      <c r="BS477" s="8">
        <f t="shared" si="421"/>
        <v>3.700000000000081E-2</v>
      </c>
      <c r="BT477" s="8">
        <f t="shared" si="422"/>
        <v>0.13899999999999935</v>
      </c>
      <c r="BU477" s="8">
        <f t="shared" si="423"/>
        <v>5.1999999999999602E-2</v>
      </c>
      <c r="BV477" s="8">
        <f t="shared" si="424"/>
        <v>5.1999999999999602E-2</v>
      </c>
      <c r="BW477" s="8">
        <f t="shared" si="425"/>
        <v>5.1999999999999602E-2</v>
      </c>
      <c r="BX477" s="8">
        <f t="shared" si="426"/>
        <v>2.6999999999999247E-2</v>
      </c>
      <c r="BY477" s="8">
        <f t="shared" si="427"/>
        <v>2.2999999999999687E-2</v>
      </c>
      <c r="BZ477" s="8">
        <f t="shared" si="428"/>
        <v>0.41799999999999926</v>
      </c>
      <c r="CA477" s="8">
        <f t="shared" si="429"/>
        <v>0.30299999999999905</v>
      </c>
      <c r="CB477" s="8">
        <f t="shared" si="430"/>
        <v>0.28299999999999947</v>
      </c>
      <c r="CC477" s="8">
        <f t="shared" si="431"/>
        <v>0.27699999999999925</v>
      </c>
      <c r="CD477" s="8">
        <f t="shared" si="432"/>
        <v>0.35899999999999999</v>
      </c>
      <c r="CE477" s="8">
        <f t="shared" si="433"/>
        <v>0.23200000000000109</v>
      </c>
      <c r="CF477" s="8">
        <f t="shared" si="434"/>
        <v>6.3499999999999446E-2</v>
      </c>
      <c r="CG477" s="8" t="str">
        <f t="shared" si="435"/>
        <v/>
      </c>
      <c r="CH477" s="8" t="str">
        <f t="shared" si="436"/>
        <v/>
      </c>
      <c r="CI477" s="8" t="str">
        <f t="shared" si="437"/>
        <v/>
      </c>
      <c r="CJ477" s="8" t="str">
        <f t="shared" si="438"/>
        <v/>
      </c>
      <c r="CK477" s="8" t="str">
        <f t="shared" si="439"/>
        <v/>
      </c>
      <c r="CL477" s="8" t="str">
        <f t="shared" si="440"/>
        <v/>
      </c>
      <c r="CM477" s="8" t="str">
        <f t="shared" si="441"/>
        <v/>
      </c>
      <c r="CN477" s="8"/>
    </row>
    <row r="478" spans="1:92">
      <c r="A478" s="1">
        <f t="shared" si="468"/>
        <v>476</v>
      </c>
      <c r="B478" s="34"/>
      <c r="C478" s="1">
        <v>2</v>
      </c>
      <c r="D478" s="4">
        <f t="shared" si="443"/>
        <v>12</v>
      </c>
      <c r="E478" s="4" t="s">
        <v>266</v>
      </c>
      <c r="F478" s="4">
        <v>1</v>
      </c>
      <c r="G478" s="4" t="s">
        <v>16</v>
      </c>
      <c r="H478" s="4" t="s">
        <v>17</v>
      </c>
      <c r="I478" s="4"/>
      <c r="J478" s="5">
        <v>87.8</v>
      </c>
      <c r="K478" s="68">
        <v>1.7000000000000001E-2</v>
      </c>
      <c r="L478" s="41">
        <v>8.42</v>
      </c>
      <c r="M478" s="132" t="s">
        <v>242</v>
      </c>
      <c r="N478" s="1" t="s">
        <v>15</v>
      </c>
      <c r="O478" s="23">
        <v>8.4540000000000006</v>
      </c>
      <c r="P478" s="1" t="s">
        <v>9</v>
      </c>
      <c r="Q478" s="3"/>
      <c r="R478" s="23">
        <v>9.0519999999999996</v>
      </c>
      <c r="S478" s="23">
        <v>8.5</v>
      </c>
      <c r="T478" s="23">
        <v>8.8469999999999995</v>
      </c>
      <c r="U478" s="23">
        <v>8.7690000000000001</v>
      </c>
      <c r="V478" s="23">
        <v>8.7189999999999994</v>
      </c>
      <c r="W478" s="23">
        <v>8.5039999999999996</v>
      </c>
      <c r="X478" s="23">
        <v>8.5139999999999993</v>
      </c>
      <c r="Y478" s="23">
        <v>8.5419999999999998</v>
      </c>
      <c r="Z478" s="23">
        <v>8.4570000000000007</v>
      </c>
      <c r="AA478" s="23">
        <v>8.4649999999999999</v>
      </c>
      <c r="AB478" s="23">
        <v>9.2629999999999999</v>
      </c>
      <c r="AC478" s="23">
        <v>8.9670000000000005</v>
      </c>
      <c r="AD478" s="23">
        <v>8.8149999999999995</v>
      </c>
      <c r="AE478" s="23">
        <v>9.11</v>
      </c>
      <c r="AF478" s="23">
        <v>8.8059999999999992</v>
      </c>
      <c r="AG478" s="23">
        <v>8.4209999999999994</v>
      </c>
      <c r="AH478" s="6">
        <f t="shared" si="416"/>
        <v>8.6134999999999984</v>
      </c>
      <c r="AI478" s="9"/>
      <c r="AJ478" s="9"/>
      <c r="AK478" s="9"/>
      <c r="AL478" s="9"/>
      <c r="AM478" s="9"/>
      <c r="AN478" s="9"/>
      <c r="AO478" s="9"/>
      <c r="AP478" s="3"/>
      <c r="AQ478" s="23">
        <f t="shared" si="444"/>
        <v>0.63199999999999967</v>
      </c>
      <c r="AR478" s="23">
        <f t="shared" si="466"/>
        <v>8.0000000000000071E-2</v>
      </c>
      <c r="AS478" s="23">
        <f t="shared" si="467"/>
        <v>0.4269999999999996</v>
      </c>
      <c r="AT478" s="23">
        <f t="shared" si="445"/>
        <v>0.3490000000000002</v>
      </c>
      <c r="AU478" s="23">
        <f t="shared" si="446"/>
        <v>0.29899999999999949</v>
      </c>
      <c r="AV478" s="23">
        <f t="shared" si="447"/>
        <v>8.3999999999999631E-2</v>
      </c>
      <c r="AW478" s="23">
        <f t="shared" si="448"/>
        <v>9.3999999999999417E-2</v>
      </c>
      <c r="AX478" s="23">
        <f t="shared" si="449"/>
        <v>0.12199999999999989</v>
      </c>
      <c r="AY478" s="23">
        <f t="shared" si="450"/>
        <v>3.700000000000081E-2</v>
      </c>
      <c r="AZ478" s="23">
        <f t="shared" si="451"/>
        <v>4.4999999999999929E-2</v>
      </c>
      <c r="BA478" s="23">
        <f t="shared" si="452"/>
        <v>0.84299999999999997</v>
      </c>
      <c r="BB478" s="23">
        <f t="shared" si="453"/>
        <v>0.5470000000000006</v>
      </c>
      <c r="BC478" s="23">
        <f t="shared" si="454"/>
        <v>0.39499999999999957</v>
      </c>
      <c r="BD478" s="23">
        <f t="shared" si="455"/>
        <v>0.6899999999999995</v>
      </c>
      <c r="BE478" s="23">
        <f t="shared" si="456"/>
        <v>0.38599999999999923</v>
      </c>
      <c r="BF478" s="23">
        <f t="shared" si="457"/>
        <v>9.9999999999944578E-4</v>
      </c>
      <c r="BG478" s="23">
        <f t="shared" si="458"/>
        <v>0.19349999999999845</v>
      </c>
      <c r="BH478" s="23" t="str">
        <f t="shared" si="459"/>
        <v/>
      </c>
      <c r="BI478" s="23" t="str">
        <f t="shared" si="460"/>
        <v/>
      </c>
      <c r="BJ478" s="23" t="str">
        <f t="shared" si="461"/>
        <v/>
      </c>
      <c r="BK478" s="23" t="str">
        <f t="shared" si="462"/>
        <v/>
      </c>
      <c r="BL478" s="23" t="str">
        <f t="shared" si="463"/>
        <v/>
      </c>
      <c r="BM478" s="23" t="str">
        <f t="shared" si="464"/>
        <v/>
      </c>
      <c r="BN478" s="23" t="str">
        <f t="shared" si="465"/>
        <v/>
      </c>
      <c r="BP478" s="8">
        <f t="shared" si="418"/>
        <v>0.63199999999999967</v>
      </c>
      <c r="BQ478" s="8">
        <f t="shared" si="419"/>
        <v>8.0000000000000071E-2</v>
      </c>
      <c r="BR478" s="8">
        <f t="shared" si="420"/>
        <v>0.4269999999999996</v>
      </c>
      <c r="BS478" s="8">
        <f t="shared" si="421"/>
        <v>0.3490000000000002</v>
      </c>
      <c r="BT478" s="8">
        <f t="shared" si="422"/>
        <v>0.29899999999999949</v>
      </c>
      <c r="BU478" s="8">
        <f t="shared" si="423"/>
        <v>8.3999999999999631E-2</v>
      </c>
      <c r="BV478" s="8">
        <f t="shared" si="424"/>
        <v>9.3999999999999417E-2</v>
      </c>
      <c r="BW478" s="8">
        <f t="shared" si="425"/>
        <v>0.12199999999999989</v>
      </c>
      <c r="BX478" s="8">
        <f t="shared" si="426"/>
        <v>3.700000000000081E-2</v>
      </c>
      <c r="BY478" s="8">
        <f t="shared" si="427"/>
        <v>4.4999999999999929E-2</v>
      </c>
      <c r="BZ478" s="8">
        <f t="shared" si="428"/>
        <v>0.84299999999999997</v>
      </c>
      <c r="CA478" s="8">
        <f t="shared" si="429"/>
        <v>0.5470000000000006</v>
      </c>
      <c r="CB478" s="8">
        <f t="shared" si="430"/>
        <v>0.39499999999999957</v>
      </c>
      <c r="CC478" s="8">
        <f t="shared" si="431"/>
        <v>0.6899999999999995</v>
      </c>
      <c r="CD478" s="8">
        <f t="shared" si="432"/>
        <v>0.38599999999999923</v>
      </c>
      <c r="CE478" s="8">
        <f t="shared" si="433"/>
        <v>9.9999999999944578E-4</v>
      </c>
      <c r="CF478" s="8">
        <f t="shared" si="434"/>
        <v>0.19349999999999845</v>
      </c>
      <c r="CG478" s="8" t="str">
        <f t="shared" si="435"/>
        <v/>
      </c>
      <c r="CH478" s="8" t="str">
        <f t="shared" si="436"/>
        <v/>
      </c>
      <c r="CI478" s="8" t="str">
        <f t="shared" si="437"/>
        <v/>
      </c>
      <c r="CJ478" s="8" t="str">
        <f t="shared" si="438"/>
        <v/>
      </c>
      <c r="CK478" s="8" t="str">
        <f t="shared" si="439"/>
        <v/>
      </c>
      <c r="CL478" s="8" t="str">
        <f t="shared" si="440"/>
        <v/>
      </c>
      <c r="CM478" s="8" t="str">
        <f t="shared" si="441"/>
        <v/>
      </c>
      <c r="CN478" s="8"/>
    </row>
    <row r="479" spans="1:92">
      <c r="A479" s="1">
        <f t="shared" si="468"/>
        <v>477</v>
      </c>
      <c r="B479" s="34"/>
      <c r="C479" s="1">
        <v>2</v>
      </c>
      <c r="D479" s="4">
        <f t="shared" si="443"/>
        <v>12</v>
      </c>
      <c r="E479" s="4" t="s">
        <v>265</v>
      </c>
      <c r="F479" s="4">
        <v>1</v>
      </c>
      <c r="G479" s="4" t="s">
        <v>13</v>
      </c>
      <c r="H479" s="4" t="s">
        <v>19</v>
      </c>
      <c r="I479" s="4"/>
      <c r="J479" s="5">
        <v>94.1</v>
      </c>
      <c r="K479" s="69"/>
      <c r="L479" s="41">
        <v>8.6270000000000007</v>
      </c>
      <c r="M479" s="132" t="s">
        <v>242</v>
      </c>
      <c r="N479" s="1" t="s">
        <v>15</v>
      </c>
      <c r="O479" s="23">
        <v>8.6270000000000007</v>
      </c>
      <c r="P479" s="1" t="s">
        <v>9</v>
      </c>
      <c r="Q479" s="3"/>
      <c r="R479" s="23">
        <v>8.8719999999999999</v>
      </c>
      <c r="S479" s="23">
        <v>8.9309999999999992</v>
      </c>
      <c r="T479" s="23">
        <v>8.6289999999999996</v>
      </c>
      <c r="U479" s="23">
        <v>8.5540000000000003</v>
      </c>
      <c r="V479" s="23">
        <v>8.6829999999999998</v>
      </c>
      <c r="W479" s="23">
        <v>8.6630000000000003</v>
      </c>
      <c r="X479" s="23">
        <v>8.6620000000000008</v>
      </c>
      <c r="Y479" s="23">
        <v>8.6620000000000008</v>
      </c>
      <c r="Z479" s="23">
        <v>8.6679999999999993</v>
      </c>
      <c r="AA479" s="23">
        <v>8.64</v>
      </c>
      <c r="AB479" s="23">
        <v>8.7919999999999998</v>
      </c>
      <c r="AC479" s="23">
        <v>8.91</v>
      </c>
      <c r="AD479" s="23">
        <v>8.9169999999999998</v>
      </c>
      <c r="AE479" s="23">
        <v>8.6539999999999999</v>
      </c>
      <c r="AF479" s="23">
        <v>8.798</v>
      </c>
      <c r="AG479" s="23">
        <v>8.34</v>
      </c>
      <c r="AH479" s="6">
        <f t="shared" si="416"/>
        <v>8.5689999999999991</v>
      </c>
      <c r="AI479" s="9"/>
      <c r="AJ479" s="9"/>
      <c r="AK479" s="9"/>
      <c r="AL479" s="9"/>
      <c r="AM479" s="9"/>
      <c r="AN479" s="9"/>
      <c r="AO479" s="9"/>
      <c r="AP479" s="3"/>
      <c r="AQ479" s="23">
        <f t="shared" si="444"/>
        <v>0.24499999999999922</v>
      </c>
      <c r="AR479" s="23">
        <f t="shared" si="466"/>
        <v>0.30399999999999849</v>
      </c>
      <c r="AS479" s="23">
        <f t="shared" si="467"/>
        <v>1.9999999999988916E-3</v>
      </c>
      <c r="AT479" s="23">
        <f t="shared" si="445"/>
        <v>-7.3000000000000398E-2</v>
      </c>
      <c r="AU479" s="23">
        <f t="shared" si="446"/>
        <v>5.5999999999999162E-2</v>
      </c>
      <c r="AV479" s="23">
        <f t="shared" si="447"/>
        <v>3.5999999999999588E-2</v>
      </c>
      <c r="AW479" s="23">
        <f t="shared" si="448"/>
        <v>3.5000000000000142E-2</v>
      </c>
      <c r="AX479" s="23">
        <f t="shared" si="449"/>
        <v>3.5000000000000142E-2</v>
      </c>
      <c r="AY479" s="23">
        <f t="shared" si="450"/>
        <v>4.0999999999998593E-2</v>
      </c>
      <c r="AZ479" s="23">
        <f t="shared" si="451"/>
        <v>1.2999999999999901E-2</v>
      </c>
      <c r="BA479" s="23">
        <f t="shared" si="452"/>
        <v>0.16499999999999915</v>
      </c>
      <c r="BB479" s="23">
        <f t="shared" si="453"/>
        <v>0.28299999999999947</v>
      </c>
      <c r="BC479" s="23">
        <f t="shared" si="454"/>
        <v>0.28999999999999915</v>
      </c>
      <c r="BD479" s="23">
        <f t="shared" si="455"/>
        <v>2.6999999999999247E-2</v>
      </c>
      <c r="BE479" s="23">
        <f t="shared" si="456"/>
        <v>0.17099999999999937</v>
      </c>
      <c r="BF479" s="23">
        <f t="shared" si="457"/>
        <v>-0.28700000000000081</v>
      </c>
      <c r="BG479" s="23">
        <f t="shared" si="458"/>
        <v>-5.8000000000001606E-2</v>
      </c>
      <c r="BH479" s="23" t="str">
        <f t="shared" si="459"/>
        <v/>
      </c>
      <c r="BI479" s="23" t="str">
        <f t="shared" si="460"/>
        <v/>
      </c>
      <c r="BJ479" s="23" t="str">
        <f t="shared" si="461"/>
        <v/>
      </c>
      <c r="BK479" s="23" t="str">
        <f t="shared" si="462"/>
        <v/>
      </c>
      <c r="BL479" s="23" t="str">
        <f t="shared" si="463"/>
        <v/>
      </c>
      <c r="BM479" s="23" t="str">
        <f t="shared" si="464"/>
        <v/>
      </c>
      <c r="BN479" s="23" t="str">
        <f t="shared" si="465"/>
        <v/>
      </c>
      <c r="BP479" s="8">
        <f t="shared" si="418"/>
        <v>0.24499999999999922</v>
      </c>
      <c r="BQ479" s="8">
        <f t="shared" si="419"/>
        <v>0.30399999999999849</v>
      </c>
      <c r="BR479" s="8">
        <f t="shared" si="420"/>
        <v>1.9999999999988916E-3</v>
      </c>
      <c r="BS479" s="8">
        <f t="shared" si="421"/>
        <v>7.3000000000000398E-2</v>
      </c>
      <c r="BT479" s="8">
        <f t="shared" si="422"/>
        <v>5.5999999999999162E-2</v>
      </c>
      <c r="BU479" s="8">
        <f t="shared" si="423"/>
        <v>3.5999999999999588E-2</v>
      </c>
      <c r="BV479" s="8">
        <f t="shared" si="424"/>
        <v>3.5000000000000142E-2</v>
      </c>
      <c r="BW479" s="8">
        <f t="shared" si="425"/>
        <v>3.5000000000000142E-2</v>
      </c>
      <c r="BX479" s="8">
        <f t="shared" si="426"/>
        <v>4.0999999999998593E-2</v>
      </c>
      <c r="BY479" s="8">
        <f t="shared" si="427"/>
        <v>1.2999999999999901E-2</v>
      </c>
      <c r="BZ479" s="8">
        <f t="shared" si="428"/>
        <v>0.16499999999999915</v>
      </c>
      <c r="CA479" s="8">
        <f t="shared" si="429"/>
        <v>0.28299999999999947</v>
      </c>
      <c r="CB479" s="8">
        <f t="shared" si="430"/>
        <v>0.28999999999999915</v>
      </c>
      <c r="CC479" s="8">
        <f t="shared" si="431"/>
        <v>2.6999999999999247E-2</v>
      </c>
      <c r="CD479" s="8">
        <f t="shared" si="432"/>
        <v>0.17099999999999937</v>
      </c>
      <c r="CE479" s="8">
        <f t="shared" si="433"/>
        <v>0.28700000000000081</v>
      </c>
      <c r="CF479" s="8">
        <f t="shared" si="434"/>
        <v>5.8000000000001606E-2</v>
      </c>
      <c r="CG479" s="8" t="str">
        <f t="shared" si="435"/>
        <v/>
      </c>
      <c r="CH479" s="8" t="str">
        <f t="shared" si="436"/>
        <v/>
      </c>
      <c r="CI479" s="8" t="str">
        <f t="shared" si="437"/>
        <v/>
      </c>
      <c r="CJ479" s="8" t="str">
        <f t="shared" si="438"/>
        <v/>
      </c>
      <c r="CK479" s="8" t="str">
        <f t="shared" si="439"/>
        <v/>
      </c>
      <c r="CL479" s="8" t="str">
        <f t="shared" si="440"/>
        <v/>
      </c>
      <c r="CM479" s="8" t="str">
        <f t="shared" si="441"/>
        <v/>
      </c>
      <c r="CN479" s="8"/>
    </row>
    <row r="480" spans="1:92">
      <c r="A480" s="1">
        <f t="shared" si="468"/>
        <v>478</v>
      </c>
      <c r="B480" s="34"/>
      <c r="C480" s="1">
        <v>2</v>
      </c>
      <c r="D480" s="4">
        <f t="shared" si="443"/>
        <v>12</v>
      </c>
      <c r="E480" s="4" t="s">
        <v>156</v>
      </c>
      <c r="F480" s="4">
        <v>1</v>
      </c>
      <c r="G480" s="4" t="s">
        <v>13</v>
      </c>
      <c r="H480" s="4" t="s">
        <v>19</v>
      </c>
      <c r="I480" s="4"/>
      <c r="J480" s="5">
        <v>92.6</v>
      </c>
      <c r="K480" s="69"/>
      <c r="L480" s="41">
        <v>8.7949999999999999</v>
      </c>
      <c r="M480" s="132" t="s">
        <v>242</v>
      </c>
      <c r="N480" s="1" t="s">
        <v>15</v>
      </c>
      <c r="O480" s="23">
        <v>8.7910000000000004</v>
      </c>
      <c r="P480" s="1" t="s">
        <v>9</v>
      </c>
      <c r="Q480" s="3"/>
      <c r="R480" s="23">
        <v>9.16</v>
      </c>
      <c r="S480" s="23">
        <v>9.2270000000000003</v>
      </c>
      <c r="T480" s="23">
        <v>8.7949999999999999</v>
      </c>
      <c r="U480" s="23">
        <v>8.7479999999999993</v>
      </c>
      <c r="V480" s="23">
        <v>8.8450000000000006</v>
      </c>
      <c r="W480" s="23">
        <v>8.8309999999999995</v>
      </c>
      <c r="X480" s="23">
        <v>8.83</v>
      </c>
      <c r="Y480" s="23">
        <v>8.827</v>
      </c>
      <c r="Z480" s="23">
        <v>8.8279999999999994</v>
      </c>
      <c r="AA480" s="23">
        <v>8.8070000000000004</v>
      </c>
      <c r="AB480" s="23">
        <v>8.9570000000000007</v>
      </c>
      <c r="AC480" s="23">
        <v>9.0920000000000005</v>
      </c>
      <c r="AD480" s="23">
        <v>9.1370000000000005</v>
      </c>
      <c r="AE480" s="23">
        <v>8.8089999999999993</v>
      </c>
      <c r="AF480" s="23">
        <v>9.0719999999999992</v>
      </c>
      <c r="AG480" s="23">
        <v>8.4719999999999995</v>
      </c>
      <c r="AH480" s="6">
        <f t="shared" si="416"/>
        <v>8.7719999999999985</v>
      </c>
      <c r="AI480" s="9"/>
      <c r="AJ480" s="9"/>
      <c r="AK480" s="9"/>
      <c r="AL480" s="9"/>
      <c r="AM480" s="9"/>
      <c r="AN480" s="9"/>
      <c r="AO480" s="9"/>
      <c r="AP480" s="3"/>
      <c r="AQ480" s="23">
        <f t="shared" si="444"/>
        <v>0.36500000000000021</v>
      </c>
      <c r="AR480" s="23">
        <f t="shared" si="466"/>
        <v>0.43200000000000038</v>
      </c>
      <c r="AS480" s="23">
        <f t="shared" si="467"/>
        <v>0</v>
      </c>
      <c r="AT480" s="23">
        <f t="shared" si="445"/>
        <v>-4.7000000000000597E-2</v>
      </c>
      <c r="AU480" s="23">
        <f t="shared" si="446"/>
        <v>5.0000000000000711E-2</v>
      </c>
      <c r="AV480" s="23">
        <f t="shared" si="447"/>
        <v>3.5999999999999588E-2</v>
      </c>
      <c r="AW480" s="23">
        <f t="shared" si="448"/>
        <v>3.5000000000000142E-2</v>
      </c>
      <c r="AX480" s="23">
        <f t="shared" si="449"/>
        <v>3.2000000000000028E-2</v>
      </c>
      <c r="AY480" s="23">
        <f t="shared" si="450"/>
        <v>3.2999999999999474E-2</v>
      </c>
      <c r="AZ480" s="23">
        <f t="shared" si="451"/>
        <v>1.2000000000000455E-2</v>
      </c>
      <c r="BA480" s="23">
        <f t="shared" si="452"/>
        <v>0.16200000000000081</v>
      </c>
      <c r="BB480" s="23">
        <f t="shared" si="453"/>
        <v>0.2970000000000006</v>
      </c>
      <c r="BC480" s="23">
        <f t="shared" si="454"/>
        <v>0.34200000000000053</v>
      </c>
      <c r="BD480" s="23">
        <f t="shared" si="455"/>
        <v>1.3999999999999346E-2</v>
      </c>
      <c r="BE480" s="23">
        <f t="shared" si="456"/>
        <v>0.27699999999999925</v>
      </c>
      <c r="BF480" s="23">
        <f t="shared" si="457"/>
        <v>-0.3230000000000004</v>
      </c>
      <c r="BG480" s="23">
        <f t="shared" si="458"/>
        <v>-2.3000000000001464E-2</v>
      </c>
      <c r="BH480" s="23" t="str">
        <f t="shared" si="459"/>
        <v/>
      </c>
      <c r="BI480" s="23" t="str">
        <f t="shared" si="460"/>
        <v/>
      </c>
      <c r="BJ480" s="23" t="str">
        <f t="shared" si="461"/>
        <v/>
      </c>
      <c r="BK480" s="23" t="str">
        <f t="shared" si="462"/>
        <v/>
      </c>
      <c r="BL480" s="23" t="str">
        <f t="shared" si="463"/>
        <v/>
      </c>
      <c r="BM480" s="23" t="str">
        <f t="shared" si="464"/>
        <v/>
      </c>
      <c r="BN480" s="23" t="str">
        <f t="shared" si="465"/>
        <v/>
      </c>
      <c r="BP480" s="8">
        <f t="shared" si="418"/>
        <v>0.36500000000000021</v>
      </c>
      <c r="BQ480" s="8">
        <f t="shared" si="419"/>
        <v>0.43200000000000038</v>
      </c>
      <c r="BR480" s="8">
        <f t="shared" si="420"/>
        <v>0</v>
      </c>
      <c r="BS480" s="8">
        <f t="shared" si="421"/>
        <v>4.7000000000000597E-2</v>
      </c>
      <c r="BT480" s="8">
        <f t="shared" si="422"/>
        <v>5.0000000000000711E-2</v>
      </c>
      <c r="BU480" s="8">
        <f t="shared" si="423"/>
        <v>3.5999999999999588E-2</v>
      </c>
      <c r="BV480" s="8">
        <f t="shared" si="424"/>
        <v>3.5000000000000142E-2</v>
      </c>
      <c r="BW480" s="8">
        <f t="shared" si="425"/>
        <v>3.2000000000000028E-2</v>
      </c>
      <c r="BX480" s="8">
        <f t="shared" si="426"/>
        <v>3.2999999999999474E-2</v>
      </c>
      <c r="BY480" s="8">
        <f t="shared" si="427"/>
        <v>1.2000000000000455E-2</v>
      </c>
      <c r="BZ480" s="8">
        <f t="shared" si="428"/>
        <v>0.16200000000000081</v>
      </c>
      <c r="CA480" s="8">
        <f t="shared" si="429"/>
        <v>0.2970000000000006</v>
      </c>
      <c r="CB480" s="8">
        <f t="shared" si="430"/>
        <v>0.34200000000000053</v>
      </c>
      <c r="CC480" s="8">
        <f t="shared" si="431"/>
        <v>1.3999999999999346E-2</v>
      </c>
      <c r="CD480" s="8">
        <f t="shared" si="432"/>
        <v>0.27699999999999925</v>
      </c>
      <c r="CE480" s="8">
        <f t="shared" si="433"/>
        <v>0.3230000000000004</v>
      </c>
      <c r="CF480" s="8">
        <f t="shared" si="434"/>
        <v>2.3000000000001464E-2</v>
      </c>
      <c r="CG480" s="8" t="str">
        <f t="shared" si="435"/>
        <v/>
      </c>
      <c r="CH480" s="8" t="str">
        <f t="shared" si="436"/>
        <v/>
      </c>
      <c r="CI480" s="8" t="str">
        <f t="shared" si="437"/>
        <v/>
      </c>
      <c r="CJ480" s="8" t="str">
        <f t="shared" si="438"/>
        <v/>
      </c>
      <c r="CK480" s="8" t="str">
        <f t="shared" si="439"/>
        <v/>
      </c>
      <c r="CL480" s="8" t="str">
        <f t="shared" si="440"/>
        <v/>
      </c>
      <c r="CM480" s="8" t="str">
        <f t="shared" si="441"/>
        <v/>
      </c>
      <c r="CN480" s="8"/>
    </row>
    <row r="481" spans="1:92">
      <c r="A481" s="1">
        <f t="shared" si="468"/>
        <v>479</v>
      </c>
      <c r="B481" s="34"/>
      <c r="C481" s="1">
        <v>2</v>
      </c>
      <c r="D481" s="4">
        <f t="shared" si="443"/>
        <v>12</v>
      </c>
      <c r="E481" s="4" t="s">
        <v>266</v>
      </c>
      <c r="F481" s="4">
        <v>1</v>
      </c>
      <c r="G481" s="4" t="s">
        <v>16</v>
      </c>
      <c r="H481" s="4" t="s">
        <v>192</v>
      </c>
      <c r="I481" s="4"/>
      <c r="J481" s="5">
        <v>90.1</v>
      </c>
      <c r="K481" s="68">
        <v>0.17100000000000001</v>
      </c>
      <c r="L481" s="41">
        <v>9.6579999999999995</v>
      </c>
      <c r="M481" s="132" t="s">
        <v>242</v>
      </c>
      <c r="N481" s="1" t="s">
        <v>15</v>
      </c>
      <c r="O481" s="23">
        <v>9.5519999999999996</v>
      </c>
      <c r="P481" s="1" t="s">
        <v>9</v>
      </c>
      <c r="Q481" s="3"/>
      <c r="R481" s="23">
        <v>9.9329999999999998</v>
      </c>
      <c r="S481" s="23">
        <v>9.8469999999999995</v>
      </c>
      <c r="T481" s="23">
        <v>9.9420000000000002</v>
      </c>
      <c r="U481" s="23">
        <v>9.8350000000000009</v>
      </c>
      <c r="V481" s="23">
        <v>9.8989999999999991</v>
      </c>
      <c r="W481" s="23">
        <v>9.7110000000000003</v>
      </c>
      <c r="X481" s="23">
        <v>9.7170000000000005</v>
      </c>
      <c r="Y481" s="23">
        <v>9.7370000000000001</v>
      </c>
      <c r="Z481" s="23">
        <v>9.6750000000000007</v>
      </c>
      <c r="AA481" s="23">
        <v>9.69</v>
      </c>
      <c r="AB481" s="23">
        <v>10.25</v>
      </c>
      <c r="AC481" s="23">
        <v>10.047000000000001</v>
      </c>
      <c r="AD481" s="23">
        <v>9.9819999999999993</v>
      </c>
      <c r="AE481" s="23">
        <v>10.122</v>
      </c>
      <c r="AF481" s="23">
        <v>10.06</v>
      </c>
      <c r="AG481" s="23">
        <v>9.5559999999999992</v>
      </c>
      <c r="AH481" s="6">
        <f t="shared" si="416"/>
        <v>9.8079999999999998</v>
      </c>
      <c r="AI481" s="9"/>
      <c r="AJ481" s="9"/>
      <c r="AK481" s="9"/>
      <c r="AL481" s="9"/>
      <c r="AM481" s="9"/>
      <c r="AN481" s="9"/>
      <c r="AO481" s="9"/>
      <c r="AP481" s="3"/>
      <c r="AQ481" s="23">
        <f t="shared" si="444"/>
        <v>0.27500000000000036</v>
      </c>
      <c r="AR481" s="23">
        <f t="shared" si="466"/>
        <v>0.18900000000000006</v>
      </c>
      <c r="AS481" s="23">
        <f t="shared" si="467"/>
        <v>0.2840000000000007</v>
      </c>
      <c r="AT481" s="23">
        <f t="shared" si="445"/>
        <v>0.17700000000000138</v>
      </c>
      <c r="AU481" s="23">
        <f t="shared" si="446"/>
        <v>0.24099999999999966</v>
      </c>
      <c r="AV481" s="23">
        <f t="shared" si="447"/>
        <v>5.3000000000000824E-2</v>
      </c>
      <c r="AW481" s="23">
        <f t="shared" si="448"/>
        <v>5.9000000000001052E-2</v>
      </c>
      <c r="AX481" s="23">
        <f t="shared" si="449"/>
        <v>7.9000000000000625E-2</v>
      </c>
      <c r="AY481" s="23">
        <f t="shared" si="450"/>
        <v>1.7000000000001236E-2</v>
      </c>
      <c r="AZ481" s="23">
        <f t="shared" si="451"/>
        <v>3.2000000000000028E-2</v>
      </c>
      <c r="BA481" s="23">
        <f t="shared" si="452"/>
        <v>0.59200000000000053</v>
      </c>
      <c r="BB481" s="23">
        <f t="shared" si="453"/>
        <v>0.38900000000000112</v>
      </c>
      <c r="BC481" s="23">
        <f t="shared" si="454"/>
        <v>0.32399999999999984</v>
      </c>
      <c r="BD481" s="23">
        <f t="shared" si="455"/>
        <v>0.46400000000000041</v>
      </c>
      <c r="BE481" s="23">
        <f t="shared" si="456"/>
        <v>0.40200000000000102</v>
      </c>
      <c r="BF481" s="23">
        <f t="shared" si="457"/>
        <v>-0.10200000000000031</v>
      </c>
      <c r="BG481" s="23">
        <f t="shared" si="458"/>
        <v>0.15000000000000036</v>
      </c>
      <c r="BH481" s="23" t="str">
        <f t="shared" si="459"/>
        <v/>
      </c>
      <c r="BI481" s="23" t="str">
        <f t="shared" si="460"/>
        <v/>
      </c>
      <c r="BJ481" s="23" t="str">
        <f t="shared" si="461"/>
        <v/>
      </c>
      <c r="BK481" s="23" t="str">
        <f t="shared" si="462"/>
        <v/>
      </c>
      <c r="BL481" s="23" t="str">
        <f t="shared" si="463"/>
        <v/>
      </c>
      <c r="BM481" s="23" t="str">
        <f t="shared" si="464"/>
        <v/>
      </c>
      <c r="BN481" s="23" t="str">
        <f t="shared" si="465"/>
        <v/>
      </c>
      <c r="BP481" s="8">
        <f t="shared" si="418"/>
        <v>0.27500000000000036</v>
      </c>
      <c r="BQ481" s="8">
        <f t="shared" si="419"/>
        <v>0.18900000000000006</v>
      </c>
      <c r="BR481" s="8">
        <f t="shared" si="420"/>
        <v>0.2840000000000007</v>
      </c>
      <c r="BS481" s="8">
        <f t="shared" si="421"/>
        <v>0.17700000000000138</v>
      </c>
      <c r="BT481" s="8">
        <f t="shared" si="422"/>
        <v>0.24099999999999966</v>
      </c>
      <c r="BU481" s="8">
        <f t="shared" si="423"/>
        <v>5.3000000000000824E-2</v>
      </c>
      <c r="BV481" s="8">
        <f t="shared" si="424"/>
        <v>5.9000000000001052E-2</v>
      </c>
      <c r="BW481" s="8">
        <f t="shared" si="425"/>
        <v>7.9000000000000625E-2</v>
      </c>
      <c r="BX481" s="8">
        <f t="shared" si="426"/>
        <v>1.7000000000001236E-2</v>
      </c>
      <c r="BY481" s="8">
        <f t="shared" si="427"/>
        <v>3.2000000000000028E-2</v>
      </c>
      <c r="BZ481" s="8">
        <f t="shared" si="428"/>
        <v>0.59200000000000053</v>
      </c>
      <c r="CA481" s="8">
        <f t="shared" si="429"/>
        <v>0.38900000000000112</v>
      </c>
      <c r="CB481" s="8">
        <f t="shared" si="430"/>
        <v>0.32399999999999984</v>
      </c>
      <c r="CC481" s="8">
        <f t="shared" si="431"/>
        <v>0.46400000000000041</v>
      </c>
      <c r="CD481" s="8">
        <f t="shared" si="432"/>
        <v>0.40200000000000102</v>
      </c>
      <c r="CE481" s="8">
        <f t="shared" si="433"/>
        <v>0.10200000000000031</v>
      </c>
      <c r="CF481" s="8">
        <f t="shared" si="434"/>
        <v>0.15000000000000036</v>
      </c>
      <c r="CG481" s="8" t="str">
        <f t="shared" si="435"/>
        <v/>
      </c>
      <c r="CH481" s="8" t="str">
        <f t="shared" si="436"/>
        <v/>
      </c>
      <c r="CI481" s="8" t="str">
        <f t="shared" si="437"/>
        <v/>
      </c>
      <c r="CJ481" s="8" t="str">
        <f t="shared" si="438"/>
        <v/>
      </c>
      <c r="CK481" s="8" t="str">
        <f t="shared" si="439"/>
        <v/>
      </c>
      <c r="CL481" s="8" t="str">
        <f t="shared" si="440"/>
        <v/>
      </c>
      <c r="CM481" s="8" t="str">
        <f t="shared" si="441"/>
        <v/>
      </c>
      <c r="CN481" s="8"/>
    </row>
    <row r="482" spans="1:92">
      <c r="A482" s="1">
        <f t="shared" si="468"/>
        <v>480</v>
      </c>
      <c r="B482" s="34"/>
      <c r="C482" s="1">
        <v>2</v>
      </c>
      <c r="D482" s="4">
        <f t="shared" si="443"/>
        <v>12</v>
      </c>
      <c r="E482" s="4" t="s">
        <v>267</v>
      </c>
      <c r="F482" s="4">
        <v>3</v>
      </c>
      <c r="G482" s="4" t="s">
        <v>13</v>
      </c>
      <c r="H482" s="4" t="s">
        <v>14</v>
      </c>
      <c r="I482" s="4"/>
      <c r="J482" s="5">
        <v>98.5</v>
      </c>
      <c r="K482" s="69"/>
      <c r="L482" s="41">
        <v>6.0460000000000003</v>
      </c>
      <c r="M482" s="132" t="s">
        <v>242</v>
      </c>
      <c r="N482" s="1" t="s">
        <v>15</v>
      </c>
      <c r="O482" s="23">
        <v>6.0469999999999997</v>
      </c>
      <c r="P482" s="1" t="s">
        <v>9</v>
      </c>
      <c r="Q482" s="3"/>
      <c r="R482" s="23">
        <v>6.3040000000000003</v>
      </c>
      <c r="S482" s="23">
        <v>6.1959999999999997</v>
      </c>
      <c r="T482" s="23">
        <v>6.069</v>
      </c>
      <c r="U482" s="23">
        <v>5.968</v>
      </c>
      <c r="V482" s="23">
        <v>6.1280000000000001</v>
      </c>
      <c r="W482" s="50"/>
      <c r="X482" s="50"/>
      <c r="Y482" s="50"/>
      <c r="Z482" s="6">
        <v>6.0759999999999996</v>
      </c>
      <c r="AA482" s="6">
        <v>6.0659999999999998</v>
      </c>
      <c r="AB482" s="23">
        <v>6.4260000000000002</v>
      </c>
      <c r="AC482" s="23">
        <v>6.3680000000000003</v>
      </c>
      <c r="AD482" s="23">
        <v>6.3109999999999999</v>
      </c>
      <c r="AE482" s="23">
        <v>6.3330000000000002</v>
      </c>
      <c r="AF482" s="23">
        <v>6.2480000000000002</v>
      </c>
      <c r="AG482" s="23">
        <v>5.7789999999999999</v>
      </c>
      <c r="AH482" s="6">
        <f t="shared" si="416"/>
        <v>6.0135000000000005</v>
      </c>
      <c r="AI482" s="9"/>
      <c r="AJ482" s="9"/>
      <c r="AK482" s="9"/>
      <c r="AL482" s="9"/>
      <c r="AM482" s="9"/>
      <c r="AN482" s="9"/>
      <c r="AO482" s="9"/>
      <c r="AP482" s="3"/>
      <c r="AQ482" s="23">
        <f t="shared" si="444"/>
        <v>0.25800000000000001</v>
      </c>
      <c r="AR482" s="23">
        <f t="shared" si="466"/>
        <v>0.14999999999999947</v>
      </c>
      <c r="AS482" s="23">
        <f t="shared" si="467"/>
        <v>2.2999999999999687E-2</v>
      </c>
      <c r="AT482" s="23">
        <f t="shared" si="445"/>
        <v>-7.8000000000000291E-2</v>
      </c>
      <c r="AU482" s="23">
        <f t="shared" si="446"/>
        <v>8.1999999999999851E-2</v>
      </c>
      <c r="AV482" s="23" t="str">
        <f t="shared" si="447"/>
        <v/>
      </c>
      <c r="AW482" s="23" t="str">
        <f t="shared" si="448"/>
        <v/>
      </c>
      <c r="AX482" s="23" t="str">
        <f t="shared" si="449"/>
        <v/>
      </c>
      <c r="AY482" s="23">
        <f t="shared" si="450"/>
        <v>2.9999999999999361E-2</v>
      </c>
      <c r="AZ482" s="23">
        <f t="shared" si="451"/>
        <v>1.9999999999999574E-2</v>
      </c>
      <c r="BA482" s="23">
        <f t="shared" si="452"/>
        <v>0.37999999999999989</v>
      </c>
      <c r="BB482" s="23">
        <f t="shared" si="453"/>
        <v>0.32200000000000006</v>
      </c>
      <c r="BC482" s="23">
        <f t="shared" si="454"/>
        <v>0.26499999999999968</v>
      </c>
      <c r="BD482" s="23">
        <f t="shared" si="455"/>
        <v>0.28699999999999992</v>
      </c>
      <c r="BE482" s="23">
        <f t="shared" si="456"/>
        <v>0.20199999999999996</v>
      </c>
      <c r="BF482" s="23">
        <f t="shared" si="457"/>
        <v>-0.26700000000000035</v>
      </c>
      <c r="BG482" s="23">
        <f t="shared" si="458"/>
        <v>-3.2499999999999751E-2</v>
      </c>
      <c r="BH482" s="23" t="str">
        <f t="shared" si="459"/>
        <v/>
      </c>
      <c r="BI482" s="23" t="str">
        <f t="shared" si="460"/>
        <v/>
      </c>
      <c r="BJ482" s="23" t="str">
        <f t="shared" si="461"/>
        <v/>
      </c>
      <c r="BK482" s="23" t="str">
        <f t="shared" si="462"/>
        <v/>
      </c>
      <c r="BL482" s="23" t="str">
        <f t="shared" si="463"/>
        <v/>
      </c>
      <c r="BM482" s="23" t="str">
        <f t="shared" si="464"/>
        <v/>
      </c>
      <c r="BN482" s="23" t="str">
        <f t="shared" si="465"/>
        <v/>
      </c>
      <c r="BP482" s="8">
        <f t="shared" si="418"/>
        <v>0.25800000000000001</v>
      </c>
      <c r="BQ482" s="8">
        <f t="shared" si="419"/>
        <v>0.14999999999999947</v>
      </c>
      <c r="BR482" s="8">
        <f t="shared" si="420"/>
        <v>2.2999999999999687E-2</v>
      </c>
      <c r="BS482" s="8">
        <f t="shared" si="421"/>
        <v>7.8000000000000291E-2</v>
      </c>
      <c r="BT482" s="8">
        <f t="shared" si="422"/>
        <v>8.1999999999999851E-2</v>
      </c>
      <c r="BU482" s="8" t="str">
        <f t="shared" si="423"/>
        <v/>
      </c>
      <c r="BV482" s="8" t="str">
        <f t="shared" si="424"/>
        <v/>
      </c>
      <c r="BW482" s="8" t="str">
        <f t="shared" si="425"/>
        <v/>
      </c>
      <c r="BX482" s="8">
        <f t="shared" si="426"/>
        <v>2.9999999999999361E-2</v>
      </c>
      <c r="BY482" s="8">
        <f t="shared" si="427"/>
        <v>1.9999999999999574E-2</v>
      </c>
      <c r="BZ482" s="8">
        <f t="shared" si="428"/>
        <v>0.37999999999999989</v>
      </c>
      <c r="CA482" s="8">
        <f t="shared" si="429"/>
        <v>0.32200000000000006</v>
      </c>
      <c r="CB482" s="8">
        <f t="shared" si="430"/>
        <v>0.26499999999999968</v>
      </c>
      <c r="CC482" s="8">
        <f t="shared" si="431"/>
        <v>0.28699999999999992</v>
      </c>
      <c r="CD482" s="8">
        <f t="shared" si="432"/>
        <v>0.20199999999999996</v>
      </c>
      <c r="CE482" s="8">
        <f t="shared" si="433"/>
        <v>0.26700000000000035</v>
      </c>
      <c r="CF482" s="8">
        <f t="shared" si="434"/>
        <v>3.2499999999999751E-2</v>
      </c>
      <c r="CG482" s="8" t="str">
        <f t="shared" si="435"/>
        <v/>
      </c>
      <c r="CH482" s="8" t="str">
        <f t="shared" si="436"/>
        <v/>
      </c>
      <c r="CI482" s="8" t="str">
        <f t="shared" si="437"/>
        <v/>
      </c>
      <c r="CJ482" s="8" t="str">
        <f t="shared" si="438"/>
        <v/>
      </c>
      <c r="CK482" s="8" t="str">
        <f t="shared" si="439"/>
        <v/>
      </c>
      <c r="CL482" s="8" t="str">
        <f t="shared" si="440"/>
        <v/>
      </c>
      <c r="CM482" s="8" t="str">
        <f t="shared" si="441"/>
        <v/>
      </c>
      <c r="CN482" s="8"/>
    </row>
    <row r="483" spans="1:92">
      <c r="A483" s="1">
        <f t="shared" si="468"/>
        <v>481</v>
      </c>
      <c r="B483" s="34"/>
      <c r="C483" s="1">
        <v>2</v>
      </c>
      <c r="D483" s="4">
        <f t="shared" si="443"/>
        <v>12</v>
      </c>
      <c r="E483" s="4" t="s">
        <v>268</v>
      </c>
      <c r="F483" s="4">
        <v>3</v>
      </c>
      <c r="G483" s="4" t="s">
        <v>13</v>
      </c>
      <c r="H483" s="4" t="s">
        <v>19</v>
      </c>
      <c r="I483" s="4"/>
      <c r="J483" s="5">
        <v>98.8</v>
      </c>
      <c r="K483" s="69"/>
      <c r="L483" s="41">
        <v>7.1859999999999999</v>
      </c>
      <c r="M483" s="132" t="s">
        <v>242</v>
      </c>
      <c r="N483" s="1" t="s">
        <v>15</v>
      </c>
      <c r="O483" s="23">
        <v>7.2130000000000001</v>
      </c>
      <c r="P483" s="1" t="s">
        <v>9</v>
      </c>
      <c r="Q483" s="3"/>
      <c r="R483" s="23">
        <v>7.423</v>
      </c>
      <c r="S483" s="23">
        <v>7.4329999999999998</v>
      </c>
      <c r="T483" s="23">
        <v>7.2220000000000004</v>
      </c>
      <c r="U483" s="23">
        <v>7.069</v>
      </c>
      <c r="V483" s="23">
        <v>7.1109999999999998</v>
      </c>
      <c r="W483" s="50"/>
      <c r="X483" s="50"/>
      <c r="Y483" s="50"/>
      <c r="Z483" s="6">
        <v>7.1870000000000003</v>
      </c>
      <c r="AA483" s="23">
        <v>7.1779999999999999</v>
      </c>
      <c r="AB483" s="23">
        <v>7.1779999999999999</v>
      </c>
      <c r="AC483" s="23">
        <v>7.2169999999999996</v>
      </c>
      <c r="AD483" s="23">
        <v>7.2919999999999998</v>
      </c>
      <c r="AE483" s="23">
        <v>7.0990000000000002</v>
      </c>
      <c r="AF483" s="23">
        <v>7.3520000000000003</v>
      </c>
      <c r="AG483" s="23">
        <v>6.9290000000000003</v>
      </c>
      <c r="AH483" s="6">
        <f t="shared" si="416"/>
        <v>7.1405000000000003</v>
      </c>
      <c r="AI483" s="9"/>
      <c r="AJ483" s="9"/>
      <c r="AK483" s="9"/>
      <c r="AL483" s="9"/>
      <c r="AM483" s="9"/>
      <c r="AN483" s="9"/>
      <c r="AO483" s="9"/>
      <c r="AP483" s="3"/>
      <c r="AQ483" s="23">
        <f t="shared" si="444"/>
        <v>0.2370000000000001</v>
      </c>
      <c r="AR483" s="23">
        <f t="shared" si="466"/>
        <v>0.24699999999999989</v>
      </c>
      <c r="AS483" s="23">
        <f t="shared" si="467"/>
        <v>3.6000000000000476E-2</v>
      </c>
      <c r="AT483" s="23">
        <f t="shared" si="445"/>
        <v>-0.11699999999999999</v>
      </c>
      <c r="AU483" s="23">
        <f t="shared" si="446"/>
        <v>-7.5000000000000178E-2</v>
      </c>
      <c r="AV483" s="23" t="str">
        <f t="shared" si="447"/>
        <v/>
      </c>
      <c r="AW483" s="23" t="str">
        <f t="shared" si="448"/>
        <v/>
      </c>
      <c r="AX483" s="23" t="str">
        <f t="shared" si="449"/>
        <v/>
      </c>
      <c r="AY483" s="23">
        <f t="shared" si="450"/>
        <v>1.000000000000334E-3</v>
      </c>
      <c r="AZ483" s="23">
        <f t="shared" si="451"/>
        <v>-8.0000000000000071E-3</v>
      </c>
      <c r="BA483" s="23">
        <f t="shared" si="452"/>
        <v>-8.0000000000000071E-3</v>
      </c>
      <c r="BB483" s="23">
        <f t="shared" si="453"/>
        <v>3.0999999999999694E-2</v>
      </c>
      <c r="BC483" s="23">
        <f t="shared" si="454"/>
        <v>0.10599999999999987</v>
      </c>
      <c r="BD483" s="23">
        <f t="shared" si="455"/>
        <v>-8.6999999999999744E-2</v>
      </c>
      <c r="BE483" s="23">
        <f t="shared" si="456"/>
        <v>0.16600000000000037</v>
      </c>
      <c r="BF483" s="23">
        <f t="shared" si="457"/>
        <v>-0.25699999999999967</v>
      </c>
      <c r="BG483" s="23">
        <f t="shared" si="458"/>
        <v>-4.5499999999999652E-2</v>
      </c>
      <c r="BH483" s="23" t="str">
        <f t="shared" si="459"/>
        <v/>
      </c>
      <c r="BI483" s="23" t="str">
        <f t="shared" si="460"/>
        <v/>
      </c>
      <c r="BJ483" s="23" t="str">
        <f t="shared" si="461"/>
        <v/>
      </c>
      <c r="BK483" s="23" t="str">
        <f t="shared" si="462"/>
        <v/>
      </c>
      <c r="BL483" s="23" t="str">
        <f t="shared" si="463"/>
        <v/>
      </c>
      <c r="BM483" s="23" t="str">
        <f t="shared" si="464"/>
        <v/>
      </c>
      <c r="BN483" s="23" t="str">
        <f t="shared" si="465"/>
        <v/>
      </c>
      <c r="BP483" s="8">
        <f t="shared" si="418"/>
        <v>0.2370000000000001</v>
      </c>
      <c r="BQ483" s="8">
        <f t="shared" si="419"/>
        <v>0.24699999999999989</v>
      </c>
      <c r="BR483" s="8">
        <f t="shared" si="420"/>
        <v>3.6000000000000476E-2</v>
      </c>
      <c r="BS483" s="8">
        <f t="shared" si="421"/>
        <v>0.11699999999999999</v>
      </c>
      <c r="BT483" s="8">
        <f t="shared" si="422"/>
        <v>7.5000000000000178E-2</v>
      </c>
      <c r="BU483" s="8" t="str">
        <f t="shared" si="423"/>
        <v/>
      </c>
      <c r="BV483" s="8" t="str">
        <f t="shared" si="424"/>
        <v/>
      </c>
      <c r="BW483" s="8" t="str">
        <f t="shared" si="425"/>
        <v/>
      </c>
      <c r="BX483" s="8">
        <f t="shared" si="426"/>
        <v>1.000000000000334E-3</v>
      </c>
      <c r="BY483" s="8">
        <f t="shared" si="427"/>
        <v>8.0000000000000071E-3</v>
      </c>
      <c r="BZ483" s="8">
        <f t="shared" si="428"/>
        <v>8.0000000000000071E-3</v>
      </c>
      <c r="CA483" s="8">
        <f t="shared" si="429"/>
        <v>3.0999999999999694E-2</v>
      </c>
      <c r="CB483" s="8">
        <f t="shared" si="430"/>
        <v>0.10599999999999987</v>
      </c>
      <c r="CC483" s="8">
        <f t="shared" si="431"/>
        <v>8.6999999999999744E-2</v>
      </c>
      <c r="CD483" s="8">
        <f t="shared" si="432"/>
        <v>0.16600000000000037</v>
      </c>
      <c r="CE483" s="8">
        <f t="shared" si="433"/>
        <v>0.25699999999999967</v>
      </c>
      <c r="CF483" s="8">
        <f t="shared" si="434"/>
        <v>4.5499999999999652E-2</v>
      </c>
      <c r="CG483" s="8" t="str">
        <f t="shared" si="435"/>
        <v/>
      </c>
      <c r="CH483" s="8" t="str">
        <f t="shared" si="436"/>
        <v/>
      </c>
      <c r="CI483" s="8" t="str">
        <f t="shared" si="437"/>
        <v/>
      </c>
      <c r="CJ483" s="8" t="str">
        <f t="shared" si="438"/>
        <v/>
      </c>
      <c r="CK483" s="8" t="str">
        <f t="shared" si="439"/>
        <v/>
      </c>
      <c r="CL483" s="8" t="str">
        <f t="shared" si="440"/>
        <v/>
      </c>
      <c r="CM483" s="8" t="str">
        <f t="shared" si="441"/>
        <v/>
      </c>
      <c r="CN483" s="8"/>
    </row>
    <row r="484" spans="1:92">
      <c r="A484" s="1">
        <f t="shared" si="468"/>
        <v>482</v>
      </c>
      <c r="B484" s="34"/>
      <c r="C484" s="1">
        <v>2</v>
      </c>
      <c r="D484" s="4">
        <f t="shared" si="443"/>
        <v>12</v>
      </c>
      <c r="E484" s="4" t="s">
        <v>176</v>
      </c>
      <c r="F484" s="4">
        <v>3</v>
      </c>
      <c r="G484" s="4" t="s">
        <v>13</v>
      </c>
      <c r="H484" s="4" t="s">
        <v>19</v>
      </c>
      <c r="I484" s="4"/>
      <c r="J484" s="5">
        <v>98.6</v>
      </c>
      <c r="K484" s="69"/>
      <c r="L484" s="41">
        <v>7.992</v>
      </c>
      <c r="M484" s="132" t="s">
        <v>242</v>
      </c>
      <c r="N484" s="1" t="s">
        <v>15</v>
      </c>
      <c r="O484" s="23">
        <v>7.9989999999999997</v>
      </c>
      <c r="P484" s="1" t="s">
        <v>9</v>
      </c>
      <c r="Q484" s="3"/>
      <c r="R484" s="23">
        <v>8.2100000000000009</v>
      </c>
      <c r="S484" s="23">
        <v>8.2449999999999992</v>
      </c>
      <c r="T484" s="23">
        <v>7.9880000000000004</v>
      </c>
      <c r="U484" s="23">
        <v>7.899</v>
      </c>
      <c r="V484" s="23">
        <v>7.98</v>
      </c>
      <c r="W484" s="50"/>
      <c r="X484" s="50"/>
      <c r="Y484" s="50"/>
      <c r="Z484" s="6">
        <v>8.0150000000000006</v>
      </c>
      <c r="AA484" s="6">
        <v>7.9939999999999998</v>
      </c>
      <c r="AB484" s="23">
        <v>8.2080000000000002</v>
      </c>
      <c r="AC484" s="23">
        <v>8.3059999999999992</v>
      </c>
      <c r="AD484" s="23">
        <v>8.2859999999999996</v>
      </c>
      <c r="AE484" s="23">
        <v>8.09</v>
      </c>
      <c r="AF484" s="23">
        <v>8.1370000000000005</v>
      </c>
      <c r="AG484" s="23">
        <v>7.7030000000000003</v>
      </c>
      <c r="AH484" s="6">
        <f t="shared" si="416"/>
        <v>7.92</v>
      </c>
      <c r="AI484" s="9"/>
      <c r="AJ484" s="9"/>
      <c r="AK484" s="9"/>
      <c r="AL484" s="9"/>
      <c r="AM484" s="9"/>
      <c r="AN484" s="9"/>
      <c r="AO484" s="9"/>
      <c r="AP484" s="3"/>
      <c r="AQ484" s="23">
        <f t="shared" si="444"/>
        <v>0.21800000000000086</v>
      </c>
      <c r="AR484" s="23">
        <f t="shared" si="466"/>
        <v>0.25299999999999923</v>
      </c>
      <c r="AS484" s="23">
        <f t="shared" si="467"/>
        <v>-3.9999999999995595E-3</v>
      </c>
      <c r="AT484" s="23">
        <f t="shared" si="445"/>
        <v>-9.2999999999999972E-2</v>
      </c>
      <c r="AU484" s="23">
        <f t="shared" si="446"/>
        <v>-1.1999999999999567E-2</v>
      </c>
      <c r="AV484" s="23" t="str">
        <f t="shared" si="447"/>
        <v/>
      </c>
      <c r="AW484" s="23" t="str">
        <f t="shared" si="448"/>
        <v/>
      </c>
      <c r="AX484" s="23" t="str">
        <f t="shared" si="449"/>
        <v/>
      </c>
      <c r="AY484" s="23">
        <f t="shared" si="450"/>
        <v>2.3000000000000576E-2</v>
      </c>
      <c r="AZ484" s="23">
        <f t="shared" si="451"/>
        <v>1.9999999999997797E-3</v>
      </c>
      <c r="BA484" s="23">
        <f t="shared" si="452"/>
        <v>0.21600000000000019</v>
      </c>
      <c r="BB484" s="23">
        <f t="shared" si="453"/>
        <v>0.31399999999999917</v>
      </c>
      <c r="BC484" s="23">
        <f t="shared" si="454"/>
        <v>0.29399999999999959</v>
      </c>
      <c r="BD484" s="23">
        <f t="shared" si="455"/>
        <v>9.7999999999999865E-2</v>
      </c>
      <c r="BE484" s="23">
        <f t="shared" si="456"/>
        <v>0.14500000000000046</v>
      </c>
      <c r="BF484" s="23">
        <f t="shared" si="457"/>
        <v>-0.2889999999999997</v>
      </c>
      <c r="BG484" s="23">
        <f t="shared" si="458"/>
        <v>-7.2000000000000064E-2</v>
      </c>
      <c r="BH484" s="23" t="str">
        <f t="shared" si="459"/>
        <v/>
      </c>
      <c r="BI484" s="23" t="str">
        <f t="shared" si="460"/>
        <v/>
      </c>
      <c r="BJ484" s="23" t="str">
        <f t="shared" si="461"/>
        <v/>
      </c>
      <c r="BK484" s="23" t="str">
        <f t="shared" si="462"/>
        <v/>
      </c>
      <c r="BL484" s="23" t="str">
        <f t="shared" si="463"/>
        <v/>
      </c>
      <c r="BM484" s="23" t="str">
        <f t="shared" si="464"/>
        <v/>
      </c>
      <c r="BN484" s="23" t="str">
        <f t="shared" si="465"/>
        <v/>
      </c>
      <c r="BP484" s="8">
        <f t="shared" si="418"/>
        <v>0.21800000000000086</v>
      </c>
      <c r="BQ484" s="8">
        <f t="shared" si="419"/>
        <v>0.25299999999999923</v>
      </c>
      <c r="BR484" s="8">
        <f t="shared" si="420"/>
        <v>3.9999999999995595E-3</v>
      </c>
      <c r="BS484" s="8">
        <f t="shared" si="421"/>
        <v>9.2999999999999972E-2</v>
      </c>
      <c r="BT484" s="8">
        <f t="shared" si="422"/>
        <v>1.1999999999999567E-2</v>
      </c>
      <c r="BU484" s="8" t="str">
        <f t="shared" si="423"/>
        <v/>
      </c>
      <c r="BV484" s="8" t="str">
        <f t="shared" si="424"/>
        <v/>
      </c>
      <c r="BW484" s="8" t="str">
        <f t="shared" si="425"/>
        <v/>
      </c>
      <c r="BX484" s="8">
        <f t="shared" si="426"/>
        <v>2.3000000000000576E-2</v>
      </c>
      <c r="BY484" s="8">
        <f t="shared" si="427"/>
        <v>1.9999999999997797E-3</v>
      </c>
      <c r="BZ484" s="8">
        <f t="shared" si="428"/>
        <v>0.21600000000000019</v>
      </c>
      <c r="CA484" s="8">
        <f t="shared" si="429"/>
        <v>0.31399999999999917</v>
      </c>
      <c r="CB484" s="8">
        <f t="shared" si="430"/>
        <v>0.29399999999999959</v>
      </c>
      <c r="CC484" s="8">
        <f t="shared" si="431"/>
        <v>9.7999999999999865E-2</v>
      </c>
      <c r="CD484" s="8">
        <f t="shared" si="432"/>
        <v>0.14500000000000046</v>
      </c>
      <c r="CE484" s="8">
        <f t="shared" si="433"/>
        <v>0.2889999999999997</v>
      </c>
      <c r="CF484" s="8">
        <f t="shared" si="434"/>
        <v>7.2000000000000064E-2</v>
      </c>
      <c r="CG484" s="8" t="str">
        <f t="shared" si="435"/>
        <v/>
      </c>
      <c r="CH484" s="8" t="str">
        <f t="shared" si="436"/>
        <v/>
      </c>
      <c r="CI484" s="8" t="str">
        <f t="shared" si="437"/>
        <v/>
      </c>
      <c r="CJ484" s="8" t="str">
        <f t="shared" si="438"/>
        <v/>
      </c>
      <c r="CK484" s="8" t="str">
        <f t="shared" si="439"/>
        <v/>
      </c>
      <c r="CL484" s="8" t="str">
        <f t="shared" si="440"/>
        <v/>
      </c>
      <c r="CM484" s="8" t="str">
        <f t="shared" si="441"/>
        <v/>
      </c>
      <c r="CN484" s="8"/>
    </row>
    <row r="485" spans="1:92">
      <c r="A485" s="1">
        <f t="shared" si="468"/>
        <v>483</v>
      </c>
      <c r="B485" s="34"/>
      <c r="C485" s="1">
        <v>2</v>
      </c>
      <c r="D485" s="4">
        <f t="shared" si="443"/>
        <v>12</v>
      </c>
      <c r="E485" s="4" t="s">
        <v>268</v>
      </c>
      <c r="F485" s="4">
        <v>3</v>
      </c>
      <c r="G485" s="4" t="s">
        <v>16</v>
      </c>
      <c r="H485" s="4" t="s">
        <v>17</v>
      </c>
      <c r="I485" s="4"/>
      <c r="J485" s="5">
        <v>96.3</v>
      </c>
      <c r="K485" s="69"/>
      <c r="L485" s="41">
        <v>8.343</v>
      </c>
      <c r="M485" s="132" t="s">
        <v>242</v>
      </c>
      <c r="N485" s="1" t="s">
        <v>15</v>
      </c>
      <c r="O485" s="23">
        <v>8.3770000000000007</v>
      </c>
      <c r="P485" s="1" t="s">
        <v>9</v>
      </c>
      <c r="Q485" s="3"/>
      <c r="R485" s="23">
        <v>9.2409999999999997</v>
      </c>
      <c r="S485" s="23">
        <v>8.4239999999999995</v>
      </c>
      <c r="T485" s="23">
        <v>8.75</v>
      </c>
      <c r="U485" s="23">
        <v>8.6940000000000008</v>
      </c>
      <c r="V485" s="23">
        <v>8.6180000000000003</v>
      </c>
      <c r="W485" s="50"/>
      <c r="X485" s="50"/>
      <c r="Y485" s="50"/>
      <c r="Z485" s="6">
        <v>8.3729999999999993</v>
      </c>
      <c r="AA485" s="6">
        <v>8.3849999999999998</v>
      </c>
      <c r="AB485" s="23">
        <v>9.2080000000000002</v>
      </c>
      <c r="AC485" s="23">
        <v>8.9139999999999997</v>
      </c>
      <c r="AD485" s="23">
        <v>8.7539999999999996</v>
      </c>
      <c r="AE485" s="23">
        <v>9.07</v>
      </c>
      <c r="AF485" s="23">
        <v>8.7330000000000005</v>
      </c>
      <c r="AG485" s="23">
        <v>8.3010000000000002</v>
      </c>
      <c r="AH485" s="6">
        <f t="shared" si="416"/>
        <v>8.5169999999999995</v>
      </c>
      <c r="AI485" s="9"/>
      <c r="AJ485" s="9"/>
      <c r="AK485" s="9"/>
      <c r="AL485" s="9"/>
      <c r="AM485" s="9"/>
      <c r="AN485" s="9"/>
      <c r="AO485" s="9"/>
      <c r="AP485" s="3"/>
      <c r="AQ485" s="23">
        <f t="shared" si="444"/>
        <v>0.89799999999999969</v>
      </c>
      <c r="AR485" s="23">
        <f t="shared" si="466"/>
        <v>8.0999999999999517E-2</v>
      </c>
      <c r="AS485" s="23">
        <f t="shared" si="467"/>
        <v>0.40700000000000003</v>
      </c>
      <c r="AT485" s="23">
        <f t="shared" si="445"/>
        <v>0.35100000000000087</v>
      </c>
      <c r="AU485" s="23">
        <f t="shared" si="446"/>
        <v>0.27500000000000036</v>
      </c>
      <c r="AV485" s="23" t="str">
        <f t="shared" si="447"/>
        <v/>
      </c>
      <c r="AW485" s="23" t="str">
        <f t="shared" si="448"/>
        <v/>
      </c>
      <c r="AX485" s="23" t="str">
        <f t="shared" si="449"/>
        <v/>
      </c>
      <c r="AY485" s="23">
        <f t="shared" si="450"/>
        <v>2.9999999999999361E-2</v>
      </c>
      <c r="AZ485" s="23">
        <f t="shared" si="451"/>
        <v>4.1999999999999815E-2</v>
      </c>
      <c r="BA485" s="23">
        <f t="shared" si="452"/>
        <v>0.86500000000000021</v>
      </c>
      <c r="BB485" s="23">
        <f t="shared" si="453"/>
        <v>0.57099999999999973</v>
      </c>
      <c r="BC485" s="23">
        <f t="shared" si="454"/>
        <v>0.41099999999999959</v>
      </c>
      <c r="BD485" s="23">
        <f t="shared" si="455"/>
        <v>0.72700000000000031</v>
      </c>
      <c r="BE485" s="23">
        <f t="shared" si="456"/>
        <v>0.39000000000000057</v>
      </c>
      <c r="BF485" s="23">
        <f t="shared" si="457"/>
        <v>-4.1999999999999815E-2</v>
      </c>
      <c r="BG485" s="23">
        <f t="shared" si="458"/>
        <v>0.17399999999999949</v>
      </c>
      <c r="BH485" s="23" t="str">
        <f t="shared" si="459"/>
        <v/>
      </c>
      <c r="BI485" s="23" t="str">
        <f t="shared" si="460"/>
        <v/>
      </c>
      <c r="BJ485" s="23" t="str">
        <f t="shared" si="461"/>
        <v/>
      </c>
      <c r="BK485" s="23" t="str">
        <f t="shared" si="462"/>
        <v/>
      </c>
      <c r="BL485" s="23" t="str">
        <f t="shared" si="463"/>
        <v/>
      </c>
      <c r="BM485" s="23" t="str">
        <f t="shared" si="464"/>
        <v/>
      </c>
      <c r="BN485" s="23" t="str">
        <f t="shared" si="465"/>
        <v/>
      </c>
      <c r="BP485" s="8">
        <f t="shared" si="418"/>
        <v>0.89799999999999969</v>
      </c>
      <c r="BQ485" s="8">
        <f t="shared" si="419"/>
        <v>8.0999999999999517E-2</v>
      </c>
      <c r="BR485" s="8">
        <f t="shared" si="420"/>
        <v>0.40700000000000003</v>
      </c>
      <c r="BS485" s="8">
        <f t="shared" si="421"/>
        <v>0.35100000000000087</v>
      </c>
      <c r="BT485" s="8">
        <f t="shared" si="422"/>
        <v>0.27500000000000036</v>
      </c>
      <c r="BU485" s="8" t="str">
        <f t="shared" si="423"/>
        <v/>
      </c>
      <c r="BV485" s="8" t="str">
        <f t="shared" si="424"/>
        <v/>
      </c>
      <c r="BW485" s="8" t="str">
        <f t="shared" si="425"/>
        <v/>
      </c>
      <c r="BX485" s="8">
        <f t="shared" si="426"/>
        <v>2.9999999999999361E-2</v>
      </c>
      <c r="BY485" s="8">
        <f t="shared" si="427"/>
        <v>4.1999999999999815E-2</v>
      </c>
      <c r="BZ485" s="8">
        <f t="shared" si="428"/>
        <v>0.86500000000000021</v>
      </c>
      <c r="CA485" s="8">
        <f t="shared" si="429"/>
        <v>0.57099999999999973</v>
      </c>
      <c r="CB485" s="8">
        <f t="shared" si="430"/>
        <v>0.41099999999999959</v>
      </c>
      <c r="CC485" s="8">
        <f t="shared" si="431"/>
        <v>0.72700000000000031</v>
      </c>
      <c r="CD485" s="8">
        <f t="shared" si="432"/>
        <v>0.39000000000000057</v>
      </c>
      <c r="CE485" s="8">
        <f t="shared" si="433"/>
        <v>4.1999999999999815E-2</v>
      </c>
      <c r="CF485" s="8">
        <f t="shared" si="434"/>
        <v>0.17399999999999949</v>
      </c>
      <c r="CG485" s="8" t="str">
        <f t="shared" si="435"/>
        <v/>
      </c>
      <c r="CH485" s="8" t="str">
        <f t="shared" si="436"/>
        <v/>
      </c>
      <c r="CI485" s="8" t="str">
        <f t="shared" si="437"/>
        <v/>
      </c>
      <c r="CJ485" s="8" t="str">
        <f t="shared" si="438"/>
        <v/>
      </c>
      <c r="CK485" s="8" t="str">
        <f t="shared" si="439"/>
        <v/>
      </c>
      <c r="CL485" s="8" t="str">
        <f t="shared" si="440"/>
        <v/>
      </c>
      <c r="CM485" s="8" t="str">
        <f t="shared" si="441"/>
        <v/>
      </c>
      <c r="CN485" s="8"/>
    </row>
    <row r="486" spans="1:92">
      <c r="A486" s="1">
        <f t="shared" si="468"/>
        <v>484</v>
      </c>
      <c r="B486" s="34"/>
      <c r="C486" s="1">
        <v>2</v>
      </c>
      <c r="D486" s="4">
        <f t="shared" si="443"/>
        <v>12</v>
      </c>
      <c r="E486" s="4" t="s">
        <v>269</v>
      </c>
      <c r="F486" s="4">
        <v>3</v>
      </c>
      <c r="G486" s="4" t="s">
        <v>13</v>
      </c>
      <c r="H486" s="4" t="s">
        <v>19</v>
      </c>
      <c r="I486" s="4"/>
      <c r="J486" s="5">
        <v>97.8</v>
      </c>
      <c r="K486" s="69"/>
      <c r="L486" s="62">
        <v>8.5129999999999999</v>
      </c>
      <c r="M486" s="132" t="s">
        <v>242</v>
      </c>
      <c r="N486" s="4" t="s">
        <v>15</v>
      </c>
      <c r="O486" s="6">
        <v>8.5169999999999995</v>
      </c>
      <c r="P486" s="4" t="s">
        <v>9</v>
      </c>
      <c r="Q486" s="3"/>
      <c r="R486" s="23">
        <v>8.8759999999999994</v>
      </c>
      <c r="S486" s="23">
        <v>8.9329999999999998</v>
      </c>
      <c r="T486" s="23">
        <v>8.5380000000000003</v>
      </c>
      <c r="U486" s="23">
        <v>8.5299999999999994</v>
      </c>
      <c r="V486" s="23">
        <v>8.5670000000000002</v>
      </c>
      <c r="W486" s="50"/>
      <c r="X486" s="50"/>
      <c r="Y486" s="50"/>
      <c r="Z486" s="6">
        <v>8.5500000000000007</v>
      </c>
      <c r="AA486" s="6">
        <v>8.5229999999999997</v>
      </c>
      <c r="AB486" s="23">
        <v>8.7989999999999995</v>
      </c>
      <c r="AC486" s="23">
        <v>8.9139999999999997</v>
      </c>
      <c r="AD486" s="23">
        <v>8.92</v>
      </c>
      <c r="AE486" s="23">
        <v>8.6620000000000008</v>
      </c>
      <c r="AF486" s="23">
        <v>8.8030000000000008</v>
      </c>
      <c r="AG486" s="23">
        <v>8.2089999999999996</v>
      </c>
      <c r="AH486" s="6">
        <f t="shared" si="416"/>
        <v>8.5060000000000002</v>
      </c>
      <c r="AI486" s="9"/>
      <c r="AJ486" s="9"/>
      <c r="AK486" s="9"/>
      <c r="AL486" s="9"/>
      <c r="AM486" s="9"/>
      <c r="AN486" s="9"/>
      <c r="AO486" s="9"/>
      <c r="AP486" s="3"/>
      <c r="AQ486" s="23">
        <f t="shared" si="444"/>
        <v>0.36299999999999955</v>
      </c>
      <c r="AR486" s="23">
        <f t="shared" si="466"/>
        <v>0.41999999999999993</v>
      </c>
      <c r="AS486" s="23">
        <f t="shared" si="467"/>
        <v>2.5000000000000355E-2</v>
      </c>
      <c r="AT486" s="23">
        <f t="shared" si="445"/>
        <v>1.699999999999946E-2</v>
      </c>
      <c r="AU486" s="23">
        <f t="shared" si="446"/>
        <v>5.400000000000027E-2</v>
      </c>
      <c r="AV486" s="23" t="str">
        <f t="shared" si="447"/>
        <v/>
      </c>
      <c r="AW486" s="23" t="str">
        <f t="shared" si="448"/>
        <v/>
      </c>
      <c r="AX486" s="23" t="str">
        <f t="shared" si="449"/>
        <v/>
      </c>
      <c r="AY486" s="23">
        <f t="shared" si="450"/>
        <v>3.700000000000081E-2</v>
      </c>
      <c r="AZ486" s="23">
        <f t="shared" si="451"/>
        <v>9.9999999999997868E-3</v>
      </c>
      <c r="BA486" s="23">
        <f t="shared" si="452"/>
        <v>0.28599999999999959</v>
      </c>
      <c r="BB486" s="23">
        <f t="shared" si="453"/>
        <v>0.4009999999999998</v>
      </c>
      <c r="BC486" s="23">
        <f t="shared" si="454"/>
        <v>0.40700000000000003</v>
      </c>
      <c r="BD486" s="23">
        <f t="shared" si="455"/>
        <v>0.14900000000000091</v>
      </c>
      <c r="BE486" s="23">
        <f t="shared" si="456"/>
        <v>0.29000000000000092</v>
      </c>
      <c r="BF486" s="23">
        <f t="shared" si="457"/>
        <v>-0.30400000000000027</v>
      </c>
      <c r="BG486" s="23">
        <f t="shared" si="458"/>
        <v>-6.9999999999996732E-3</v>
      </c>
      <c r="BH486" s="23" t="str">
        <f t="shared" si="459"/>
        <v/>
      </c>
      <c r="BI486" s="23" t="str">
        <f t="shared" si="460"/>
        <v/>
      </c>
      <c r="BJ486" s="23" t="str">
        <f t="shared" si="461"/>
        <v/>
      </c>
      <c r="BK486" s="23" t="str">
        <f t="shared" si="462"/>
        <v/>
      </c>
      <c r="BL486" s="23" t="str">
        <f t="shared" si="463"/>
        <v/>
      </c>
      <c r="BM486" s="23" t="str">
        <f t="shared" si="464"/>
        <v/>
      </c>
      <c r="BN486" s="23" t="str">
        <f t="shared" si="465"/>
        <v/>
      </c>
      <c r="BP486" s="8">
        <f t="shared" si="418"/>
        <v>0.36299999999999955</v>
      </c>
      <c r="BQ486" s="8">
        <f t="shared" si="419"/>
        <v>0.41999999999999993</v>
      </c>
      <c r="BR486" s="8">
        <f t="shared" si="420"/>
        <v>2.5000000000000355E-2</v>
      </c>
      <c r="BS486" s="8">
        <f t="shared" si="421"/>
        <v>1.699999999999946E-2</v>
      </c>
      <c r="BT486" s="8">
        <f t="shared" si="422"/>
        <v>5.400000000000027E-2</v>
      </c>
      <c r="BU486" s="8" t="str">
        <f t="shared" si="423"/>
        <v/>
      </c>
      <c r="BV486" s="8" t="str">
        <f t="shared" si="424"/>
        <v/>
      </c>
      <c r="BW486" s="8" t="str">
        <f t="shared" si="425"/>
        <v/>
      </c>
      <c r="BX486" s="8">
        <f t="shared" si="426"/>
        <v>3.700000000000081E-2</v>
      </c>
      <c r="BY486" s="8">
        <f t="shared" si="427"/>
        <v>9.9999999999997868E-3</v>
      </c>
      <c r="BZ486" s="8">
        <f t="shared" si="428"/>
        <v>0.28599999999999959</v>
      </c>
      <c r="CA486" s="8">
        <f t="shared" si="429"/>
        <v>0.4009999999999998</v>
      </c>
      <c r="CB486" s="8">
        <f t="shared" si="430"/>
        <v>0.40700000000000003</v>
      </c>
      <c r="CC486" s="8">
        <f t="shared" si="431"/>
        <v>0.14900000000000091</v>
      </c>
      <c r="CD486" s="8">
        <f t="shared" si="432"/>
        <v>0.29000000000000092</v>
      </c>
      <c r="CE486" s="8">
        <f t="shared" si="433"/>
        <v>0.30400000000000027</v>
      </c>
      <c r="CF486" s="8">
        <f t="shared" si="434"/>
        <v>6.9999999999996732E-3</v>
      </c>
      <c r="CG486" s="8" t="str">
        <f t="shared" si="435"/>
        <v/>
      </c>
      <c r="CH486" s="8" t="str">
        <f t="shared" si="436"/>
        <v/>
      </c>
      <c r="CI486" s="8" t="str">
        <f t="shared" si="437"/>
        <v/>
      </c>
      <c r="CJ486" s="8" t="str">
        <f t="shared" si="438"/>
        <v/>
      </c>
      <c r="CK486" s="8" t="str">
        <f t="shared" si="439"/>
        <v/>
      </c>
      <c r="CL486" s="8" t="str">
        <f t="shared" si="440"/>
        <v/>
      </c>
      <c r="CM486" s="8" t="str">
        <f t="shared" si="441"/>
        <v/>
      </c>
      <c r="CN486" s="8"/>
    </row>
    <row r="487" spans="1:92">
      <c r="A487" s="1">
        <f t="shared" si="468"/>
        <v>485</v>
      </c>
      <c r="B487" s="34" t="s">
        <v>158</v>
      </c>
      <c r="C487" s="1">
        <v>2</v>
      </c>
      <c r="D487" s="4">
        <f t="shared" si="443"/>
        <v>12</v>
      </c>
      <c r="E487" s="4" t="s">
        <v>246</v>
      </c>
      <c r="F487" s="4">
        <v>1</v>
      </c>
      <c r="G487" s="4" t="s">
        <v>13</v>
      </c>
      <c r="H487" s="4" t="s">
        <v>14</v>
      </c>
      <c r="I487" s="4"/>
      <c r="J487" s="5">
        <v>90.9</v>
      </c>
      <c r="K487" s="67">
        <v>3.0000000000000001E-3</v>
      </c>
      <c r="L487" s="41">
        <v>2.4630000000000001</v>
      </c>
      <c r="M487" s="132" t="s">
        <v>242</v>
      </c>
      <c r="N487" s="1" t="s">
        <v>15</v>
      </c>
      <c r="O487" s="23">
        <v>2.472</v>
      </c>
      <c r="P487" s="1" t="s">
        <v>9</v>
      </c>
      <c r="Q487" s="3" t="s">
        <v>227</v>
      </c>
      <c r="R487" s="46">
        <v>2.5350000000000001</v>
      </c>
      <c r="S487" s="46">
        <v>2.4950000000000001</v>
      </c>
      <c r="T487" s="46">
        <v>2.444</v>
      </c>
      <c r="U487" s="46">
        <v>2.4500000000000002</v>
      </c>
      <c r="V487" s="46">
        <v>2.5390000000000001</v>
      </c>
      <c r="W487" s="46">
        <v>2.4820000000000002</v>
      </c>
      <c r="X487" s="46">
        <v>2.4820000000000002</v>
      </c>
      <c r="Y487" s="46">
        <v>2.4780000000000002</v>
      </c>
      <c r="Z487" s="23">
        <v>2.4649999999999999</v>
      </c>
      <c r="AA487" s="23">
        <v>2.4550000000000001</v>
      </c>
      <c r="AB487" s="23">
        <v>2.5649999999999999</v>
      </c>
      <c r="AC487" s="23">
        <v>2.68</v>
      </c>
      <c r="AD487" s="23">
        <v>2.6179999999999999</v>
      </c>
      <c r="AE487" s="23">
        <v>2.387</v>
      </c>
      <c r="AF487" s="23">
        <v>2.3530000000000002</v>
      </c>
      <c r="AG487" s="23">
        <v>2.3460000000000001</v>
      </c>
      <c r="AH487" s="6">
        <f t="shared" si="416"/>
        <v>2.3494999999999999</v>
      </c>
      <c r="AI487" s="9"/>
      <c r="AJ487" s="9"/>
      <c r="AK487" s="9"/>
      <c r="AL487" s="9"/>
      <c r="AM487" s="9"/>
      <c r="AN487" s="9"/>
      <c r="AO487" s="9"/>
      <c r="AP487" s="3"/>
      <c r="AQ487" s="23">
        <f t="shared" si="444"/>
        <v>7.2000000000000064E-2</v>
      </c>
      <c r="AR487" s="23">
        <f t="shared" si="466"/>
        <v>3.2000000000000028E-2</v>
      </c>
      <c r="AS487" s="23">
        <f t="shared" si="467"/>
        <v>-1.9000000000000128E-2</v>
      </c>
      <c r="AT487" s="23">
        <f t="shared" si="445"/>
        <v>-1.2999999999999901E-2</v>
      </c>
      <c r="AU487" s="23">
        <f t="shared" si="446"/>
        <v>7.6000000000000068E-2</v>
      </c>
      <c r="AV487" s="23">
        <f t="shared" si="447"/>
        <v>1.9000000000000128E-2</v>
      </c>
      <c r="AW487" s="23">
        <f t="shared" si="448"/>
        <v>1.9000000000000128E-2</v>
      </c>
      <c r="AX487" s="23">
        <f t="shared" si="449"/>
        <v>1.5000000000000124E-2</v>
      </c>
      <c r="AY487" s="23">
        <f t="shared" si="450"/>
        <v>1.9999999999997797E-3</v>
      </c>
      <c r="AZ487" s="23">
        <f t="shared" si="451"/>
        <v>-8.0000000000000071E-3</v>
      </c>
      <c r="BA487" s="23">
        <f t="shared" si="452"/>
        <v>0.10199999999999987</v>
      </c>
      <c r="BB487" s="23">
        <f t="shared" si="453"/>
        <v>0.21700000000000008</v>
      </c>
      <c r="BC487" s="23">
        <f t="shared" si="454"/>
        <v>0.1549999999999998</v>
      </c>
      <c r="BD487" s="23">
        <f t="shared" si="455"/>
        <v>-7.6000000000000068E-2</v>
      </c>
      <c r="BE487" s="23">
        <f t="shared" si="456"/>
        <v>-0.10999999999999988</v>
      </c>
      <c r="BF487" s="23">
        <f t="shared" si="457"/>
        <v>-0.11699999999999999</v>
      </c>
      <c r="BG487" s="23">
        <f t="shared" si="458"/>
        <v>-0.11350000000000016</v>
      </c>
      <c r="BH487" s="23" t="str">
        <f t="shared" si="459"/>
        <v/>
      </c>
      <c r="BI487" s="23" t="str">
        <f t="shared" si="460"/>
        <v/>
      </c>
      <c r="BJ487" s="23" t="str">
        <f t="shared" si="461"/>
        <v/>
      </c>
      <c r="BK487" s="23" t="str">
        <f t="shared" si="462"/>
        <v/>
      </c>
      <c r="BL487" s="23" t="str">
        <f t="shared" si="463"/>
        <v/>
      </c>
      <c r="BM487" s="23" t="str">
        <f t="shared" si="464"/>
        <v/>
      </c>
      <c r="BN487" s="23" t="str">
        <f t="shared" si="465"/>
        <v/>
      </c>
      <c r="BP487" s="8">
        <f t="shared" si="418"/>
        <v>7.2000000000000064E-2</v>
      </c>
      <c r="BQ487" s="8">
        <f t="shared" si="419"/>
        <v>3.2000000000000028E-2</v>
      </c>
      <c r="BR487" s="8">
        <f t="shared" si="420"/>
        <v>1.9000000000000128E-2</v>
      </c>
      <c r="BS487" s="8">
        <f t="shared" si="421"/>
        <v>1.2999999999999901E-2</v>
      </c>
      <c r="BT487" s="8">
        <f t="shared" si="422"/>
        <v>7.6000000000000068E-2</v>
      </c>
      <c r="BU487" s="8">
        <f t="shared" si="423"/>
        <v>1.9000000000000128E-2</v>
      </c>
      <c r="BV487" s="8">
        <f t="shared" si="424"/>
        <v>1.9000000000000128E-2</v>
      </c>
      <c r="BW487" s="8">
        <f t="shared" si="425"/>
        <v>1.5000000000000124E-2</v>
      </c>
      <c r="BX487" s="8">
        <f t="shared" si="426"/>
        <v>1.9999999999997797E-3</v>
      </c>
      <c r="BY487" s="8">
        <f t="shared" si="427"/>
        <v>8.0000000000000071E-3</v>
      </c>
      <c r="BZ487" s="8">
        <f t="shared" si="428"/>
        <v>0.10199999999999987</v>
      </c>
      <c r="CA487" s="8">
        <f t="shared" si="429"/>
        <v>0.21700000000000008</v>
      </c>
      <c r="CB487" s="8">
        <f t="shared" si="430"/>
        <v>0.1549999999999998</v>
      </c>
      <c r="CC487" s="8">
        <f t="shared" si="431"/>
        <v>7.6000000000000068E-2</v>
      </c>
      <c r="CD487" s="8">
        <f t="shared" si="432"/>
        <v>0.10999999999999988</v>
      </c>
      <c r="CE487" s="8">
        <f t="shared" si="433"/>
        <v>0.11699999999999999</v>
      </c>
      <c r="CF487" s="8">
        <f t="shared" si="434"/>
        <v>0.11350000000000016</v>
      </c>
      <c r="CG487" s="8" t="str">
        <f t="shared" si="435"/>
        <v/>
      </c>
      <c r="CH487" s="8" t="str">
        <f t="shared" si="436"/>
        <v/>
      </c>
      <c r="CI487" s="8" t="str">
        <f t="shared" si="437"/>
        <v/>
      </c>
      <c r="CJ487" s="8" t="str">
        <f t="shared" si="438"/>
        <v/>
      </c>
      <c r="CK487" s="8" t="str">
        <f t="shared" si="439"/>
        <v/>
      </c>
      <c r="CL487" s="8" t="str">
        <f t="shared" si="440"/>
        <v/>
      </c>
      <c r="CM487" s="8" t="str">
        <f t="shared" si="441"/>
        <v/>
      </c>
      <c r="CN487" s="8"/>
    </row>
    <row r="488" spans="1:92">
      <c r="A488" s="1">
        <f t="shared" si="468"/>
        <v>486</v>
      </c>
      <c r="B488" s="34" t="s">
        <v>159</v>
      </c>
      <c r="C488" s="1">
        <v>2</v>
      </c>
      <c r="D488" s="4">
        <f t="shared" si="443"/>
        <v>12</v>
      </c>
      <c r="E488" s="4" t="s">
        <v>246</v>
      </c>
      <c r="F488" s="4">
        <v>1</v>
      </c>
      <c r="G488" s="4" t="s">
        <v>13</v>
      </c>
      <c r="H488" s="4" t="s">
        <v>14</v>
      </c>
      <c r="I488" s="4"/>
      <c r="J488" s="5">
        <v>90.3</v>
      </c>
      <c r="K488" s="67">
        <v>1E-3</v>
      </c>
      <c r="L488" s="41">
        <v>1.579</v>
      </c>
      <c r="M488" s="132" t="s">
        <v>242</v>
      </c>
      <c r="N488" s="1" t="s">
        <v>15</v>
      </c>
      <c r="O488" s="23">
        <v>1.591</v>
      </c>
      <c r="P488" s="1" t="s">
        <v>9</v>
      </c>
      <c r="Q488" s="3" t="s">
        <v>227</v>
      </c>
      <c r="R488" s="23">
        <v>1.6819999999999999</v>
      </c>
      <c r="S488" s="23">
        <v>1.6779999999999999</v>
      </c>
      <c r="T488" s="23">
        <v>1.393</v>
      </c>
      <c r="U488" s="23">
        <v>1.5549999999999999</v>
      </c>
      <c r="V488" s="23">
        <v>1.673</v>
      </c>
      <c r="W488" s="23">
        <v>1.59</v>
      </c>
      <c r="X488" s="23">
        <v>1.591</v>
      </c>
      <c r="Y488" s="23">
        <v>1.605</v>
      </c>
      <c r="Z488" s="23">
        <v>1.591</v>
      </c>
      <c r="AA488" s="23">
        <v>1.58</v>
      </c>
      <c r="AB488" s="23">
        <v>1.738</v>
      </c>
      <c r="AC488" s="23">
        <v>1.7909999999999999</v>
      </c>
      <c r="AD488" s="23">
        <v>1.7529999999999999</v>
      </c>
      <c r="AE488" s="23">
        <v>1.5960000000000001</v>
      </c>
      <c r="AF488" s="23">
        <v>1.621</v>
      </c>
      <c r="AG488" s="23">
        <v>1.3879999999999999</v>
      </c>
      <c r="AH488" s="6">
        <f t="shared" si="416"/>
        <v>1.5044999999999999</v>
      </c>
      <c r="AI488" s="9"/>
      <c r="AJ488" s="9"/>
      <c r="AK488" s="9"/>
      <c r="AL488" s="9"/>
      <c r="AM488" s="9"/>
      <c r="AN488" s="9"/>
      <c r="AO488" s="9"/>
      <c r="AP488" s="3"/>
      <c r="AQ488" s="23">
        <f t="shared" si="444"/>
        <v>0.10299999999999998</v>
      </c>
      <c r="AR488" s="23">
        <f t="shared" si="466"/>
        <v>9.8999999999999977E-2</v>
      </c>
      <c r="AS488" s="23">
        <f t="shared" si="467"/>
        <v>-0.18599999999999994</v>
      </c>
      <c r="AT488" s="23">
        <f t="shared" si="445"/>
        <v>-2.4000000000000021E-2</v>
      </c>
      <c r="AU488" s="23">
        <f t="shared" si="446"/>
        <v>9.4000000000000083E-2</v>
      </c>
      <c r="AV488" s="23">
        <f t="shared" si="447"/>
        <v>1.1000000000000121E-2</v>
      </c>
      <c r="AW488" s="23">
        <f t="shared" si="448"/>
        <v>1.2000000000000011E-2</v>
      </c>
      <c r="AX488" s="23">
        <f t="shared" si="449"/>
        <v>2.6000000000000023E-2</v>
      </c>
      <c r="AY488" s="23">
        <f t="shared" si="450"/>
        <v>1.2000000000000011E-2</v>
      </c>
      <c r="AZ488" s="23">
        <f t="shared" si="451"/>
        <v>1.0000000000001119E-3</v>
      </c>
      <c r="BA488" s="23">
        <f t="shared" si="452"/>
        <v>0.15900000000000003</v>
      </c>
      <c r="BB488" s="23">
        <f t="shared" si="453"/>
        <v>0.21199999999999997</v>
      </c>
      <c r="BC488" s="23">
        <f t="shared" si="454"/>
        <v>0.17399999999999993</v>
      </c>
      <c r="BD488" s="23">
        <f t="shared" si="455"/>
        <v>1.7000000000000126E-2</v>
      </c>
      <c r="BE488" s="23">
        <f t="shared" si="456"/>
        <v>4.2000000000000037E-2</v>
      </c>
      <c r="BF488" s="23">
        <f t="shared" si="457"/>
        <v>-0.19100000000000006</v>
      </c>
      <c r="BG488" s="23">
        <f t="shared" si="458"/>
        <v>-7.4500000000000011E-2</v>
      </c>
      <c r="BH488" s="23" t="str">
        <f t="shared" si="459"/>
        <v/>
      </c>
      <c r="BI488" s="23" t="str">
        <f t="shared" si="460"/>
        <v/>
      </c>
      <c r="BJ488" s="23" t="str">
        <f t="shared" si="461"/>
        <v/>
      </c>
      <c r="BK488" s="23" t="str">
        <f t="shared" si="462"/>
        <v/>
      </c>
      <c r="BL488" s="23" t="str">
        <f t="shared" si="463"/>
        <v/>
      </c>
      <c r="BM488" s="23" t="str">
        <f t="shared" si="464"/>
        <v/>
      </c>
      <c r="BN488" s="23" t="str">
        <f t="shared" si="465"/>
        <v/>
      </c>
      <c r="BP488" s="8">
        <f t="shared" si="418"/>
        <v>0.10299999999999998</v>
      </c>
      <c r="BQ488" s="8">
        <f t="shared" si="419"/>
        <v>9.8999999999999977E-2</v>
      </c>
      <c r="BR488" s="8">
        <f t="shared" si="420"/>
        <v>0.18599999999999994</v>
      </c>
      <c r="BS488" s="8">
        <f t="shared" si="421"/>
        <v>2.4000000000000021E-2</v>
      </c>
      <c r="BT488" s="8">
        <f t="shared" si="422"/>
        <v>9.4000000000000083E-2</v>
      </c>
      <c r="BU488" s="8">
        <f t="shared" si="423"/>
        <v>1.1000000000000121E-2</v>
      </c>
      <c r="BV488" s="8">
        <f t="shared" si="424"/>
        <v>1.2000000000000011E-2</v>
      </c>
      <c r="BW488" s="8">
        <f t="shared" si="425"/>
        <v>2.6000000000000023E-2</v>
      </c>
      <c r="BX488" s="8">
        <f t="shared" si="426"/>
        <v>1.2000000000000011E-2</v>
      </c>
      <c r="BY488" s="8">
        <f t="shared" si="427"/>
        <v>1.0000000000001119E-3</v>
      </c>
      <c r="BZ488" s="8">
        <f t="shared" si="428"/>
        <v>0.15900000000000003</v>
      </c>
      <c r="CA488" s="8">
        <f t="shared" si="429"/>
        <v>0.21199999999999997</v>
      </c>
      <c r="CB488" s="8">
        <f t="shared" si="430"/>
        <v>0.17399999999999993</v>
      </c>
      <c r="CC488" s="8">
        <f t="shared" si="431"/>
        <v>1.7000000000000126E-2</v>
      </c>
      <c r="CD488" s="8">
        <f t="shared" si="432"/>
        <v>4.2000000000000037E-2</v>
      </c>
      <c r="CE488" s="8">
        <f t="shared" si="433"/>
        <v>0.19100000000000006</v>
      </c>
      <c r="CF488" s="8">
        <f t="shared" si="434"/>
        <v>7.4500000000000011E-2</v>
      </c>
      <c r="CG488" s="8" t="str">
        <f t="shared" si="435"/>
        <v/>
      </c>
      <c r="CH488" s="8" t="str">
        <f t="shared" si="436"/>
        <v/>
      </c>
      <c r="CI488" s="8" t="str">
        <f t="shared" si="437"/>
        <v/>
      </c>
      <c r="CJ488" s="8" t="str">
        <f t="shared" si="438"/>
        <v/>
      </c>
      <c r="CK488" s="8" t="str">
        <f t="shared" si="439"/>
        <v/>
      </c>
      <c r="CL488" s="8" t="str">
        <f t="shared" si="440"/>
        <v/>
      </c>
      <c r="CM488" s="8" t="str">
        <f t="shared" si="441"/>
        <v/>
      </c>
      <c r="CN488" s="8"/>
    </row>
    <row r="489" spans="1:92">
      <c r="A489" s="1">
        <f t="shared" si="468"/>
        <v>487</v>
      </c>
      <c r="B489" s="34" t="s">
        <v>172</v>
      </c>
      <c r="C489" s="1">
        <v>2</v>
      </c>
      <c r="D489" s="4">
        <f t="shared" si="443"/>
        <v>12</v>
      </c>
      <c r="E489" s="4" t="s">
        <v>246</v>
      </c>
      <c r="F489" s="4">
        <v>1</v>
      </c>
      <c r="G489" s="4" t="s">
        <v>13</v>
      </c>
      <c r="H489" s="4" t="s">
        <v>160</v>
      </c>
      <c r="I489" s="4"/>
      <c r="J489" s="5">
        <v>93.1</v>
      </c>
      <c r="K489" s="67">
        <v>2.4E-2</v>
      </c>
      <c r="L489" s="41">
        <v>3.0590000000000002</v>
      </c>
      <c r="M489" s="132" t="s">
        <v>242</v>
      </c>
      <c r="N489" s="1" t="s">
        <v>15</v>
      </c>
      <c r="O489" s="23">
        <v>3.056</v>
      </c>
      <c r="P489" s="1" t="s">
        <v>9</v>
      </c>
      <c r="Q489" s="3" t="s">
        <v>227</v>
      </c>
      <c r="R489" s="23">
        <v>3.1560000000000001</v>
      </c>
      <c r="S489" s="23">
        <v>3.1429999999999998</v>
      </c>
      <c r="T489" s="23">
        <v>2.7759999999999998</v>
      </c>
      <c r="U489" s="23">
        <v>3.0430000000000001</v>
      </c>
      <c r="V489" s="6">
        <v>3.12</v>
      </c>
      <c r="W489" s="23">
        <v>3.07</v>
      </c>
      <c r="X489" s="23">
        <v>3.069</v>
      </c>
      <c r="Y489" s="23">
        <v>3.08</v>
      </c>
      <c r="Z489" s="23">
        <v>3.07</v>
      </c>
      <c r="AA489" s="23">
        <v>3.06</v>
      </c>
      <c r="AB489" s="23">
        <v>3.22</v>
      </c>
      <c r="AC489" s="23">
        <v>3.242</v>
      </c>
      <c r="AD489" s="23">
        <v>3.2090000000000001</v>
      </c>
      <c r="AE489" s="23">
        <v>3.125</v>
      </c>
      <c r="AF489" s="23">
        <v>3.113</v>
      </c>
      <c r="AG489" s="23">
        <v>2.879</v>
      </c>
      <c r="AH489" s="6">
        <f t="shared" si="416"/>
        <v>2.996</v>
      </c>
      <c r="AI489" s="9"/>
      <c r="AJ489" s="9"/>
      <c r="AK489" s="9"/>
      <c r="AL489" s="9"/>
      <c r="AM489" s="9"/>
      <c r="AN489" s="9"/>
      <c r="AO489" s="9"/>
      <c r="AP489" s="3"/>
      <c r="AQ489" s="23">
        <f t="shared" si="444"/>
        <v>9.6999999999999975E-2</v>
      </c>
      <c r="AR489" s="23">
        <f t="shared" si="466"/>
        <v>8.3999999999999631E-2</v>
      </c>
      <c r="AS489" s="23">
        <f t="shared" si="467"/>
        <v>-0.28300000000000036</v>
      </c>
      <c r="AT489" s="23">
        <f t="shared" si="445"/>
        <v>-1.6000000000000014E-2</v>
      </c>
      <c r="AU489" s="23">
        <f t="shared" si="446"/>
        <v>6.0999999999999943E-2</v>
      </c>
      <c r="AV489" s="23">
        <f t="shared" si="447"/>
        <v>1.0999999999999677E-2</v>
      </c>
      <c r="AW489" s="23">
        <f t="shared" si="448"/>
        <v>9.9999999999997868E-3</v>
      </c>
      <c r="AX489" s="23">
        <f t="shared" si="449"/>
        <v>2.0999999999999908E-2</v>
      </c>
      <c r="AY489" s="23">
        <f t="shared" si="450"/>
        <v>1.0999999999999677E-2</v>
      </c>
      <c r="AZ489" s="23">
        <f t="shared" si="451"/>
        <v>9.9999999999988987E-4</v>
      </c>
      <c r="BA489" s="23">
        <f t="shared" si="452"/>
        <v>0.16100000000000003</v>
      </c>
      <c r="BB489" s="23">
        <f t="shared" si="453"/>
        <v>0.18299999999999983</v>
      </c>
      <c r="BC489" s="23">
        <f t="shared" si="454"/>
        <v>0.14999999999999991</v>
      </c>
      <c r="BD489" s="23">
        <f t="shared" si="455"/>
        <v>6.5999999999999837E-2</v>
      </c>
      <c r="BE489" s="23">
        <f t="shared" si="456"/>
        <v>5.3999999999999826E-2</v>
      </c>
      <c r="BF489" s="23">
        <f t="shared" si="457"/>
        <v>-0.18000000000000016</v>
      </c>
      <c r="BG489" s="23">
        <f t="shared" si="458"/>
        <v>-6.3000000000000167E-2</v>
      </c>
      <c r="BH489" s="23" t="str">
        <f t="shared" si="459"/>
        <v/>
      </c>
      <c r="BI489" s="23" t="str">
        <f t="shared" si="460"/>
        <v/>
      </c>
      <c r="BJ489" s="23" t="str">
        <f t="shared" si="461"/>
        <v/>
      </c>
      <c r="BK489" s="23" t="str">
        <f t="shared" si="462"/>
        <v/>
      </c>
      <c r="BL489" s="23" t="str">
        <f t="shared" si="463"/>
        <v/>
      </c>
      <c r="BM489" s="23" t="str">
        <f t="shared" si="464"/>
        <v/>
      </c>
      <c r="BN489" s="23" t="str">
        <f t="shared" si="465"/>
        <v/>
      </c>
      <c r="BP489" s="8">
        <f t="shared" si="418"/>
        <v>9.6999999999999975E-2</v>
      </c>
      <c r="BQ489" s="8">
        <f t="shared" si="419"/>
        <v>8.3999999999999631E-2</v>
      </c>
      <c r="BR489" s="8">
        <f t="shared" si="420"/>
        <v>0.28300000000000036</v>
      </c>
      <c r="BS489" s="8">
        <f t="shared" si="421"/>
        <v>1.6000000000000014E-2</v>
      </c>
      <c r="BT489" s="8">
        <f t="shared" si="422"/>
        <v>6.0999999999999943E-2</v>
      </c>
      <c r="BU489" s="8">
        <f t="shared" si="423"/>
        <v>1.0999999999999677E-2</v>
      </c>
      <c r="BV489" s="8">
        <f t="shared" si="424"/>
        <v>9.9999999999997868E-3</v>
      </c>
      <c r="BW489" s="8">
        <f t="shared" si="425"/>
        <v>2.0999999999999908E-2</v>
      </c>
      <c r="BX489" s="8">
        <f t="shared" si="426"/>
        <v>1.0999999999999677E-2</v>
      </c>
      <c r="BY489" s="8">
        <f t="shared" si="427"/>
        <v>9.9999999999988987E-4</v>
      </c>
      <c r="BZ489" s="8">
        <f t="shared" si="428"/>
        <v>0.16100000000000003</v>
      </c>
      <c r="CA489" s="8">
        <f t="shared" si="429"/>
        <v>0.18299999999999983</v>
      </c>
      <c r="CB489" s="8">
        <f t="shared" si="430"/>
        <v>0.14999999999999991</v>
      </c>
      <c r="CC489" s="8">
        <f t="shared" si="431"/>
        <v>6.5999999999999837E-2</v>
      </c>
      <c r="CD489" s="8">
        <f t="shared" si="432"/>
        <v>5.3999999999999826E-2</v>
      </c>
      <c r="CE489" s="8">
        <f t="shared" si="433"/>
        <v>0.18000000000000016</v>
      </c>
      <c r="CF489" s="8">
        <f t="shared" si="434"/>
        <v>6.3000000000000167E-2</v>
      </c>
      <c r="CG489" s="8" t="str">
        <f t="shared" si="435"/>
        <v/>
      </c>
      <c r="CH489" s="8" t="str">
        <f t="shared" si="436"/>
        <v/>
      </c>
      <c r="CI489" s="8" t="str">
        <f t="shared" si="437"/>
        <v/>
      </c>
      <c r="CJ489" s="8" t="str">
        <f t="shared" si="438"/>
        <v/>
      </c>
      <c r="CK489" s="8" t="str">
        <f t="shared" si="439"/>
        <v/>
      </c>
      <c r="CL489" s="8" t="str">
        <f t="shared" si="440"/>
        <v/>
      </c>
      <c r="CM489" s="8" t="str">
        <f t="shared" si="441"/>
        <v/>
      </c>
      <c r="CN489" s="8"/>
    </row>
    <row r="490" spans="1:92">
      <c r="A490" s="1">
        <f t="shared" si="468"/>
        <v>488</v>
      </c>
      <c r="B490" s="34" t="s">
        <v>94</v>
      </c>
      <c r="C490" s="1">
        <v>1</v>
      </c>
      <c r="D490" s="4">
        <f t="shared" si="443"/>
        <v>12</v>
      </c>
      <c r="E490" s="4" t="s">
        <v>264</v>
      </c>
      <c r="F490" s="4">
        <v>1</v>
      </c>
      <c r="G490" s="4" t="s">
        <v>13</v>
      </c>
      <c r="H490" s="4" t="s">
        <v>314</v>
      </c>
      <c r="I490" s="4" t="s">
        <v>230</v>
      </c>
      <c r="J490" s="15">
        <v>94.3</v>
      </c>
      <c r="K490" s="67">
        <v>5.5E-2</v>
      </c>
      <c r="L490" s="41">
        <v>7.8369999999999997</v>
      </c>
      <c r="M490" s="132" t="s">
        <v>120</v>
      </c>
      <c r="N490" s="4" t="s">
        <v>15</v>
      </c>
      <c r="O490" s="6">
        <v>7.883</v>
      </c>
      <c r="P490" s="1" t="s">
        <v>206</v>
      </c>
      <c r="Q490" s="3" t="s">
        <v>227</v>
      </c>
      <c r="R490" s="23">
        <v>7.9820000000000002</v>
      </c>
      <c r="S490" s="6">
        <v>7.9580000000000002</v>
      </c>
      <c r="T490" s="6">
        <v>7.726</v>
      </c>
      <c r="U490" s="23">
        <v>7.9080000000000004</v>
      </c>
      <c r="V490" s="23">
        <v>7.9059999999999997</v>
      </c>
      <c r="W490" s="23">
        <v>7.8230000000000004</v>
      </c>
      <c r="X490" s="23">
        <v>7.8360000000000003</v>
      </c>
      <c r="Y490" s="6">
        <v>7.8520000000000003</v>
      </c>
      <c r="Z490" s="6">
        <v>7.84</v>
      </c>
      <c r="AA490" s="6">
        <v>7.8339999999999996</v>
      </c>
      <c r="AB490" s="6">
        <v>7.9809999999999999</v>
      </c>
      <c r="AC490" s="6">
        <v>7.9779999999999998</v>
      </c>
      <c r="AD490" s="6">
        <v>7.9720000000000004</v>
      </c>
      <c r="AE490" s="6">
        <v>7.87</v>
      </c>
      <c r="AF490" s="6">
        <v>7.9720000000000004</v>
      </c>
      <c r="AG490" s="6">
        <v>7.7919999999999998</v>
      </c>
      <c r="AH490" s="6">
        <f t="shared" si="416"/>
        <v>7.8819999999999997</v>
      </c>
      <c r="AI490" s="9"/>
      <c r="AJ490" s="9"/>
      <c r="AK490" s="9"/>
      <c r="AL490" s="9"/>
      <c r="AM490" s="9"/>
      <c r="AN490" s="9"/>
      <c r="AO490" s="9"/>
      <c r="AP490" s="3"/>
      <c r="AQ490" s="23">
        <f t="shared" si="444"/>
        <v>0.14500000000000046</v>
      </c>
      <c r="AR490" s="23">
        <f t="shared" si="466"/>
        <v>0.12100000000000044</v>
      </c>
      <c r="AS490" s="23">
        <f t="shared" si="467"/>
        <v>-0.11099999999999977</v>
      </c>
      <c r="AT490" s="23">
        <f t="shared" si="445"/>
        <v>7.1000000000000618E-2</v>
      </c>
      <c r="AU490" s="23">
        <f t="shared" si="446"/>
        <v>6.899999999999995E-2</v>
      </c>
      <c r="AV490" s="23">
        <f t="shared" si="447"/>
        <v>-1.3999999999999346E-2</v>
      </c>
      <c r="AW490" s="23">
        <f t="shared" si="448"/>
        <v>-9.9999999999944578E-4</v>
      </c>
      <c r="AX490" s="23">
        <f t="shared" si="449"/>
        <v>1.5000000000000568E-2</v>
      </c>
      <c r="AY490" s="23">
        <f t="shared" si="450"/>
        <v>3.0000000000001137E-3</v>
      </c>
      <c r="AZ490" s="23">
        <f t="shared" si="451"/>
        <v>-3.0000000000001137E-3</v>
      </c>
      <c r="BA490" s="23">
        <f t="shared" si="452"/>
        <v>0.14400000000000013</v>
      </c>
      <c r="BB490" s="23">
        <f t="shared" si="453"/>
        <v>0.14100000000000001</v>
      </c>
      <c r="BC490" s="23">
        <f t="shared" si="454"/>
        <v>0.13500000000000068</v>
      </c>
      <c r="BD490" s="23">
        <f t="shared" si="455"/>
        <v>3.3000000000000362E-2</v>
      </c>
      <c r="BE490" s="23">
        <f t="shared" si="456"/>
        <v>0.13500000000000068</v>
      </c>
      <c r="BF490" s="23">
        <f t="shared" si="457"/>
        <v>-4.4999999999999929E-2</v>
      </c>
      <c r="BG490" s="23">
        <f t="shared" si="458"/>
        <v>4.4999999999999929E-2</v>
      </c>
      <c r="BH490" s="23" t="str">
        <f t="shared" si="459"/>
        <v/>
      </c>
      <c r="BI490" s="23" t="str">
        <f t="shared" si="460"/>
        <v/>
      </c>
      <c r="BJ490" s="23" t="str">
        <f t="shared" si="461"/>
        <v/>
      </c>
      <c r="BK490" s="23" t="str">
        <f t="shared" si="462"/>
        <v/>
      </c>
      <c r="BL490" s="23" t="str">
        <f t="shared" si="463"/>
        <v/>
      </c>
      <c r="BM490" s="23" t="str">
        <f t="shared" si="464"/>
        <v/>
      </c>
      <c r="BN490" s="23" t="str">
        <f t="shared" si="465"/>
        <v/>
      </c>
      <c r="BP490" s="8">
        <f t="shared" si="418"/>
        <v>0.14500000000000046</v>
      </c>
      <c r="BQ490" s="8">
        <f t="shared" si="419"/>
        <v>0.12100000000000044</v>
      </c>
      <c r="BR490" s="8">
        <f t="shared" si="420"/>
        <v>0.11099999999999977</v>
      </c>
      <c r="BS490" s="8">
        <f t="shared" si="421"/>
        <v>7.1000000000000618E-2</v>
      </c>
      <c r="BT490" s="8">
        <f t="shared" si="422"/>
        <v>6.899999999999995E-2</v>
      </c>
      <c r="BU490" s="8">
        <f t="shared" si="423"/>
        <v>1.3999999999999346E-2</v>
      </c>
      <c r="BV490" s="8">
        <f t="shared" si="424"/>
        <v>9.9999999999944578E-4</v>
      </c>
      <c r="BW490" s="8">
        <f t="shared" si="425"/>
        <v>1.5000000000000568E-2</v>
      </c>
      <c r="BX490" s="8">
        <f t="shared" si="426"/>
        <v>3.0000000000001137E-3</v>
      </c>
      <c r="BY490" s="8">
        <f t="shared" si="427"/>
        <v>3.0000000000001137E-3</v>
      </c>
      <c r="BZ490" s="8">
        <f t="shared" si="428"/>
        <v>0.14400000000000013</v>
      </c>
      <c r="CA490" s="8">
        <f t="shared" si="429"/>
        <v>0.14100000000000001</v>
      </c>
      <c r="CB490" s="8">
        <f t="shared" si="430"/>
        <v>0.13500000000000068</v>
      </c>
      <c r="CC490" s="8">
        <f t="shared" si="431"/>
        <v>3.3000000000000362E-2</v>
      </c>
      <c r="CD490" s="8">
        <f t="shared" si="432"/>
        <v>0.13500000000000068</v>
      </c>
      <c r="CE490" s="8">
        <f t="shared" si="433"/>
        <v>4.4999999999999929E-2</v>
      </c>
      <c r="CF490" s="8">
        <f t="shared" si="434"/>
        <v>4.4999999999999929E-2</v>
      </c>
      <c r="CG490" s="8" t="str">
        <f t="shared" si="435"/>
        <v/>
      </c>
      <c r="CH490" s="8" t="str">
        <f t="shared" si="436"/>
        <v/>
      </c>
      <c r="CI490" s="8" t="str">
        <f t="shared" si="437"/>
        <v/>
      </c>
      <c r="CJ490" s="8" t="str">
        <f t="shared" si="438"/>
        <v/>
      </c>
      <c r="CK490" s="8" t="str">
        <f t="shared" si="439"/>
        <v/>
      </c>
      <c r="CL490" s="8" t="str">
        <f t="shared" si="440"/>
        <v/>
      </c>
      <c r="CM490" s="8" t="str">
        <f t="shared" si="441"/>
        <v/>
      </c>
      <c r="CN490" s="8"/>
    </row>
    <row r="491" spans="1:92">
      <c r="A491" s="1">
        <f t="shared" si="468"/>
        <v>489</v>
      </c>
      <c r="B491" s="34" t="s">
        <v>313</v>
      </c>
      <c r="C491" s="1">
        <v>2</v>
      </c>
      <c r="D491" s="4">
        <f t="shared" si="443"/>
        <v>12</v>
      </c>
      <c r="E491" s="4" t="s">
        <v>315</v>
      </c>
      <c r="F491" s="4">
        <v>1</v>
      </c>
      <c r="G491" s="4" t="s">
        <v>13</v>
      </c>
      <c r="H491" s="4" t="s">
        <v>314</v>
      </c>
      <c r="I491" s="4"/>
      <c r="J491" s="15">
        <v>93.2</v>
      </c>
      <c r="K491" s="67">
        <v>4.0000000000000001E-3</v>
      </c>
      <c r="L491" s="41">
        <v>6.0330000000000004</v>
      </c>
      <c r="M491" s="132" t="s">
        <v>595</v>
      </c>
      <c r="N491" s="1" t="s">
        <v>15</v>
      </c>
      <c r="O491" s="23">
        <v>6.0420000000000016</v>
      </c>
      <c r="P491" s="1" t="s">
        <v>9</v>
      </c>
      <c r="Q491" s="3"/>
      <c r="R491" s="23">
        <v>6.2409999999999997</v>
      </c>
      <c r="S491" s="23">
        <v>6.0570000000000004</v>
      </c>
      <c r="T491" s="23">
        <v>6.1509999999999998</v>
      </c>
      <c r="U491" s="23">
        <v>5.8979999999999997</v>
      </c>
      <c r="V491" s="23">
        <v>6.109</v>
      </c>
      <c r="W491" s="23">
        <v>6.056</v>
      </c>
      <c r="X491" s="23">
        <v>6.056</v>
      </c>
      <c r="Y491" s="23">
        <v>6.0679999999999996</v>
      </c>
      <c r="Z491" s="23">
        <v>6.0519999999999996</v>
      </c>
      <c r="AA491" s="23">
        <v>6.0350000000000001</v>
      </c>
      <c r="AB491" s="23">
        <v>6.3250000000000002</v>
      </c>
      <c r="AC491" s="23">
        <v>6.3220000000000001</v>
      </c>
      <c r="AD491" s="23">
        <v>6.2359999999999998</v>
      </c>
      <c r="AE491" s="23">
        <v>6.1159999999999997</v>
      </c>
      <c r="AF491" s="23">
        <v>6.0609999999999999</v>
      </c>
      <c r="AG491" s="23">
        <v>5.9189999999999996</v>
      </c>
      <c r="AH491" s="6">
        <f t="shared" si="416"/>
        <v>5.99</v>
      </c>
      <c r="AI491" s="9"/>
      <c r="AJ491" s="9"/>
      <c r="AK491" s="9"/>
      <c r="AL491" s="9"/>
      <c r="AM491" s="9"/>
      <c r="AN491" s="9"/>
      <c r="AO491" s="9"/>
      <c r="AP491" s="3"/>
      <c r="AQ491" s="23">
        <f t="shared" si="444"/>
        <v>0.2079999999999993</v>
      </c>
      <c r="AR491" s="23">
        <f t="shared" si="466"/>
        <v>2.4000000000000021E-2</v>
      </c>
      <c r="AS491" s="23">
        <f t="shared" si="467"/>
        <v>0.11799999999999944</v>
      </c>
      <c r="AT491" s="23">
        <f t="shared" si="445"/>
        <v>-0.13500000000000068</v>
      </c>
      <c r="AU491" s="23">
        <f t="shared" si="446"/>
        <v>7.5999999999999623E-2</v>
      </c>
      <c r="AV491" s="23">
        <f t="shared" si="447"/>
        <v>2.2999999999999687E-2</v>
      </c>
      <c r="AW491" s="23">
        <f t="shared" si="448"/>
        <v>2.2999999999999687E-2</v>
      </c>
      <c r="AX491" s="23">
        <f t="shared" si="449"/>
        <v>3.4999999999999254E-2</v>
      </c>
      <c r="AY491" s="23">
        <f t="shared" si="450"/>
        <v>1.899999999999924E-2</v>
      </c>
      <c r="AZ491" s="23">
        <f t="shared" si="451"/>
        <v>1.9999999999997797E-3</v>
      </c>
      <c r="BA491" s="23">
        <f t="shared" si="452"/>
        <v>0.29199999999999982</v>
      </c>
      <c r="BB491" s="23">
        <f t="shared" si="453"/>
        <v>0.2889999999999997</v>
      </c>
      <c r="BC491" s="23">
        <f t="shared" si="454"/>
        <v>0.2029999999999994</v>
      </c>
      <c r="BD491" s="23">
        <f t="shared" si="455"/>
        <v>8.2999999999999297E-2</v>
      </c>
      <c r="BE491" s="23">
        <f t="shared" si="456"/>
        <v>2.7999999999999581E-2</v>
      </c>
      <c r="BF491" s="23">
        <f t="shared" si="457"/>
        <v>-0.11400000000000077</v>
      </c>
      <c r="BG491" s="23">
        <f t="shared" si="458"/>
        <v>-4.3000000000000149E-2</v>
      </c>
      <c r="BH491" s="23" t="str">
        <f t="shared" si="459"/>
        <v/>
      </c>
      <c r="BI491" s="23" t="str">
        <f t="shared" si="460"/>
        <v/>
      </c>
      <c r="BJ491" s="23" t="str">
        <f t="shared" si="461"/>
        <v/>
      </c>
      <c r="BK491" s="23" t="str">
        <f t="shared" si="462"/>
        <v/>
      </c>
      <c r="BL491" s="23" t="str">
        <f t="shared" si="463"/>
        <v/>
      </c>
      <c r="BM491" s="23" t="str">
        <f t="shared" si="464"/>
        <v/>
      </c>
      <c r="BN491" s="23" t="str">
        <f t="shared" si="465"/>
        <v/>
      </c>
      <c r="BP491" s="8">
        <f t="shared" si="418"/>
        <v>0.2079999999999993</v>
      </c>
      <c r="BQ491" s="8">
        <f t="shared" si="419"/>
        <v>2.4000000000000021E-2</v>
      </c>
      <c r="BR491" s="8">
        <f t="shared" si="420"/>
        <v>0.11799999999999944</v>
      </c>
      <c r="BS491" s="8">
        <f t="shared" si="421"/>
        <v>0.13500000000000068</v>
      </c>
      <c r="BT491" s="8">
        <f t="shared" si="422"/>
        <v>7.5999999999999623E-2</v>
      </c>
      <c r="BU491" s="8">
        <f t="shared" si="423"/>
        <v>2.2999999999999687E-2</v>
      </c>
      <c r="BV491" s="8">
        <f t="shared" si="424"/>
        <v>2.2999999999999687E-2</v>
      </c>
      <c r="BW491" s="8">
        <f t="shared" si="425"/>
        <v>3.4999999999999254E-2</v>
      </c>
      <c r="BX491" s="8">
        <f t="shared" si="426"/>
        <v>1.899999999999924E-2</v>
      </c>
      <c r="BY491" s="8">
        <f t="shared" si="427"/>
        <v>1.9999999999997797E-3</v>
      </c>
      <c r="BZ491" s="8">
        <f t="shared" si="428"/>
        <v>0.29199999999999982</v>
      </c>
      <c r="CA491" s="8">
        <f t="shared" si="429"/>
        <v>0.2889999999999997</v>
      </c>
      <c r="CB491" s="8">
        <f t="shared" si="430"/>
        <v>0.2029999999999994</v>
      </c>
      <c r="CC491" s="8">
        <f t="shared" si="431"/>
        <v>8.2999999999999297E-2</v>
      </c>
      <c r="CD491" s="8">
        <f t="shared" si="432"/>
        <v>2.7999999999999581E-2</v>
      </c>
      <c r="CE491" s="8">
        <f t="shared" si="433"/>
        <v>0.11400000000000077</v>
      </c>
      <c r="CF491" s="8">
        <f t="shared" si="434"/>
        <v>4.3000000000000149E-2</v>
      </c>
      <c r="CG491" s="8" t="str">
        <f t="shared" si="435"/>
        <v/>
      </c>
      <c r="CH491" s="8" t="str">
        <f t="shared" si="436"/>
        <v/>
      </c>
      <c r="CI491" s="8" t="str">
        <f t="shared" si="437"/>
        <v/>
      </c>
      <c r="CJ491" s="8" t="str">
        <f t="shared" si="438"/>
        <v/>
      </c>
      <c r="CK491" s="8" t="str">
        <f t="shared" si="439"/>
        <v/>
      </c>
      <c r="CL491" s="8" t="str">
        <f t="shared" si="440"/>
        <v/>
      </c>
      <c r="CM491" s="8" t="str">
        <f t="shared" si="441"/>
        <v/>
      </c>
      <c r="CN491" s="8"/>
    </row>
    <row r="492" spans="1:92">
      <c r="A492" s="1">
        <f t="shared" si="468"/>
        <v>490</v>
      </c>
      <c r="B492" s="34"/>
      <c r="C492" s="1">
        <v>2</v>
      </c>
      <c r="D492" s="4">
        <f t="shared" si="443"/>
        <v>12</v>
      </c>
      <c r="E492" s="4" t="s">
        <v>316</v>
      </c>
      <c r="F492" s="4">
        <v>1</v>
      </c>
      <c r="G492" s="4" t="s">
        <v>16</v>
      </c>
      <c r="H492" s="4" t="s">
        <v>17</v>
      </c>
      <c r="I492" s="4"/>
      <c r="J492" s="15">
        <v>92.2</v>
      </c>
      <c r="K492" s="67">
        <v>1.2999999999999999E-2</v>
      </c>
      <c r="L492" s="41">
        <v>7.0970000000000004</v>
      </c>
      <c r="M492" s="132" t="s">
        <v>595</v>
      </c>
      <c r="N492" s="1" t="s">
        <v>15</v>
      </c>
      <c r="O492" s="23">
        <v>7.1960000000000006</v>
      </c>
      <c r="P492" s="1" t="s">
        <v>9</v>
      </c>
      <c r="Q492" s="3"/>
      <c r="R492" s="23">
        <v>6.601</v>
      </c>
      <c r="S492" s="23">
        <v>6.6210000000000004</v>
      </c>
      <c r="T492" s="23">
        <v>7.1369999999999996</v>
      </c>
      <c r="U492" s="23">
        <v>7.101</v>
      </c>
      <c r="V492" s="23">
        <v>7.1159999999999997</v>
      </c>
      <c r="W492" s="23">
        <v>7.109</v>
      </c>
      <c r="X492" s="23">
        <v>7.1070000000000002</v>
      </c>
      <c r="Y492" s="23">
        <v>7.1269999999999998</v>
      </c>
      <c r="Z492" s="23">
        <v>7.1040000000000001</v>
      </c>
      <c r="AA492" s="23">
        <v>7.08</v>
      </c>
      <c r="AB492" s="23">
        <v>7.0860000000000003</v>
      </c>
      <c r="AC492" s="23">
        <v>7.11</v>
      </c>
      <c r="AD492" s="23">
        <v>6.9489999999999998</v>
      </c>
      <c r="AE492" s="23">
        <v>6.8890000000000002</v>
      </c>
      <c r="AF492" s="23">
        <v>6.5890000000000004</v>
      </c>
      <c r="AG492" s="23">
        <v>7.3769999999999998</v>
      </c>
      <c r="AH492" s="6">
        <f>IF((AF492&lt;&gt;0)*AND(AG492&lt;&gt;0),AVERAGE(AF492:AG492),"")</f>
        <v>6.9830000000000005</v>
      </c>
      <c r="AI492" s="9"/>
      <c r="AJ492" s="9"/>
      <c r="AK492" s="9"/>
      <c r="AL492" s="9"/>
      <c r="AM492" s="9"/>
      <c r="AN492" s="9"/>
      <c r="AO492" s="9"/>
      <c r="AP492" s="3"/>
      <c r="AQ492" s="23">
        <f t="shared" si="444"/>
        <v>-0.49600000000000044</v>
      </c>
      <c r="AR492" s="23">
        <f t="shared" si="466"/>
        <v>-0.47599999999999998</v>
      </c>
      <c r="AS492" s="23">
        <f t="shared" si="467"/>
        <v>3.9999999999999147E-2</v>
      </c>
      <c r="AT492" s="23">
        <f t="shared" si="445"/>
        <v>3.9999999999995595E-3</v>
      </c>
      <c r="AU492" s="23">
        <f t="shared" si="446"/>
        <v>1.899999999999924E-2</v>
      </c>
      <c r="AV492" s="23">
        <f t="shared" si="447"/>
        <v>1.1999999999999567E-2</v>
      </c>
      <c r="AW492" s="23">
        <f t="shared" si="448"/>
        <v>9.9999999999997868E-3</v>
      </c>
      <c r="AX492" s="23">
        <f t="shared" si="449"/>
        <v>2.9999999999999361E-2</v>
      </c>
      <c r="AY492" s="23">
        <f t="shared" si="450"/>
        <v>6.9999999999996732E-3</v>
      </c>
      <c r="AZ492" s="23">
        <f t="shared" si="451"/>
        <v>-1.7000000000000348E-2</v>
      </c>
      <c r="BA492" s="23">
        <f t="shared" si="452"/>
        <v>-1.1000000000000121E-2</v>
      </c>
      <c r="BB492" s="23">
        <f t="shared" si="453"/>
        <v>1.2999999999999901E-2</v>
      </c>
      <c r="BC492" s="23">
        <f t="shared" si="454"/>
        <v>-0.14800000000000058</v>
      </c>
      <c r="BD492" s="23">
        <f t="shared" si="455"/>
        <v>-0.20800000000000018</v>
      </c>
      <c r="BE492" s="23">
        <f t="shared" si="456"/>
        <v>-0.50800000000000001</v>
      </c>
      <c r="BF492" s="23">
        <f t="shared" si="457"/>
        <v>0.27999999999999936</v>
      </c>
      <c r="BG492" s="23">
        <f t="shared" si="458"/>
        <v>-0.11399999999999988</v>
      </c>
      <c r="BH492" s="23" t="str">
        <f t="shared" si="459"/>
        <v/>
      </c>
      <c r="BI492" s="23" t="str">
        <f t="shared" si="460"/>
        <v/>
      </c>
      <c r="BJ492" s="23" t="str">
        <f t="shared" si="461"/>
        <v/>
      </c>
      <c r="BK492" s="23" t="str">
        <f t="shared" si="462"/>
        <v/>
      </c>
      <c r="BL492" s="23" t="str">
        <f t="shared" si="463"/>
        <v/>
      </c>
      <c r="BM492" s="23" t="str">
        <f t="shared" si="464"/>
        <v/>
      </c>
      <c r="BN492" s="23" t="str">
        <f t="shared" si="465"/>
        <v/>
      </c>
      <c r="BP492" s="8">
        <f t="shared" si="418"/>
        <v>0.49600000000000044</v>
      </c>
      <c r="BQ492" s="8">
        <f t="shared" si="419"/>
        <v>0.47599999999999998</v>
      </c>
      <c r="BR492" s="8">
        <f t="shared" si="420"/>
        <v>3.9999999999999147E-2</v>
      </c>
      <c r="BS492" s="8">
        <f t="shared" si="421"/>
        <v>3.9999999999995595E-3</v>
      </c>
      <c r="BT492" s="8">
        <f t="shared" si="422"/>
        <v>1.899999999999924E-2</v>
      </c>
      <c r="BU492" s="8">
        <f t="shared" si="423"/>
        <v>1.1999999999999567E-2</v>
      </c>
      <c r="BV492" s="8">
        <f t="shared" si="424"/>
        <v>9.9999999999997868E-3</v>
      </c>
      <c r="BW492" s="8">
        <f t="shared" si="425"/>
        <v>2.9999999999999361E-2</v>
      </c>
      <c r="BX492" s="8">
        <f t="shared" si="426"/>
        <v>6.9999999999996732E-3</v>
      </c>
      <c r="BY492" s="8">
        <f t="shared" si="427"/>
        <v>1.7000000000000348E-2</v>
      </c>
      <c r="BZ492" s="8">
        <f t="shared" si="428"/>
        <v>1.1000000000000121E-2</v>
      </c>
      <c r="CA492" s="8">
        <f t="shared" si="429"/>
        <v>1.2999999999999901E-2</v>
      </c>
      <c r="CB492" s="8">
        <f t="shared" si="430"/>
        <v>0.14800000000000058</v>
      </c>
      <c r="CC492" s="8">
        <f t="shared" si="431"/>
        <v>0.20800000000000018</v>
      </c>
      <c r="CD492" s="8">
        <f t="shared" si="432"/>
        <v>0.50800000000000001</v>
      </c>
      <c r="CE492" s="8">
        <f t="shared" si="433"/>
        <v>0.27999999999999936</v>
      </c>
      <c r="CF492" s="8">
        <f t="shared" si="434"/>
        <v>0.11399999999999988</v>
      </c>
      <c r="CG492" s="8" t="str">
        <f t="shared" si="435"/>
        <v/>
      </c>
      <c r="CH492" s="8" t="str">
        <f t="shared" si="436"/>
        <v/>
      </c>
      <c r="CI492" s="8" t="str">
        <f t="shared" si="437"/>
        <v/>
      </c>
      <c r="CJ492" s="8" t="str">
        <f t="shared" si="438"/>
        <v/>
      </c>
      <c r="CK492" s="8" t="str">
        <f t="shared" si="439"/>
        <v/>
      </c>
      <c r="CL492" s="8" t="str">
        <f t="shared" si="440"/>
        <v/>
      </c>
      <c r="CM492" s="8" t="str">
        <f t="shared" si="441"/>
        <v/>
      </c>
      <c r="CN492" s="8"/>
    </row>
    <row r="493" spans="1:92">
      <c r="A493" s="1">
        <f t="shared" si="468"/>
        <v>491</v>
      </c>
      <c r="B493" s="34"/>
      <c r="C493" s="1">
        <v>2</v>
      </c>
      <c r="D493" s="4">
        <f t="shared" si="443"/>
        <v>12</v>
      </c>
      <c r="E493" s="4" t="s">
        <v>316</v>
      </c>
      <c r="F493" s="4">
        <v>1</v>
      </c>
      <c r="G493" s="4" t="s">
        <v>13</v>
      </c>
      <c r="H493" s="4" t="s">
        <v>314</v>
      </c>
      <c r="I493" s="4"/>
      <c r="J493" s="15">
        <v>91.9</v>
      </c>
      <c r="K493" s="67">
        <v>2E-3</v>
      </c>
      <c r="L493" s="41">
        <v>7.1630000000000003</v>
      </c>
      <c r="M493" s="132" t="s">
        <v>595</v>
      </c>
      <c r="N493" s="1" t="s">
        <v>15</v>
      </c>
      <c r="O493" s="23">
        <v>7.1260000000000003</v>
      </c>
      <c r="P493" s="1" t="s">
        <v>9</v>
      </c>
      <c r="Q493" s="3"/>
      <c r="R493" s="23">
        <v>7.3760000000000003</v>
      </c>
      <c r="S493" s="23">
        <v>7.2</v>
      </c>
      <c r="T493" s="23">
        <v>7.2759999999999998</v>
      </c>
      <c r="U493" s="23">
        <v>7.0019999999999998</v>
      </c>
      <c r="V493" s="23">
        <v>7.25</v>
      </c>
      <c r="W493" s="23">
        <v>7.1740000000000004</v>
      </c>
      <c r="X493" s="23">
        <v>7.1790000000000003</v>
      </c>
      <c r="Y493" s="23">
        <v>7.2009999999999996</v>
      </c>
      <c r="Z493" s="23">
        <v>7.1749999999999998</v>
      </c>
      <c r="AA493" s="23">
        <v>7.1539999999999999</v>
      </c>
      <c r="AB493" s="23">
        <v>7.468</v>
      </c>
      <c r="AC493" s="23">
        <v>7.47</v>
      </c>
      <c r="AD493" s="23">
        <v>7.38</v>
      </c>
      <c r="AE493" s="23">
        <v>7.2569999999999997</v>
      </c>
      <c r="AF493" s="23">
        <v>7.1989999999999998</v>
      </c>
      <c r="AG493" s="23">
        <v>7.02</v>
      </c>
      <c r="AH493" s="6">
        <f t="shared" si="416"/>
        <v>7.1094999999999997</v>
      </c>
      <c r="AI493" s="9"/>
      <c r="AJ493" s="9"/>
      <c r="AK493" s="9"/>
      <c r="AL493" s="9"/>
      <c r="AM493" s="9"/>
      <c r="AN493" s="9"/>
      <c r="AO493" s="9"/>
      <c r="AP493" s="3"/>
      <c r="AQ493" s="23">
        <f t="shared" si="444"/>
        <v>0.21300000000000008</v>
      </c>
      <c r="AR493" s="23">
        <f t="shared" si="466"/>
        <v>3.6999999999999922E-2</v>
      </c>
      <c r="AS493" s="23">
        <f t="shared" si="467"/>
        <v>0.11299999999999955</v>
      </c>
      <c r="AT493" s="23">
        <f t="shared" si="445"/>
        <v>-0.16100000000000048</v>
      </c>
      <c r="AU493" s="23">
        <f t="shared" si="446"/>
        <v>8.6999999999999744E-2</v>
      </c>
      <c r="AV493" s="23">
        <f t="shared" si="447"/>
        <v>1.1000000000000121E-2</v>
      </c>
      <c r="AW493" s="23">
        <f t="shared" si="448"/>
        <v>1.6000000000000014E-2</v>
      </c>
      <c r="AX493" s="23">
        <f t="shared" si="449"/>
        <v>3.7999999999999368E-2</v>
      </c>
      <c r="AY493" s="23">
        <f t="shared" si="450"/>
        <v>1.1999999999999567E-2</v>
      </c>
      <c r="AZ493" s="23">
        <f t="shared" si="451"/>
        <v>-9.0000000000003411E-3</v>
      </c>
      <c r="BA493" s="23">
        <f t="shared" si="452"/>
        <v>0.30499999999999972</v>
      </c>
      <c r="BB493" s="23">
        <f t="shared" si="453"/>
        <v>0.3069999999999995</v>
      </c>
      <c r="BC493" s="23">
        <f t="shared" si="454"/>
        <v>0.21699999999999964</v>
      </c>
      <c r="BD493" s="23">
        <f t="shared" si="455"/>
        <v>9.3999999999999417E-2</v>
      </c>
      <c r="BE493" s="23">
        <f t="shared" si="456"/>
        <v>3.5999999999999588E-2</v>
      </c>
      <c r="BF493" s="23">
        <f t="shared" si="457"/>
        <v>-0.14300000000000068</v>
      </c>
      <c r="BG493" s="23">
        <f t="shared" si="458"/>
        <v>-5.3500000000000547E-2</v>
      </c>
      <c r="BH493" s="23" t="str">
        <f t="shared" si="459"/>
        <v/>
      </c>
      <c r="BI493" s="23" t="str">
        <f t="shared" si="460"/>
        <v/>
      </c>
      <c r="BJ493" s="23" t="str">
        <f t="shared" si="461"/>
        <v/>
      </c>
      <c r="BK493" s="23" t="str">
        <f t="shared" si="462"/>
        <v/>
      </c>
      <c r="BL493" s="23" t="str">
        <f t="shared" si="463"/>
        <v/>
      </c>
      <c r="BM493" s="23" t="str">
        <f t="shared" si="464"/>
        <v/>
      </c>
      <c r="BN493" s="23" t="str">
        <f t="shared" si="465"/>
        <v/>
      </c>
      <c r="BP493" s="8">
        <f t="shared" si="418"/>
        <v>0.21300000000000008</v>
      </c>
      <c r="BQ493" s="8">
        <f t="shared" si="419"/>
        <v>3.6999999999999922E-2</v>
      </c>
      <c r="BR493" s="8">
        <f t="shared" si="420"/>
        <v>0.11299999999999955</v>
      </c>
      <c r="BS493" s="8">
        <f t="shared" si="421"/>
        <v>0.16100000000000048</v>
      </c>
      <c r="BT493" s="8">
        <f t="shared" si="422"/>
        <v>8.6999999999999744E-2</v>
      </c>
      <c r="BU493" s="8">
        <f t="shared" si="423"/>
        <v>1.1000000000000121E-2</v>
      </c>
      <c r="BV493" s="8">
        <f t="shared" si="424"/>
        <v>1.6000000000000014E-2</v>
      </c>
      <c r="BW493" s="8">
        <f t="shared" si="425"/>
        <v>3.7999999999999368E-2</v>
      </c>
      <c r="BX493" s="8">
        <f t="shared" si="426"/>
        <v>1.1999999999999567E-2</v>
      </c>
      <c r="BY493" s="8">
        <f t="shared" si="427"/>
        <v>9.0000000000003411E-3</v>
      </c>
      <c r="BZ493" s="8">
        <f t="shared" si="428"/>
        <v>0.30499999999999972</v>
      </c>
      <c r="CA493" s="8">
        <f t="shared" si="429"/>
        <v>0.3069999999999995</v>
      </c>
      <c r="CB493" s="8">
        <f t="shared" si="430"/>
        <v>0.21699999999999964</v>
      </c>
      <c r="CC493" s="8">
        <f t="shared" si="431"/>
        <v>9.3999999999999417E-2</v>
      </c>
      <c r="CD493" s="8">
        <f t="shared" si="432"/>
        <v>3.5999999999999588E-2</v>
      </c>
      <c r="CE493" s="8">
        <f t="shared" si="433"/>
        <v>0.14300000000000068</v>
      </c>
      <c r="CF493" s="8">
        <f t="shared" si="434"/>
        <v>5.3500000000000547E-2</v>
      </c>
      <c r="CG493" s="8" t="str">
        <f t="shared" si="435"/>
        <v/>
      </c>
      <c r="CH493" s="8" t="str">
        <f t="shared" si="436"/>
        <v/>
      </c>
      <c r="CI493" s="8" t="str">
        <f t="shared" si="437"/>
        <v/>
      </c>
      <c r="CJ493" s="8" t="str">
        <f t="shared" si="438"/>
        <v/>
      </c>
      <c r="CK493" s="8" t="str">
        <f t="shared" si="439"/>
        <v/>
      </c>
      <c r="CL493" s="8" t="str">
        <f t="shared" si="440"/>
        <v/>
      </c>
      <c r="CM493" s="8" t="str">
        <f t="shared" si="441"/>
        <v/>
      </c>
      <c r="CN493" s="8"/>
    </row>
    <row r="494" spans="1:92">
      <c r="A494" s="1">
        <f t="shared" si="468"/>
        <v>492</v>
      </c>
      <c r="B494" s="34"/>
      <c r="C494" s="1">
        <v>2</v>
      </c>
      <c r="D494" s="4">
        <f t="shared" si="443"/>
        <v>12</v>
      </c>
      <c r="E494" s="4" t="s">
        <v>315</v>
      </c>
      <c r="F494" s="4">
        <v>1</v>
      </c>
      <c r="G494" s="4" t="s">
        <v>16</v>
      </c>
      <c r="H494" s="4" t="s">
        <v>17</v>
      </c>
      <c r="I494" s="4"/>
      <c r="J494" s="15">
        <v>92.7</v>
      </c>
      <c r="K494" s="67">
        <v>1.4E-2</v>
      </c>
      <c r="L494" s="41">
        <v>8.0730000000000004</v>
      </c>
      <c r="M494" s="132" t="s">
        <v>595</v>
      </c>
      <c r="N494" s="1" t="s">
        <v>15</v>
      </c>
      <c r="O494" s="23">
        <v>8.1210000000000004</v>
      </c>
      <c r="P494" s="1" t="s">
        <v>9</v>
      </c>
      <c r="Q494" s="3"/>
      <c r="R494" s="23">
        <v>7.5860000000000003</v>
      </c>
      <c r="S494" s="23">
        <v>7.6109999999999998</v>
      </c>
      <c r="T494" s="23">
        <v>8.07</v>
      </c>
      <c r="U494" s="23">
        <v>8.0020000000000007</v>
      </c>
      <c r="V494" s="23">
        <v>8.0649999999999995</v>
      </c>
      <c r="W494" s="23">
        <v>8.0619999999999994</v>
      </c>
      <c r="X494" s="23">
        <v>8.0649999999999995</v>
      </c>
      <c r="Y494" s="23">
        <v>8.0920000000000005</v>
      </c>
      <c r="Z494" s="23">
        <v>8.0709999999999997</v>
      </c>
      <c r="AA494" s="23">
        <v>8.0449999999999999</v>
      </c>
      <c r="AB494" s="23">
        <v>8.0229999999999997</v>
      </c>
      <c r="AC494" s="23">
        <v>8.0540000000000003</v>
      </c>
      <c r="AD494" s="23">
        <v>7.9089999999999998</v>
      </c>
      <c r="AE494" s="23">
        <v>7.8360000000000003</v>
      </c>
      <c r="AF494" s="23">
        <v>7.5720000000000001</v>
      </c>
      <c r="AG494" s="23">
        <v>8.2639999999999993</v>
      </c>
      <c r="AH494" s="6">
        <f t="shared" si="416"/>
        <v>7.9179999999999993</v>
      </c>
      <c r="AI494" s="9"/>
      <c r="AJ494" s="9"/>
      <c r="AK494" s="9"/>
      <c r="AL494" s="9"/>
      <c r="AM494" s="9"/>
      <c r="AN494" s="9"/>
      <c r="AO494" s="9"/>
      <c r="AP494" s="3"/>
      <c r="AQ494" s="23">
        <f t="shared" si="444"/>
        <v>-0.4870000000000001</v>
      </c>
      <c r="AR494" s="23">
        <f t="shared" si="466"/>
        <v>-0.46200000000000063</v>
      </c>
      <c r="AS494" s="23">
        <f t="shared" si="467"/>
        <v>-3.0000000000001137E-3</v>
      </c>
      <c r="AT494" s="23">
        <f t="shared" si="445"/>
        <v>-7.099999999999973E-2</v>
      </c>
      <c r="AU494" s="23">
        <f t="shared" si="446"/>
        <v>-8.0000000000008953E-3</v>
      </c>
      <c r="AV494" s="23">
        <f t="shared" si="447"/>
        <v>-1.1000000000001009E-2</v>
      </c>
      <c r="AW494" s="23">
        <f t="shared" si="448"/>
        <v>-8.0000000000008953E-3</v>
      </c>
      <c r="AX494" s="23">
        <f t="shared" si="449"/>
        <v>1.9000000000000128E-2</v>
      </c>
      <c r="AY494" s="23">
        <f t="shared" si="450"/>
        <v>-2.0000000000006679E-3</v>
      </c>
      <c r="AZ494" s="23">
        <f t="shared" si="451"/>
        <v>-2.8000000000000469E-2</v>
      </c>
      <c r="BA494" s="23">
        <f t="shared" si="452"/>
        <v>-5.0000000000000711E-2</v>
      </c>
      <c r="BB494" s="23">
        <f t="shared" si="453"/>
        <v>-1.9000000000000128E-2</v>
      </c>
      <c r="BC494" s="23">
        <f t="shared" si="454"/>
        <v>-0.16400000000000059</v>
      </c>
      <c r="BD494" s="23">
        <f t="shared" si="455"/>
        <v>-0.2370000000000001</v>
      </c>
      <c r="BE494" s="23">
        <f t="shared" si="456"/>
        <v>-0.50100000000000033</v>
      </c>
      <c r="BF494" s="23">
        <f t="shared" si="457"/>
        <v>0.19099999999999895</v>
      </c>
      <c r="BG494" s="23">
        <f t="shared" si="458"/>
        <v>-0.15500000000000114</v>
      </c>
      <c r="BH494" s="23" t="str">
        <f t="shared" si="459"/>
        <v/>
      </c>
      <c r="BI494" s="23" t="str">
        <f t="shared" si="460"/>
        <v/>
      </c>
      <c r="BJ494" s="23" t="str">
        <f t="shared" si="461"/>
        <v/>
      </c>
      <c r="BK494" s="23" t="str">
        <f t="shared" si="462"/>
        <v/>
      </c>
      <c r="BL494" s="23" t="str">
        <f t="shared" si="463"/>
        <v/>
      </c>
      <c r="BM494" s="23" t="str">
        <f t="shared" si="464"/>
        <v/>
      </c>
      <c r="BN494" s="23" t="str">
        <f t="shared" si="465"/>
        <v/>
      </c>
      <c r="BP494" s="8">
        <f t="shared" si="418"/>
        <v>0.4870000000000001</v>
      </c>
      <c r="BQ494" s="8">
        <f t="shared" si="419"/>
        <v>0.46200000000000063</v>
      </c>
      <c r="BR494" s="8">
        <f t="shared" si="420"/>
        <v>3.0000000000001137E-3</v>
      </c>
      <c r="BS494" s="8">
        <f t="shared" si="421"/>
        <v>7.099999999999973E-2</v>
      </c>
      <c r="BT494" s="8">
        <f t="shared" si="422"/>
        <v>8.0000000000008953E-3</v>
      </c>
      <c r="BU494" s="8">
        <f t="shared" si="423"/>
        <v>1.1000000000001009E-2</v>
      </c>
      <c r="BV494" s="8">
        <f t="shared" si="424"/>
        <v>8.0000000000008953E-3</v>
      </c>
      <c r="BW494" s="8">
        <f t="shared" si="425"/>
        <v>1.9000000000000128E-2</v>
      </c>
      <c r="BX494" s="8">
        <f t="shared" si="426"/>
        <v>2.0000000000006679E-3</v>
      </c>
      <c r="BY494" s="8">
        <f t="shared" si="427"/>
        <v>2.8000000000000469E-2</v>
      </c>
      <c r="BZ494" s="8">
        <f t="shared" si="428"/>
        <v>5.0000000000000711E-2</v>
      </c>
      <c r="CA494" s="8">
        <f t="shared" si="429"/>
        <v>1.9000000000000128E-2</v>
      </c>
      <c r="CB494" s="8">
        <f t="shared" si="430"/>
        <v>0.16400000000000059</v>
      </c>
      <c r="CC494" s="8">
        <f t="shared" si="431"/>
        <v>0.2370000000000001</v>
      </c>
      <c r="CD494" s="8">
        <f t="shared" si="432"/>
        <v>0.50100000000000033</v>
      </c>
      <c r="CE494" s="8">
        <f t="shared" si="433"/>
        <v>0.19099999999999895</v>
      </c>
      <c r="CF494" s="8">
        <f t="shared" si="434"/>
        <v>0.15500000000000114</v>
      </c>
      <c r="CG494" s="8" t="str">
        <f t="shared" si="435"/>
        <v/>
      </c>
      <c r="CH494" s="8" t="str">
        <f t="shared" si="436"/>
        <v/>
      </c>
      <c r="CI494" s="8" t="str">
        <f t="shared" si="437"/>
        <v/>
      </c>
      <c r="CJ494" s="8" t="str">
        <f t="shared" si="438"/>
        <v/>
      </c>
      <c r="CK494" s="8" t="str">
        <f t="shared" si="439"/>
        <v/>
      </c>
      <c r="CL494" s="8" t="str">
        <f t="shared" si="440"/>
        <v/>
      </c>
      <c r="CM494" s="8" t="str">
        <f t="shared" si="441"/>
        <v/>
      </c>
      <c r="CN494" s="8"/>
    </row>
    <row r="495" spans="1:92">
      <c r="A495" s="1">
        <f t="shared" si="468"/>
        <v>493</v>
      </c>
      <c r="B495" s="34"/>
      <c r="C495" s="1">
        <v>2</v>
      </c>
      <c r="D495" s="4">
        <f t="shared" si="443"/>
        <v>12</v>
      </c>
      <c r="E495" s="4" t="s">
        <v>317</v>
      </c>
      <c r="F495" s="4">
        <v>3</v>
      </c>
      <c r="G495" s="4" t="s">
        <v>13</v>
      </c>
      <c r="H495" s="4" t="s">
        <v>314</v>
      </c>
      <c r="I495" s="4"/>
      <c r="J495" s="15">
        <v>98.1</v>
      </c>
      <c r="K495" s="69"/>
      <c r="L495" s="41">
        <v>5.0060000000000002</v>
      </c>
      <c r="M495" s="132" t="s">
        <v>134</v>
      </c>
      <c r="N495" s="1" t="s">
        <v>15</v>
      </c>
      <c r="O495" s="23">
        <v>5.024</v>
      </c>
      <c r="P495" s="1" t="s">
        <v>9</v>
      </c>
      <c r="Q495" s="3"/>
      <c r="R495" s="23">
        <v>5.2030000000000003</v>
      </c>
      <c r="S495" s="23">
        <v>5.069</v>
      </c>
      <c r="T495" s="23">
        <v>5.0960000000000001</v>
      </c>
      <c r="U495" s="23">
        <v>4.6660000000000004</v>
      </c>
      <c r="V495" s="23">
        <v>5.0540000000000003</v>
      </c>
      <c r="W495" s="50"/>
      <c r="X495" s="50"/>
      <c r="Y495" s="50"/>
      <c r="Z495" s="23">
        <v>5.0250000000000004</v>
      </c>
      <c r="AA495" s="23">
        <v>5.0090000000000003</v>
      </c>
      <c r="AB495" s="23">
        <v>5.3810000000000002</v>
      </c>
      <c r="AC495" s="23">
        <v>5.3869999999999996</v>
      </c>
      <c r="AD495" s="23">
        <v>5.2809999999999997</v>
      </c>
      <c r="AE495" s="23">
        <v>5.1929999999999996</v>
      </c>
      <c r="AF495" s="23">
        <v>5.0650000000000004</v>
      </c>
      <c r="AG495" s="23">
        <v>4.859</v>
      </c>
      <c r="AH495" s="6">
        <f>IF((AF495&lt;&gt;0)*AND(AG495&lt;&gt;0),AVERAGE(AF495:AG495),"")</f>
        <v>4.9619999999999997</v>
      </c>
      <c r="AI495" s="9"/>
      <c r="AJ495" s="9"/>
      <c r="AK495" s="9"/>
      <c r="AL495" s="9"/>
      <c r="AM495" s="9"/>
      <c r="AN495" s="9"/>
      <c r="AO495" s="9"/>
      <c r="AP495" s="3"/>
      <c r="AQ495" s="23">
        <f t="shared" si="444"/>
        <v>0.19700000000000006</v>
      </c>
      <c r="AR495" s="23">
        <f t="shared" si="466"/>
        <v>6.2999999999999723E-2</v>
      </c>
      <c r="AS495" s="23">
        <f t="shared" si="467"/>
        <v>8.9999999999999858E-2</v>
      </c>
      <c r="AT495" s="23">
        <f t="shared" si="445"/>
        <v>-0.33999999999999986</v>
      </c>
      <c r="AU495" s="23">
        <f t="shared" si="446"/>
        <v>4.8000000000000043E-2</v>
      </c>
      <c r="AV495" s="23" t="str">
        <f t="shared" si="447"/>
        <v/>
      </c>
      <c r="AW495" s="23" t="str">
        <f t="shared" si="448"/>
        <v/>
      </c>
      <c r="AX495" s="23" t="str">
        <f t="shared" si="449"/>
        <v/>
      </c>
      <c r="AY495" s="23">
        <f t="shared" si="450"/>
        <v>1.9000000000000128E-2</v>
      </c>
      <c r="AZ495" s="23">
        <f t="shared" si="451"/>
        <v>3.0000000000001137E-3</v>
      </c>
      <c r="BA495" s="23">
        <f t="shared" si="452"/>
        <v>0.375</v>
      </c>
      <c r="BB495" s="23">
        <f t="shared" si="453"/>
        <v>0.38099999999999934</v>
      </c>
      <c r="BC495" s="23">
        <f t="shared" si="454"/>
        <v>0.27499999999999947</v>
      </c>
      <c r="BD495" s="23">
        <f t="shared" si="455"/>
        <v>0.18699999999999939</v>
      </c>
      <c r="BE495" s="23">
        <f t="shared" si="456"/>
        <v>5.9000000000000163E-2</v>
      </c>
      <c r="BF495" s="23">
        <f t="shared" si="457"/>
        <v>-0.14700000000000024</v>
      </c>
      <c r="BG495" s="23">
        <f t="shared" si="458"/>
        <v>-4.4000000000000483E-2</v>
      </c>
      <c r="BH495" s="23" t="str">
        <f t="shared" si="459"/>
        <v/>
      </c>
      <c r="BI495" s="23" t="str">
        <f t="shared" si="460"/>
        <v/>
      </c>
      <c r="BJ495" s="23" t="str">
        <f t="shared" si="461"/>
        <v/>
      </c>
      <c r="BK495" s="23" t="str">
        <f t="shared" si="462"/>
        <v/>
      </c>
      <c r="BL495" s="23" t="str">
        <f t="shared" si="463"/>
        <v/>
      </c>
      <c r="BM495" s="23" t="str">
        <f t="shared" si="464"/>
        <v/>
      </c>
      <c r="BN495" s="23" t="str">
        <f t="shared" si="465"/>
        <v/>
      </c>
      <c r="BP495" s="8">
        <f t="shared" si="418"/>
        <v>0.19700000000000006</v>
      </c>
      <c r="BQ495" s="8">
        <f t="shared" si="419"/>
        <v>6.2999999999999723E-2</v>
      </c>
      <c r="BR495" s="8">
        <f t="shared" si="420"/>
        <v>8.9999999999999858E-2</v>
      </c>
      <c r="BS495" s="8">
        <f t="shared" si="421"/>
        <v>0.33999999999999986</v>
      </c>
      <c r="BT495" s="8">
        <f t="shared" si="422"/>
        <v>4.8000000000000043E-2</v>
      </c>
      <c r="BU495" s="8" t="str">
        <f t="shared" si="423"/>
        <v/>
      </c>
      <c r="BV495" s="8" t="str">
        <f t="shared" si="424"/>
        <v/>
      </c>
      <c r="BW495" s="8" t="str">
        <f t="shared" si="425"/>
        <v/>
      </c>
      <c r="BX495" s="8">
        <f t="shared" si="426"/>
        <v>1.9000000000000128E-2</v>
      </c>
      <c r="BY495" s="8">
        <f t="shared" si="427"/>
        <v>3.0000000000001137E-3</v>
      </c>
      <c r="BZ495" s="8">
        <f t="shared" si="428"/>
        <v>0.375</v>
      </c>
      <c r="CA495" s="8">
        <f t="shared" si="429"/>
        <v>0.38099999999999934</v>
      </c>
      <c r="CB495" s="8">
        <f t="shared" si="430"/>
        <v>0.27499999999999947</v>
      </c>
      <c r="CC495" s="8">
        <f t="shared" si="431"/>
        <v>0.18699999999999939</v>
      </c>
      <c r="CD495" s="8">
        <f t="shared" si="432"/>
        <v>5.9000000000000163E-2</v>
      </c>
      <c r="CE495" s="8">
        <f t="shared" si="433"/>
        <v>0.14700000000000024</v>
      </c>
      <c r="CF495" s="8">
        <f t="shared" si="434"/>
        <v>4.4000000000000483E-2</v>
      </c>
      <c r="CG495" s="8" t="str">
        <f t="shared" si="435"/>
        <v/>
      </c>
      <c r="CH495" s="8" t="str">
        <f t="shared" si="436"/>
        <v/>
      </c>
      <c r="CI495" s="8" t="str">
        <f t="shared" si="437"/>
        <v/>
      </c>
      <c r="CJ495" s="8" t="str">
        <f t="shared" si="438"/>
        <v/>
      </c>
      <c r="CK495" s="8" t="str">
        <f t="shared" si="439"/>
        <v/>
      </c>
      <c r="CL495" s="8" t="str">
        <f t="shared" si="440"/>
        <v/>
      </c>
      <c r="CM495" s="8" t="str">
        <f t="shared" si="441"/>
        <v/>
      </c>
      <c r="CN495" s="8"/>
    </row>
    <row r="496" spans="1:92">
      <c r="A496" s="1">
        <f t="shared" si="468"/>
        <v>494</v>
      </c>
      <c r="B496" s="34"/>
      <c r="C496" s="1">
        <v>2</v>
      </c>
      <c r="D496" s="4">
        <f t="shared" si="443"/>
        <v>12</v>
      </c>
      <c r="E496" s="4" t="s">
        <v>318</v>
      </c>
      <c r="F496" s="4">
        <v>3</v>
      </c>
      <c r="G496" s="4" t="s">
        <v>13</v>
      </c>
      <c r="H496" s="4" t="s">
        <v>314</v>
      </c>
      <c r="I496" s="4"/>
      <c r="J496" s="15">
        <v>98.1</v>
      </c>
      <c r="K496" s="69"/>
      <c r="L496" s="41">
        <v>6.0350000000000001</v>
      </c>
      <c r="M496" s="132" t="s">
        <v>134</v>
      </c>
      <c r="N496" s="1" t="s">
        <v>15</v>
      </c>
      <c r="O496" s="23">
        <v>6.05</v>
      </c>
      <c r="P496" s="1" t="s">
        <v>9</v>
      </c>
      <c r="Q496" s="3"/>
      <c r="R496" s="23">
        <v>6.484</v>
      </c>
      <c r="S496" s="23">
        <v>6.1120000000000001</v>
      </c>
      <c r="T496" s="23">
        <v>6.1319999999999997</v>
      </c>
      <c r="U496" s="23">
        <v>5.9320000000000004</v>
      </c>
      <c r="V496" s="23">
        <v>6.08</v>
      </c>
      <c r="W496" s="50"/>
      <c r="X496" s="50"/>
      <c r="Y496" s="50"/>
      <c r="Z496" s="23">
        <v>6.056</v>
      </c>
      <c r="AA496" s="23">
        <v>6.0380000000000003</v>
      </c>
      <c r="AB496" s="23">
        <v>6.3840000000000003</v>
      </c>
      <c r="AC496" s="23">
        <v>6.3890000000000002</v>
      </c>
      <c r="AD496" s="23">
        <v>6.2990000000000004</v>
      </c>
      <c r="AE496" s="23">
        <v>6.202</v>
      </c>
      <c r="AF496" s="23">
        <v>6.1059999999999999</v>
      </c>
      <c r="AG496" s="23">
        <v>5.8769999999999998</v>
      </c>
      <c r="AH496" s="6">
        <f t="shared" si="416"/>
        <v>5.9915000000000003</v>
      </c>
      <c r="AI496" s="9"/>
      <c r="AJ496" s="9"/>
      <c r="AK496" s="9"/>
      <c r="AL496" s="9"/>
      <c r="AM496" s="9"/>
      <c r="AN496" s="9"/>
      <c r="AO496" s="9"/>
      <c r="AP496" s="3"/>
      <c r="AQ496" s="23">
        <f t="shared" si="444"/>
        <v>0.44899999999999984</v>
      </c>
      <c r="AR496" s="23">
        <f t="shared" si="466"/>
        <v>7.6999999999999957E-2</v>
      </c>
      <c r="AS496" s="23">
        <f t="shared" si="467"/>
        <v>9.6999999999999531E-2</v>
      </c>
      <c r="AT496" s="23">
        <f t="shared" si="445"/>
        <v>-0.10299999999999976</v>
      </c>
      <c r="AU496" s="23">
        <f t="shared" si="446"/>
        <v>4.4999999999999929E-2</v>
      </c>
      <c r="AV496" s="23" t="str">
        <f t="shared" si="447"/>
        <v/>
      </c>
      <c r="AW496" s="23" t="str">
        <f t="shared" si="448"/>
        <v/>
      </c>
      <c r="AX496" s="23" t="str">
        <f t="shared" si="449"/>
        <v/>
      </c>
      <c r="AY496" s="23">
        <f t="shared" si="450"/>
        <v>2.0999999999999908E-2</v>
      </c>
      <c r="AZ496" s="23">
        <f t="shared" si="451"/>
        <v>3.0000000000001137E-3</v>
      </c>
      <c r="BA496" s="23">
        <f t="shared" si="452"/>
        <v>0.3490000000000002</v>
      </c>
      <c r="BB496" s="23">
        <f t="shared" si="453"/>
        <v>0.35400000000000009</v>
      </c>
      <c r="BC496" s="23">
        <f t="shared" si="454"/>
        <v>0.26400000000000023</v>
      </c>
      <c r="BD496" s="23">
        <f t="shared" si="455"/>
        <v>0.16699999999999982</v>
      </c>
      <c r="BE496" s="23">
        <f t="shared" si="456"/>
        <v>7.099999999999973E-2</v>
      </c>
      <c r="BF496" s="23">
        <f t="shared" si="457"/>
        <v>-0.15800000000000036</v>
      </c>
      <c r="BG496" s="23">
        <f t="shared" si="458"/>
        <v>-4.3499999999999872E-2</v>
      </c>
      <c r="BH496" s="23" t="str">
        <f t="shared" si="459"/>
        <v/>
      </c>
      <c r="BI496" s="23" t="str">
        <f t="shared" si="460"/>
        <v/>
      </c>
      <c r="BJ496" s="23" t="str">
        <f t="shared" si="461"/>
        <v/>
      </c>
      <c r="BK496" s="23" t="str">
        <f t="shared" si="462"/>
        <v/>
      </c>
      <c r="BL496" s="23" t="str">
        <f t="shared" si="463"/>
        <v/>
      </c>
      <c r="BM496" s="23" t="str">
        <f t="shared" si="464"/>
        <v/>
      </c>
      <c r="BN496" s="23" t="str">
        <f t="shared" si="465"/>
        <v/>
      </c>
      <c r="BP496" s="8">
        <f t="shared" si="418"/>
        <v>0.44899999999999984</v>
      </c>
      <c r="BQ496" s="8">
        <f t="shared" si="419"/>
        <v>7.6999999999999957E-2</v>
      </c>
      <c r="BR496" s="8">
        <f t="shared" si="420"/>
        <v>9.6999999999999531E-2</v>
      </c>
      <c r="BS496" s="8">
        <f t="shared" si="421"/>
        <v>0.10299999999999976</v>
      </c>
      <c r="BT496" s="8">
        <f t="shared" si="422"/>
        <v>4.4999999999999929E-2</v>
      </c>
      <c r="BU496" s="8" t="str">
        <f t="shared" si="423"/>
        <v/>
      </c>
      <c r="BV496" s="8" t="str">
        <f t="shared" si="424"/>
        <v/>
      </c>
      <c r="BW496" s="8" t="str">
        <f t="shared" si="425"/>
        <v/>
      </c>
      <c r="BX496" s="8">
        <f t="shared" si="426"/>
        <v>2.0999999999999908E-2</v>
      </c>
      <c r="BY496" s="8">
        <f t="shared" si="427"/>
        <v>3.0000000000001137E-3</v>
      </c>
      <c r="BZ496" s="8">
        <f t="shared" si="428"/>
        <v>0.3490000000000002</v>
      </c>
      <c r="CA496" s="8">
        <f t="shared" si="429"/>
        <v>0.35400000000000009</v>
      </c>
      <c r="CB496" s="8">
        <f t="shared" si="430"/>
        <v>0.26400000000000023</v>
      </c>
      <c r="CC496" s="8">
        <f t="shared" si="431"/>
        <v>0.16699999999999982</v>
      </c>
      <c r="CD496" s="8">
        <f t="shared" si="432"/>
        <v>7.099999999999973E-2</v>
      </c>
      <c r="CE496" s="8">
        <f t="shared" si="433"/>
        <v>0.15800000000000036</v>
      </c>
      <c r="CF496" s="8">
        <f t="shared" si="434"/>
        <v>4.3499999999999872E-2</v>
      </c>
      <c r="CG496" s="8" t="str">
        <f t="shared" si="435"/>
        <v/>
      </c>
      <c r="CH496" s="8" t="str">
        <f t="shared" si="436"/>
        <v/>
      </c>
      <c r="CI496" s="8" t="str">
        <f t="shared" si="437"/>
        <v/>
      </c>
      <c r="CJ496" s="8" t="str">
        <f t="shared" si="438"/>
        <v/>
      </c>
      <c r="CK496" s="8" t="str">
        <f t="shared" si="439"/>
        <v/>
      </c>
      <c r="CL496" s="8" t="str">
        <f t="shared" si="440"/>
        <v/>
      </c>
      <c r="CM496" s="8" t="str">
        <f t="shared" si="441"/>
        <v/>
      </c>
      <c r="CN496" s="8"/>
    </row>
    <row r="497" spans="1:92">
      <c r="A497" s="1">
        <f t="shared" si="468"/>
        <v>495</v>
      </c>
      <c r="B497" s="34"/>
      <c r="C497" s="1">
        <v>2</v>
      </c>
      <c r="D497" s="4">
        <f t="shared" si="443"/>
        <v>12</v>
      </c>
      <c r="E497" s="4" t="s">
        <v>318</v>
      </c>
      <c r="F497" s="4">
        <v>3</v>
      </c>
      <c r="G497" s="4" t="s">
        <v>16</v>
      </c>
      <c r="H497" s="4" t="s">
        <v>17</v>
      </c>
      <c r="I497" s="4"/>
      <c r="J497" s="15">
        <v>97.4</v>
      </c>
      <c r="K497" s="69"/>
      <c r="L497" s="41">
        <v>6.93</v>
      </c>
      <c r="M497" s="132" t="s">
        <v>134</v>
      </c>
      <c r="N497" s="1" t="s">
        <v>15</v>
      </c>
      <c r="O497" s="23">
        <v>6.9850000000000003</v>
      </c>
      <c r="P497" s="1" t="s">
        <v>9</v>
      </c>
      <c r="Q497" s="3"/>
      <c r="R497" s="23">
        <v>6.5720000000000001</v>
      </c>
      <c r="S497" s="23">
        <v>6.4710000000000001</v>
      </c>
      <c r="T497" s="23">
        <v>6.9359999999999999</v>
      </c>
      <c r="U497" s="23">
        <v>6.9539999999999997</v>
      </c>
      <c r="V497" s="23">
        <v>6.915</v>
      </c>
      <c r="W497" s="50"/>
      <c r="X497" s="50"/>
      <c r="Y497" s="50"/>
      <c r="Z497" s="23">
        <v>6.9240000000000004</v>
      </c>
      <c r="AA497" s="23">
        <v>6.9</v>
      </c>
      <c r="AB497" s="23">
        <v>6.952</v>
      </c>
      <c r="AC497" s="23">
        <v>6.976</v>
      </c>
      <c r="AD497" s="23">
        <v>6.8090000000000002</v>
      </c>
      <c r="AE497" s="23">
        <v>6.766</v>
      </c>
      <c r="AF497" s="23">
        <v>6.4409999999999998</v>
      </c>
      <c r="AG497" s="23">
        <v>7.1239999999999997</v>
      </c>
      <c r="AH497" s="6">
        <f t="shared" si="416"/>
        <v>6.7824999999999998</v>
      </c>
      <c r="AI497" s="9"/>
      <c r="AJ497" s="9"/>
      <c r="AK497" s="9"/>
      <c r="AL497" s="9"/>
      <c r="AM497" s="9"/>
      <c r="AN497" s="9"/>
      <c r="AO497" s="9"/>
      <c r="AP497" s="3"/>
      <c r="AQ497" s="23">
        <f t="shared" si="444"/>
        <v>-0.35799999999999965</v>
      </c>
      <c r="AR497" s="23">
        <f t="shared" si="466"/>
        <v>-0.45899999999999963</v>
      </c>
      <c r="AS497" s="23">
        <f t="shared" si="467"/>
        <v>6.0000000000002274E-3</v>
      </c>
      <c r="AT497" s="23">
        <f t="shared" si="445"/>
        <v>2.4000000000000021E-2</v>
      </c>
      <c r="AU497" s="23">
        <f t="shared" si="446"/>
        <v>-1.499999999999968E-2</v>
      </c>
      <c r="AV497" s="23" t="str">
        <f t="shared" si="447"/>
        <v/>
      </c>
      <c r="AW497" s="23" t="str">
        <f t="shared" si="448"/>
        <v/>
      </c>
      <c r="AX497" s="23" t="str">
        <f t="shared" si="449"/>
        <v/>
      </c>
      <c r="AY497" s="23">
        <f t="shared" si="450"/>
        <v>-5.9999999999993392E-3</v>
      </c>
      <c r="AZ497" s="23">
        <f t="shared" si="451"/>
        <v>-2.9999999999999361E-2</v>
      </c>
      <c r="BA497" s="23">
        <f t="shared" si="452"/>
        <v>2.2000000000000242E-2</v>
      </c>
      <c r="BB497" s="23">
        <f t="shared" si="453"/>
        <v>4.6000000000000263E-2</v>
      </c>
      <c r="BC497" s="23">
        <f t="shared" si="454"/>
        <v>-0.12099999999999955</v>
      </c>
      <c r="BD497" s="23">
        <f t="shared" si="455"/>
        <v>-0.1639999999999997</v>
      </c>
      <c r="BE497" s="23">
        <f t="shared" si="456"/>
        <v>-0.48899999999999988</v>
      </c>
      <c r="BF497" s="23">
        <f t="shared" si="457"/>
        <v>0.19399999999999995</v>
      </c>
      <c r="BG497" s="23">
        <f t="shared" si="458"/>
        <v>-0.14749999999999996</v>
      </c>
      <c r="BH497" s="23" t="str">
        <f t="shared" si="459"/>
        <v/>
      </c>
      <c r="BI497" s="23" t="str">
        <f t="shared" si="460"/>
        <v/>
      </c>
      <c r="BJ497" s="23" t="str">
        <f t="shared" si="461"/>
        <v/>
      </c>
      <c r="BK497" s="23" t="str">
        <f t="shared" si="462"/>
        <v/>
      </c>
      <c r="BL497" s="23" t="str">
        <f t="shared" si="463"/>
        <v/>
      </c>
      <c r="BM497" s="23" t="str">
        <f t="shared" si="464"/>
        <v/>
      </c>
      <c r="BN497" s="23" t="str">
        <f t="shared" si="465"/>
        <v/>
      </c>
      <c r="BP497" s="8">
        <f t="shared" si="418"/>
        <v>0.35799999999999965</v>
      </c>
      <c r="BQ497" s="8">
        <f t="shared" si="419"/>
        <v>0.45899999999999963</v>
      </c>
      <c r="BR497" s="8">
        <f t="shared" si="420"/>
        <v>6.0000000000002274E-3</v>
      </c>
      <c r="BS497" s="8">
        <f t="shared" si="421"/>
        <v>2.4000000000000021E-2</v>
      </c>
      <c r="BT497" s="8">
        <f t="shared" si="422"/>
        <v>1.499999999999968E-2</v>
      </c>
      <c r="BU497" s="8" t="str">
        <f t="shared" si="423"/>
        <v/>
      </c>
      <c r="BV497" s="8" t="str">
        <f t="shared" si="424"/>
        <v/>
      </c>
      <c r="BW497" s="8" t="str">
        <f t="shared" si="425"/>
        <v/>
      </c>
      <c r="BX497" s="8">
        <f t="shared" si="426"/>
        <v>5.9999999999993392E-3</v>
      </c>
      <c r="BY497" s="8">
        <f t="shared" si="427"/>
        <v>2.9999999999999361E-2</v>
      </c>
      <c r="BZ497" s="8">
        <f t="shared" si="428"/>
        <v>2.2000000000000242E-2</v>
      </c>
      <c r="CA497" s="8">
        <f t="shared" si="429"/>
        <v>4.6000000000000263E-2</v>
      </c>
      <c r="CB497" s="8">
        <f t="shared" si="430"/>
        <v>0.12099999999999955</v>
      </c>
      <c r="CC497" s="8">
        <f t="shared" si="431"/>
        <v>0.1639999999999997</v>
      </c>
      <c r="CD497" s="8">
        <f t="shared" si="432"/>
        <v>0.48899999999999988</v>
      </c>
      <c r="CE497" s="8">
        <f t="shared" si="433"/>
        <v>0.19399999999999995</v>
      </c>
      <c r="CF497" s="8">
        <f t="shared" si="434"/>
        <v>0.14749999999999996</v>
      </c>
      <c r="CG497" s="8" t="str">
        <f t="shared" si="435"/>
        <v/>
      </c>
      <c r="CH497" s="8" t="str">
        <f t="shared" si="436"/>
        <v/>
      </c>
      <c r="CI497" s="8" t="str">
        <f t="shared" si="437"/>
        <v/>
      </c>
      <c r="CJ497" s="8" t="str">
        <f t="shared" si="438"/>
        <v/>
      </c>
      <c r="CK497" s="8" t="str">
        <f t="shared" si="439"/>
        <v/>
      </c>
      <c r="CL497" s="8" t="str">
        <f t="shared" si="440"/>
        <v/>
      </c>
      <c r="CM497" s="8" t="str">
        <f t="shared" si="441"/>
        <v/>
      </c>
      <c r="CN497" s="8"/>
    </row>
    <row r="498" spans="1:92">
      <c r="A498" s="1">
        <f t="shared" si="468"/>
        <v>496</v>
      </c>
      <c r="B498" s="34"/>
      <c r="C498" s="1">
        <v>2</v>
      </c>
      <c r="D498" s="4">
        <f t="shared" si="443"/>
        <v>12</v>
      </c>
      <c r="E498" s="4" t="s">
        <v>317</v>
      </c>
      <c r="F498" s="4">
        <v>3</v>
      </c>
      <c r="G498" s="4" t="s">
        <v>16</v>
      </c>
      <c r="H498" s="4" t="s">
        <v>17</v>
      </c>
      <c r="I498" s="4"/>
      <c r="J498" s="15">
        <v>97.6</v>
      </c>
      <c r="K498" s="69"/>
      <c r="L498" s="41">
        <v>7.8220000000000001</v>
      </c>
      <c r="M498" s="132" t="s">
        <v>134</v>
      </c>
      <c r="N498" s="1" t="s">
        <v>15</v>
      </c>
      <c r="O498" s="23">
        <v>7.8730000000000002</v>
      </c>
      <c r="P498" s="1" t="s">
        <v>9</v>
      </c>
      <c r="Q498" s="3"/>
      <c r="R498" s="23">
        <v>7.4930000000000003</v>
      </c>
      <c r="S498" s="23">
        <v>7.415</v>
      </c>
      <c r="T498" s="23">
        <v>7.8120000000000003</v>
      </c>
      <c r="U498" s="23">
        <v>7.8019999999999996</v>
      </c>
      <c r="V498" s="23">
        <v>7.8040000000000003</v>
      </c>
      <c r="W498" s="50"/>
      <c r="X498" s="50"/>
      <c r="Y498" s="50"/>
      <c r="Z498" s="23">
        <v>7.8209999999999997</v>
      </c>
      <c r="AA498" s="23">
        <v>7.7949999999999999</v>
      </c>
      <c r="AB498" s="23">
        <v>7.8339999999999996</v>
      </c>
      <c r="AC498" s="23">
        <v>7.8650000000000002</v>
      </c>
      <c r="AD498" s="23">
        <v>7.7160000000000002</v>
      </c>
      <c r="AE498" s="23">
        <v>7.6580000000000004</v>
      </c>
      <c r="AF498" s="23">
        <v>7.3760000000000003</v>
      </c>
      <c r="AG498" s="23">
        <v>7.9660000000000002</v>
      </c>
      <c r="AH498" s="6">
        <f t="shared" si="416"/>
        <v>7.6710000000000003</v>
      </c>
      <c r="AI498" s="9"/>
      <c r="AJ498" s="9"/>
      <c r="AK498" s="9"/>
      <c r="AL498" s="9"/>
      <c r="AM498" s="9"/>
      <c r="AN498" s="9"/>
      <c r="AO498" s="9"/>
      <c r="AP498" s="3"/>
      <c r="AQ498" s="23">
        <f t="shared" si="444"/>
        <v>-0.32899999999999974</v>
      </c>
      <c r="AR498" s="23">
        <f t="shared" si="466"/>
        <v>-0.40700000000000003</v>
      </c>
      <c r="AS498" s="23">
        <f t="shared" si="467"/>
        <v>-9.9999999999997868E-3</v>
      </c>
      <c r="AT498" s="23">
        <f t="shared" si="445"/>
        <v>-2.0000000000000462E-2</v>
      </c>
      <c r="AU498" s="23">
        <f t="shared" si="446"/>
        <v>-1.7999999999999794E-2</v>
      </c>
      <c r="AV498" s="23" t="str">
        <f t="shared" si="447"/>
        <v/>
      </c>
      <c r="AW498" s="23" t="str">
        <f t="shared" si="448"/>
        <v/>
      </c>
      <c r="AX498" s="23" t="str">
        <f t="shared" si="449"/>
        <v/>
      </c>
      <c r="AY498" s="23">
        <f t="shared" si="450"/>
        <v>-1.000000000000334E-3</v>
      </c>
      <c r="AZ498" s="23">
        <f t="shared" si="451"/>
        <v>-2.7000000000000135E-2</v>
      </c>
      <c r="BA498" s="23">
        <f t="shared" si="452"/>
        <v>1.1999999999999567E-2</v>
      </c>
      <c r="BB498" s="23">
        <f t="shared" si="453"/>
        <v>4.3000000000000149E-2</v>
      </c>
      <c r="BC498" s="23">
        <f t="shared" si="454"/>
        <v>-0.10599999999999987</v>
      </c>
      <c r="BD498" s="23">
        <f t="shared" si="455"/>
        <v>-0.1639999999999997</v>
      </c>
      <c r="BE498" s="23">
        <f t="shared" si="456"/>
        <v>-0.44599999999999973</v>
      </c>
      <c r="BF498" s="23">
        <f t="shared" si="457"/>
        <v>0.14400000000000013</v>
      </c>
      <c r="BG498" s="23">
        <f t="shared" si="458"/>
        <v>-0.1509999999999998</v>
      </c>
      <c r="BH498" s="23" t="str">
        <f t="shared" si="459"/>
        <v/>
      </c>
      <c r="BI498" s="23" t="str">
        <f t="shared" si="460"/>
        <v/>
      </c>
      <c r="BJ498" s="23" t="str">
        <f t="shared" si="461"/>
        <v/>
      </c>
      <c r="BK498" s="23" t="str">
        <f t="shared" si="462"/>
        <v/>
      </c>
      <c r="BL498" s="23" t="str">
        <f t="shared" si="463"/>
        <v/>
      </c>
      <c r="BM498" s="23" t="str">
        <f t="shared" si="464"/>
        <v/>
      </c>
      <c r="BN498" s="23" t="str">
        <f t="shared" si="465"/>
        <v/>
      </c>
      <c r="BP498" s="8">
        <f t="shared" si="418"/>
        <v>0.32899999999999974</v>
      </c>
      <c r="BQ498" s="8">
        <f t="shared" si="419"/>
        <v>0.40700000000000003</v>
      </c>
      <c r="BR498" s="8">
        <f t="shared" si="420"/>
        <v>9.9999999999997868E-3</v>
      </c>
      <c r="BS498" s="8">
        <f t="shared" si="421"/>
        <v>2.0000000000000462E-2</v>
      </c>
      <c r="BT498" s="8">
        <f t="shared" si="422"/>
        <v>1.7999999999999794E-2</v>
      </c>
      <c r="BU498" s="8" t="str">
        <f t="shared" si="423"/>
        <v/>
      </c>
      <c r="BV498" s="8" t="str">
        <f t="shared" si="424"/>
        <v/>
      </c>
      <c r="BW498" s="8" t="str">
        <f t="shared" si="425"/>
        <v/>
      </c>
      <c r="BX498" s="8">
        <f t="shared" si="426"/>
        <v>1.000000000000334E-3</v>
      </c>
      <c r="BY498" s="8">
        <f t="shared" si="427"/>
        <v>2.7000000000000135E-2</v>
      </c>
      <c r="BZ498" s="8">
        <f t="shared" si="428"/>
        <v>1.1999999999999567E-2</v>
      </c>
      <c r="CA498" s="8">
        <f t="shared" si="429"/>
        <v>4.3000000000000149E-2</v>
      </c>
      <c r="CB498" s="8">
        <f t="shared" si="430"/>
        <v>0.10599999999999987</v>
      </c>
      <c r="CC498" s="8">
        <f t="shared" si="431"/>
        <v>0.1639999999999997</v>
      </c>
      <c r="CD498" s="8">
        <f t="shared" si="432"/>
        <v>0.44599999999999973</v>
      </c>
      <c r="CE498" s="8">
        <f t="shared" si="433"/>
        <v>0.14400000000000013</v>
      </c>
      <c r="CF498" s="8">
        <f t="shared" si="434"/>
        <v>0.1509999999999998</v>
      </c>
      <c r="CG498" s="8" t="str">
        <f t="shared" si="435"/>
        <v/>
      </c>
      <c r="CH498" s="8" t="str">
        <f t="shared" si="436"/>
        <v/>
      </c>
      <c r="CI498" s="8" t="str">
        <f t="shared" si="437"/>
        <v/>
      </c>
      <c r="CJ498" s="8" t="str">
        <f t="shared" si="438"/>
        <v/>
      </c>
      <c r="CK498" s="8" t="str">
        <f t="shared" si="439"/>
        <v/>
      </c>
      <c r="CL498" s="8" t="str">
        <f t="shared" si="440"/>
        <v/>
      </c>
      <c r="CM498" s="8" t="str">
        <f t="shared" si="441"/>
        <v/>
      </c>
      <c r="CN498" s="8"/>
    </row>
    <row r="499" spans="1:92">
      <c r="A499" s="1">
        <f t="shared" si="468"/>
        <v>497</v>
      </c>
      <c r="B499" s="34" t="s">
        <v>95</v>
      </c>
      <c r="C499" s="1">
        <v>1</v>
      </c>
      <c r="D499" s="4">
        <f t="shared" si="443"/>
        <v>12</v>
      </c>
      <c r="E499" s="4" t="s">
        <v>151</v>
      </c>
      <c r="F499" s="4">
        <v>1</v>
      </c>
      <c r="G499" s="4" t="s">
        <v>16</v>
      </c>
      <c r="H499" s="4" t="s">
        <v>18</v>
      </c>
      <c r="I499" s="4"/>
      <c r="J499" s="15">
        <v>94.6</v>
      </c>
      <c r="K499" s="69"/>
      <c r="L499" s="41">
        <v>6.181</v>
      </c>
      <c r="M499" s="132" t="s">
        <v>120</v>
      </c>
      <c r="N499" s="4" t="s">
        <v>15</v>
      </c>
      <c r="O499" s="6">
        <v>6.149</v>
      </c>
      <c r="P499" s="4" t="s">
        <v>206</v>
      </c>
      <c r="Q499" s="3" t="s">
        <v>227</v>
      </c>
      <c r="R499" s="23">
        <v>6.3780000000000001</v>
      </c>
      <c r="S499" s="23">
        <v>6.3449999999999998</v>
      </c>
      <c r="T499" s="6">
        <v>6.0030000000000001</v>
      </c>
      <c r="U499" s="23">
        <v>6.3819999999999997</v>
      </c>
      <c r="V499" s="23">
        <v>6.2460000000000004</v>
      </c>
      <c r="W499" s="23">
        <v>6.2149999999999999</v>
      </c>
      <c r="X499" s="23">
        <v>6.1849999999999996</v>
      </c>
      <c r="Y499" s="23">
        <v>6.2270000000000003</v>
      </c>
      <c r="Z499" s="23">
        <v>6.1920000000000002</v>
      </c>
      <c r="AA499" s="23">
        <v>6.1849999999999996</v>
      </c>
      <c r="AB499" s="6">
        <v>6.2969999999999997</v>
      </c>
      <c r="AC499" s="6">
        <v>6.2830000000000004</v>
      </c>
      <c r="AD499" s="6">
        <v>6.3040000000000003</v>
      </c>
      <c r="AE499" s="6">
        <v>6.1950000000000003</v>
      </c>
      <c r="AF499" s="6">
        <v>6.3650000000000002</v>
      </c>
      <c r="AG499" s="6">
        <v>6.048</v>
      </c>
      <c r="AH499" s="6">
        <f t="shared" si="416"/>
        <v>6.2065000000000001</v>
      </c>
      <c r="AI499" s="9"/>
      <c r="AJ499" s="9"/>
      <c r="AK499" s="9"/>
      <c r="AL499" s="9"/>
      <c r="AM499" s="9"/>
      <c r="AN499" s="9"/>
      <c r="AO499" s="9"/>
      <c r="AP499" s="3"/>
      <c r="AQ499" s="23">
        <f t="shared" si="444"/>
        <v>0.19700000000000006</v>
      </c>
      <c r="AR499" s="23">
        <f t="shared" si="466"/>
        <v>0.1639999999999997</v>
      </c>
      <c r="AS499" s="23">
        <f t="shared" si="467"/>
        <v>-0.17799999999999994</v>
      </c>
      <c r="AT499" s="23">
        <f t="shared" si="445"/>
        <v>0.20099999999999962</v>
      </c>
      <c r="AU499" s="23">
        <f t="shared" si="446"/>
        <v>6.5000000000000391E-2</v>
      </c>
      <c r="AV499" s="23">
        <f t="shared" si="447"/>
        <v>3.3999999999999808E-2</v>
      </c>
      <c r="AW499" s="23">
        <f t="shared" si="448"/>
        <v>3.9999999999995595E-3</v>
      </c>
      <c r="AX499" s="23">
        <f t="shared" si="449"/>
        <v>4.6000000000000263E-2</v>
      </c>
      <c r="AY499" s="23">
        <f t="shared" si="450"/>
        <v>1.1000000000000121E-2</v>
      </c>
      <c r="AZ499" s="23">
        <f t="shared" si="451"/>
        <v>3.9999999999995595E-3</v>
      </c>
      <c r="BA499" s="23">
        <f t="shared" si="452"/>
        <v>0.11599999999999966</v>
      </c>
      <c r="BB499" s="23">
        <f t="shared" si="453"/>
        <v>0.10200000000000031</v>
      </c>
      <c r="BC499" s="23">
        <f t="shared" si="454"/>
        <v>0.12300000000000022</v>
      </c>
      <c r="BD499" s="23">
        <f t="shared" si="455"/>
        <v>1.4000000000000234E-2</v>
      </c>
      <c r="BE499" s="23">
        <f t="shared" si="456"/>
        <v>0.18400000000000016</v>
      </c>
      <c r="BF499" s="23">
        <f t="shared" si="457"/>
        <v>-0.13300000000000001</v>
      </c>
      <c r="BG499" s="23">
        <f t="shared" si="458"/>
        <v>2.5500000000000078E-2</v>
      </c>
      <c r="BH499" s="23" t="str">
        <f t="shared" si="459"/>
        <v/>
      </c>
      <c r="BI499" s="23" t="str">
        <f t="shared" si="460"/>
        <v/>
      </c>
      <c r="BJ499" s="23" t="str">
        <f t="shared" si="461"/>
        <v/>
      </c>
      <c r="BK499" s="23" t="str">
        <f t="shared" si="462"/>
        <v/>
      </c>
      <c r="BL499" s="23" t="str">
        <f t="shared" si="463"/>
        <v/>
      </c>
      <c r="BM499" s="23" t="str">
        <f t="shared" si="464"/>
        <v/>
      </c>
      <c r="BN499" s="23" t="str">
        <f t="shared" si="465"/>
        <v/>
      </c>
      <c r="BP499" s="8">
        <f t="shared" si="418"/>
        <v>0.19700000000000006</v>
      </c>
      <c r="BQ499" s="8">
        <f t="shared" si="419"/>
        <v>0.1639999999999997</v>
      </c>
      <c r="BR499" s="8">
        <f t="shared" si="420"/>
        <v>0.17799999999999994</v>
      </c>
      <c r="BS499" s="8">
        <f t="shared" si="421"/>
        <v>0.20099999999999962</v>
      </c>
      <c r="BT499" s="8">
        <f t="shared" si="422"/>
        <v>6.5000000000000391E-2</v>
      </c>
      <c r="BU499" s="8">
        <f t="shared" si="423"/>
        <v>3.3999999999999808E-2</v>
      </c>
      <c r="BV499" s="8">
        <f t="shared" si="424"/>
        <v>3.9999999999995595E-3</v>
      </c>
      <c r="BW499" s="8">
        <f t="shared" si="425"/>
        <v>4.6000000000000263E-2</v>
      </c>
      <c r="BX499" s="8">
        <f t="shared" si="426"/>
        <v>1.1000000000000121E-2</v>
      </c>
      <c r="BY499" s="8">
        <f t="shared" si="427"/>
        <v>3.9999999999995595E-3</v>
      </c>
      <c r="BZ499" s="8">
        <f t="shared" si="428"/>
        <v>0.11599999999999966</v>
      </c>
      <c r="CA499" s="8">
        <f t="shared" si="429"/>
        <v>0.10200000000000031</v>
      </c>
      <c r="CB499" s="8">
        <f t="shared" si="430"/>
        <v>0.12300000000000022</v>
      </c>
      <c r="CC499" s="8">
        <f t="shared" si="431"/>
        <v>1.4000000000000234E-2</v>
      </c>
      <c r="CD499" s="8">
        <f t="shared" si="432"/>
        <v>0.18400000000000016</v>
      </c>
      <c r="CE499" s="8">
        <f t="shared" si="433"/>
        <v>0.13300000000000001</v>
      </c>
      <c r="CF499" s="8">
        <f t="shared" si="434"/>
        <v>2.5500000000000078E-2</v>
      </c>
      <c r="CG499" s="8" t="str">
        <f t="shared" si="435"/>
        <v/>
      </c>
      <c r="CH499" s="8" t="str">
        <f t="shared" si="436"/>
        <v/>
      </c>
      <c r="CI499" s="8" t="str">
        <f t="shared" si="437"/>
        <v/>
      </c>
      <c r="CJ499" s="8" t="str">
        <f t="shared" si="438"/>
        <v/>
      </c>
      <c r="CK499" s="8" t="str">
        <f t="shared" si="439"/>
        <v/>
      </c>
      <c r="CL499" s="8" t="str">
        <f t="shared" si="440"/>
        <v/>
      </c>
      <c r="CM499" s="8" t="str">
        <f t="shared" si="441"/>
        <v/>
      </c>
      <c r="CN499" s="8"/>
    </row>
    <row r="500" spans="1:92">
      <c r="A500" s="1">
        <f t="shared" si="468"/>
        <v>498</v>
      </c>
      <c r="B500" s="34"/>
      <c r="C500" s="1">
        <v>1</v>
      </c>
      <c r="D500" s="4">
        <f t="shared" si="443"/>
        <v>12</v>
      </c>
      <c r="E500" s="4" t="s">
        <v>148</v>
      </c>
      <c r="F500" s="4">
        <v>1</v>
      </c>
      <c r="G500" s="4" t="s">
        <v>16</v>
      </c>
      <c r="H500" s="4" t="s">
        <v>17</v>
      </c>
      <c r="I500" s="4"/>
      <c r="J500" s="15">
        <v>94.3</v>
      </c>
      <c r="K500" s="67">
        <v>6.3E-2</v>
      </c>
      <c r="L500" s="41">
        <v>6.24</v>
      </c>
      <c r="M500" s="132" t="s">
        <v>120</v>
      </c>
      <c r="N500" s="4" t="s">
        <v>15</v>
      </c>
      <c r="O500" s="6">
        <v>6.2910000000000004</v>
      </c>
      <c r="P500" s="4" t="s">
        <v>206</v>
      </c>
      <c r="Q500" s="3" t="s">
        <v>227</v>
      </c>
      <c r="R500" s="23">
        <v>6.3310000000000004</v>
      </c>
      <c r="S500" s="23">
        <v>6.3040000000000003</v>
      </c>
      <c r="T500" s="6">
        <v>6.1360000000000001</v>
      </c>
      <c r="U500" s="23">
        <v>6.3090000000000002</v>
      </c>
      <c r="V500" s="6">
        <v>6.2939999999999996</v>
      </c>
      <c r="W500" s="23">
        <v>6.2649999999999997</v>
      </c>
      <c r="X500" s="23">
        <v>6.2380000000000004</v>
      </c>
      <c r="Y500" s="23">
        <v>6.2789999999999999</v>
      </c>
      <c r="Z500" s="23">
        <v>6.24</v>
      </c>
      <c r="AA500" s="23">
        <v>6.2370000000000001</v>
      </c>
      <c r="AB500" s="6">
        <v>6.3929999999999998</v>
      </c>
      <c r="AC500" s="6">
        <v>6.3689999999999998</v>
      </c>
      <c r="AD500" s="6">
        <v>6.3470000000000004</v>
      </c>
      <c r="AE500" s="6">
        <v>6.3019999999999996</v>
      </c>
      <c r="AF500" s="6">
        <v>6.3360000000000003</v>
      </c>
      <c r="AG500" s="6">
        <v>6.1790000000000003</v>
      </c>
      <c r="AH500" s="6">
        <f t="shared" si="416"/>
        <v>6.2575000000000003</v>
      </c>
      <c r="AI500" s="9"/>
      <c r="AJ500" s="9"/>
      <c r="AK500" s="9"/>
      <c r="AL500" s="9"/>
      <c r="AM500" s="9"/>
      <c r="AN500" s="9"/>
      <c r="AO500" s="9"/>
      <c r="AP500" s="3"/>
      <c r="AQ500" s="23">
        <f t="shared" si="444"/>
        <v>9.1000000000000192E-2</v>
      </c>
      <c r="AR500" s="23">
        <f t="shared" si="466"/>
        <v>6.4000000000000057E-2</v>
      </c>
      <c r="AS500" s="23">
        <f t="shared" si="467"/>
        <v>-0.10400000000000009</v>
      </c>
      <c r="AT500" s="23">
        <f t="shared" si="445"/>
        <v>6.899999999999995E-2</v>
      </c>
      <c r="AU500" s="23">
        <f t="shared" si="446"/>
        <v>5.3999999999999382E-2</v>
      </c>
      <c r="AV500" s="23">
        <f t="shared" si="447"/>
        <v>2.4999999999999467E-2</v>
      </c>
      <c r="AW500" s="23">
        <f t="shared" si="448"/>
        <v>-1.9999999999997797E-3</v>
      </c>
      <c r="AX500" s="23">
        <f t="shared" si="449"/>
        <v>3.8999999999999702E-2</v>
      </c>
      <c r="AY500" s="23">
        <f t="shared" si="450"/>
        <v>0</v>
      </c>
      <c r="AZ500" s="23">
        <f t="shared" si="451"/>
        <v>-3.0000000000001137E-3</v>
      </c>
      <c r="BA500" s="23">
        <f t="shared" si="452"/>
        <v>0.15299999999999958</v>
      </c>
      <c r="BB500" s="23">
        <f t="shared" si="453"/>
        <v>0.12899999999999956</v>
      </c>
      <c r="BC500" s="23">
        <f t="shared" si="454"/>
        <v>0.10700000000000021</v>
      </c>
      <c r="BD500" s="23">
        <f t="shared" si="455"/>
        <v>6.1999999999999389E-2</v>
      </c>
      <c r="BE500" s="23">
        <f t="shared" si="456"/>
        <v>9.6000000000000085E-2</v>
      </c>
      <c r="BF500" s="23">
        <f t="shared" si="457"/>
        <v>-6.0999999999999943E-2</v>
      </c>
      <c r="BG500" s="23">
        <f t="shared" si="458"/>
        <v>1.7500000000000071E-2</v>
      </c>
      <c r="BH500" s="23" t="str">
        <f t="shared" si="459"/>
        <v/>
      </c>
      <c r="BI500" s="23" t="str">
        <f t="shared" si="460"/>
        <v/>
      </c>
      <c r="BJ500" s="23" t="str">
        <f t="shared" si="461"/>
        <v/>
      </c>
      <c r="BK500" s="23" t="str">
        <f t="shared" si="462"/>
        <v/>
      </c>
      <c r="BL500" s="23" t="str">
        <f t="shared" si="463"/>
        <v/>
      </c>
      <c r="BM500" s="23" t="str">
        <f t="shared" si="464"/>
        <v/>
      </c>
      <c r="BN500" s="23" t="str">
        <f t="shared" si="465"/>
        <v/>
      </c>
      <c r="BP500" s="8">
        <f t="shared" si="418"/>
        <v>9.1000000000000192E-2</v>
      </c>
      <c r="BQ500" s="8">
        <f t="shared" si="419"/>
        <v>6.4000000000000057E-2</v>
      </c>
      <c r="BR500" s="8">
        <f t="shared" si="420"/>
        <v>0.10400000000000009</v>
      </c>
      <c r="BS500" s="8">
        <f t="shared" si="421"/>
        <v>6.899999999999995E-2</v>
      </c>
      <c r="BT500" s="8">
        <f t="shared" si="422"/>
        <v>5.3999999999999382E-2</v>
      </c>
      <c r="BU500" s="8">
        <f t="shared" si="423"/>
        <v>2.4999999999999467E-2</v>
      </c>
      <c r="BV500" s="8">
        <f t="shared" si="424"/>
        <v>1.9999999999997797E-3</v>
      </c>
      <c r="BW500" s="8">
        <f t="shared" si="425"/>
        <v>3.8999999999999702E-2</v>
      </c>
      <c r="BX500" s="8">
        <f t="shared" si="426"/>
        <v>0</v>
      </c>
      <c r="BY500" s="8">
        <f t="shared" si="427"/>
        <v>3.0000000000001137E-3</v>
      </c>
      <c r="BZ500" s="8">
        <f t="shared" si="428"/>
        <v>0.15299999999999958</v>
      </c>
      <c r="CA500" s="8">
        <f t="shared" si="429"/>
        <v>0.12899999999999956</v>
      </c>
      <c r="CB500" s="8">
        <f t="shared" si="430"/>
        <v>0.10700000000000021</v>
      </c>
      <c r="CC500" s="8">
        <f t="shared" si="431"/>
        <v>6.1999999999999389E-2</v>
      </c>
      <c r="CD500" s="8">
        <f t="shared" si="432"/>
        <v>9.6000000000000085E-2</v>
      </c>
      <c r="CE500" s="8">
        <f t="shared" si="433"/>
        <v>6.0999999999999943E-2</v>
      </c>
      <c r="CF500" s="8">
        <f t="shared" si="434"/>
        <v>1.7500000000000071E-2</v>
      </c>
      <c r="CG500" s="8" t="str">
        <f t="shared" si="435"/>
        <v/>
      </c>
      <c r="CH500" s="8" t="str">
        <f t="shared" si="436"/>
        <v/>
      </c>
      <c r="CI500" s="8" t="str">
        <f t="shared" si="437"/>
        <v/>
      </c>
      <c r="CJ500" s="8" t="str">
        <f t="shared" si="438"/>
        <v/>
      </c>
      <c r="CK500" s="8" t="str">
        <f t="shared" si="439"/>
        <v/>
      </c>
      <c r="CL500" s="8" t="str">
        <f t="shared" si="440"/>
        <v/>
      </c>
      <c r="CM500" s="8" t="str">
        <f t="shared" si="441"/>
        <v/>
      </c>
      <c r="CN500" s="8"/>
    </row>
    <row r="501" spans="1:92">
      <c r="A501" s="1">
        <f t="shared" si="468"/>
        <v>499</v>
      </c>
      <c r="B501" s="34"/>
      <c r="C501" s="1">
        <v>1</v>
      </c>
      <c r="D501" s="4">
        <f t="shared" si="443"/>
        <v>12</v>
      </c>
      <c r="E501" s="4" t="s">
        <v>150</v>
      </c>
      <c r="F501" s="4">
        <v>3</v>
      </c>
      <c r="G501" s="4" t="s">
        <v>16</v>
      </c>
      <c r="H501" s="4" t="s">
        <v>18</v>
      </c>
      <c r="I501" s="4"/>
      <c r="J501" s="5">
        <v>98.7</v>
      </c>
      <c r="K501" s="69"/>
      <c r="L501" s="41">
        <v>5.81</v>
      </c>
      <c r="M501" s="132" t="s">
        <v>120</v>
      </c>
      <c r="N501" s="4" t="s">
        <v>15</v>
      </c>
      <c r="O501" s="6">
        <v>5.79</v>
      </c>
      <c r="P501" s="4" t="s">
        <v>206</v>
      </c>
      <c r="Q501" s="3" t="s">
        <v>227</v>
      </c>
      <c r="R501" s="23">
        <v>5.94</v>
      </c>
      <c r="S501" s="6">
        <v>5.9039999999999999</v>
      </c>
      <c r="T501" s="6">
        <v>5.6109999999999998</v>
      </c>
      <c r="U501" s="23">
        <v>5.9889999999999999</v>
      </c>
      <c r="V501" s="23">
        <v>5.8520000000000003</v>
      </c>
      <c r="W501" s="50"/>
      <c r="X501" s="50"/>
      <c r="Y501" s="50"/>
      <c r="Z501" s="23">
        <v>5.819</v>
      </c>
      <c r="AA501" s="23">
        <v>5.8120000000000003</v>
      </c>
      <c r="AB501" s="6">
        <v>5.9349999999999996</v>
      </c>
      <c r="AC501" s="6">
        <v>5.9260000000000002</v>
      </c>
      <c r="AD501" s="6">
        <v>5.9189999999999996</v>
      </c>
      <c r="AE501" s="6">
        <v>5.8520000000000003</v>
      </c>
      <c r="AF501" s="6">
        <v>5.9130000000000003</v>
      </c>
      <c r="AG501" s="6">
        <v>5.6760000000000002</v>
      </c>
      <c r="AH501" s="6">
        <f t="shared" si="416"/>
        <v>5.7945000000000002</v>
      </c>
      <c r="AI501" s="9"/>
      <c r="AJ501" s="9"/>
      <c r="AK501" s="9"/>
      <c r="AL501" s="9"/>
      <c r="AM501" s="9"/>
      <c r="AN501" s="9"/>
      <c r="AO501" s="9"/>
      <c r="AP501" s="3"/>
      <c r="AQ501" s="23">
        <f t="shared" si="444"/>
        <v>0.13000000000000078</v>
      </c>
      <c r="AR501" s="23">
        <f t="shared" si="466"/>
        <v>9.4000000000000306E-2</v>
      </c>
      <c r="AS501" s="23">
        <f t="shared" si="467"/>
        <v>-0.19899999999999984</v>
      </c>
      <c r="AT501" s="23">
        <f t="shared" si="445"/>
        <v>0.17900000000000027</v>
      </c>
      <c r="AU501" s="23">
        <f t="shared" si="446"/>
        <v>4.2000000000000703E-2</v>
      </c>
      <c r="AV501" s="23" t="str">
        <f t="shared" si="447"/>
        <v/>
      </c>
      <c r="AW501" s="23" t="str">
        <f t="shared" si="448"/>
        <v/>
      </c>
      <c r="AX501" s="23" t="str">
        <f t="shared" si="449"/>
        <v/>
      </c>
      <c r="AY501" s="23">
        <f t="shared" si="450"/>
        <v>9.0000000000003411E-3</v>
      </c>
      <c r="AZ501" s="23">
        <f t="shared" si="451"/>
        <v>2.0000000000006679E-3</v>
      </c>
      <c r="BA501" s="23">
        <f t="shared" si="452"/>
        <v>0.125</v>
      </c>
      <c r="BB501" s="23">
        <f t="shared" si="453"/>
        <v>0.11600000000000055</v>
      </c>
      <c r="BC501" s="23">
        <f t="shared" si="454"/>
        <v>0.10899999999999999</v>
      </c>
      <c r="BD501" s="23">
        <f t="shared" si="455"/>
        <v>4.2000000000000703E-2</v>
      </c>
      <c r="BE501" s="23">
        <f t="shared" si="456"/>
        <v>0.10300000000000065</v>
      </c>
      <c r="BF501" s="23">
        <f t="shared" si="457"/>
        <v>-0.13399999999999945</v>
      </c>
      <c r="BG501" s="23">
        <f t="shared" si="458"/>
        <v>-1.5499999999999403E-2</v>
      </c>
      <c r="BH501" s="23" t="str">
        <f t="shared" si="459"/>
        <v/>
      </c>
      <c r="BI501" s="23" t="str">
        <f t="shared" si="460"/>
        <v/>
      </c>
      <c r="BJ501" s="23" t="str">
        <f t="shared" si="461"/>
        <v/>
      </c>
      <c r="BK501" s="23" t="str">
        <f t="shared" si="462"/>
        <v/>
      </c>
      <c r="BL501" s="23" t="str">
        <f t="shared" si="463"/>
        <v/>
      </c>
      <c r="BM501" s="23" t="str">
        <f t="shared" si="464"/>
        <v/>
      </c>
      <c r="BN501" s="23" t="str">
        <f t="shared" si="465"/>
        <v/>
      </c>
      <c r="BP501" s="8">
        <f t="shared" si="418"/>
        <v>0.13000000000000078</v>
      </c>
      <c r="BQ501" s="8">
        <f t="shared" si="419"/>
        <v>9.4000000000000306E-2</v>
      </c>
      <c r="BR501" s="8">
        <f t="shared" si="420"/>
        <v>0.19899999999999984</v>
      </c>
      <c r="BS501" s="8">
        <f t="shared" si="421"/>
        <v>0.17900000000000027</v>
      </c>
      <c r="BT501" s="8">
        <f t="shared" si="422"/>
        <v>4.2000000000000703E-2</v>
      </c>
      <c r="BU501" s="8" t="str">
        <f t="shared" si="423"/>
        <v/>
      </c>
      <c r="BV501" s="8" t="str">
        <f t="shared" si="424"/>
        <v/>
      </c>
      <c r="BW501" s="8" t="str">
        <f t="shared" si="425"/>
        <v/>
      </c>
      <c r="BX501" s="8">
        <f t="shared" si="426"/>
        <v>9.0000000000003411E-3</v>
      </c>
      <c r="BY501" s="8">
        <f t="shared" si="427"/>
        <v>2.0000000000006679E-3</v>
      </c>
      <c r="BZ501" s="8">
        <f t="shared" si="428"/>
        <v>0.125</v>
      </c>
      <c r="CA501" s="8">
        <f t="shared" si="429"/>
        <v>0.11600000000000055</v>
      </c>
      <c r="CB501" s="8">
        <f t="shared" si="430"/>
        <v>0.10899999999999999</v>
      </c>
      <c r="CC501" s="8">
        <f t="shared" si="431"/>
        <v>4.2000000000000703E-2</v>
      </c>
      <c r="CD501" s="8">
        <f t="shared" si="432"/>
        <v>0.10300000000000065</v>
      </c>
      <c r="CE501" s="8">
        <f t="shared" si="433"/>
        <v>0.13399999999999945</v>
      </c>
      <c r="CF501" s="8">
        <f t="shared" si="434"/>
        <v>1.5499999999999403E-2</v>
      </c>
      <c r="CG501" s="8" t="str">
        <f t="shared" si="435"/>
        <v/>
      </c>
      <c r="CH501" s="8" t="str">
        <f t="shared" si="436"/>
        <v/>
      </c>
      <c r="CI501" s="8" t="str">
        <f t="shared" si="437"/>
        <v/>
      </c>
      <c r="CJ501" s="8" t="str">
        <f t="shared" si="438"/>
        <v/>
      </c>
      <c r="CK501" s="8" t="str">
        <f t="shared" si="439"/>
        <v/>
      </c>
      <c r="CL501" s="8" t="str">
        <f t="shared" si="440"/>
        <v/>
      </c>
      <c r="CM501" s="8" t="str">
        <f t="shared" si="441"/>
        <v/>
      </c>
      <c r="CN501" s="8"/>
    </row>
    <row r="502" spans="1:92">
      <c r="A502" s="1">
        <f t="shared" si="468"/>
        <v>500</v>
      </c>
      <c r="B502" s="34"/>
      <c r="C502" s="1">
        <v>1</v>
      </c>
      <c r="D502" s="4">
        <f t="shared" si="443"/>
        <v>12</v>
      </c>
      <c r="E502" s="4" t="s">
        <v>149</v>
      </c>
      <c r="F502" s="4">
        <v>3</v>
      </c>
      <c r="G502" s="4" t="s">
        <v>16</v>
      </c>
      <c r="H502" s="4" t="s">
        <v>17</v>
      </c>
      <c r="I502" s="4"/>
      <c r="J502" s="5">
        <v>98.4</v>
      </c>
      <c r="K502" s="69"/>
      <c r="L502" s="41">
        <v>5.883</v>
      </c>
      <c r="M502" s="132" t="s">
        <v>120</v>
      </c>
      <c r="N502" s="4" t="s">
        <v>15</v>
      </c>
      <c r="O502" s="6">
        <v>5.931</v>
      </c>
      <c r="P502" s="4" t="s">
        <v>206</v>
      </c>
      <c r="Q502" s="3" t="s">
        <v>227</v>
      </c>
      <c r="R502" s="23">
        <v>5.9859999999999998</v>
      </c>
      <c r="S502" s="6">
        <v>5.9359999999999999</v>
      </c>
      <c r="T502" s="6">
        <v>5.7539999999999996</v>
      </c>
      <c r="U502" s="23">
        <v>6.0339999999999998</v>
      </c>
      <c r="V502" s="23">
        <v>5.9219999999999997</v>
      </c>
      <c r="W502" s="50"/>
      <c r="X502" s="50"/>
      <c r="Y502" s="50"/>
      <c r="Z502" s="23">
        <v>5.8849999999999998</v>
      </c>
      <c r="AA502" s="23">
        <v>5.8810000000000002</v>
      </c>
      <c r="AB502" s="6">
        <v>6.0529999999999999</v>
      </c>
      <c r="AC502" s="6">
        <v>6.0339999999999998</v>
      </c>
      <c r="AD502" s="6">
        <v>6.0010000000000003</v>
      </c>
      <c r="AE502" s="6">
        <v>5.9720000000000004</v>
      </c>
      <c r="AF502" s="6">
        <v>5.9630000000000001</v>
      </c>
      <c r="AG502" s="6">
        <v>5.8109999999999999</v>
      </c>
      <c r="AH502" s="6">
        <f t="shared" si="416"/>
        <v>5.8870000000000005</v>
      </c>
      <c r="AI502" s="9"/>
      <c r="AJ502" s="9"/>
      <c r="AK502" s="9"/>
      <c r="AL502" s="9"/>
      <c r="AM502" s="9"/>
      <c r="AN502" s="9"/>
      <c r="AO502" s="9"/>
      <c r="AP502" s="3"/>
      <c r="AQ502" s="23">
        <f t="shared" si="444"/>
        <v>0.10299999999999976</v>
      </c>
      <c r="AR502" s="23">
        <f t="shared" si="466"/>
        <v>5.2999999999999936E-2</v>
      </c>
      <c r="AS502" s="23">
        <f t="shared" si="467"/>
        <v>-0.12900000000000045</v>
      </c>
      <c r="AT502" s="23">
        <f t="shared" si="445"/>
        <v>0.1509999999999998</v>
      </c>
      <c r="AU502" s="23">
        <f t="shared" si="446"/>
        <v>3.8999999999999702E-2</v>
      </c>
      <c r="AV502" s="23" t="str">
        <f t="shared" si="447"/>
        <v/>
      </c>
      <c r="AW502" s="23" t="str">
        <f t="shared" si="448"/>
        <v/>
      </c>
      <c r="AX502" s="23" t="str">
        <f t="shared" si="449"/>
        <v/>
      </c>
      <c r="AY502" s="23">
        <f t="shared" si="450"/>
        <v>1.9999999999997797E-3</v>
      </c>
      <c r="AZ502" s="23">
        <f t="shared" si="451"/>
        <v>-1.9999999999997797E-3</v>
      </c>
      <c r="BA502" s="23">
        <f t="shared" si="452"/>
        <v>0.16999999999999993</v>
      </c>
      <c r="BB502" s="23">
        <f t="shared" si="453"/>
        <v>0.1509999999999998</v>
      </c>
      <c r="BC502" s="23">
        <f t="shared" si="454"/>
        <v>0.11800000000000033</v>
      </c>
      <c r="BD502" s="23">
        <f t="shared" si="455"/>
        <v>8.9000000000000412E-2</v>
      </c>
      <c r="BE502" s="23">
        <f t="shared" si="456"/>
        <v>8.0000000000000071E-2</v>
      </c>
      <c r="BF502" s="23">
        <f t="shared" si="457"/>
        <v>-7.2000000000000064E-2</v>
      </c>
      <c r="BG502" s="23">
        <f t="shared" si="458"/>
        <v>4.0000000000004476E-3</v>
      </c>
      <c r="BH502" s="23" t="str">
        <f t="shared" si="459"/>
        <v/>
      </c>
      <c r="BI502" s="23" t="str">
        <f t="shared" si="460"/>
        <v/>
      </c>
      <c r="BJ502" s="23" t="str">
        <f t="shared" si="461"/>
        <v/>
      </c>
      <c r="BK502" s="23" t="str">
        <f t="shared" si="462"/>
        <v/>
      </c>
      <c r="BL502" s="23" t="str">
        <f t="shared" si="463"/>
        <v/>
      </c>
      <c r="BM502" s="23" t="str">
        <f t="shared" si="464"/>
        <v/>
      </c>
      <c r="BN502" s="23" t="str">
        <f t="shared" si="465"/>
        <v/>
      </c>
      <c r="BP502" s="8">
        <f t="shared" si="418"/>
        <v>0.10299999999999976</v>
      </c>
      <c r="BQ502" s="8">
        <f t="shared" si="419"/>
        <v>5.2999999999999936E-2</v>
      </c>
      <c r="BR502" s="8">
        <f t="shared" si="420"/>
        <v>0.12900000000000045</v>
      </c>
      <c r="BS502" s="8">
        <f t="shared" si="421"/>
        <v>0.1509999999999998</v>
      </c>
      <c r="BT502" s="8">
        <f t="shared" si="422"/>
        <v>3.8999999999999702E-2</v>
      </c>
      <c r="BU502" s="8" t="str">
        <f t="shared" si="423"/>
        <v/>
      </c>
      <c r="BV502" s="8" t="str">
        <f t="shared" si="424"/>
        <v/>
      </c>
      <c r="BW502" s="8" t="str">
        <f t="shared" si="425"/>
        <v/>
      </c>
      <c r="BX502" s="8">
        <f t="shared" si="426"/>
        <v>1.9999999999997797E-3</v>
      </c>
      <c r="BY502" s="8">
        <f t="shared" si="427"/>
        <v>1.9999999999997797E-3</v>
      </c>
      <c r="BZ502" s="8">
        <f t="shared" si="428"/>
        <v>0.16999999999999993</v>
      </c>
      <c r="CA502" s="8">
        <f t="shared" si="429"/>
        <v>0.1509999999999998</v>
      </c>
      <c r="CB502" s="8">
        <f t="shared" si="430"/>
        <v>0.11800000000000033</v>
      </c>
      <c r="CC502" s="8">
        <f t="shared" si="431"/>
        <v>8.9000000000000412E-2</v>
      </c>
      <c r="CD502" s="8">
        <f t="shared" si="432"/>
        <v>8.0000000000000071E-2</v>
      </c>
      <c r="CE502" s="8">
        <f t="shared" si="433"/>
        <v>7.2000000000000064E-2</v>
      </c>
      <c r="CF502" s="8">
        <f t="shared" si="434"/>
        <v>4.0000000000004476E-3</v>
      </c>
      <c r="CG502" s="8" t="str">
        <f t="shared" si="435"/>
        <v/>
      </c>
      <c r="CH502" s="8" t="str">
        <f t="shared" si="436"/>
        <v/>
      </c>
      <c r="CI502" s="8" t="str">
        <f t="shared" si="437"/>
        <v/>
      </c>
      <c r="CJ502" s="8" t="str">
        <f t="shared" si="438"/>
        <v/>
      </c>
      <c r="CK502" s="8" t="str">
        <f t="shared" si="439"/>
        <v/>
      </c>
      <c r="CL502" s="8" t="str">
        <f t="shared" si="440"/>
        <v/>
      </c>
      <c r="CM502" s="8" t="str">
        <f t="shared" si="441"/>
        <v/>
      </c>
      <c r="CN502" s="8"/>
    </row>
    <row r="503" spans="1:92">
      <c r="A503" s="1">
        <f t="shared" si="468"/>
        <v>501</v>
      </c>
      <c r="B503" s="2" t="s">
        <v>38</v>
      </c>
      <c r="C503" s="1">
        <v>5</v>
      </c>
      <c r="D503" s="4">
        <f t="shared" si="443"/>
        <v>35</v>
      </c>
      <c r="E503" s="4" t="s">
        <v>246</v>
      </c>
      <c r="F503" s="4">
        <v>1</v>
      </c>
      <c r="G503" s="4" t="s">
        <v>16</v>
      </c>
      <c r="H503" s="4" t="s">
        <v>24</v>
      </c>
      <c r="I503" s="4"/>
      <c r="J503" s="5">
        <v>93</v>
      </c>
      <c r="K503" s="67">
        <v>1E-3</v>
      </c>
      <c r="L503" s="41">
        <v>5.6949999999999994</v>
      </c>
      <c r="M503" s="132" t="s">
        <v>234</v>
      </c>
      <c r="N503" s="1" t="s">
        <v>15</v>
      </c>
      <c r="O503" s="23">
        <v>5.7249999999999996</v>
      </c>
      <c r="P503" s="1" t="s">
        <v>9</v>
      </c>
      <c r="Q503" s="3" t="s">
        <v>227</v>
      </c>
      <c r="R503" s="23">
        <v>5.8109999999999999</v>
      </c>
      <c r="S503" s="23">
        <v>5.6920000000000002</v>
      </c>
      <c r="T503" s="23">
        <v>6.0039999999999996</v>
      </c>
      <c r="U503" s="23">
        <v>5.9480000000000004</v>
      </c>
      <c r="V503" s="23">
        <v>5.8070000000000004</v>
      </c>
      <c r="W503" s="23">
        <v>5.73</v>
      </c>
      <c r="X503" s="23">
        <v>5.734</v>
      </c>
      <c r="Y503" s="23">
        <v>5.7220000000000004</v>
      </c>
      <c r="Z503" s="23">
        <v>5.7009999999999996</v>
      </c>
      <c r="AA503" s="23">
        <v>5.7009999999999996</v>
      </c>
      <c r="AB503" s="23">
        <v>5.9509999999999996</v>
      </c>
      <c r="AC503" s="23">
        <v>5.9029999999999996</v>
      </c>
      <c r="AD503" s="23">
        <v>5.8319999999999999</v>
      </c>
      <c r="AE503" s="23">
        <v>5.8360000000000003</v>
      </c>
      <c r="AF503" s="23">
        <v>5.7480000000000002</v>
      </c>
      <c r="AG503" s="23">
        <v>5.6059999999999999</v>
      </c>
      <c r="AH503" s="23">
        <f t="shared" ref="AH503:AH512" si="469">0.5*(AF503+AG503)</f>
        <v>5.6769999999999996</v>
      </c>
      <c r="AI503" s="8">
        <v>5.04</v>
      </c>
      <c r="AJ503" s="8">
        <v>5.88</v>
      </c>
      <c r="AK503" s="8">
        <v>5.66</v>
      </c>
      <c r="AL503" s="8">
        <v>5.74</v>
      </c>
      <c r="AM503" s="8">
        <v>5.68</v>
      </c>
      <c r="AN503" s="8">
        <v>5.92</v>
      </c>
      <c r="AO503" s="8">
        <v>5.93</v>
      </c>
      <c r="AP503" s="3"/>
      <c r="AQ503" s="23">
        <f t="shared" si="444"/>
        <v>0.11600000000000055</v>
      </c>
      <c r="AR503" s="23">
        <f t="shared" si="466"/>
        <v>-2.9999999999992255E-3</v>
      </c>
      <c r="AS503" s="23">
        <f t="shared" si="467"/>
        <v>0.30900000000000016</v>
      </c>
      <c r="AT503" s="23">
        <f t="shared" si="445"/>
        <v>0.253000000000001</v>
      </c>
      <c r="AU503" s="23">
        <f t="shared" si="446"/>
        <v>0.11200000000000099</v>
      </c>
      <c r="AV503" s="23">
        <f t="shared" si="447"/>
        <v>3.500000000000103E-2</v>
      </c>
      <c r="AW503" s="23">
        <f t="shared" si="448"/>
        <v>3.900000000000059E-2</v>
      </c>
      <c r="AX503" s="23">
        <f t="shared" si="449"/>
        <v>2.7000000000001023E-2</v>
      </c>
      <c r="AY503" s="23">
        <f t="shared" si="450"/>
        <v>6.0000000000002274E-3</v>
      </c>
      <c r="AZ503" s="23">
        <f t="shared" si="451"/>
        <v>6.0000000000002274E-3</v>
      </c>
      <c r="BA503" s="23">
        <f t="shared" si="452"/>
        <v>0.25600000000000023</v>
      </c>
      <c r="BB503" s="23">
        <f t="shared" si="453"/>
        <v>0.20800000000000018</v>
      </c>
      <c r="BC503" s="23">
        <f t="shared" si="454"/>
        <v>0.13700000000000045</v>
      </c>
      <c r="BD503" s="23">
        <f t="shared" si="455"/>
        <v>0.1410000000000009</v>
      </c>
      <c r="BE503" s="23">
        <f t="shared" si="456"/>
        <v>5.3000000000000824E-2</v>
      </c>
      <c r="BF503" s="23">
        <f t="shared" si="457"/>
        <v>-8.8999999999999524E-2</v>
      </c>
      <c r="BG503" s="23">
        <f t="shared" si="458"/>
        <v>-1.7999999999999794E-2</v>
      </c>
      <c r="BH503" s="23">
        <f t="shared" si="459"/>
        <v>-0.65499999999999936</v>
      </c>
      <c r="BI503" s="23">
        <f t="shared" si="460"/>
        <v>0.1850000000000005</v>
      </c>
      <c r="BJ503" s="23">
        <f t="shared" si="461"/>
        <v>-3.4999999999999254E-2</v>
      </c>
      <c r="BK503" s="23">
        <f t="shared" si="462"/>
        <v>4.5000000000000817E-2</v>
      </c>
      <c r="BL503" s="23">
        <f t="shared" si="463"/>
        <v>-1.499999999999968E-2</v>
      </c>
      <c r="BM503" s="23">
        <f t="shared" si="464"/>
        <v>0.22500000000000053</v>
      </c>
      <c r="BN503" s="23">
        <f t="shared" si="465"/>
        <v>0.23500000000000032</v>
      </c>
      <c r="BP503" s="8">
        <f t="shared" si="418"/>
        <v>0.11600000000000055</v>
      </c>
      <c r="BQ503" s="8">
        <f t="shared" si="419"/>
        <v>2.9999999999992255E-3</v>
      </c>
      <c r="BR503" s="8">
        <f t="shared" si="420"/>
        <v>0.30900000000000016</v>
      </c>
      <c r="BS503" s="8">
        <f t="shared" si="421"/>
        <v>0.253000000000001</v>
      </c>
      <c r="BT503" s="8">
        <f t="shared" si="422"/>
        <v>0.11200000000000099</v>
      </c>
      <c r="BU503" s="8">
        <f t="shared" si="423"/>
        <v>3.500000000000103E-2</v>
      </c>
      <c r="BV503" s="8">
        <f t="shared" si="424"/>
        <v>3.900000000000059E-2</v>
      </c>
      <c r="BW503" s="8">
        <f t="shared" si="425"/>
        <v>2.7000000000001023E-2</v>
      </c>
      <c r="BX503" s="8">
        <f t="shared" si="426"/>
        <v>6.0000000000002274E-3</v>
      </c>
      <c r="BY503" s="8">
        <f t="shared" si="427"/>
        <v>6.0000000000002274E-3</v>
      </c>
      <c r="BZ503" s="8">
        <f t="shared" si="428"/>
        <v>0.25600000000000023</v>
      </c>
      <c r="CA503" s="8">
        <f t="shared" si="429"/>
        <v>0.20800000000000018</v>
      </c>
      <c r="CB503" s="8">
        <f t="shared" si="430"/>
        <v>0.13700000000000045</v>
      </c>
      <c r="CC503" s="8">
        <f t="shared" si="431"/>
        <v>0.1410000000000009</v>
      </c>
      <c r="CD503" s="8">
        <f t="shared" si="432"/>
        <v>5.3000000000000824E-2</v>
      </c>
      <c r="CE503" s="8">
        <f t="shared" si="433"/>
        <v>8.8999999999999524E-2</v>
      </c>
      <c r="CF503" s="8">
        <f t="shared" si="434"/>
        <v>1.7999999999999794E-2</v>
      </c>
      <c r="CG503" s="8">
        <f t="shared" si="435"/>
        <v>0.65499999999999936</v>
      </c>
      <c r="CH503" s="8">
        <f t="shared" si="436"/>
        <v>0.1850000000000005</v>
      </c>
      <c r="CI503" s="8">
        <f t="shared" si="437"/>
        <v>3.4999999999999254E-2</v>
      </c>
      <c r="CJ503" s="8">
        <f t="shared" si="438"/>
        <v>4.5000000000000817E-2</v>
      </c>
      <c r="CK503" s="8">
        <f t="shared" si="439"/>
        <v>1.499999999999968E-2</v>
      </c>
      <c r="CL503" s="8">
        <f t="shared" si="440"/>
        <v>0.22500000000000053</v>
      </c>
      <c r="CM503" s="8">
        <f t="shared" si="441"/>
        <v>0.23500000000000032</v>
      </c>
      <c r="CN503" s="8"/>
    </row>
    <row r="504" spans="1:92">
      <c r="A504" s="1">
        <f t="shared" si="468"/>
        <v>502</v>
      </c>
      <c r="B504" s="19"/>
      <c r="C504" s="1">
        <v>5</v>
      </c>
      <c r="D504" s="4">
        <f t="shared" si="443"/>
        <v>35</v>
      </c>
      <c r="E504" s="4" t="s">
        <v>251</v>
      </c>
      <c r="F504" s="4">
        <v>1</v>
      </c>
      <c r="G504" s="4" t="s">
        <v>16</v>
      </c>
      <c r="H504" s="4" t="s">
        <v>25</v>
      </c>
      <c r="I504" s="4"/>
      <c r="J504" s="5">
        <v>90</v>
      </c>
      <c r="K504" s="67">
        <v>0.124</v>
      </c>
      <c r="L504" s="41">
        <v>6.391</v>
      </c>
      <c r="M504" s="132" t="s">
        <v>234</v>
      </c>
      <c r="N504" s="1" t="s">
        <v>15</v>
      </c>
      <c r="O504" s="23">
        <v>6.3879999999999999</v>
      </c>
      <c r="P504" s="1" t="s">
        <v>9</v>
      </c>
      <c r="Q504" s="3" t="s">
        <v>227</v>
      </c>
      <c r="R504" s="23">
        <v>6.734</v>
      </c>
      <c r="S504" s="23">
        <v>6.508</v>
      </c>
      <c r="T504" s="23">
        <v>6.8</v>
      </c>
      <c r="U504" s="23">
        <v>6.4359999999999999</v>
      </c>
      <c r="V504" s="23">
        <v>6.585</v>
      </c>
      <c r="W504" s="23">
        <v>6.4950000000000001</v>
      </c>
      <c r="X504" s="23">
        <v>6.4710000000000001</v>
      </c>
      <c r="Y504" s="23">
        <v>6.4550000000000001</v>
      </c>
      <c r="Z504" s="23">
        <v>6.415</v>
      </c>
      <c r="AA504" s="46">
        <v>6.415</v>
      </c>
      <c r="AB504" s="23">
        <v>6.5650000000000004</v>
      </c>
      <c r="AC504" s="23">
        <v>6.55</v>
      </c>
      <c r="AD504" s="23">
        <v>6.532</v>
      </c>
      <c r="AE504" s="23">
        <v>6.3689999999999998</v>
      </c>
      <c r="AF504" s="23">
        <v>6.4980000000000002</v>
      </c>
      <c r="AG504" s="23">
        <v>6.3070000000000004</v>
      </c>
      <c r="AH504" s="23">
        <f t="shared" si="469"/>
        <v>6.4024999999999999</v>
      </c>
      <c r="AI504" s="8">
        <v>6.18</v>
      </c>
      <c r="AJ504" s="8">
        <v>6.69</v>
      </c>
      <c r="AK504" s="8">
        <v>6.45</v>
      </c>
      <c r="AL504" s="8">
        <v>6.61</v>
      </c>
      <c r="AM504" s="8">
        <v>6.56</v>
      </c>
      <c r="AN504" s="8">
        <v>6.77</v>
      </c>
      <c r="AO504" s="8">
        <v>6.73</v>
      </c>
      <c r="AP504" s="3"/>
      <c r="AQ504" s="23">
        <f t="shared" si="444"/>
        <v>0.34299999999999997</v>
      </c>
      <c r="AR504" s="23">
        <f t="shared" si="466"/>
        <v>0.11699999999999999</v>
      </c>
      <c r="AS504" s="23">
        <f t="shared" si="467"/>
        <v>0.40899999999999981</v>
      </c>
      <c r="AT504" s="23">
        <f t="shared" si="445"/>
        <v>4.4999999999999929E-2</v>
      </c>
      <c r="AU504" s="23">
        <f t="shared" si="446"/>
        <v>0.19399999999999995</v>
      </c>
      <c r="AV504" s="23">
        <f t="shared" si="447"/>
        <v>0.10400000000000009</v>
      </c>
      <c r="AW504" s="23">
        <f t="shared" si="448"/>
        <v>8.0000000000000071E-2</v>
      </c>
      <c r="AX504" s="23">
        <f t="shared" si="449"/>
        <v>6.4000000000000057E-2</v>
      </c>
      <c r="AY504" s="23">
        <f t="shared" si="450"/>
        <v>2.4000000000000021E-2</v>
      </c>
      <c r="AZ504" s="23">
        <f t="shared" si="451"/>
        <v>2.4000000000000021E-2</v>
      </c>
      <c r="BA504" s="23">
        <f t="shared" si="452"/>
        <v>0.17400000000000038</v>
      </c>
      <c r="BB504" s="23">
        <f t="shared" si="453"/>
        <v>0.15899999999999981</v>
      </c>
      <c r="BC504" s="23">
        <f t="shared" si="454"/>
        <v>0.14100000000000001</v>
      </c>
      <c r="BD504" s="23">
        <f t="shared" si="455"/>
        <v>-2.2000000000000242E-2</v>
      </c>
      <c r="BE504" s="23">
        <f t="shared" si="456"/>
        <v>0.10700000000000021</v>
      </c>
      <c r="BF504" s="23">
        <f t="shared" si="457"/>
        <v>-8.3999999999999631E-2</v>
      </c>
      <c r="BG504" s="23">
        <f t="shared" si="458"/>
        <v>1.1499999999999844E-2</v>
      </c>
      <c r="BH504" s="23">
        <f t="shared" si="459"/>
        <v>-0.2110000000000003</v>
      </c>
      <c r="BI504" s="23">
        <f t="shared" si="460"/>
        <v>0.29900000000000038</v>
      </c>
      <c r="BJ504" s="23">
        <f t="shared" si="461"/>
        <v>5.9000000000000163E-2</v>
      </c>
      <c r="BK504" s="23">
        <f t="shared" si="462"/>
        <v>0.21900000000000031</v>
      </c>
      <c r="BL504" s="23">
        <f t="shared" si="463"/>
        <v>0.16899999999999959</v>
      </c>
      <c r="BM504" s="23">
        <f t="shared" si="464"/>
        <v>0.37899999999999956</v>
      </c>
      <c r="BN504" s="23">
        <f t="shared" si="465"/>
        <v>0.33900000000000041</v>
      </c>
      <c r="BP504" s="8">
        <f t="shared" si="418"/>
        <v>0.34299999999999997</v>
      </c>
      <c r="BQ504" s="8">
        <f t="shared" si="419"/>
        <v>0.11699999999999999</v>
      </c>
      <c r="BR504" s="8">
        <f t="shared" si="420"/>
        <v>0.40899999999999981</v>
      </c>
      <c r="BS504" s="8">
        <f t="shared" si="421"/>
        <v>4.4999999999999929E-2</v>
      </c>
      <c r="BT504" s="8">
        <f t="shared" si="422"/>
        <v>0.19399999999999995</v>
      </c>
      <c r="BU504" s="8">
        <f t="shared" si="423"/>
        <v>0.10400000000000009</v>
      </c>
      <c r="BV504" s="8">
        <f t="shared" si="424"/>
        <v>8.0000000000000071E-2</v>
      </c>
      <c r="BW504" s="8">
        <f t="shared" si="425"/>
        <v>6.4000000000000057E-2</v>
      </c>
      <c r="BX504" s="8">
        <f t="shared" si="426"/>
        <v>2.4000000000000021E-2</v>
      </c>
      <c r="BY504" s="8">
        <f t="shared" si="427"/>
        <v>2.4000000000000021E-2</v>
      </c>
      <c r="BZ504" s="8">
        <f t="shared" si="428"/>
        <v>0.17400000000000038</v>
      </c>
      <c r="CA504" s="8">
        <f t="shared" si="429"/>
        <v>0.15899999999999981</v>
      </c>
      <c r="CB504" s="8">
        <f t="shared" si="430"/>
        <v>0.14100000000000001</v>
      </c>
      <c r="CC504" s="8">
        <f t="shared" si="431"/>
        <v>2.2000000000000242E-2</v>
      </c>
      <c r="CD504" s="8">
        <f t="shared" si="432"/>
        <v>0.10700000000000021</v>
      </c>
      <c r="CE504" s="8">
        <f t="shared" si="433"/>
        <v>8.3999999999999631E-2</v>
      </c>
      <c r="CF504" s="8">
        <f t="shared" si="434"/>
        <v>1.1499999999999844E-2</v>
      </c>
      <c r="CG504" s="8">
        <f t="shared" si="435"/>
        <v>0.2110000000000003</v>
      </c>
      <c r="CH504" s="8">
        <f t="shared" si="436"/>
        <v>0.29900000000000038</v>
      </c>
      <c r="CI504" s="8">
        <f t="shared" si="437"/>
        <v>5.9000000000000163E-2</v>
      </c>
      <c r="CJ504" s="8">
        <f t="shared" si="438"/>
        <v>0.21900000000000031</v>
      </c>
      <c r="CK504" s="8">
        <f t="shared" si="439"/>
        <v>0.16899999999999959</v>
      </c>
      <c r="CL504" s="8">
        <f t="shared" si="440"/>
        <v>0.37899999999999956</v>
      </c>
      <c r="CM504" s="8">
        <f t="shared" si="441"/>
        <v>0.33900000000000041</v>
      </c>
      <c r="CN504" s="8"/>
    </row>
    <row r="505" spans="1:92">
      <c r="A505" s="1">
        <f t="shared" si="468"/>
        <v>503</v>
      </c>
      <c r="B505" s="19"/>
      <c r="C505" s="1">
        <v>5</v>
      </c>
      <c r="D505" s="4">
        <f t="shared" si="443"/>
        <v>35</v>
      </c>
      <c r="E505" s="4" t="s">
        <v>246</v>
      </c>
      <c r="F505" s="4">
        <v>1</v>
      </c>
      <c r="G505" s="4" t="s">
        <v>16</v>
      </c>
      <c r="H505" s="4" t="s">
        <v>25</v>
      </c>
      <c r="I505" s="4"/>
      <c r="J505" s="5">
        <v>93.6</v>
      </c>
      <c r="K505" s="67">
        <v>2.8000000000000001E-2</v>
      </c>
      <c r="L505" s="41">
        <v>6.5030000000000001</v>
      </c>
      <c r="M505" s="132" t="s">
        <v>234</v>
      </c>
      <c r="N505" s="1" t="s">
        <v>15</v>
      </c>
      <c r="O505" s="23">
        <v>6.5270000000000001</v>
      </c>
      <c r="P505" s="1" t="s">
        <v>9</v>
      </c>
      <c r="Q505" s="3" t="s">
        <v>227</v>
      </c>
      <c r="R505" s="23">
        <v>6.5209999999999999</v>
      </c>
      <c r="S505" s="23">
        <v>6.468</v>
      </c>
      <c r="T505" s="23">
        <v>6.7640000000000002</v>
      </c>
      <c r="U505" s="23">
        <v>6.6280000000000001</v>
      </c>
      <c r="V505" s="23">
        <v>6.5789999999999997</v>
      </c>
      <c r="W505" s="23">
        <v>6.524</v>
      </c>
      <c r="X505" s="23">
        <v>6.5279999999999996</v>
      </c>
      <c r="Y505" s="23">
        <v>6.5110000000000001</v>
      </c>
      <c r="Z505" s="23">
        <v>6.5039999999999996</v>
      </c>
      <c r="AA505" s="37">
        <v>6.5030000000000001</v>
      </c>
      <c r="AB505" s="23">
        <v>6.673</v>
      </c>
      <c r="AC505" s="23">
        <v>6.6310000000000002</v>
      </c>
      <c r="AD505" s="23">
        <v>6.5759999999999996</v>
      </c>
      <c r="AE505" s="23">
        <v>6.5650000000000004</v>
      </c>
      <c r="AF505" s="23">
        <v>6.5140000000000002</v>
      </c>
      <c r="AG505" s="23">
        <v>6.3860000000000001</v>
      </c>
      <c r="AH505" s="23">
        <f t="shared" si="469"/>
        <v>6.45</v>
      </c>
      <c r="AI505" s="8">
        <v>5.43</v>
      </c>
      <c r="AJ505" s="8">
        <v>6.57</v>
      </c>
      <c r="AK505" s="8">
        <v>6.47</v>
      </c>
      <c r="AL505" s="8">
        <v>6.47</v>
      </c>
      <c r="AM505" s="8">
        <v>6.44</v>
      </c>
      <c r="AN505" s="8">
        <v>6.8</v>
      </c>
      <c r="AO505" s="8">
        <v>6.83</v>
      </c>
      <c r="AP505" s="3"/>
      <c r="AQ505" s="23">
        <f t="shared" si="444"/>
        <v>1.7999999999999794E-2</v>
      </c>
      <c r="AR505" s="23">
        <f t="shared" si="466"/>
        <v>-3.5000000000000142E-2</v>
      </c>
      <c r="AS505" s="23">
        <f t="shared" si="467"/>
        <v>0.26100000000000012</v>
      </c>
      <c r="AT505" s="23">
        <f t="shared" si="445"/>
        <v>0.125</v>
      </c>
      <c r="AU505" s="23">
        <f t="shared" si="446"/>
        <v>7.5999999999999623E-2</v>
      </c>
      <c r="AV505" s="23">
        <f t="shared" si="447"/>
        <v>2.0999999999999908E-2</v>
      </c>
      <c r="AW505" s="23">
        <f t="shared" si="448"/>
        <v>2.4999999999999467E-2</v>
      </c>
      <c r="AX505" s="23">
        <f t="shared" si="449"/>
        <v>8.0000000000000071E-3</v>
      </c>
      <c r="AY505" s="23">
        <f t="shared" si="450"/>
        <v>9.9999999999944578E-4</v>
      </c>
      <c r="AZ505" s="23">
        <f t="shared" si="451"/>
        <v>0</v>
      </c>
      <c r="BA505" s="23">
        <f t="shared" si="452"/>
        <v>0.16999999999999993</v>
      </c>
      <c r="BB505" s="23">
        <f t="shared" si="453"/>
        <v>0.12800000000000011</v>
      </c>
      <c r="BC505" s="23">
        <f t="shared" si="454"/>
        <v>7.299999999999951E-2</v>
      </c>
      <c r="BD505" s="23">
        <f t="shared" si="455"/>
        <v>6.2000000000000277E-2</v>
      </c>
      <c r="BE505" s="23">
        <f t="shared" si="456"/>
        <v>1.1000000000000121E-2</v>
      </c>
      <c r="BF505" s="23">
        <f t="shared" si="457"/>
        <v>-0.11699999999999999</v>
      </c>
      <c r="BG505" s="23">
        <f t="shared" si="458"/>
        <v>-5.2999999999999936E-2</v>
      </c>
      <c r="BH505" s="23">
        <f t="shared" si="459"/>
        <v>-1.0730000000000004</v>
      </c>
      <c r="BI505" s="23">
        <f t="shared" si="460"/>
        <v>6.7000000000000171E-2</v>
      </c>
      <c r="BJ505" s="23">
        <f t="shared" si="461"/>
        <v>-3.3000000000000362E-2</v>
      </c>
      <c r="BK505" s="23">
        <f t="shared" si="462"/>
        <v>-3.3000000000000362E-2</v>
      </c>
      <c r="BL505" s="23">
        <f t="shared" si="463"/>
        <v>-6.2999999999999723E-2</v>
      </c>
      <c r="BM505" s="23">
        <f t="shared" si="464"/>
        <v>0.29699999999999971</v>
      </c>
      <c r="BN505" s="23">
        <f t="shared" si="465"/>
        <v>0.32699999999999996</v>
      </c>
      <c r="BP505" s="8">
        <f t="shared" si="418"/>
        <v>1.7999999999999794E-2</v>
      </c>
      <c r="BQ505" s="8">
        <f t="shared" si="419"/>
        <v>3.5000000000000142E-2</v>
      </c>
      <c r="BR505" s="8">
        <f t="shared" si="420"/>
        <v>0.26100000000000012</v>
      </c>
      <c r="BS505" s="8">
        <f t="shared" si="421"/>
        <v>0.125</v>
      </c>
      <c r="BT505" s="8">
        <f t="shared" si="422"/>
        <v>7.5999999999999623E-2</v>
      </c>
      <c r="BU505" s="8">
        <f t="shared" si="423"/>
        <v>2.0999999999999908E-2</v>
      </c>
      <c r="BV505" s="8">
        <f t="shared" si="424"/>
        <v>2.4999999999999467E-2</v>
      </c>
      <c r="BW505" s="8">
        <f t="shared" si="425"/>
        <v>8.0000000000000071E-3</v>
      </c>
      <c r="BX505" s="8">
        <f t="shared" si="426"/>
        <v>9.9999999999944578E-4</v>
      </c>
      <c r="BY505" s="8">
        <f t="shared" si="427"/>
        <v>0</v>
      </c>
      <c r="BZ505" s="8">
        <f t="shared" si="428"/>
        <v>0.16999999999999993</v>
      </c>
      <c r="CA505" s="8">
        <f t="shared" si="429"/>
        <v>0.12800000000000011</v>
      </c>
      <c r="CB505" s="8">
        <f t="shared" si="430"/>
        <v>7.299999999999951E-2</v>
      </c>
      <c r="CC505" s="8">
        <f t="shared" si="431"/>
        <v>6.2000000000000277E-2</v>
      </c>
      <c r="CD505" s="8">
        <f t="shared" si="432"/>
        <v>1.1000000000000121E-2</v>
      </c>
      <c r="CE505" s="8">
        <f t="shared" si="433"/>
        <v>0.11699999999999999</v>
      </c>
      <c r="CF505" s="8">
        <f t="shared" si="434"/>
        <v>5.2999999999999936E-2</v>
      </c>
      <c r="CG505" s="8">
        <f t="shared" si="435"/>
        <v>1.0730000000000004</v>
      </c>
      <c r="CH505" s="8">
        <f t="shared" si="436"/>
        <v>6.7000000000000171E-2</v>
      </c>
      <c r="CI505" s="8">
        <f t="shared" si="437"/>
        <v>3.3000000000000362E-2</v>
      </c>
      <c r="CJ505" s="8">
        <f t="shared" si="438"/>
        <v>3.3000000000000362E-2</v>
      </c>
      <c r="CK505" s="8">
        <f t="shared" si="439"/>
        <v>6.2999999999999723E-2</v>
      </c>
      <c r="CL505" s="8">
        <f t="shared" si="440"/>
        <v>0.29699999999999971</v>
      </c>
      <c r="CM505" s="8">
        <f t="shared" si="441"/>
        <v>0.32699999999999996</v>
      </c>
      <c r="CN505" s="8"/>
    </row>
    <row r="506" spans="1:92">
      <c r="A506" s="1">
        <f t="shared" si="468"/>
        <v>504</v>
      </c>
      <c r="B506" s="19"/>
      <c r="C506" s="1">
        <v>5</v>
      </c>
      <c r="D506" s="4">
        <f t="shared" si="443"/>
        <v>35</v>
      </c>
      <c r="E506" s="4" t="s">
        <v>246</v>
      </c>
      <c r="F506" s="4">
        <v>1</v>
      </c>
      <c r="G506" s="4" t="s">
        <v>13</v>
      </c>
      <c r="H506" s="4" t="s">
        <v>14</v>
      </c>
      <c r="I506" s="4"/>
      <c r="J506" s="5">
        <v>89</v>
      </c>
      <c r="K506" s="67">
        <v>4.0000000000000001E-3</v>
      </c>
      <c r="L506" s="41">
        <v>6.7149999999999999</v>
      </c>
      <c r="M506" s="132" t="s">
        <v>234</v>
      </c>
      <c r="N506" s="1" t="s">
        <v>15</v>
      </c>
      <c r="O506" s="58"/>
      <c r="P506" s="14"/>
      <c r="Q506" s="3"/>
      <c r="R506" s="23">
        <v>7.0910000000000002</v>
      </c>
      <c r="S506" s="23">
        <v>6.7229999999999999</v>
      </c>
      <c r="T506" s="23">
        <v>7.0540000000000003</v>
      </c>
      <c r="U506" s="23">
        <v>6.66</v>
      </c>
      <c r="V506" s="23">
        <v>6.92</v>
      </c>
      <c r="W506" s="23">
        <v>6.7990000000000004</v>
      </c>
      <c r="X506" s="23">
        <v>6.7919999999999998</v>
      </c>
      <c r="Y506" s="23">
        <v>6.7969999999999997</v>
      </c>
      <c r="Z506" s="23">
        <v>6.7309999999999999</v>
      </c>
      <c r="AA506" s="36"/>
      <c r="AB506" s="23">
        <v>6.9080000000000004</v>
      </c>
      <c r="AC506" s="23">
        <v>6.9370000000000003</v>
      </c>
      <c r="AD506" s="23">
        <v>6.87</v>
      </c>
      <c r="AE506" s="23">
        <v>6.6909999999999998</v>
      </c>
      <c r="AF506" s="23">
        <v>6.6790000000000003</v>
      </c>
      <c r="AG506" s="23">
        <v>6.8280000000000003</v>
      </c>
      <c r="AH506" s="23">
        <f t="shared" si="469"/>
        <v>6.7535000000000007</v>
      </c>
      <c r="AI506" s="8">
        <v>7.13</v>
      </c>
      <c r="AJ506" s="8">
        <v>6.94</v>
      </c>
      <c r="AK506" s="8">
        <v>6.57</v>
      </c>
      <c r="AL506" s="8">
        <v>6.92</v>
      </c>
      <c r="AM506" s="8">
        <v>6.85</v>
      </c>
      <c r="AN506" s="8">
        <v>7.01</v>
      </c>
      <c r="AO506" s="8">
        <v>6.96</v>
      </c>
      <c r="AP506" s="3"/>
      <c r="AQ506" s="23">
        <f t="shared" si="444"/>
        <v>0.37600000000000033</v>
      </c>
      <c r="AR506" s="23">
        <f t="shared" si="466"/>
        <v>8.0000000000000071E-3</v>
      </c>
      <c r="AS506" s="23">
        <f t="shared" si="467"/>
        <v>0.33900000000000041</v>
      </c>
      <c r="AT506" s="23">
        <f t="shared" si="445"/>
        <v>-5.4999999999999716E-2</v>
      </c>
      <c r="AU506" s="23">
        <f t="shared" si="446"/>
        <v>0.20500000000000007</v>
      </c>
      <c r="AV506" s="23">
        <f t="shared" si="447"/>
        <v>8.4000000000000519E-2</v>
      </c>
      <c r="AW506" s="23">
        <f t="shared" si="448"/>
        <v>7.6999999999999957E-2</v>
      </c>
      <c r="AX506" s="23">
        <f t="shared" si="449"/>
        <v>8.1999999999999851E-2</v>
      </c>
      <c r="AY506" s="23">
        <f t="shared" si="450"/>
        <v>1.6000000000000014E-2</v>
      </c>
      <c r="AZ506" s="23" t="str">
        <f t="shared" si="451"/>
        <v/>
      </c>
      <c r="BA506" s="23">
        <f t="shared" si="452"/>
        <v>0.1930000000000005</v>
      </c>
      <c r="BB506" s="23">
        <f t="shared" si="453"/>
        <v>0.22200000000000042</v>
      </c>
      <c r="BC506" s="23">
        <f t="shared" si="454"/>
        <v>0.15500000000000025</v>
      </c>
      <c r="BD506" s="23">
        <f t="shared" si="455"/>
        <v>-2.4000000000000021E-2</v>
      </c>
      <c r="BE506" s="23">
        <f t="shared" si="456"/>
        <v>-3.5999999999999588E-2</v>
      </c>
      <c r="BF506" s="23">
        <f t="shared" si="457"/>
        <v>0.11300000000000043</v>
      </c>
      <c r="BG506" s="23">
        <f t="shared" si="458"/>
        <v>3.8500000000000867E-2</v>
      </c>
      <c r="BH506" s="23">
        <f t="shared" si="459"/>
        <v>0.41500000000000004</v>
      </c>
      <c r="BI506" s="23">
        <f t="shared" si="460"/>
        <v>0.22500000000000053</v>
      </c>
      <c r="BJ506" s="23">
        <f t="shared" si="461"/>
        <v>-0.14499999999999957</v>
      </c>
      <c r="BK506" s="23">
        <f t="shared" si="462"/>
        <v>0.20500000000000007</v>
      </c>
      <c r="BL506" s="23">
        <f t="shared" si="463"/>
        <v>0.13499999999999979</v>
      </c>
      <c r="BM506" s="23">
        <f t="shared" si="464"/>
        <v>0.29499999999999993</v>
      </c>
      <c r="BN506" s="23">
        <f t="shared" si="465"/>
        <v>0.24500000000000011</v>
      </c>
      <c r="BP506" s="8">
        <f t="shared" si="418"/>
        <v>0.37600000000000033</v>
      </c>
      <c r="BQ506" s="8">
        <f t="shared" si="419"/>
        <v>8.0000000000000071E-3</v>
      </c>
      <c r="BR506" s="8">
        <f t="shared" si="420"/>
        <v>0.33900000000000041</v>
      </c>
      <c r="BS506" s="8">
        <f t="shared" si="421"/>
        <v>5.4999999999999716E-2</v>
      </c>
      <c r="BT506" s="8">
        <f t="shared" si="422"/>
        <v>0.20500000000000007</v>
      </c>
      <c r="BU506" s="8">
        <f t="shared" si="423"/>
        <v>8.4000000000000519E-2</v>
      </c>
      <c r="BV506" s="8">
        <f t="shared" si="424"/>
        <v>7.6999999999999957E-2</v>
      </c>
      <c r="BW506" s="8">
        <f t="shared" si="425"/>
        <v>8.1999999999999851E-2</v>
      </c>
      <c r="BX506" s="8">
        <f t="shared" si="426"/>
        <v>1.6000000000000014E-2</v>
      </c>
      <c r="BY506" s="8" t="str">
        <f t="shared" si="427"/>
        <v/>
      </c>
      <c r="BZ506" s="8">
        <f t="shared" si="428"/>
        <v>0.1930000000000005</v>
      </c>
      <c r="CA506" s="8">
        <f t="shared" si="429"/>
        <v>0.22200000000000042</v>
      </c>
      <c r="CB506" s="8">
        <f t="shared" si="430"/>
        <v>0.15500000000000025</v>
      </c>
      <c r="CC506" s="8">
        <f t="shared" si="431"/>
        <v>2.4000000000000021E-2</v>
      </c>
      <c r="CD506" s="8">
        <f t="shared" si="432"/>
        <v>3.5999999999999588E-2</v>
      </c>
      <c r="CE506" s="8">
        <f t="shared" si="433"/>
        <v>0.11300000000000043</v>
      </c>
      <c r="CF506" s="8">
        <f t="shared" si="434"/>
        <v>3.8500000000000867E-2</v>
      </c>
      <c r="CG506" s="8">
        <f t="shared" si="435"/>
        <v>0.41500000000000004</v>
      </c>
      <c r="CH506" s="8">
        <f t="shared" si="436"/>
        <v>0.22500000000000053</v>
      </c>
      <c r="CI506" s="8">
        <f t="shared" si="437"/>
        <v>0.14499999999999957</v>
      </c>
      <c r="CJ506" s="8">
        <f t="shared" si="438"/>
        <v>0.20500000000000007</v>
      </c>
      <c r="CK506" s="8">
        <f t="shared" si="439"/>
        <v>0.13499999999999979</v>
      </c>
      <c r="CL506" s="8">
        <f t="shared" si="440"/>
        <v>0.29499999999999993</v>
      </c>
      <c r="CM506" s="8">
        <f t="shared" si="441"/>
        <v>0.24500000000000011</v>
      </c>
      <c r="CN506" s="8"/>
    </row>
    <row r="507" spans="1:92">
      <c r="A507" s="1">
        <f t="shared" si="468"/>
        <v>505</v>
      </c>
      <c r="B507" s="19"/>
      <c r="C507" s="1">
        <v>5</v>
      </c>
      <c r="D507" s="4">
        <f t="shared" si="443"/>
        <v>35</v>
      </c>
      <c r="E507" s="4" t="s">
        <v>251</v>
      </c>
      <c r="F507" s="4">
        <v>1</v>
      </c>
      <c r="G507" s="4" t="s">
        <v>13</v>
      </c>
      <c r="H507" s="4" t="s">
        <v>19</v>
      </c>
      <c r="I507" s="4"/>
      <c r="J507" s="5">
        <v>88.9</v>
      </c>
      <c r="K507" s="67">
        <v>3.5000000000000003E-2</v>
      </c>
      <c r="L507" s="41">
        <v>6.8440000000000003</v>
      </c>
      <c r="M507" s="132" t="s">
        <v>234</v>
      </c>
      <c r="N507" s="1" t="s">
        <v>15</v>
      </c>
      <c r="O507" s="23">
        <v>6.8289999999999997</v>
      </c>
      <c r="P507" s="1" t="s">
        <v>9</v>
      </c>
      <c r="Q507" s="3"/>
      <c r="R507" s="23">
        <v>7.2030000000000003</v>
      </c>
      <c r="S507" s="36"/>
      <c r="T507" s="23">
        <v>7.2380000000000004</v>
      </c>
      <c r="U507" s="36"/>
      <c r="V507" s="23">
        <v>7.02</v>
      </c>
      <c r="W507" s="23">
        <v>6.9260000000000002</v>
      </c>
      <c r="X507" s="23">
        <v>6.9290000000000003</v>
      </c>
      <c r="Y507" s="23">
        <v>6.9050000000000002</v>
      </c>
      <c r="Z507" s="23">
        <v>6.8730000000000002</v>
      </c>
      <c r="AA507" s="36"/>
      <c r="AB507" s="23">
        <v>6.9550000000000001</v>
      </c>
      <c r="AC507" s="36"/>
      <c r="AD507" s="23">
        <v>6.9749999999999996</v>
      </c>
      <c r="AE507" s="37">
        <v>6.7709999999999999</v>
      </c>
      <c r="AF507" s="36"/>
      <c r="AG507" s="23">
        <v>6.7889999999999997</v>
      </c>
      <c r="AH507" s="36"/>
      <c r="AI507" s="8">
        <v>6.73</v>
      </c>
      <c r="AJ507" s="8">
        <v>6.88</v>
      </c>
      <c r="AK507" s="8">
        <v>6.46</v>
      </c>
      <c r="AL507" s="8">
        <v>6.89</v>
      </c>
      <c r="AM507" s="8">
        <v>6.83</v>
      </c>
      <c r="AN507" s="8">
        <v>7.06</v>
      </c>
      <c r="AO507" s="8">
        <v>7</v>
      </c>
      <c r="AP507" s="3"/>
      <c r="AQ507" s="23">
        <f t="shared" si="444"/>
        <v>0.35899999999999999</v>
      </c>
      <c r="AR507" s="23" t="str">
        <f t="shared" si="466"/>
        <v/>
      </c>
      <c r="AS507" s="23">
        <f t="shared" si="467"/>
        <v>0.39400000000000013</v>
      </c>
      <c r="AT507" s="23" t="str">
        <f t="shared" si="445"/>
        <v/>
      </c>
      <c r="AU507" s="23">
        <f t="shared" si="446"/>
        <v>0.17599999999999927</v>
      </c>
      <c r="AV507" s="23">
        <f t="shared" si="447"/>
        <v>8.1999999999999851E-2</v>
      </c>
      <c r="AW507" s="23">
        <f t="shared" si="448"/>
        <v>8.4999999999999964E-2</v>
      </c>
      <c r="AX507" s="23">
        <f t="shared" si="449"/>
        <v>6.0999999999999943E-2</v>
      </c>
      <c r="AY507" s="23">
        <f t="shared" si="450"/>
        <v>2.8999999999999915E-2</v>
      </c>
      <c r="AZ507" s="23" t="str">
        <f t="shared" si="451"/>
        <v/>
      </c>
      <c r="BA507" s="23">
        <f t="shared" si="452"/>
        <v>0.11099999999999977</v>
      </c>
      <c r="BB507" s="23" t="str">
        <f t="shared" si="453"/>
        <v/>
      </c>
      <c r="BC507" s="23">
        <f t="shared" si="454"/>
        <v>0.13099999999999934</v>
      </c>
      <c r="BD507" s="23">
        <f t="shared" si="455"/>
        <v>-7.3000000000000398E-2</v>
      </c>
      <c r="BE507" s="23" t="str">
        <f t="shared" si="456"/>
        <v/>
      </c>
      <c r="BF507" s="23">
        <f t="shared" si="457"/>
        <v>-5.5000000000000604E-2</v>
      </c>
      <c r="BG507" s="23" t="str">
        <f t="shared" si="458"/>
        <v/>
      </c>
      <c r="BH507" s="23">
        <f t="shared" si="459"/>
        <v>-0.11399999999999988</v>
      </c>
      <c r="BI507" s="23">
        <f t="shared" si="460"/>
        <v>3.5999999999999588E-2</v>
      </c>
      <c r="BJ507" s="23">
        <f t="shared" si="461"/>
        <v>-0.38400000000000034</v>
      </c>
      <c r="BK507" s="23">
        <f t="shared" si="462"/>
        <v>4.5999999999999375E-2</v>
      </c>
      <c r="BL507" s="23">
        <f t="shared" si="463"/>
        <v>-1.4000000000000234E-2</v>
      </c>
      <c r="BM507" s="23">
        <f t="shared" si="464"/>
        <v>0.2159999999999993</v>
      </c>
      <c r="BN507" s="23">
        <f t="shared" si="465"/>
        <v>0.15599999999999969</v>
      </c>
      <c r="BP507" s="8">
        <f t="shared" si="418"/>
        <v>0.35899999999999999</v>
      </c>
      <c r="BQ507" s="8" t="str">
        <f t="shared" si="419"/>
        <v/>
      </c>
      <c r="BR507" s="8">
        <f t="shared" si="420"/>
        <v>0.39400000000000013</v>
      </c>
      <c r="BS507" s="8" t="str">
        <f t="shared" si="421"/>
        <v/>
      </c>
      <c r="BT507" s="8">
        <f t="shared" si="422"/>
        <v>0.17599999999999927</v>
      </c>
      <c r="BU507" s="8">
        <f t="shared" si="423"/>
        <v>8.1999999999999851E-2</v>
      </c>
      <c r="BV507" s="8">
        <f t="shared" si="424"/>
        <v>8.4999999999999964E-2</v>
      </c>
      <c r="BW507" s="8">
        <f t="shared" si="425"/>
        <v>6.0999999999999943E-2</v>
      </c>
      <c r="BX507" s="8">
        <f t="shared" si="426"/>
        <v>2.8999999999999915E-2</v>
      </c>
      <c r="BY507" s="8" t="str">
        <f t="shared" si="427"/>
        <v/>
      </c>
      <c r="BZ507" s="8">
        <f t="shared" si="428"/>
        <v>0.11099999999999977</v>
      </c>
      <c r="CA507" s="8" t="str">
        <f t="shared" si="429"/>
        <v/>
      </c>
      <c r="CB507" s="8">
        <f t="shared" si="430"/>
        <v>0.13099999999999934</v>
      </c>
      <c r="CC507" s="8">
        <f t="shared" si="431"/>
        <v>7.3000000000000398E-2</v>
      </c>
      <c r="CD507" s="8" t="str">
        <f t="shared" si="432"/>
        <v/>
      </c>
      <c r="CE507" s="8">
        <f t="shared" si="433"/>
        <v>5.5000000000000604E-2</v>
      </c>
      <c r="CF507" s="8" t="str">
        <f t="shared" si="434"/>
        <v/>
      </c>
      <c r="CG507" s="8">
        <f t="shared" si="435"/>
        <v>0.11399999999999988</v>
      </c>
      <c r="CH507" s="8">
        <f t="shared" si="436"/>
        <v>3.5999999999999588E-2</v>
      </c>
      <c r="CI507" s="8">
        <f t="shared" si="437"/>
        <v>0.38400000000000034</v>
      </c>
      <c r="CJ507" s="8">
        <f t="shared" si="438"/>
        <v>4.5999999999999375E-2</v>
      </c>
      <c r="CK507" s="8">
        <f t="shared" si="439"/>
        <v>1.4000000000000234E-2</v>
      </c>
      <c r="CL507" s="8">
        <f t="shared" si="440"/>
        <v>0.2159999999999993</v>
      </c>
      <c r="CM507" s="8">
        <f t="shared" si="441"/>
        <v>0.15599999999999969</v>
      </c>
      <c r="CN507" s="8"/>
    </row>
    <row r="508" spans="1:92">
      <c r="A508" s="1">
        <f t="shared" si="468"/>
        <v>506</v>
      </c>
      <c r="B508" s="19"/>
      <c r="C508" s="1">
        <v>5</v>
      </c>
      <c r="D508" s="4">
        <f t="shared" si="443"/>
        <v>35</v>
      </c>
      <c r="E508" s="4" t="s">
        <v>251</v>
      </c>
      <c r="F508" s="4">
        <v>1</v>
      </c>
      <c r="G508" s="4" t="s">
        <v>16</v>
      </c>
      <c r="H508" s="4" t="s">
        <v>17</v>
      </c>
      <c r="I508" s="4"/>
      <c r="J508" s="5">
        <v>98.3</v>
      </c>
      <c r="K508" s="67">
        <v>2.9000000000000001E-2</v>
      </c>
      <c r="L508" s="41">
        <v>7.0390000000000006</v>
      </c>
      <c r="M508" s="132" t="s">
        <v>234</v>
      </c>
      <c r="N508" s="1" t="s">
        <v>15</v>
      </c>
      <c r="O508" s="58"/>
      <c r="P508" s="14"/>
      <c r="Q508" s="3" t="s">
        <v>227</v>
      </c>
      <c r="R508" s="23">
        <v>6.9130000000000003</v>
      </c>
      <c r="S508" s="23">
        <v>6.452</v>
      </c>
      <c r="T508" s="23">
        <v>7.4180000000000001</v>
      </c>
      <c r="U508" s="23">
        <v>7.25</v>
      </c>
      <c r="V508" s="23">
        <v>7.242</v>
      </c>
      <c r="W508" s="23">
        <v>7.0940000000000003</v>
      </c>
      <c r="X508" s="23">
        <v>7.1029999999999998</v>
      </c>
      <c r="Y508" s="23">
        <v>7.1269999999999998</v>
      </c>
      <c r="Z508" s="23">
        <v>7.0170000000000003</v>
      </c>
      <c r="AA508" s="36"/>
      <c r="AB508" s="23">
        <v>7.266</v>
      </c>
      <c r="AC508" s="23">
        <v>7.1980000000000004</v>
      </c>
      <c r="AD508" s="23">
        <v>6.9409999999999998</v>
      </c>
      <c r="AE508" s="23">
        <v>7.0709999999999997</v>
      </c>
      <c r="AF508" s="23">
        <v>6.5410000000000004</v>
      </c>
      <c r="AG508" s="23">
        <v>7.5430000000000001</v>
      </c>
      <c r="AH508" s="23">
        <f t="shared" si="469"/>
        <v>7.0419999999999998</v>
      </c>
      <c r="AI508" s="8">
        <v>6.36</v>
      </c>
      <c r="AJ508" s="8">
        <v>7.1</v>
      </c>
      <c r="AK508" s="8">
        <v>6.91</v>
      </c>
      <c r="AL508" s="8">
        <v>7.09</v>
      </c>
      <c r="AM508" s="8">
        <v>7.07</v>
      </c>
      <c r="AN508" s="8">
        <v>7.2</v>
      </c>
      <c r="AO508" s="8">
        <v>7.2</v>
      </c>
      <c r="AP508" s="3"/>
      <c r="AQ508" s="23">
        <f t="shared" si="444"/>
        <v>-0.12600000000000033</v>
      </c>
      <c r="AR508" s="23">
        <f t="shared" si="466"/>
        <v>-0.58700000000000063</v>
      </c>
      <c r="AS508" s="23">
        <f t="shared" si="467"/>
        <v>0.37899999999999956</v>
      </c>
      <c r="AT508" s="23">
        <f t="shared" si="445"/>
        <v>0.21099999999999941</v>
      </c>
      <c r="AU508" s="23">
        <f t="shared" si="446"/>
        <v>0.2029999999999994</v>
      </c>
      <c r="AV508" s="23">
        <f t="shared" si="447"/>
        <v>5.4999999999999716E-2</v>
      </c>
      <c r="AW508" s="23">
        <f t="shared" si="448"/>
        <v>6.3999999999999169E-2</v>
      </c>
      <c r="AX508" s="23">
        <f t="shared" si="449"/>
        <v>8.799999999999919E-2</v>
      </c>
      <c r="AY508" s="23">
        <f t="shared" si="450"/>
        <v>-2.2000000000000242E-2</v>
      </c>
      <c r="AZ508" s="23" t="str">
        <f t="shared" si="451"/>
        <v/>
      </c>
      <c r="BA508" s="23">
        <f t="shared" si="452"/>
        <v>0.22699999999999942</v>
      </c>
      <c r="BB508" s="23">
        <f t="shared" si="453"/>
        <v>0.15899999999999981</v>
      </c>
      <c r="BC508" s="23">
        <f t="shared" si="454"/>
        <v>-9.8000000000000753E-2</v>
      </c>
      <c r="BD508" s="23">
        <f t="shared" si="455"/>
        <v>3.199999999999914E-2</v>
      </c>
      <c r="BE508" s="23">
        <f t="shared" si="456"/>
        <v>-0.49800000000000022</v>
      </c>
      <c r="BF508" s="23">
        <f t="shared" si="457"/>
        <v>0.50399999999999956</v>
      </c>
      <c r="BG508" s="23">
        <f t="shared" si="458"/>
        <v>2.9999999999992255E-3</v>
      </c>
      <c r="BH508" s="23">
        <f t="shared" si="459"/>
        <v>-0.67900000000000027</v>
      </c>
      <c r="BI508" s="23">
        <f t="shared" si="460"/>
        <v>6.0999999999999055E-2</v>
      </c>
      <c r="BJ508" s="23">
        <f t="shared" si="461"/>
        <v>-0.12900000000000045</v>
      </c>
      <c r="BK508" s="23">
        <f t="shared" si="462"/>
        <v>5.0999999999999268E-2</v>
      </c>
      <c r="BL508" s="23">
        <f t="shared" si="463"/>
        <v>3.0999999999999694E-2</v>
      </c>
      <c r="BM508" s="23">
        <f t="shared" si="464"/>
        <v>0.16099999999999959</v>
      </c>
      <c r="BN508" s="23">
        <f t="shared" si="465"/>
        <v>0.16099999999999959</v>
      </c>
      <c r="BP508" s="8">
        <f t="shared" ref="BP508:BP571" si="470">IF(AQ508&lt;&gt;"",ABS(AQ508),"")</f>
        <v>0.12600000000000033</v>
      </c>
      <c r="BQ508" s="8">
        <f t="shared" ref="BQ508:BQ571" si="471">IF(AR508&lt;&gt;"",ABS(AR508),"")</f>
        <v>0.58700000000000063</v>
      </c>
      <c r="BR508" s="8">
        <f t="shared" ref="BR508:BR571" si="472">IF(AS508&lt;&gt;"",ABS(AS508),"")</f>
        <v>0.37899999999999956</v>
      </c>
      <c r="BS508" s="8">
        <f t="shared" ref="BS508:BS571" si="473">IF(AT508&lt;&gt;"",ABS(AT508),"")</f>
        <v>0.21099999999999941</v>
      </c>
      <c r="BT508" s="8">
        <f t="shared" ref="BT508:BT571" si="474">IF(AU508&lt;&gt;"",ABS(AU508),"")</f>
        <v>0.2029999999999994</v>
      </c>
      <c r="BU508" s="8">
        <f t="shared" ref="BU508:BU571" si="475">IF(AV508&lt;&gt;"",ABS(AV508),"")</f>
        <v>5.4999999999999716E-2</v>
      </c>
      <c r="BV508" s="8">
        <f t="shared" ref="BV508:BV571" si="476">IF(AW508&lt;&gt;"",ABS(AW508),"")</f>
        <v>6.3999999999999169E-2</v>
      </c>
      <c r="BW508" s="8">
        <f t="shared" ref="BW508:BW571" si="477">IF(AX508&lt;&gt;"",ABS(AX508),"")</f>
        <v>8.799999999999919E-2</v>
      </c>
      <c r="BX508" s="8">
        <f t="shared" ref="BX508:BX571" si="478">IF(AY508&lt;&gt;"",ABS(AY508),"")</f>
        <v>2.2000000000000242E-2</v>
      </c>
      <c r="BY508" s="8" t="str">
        <f t="shared" ref="BY508:BY571" si="479">IF(AZ508&lt;&gt;"",ABS(AZ508),"")</f>
        <v/>
      </c>
      <c r="BZ508" s="8">
        <f t="shared" ref="BZ508:BZ571" si="480">IF(BA508&lt;&gt;"",ABS(BA508),"")</f>
        <v>0.22699999999999942</v>
      </c>
      <c r="CA508" s="8">
        <f t="shared" ref="CA508:CA571" si="481">IF(BB508&lt;&gt;"",ABS(BB508),"")</f>
        <v>0.15899999999999981</v>
      </c>
      <c r="CB508" s="8">
        <f t="shared" ref="CB508:CB571" si="482">IF(BC508&lt;&gt;"",ABS(BC508),"")</f>
        <v>9.8000000000000753E-2</v>
      </c>
      <c r="CC508" s="8">
        <f t="shared" ref="CC508:CC571" si="483">IF(BD508&lt;&gt;"",ABS(BD508),"")</f>
        <v>3.199999999999914E-2</v>
      </c>
      <c r="CD508" s="8">
        <f t="shared" ref="CD508:CD571" si="484">IF(BE508&lt;&gt;"",ABS(BE508),"")</f>
        <v>0.49800000000000022</v>
      </c>
      <c r="CE508" s="8">
        <f t="shared" ref="CE508:CE571" si="485">IF(BF508&lt;&gt;"",ABS(BF508),"")</f>
        <v>0.50399999999999956</v>
      </c>
      <c r="CF508" s="8">
        <f t="shared" ref="CF508:CF571" si="486">IF(BG508&lt;&gt;"",ABS(BG508),"")</f>
        <v>2.9999999999992255E-3</v>
      </c>
      <c r="CG508" s="8">
        <f t="shared" ref="CG508:CG571" si="487">IF(BH508&lt;&gt;"",ABS(BH508),"")</f>
        <v>0.67900000000000027</v>
      </c>
      <c r="CH508" s="8">
        <f t="shared" ref="CH508:CH571" si="488">IF(BI508&lt;&gt;"",ABS(BI508),"")</f>
        <v>6.0999999999999055E-2</v>
      </c>
      <c r="CI508" s="8">
        <f t="shared" ref="CI508:CI571" si="489">IF(BJ508&lt;&gt;"",ABS(BJ508),"")</f>
        <v>0.12900000000000045</v>
      </c>
      <c r="CJ508" s="8">
        <f t="shared" ref="CJ508:CJ571" si="490">IF(BK508&lt;&gt;"",ABS(BK508),"")</f>
        <v>5.0999999999999268E-2</v>
      </c>
      <c r="CK508" s="8">
        <f t="shared" ref="CK508:CK571" si="491">IF(BL508&lt;&gt;"",ABS(BL508),"")</f>
        <v>3.0999999999999694E-2</v>
      </c>
      <c r="CL508" s="8">
        <f t="shared" ref="CL508:CL571" si="492">IF(BM508&lt;&gt;"",ABS(BM508),"")</f>
        <v>0.16099999999999959</v>
      </c>
      <c r="CM508" s="8">
        <f t="shared" ref="CM508:CM571" si="493">IF(BN508&lt;&gt;"",ABS(BN508),"")</f>
        <v>0.16099999999999959</v>
      </c>
      <c r="CN508" s="8"/>
    </row>
    <row r="509" spans="1:92">
      <c r="A509" s="1">
        <f t="shared" si="468"/>
        <v>507</v>
      </c>
      <c r="B509" s="19"/>
      <c r="C509" s="1">
        <v>5</v>
      </c>
      <c r="D509" s="4">
        <f t="shared" si="443"/>
        <v>35</v>
      </c>
      <c r="E509" s="4" t="s">
        <v>252</v>
      </c>
      <c r="F509" s="4">
        <v>3</v>
      </c>
      <c r="G509" s="4" t="s">
        <v>13</v>
      </c>
      <c r="H509" s="4" t="s">
        <v>19</v>
      </c>
      <c r="I509" s="4"/>
      <c r="J509" s="5">
        <v>98.3</v>
      </c>
      <c r="K509" s="69"/>
      <c r="L509" s="41">
        <v>4.7359999999999998</v>
      </c>
      <c r="M509" s="132" t="s">
        <v>127</v>
      </c>
      <c r="N509" s="1" t="s">
        <v>15</v>
      </c>
      <c r="O509" s="23">
        <v>4.7380000000000004</v>
      </c>
      <c r="P509" s="1" t="s">
        <v>9</v>
      </c>
      <c r="Q509" s="3" t="s">
        <v>227</v>
      </c>
      <c r="R509" s="23">
        <v>5.0410000000000004</v>
      </c>
      <c r="S509" s="23">
        <v>4.9390000000000001</v>
      </c>
      <c r="T509" s="23">
        <v>4.9249999999999998</v>
      </c>
      <c r="U509" s="23">
        <v>4.5529999999999999</v>
      </c>
      <c r="V509" s="23">
        <v>4.6849999999999996</v>
      </c>
      <c r="W509" s="36"/>
      <c r="X509" s="36"/>
      <c r="Y509" s="36"/>
      <c r="Z509" s="23">
        <v>4.7530000000000001</v>
      </c>
      <c r="AA509" s="36"/>
      <c r="AB509" s="23">
        <v>4.899</v>
      </c>
      <c r="AC509" s="23">
        <v>4.9119999999999999</v>
      </c>
      <c r="AD509" s="23">
        <v>4.9219999999999997</v>
      </c>
      <c r="AE509" s="23">
        <v>4.7750000000000004</v>
      </c>
      <c r="AF509" s="23">
        <v>4.9169999999999998</v>
      </c>
      <c r="AG509" s="23">
        <v>4.47</v>
      </c>
      <c r="AH509" s="23">
        <f t="shared" si="469"/>
        <v>4.6935000000000002</v>
      </c>
      <c r="AI509" s="8">
        <v>4.55</v>
      </c>
      <c r="AJ509" s="8">
        <v>4.78</v>
      </c>
      <c r="AK509" s="8">
        <v>4.53</v>
      </c>
      <c r="AL509" s="7">
        <v>4.7300000000000004</v>
      </c>
      <c r="AM509" s="7">
        <v>4.68</v>
      </c>
      <c r="AN509" s="8">
        <v>4.88</v>
      </c>
      <c r="AO509" s="7">
        <v>4.8600000000000003</v>
      </c>
      <c r="AP509" s="3"/>
      <c r="AQ509" s="23">
        <f t="shared" si="444"/>
        <v>0.3050000000000006</v>
      </c>
      <c r="AR509" s="23">
        <f t="shared" si="466"/>
        <v>0.20300000000000029</v>
      </c>
      <c r="AS509" s="23">
        <f t="shared" si="467"/>
        <v>0.18900000000000006</v>
      </c>
      <c r="AT509" s="23">
        <f t="shared" si="445"/>
        <v>-0.18299999999999983</v>
      </c>
      <c r="AU509" s="23">
        <f t="shared" si="446"/>
        <v>-5.1000000000000156E-2</v>
      </c>
      <c r="AV509" s="23" t="str">
        <f t="shared" si="447"/>
        <v/>
      </c>
      <c r="AW509" s="23" t="str">
        <f t="shared" si="448"/>
        <v/>
      </c>
      <c r="AX509" s="23" t="str">
        <f t="shared" si="449"/>
        <v/>
      </c>
      <c r="AY509" s="23">
        <f t="shared" si="450"/>
        <v>1.7000000000000348E-2</v>
      </c>
      <c r="AZ509" s="23" t="str">
        <f t="shared" si="451"/>
        <v/>
      </c>
      <c r="BA509" s="23">
        <f t="shared" si="452"/>
        <v>0.16300000000000026</v>
      </c>
      <c r="BB509" s="23">
        <f t="shared" si="453"/>
        <v>0.17600000000000016</v>
      </c>
      <c r="BC509" s="23">
        <f t="shared" si="454"/>
        <v>0.18599999999999994</v>
      </c>
      <c r="BD509" s="23">
        <f t="shared" si="455"/>
        <v>3.900000000000059E-2</v>
      </c>
      <c r="BE509" s="23">
        <f t="shared" si="456"/>
        <v>0.18100000000000005</v>
      </c>
      <c r="BF509" s="23">
        <f t="shared" si="457"/>
        <v>-0.26600000000000001</v>
      </c>
      <c r="BG509" s="23">
        <f t="shared" si="458"/>
        <v>-4.2499999999999538E-2</v>
      </c>
      <c r="BH509" s="23">
        <f t="shared" si="459"/>
        <v>-0.18599999999999994</v>
      </c>
      <c r="BI509" s="23">
        <f t="shared" si="460"/>
        <v>4.4000000000000483E-2</v>
      </c>
      <c r="BJ509" s="23">
        <f t="shared" si="461"/>
        <v>-0.20599999999999952</v>
      </c>
      <c r="BK509" s="23">
        <f t="shared" si="462"/>
        <v>-5.9999999999993392E-3</v>
      </c>
      <c r="BL509" s="23">
        <f t="shared" si="463"/>
        <v>-5.600000000000005E-2</v>
      </c>
      <c r="BM509" s="23">
        <f t="shared" si="464"/>
        <v>0.14400000000000013</v>
      </c>
      <c r="BN509" s="23">
        <f t="shared" si="465"/>
        <v>0.12400000000000055</v>
      </c>
      <c r="BP509" s="8">
        <f t="shared" si="470"/>
        <v>0.3050000000000006</v>
      </c>
      <c r="BQ509" s="8">
        <f t="shared" si="471"/>
        <v>0.20300000000000029</v>
      </c>
      <c r="BR509" s="8">
        <f t="shared" si="472"/>
        <v>0.18900000000000006</v>
      </c>
      <c r="BS509" s="8">
        <f t="shared" si="473"/>
        <v>0.18299999999999983</v>
      </c>
      <c r="BT509" s="8">
        <f t="shared" si="474"/>
        <v>5.1000000000000156E-2</v>
      </c>
      <c r="BU509" s="8" t="str">
        <f t="shared" si="475"/>
        <v/>
      </c>
      <c r="BV509" s="8" t="str">
        <f t="shared" si="476"/>
        <v/>
      </c>
      <c r="BW509" s="8" t="str">
        <f t="shared" si="477"/>
        <v/>
      </c>
      <c r="BX509" s="8">
        <f t="shared" si="478"/>
        <v>1.7000000000000348E-2</v>
      </c>
      <c r="BY509" s="8" t="str">
        <f t="shared" si="479"/>
        <v/>
      </c>
      <c r="BZ509" s="8">
        <f t="shared" si="480"/>
        <v>0.16300000000000026</v>
      </c>
      <c r="CA509" s="8">
        <f t="shared" si="481"/>
        <v>0.17600000000000016</v>
      </c>
      <c r="CB509" s="8">
        <f t="shared" si="482"/>
        <v>0.18599999999999994</v>
      </c>
      <c r="CC509" s="8">
        <f t="shared" si="483"/>
        <v>3.900000000000059E-2</v>
      </c>
      <c r="CD509" s="8">
        <f t="shared" si="484"/>
        <v>0.18100000000000005</v>
      </c>
      <c r="CE509" s="8">
        <f t="shared" si="485"/>
        <v>0.26600000000000001</v>
      </c>
      <c r="CF509" s="8">
        <f t="shared" si="486"/>
        <v>4.2499999999999538E-2</v>
      </c>
      <c r="CG509" s="8">
        <f t="shared" si="487"/>
        <v>0.18599999999999994</v>
      </c>
      <c r="CH509" s="8">
        <f t="shared" si="488"/>
        <v>4.4000000000000483E-2</v>
      </c>
      <c r="CI509" s="8">
        <f t="shared" si="489"/>
        <v>0.20599999999999952</v>
      </c>
      <c r="CJ509" s="8">
        <f t="shared" si="490"/>
        <v>5.9999999999993392E-3</v>
      </c>
      <c r="CK509" s="8">
        <f t="shared" si="491"/>
        <v>5.600000000000005E-2</v>
      </c>
      <c r="CL509" s="8">
        <f t="shared" si="492"/>
        <v>0.14400000000000013</v>
      </c>
      <c r="CM509" s="8">
        <f t="shared" si="493"/>
        <v>0.12400000000000055</v>
      </c>
      <c r="CN509" s="8"/>
    </row>
    <row r="510" spans="1:92">
      <c r="A510" s="1">
        <f t="shared" si="468"/>
        <v>508</v>
      </c>
      <c r="B510" s="19"/>
      <c r="C510" s="1">
        <v>5</v>
      </c>
      <c r="D510" s="4">
        <f t="shared" si="443"/>
        <v>35</v>
      </c>
      <c r="E510" s="4" t="s">
        <v>247</v>
      </c>
      <c r="F510" s="4">
        <v>3</v>
      </c>
      <c r="G510" s="4" t="s">
        <v>16</v>
      </c>
      <c r="H510" s="4" t="s">
        <v>24</v>
      </c>
      <c r="I510" s="4"/>
      <c r="J510" s="5">
        <v>97.6</v>
      </c>
      <c r="K510" s="69"/>
      <c r="L510" s="41">
        <v>5.6639999999999997</v>
      </c>
      <c r="M510" s="132" t="s">
        <v>127</v>
      </c>
      <c r="N510" s="1" t="s">
        <v>15</v>
      </c>
      <c r="O510" s="23">
        <v>5.6950000000000003</v>
      </c>
      <c r="P510" s="1" t="s">
        <v>9</v>
      </c>
      <c r="Q510" s="3" t="s">
        <v>227</v>
      </c>
      <c r="R510" s="23">
        <v>5.8019999999999996</v>
      </c>
      <c r="S510" s="23">
        <v>5.665</v>
      </c>
      <c r="T510" s="23">
        <v>5.9610000000000003</v>
      </c>
      <c r="U510" s="23">
        <v>5.8719999999999999</v>
      </c>
      <c r="V510" s="23">
        <v>5.7670000000000003</v>
      </c>
      <c r="W510" s="36"/>
      <c r="X510" s="36"/>
      <c r="Y510" s="36"/>
      <c r="Z510" s="23">
        <v>5.6710000000000003</v>
      </c>
      <c r="AA510" s="36"/>
      <c r="AB510" s="23">
        <v>5.9320000000000004</v>
      </c>
      <c r="AC510" s="23">
        <v>5.8849999999999998</v>
      </c>
      <c r="AD510" s="23">
        <v>5.8109999999999999</v>
      </c>
      <c r="AE510" s="23">
        <v>5.819</v>
      </c>
      <c r="AF510" s="23">
        <v>5.7190000000000003</v>
      </c>
      <c r="AG510" s="23">
        <v>5.5720000000000001</v>
      </c>
      <c r="AH510" s="23">
        <f t="shared" si="469"/>
        <v>5.6455000000000002</v>
      </c>
      <c r="AI510" s="8">
        <v>5.03</v>
      </c>
      <c r="AJ510" s="8">
        <v>5.86</v>
      </c>
      <c r="AK510" s="8">
        <v>5.63</v>
      </c>
      <c r="AL510" s="7">
        <v>5.72</v>
      </c>
      <c r="AM510" s="7">
        <v>5.66</v>
      </c>
      <c r="AN510" s="8">
        <v>5.9</v>
      </c>
      <c r="AO510" s="7">
        <v>5.91</v>
      </c>
      <c r="AP510" s="3"/>
      <c r="AQ510" s="23">
        <f t="shared" si="444"/>
        <v>0.1379999999999999</v>
      </c>
      <c r="AR510" s="23">
        <f t="shared" si="466"/>
        <v>1.000000000000334E-3</v>
      </c>
      <c r="AS510" s="23">
        <f t="shared" si="467"/>
        <v>0.2970000000000006</v>
      </c>
      <c r="AT510" s="23">
        <f t="shared" si="445"/>
        <v>0.20800000000000018</v>
      </c>
      <c r="AU510" s="23">
        <f t="shared" si="446"/>
        <v>0.10300000000000065</v>
      </c>
      <c r="AV510" s="23" t="str">
        <f t="shared" si="447"/>
        <v/>
      </c>
      <c r="AW510" s="23" t="str">
        <f t="shared" si="448"/>
        <v/>
      </c>
      <c r="AX510" s="23" t="str">
        <f t="shared" si="449"/>
        <v/>
      </c>
      <c r="AY510" s="23">
        <f t="shared" si="450"/>
        <v>7.0000000000005613E-3</v>
      </c>
      <c r="AZ510" s="23" t="str">
        <f t="shared" si="451"/>
        <v/>
      </c>
      <c r="BA510" s="23">
        <f t="shared" si="452"/>
        <v>0.26800000000000068</v>
      </c>
      <c r="BB510" s="23">
        <f t="shared" si="453"/>
        <v>0.22100000000000009</v>
      </c>
      <c r="BC510" s="23">
        <f t="shared" si="454"/>
        <v>0.14700000000000024</v>
      </c>
      <c r="BD510" s="23">
        <f t="shared" si="455"/>
        <v>0.15500000000000025</v>
      </c>
      <c r="BE510" s="23">
        <f t="shared" si="456"/>
        <v>5.5000000000000604E-2</v>
      </c>
      <c r="BF510" s="23">
        <f t="shared" si="457"/>
        <v>-9.1999999999999638E-2</v>
      </c>
      <c r="BG510" s="23">
        <f t="shared" si="458"/>
        <v>-1.8499999999999517E-2</v>
      </c>
      <c r="BH510" s="23">
        <f t="shared" si="459"/>
        <v>-0.63399999999999945</v>
      </c>
      <c r="BI510" s="23">
        <f t="shared" si="460"/>
        <v>0.19600000000000062</v>
      </c>
      <c r="BJ510" s="23">
        <f t="shared" si="461"/>
        <v>-3.3999999999999808E-2</v>
      </c>
      <c r="BK510" s="23">
        <f t="shared" si="462"/>
        <v>5.600000000000005E-2</v>
      </c>
      <c r="BL510" s="23">
        <f t="shared" si="463"/>
        <v>-3.9999999999995595E-3</v>
      </c>
      <c r="BM510" s="23">
        <f t="shared" si="464"/>
        <v>0.23600000000000065</v>
      </c>
      <c r="BN510" s="23">
        <f t="shared" si="465"/>
        <v>0.24600000000000044</v>
      </c>
      <c r="BP510" s="8">
        <f t="shared" si="470"/>
        <v>0.1379999999999999</v>
      </c>
      <c r="BQ510" s="8">
        <f t="shared" si="471"/>
        <v>1.000000000000334E-3</v>
      </c>
      <c r="BR510" s="8">
        <f t="shared" si="472"/>
        <v>0.2970000000000006</v>
      </c>
      <c r="BS510" s="8">
        <f t="shared" si="473"/>
        <v>0.20800000000000018</v>
      </c>
      <c r="BT510" s="8">
        <f t="shared" si="474"/>
        <v>0.10300000000000065</v>
      </c>
      <c r="BU510" s="8" t="str">
        <f t="shared" si="475"/>
        <v/>
      </c>
      <c r="BV510" s="8" t="str">
        <f t="shared" si="476"/>
        <v/>
      </c>
      <c r="BW510" s="8" t="str">
        <f t="shared" si="477"/>
        <v/>
      </c>
      <c r="BX510" s="8">
        <f t="shared" si="478"/>
        <v>7.0000000000005613E-3</v>
      </c>
      <c r="BY510" s="8" t="str">
        <f t="shared" si="479"/>
        <v/>
      </c>
      <c r="BZ510" s="8">
        <f t="shared" si="480"/>
        <v>0.26800000000000068</v>
      </c>
      <c r="CA510" s="8">
        <f t="shared" si="481"/>
        <v>0.22100000000000009</v>
      </c>
      <c r="CB510" s="8">
        <f t="shared" si="482"/>
        <v>0.14700000000000024</v>
      </c>
      <c r="CC510" s="8">
        <f t="shared" si="483"/>
        <v>0.15500000000000025</v>
      </c>
      <c r="CD510" s="8">
        <f t="shared" si="484"/>
        <v>5.5000000000000604E-2</v>
      </c>
      <c r="CE510" s="8">
        <f t="shared" si="485"/>
        <v>9.1999999999999638E-2</v>
      </c>
      <c r="CF510" s="8">
        <f t="shared" si="486"/>
        <v>1.8499999999999517E-2</v>
      </c>
      <c r="CG510" s="8">
        <f t="shared" si="487"/>
        <v>0.63399999999999945</v>
      </c>
      <c r="CH510" s="8">
        <f t="shared" si="488"/>
        <v>0.19600000000000062</v>
      </c>
      <c r="CI510" s="8">
        <f t="shared" si="489"/>
        <v>3.3999999999999808E-2</v>
      </c>
      <c r="CJ510" s="8">
        <f t="shared" si="490"/>
        <v>5.600000000000005E-2</v>
      </c>
      <c r="CK510" s="8">
        <f t="shared" si="491"/>
        <v>3.9999999999995595E-3</v>
      </c>
      <c r="CL510" s="8">
        <f t="shared" si="492"/>
        <v>0.23600000000000065</v>
      </c>
      <c r="CM510" s="8">
        <f t="shared" si="493"/>
        <v>0.24600000000000044</v>
      </c>
      <c r="CN510" s="8"/>
    </row>
    <row r="511" spans="1:92">
      <c r="A511" s="1">
        <f t="shared" si="468"/>
        <v>509</v>
      </c>
      <c r="B511" s="19"/>
      <c r="C511" s="1">
        <v>5</v>
      </c>
      <c r="D511" s="4">
        <f t="shared" si="443"/>
        <v>35</v>
      </c>
      <c r="E511" s="4" t="s">
        <v>252</v>
      </c>
      <c r="F511" s="4">
        <v>3</v>
      </c>
      <c r="G511" s="4" t="s">
        <v>13</v>
      </c>
      <c r="H511" s="4" t="s">
        <v>19</v>
      </c>
      <c r="I511" s="4"/>
      <c r="J511" s="5">
        <v>97.9</v>
      </c>
      <c r="K511" s="69"/>
      <c r="L511" s="41">
        <v>5.7380000000000004</v>
      </c>
      <c r="M511" s="132" t="s">
        <v>127</v>
      </c>
      <c r="N511" s="1" t="s">
        <v>15</v>
      </c>
      <c r="O511" s="23">
        <v>5.7389999999999999</v>
      </c>
      <c r="P511" s="1" t="s">
        <v>9</v>
      </c>
      <c r="Q511" s="3" t="s">
        <v>227</v>
      </c>
      <c r="R511" s="23">
        <v>6.056</v>
      </c>
      <c r="S511" s="23">
        <v>5.9450000000000003</v>
      </c>
      <c r="T511" s="23">
        <v>5.9859999999999998</v>
      </c>
      <c r="U511" s="23">
        <v>5.4720000000000004</v>
      </c>
      <c r="V511" s="23">
        <v>5.7729999999999997</v>
      </c>
      <c r="W511" s="36"/>
      <c r="X511" s="36"/>
      <c r="Y511" s="36"/>
      <c r="Z511" s="23">
        <v>5.7439999999999998</v>
      </c>
      <c r="AA511" s="36"/>
      <c r="AB511" s="23">
        <v>5.8250000000000002</v>
      </c>
      <c r="AC511" s="23">
        <v>5.8330000000000002</v>
      </c>
      <c r="AD511" s="23">
        <v>5.875</v>
      </c>
      <c r="AE511" s="23">
        <v>5.6790000000000003</v>
      </c>
      <c r="AF511" s="23">
        <v>5.9269999999999996</v>
      </c>
      <c r="AG511" s="23">
        <v>5.4889999999999999</v>
      </c>
      <c r="AH511" s="23">
        <f t="shared" si="469"/>
        <v>5.7080000000000002</v>
      </c>
      <c r="AI511" s="8">
        <v>5.69</v>
      </c>
      <c r="AJ511" s="8">
        <v>5.85</v>
      </c>
      <c r="AK511" s="8">
        <v>5.48</v>
      </c>
      <c r="AL511" s="7">
        <v>5.8</v>
      </c>
      <c r="AM511" s="7">
        <v>5.72</v>
      </c>
      <c r="AN511" s="8">
        <v>5.96</v>
      </c>
      <c r="AO511" s="7">
        <v>5.91</v>
      </c>
      <c r="AP511" s="3"/>
      <c r="AQ511" s="23">
        <f t="shared" si="444"/>
        <v>0.31799999999999962</v>
      </c>
      <c r="AR511" s="23">
        <f t="shared" si="466"/>
        <v>0.20699999999999985</v>
      </c>
      <c r="AS511" s="23">
        <f t="shared" si="467"/>
        <v>0.24799999999999933</v>
      </c>
      <c r="AT511" s="23">
        <f t="shared" si="445"/>
        <v>-0.26600000000000001</v>
      </c>
      <c r="AU511" s="23">
        <f t="shared" si="446"/>
        <v>3.4999999999999254E-2</v>
      </c>
      <c r="AV511" s="23" t="str">
        <f t="shared" si="447"/>
        <v/>
      </c>
      <c r="AW511" s="23" t="str">
        <f t="shared" si="448"/>
        <v/>
      </c>
      <c r="AX511" s="23" t="str">
        <f t="shared" si="449"/>
        <v/>
      </c>
      <c r="AY511" s="23">
        <f t="shared" si="450"/>
        <v>5.9999999999993392E-3</v>
      </c>
      <c r="AZ511" s="23" t="str">
        <f t="shared" si="451"/>
        <v/>
      </c>
      <c r="BA511" s="23">
        <f t="shared" si="452"/>
        <v>8.6999999999999744E-2</v>
      </c>
      <c r="BB511" s="23">
        <f t="shared" si="453"/>
        <v>9.4999999999999751E-2</v>
      </c>
      <c r="BC511" s="23">
        <f t="shared" si="454"/>
        <v>0.13699999999999957</v>
      </c>
      <c r="BD511" s="23">
        <f t="shared" si="455"/>
        <v>-5.9000000000000163E-2</v>
      </c>
      <c r="BE511" s="23">
        <f t="shared" si="456"/>
        <v>0.18899999999999917</v>
      </c>
      <c r="BF511" s="23">
        <f t="shared" si="457"/>
        <v>-0.24900000000000055</v>
      </c>
      <c r="BG511" s="23">
        <f t="shared" si="458"/>
        <v>-3.0000000000000249E-2</v>
      </c>
      <c r="BH511" s="23">
        <f t="shared" si="459"/>
        <v>-4.8000000000000043E-2</v>
      </c>
      <c r="BI511" s="23">
        <f t="shared" si="460"/>
        <v>0.11199999999999921</v>
      </c>
      <c r="BJ511" s="23">
        <f t="shared" si="461"/>
        <v>-0.25800000000000001</v>
      </c>
      <c r="BK511" s="23">
        <f t="shared" si="462"/>
        <v>6.1999999999999389E-2</v>
      </c>
      <c r="BL511" s="23">
        <f t="shared" si="463"/>
        <v>-1.8000000000000682E-2</v>
      </c>
      <c r="BM511" s="23">
        <f t="shared" si="464"/>
        <v>0.22199999999999953</v>
      </c>
      <c r="BN511" s="23">
        <f t="shared" si="465"/>
        <v>0.17199999999999971</v>
      </c>
      <c r="BP511" s="8">
        <f t="shared" si="470"/>
        <v>0.31799999999999962</v>
      </c>
      <c r="BQ511" s="8">
        <f t="shared" si="471"/>
        <v>0.20699999999999985</v>
      </c>
      <c r="BR511" s="8">
        <f t="shared" si="472"/>
        <v>0.24799999999999933</v>
      </c>
      <c r="BS511" s="8">
        <f t="shared" si="473"/>
        <v>0.26600000000000001</v>
      </c>
      <c r="BT511" s="8">
        <f t="shared" si="474"/>
        <v>3.4999999999999254E-2</v>
      </c>
      <c r="BU511" s="8" t="str">
        <f t="shared" si="475"/>
        <v/>
      </c>
      <c r="BV511" s="8" t="str">
        <f t="shared" si="476"/>
        <v/>
      </c>
      <c r="BW511" s="8" t="str">
        <f t="shared" si="477"/>
        <v/>
      </c>
      <c r="BX511" s="8">
        <f t="shared" si="478"/>
        <v>5.9999999999993392E-3</v>
      </c>
      <c r="BY511" s="8" t="str">
        <f t="shared" si="479"/>
        <v/>
      </c>
      <c r="BZ511" s="8">
        <f t="shared" si="480"/>
        <v>8.6999999999999744E-2</v>
      </c>
      <c r="CA511" s="8">
        <f t="shared" si="481"/>
        <v>9.4999999999999751E-2</v>
      </c>
      <c r="CB511" s="8">
        <f t="shared" si="482"/>
        <v>0.13699999999999957</v>
      </c>
      <c r="CC511" s="8">
        <f t="shared" si="483"/>
        <v>5.9000000000000163E-2</v>
      </c>
      <c r="CD511" s="8">
        <f t="shared" si="484"/>
        <v>0.18899999999999917</v>
      </c>
      <c r="CE511" s="8">
        <f t="shared" si="485"/>
        <v>0.24900000000000055</v>
      </c>
      <c r="CF511" s="8">
        <f t="shared" si="486"/>
        <v>3.0000000000000249E-2</v>
      </c>
      <c r="CG511" s="8">
        <f t="shared" si="487"/>
        <v>4.8000000000000043E-2</v>
      </c>
      <c r="CH511" s="8">
        <f t="shared" si="488"/>
        <v>0.11199999999999921</v>
      </c>
      <c r="CI511" s="8">
        <f t="shared" si="489"/>
        <v>0.25800000000000001</v>
      </c>
      <c r="CJ511" s="8">
        <f t="shared" si="490"/>
        <v>6.1999999999999389E-2</v>
      </c>
      <c r="CK511" s="8">
        <f t="shared" si="491"/>
        <v>1.8000000000000682E-2</v>
      </c>
      <c r="CL511" s="8">
        <f t="shared" si="492"/>
        <v>0.22199999999999953</v>
      </c>
      <c r="CM511" s="8">
        <f t="shared" si="493"/>
        <v>0.17199999999999971</v>
      </c>
      <c r="CN511" s="8"/>
    </row>
    <row r="512" spans="1:92">
      <c r="A512" s="1">
        <f t="shared" si="468"/>
        <v>510</v>
      </c>
      <c r="B512" s="19"/>
      <c r="C512" s="1">
        <v>5</v>
      </c>
      <c r="D512" s="4">
        <f t="shared" si="443"/>
        <v>35</v>
      </c>
      <c r="E512" s="4" t="s">
        <v>247</v>
      </c>
      <c r="F512" s="4">
        <v>3</v>
      </c>
      <c r="G512" s="4" t="s">
        <v>13</v>
      </c>
      <c r="H512" s="4" t="s">
        <v>14</v>
      </c>
      <c r="I512" s="4"/>
      <c r="J512" s="5">
        <v>97.3</v>
      </c>
      <c r="K512" s="69"/>
      <c r="L512" s="41">
        <v>6.3090000000000002</v>
      </c>
      <c r="M512" s="132" t="s">
        <v>127</v>
      </c>
      <c r="N512" s="1" t="s">
        <v>15</v>
      </c>
      <c r="O512" s="23">
        <v>6.3129999999999997</v>
      </c>
      <c r="P512" s="1" t="s">
        <v>9</v>
      </c>
      <c r="Q512" s="3" t="s">
        <v>227</v>
      </c>
      <c r="R512" s="23">
        <v>6.5629999999999997</v>
      </c>
      <c r="S512" s="23">
        <v>6.3609999999999998</v>
      </c>
      <c r="T512" s="23">
        <v>6.5259999999999998</v>
      </c>
      <c r="U512" s="23">
        <v>6.1630000000000003</v>
      </c>
      <c r="V512" s="23">
        <v>6.4020000000000001</v>
      </c>
      <c r="W512" s="36"/>
      <c r="X512" s="36"/>
      <c r="Y512" s="36"/>
      <c r="Z512" s="23">
        <v>6.327</v>
      </c>
      <c r="AA512" s="36"/>
      <c r="AB512" s="23">
        <v>6.5439999999999996</v>
      </c>
      <c r="AC512" s="23">
        <v>6.5739999999999998</v>
      </c>
      <c r="AD512" s="23">
        <v>6.5039999999999996</v>
      </c>
      <c r="AE512" s="23">
        <v>6.35</v>
      </c>
      <c r="AF512" s="23">
        <v>6.3079999999999998</v>
      </c>
      <c r="AG512" s="23">
        <v>6.2610000000000001</v>
      </c>
      <c r="AH512" s="23">
        <f t="shared" si="469"/>
        <v>6.2844999999999995</v>
      </c>
      <c r="AI512" s="8">
        <v>6.58</v>
      </c>
      <c r="AJ512" s="8">
        <v>6.44</v>
      </c>
      <c r="AK512" s="8">
        <v>6.1</v>
      </c>
      <c r="AL512" s="7">
        <v>6.43</v>
      </c>
      <c r="AM512" s="7">
        <v>6.37</v>
      </c>
      <c r="AN512" s="8">
        <v>6.51</v>
      </c>
      <c r="AO512" s="7">
        <v>6.48</v>
      </c>
      <c r="AP512" s="3"/>
      <c r="AQ512" s="23">
        <f t="shared" si="444"/>
        <v>0.25399999999999956</v>
      </c>
      <c r="AR512" s="23">
        <f t="shared" si="466"/>
        <v>5.1999999999999602E-2</v>
      </c>
      <c r="AS512" s="23">
        <f t="shared" si="467"/>
        <v>0.21699999999999964</v>
      </c>
      <c r="AT512" s="23">
        <f t="shared" si="445"/>
        <v>-0.14599999999999991</v>
      </c>
      <c r="AU512" s="23">
        <f t="shared" si="446"/>
        <v>9.2999999999999972E-2</v>
      </c>
      <c r="AV512" s="23" t="str">
        <f t="shared" si="447"/>
        <v/>
      </c>
      <c r="AW512" s="23" t="str">
        <f t="shared" si="448"/>
        <v/>
      </c>
      <c r="AX512" s="23" t="str">
        <f t="shared" si="449"/>
        <v/>
      </c>
      <c r="AY512" s="23">
        <f t="shared" si="450"/>
        <v>1.7999999999999794E-2</v>
      </c>
      <c r="AZ512" s="23" t="str">
        <f t="shared" si="451"/>
        <v/>
      </c>
      <c r="BA512" s="23">
        <f t="shared" si="452"/>
        <v>0.23499999999999943</v>
      </c>
      <c r="BB512" s="23">
        <f t="shared" si="453"/>
        <v>0.26499999999999968</v>
      </c>
      <c r="BC512" s="23">
        <f t="shared" si="454"/>
        <v>0.1949999999999994</v>
      </c>
      <c r="BD512" s="23">
        <f t="shared" si="455"/>
        <v>4.0999999999999481E-2</v>
      </c>
      <c r="BE512" s="23">
        <f t="shared" si="456"/>
        <v>-1.000000000000334E-3</v>
      </c>
      <c r="BF512" s="23">
        <f t="shared" si="457"/>
        <v>-4.8000000000000043E-2</v>
      </c>
      <c r="BG512" s="23">
        <f t="shared" si="458"/>
        <v>-2.4500000000000632E-2</v>
      </c>
      <c r="BH512" s="23">
        <f t="shared" si="459"/>
        <v>0.27099999999999991</v>
      </c>
      <c r="BI512" s="23">
        <f t="shared" si="460"/>
        <v>0.13100000000000023</v>
      </c>
      <c r="BJ512" s="23">
        <f t="shared" si="461"/>
        <v>-0.20900000000000052</v>
      </c>
      <c r="BK512" s="23">
        <f t="shared" si="462"/>
        <v>0.12099999999999955</v>
      </c>
      <c r="BL512" s="23">
        <f t="shared" si="463"/>
        <v>6.0999999999999943E-2</v>
      </c>
      <c r="BM512" s="23">
        <f t="shared" si="464"/>
        <v>0.20099999999999962</v>
      </c>
      <c r="BN512" s="23">
        <f t="shared" si="465"/>
        <v>0.17100000000000026</v>
      </c>
      <c r="BP512" s="8">
        <f t="shared" si="470"/>
        <v>0.25399999999999956</v>
      </c>
      <c r="BQ512" s="8">
        <f t="shared" si="471"/>
        <v>5.1999999999999602E-2</v>
      </c>
      <c r="BR512" s="8">
        <f t="shared" si="472"/>
        <v>0.21699999999999964</v>
      </c>
      <c r="BS512" s="8">
        <f t="shared" si="473"/>
        <v>0.14599999999999991</v>
      </c>
      <c r="BT512" s="8">
        <f t="shared" si="474"/>
        <v>9.2999999999999972E-2</v>
      </c>
      <c r="BU512" s="8" t="str">
        <f t="shared" si="475"/>
        <v/>
      </c>
      <c r="BV512" s="8" t="str">
        <f t="shared" si="476"/>
        <v/>
      </c>
      <c r="BW512" s="8" t="str">
        <f t="shared" si="477"/>
        <v/>
      </c>
      <c r="BX512" s="8">
        <f t="shared" si="478"/>
        <v>1.7999999999999794E-2</v>
      </c>
      <c r="BY512" s="8" t="str">
        <f t="shared" si="479"/>
        <v/>
      </c>
      <c r="BZ512" s="8">
        <f t="shared" si="480"/>
        <v>0.23499999999999943</v>
      </c>
      <c r="CA512" s="8">
        <f t="shared" si="481"/>
        <v>0.26499999999999968</v>
      </c>
      <c r="CB512" s="8">
        <f t="shared" si="482"/>
        <v>0.1949999999999994</v>
      </c>
      <c r="CC512" s="8">
        <f t="shared" si="483"/>
        <v>4.0999999999999481E-2</v>
      </c>
      <c r="CD512" s="8">
        <f t="shared" si="484"/>
        <v>1.000000000000334E-3</v>
      </c>
      <c r="CE512" s="8">
        <f t="shared" si="485"/>
        <v>4.8000000000000043E-2</v>
      </c>
      <c r="CF512" s="8">
        <f t="shared" si="486"/>
        <v>2.4500000000000632E-2</v>
      </c>
      <c r="CG512" s="8">
        <f t="shared" si="487"/>
        <v>0.27099999999999991</v>
      </c>
      <c r="CH512" s="8">
        <f t="shared" si="488"/>
        <v>0.13100000000000023</v>
      </c>
      <c r="CI512" s="8">
        <f t="shared" si="489"/>
        <v>0.20900000000000052</v>
      </c>
      <c r="CJ512" s="8">
        <f t="shared" si="490"/>
        <v>0.12099999999999955</v>
      </c>
      <c r="CK512" s="8">
        <f t="shared" si="491"/>
        <v>6.0999999999999943E-2</v>
      </c>
      <c r="CL512" s="8">
        <f t="shared" si="492"/>
        <v>0.20099999999999962</v>
      </c>
      <c r="CM512" s="8">
        <f t="shared" si="493"/>
        <v>0.17100000000000026</v>
      </c>
      <c r="CN512" s="8"/>
    </row>
    <row r="513" spans="1:92">
      <c r="A513" s="1">
        <f t="shared" si="468"/>
        <v>511</v>
      </c>
      <c r="B513" s="2" t="s">
        <v>39</v>
      </c>
      <c r="C513" s="1">
        <v>4</v>
      </c>
      <c r="D513" s="4">
        <f t="shared" si="443"/>
        <v>35</v>
      </c>
      <c r="E513" s="4" t="s">
        <v>148</v>
      </c>
      <c r="F513" s="4">
        <v>1</v>
      </c>
      <c r="G513" s="4" t="s">
        <v>16</v>
      </c>
      <c r="H513" s="4" t="s">
        <v>24</v>
      </c>
      <c r="I513" s="4"/>
      <c r="J513" s="5">
        <v>94.1</v>
      </c>
      <c r="K513" s="67">
        <v>6.0000000000000001E-3</v>
      </c>
      <c r="L513" s="41">
        <v>6.4770000000000003</v>
      </c>
      <c r="M513" s="132" t="s">
        <v>225</v>
      </c>
      <c r="N513" s="1" t="s">
        <v>15</v>
      </c>
      <c r="O513" s="23">
        <v>6.4970000000000008</v>
      </c>
      <c r="P513" s="1" t="s">
        <v>9</v>
      </c>
      <c r="Q513" s="3" t="s">
        <v>227</v>
      </c>
      <c r="R513" s="23">
        <v>6.4580000000000002</v>
      </c>
      <c r="S513" s="23">
        <v>6.3739999999999997</v>
      </c>
      <c r="T513" s="23">
        <v>6.5609999999999999</v>
      </c>
      <c r="U513" s="23">
        <v>6.5339999999999998</v>
      </c>
      <c r="V513" s="23">
        <v>6.5369999999999999</v>
      </c>
      <c r="W513" s="23">
        <v>6.4589999999999996</v>
      </c>
      <c r="X513" s="23">
        <v>6.4610000000000003</v>
      </c>
      <c r="Y513" s="23">
        <v>6.4720000000000004</v>
      </c>
      <c r="Z513" s="23">
        <v>6.4539999999999997</v>
      </c>
      <c r="AA513" s="23">
        <v>6.46</v>
      </c>
      <c r="AB513" s="23">
        <v>6.726</v>
      </c>
      <c r="AC513" s="23">
        <v>6.6879999999999997</v>
      </c>
      <c r="AD513" s="23">
        <v>6.5830000000000002</v>
      </c>
      <c r="AE513" s="23">
        <v>6.6210000000000004</v>
      </c>
      <c r="AF513" s="23">
        <v>6.4260000000000002</v>
      </c>
      <c r="AG513" s="23">
        <v>6.33</v>
      </c>
      <c r="AH513" s="23">
        <f t="shared" ref="AH513:AH515" si="494">0.5*(AF513+AG513)</f>
        <v>6.3780000000000001</v>
      </c>
      <c r="AI513" s="7">
        <v>6.21</v>
      </c>
      <c r="AJ513" s="7">
        <v>6.74</v>
      </c>
      <c r="AK513" s="7">
        <v>6.59</v>
      </c>
      <c r="AL513" s="7">
        <v>6.64</v>
      </c>
      <c r="AM513" s="7">
        <v>6.57</v>
      </c>
      <c r="AN513" s="7">
        <v>6.66</v>
      </c>
      <c r="AO513" s="7">
        <v>6.63</v>
      </c>
      <c r="AP513" s="3"/>
      <c r="AQ513" s="23">
        <f t="shared" si="444"/>
        <v>-1.9000000000000128E-2</v>
      </c>
      <c r="AR513" s="23">
        <f t="shared" si="466"/>
        <v>-0.10300000000000065</v>
      </c>
      <c r="AS513" s="23">
        <f t="shared" si="467"/>
        <v>8.3999999999999631E-2</v>
      </c>
      <c r="AT513" s="23">
        <f t="shared" si="445"/>
        <v>5.6999999999999496E-2</v>
      </c>
      <c r="AU513" s="23">
        <f t="shared" si="446"/>
        <v>5.9999999999999609E-2</v>
      </c>
      <c r="AV513" s="23">
        <f t="shared" si="447"/>
        <v>-1.8000000000000682E-2</v>
      </c>
      <c r="AW513" s="23">
        <f t="shared" si="448"/>
        <v>-1.6000000000000014E-2</v>
      </c>
      <c r="AX513" s="23">
        <f t="shared" si="449"/>
        <v>-4.9999999999998934E-3</v>
      </c>
      <c r="AY513" s="23">
        <f t="shared" si="450"/>
        <v>-2.3000000000000576E-2</v>
      </c>
      <c r="AZ513" s="23">
        <f t="shared" si="451"/>
        <v>-1.7000000000000348E-2</v>
      </c>
      <c r="BA513" s="23">
        <f t="shared" si="452"/>
        <v>0.24899999999999967</v>
      </c>
      <c r="BB513" s="23">
        <f t="shared" si="453"/>
        <v>0.21099999999999941</v>
      </c>
      <c r="BC513" s="23">
        <f t="shared" si="454"/>
        <v>0.10599999999999987</v>
      </c>
      <c r="BD513" s="23">
        <f t="shared" si="455"/>
        <v>0.14400000000000013</v>
      </c>
      <c r="BE513" s="23">
        <f t="shared" si="456"/>
        <v>-5.1000000000000156E-2</v>
      </c>
      <c r="BF513" s="23">
        <f t="shared" si="457"/>
        <v>-0.14700000000000024</v>
      </c>
      <c r="BG513" s="23">
        <f t="shared" si="458"/>
        <v>-9.9000000000000199E-2</v>
      </c>
      <c r="BH513" s="23">
        <f t="shared" si="459"/>
        <v>-0.26700000000000035</v>
      </c>
      <c r="BI513" s="23">
        <f t="shared" si="460"/>
        <v>0.2629999999999999</v>
      </c>
      <c r="BJ513" s="23">
        <f t="shared" si="461"/>
        <v>0.11299999999999955</v>
      </c>
      <c r="BK513" s="23">
        <f t="shared" si="462"/>
        <v>0.16299999999999937</v>
      </c>
      <c r="BL513" s="23">
        <f t="shared" si="463"/>
        <v>9.2999999999999972E-2</v>
      </c>
      <c r="BM513" s="23">
        <f t="shared" si="464"/>
        <v>0.18299999999999983</v>
      </c>
      <c r="BN513" s="23">
        <f t="shared" si="465"/>
        <v>0.15299999999999958</v>
      </c>
      <c r="BP513" s="8">
        <f t="shared" si="470"/>
        <v>1.9000000000000128E-2</v>
      </c>
      <c r="BQ513" s="8">
        <f t="shared" si="471"/>
        <v>0.10300000000000065</v>
      </c>
      <c r="BR513" s="8">
        <f t="shared" si="472"/>
        <v>8.3999999999999631E-2</v>
      </c>
      <c r="BS513" s="8">
        <f t="shared" si="473"/>
        <v>5.6999999999999496E-2</v>
      </c>
      <c r="BT513" s="8">
        <f t="shared" si="474"/>
        <v>5.9999999999999609E-2</v>
      </c>
      <c r="BU513" s="8">
        <f t="shared" si="475"/>
        <v>1.8000000000000682E-2</v>
      </c>
      <c r="BV513" s="8">
        <f t="shared" si="476"/>
        <v>1.6000000000000014E-2</v>
      </c>
      <c r="BW513" s="8">
        <f t="shared" si="477"/>
        <v>4.9999999999998934E-3</v>
      </c>
      <c r="BX513" s="8">
        <f t="shared" si="478"/>
        <v>2.3000000000000576E-2</v>
      </c>
      <c r="BY513" s="8">
        <f t="shared" si="479"/>
        <v>1.7000000000000348E-2</v>
      </c>
      <c r="BZ513" s="8">
        <f t="shared" si="480"/>
        <v>0.24899999999999967</v>
      </c>
      <c r="CA513" s="8">
        <f t="shared" si="481"/>
        <v>0.21099999999999941</v>
      </c>
      <c r="CB513" s="8">
        <f t="shared" si="482"/>
        <v>0.10599999999999987</v>
      </c>
      <c r="CC513" s="8">
        <f t="shared" si="483"/>
        <v>0.14400000000000013</v>
      </c>
      <c r="CD513" s="8">
        <f t="shared" si="484"/>
        <v>5.1000000000000156E-2</v>
      </c>
      <c r="CE513" s="8">
        <f t="shared" si="485"/>
        <v>0.14700000000000024</v>
      </c>
      <c r="CF513" s="8">
        <f t="shared" si="486"/>
        <v>9.9000000000000199E-2</v>
      </c>
      <c r="CG513" s="8">
        <f t="shared" si="487"/>
        <v>0.26700000000000035</v>
      </c>
      <c r="CH513" s="8">
        <f t="shared" si="488"/>
        <v>0.2629999999999999</v>
      </c>
      <c r="CI513" s="8">
        <f t="shared" si="489"/>
        <v>0.11299999999999955</v>
      </c>
      <c r="CJ513" s="8">
        <f t="shared" si="490"/>
        <v>0.16299999999999937</v>
      </c>
      <c r="CK513" s="8">
        <f t="shared" si="491"/>
        <v>9.2999999999999972E-2</v>
      </c>
      <c r="CL513" s="8">
        <f t="shared" si="492"/>
        <v>0.18299999999999983</v>
      </c>
      <c r="CM513" s="8">
        <f t="shared" si="493"/>
        <v>0.15299999999999958</v>
      </c>
      <c r="CN513" s="8"/>
    </row>
    <row r="514" spans="1:92">
      <c r="A514" s="1">
        <f t="shared" si="468"/>
        <v>512</v>
      </c>
      <c r="B514" s="19"/>
      <c r="C514" s="1">
        <v>4</v>
      </c>
      <c r="D514" s="4">
        <f t="shared" si="443"/>
        <v>35</v>
      </c>
      <c r="E514" s="4" t="s">
        <v>135</v>
      </c>
      <c r="F514" s="4">
        <v>1</v>
      </c>
      <c r="G514" s="4" t="s">
        <v>16</v>
      </c>
      <c r="H514" s="4" t="s">
        <v>25</v>
      </c>
      <c r="I514" s="4"/>
      <c r="J514" s="5">
        <v>94.2</v>
      </c>
      <c r="K514" s="67">
        <v>0.22800000000000001</v>
      </c>
      <c r="L514" s="41">
        <v>7.0109999999999992</v>
      </c>
      <c r="M514" s="132" t="s">
        <v>225</v>
      </c>
      <c r="N514" s="1" t="s">
        <v>15</v>
      </c>
      <c r="O514" s="23">
        <v>7.0079999999999991</v>
      </c>
      <c r="P514" s="1" t="s">
        <v>9</v>
      </c>
      <c r="Q514" s="3" t="s">
        <v>227</v>
      </c>
      <c r="R514" s="23">
        <v>7.0140000000000002</v>
      </c>
      <c r="S514" s="23">
        <v>6.952</v>
      </c>
      <c r="T514" s="23">
        <v>7.0640000000000001</v>
      </c>
      <c r="U514" s="23">
        <v>7.1029999999999998</v>
      </c>
      <c r="V514" s="23">
        <v>7.0860000000000003</v>
      </c>
      <c r="W514" s="23">
        <v>7</v>
      </c>
      <c r="X514" s="23">
        <v>6.9969999999999999</v>
      </c>
      <c r="Y514" s="23">
        <v>7.0140000000000002</v>
      </c>
      <c r="Z514" s="23">
        <v>6.9960000000000004</v>
      </c>
      <c r="AA514" s="23">
        <v>7.0060000000000002</v>
      </c>
      <c r="AB514" s="23">
        <v>7.1849999999999996</v>
      </c>
      <c r="AC514" s="23">
        <v>7.1849999999999996</v>
      </c>
      <c r="AD514" s="23">
        <v>7.109</v>
      </c>
      <c r="AE514" s="23">
        <v>7.0730000000000004</v>
      </c>
      <c r="AF514" s="23">
        <v>6.9720000000000004</v>
      </c>
      <c r="AG514" s="23">
        <v>6.8250000000000002</v>
      </c>
      <c r="AH514" s="23">
        <f t="shared" si="494"/>
        <v>6.8985000000000003</v>
      </c>
      <c r="AI514" s="7">
        <v>6.9</v>
      </c>
      <c r="AJ514" s="7">
        <v>7.32</v>
      </c>
      <c r="AK514" s="7">
        <v>7.14</v>
      </c>
      <c r="AL514" s="7">
        <v>7.24</v>
      </c>
      <c r="AM514" s="7">
        <v>7.18</v>
      </c>
      <c r="AN514" s="7">
        <v>7.25</v>
      </c>
      <c r="AO514" s="7">
        <v>7.2</v>
      </c>
      <c r="AP514" s="3"/>
      <c r="AQ514" s="23">
        <f t="shared" si="444"/>
        <v>3.0000000000010019E-3</v>
      </c>
      <c r="AR514" s="23">
        <f t="shared" si="466"/>
        <v>-5.8999999999999275E-2</v>
      </c>
      <c r="AS514" s="23">
        <f t="shared" si="467"/>
        <v>5.3000000000000824E-2</v>
      </c>
      <c r="AT514" s="23">
        <f t="shared" si="445"/>
        <v>9.2000000000000526E-2</v>
      </c>
      <c r="AU514" s="23">
        <f t="shared" si="446"/>
        <v>7.5000000000001066E-2</v>
      </c>
      <c r="AV514" s="23">
        <f t="shared" si="447"/>
        <v>-1.0999999999999233E-2</v>
      </c>
      <c r="AW514" s="23">
        <f t="shared" si="448"/>
        <v>-1.3999999999999346E-2</v>
      </c>
      <c r="AX514" s="23">
        <f t="shared" si="449"/>
        <v>3.0000000000010019E-3</v>
      </c>
      <c r="AY514" s="23">
        <f t="shared" si="450"/>
        <v>-1.4999999999998792E-2</v>
      </c>
      <c r="AZ514" s="23">
        <f t="shared" si="451"/>
        <v>-4.9999999999990052E-3</v>
      </c>
      <c r="BA514" s="23">
        <f t="shared" si="452"/>
        <v>0.17400000000000038</v>
      </c>
      <c r="BB514" s="23">
        <f t="shared" si="453"/>
        <v>0.17400000000000038</v>
      </c>
      <c r="BC514" s="23">
        <f t="shared" si="454"/>
        <v>9.8000000000000753E-2</v>
      </c>
      <c r="BD514" s="23">
        <f t="shared" si="455"/>
        <v>6.2000000000001165E-2</v>
      </c>
      <c r="BE514" s="23">
        <f t="shared" si="456"/>
        <v>-3.8999999999998813E-2</v>
      </c>
      <c r="BF514" s="23">
        <f t="shared" si="457"/>
        <v>-0.18599999999999905</v>
      </c>
      <c r="BG514" s="23">
        <f t="shared" si="458"/>
        <v>-0.11249999999999893</v>
      </c>
      <c r="BH514" s="23">
        <f t="shared" si="459"/>
        <v>-0.11099999999999888</v>
      </c>
      <c r="BI514" s="23">
        <f t="shared" si="460"/>
        <v>0.30900000000000105</v>
      </c>
      <c r="BJ514" s="23">
        <f t="shared" si="461"/>
        <v>0.12900000000000045</v>
      </c>
      <c r="BK514" s="23">
        <f t="shared" si="462"/>
        <v>0.22900000000000098</v>
      </c>
      <c r="BL514" s="23">
        <f t="shared" si="463"/>
        <v>0.16900000000000048</v>
      </c>
      <c r="BM514" s="23">
        <f t="shared" si="464"/>
        <v>0.23900000000000077</v>
      </c>
      <c r="BN514" s="23">
        <f t="shared" si="465"/>
        <v>0.18900000000000095</v>
      </c>
      <c r="BP514" s="8">
        <f t="shared" si="470"/>
        <v>3.0000000000010019E-3</v>
      </c>
      <c r="BQ514" s="8">
        <f t="shared" si="471"/>
        <v>5.8999999999999275E-2</v>
      </c>
      <c r="BR514" s="8">
        <f t="shared" si="472"/>
        <v>5.3000000000000824E-2</v>
      </c>
      <c r="BS514" s="8">
        <f t="shared" si="473"/>
        <v>9.2000000000000526E-2</v>
      </c>
      <c r="BT514" s="8">
        <f t="shared" si="474"/>
        <v>7.5000000000001066E-2</v>
      </c>
      <c r="BU514" s="8">
        <f t="shared" si="475"/>
        <v>1.0999999999999233E-2</v>
      </c>
      <c r="BV514" s="8">
        <f t="shared" si="476"/>
        <v>1.3999999999999346E-2</v>
      </c>
      <c r="BW514" s="8">
        <f t="shared" si="477"/>
        <v>3.0000000000010019E-3</v>
      </c>
      <c r="BX514" s="8">
        <f t="shared" si="478"/>
        <v>1.4999999999998792E-2</v>
      </c>
      <c r="BY514" s="8">
        <f t="shared" si="479"/>
        <v>4.9999999999990052E-3</v>
      </c>
      <c r="BZ514" s="8">
        <f t="shared" si="480"/>
        <v>0.17400000000000038</v>
      </c>
      <c r="CA514" s="8">
        <f t="shared" si="481"/>
        <v>0.17400000000000038</v>
      </c>
      <c r="CB514" s="8">
        <f t="shared" si="482"/>
        <v>9.8000000000000753E-2</v>
      </c>
      <c r="CC514" s="8">
        <f t="shared" si="483"/>
        <v>6.2000000000001165E-2</v>
      </c>
      <c r="CD514" s="8">
        <f t="shared" si="484"/>
        <v>3.8999999999998813E-2</v>
      </c>
      <c r="CE514" s="8">
        <f t="shared" si="485"/>
        <v>0.18599999999999905</v>
      </c>
      <c r="CF514" s="8">
        <f t="shared" si="486"/>
        <v>0.11249999999999893</v>
      </c>
      <c r="CG514" s="8">
        <f t="shared" si="487"/>
        <v>0.11099999999999888</v>
      </c>
      <c r="CH514" s="8">
        <f t="shared" si="488"/>
        <v>0.30900000000000105</v>
      </c>
      <c r="CI514" s="8">
        <f t="shared" si="489"/>
        <v>0.12900000000000045</v>
      </c>
      <c r="CJ514" s="8">
        <f t="shared" si="490"/>
        <v>0.22900000000000098</v>
      </c>
      <c r="CK514" s="8">
        <f t="shared" si="491"/>
        <v>0.16900000000000048</v>
      </c>
      <c r="CL514" s="8">
        <f t="shared" si="492"/>
        <v>0.23900000000000077</v>
      </c>
      <c r="CM514" s="8">
        <f t="shared" si="493"/>
        <v>0.18900000000000095</v>
      </c>
      <c r="CN514" s="8"/>
    </row>
    <row r="515" spans="1:92">
      <c r="A515" s="1">
        <f t="shared" si="468"/>
        <v>513</v>
      </c>
      <c r="B515" s="19"/>
      <c r="C515" s="1">
        <v>4</v>
      </c>
      <c r="D515" s="4">
        <f t="shared" si="443"/>
        <v>35</v>
      </c>
      <c r="E515" s="4" t="s">
        <v>163</v>
      </c>
      <c r="F515" s="4">
        <v>3</v>
      </c>
      <c r="G515" s="4" t="s">
        <v>13</v>
      </c>
      <c r="H515" s="4" t="s">
        <v>19</v>
      </c>
      <c r="I515" s="4"/>
      <c r="J515" s="5">
        <v>98.9</v>
      </c>
      <c r="K515" s="69"/>
      <c r="L515" s="41">
        <v>4.5369999999999999</v>
      </c>
      <c r="M515" s="132" t="s">
        <v>127</v>
      </c>
      <c r="N515" s="1" t="s">
        <v>15</v>
      </c>
      <c r="O515" s="23">
        <v>4.5459999999999994</v>
      </c>
      <c r="P515" s="1" t="s">
        <v>9</v>
      </c>
      <c r="Q515" s="3" t="s">
        <v>227</v>
      </c>
      <c r="R515" s="23">
        <v>4.6829999999999998</v>
      </c>
      <c r="S515" s="23">
        <v>4.6219999999999999</v>
      </c>
      <c r="T515" s="23">
        <v>4.5190000000000001</v>
      </c>
      <c r="U515" s="23">
        <v>4.1050000000000004</v>
      </c>
      <c r="V515" s="23">
        <v>4.476</v>
      </c>
      <c r="W515" s="50"/>
      <c r="X515" s="50"/>
      <c r="Y515" s="50"/>
      <c r="Z515" s="23">
        <v>4.5350000000000001</v>
      </c>
      <c r="AA515" s="50"/>
      <c r="AB515" s="23">
        <v>4.6379999999999999</v>
      </c>
      <c r="AC515" s="23">
        <v>4.6360000000000001</v>
      </c>
      <c r="AD515" s="23">
        <v>4.633</v>
      </c>
      <c r="AE515" s="23">
        <v>4.5460000000000003</v>
      </c>
      <c r="AF515" s="23">
        <v>4.62</v>
      </c>
      <c r="AG515" s="23">
        <v>4.3040000000000003</v>
      </c>
      <c r="AH515" s="23">
        <f t="shared" si="494"/>
        <v>4.4619999999999997</v>
      </c>
      <c r="AI515" s="7">
        <v>4.66</v>
      </c>
      <c r="AJ515" s="7">
        <v>4.59</v>
      </c>
      <c r="AK515" s="7">
        <v>4.41</v>
      </c>
      <c r="AL515" s="7">
        <v>4.58</v>
      </c>
      <c r="AM515" s="7">
        <v>4.53</v>
      </c>
      <c r="AN515" s="7">
        <v>4.6100000000000003</v>
      </c>
      <c r="AO515" s="7">
        <v>4.6100000000000003</v>
      </c>
      <c r="AP515" s="3"/>
      <c r="AQ515" s="23">
        <f t="shared" si="444"/>
        <v>0.14599999999999991</v>
      </c>
      <c r="AR515" s="23">
        <f t="shared" si="466"/>
        <v>8.4999999999999964E-2</v>
      </c>
      <c r="AS515" s="23">
        <f t="shared" si="467"/>
        <v>-1.7999999999999794E-2</v>
      </c>
      <c r="AT515" s="23">
        <f t="shared" si="445"/>
        <v>-0.4319999999999995</v>
      </c>
      <c r="AU515" s="23">
        <f t="shared" si="446"/>
        <v>-6.0999999999999943E-2</v>
      </c>
      <c r="AV515" s="23" t="str">
        <f t="shared" si="447"/>
        <v/>
      </c>
      <c r="AW515" s="23" t="str">
        <f t="shared" si="448"/>
        <v/>
      </c>
      <c r="AX515" s="23" t="str">
        <f t="shared" si="449"/>
        <v/>
      </c>
      <c r="AY515" s="23">
        <f t="shared" si="450"/>
        <v>-1.9999999999997797E-3</v>
      </c>
      <c r="AZ515" s="23" t="str">
        <f t="shared" si="451"/>
        <v/>
      </c>
      <c r="BA515" s="23">
        <f t="shared" si="452"/>
        <v>0.10099999999999998</v>
      </c>
      <c r="BB515" s="23">
        <f t="shared" si="453"/>
        <v>9.9000000000000199E-2</v>
      </c>
      <c r="BC515" s="23">
        <f t="shared" si="454"/>
        <v>9.6000000000000085E-2</v>
      </c>
      <c r="BD515" s="23">
        <f t="shared" si="455"/>
        <v>9.0000000000003411E-3</v>
      </c>
      <c r="BE515" s="23">
        <f t="shared" si="456"/>
        <v>8.3000000000000185E-2</v>
      </c>
      <c r="BF515" s="23">
        <f t="shared" si="457"/>
        <v>-0.23299999999999965</v>
      </c>
      <c r="BG515" s="23">
        <f t="shared" si="458"/>
        <v>-7.5000000000000178E-2</v>
      </c>
      <c r="BH515" s="23">
        <f t="shared" si="459"/>
        <v>0.12300000000000022</v>
      </c>
      <c r="BI515" s="23">
        <f t="shared" si="460"/>
        <v>5.2999999999999936E-2</v>
      </c>
      <c r="BJ515" s="23">
        <f t="shared" si="461"/>
        <v>-0.12699999999999978</v>
      </c>
      <c r="BK515" s="23">
        <f t="shared" si="462"/>
        <v>4.3000000000000149E-2</v>
      </c>
      <c r="BL515" s="23">
        <f t="shared" si="463"/>
        <v>-6.9999999999996732E-3</v>
      </c>
      <c r="BM515" s="23">
        <f t="shared" si="464"/>
        <v>7.3000000000000398E-2</v>
      </c>
      <c r="BN515" s="23">
        <f t="shared" si="465"/>
        <v>7.3000000000000398E-2</v>
      </c>
      <c r="BP515" s="8">
        <f t="shared" si="470"/>
        <v>0.14599999999999991</v>
      </c>
      <c r="BQ515" s="8">
        <f t="shared" si="471"/>
        <v>8.4999999999999964E-2</v>
      </c>
      <c r="BR515" s="8">
        <f t="shared" si="472"/>
        <v>1.7999999999999794E-2</v>
      </c>
      <c r="BS515" s="8">
        <f t="shared" si="473"/>
        <v>0.4319999999999995</v>
      </c>
      <c r="BT515" s="8">
        <f t="shared" si="474"/>
        <v>6.0999999999999943E-2</v>
      </c>
      <c r="BU515" s="8" t="str">
        <f t="shared" si="475"/>
        <v/>
      </c>
      <c r="BV515" s="8" t="str">
        <f t="shared" si="476"/>
        <v/>
      </c>
      <c r="BW515" s="8" t="str">
        <f t="shared" si="477"/>
        <v/>
      </c>
      <c r="BX515" s="8">
        <f t="shared" si="478"/>
        <v>1.9999999999997797E-3</v>
      </c>
      <c r="BY515" s="8" t="str">
        <f t="shared" si="479"/>
        <v/>
      </c>
      <c r="BZ515" s="8">
        <f t="shared" si="480"/>
        <v>0.10099999999999998</v>
      </c>
      <c r="CA515" s="8">
        <f t="shared" si="481"/>
        <v>9.9000000000000199E-2</v>
      </c>
      <c r="CB515" s="8">
        <f t="shared" si="482"/>
        <v>9.6000000000000085E-2</v>
      </c>
      <c r="CC515" s="8">
        <f t="shared" si="483"/>
        <v>9.0000000000003411E-3</v>
      </c>
      <c r="CD515" s="8">
        <f t="shared" si="484"/>
        <v>8.3000000000000185E-2</v>
      </c>
      <c r="CE515" s="8">
        <f t="shared" si="485"/>
        <v>0.23299999999999965</v>
      </c>
      <c r="CF515" s="8">
        <f t="shared" si="486"/>
        <v>7.5000000000000178E-2</v>
      </c>
      <c r="CG515" s="8">
        <f t="shared" si="487"/>
        <v>0.12300000000000022</v>
      </c>
      <c r="CH515" s="8">
        <f t="shared" si="488"/>
        <v>5.2999999999999936E-2</v>
      </c>
      <c r="CI515" s="8">
        <f t="shared" si="489"/>
        <v>0.12699999999999978</v>
      </c>
      <c r="CJ515" s="8">
        <f t="shared" si="490"/>
        <v>4.3000000000000149E-2</v>
      </c>
      <c r="CK515" s="8">
        <f t="shared" si="491"/>
        <v>6.9999999999996732E-3</v>
      </c>
      <c r="CL515" s="8">
        <f t="shared" si="492"/>
        <v>7.3000000000000398E-2</v>
      </c>
      <c r="CM515" s="8">
        <f t="shared" si="493"/>
        <v>7.3000000000000398E-2</v>
      </c>
      <c r="CN515" s="8"/>
    </row>
    <row r="516" spans="1:92">
      <c r="A516" s="1">
        <f t="shared" si="468"/>
        <v>514</v>
      </c>
      <c r="B516" s="34" t="s">
        <v>96</v>
      </c>
      <c r="C516" s="1">
        <v>3</v>
      </c>
      <c r="D516" s="4">
        <f t="shared" ref="D516:D579" si="495">_xlfn.SWITCH(C516,1,12,2,12,3,35,4,35,5,35,6,69,7,69,8,69,9,69,1016)</f>
        <v>35</v>
      </c>
      <c r="E516" s="4" t="s">
        <v>151</v>
      </c>
      <c r="F516" s="4">
        <v>1</v>
      </c>
      <c r="G516" s="4" t="s">
        <v>13</v>
      </c>
      <c r="H516" s="4" t="s">
        <v>19</v>
      </c>
      <c r="I516" s="4"/>
      <c r="J516" s="5">
        <v>91</v>
      </c>
      <c r="K516" s="69"/>
      <c r="L516" s="41">
        <v>3.86</v>
      </c>
      <c r="M516" s="132" t="s">
        <v>122</v>
      </c>
      <c r="N516" s="4" t="s">
        <v>15</v>
      </c>
      <c r="O516" s="6">
        <v>3.8619999999999997</v>
      </c>
      <c r="P516" s="1" t="s">
        <v>9</v>
      </c>
      <c r="Q516" s="3" t="s">
        <v>227</v>
      </c>
      <c r="R516" s="23">
        <v>4.1749999999999998</v>
      </c>
      <c r="S516" s="6">
        <v>4.165</v>
      </c>
      <c r="T516" s="6">
        <v>4.0540000000000003</v>
      </c>
      <c r="U516" s="23">
        <v>3.84</v>
      </c>
      <c r="V516" s="6">
        <v>3.97</v>
      </c>
      <c r="W516" s="23">
        <v>3.915</v>
      </c>
      <c r="X516" s="23">
        <v>3.915</v>
      </c>
      <c r="Y516" s="23">
        <v>3.9039999999999999</v>
      </c>
      <c r="Z516" s="23">
        <v>3.8820000000000001</v>
      </c>
      <c r="AA516" s="23">
        <v>3.8740000000000001</v>
      </c>
      <c r="AB516" s="6">
        <v>4.0940000000000003</v>
      </c>
      <c r="AC516" s="6">
        <v>4.1369999999999996</v>
      </c>
      <c r="AD516" s="6">
        <v>4.1459999999999999</v>
      </c>
      <c r="AE516" s="6">
        <v>3.91</v>
      </c>
      <c r="AF516" s="6">
        <v>4.1130000000000004</v>
      </c>
      <c r="AG516" s="6">
        <v>3.67</v>
      </c>
      <c r="AH516" s="6">
        <f t="shared" ref="AH516:AH535" si="496">IF((AF516&lt;&gt;0)*AND(AG516&lt;&gt;0),AVERAGE(AF516:AG516),"")</f>
        <v>3.8915000000000002</v>
      </c>
      <c r="AI516" s="7">
        <v>3.98</v>
      </c>
      <c r="AJ516" s="7">
        <v>3.92</v>
      </c>
      <c r="AK516" s="7">
        <v>3.7</v>
      </c>
      <c r="AL516" s="7">
        <v>3.9</v>
      </c>
      <c r="AM516" s="7">
        <v>3.85</v>
      </c>
      <c r="AN516" s="7">
        <v>3.97</v>
      </c>
      <c r="AO516" s="7">
        <v>3.93</v>
      </c>
      <c r="AP516" s="3"/>
      <c r="AQ516" s="23">
        <f t="shared" ref="AQ516:AQ579" si="497">IF((R516&lt;&gt;"")*AND($L516&lt;&gt;"")*AND($H516&lt;&gt;"dou"),R516-$L516,"")</f>
        <v>0.31499999999999995</v>
      </c>
      <c r="AR516" s="23">
        <f t="shared" si="466"/>
        <v>0.30500000000000016</v>
      </c>
      <c r="AS516" s="23">
        <f t="shared" si="467"/>
        <v>0.19400000000000039</v>
      </c>
      <c r="AT516" s="23">
        <f t="shared" si="445"/>
        <v>-2.0000000000000018E-2</v>
      </c>
      <c r="AU516" s="23">
        <f t="shared" si="446"/>
        <v>0.11000000000000032</v>
      </c>
      <c r="AV516" s="23">
        <f t="shared" si="447"/>
        <v>5.500000000000016E-2</v>
      </c>
      <c r="AW516" s="23">
        <f t="shared" si="448"/>
        <v>5.500000000000016E-2</v>
      </c>
      <c r="AX516" s="23">
        <f t="shared" si="449"/>
        <v>4.4000000000000039E-2</v>
      </c>
      <c r="AY516" s="23">
        <f t="shared" si="450"/>
        <v>2.2000000000000242E-2</v>
      </c>
      <c r="AZ516" s="23">
        <f t="shared" si="451"/>
        <v>1.4000000000000234E-2</v>
      </c>
      <c r="BA516" s="23">
        <f t="shared" si="452"/>
        <v>0.23400000000000043</v>
      </c>
      <c r="BB516" s="23">
        <f t="shared" si="453"/>
        <v>0.27699999999999969</v>
      </c>
      <c r="BC516" s="23">
        <f t="shared" si="454"/>
        <v>0.28600000000000003</v>
      </c>
      <c r="BD516" s="23">
        <f t="shared" si="455"/>
        <v>5.0000000000000266E-2</v>
      </c>
      <c r="BE516" s="23">
        <f t="shared" si="456"/>
        <v>0.25300000000000056</v>
      </c>
      <c r="BF516" s="23">
        <f t="shared" si="457"/>
        <v>-0.18999999999999995</v>
      </c>
      <c r="BG516" s="23">
        <f t="shared" si="458"/>
        <v>3.1500000000000306E-2</v>
      </c>
      <c r="BH516" s="23">
        <f t="shared" si="459"/>
        <v>0.12000000000000011</v>
      </c>
      <c r="BI516" s="23">
        <f t="shared" si="460"/>
        <v>6.0000000000000053E-2</v>
      </c>
      <c r="BJ516" s="23">
        <f t="shared" si="461"/>
        <v>-0.1599999999999997</v>
      </c>
      <c r="BK516" s="23">
        <f t="shared" si="462"/>
        <v>4.0000000000000036E-2</v>
      </c>
      <c r="BL516" s="23">
        <f t="shared" si="463"/>
        <v>-9.9999999999997868E-3</v>
      </c>
      <c r="BM516" s="23">
        <f t="shared" si="464"/>
        <v>0.11000000000000032</v>
      </c>
      <c r="BN516" s="23">
        <f t="shared" si="465"/>
        <v>7.0000000000000284E-2</v>
      </c>
      <c r="BP516" s="8">
        <f t="shared" si="470"/>
        <v>0.31499999999999995</v>
      </c>
      <c r="BQ516" s="8">
        <f t="shared" si="471"/>
        <v>0.30500000000000016</v>
      </c>
      <c r="BR516" s="8">
        <f t="shared" si="472"/>
        <v>0.19400000000000039</v>
      </c>
      <c r="BS516" s="8">
        <f t="shared" si="473"/>
        <v>2.0000000000000018E-2</v>
      </c>
      <c r="BT516" s="8">
        <f t="shared" si="474"/>
        <v>0.11000000000000032</v>
      </c>
      <c r="BU516" s="8">
        <f t="shared" si="475"/>
        <v>5.500000000000016E-2</v>
      </c>
      <c r="BV516" s="8">
        <f t="shared" si="476"/>
        <v>5.500000000000016E-2</v>
      </c>
      <c r="BW516" s="8">
        <f t="shared" si="477"/>
        <v>4.4000000000000039E-2</v>
      </c>
      <c r="BX516" s="8">
        <f t="shared" si="478"/>
        <v>2.2000000000000242E-2</v>
      </c>
      <c r="BY516" s="8">
        <f t="shared" si="479"/>
        <v>1.4000000000000234E-2</v>
      </c>
      <c r="BZ516" s="8">
        <f t="shared" si="480"/>
        <v>0.23400000000000043</v>
      </c>
      <c r="CA516" s="8">
        <f t="shared" si="481"/>
        <v>0.27699999999999969</v>
      </c>
      <c r="CB516" s="8">
        <f t="shared" si="482"/>
        <v>0.28600000000000003</v>
      </c>
      <c r="CC516" s="8">
        <f t="shared" si="483"/>
        <v>5.0000000000000266E-2</v>
      </c>
      <c r="CD516" s="8">
        <f t="shared" si="484"/>
        <v>0.25300000000000056</v>
      </c>
      <c r="CE516" s="8">
        <f t="shared" si="485"/>
        <v>0.18999999999999995</v>
      </c>
      <c r="CF516" s="8">
        <f t="shared" si="486"/>
        <v>3.1500000000000306E-2</v>
      </c>
      <c r="CG516" s="8">
        <f t="shared" si="487"/>
        <v>0.12000000000000011</v>
      </c>
      <c r="CH516" s="8">
        <f t="shared" si="488"/>
        <v>6.0000000000000053E-2</v>
      </c>
      <c r="CI516" s="8">
        <f t="shared" si="489"/>
        <v>0.1599999999999997</v>
      </c>
      <c r="CJ516" s="8">
        <f t="shared" si="490"/>
        <v>4.0000000000000036E-2</v>
      </c>
      <c r="CK516" s="8">
        <f t="shared" si="491"/>
        <v>9.9999999999997868E-3</v>
      </c>
      <c r="CL516" s="8">
        <f t="shared" si="492"/>
        <v>0.11000000000000032</v>
      </c>
      <c r="CM516" s="8">
        <f t="shared" si="493"/>
        <v>7.0000000000000284E-2</v>
      </c>
      <c r="CN516" s="8"/>
    </row>
    <row r="517" spans="1:92">
      <c r="A517" s="1">
        <f t="shared" si="468"/>
        <v>515</v>
      </c>
      <c r="B517" s="34"/>
      <c r="C517" s="1">
        <v>3</v>
      </c>
      <c r="D517" s="4">
        <f t="shared" si="495"/>
        <v>35</v>
      </c>
      <c r="E517" s="4" t="s">
        <v>148</v>
      </c>
      <c r="F517" s="4">
        <v>1</v>
      </c>
      <c r="G517" s="4" t="s">
        <v>16</v>
      </c>
      <c r="H517" s="4" t="s">
        <v>24</v>
      </c>
      <c r="I517" s="4"/>
      <c r="J517" s="5">
        <v>93.9</v>
      </c>
      <c r="K517" s="67">
        <v>3.5000000000000003E-2</v>
      </c>
      <c r="L517" s="41">
        <v>5.9870000000000001</v>
      </c>
      <c r="M517" s="132" t="s">
        <v>120</v>
      </c>
      <c r="N517" s="4" t="s">
        <v>15</v>
      </c>
      <c r="O517" s="6">
        <v>6.0279999999999996</v>
      </c>
      <c r="P517" s="1" t="s">
        <v>9</v>
      </c>
      <c r="Q517" s="3" t="s">
        <v>227</v>
      </c>
      <c r="R517" s="23">
        <v>6.09</v>
      </c>
      <c r="S517" s="6">
        <v>5.9420000000000002</v>
      </c>
      <c r="T517" s="6">
        <v>6.2130000000000001</v>
      </c>
      <c r="U517" s="23">
        <v>6.0780000000000003</v>
      </c>
      <c r="V517" s="6">
        <v>6.093</v>
      </c>
      <c r="W517" s="23">
        <v>5.9790000000000001</v>
      </c>
      <c r="X517" s="23">
        <v>5.9850000000000003</v>
      </c>
      <c r="Y517" s="23">
        <v>5.9939999999999998</v>
      </c>
      <c r="Z517" s="23">
        <v>5.9560000000000004</v>
      </c>
      <c r="AA517" s="23">
        <v>5.992</v>
      </c>
      <c r="AB517" s="6">
        <v>6.2549999999999999</v>
      </c>
      <c r="AC517" s="6">
        <v>6.1630000000000003</v>
      </c>
      <c r="AD517" s="6">
        <v>6.0880000000000001</v>
      </c>
      <c r="AE517" s="6">
        <v>6.1289999999999996</v>
      </c>
      <c r="AF517" s="6">
        <v>6.0259999999999998</v>
      </c>
      <c r="AG517" s="6">
        <v>5.8739999999999997</v>
      </c>
      <c r="AH517" s="6">
        <f t="shared" si="496"/>
        <v>5.9499999999999993</v>
      </c>
      <c r="AI517" s="7">
        <v>5.22</v>
      </c>
      <c r="AJ517" s="7">
        <v>5.99</v>
      </c>
      <c r="AK517" s="7">
        <v>5.79</v>
      </c>
      <c r="AL517" s="7">
        <v>6</v>
      </c>
      <c r="AM517" s="7">
        <v>5.97</v>
      </c>
      <c r="AN517" s="7">
        <v>6.07</v>
      </c>
      <c r="AO517" s="7">
        <v>6.09</v>
      </c>
      <c r="AP517" s="3"/>
      <c r="AQ517" s="23">
        <f t="shared" si="497"/>
        <v>0.10299999999999976</v>
      </c>
      <c r="AR517" s="23">
        <f t="shared" si="466"/>
        <v>-4.4999999999999929E-2</v>
      </c>
      <c r="AS517" s="23">
        <f t="shared" si="467"/>
        <v>0.22599999999999998</v>
      </c>
      <c r="AT517" s="23">
        <f t="shared" si="445"/>
        <v>9.1000000000000192E-2</v>
      </c>
      <c r="AU517" s="23">
        <f t="shared" si="446"/>
        <v>0.10599999999999987</v>
      </c>
      <c r="AV517" s="23">
        <f t="shared" si="447"/>
        <v>-8.0000000000000071E-3</v>
      </c>
      <c r="AW517" s="23">
        <f t="shared" si="448"/>
        <v>-1.9999999999997797E-3</v>
      </c>
      <c r="AX517" s="23">
        <f t="shared" si="449"/>
        <v>6.9999999999996732E-3</v>
      </c>
      <c r="AY517" s="23">
        <f t="shared" si="450"/>
        <v>-3.0999999999999694E-2</v>
      </c>
      <c r="AZ517" s="23">
        <f t="shared" si="451"/>
        <v>4.9999999999998934E-3</v>
      </c>
      <c r="BA517" s="23">
        <f t="shared" si="452"/>
        <v>0.26799999999999979</v>
      </c>
      <c r="BB517" s="23">
        <f t="shared" si="453"/>
        <v>0.17600000000000016</v>
      </c>
      <c r="BC517" s="23">
        <f t="shared" si="454"/>
        <v>0.10099999999999998</v>
      </c>
      <c r="BD517" s="23">
        <f t="shared" si="455"/>
        <v>0.14199999999999946</v>
      </c>
      <c r="BE517" s="23">
        <f t="shared" si="456"/>
        <v>3.8999999999999702E-2</v>
      </c>
      <c r="BF517" s="23">
        <f t="shared" si="457"/>
        <v>-0.11300000000000043</v>
      </c>
      <c r="BG517" s="23">
        <f t="shared" si="458"/>
        <v>-3.700000000000081E-2</v>
      </c>
      <c r="BH517" s="23">
        <f t="shared" si="459"/>
        <v>-0.76700000000000035</v>
      </c>
      <c r="BI517" s="23">
        <f t="shared" si="460"/>
        <v>3.0000000000001137E-3</v>
      </c>
      <c r="BJ517" s="23">
        <f t="shared" si="461"/>
        <v>-0.19700000000000006</v>
      </c>
      <c r="BK517" s="23">
        <f t="shared" si="462"/>
        <v>1.2999999999999901E-2</v>
      </c>
      <c r="BL517" s="23">
        <f t="shared" si="463"/>
        <v>-1.7000000000000348E-2</v>
      </c>
      <c r="BM517" s="23">
        <f t="shared" si="464"/>
        <v>8.3000000000000185E-2</v>
      </c>
      <c r="BN517" s="23">
        <f t="shared" si="465"/>
        <v>0.10299999999999976</v>
      </c>
      <c r="BP517" s="8">
        <f t="shared" si="470"/>
        <v>0.10299999999999976</v>
      </c>
      <c r="BQ517" s="8">
        <f t="shared" si="471"/>
        <v>4.4999999999999929E-2</v>
      </c>
      <c r="BR517" s="8">
        <f t="shared" si="472"/>
        <v>0.22599999999999998</v>
      </c>
      <c r="BS517" s="8">
        <f t="shared" si="473"/>
        <v>9.1000000000000192E-2</v>
      </c>
      <c r="BT517" s="8">
        <f t="shared" si="474"/>
        <v>0.10599999999999987</v>
      </c>
      <c r="BU517" s="8">
        <f t="shared" si="475"/>
        <v>8.0000000000000071E-3</v>
      </c>
      <c r="BV517" s="8">
        <f t="shared" si="476"/>
        <v>1.9999999999997797E-3</v>
      </c>
      <c r="BW517" s="8">
        <f t="shared" si="477"/>
        <v>6.9999999999996732E-3</v>
      </c>
      <c r="BX517" s="8">
        <f t="shared" si="478"/>
        <v>3.0999999999999694E-2</v>
      </c>
      <c r="BY517" s="8">
        <f t="shared" si="479"/>
        <v>4.9999999999998934E-3</v>
      </c>
      <c r="BZ517" s="8">
        <f t="shared" si="480"/>
        <v>0.26799999999999979</v>
      </c>
      <c r="CA517" s="8">
        <f t="shared" si="481"/>
        <v>0.17600000000000016</v>
      </c>
      <c r="CB517" s="8">
        <f t="shared" si="482"/>
        <v>0.10099999999999998</v>
      </c>
      <c r="CC517" s="8">
        <f t="shared" si="483"/>
        <v>0.14199999999999946</v>
      </c>
      <c r="CD517" s="8">
        <f t="shared" si="484"/>
        <v>3.8999999999999702E-2</v>
      </c>
      <c r="CE517" s="8">
        <f t="shared" si="485"/>
        <v>0.11300000000000043</v>
      </c>
      <c r="CF517" s="8">
        <f t="shared" si="486"/>
        <v>3.700000000000081E-2</v>
      </c>
      <c r="CG517" s="8">
        <f t="shared" si="487"/>
        <v>0.76700000000000035</v>
      </c>
      <c r="CH517" s="8">
        <f t="shared" si="488"/>
        <v>3.0000000000001137E-3</v>
      </c>
      <c r="CI517" s="8">
        <f t="shared" si="489"/>
        <v>0.19700000000000006</v>
      </c>
      <c r="CJ517" s="8">
        <f t="shared" si="490"/>
        <v>1.2999999999999901E-2</v>
      </c>
      <c r="CK517" s="8">
        <f t="shared" si="491"/>
        <v>1.7000000000000348E-2</v>
      </c>
      <c r="CL517" s="8">
        <f t="shared" si="492"/>
        <v>8.3000000000000185E-2</v>
      </c>
      <c r="CM517" s="8">
        <f t="shared" si="493"/>
        <v>0.10299999999999976</v>
      </c>
      <c r="CN517" s="8"/>
    </row>
    <row r="518" spans="1:92">
      <c r="A518" s="1">
        <f t="shared" si="468"/>
        <v>516</v>
      </c>
      <c r="B518" s="34"/>
      <c r="C518" s="1">
        <v>3</v>
      </c>
      <c r="D518" s="4">
        <f t="shared" si="495"/>
        <v>35</v>
      </c>
      <c r="E518" s="4" t="s">
        <v>135</v>
      </c>
      <c r="F518" s="4">
        <v>1</v>
      </c>
      <c r="G518" s="4" t="s">
        <v>13</v>
      </c>
      <c r="H518" s="4" t="s">
        <v>19</v>
      </c>
      <c r="I518" s="4"/>
      <c r="J518" s="5">
        <v>92.4</v>
      </c>
      <c r="K518" s="67">
        <v>0.154</v>
      </c>
      <c r="L518" s="41">
        <v>7.2470000000000008</v>
      </c>
      <c r="M518" s="132" t="s">
        <v>134</v>
      </c>
      <c r="N518" s="4" t="s">
        <v>15</v>
      </c>
      <c r="O518" s="6">
        <v>7.2260000000000009</v>
      </c>
      <c r="P518" s="1" t="s">
        <v>9</v>
      </c>
      <c r="Q518" s="3" t="s">
        <v>227</v>
      </c>
      <c r="R518" s="23">
        <v>7.3609999999999998</v>
      </c>
      <c r="S518" s="23">
        <v>7.26</v>
      </c>
      <c r="T518" s="23">
        <v>7.4429999999999996</v>
      </c>
      <c r="U518" s="23">
        <v>7.19</v>
      </c>
      <c r="V518" s="23">
        <v>7.3559999999999999</v>
      </c>
      <c r="W518" s="23">
        <v>7.258</v>
      </c>
      <c r="X518" s="23">
        <v>7.258</v>
      </c>
      <c r="Y518" s="23">
        <v>7.2670000000000003</v>
      </c>
      <c r="Z518" s="23">
        <v>7.2309999999999999</v>
      </c>
      <c r="AA518" s="23">
        <v>7.2539999999999996</v>
      </c>
      <c r="AB518" s="6">
        <v>7.3719999999999999</v>
      </c>
      <c r="AC518" s="6">
        <v>7.3680000000000003</v>
      </c>
      <c r="AD518" s="6">
        <v>7.3330000000000002</v>
      </c>
      <c r="AE518" s="6">
        <v>7.2119999999999997</v>
      </c>
      <c r="AF518" s="23">
        <v>7.2640000000000002</v>
      </c>
      <c r="AG518" s="6">
        <v>7.15</v>
      </c>
      <c r="AH518" s="6">
        <f t="shared" si="496"/>
        <v>7.2070000000000007</v>
      </c>
      <c r="AI518" s="11"/>
      <c r="AJ518" s="11"/>
      <c r="AK518" s="11"/>
      <c r="AL518" s="11"/>
      <c r="AM518" s="11"/>
      <c r="AN518" s="11"/>
      <c r="AO518" s="11"/>
      <c r="AP518" s="3"/>
      <c r="AQ518" s="23">
        <f t="shared" si="497"/>
        <v>0.11399999999999899</v>
      </c>
      <c r="AR518" s="23">
        <f t="shared" si="466"/>
        <v>1.2999999999999012E-2</v>
      </c>
      <c r="AS518" s="23">
        <f t="shared" si="467"/>
        <v>0.19599999999999884</v>
      </c>
      <c r="AT518" s="23">
        <f t="shared" si="445"/>
        <v>-5.7000000000000384E-2</v>
      </c>
      <c r="AU518" s="23">
        <f t="shared" si="446"/>
        <v>0.1089999999999991</v>
      </c>
      <c r="AV518" s="23">
        <f t="shared" si="447"/>
        <v>1.0999999999999233E-2</v>
      </c>
      <c r="AW518" s="23">
        <f t="shared" si="448"/>
        <v>1.0999999999999233E-2</v>
      </c>
      <c r="AX518" s="23">
        <f t="shared" si="449"/>
        <v>1.9999999999999574E-2</v>
      </c>
      <c r="AY518" s="23">
        <f t="shared" si="450"/>
        <v>-1.6000000000000902E-2</v>
      </c>
      <c r="AZ518" s="23">
        <f t="shared" si="451"/>
        <v>6.999999999998785E-3</v>
      </c>
      <c r="BA518" s="23">
        <f t="shared" si="452"/>
        <v>0.12499999999999911</v>
      </c>
      <c r="BB518" s="23">
        <f t="shared" si="453"/>
        <v>0.12099999999999955</v>
      </c>
      <c r="BC518" s="23">
        <f t="shared" si="454"/>
        <v>8.599999999999941E-2</v>
      </c>
      <c r="BD518" s="23">
        <f t="shared" si="455"/>
        <v>-3.500000000000103E-2</v>
      </c>
      <c r="BE518" s="23">
        <f t="shared" si="456"/>
        <v>1.699999999999946E-2</v>
      </c>
      <c r="BF518" s="23">
        <f t="shared" si="457"/>
        <v>-9.7000000000000419E-2</v>
      </c>
      <c r="BG518" s="23">
        <f t="shared" si="458"/>
        <v>-4.0000000000000036E-2</v>
      </c>
      <c r="BH518" s="23" t="str">
        <f t="shared" si="459"/>
        <v/>
      </c>
      <c r="BI518" s="23" t="str">
        <f t="shared" si="460"/>
        <v/>
      </c>
      <c r="BJ518" s="23" t="str">
        <f t="shared" si="461"/>
        <v/>
      </c>
      <c r="BK518" s="23" t="str">
        <f t="shared" si="462"/>
        <v/>
      </c>
      <c r="BL518" s="23" t="str">
        <f t="shared" si="463"/>
        <v/>
      </c>
      <c r="BM518" s="23" t="str">
        <f t="shared" si="464"/>
        <v/>
      </c>
      <c r="BN518" s="23" t="str">
        <f t="shared" si="465"/>
        <v/>
      </c>
      <c r="BP518" s="8">
        <f t="shared" si="470"/>
        <v>0.11399999999999899</v>
      </c>
      <c r="BQ518" s="8">
        <f t="shared" si="471"/>
        <v>1.2999999999999012E-2</v>
      </c>
      <c r="BR518" s="8">
        <f t="shared" si="472"/>
        <v>0.19599999999999884</v>
      </c>
      <c r="BS518" s="8">
        <f t="shared" si="473"/>
        <v>5.7000000000000384E-2</v>
      </c>
      <c r="BT518" s="8">
        <f t="shared" si="474"/>
        <v>0.1089999999999991</v>
      </c>
      <c r="BU518" s="8">
        <f t="shared" si="475"/>
        <v>1.0999999999999233E-2</v>
      </c>
      <c r="BV518" s="8">
        <f t="shared" si="476"/>
        <v>1.0999999999999233E-2</v>
      </c>
      <c r="BW518" s="8">
        <f t="shared" si="477"/>
        <v>1.9999999999999574E-2</v>
      </c>
      <c r="BX518" s="8">
        <f t="shared" si="478"/>
        <v>1.6000000000000902E-2</v>
      </c>
      <c r="BY518" s="8">
        <f t="shared" si="479"/>
        <v>6.999999999998785E-3</v>
      </c>
      <c r="BZ518" s="8">
        <f t="shared" si="480"/>
        <v>0.12499999999999911</v>
      </c>
      <c r="CA518" s="8">
        <f t="shared" si="481"/>
        <v>0.12099999999999955</v>
      </c>
      <c r="CB518" s="8">
        <f t="shared" si="482"/>
        <v>8.599999999999941E-2</v>
      </c>
      <c r="CC518" s="8">
        <f t="shared" si="483"/>
        <v>3.500000000000103E-2</v>
      </c>
      <c r="CD518" s="8">
        <f t="shared" si="484"/>
        <v>1.699999999999946E-2</v>
      </c>
      <c r="CE518" s="8">
        <f t="shared" si="485"/>
        <v>9.7000000000000419E-2</v>
      </c>
      <c r="CF518" s="8">
        <f t="shared" si="486"/>
        <v>4.0000000000000036E-2</v>
      </c>
      <c r="CG518" s="8" t="str">
        <f t="shared" si="487"/>
        <v/>
      </c>
      <c r="CH518" s="8" t="str">
        <f t="shared" si="488"/>
        <v/>
      </c>
      <c r="CI518" s="8" t="str">
        <f t="shared" si="489"/>
        <v/>
      </c>
      <c r="CJ518" s="8" t="str">
        <f t="shared" si="490"/>
        <v/>
      </c>
      <c r="CK518" s="8" t="str">
        <f t="shared" si="491"/>
        <v/>
      </c>
      <c r="CL518" s="8" t="str">
        <f t="shared" si="492"/>
        <v/>
      </c>
      <c r="CM518" s="8" t="str">
        <f t="shared" si="493"/>
        <v/>
      </c>
      <c r="CN518" s="8"/>
    </row>
    <row r="519" spans="1:92">
      <c r="A519" s="1">
        <f t="shared" si="468"/>
        <v>517</v>
      </c>
      <c r="B519" s="34"/>
      <c r="C519" s="1">
        <v>3</v>
      </c>
      <c r="D519" s="4">
        <f t="shared" si="495"/>
        <v>35</v>
      </c>
      <c r="E519" s="4" t="s">
        <v>151</v>
      </c>
      <c r="F519" s="4">
        <v>1</v>
      </c>
      <c r="G519" s="4" t="s">
        <v>16</v>
      </c>
      <c r="H519" s="4" t="s">
        <v>25</v>
      </c>
      <c r="I519" s="4"/>
      <c r="J519" s="5">
        <v>94.4</v>
      </c>
      <c r="K519" s="69"/>
      <c r="L519" s="41">
        <v>7.2029999999999994</v>
      </c>
      <c r="M519" s="132" t="s">
        <v>120</v>
      </c>
      <c r="N519" s="4" t="s">
        <v>15</v>
      </c>
      <c r="O519" s="6">
        <v>7.2330000000000005</v>
      </c>
      <c r="P519" s="1" t="s">
        <v>9</v>
      </c>
      <c r="Q519" s="3" t="s">
        <v>227</v>
      </c>
      <c r="R519" s="23">
        <v>7.2489999999999997</v>
      </c>
      <c r="S519" s="6">
        <v>7.0860000000000003</v>
      </c>
      <c r="T519" s="6">
        <v>7.4260000000000002</v>
      </c>
      <c r="U519" s="23">
        <v>7.2809999999999997</v>
      </c>
      <c r="V519" s="6">
        <v>7.2919999999999998</v>
      </c>
      <c r="W519" s="23">
        <v>7.1820000000000004</v>
      </c>
      <c r="X519" s="23">
        <v>7.1890000000000001</v>
      </c>
      <c r="Y519" s="23">
        <v>7.1950000000000003</v>
      </c>
      <c r="Z519" s="23">
        <v>7.157</v>
      </c>
      <c r="AA519" s="23">
        <v>7.2030000000000003</v>
      </c>
      <c r="AB519" s="6">
        <v>7.4390000000000001</v>
      </c>
      <c r="AC519" s="6">
        <v>7.335</v>
      </c>
      <c r="AD519" s="6">
        <v>7.25</v>
      </c>
      <c r="AE519" s="6">
        <v>7.3230000000000004</v>
      </c>
      <c r="AF519" s="6">
        <v>7.181</v>
      </c>
      <c r="AG519" s="6">
        <v>7.0670000000000002</v>
      </c>
      <c r="AH519" s="6">
        <f t="shared" si="496"/>
        <v>7.1240000000000006</v>
      </c>
      <c r="AI519" s="7">
        <v>6.38</v>
      </c>
      <c r="AJ519" s="7">
        <v>7.25</v>
      </c>
      <c r="AK519" s="7">
        <v>7.05</v>
      </c>
      <c r="AL519" s="7">
        <v>7.19</v>
      </c>
      <c r="AM519" s="7">
        <v>7.15</v>
      </c>
      <c r="AN519" s="7">
        <v>7.26</v>
      </c>
      <c r="AO519" s="7">
        <v>7.28</v>
      </c>
      <c r="AP519" s="3"/>
      <c r="AQ519" s="23">
        <f t="shared" si="497"/>
        <v>4.6000000000000263E-2</v>
      </c>
      <c r="AR519" s="23">
        <f t="shared" si="466"/>
        <v>-0.1169999999999991</v>
      </c>
      <c r="AS519" s="23">
        <f t="shared" si="467"/>
        <v>0.22300000000000075</v>
      </c>
      <c r="AT519" s="23">
        <f t="shared" si="445"/>
        <v>7.8000000000000291E-2</v>
      </c>
      <c r="AU519" s="23">
        <f t="shared" si="446"/>
        <v>8.9000000000000412E-2</v>
      </c>
      <c r="AV519" s="23">
        <f t="shared" si="447"/>
        <v>-2.0999999999999019E-2</v>
      </c>
      <c r="AW519" s="23">
        <f t="shared" si="448"/>
        <v>-1.3999999999999346E-2</v>
      </c>
      <c r="AX519" s="23">
        <f t="shared" si="449"/>
        <v>-7.9999999999991189E-3</v>
      </c>
      <c r="AY519" s="23">
        <f t="shared" si="450"/>
        <v>-4.5999999999999375E-2</v>
      </c>
      <c r="AZ519" s="23">
        <f t="shared" si="451"/>
        <v>8.8817841970012523E-16</v>
      </c>
      <c r="BA519" s="23">
        <f t="shared" si="452"/>
        <v>0.23600000000000065</v>
      </c>
      <c r="BB519" s="23">
        <f t="shared" si="453"/>
        <v>0.13200000000000056</v>
      </c>
      <c r="BC519" s="23">
        <f t="shared" si="454"/>
        <v>4.7000000000000597E-2</v>
      </c>
      <c r="BD519" s="23">
        <f t="shared" si="455"/>
        <v>0.12000000000000099</v>
      </c>
      <c r="BE519" s="23">
        <f t="shared" si="456"/>
        <v>-2.1999999999999353E-2</v>
      </c>
      <c r="BF519" s="23">
        <f t="shared" si="457"/>
        <v>-0.13599999999999923</v>
      </c>
      <c r="BG519" s="23">
        <f t="shared" si="458"/>
        <v>-7.8999999999998849E-2</v>
      </c>
      <c r="BH519" s="23">
        <f t="shared" si="459"/>
        <v>-0.82299999999999951</v>
      </c>
      <c r="BI519" s="23">
        <f t="shared" si="460"/>
        <v>4.7000000000000597E-2</v>
      </c>
      <c r="BJ519" s="23">
        <f t="shared" si="461"/>
        <v>-0.15299999999999958</v>
      </c>
      <c r="BK519" s="23">
        <f t="shared" si="462"/>
        <v>-1.2999999999999012E-2</v>
      </c>
      <c r="BL519" s="23">
        <f t="shared" si="463"/>
        <v>-5.2999999999999048E-2</v>
      </c>
      <c r="BM519" s="23">
        <f t="shared" si="464"/>
        <v>5.7000000000000384E-2</v>
      </c>
      <c r="BN519" s="23">
        <f t="shared" si="465"/>
        <v>7.7000000000000846E-2</v>
      </c>
      <c r="BP519" s="8">
        <f t="shared" si="470"/>
        <v>4.6000000000000263E-2</v>
      </c>
      <c r="BQ519" s="8">
        <f t="shared" si="471"/>
        <v>0.1169999999999991</v>
      </c>
      <c r="BR519" s="8">
        <f t="shared" si="472"/>
        <v>0.22300000000000075</v>
      </c>
      <c r="BS519" s="8">
        <f t="shared" si="473"/>
        <v>7.8000000000000291E-2</v>
      </c>
      <c r="BT519" s="8">
        <f t="shared" si="474"/>
        <v>8.9000000000000412E-2</v>
      </c>
      <c r="BU519" s="8">
        <f t="shared" si="475"/>
        <v>2.0999999999999019E-2</v>
      </c>
      <c r="BV519" s="8">
        <f t="shared" si="476"/>
        <v>1.3999999999999346E-2</v>
      </c>
      <c r="BW519" s="8">
        <f t="shared" si="477"/>
        <v>7.9999999999991189E-3</v>
      </c>
      <c r="BX519" s="8">
        <f t="shared" si="478"/>
        <v>4.5999999999999375E-2</v>
      </c>
      <c r="BY519" s="8">
        <f t="shared" si="479"/>
        <v>8.8817841970012523E-16</v>
      </c>
      <c r="BZ519" s="8">
        <f t="shared" si="480"/>
        <v>0.23600000000000065</v>
      </c>
      <c r="CA519" s="8">
        <f t="shared" si="481"/>
        <v>0.13200000000000056</v>
      </c>
      <c r="CB519" s="8">
        <f t="shared" si="482"/>
        <v>4.7000000000000597E-2</v>
      </c>
      <c r="CC519" s="8">
        <f t="shared" si="483"/>
        <v>0.12000000000000099</v>
      </c>
      <c r="CD519" s="8">
        <f t="shared" si="484"/>
        <v>2.1999999999999353E-2</v>
      </c>
      <c r="CE519" s="8">
        <f t="shared" si="485"/>
        <v>0.13599999999999923</v>
      </c>
      <c r="CF519" s="8">
        <f t="shared" si="486"/>
        <v>7.8999999999998849E-2</v>
      </c>
      <c r="CG519" s="8">
        <f t="shared" si="487"/>
        <v>0.82299999999999951</v>
      </c>
      <c r="CH519" s="8">
        <f t="shared" si="488"/>
        <v>4.7000000000000597E-2</v>
      </c>
      <c r="CI519" s="8">
        <f t="shared" si="489"/>
        <v>0.15299999999999958</v>
      </c>
      <c r="CJ519" s="8">
        <f t="shared" si="490"/>
        <v>1.2999999999999012E-2</v>
      </c>
      <c r="CK519" s="8">
        <f t="shared" si="491"/>
        <v>5.2999999999999048E-2</v>
      </c>
      <c r="CL519" s="8">
        <f t="shared" si="492"/>
        <v>5.7000000000000384E-2</v>
      </c>
      <c r="CM519" s="8">
        <f t="shared" si="493"/>
        <v>7.7000000000000846E-2</v>
      </c>
      <c r="CN519" s="8"/>
    </row>
    <row r="520" spans="1:92">
      <c r="A520" s="1">
        <f t="shared" si="468"/>
        <v>518</v>
      </c>
      <c r="B520" s="34"/>
      <c r="C520" s="1">
        <v>3</v>
      </c>
      <c r="D520" s="4">
        <f t="shared" si="495"/>
        <v>35</v>
      </c>
      <c r="E520" s="4" t="s">
        <v>150</v>
      </c>
      <c r="F520" s="4">
        <v>3</v>
      </c>
      <c r="G520" s="4" t="s">
        <v>13</v>
      </c>
      <c r="H520" s="4" t="s">
        <v>19</v>
      </c>
      <c r="I520" s="4"/>
      <c r="J520" s="5">
        <v>91</v>
      </c>
      <c r="K520" s="69"/>
      <c r="L520" s="41">
        <v>3.7650000000000006</v>
      </c>
      <c r="M520" s="132" t="s">
        <v>120</v>
      </c>
      <c r="N520" s="4" t="s">
        <v>15</v>
      </c>
      <c r="O520" s="6">
        <v>3.7680000000000002</v>
      </c>
      <c r="P520" s="1" t="s">
        <v>9</v>
      </c>
      <c r="Q520" s="3" t="s">
        <v>227</v>
      </c>
      <c r="R520" s="23">
        <v>3.9990000000000001</v>
      </c>
      <c r="S520" s="6">
        <v>3.9780000000000002</v>
      </c>
      <c r="T520" s="6">
        <v>3.9020000000000001</v>
      </c>
      <c r="U520" s="23">
        <v>3.831</v>
      </c>
      <c r="V520" s="23">
        <v>3.8290000000000002</v>
      </c>
      <c r="W520" s="50"/>
      <c r="X520" s="50"/>
      <c r="Y520" s="50"/>
      <c r="Z520" s="23">
        <v>3.7829999999999999</v>
      </c>
      <c r="AA520" s="23">
        <v>3.7749999999999999</v>
      </c>
      <c r="AB520" s="6">
        <v>3.99</v>
      </c>
      <c r="AC520" s="6">
        <v>4.0330000000000004</v>
      </c>
      <c r="AD520" s="6">
        <v>4.0140000000000002</v>
      </c>
      <c r="AE520" s="6">
        <v>3.8239999999999998</v>
      </c>
      <c r="AF520" s="6">
        <v>3.923</v>
      </c>
      <c r="AG520" s="6">
        <v>3.56</v>
      </c>
      <c r="AH520" s="6">
        <f t="shared" si="496"/>
        <v>3.7415000000000003</v>
      </c>
      <c r="AI520" s="7">
        <v>3.92</v>
      </c>
      <c r="AJ520" s="7">
        <v>3.81</v>
      </c>
      <c r="AK520" s="7">
        <v>3.59</v>
      </c>
      <c r="AL520" s="7">
        <v>3.79</v>
      </c>
      <c r="AM520" s="7">
        <v>3.74</v>
      </c>
      <c r="AN520" s="7">
        <v>3.85</v>
      </c>
      <c r="AO520" s="7">
        <v>3.8</v>
      </c>
      <c r="AP520" s="3"/>
      <c r="AQ520" s="23">
        <f t="shared" si="497"/>
        <v>0.23399999999999954</v>
      </c>
      <c r="AR520" s="23">
        <f t="shared" si="466"/>
        <v>0.21299999999999963</v>
      </c>
      <c r="AS520" s="23">
        <f t="shared" si="467"/>
        <v>0.13699999999999957</v>
      </c>
      <c r="AT520" s="23">
        <f t="shared" si="445"/>
        <v>6.5999999999999392E-2</v>
      </c>
      <c r="AU520" s="23">
        <f t="shared" si="446"/>
        <v>6.3999999999999613E-2</v>
      </c>
      <c r="AV520" s="23" t="str">
        <f t="shared" si="447"/>
        <v/>
      </c>
      <c r="AW520" s="23" t="str">
        <f t="shared" si="448"/>
        <v/>
      </c>
      <c r="AX520" s="23" t="str">
        <f t="shared" si="449"/>
        <v/>
      </c>
      <c r="AY520" s="23">
        <f t="shared" si="450"/>
        <v>1.799999999999935E-2</v>
      </c>
      <c r="AZ520" s="23">
        <f t="shared" si="451"/>
        <v>9.9999999999993427E-3</v>
      </c>
      <c r="BA520" s="23">
        <f t="shared" si="452"/>
        <v>0.22499999999999964</v>
      </c>
      <c r="BB520" s="23">
        <f t="shared" si="453"/>
        <v>0.26799999999999979</v>
      </c>
      <c r="BC520" s="23">
        <f t="shared" si="454"/>
        <v>0.24899999999999967</v>
      </c>
      <c r="BD520" s="23">
        <f t="shared" si="455"/>
        <v>5.8999999999999275E-2</v>
      </c>
      <c r="BE520" s="23">
        <f t="shared" si="456"/>
        <v>0.15799999999999947</v>
      </c>
      <c r="BF520" s="23">
        <f t="shared" si="457"/>
        <v>-0.20500000000000052</v>
      </c>
      <c r="BG520" s="23">
        <f t="shared" si="458"/>
        <v>-2.3500000000000298E-2</v>
      </c>
      <c r="BH520" s="23">
        <f t="shared" si="459"/>
        <v>0.15499999999999936</v>
      </c>
      <c r="BI520" s="23">
        <f t="shared" si="460"/>
        <v>4.4999999999999485E-2</v>
      </c>
      <c r="BJ520" s="23">
        <f t="shared" si="461"/>
        <v>-0.17500000000000071</v>
      </c>
      <c r="BK520" s="23">
        <f t="shared" si="462"/>
        <v>2.4999999999999467E-2</v>
      </c>
      <c r="BL520" s="23">
        <f t="shared" si="463"/>
        <v>-2.5000000000000355E-2</v>
      </c>
      <c r="BM520" s="23">
        <f t="shared" si="464"/>
        <v>8.499999999999952E-2</v>
      </c>
      <c r="BN520" s="23">
        <f t="shared" si="465"/>
        <v>3.4999999999999254E-2</v>
      </c>
      <c r="BP520" s="8">
        <f t="shared" si="470"/>
        <v>0.23399999999999954</v>
      </c>
      <c r="BQ520" s="8">
        <f t="shared" si="471"/>
        <v>0.21299999999999963</v>
      </c>
      <c r="BR520" s="8">
        <f t="shared" si="472"/>
        <v>0.13699999999999957</v>
      </c>
      <c r="BS520" s="8">
        <f t="shared" si="473"/>
        <v>6.5999999999999392E-2</v>
      </c>
      <c r="BT520" s="8">
        <f t="shared" si="474"/>
        <v>6.3999999999999613E-2</v>
      </c>
      <c r="BU520" s="8" t="str">
        <f t="shared" si="475"/>
        <v/>
      </c>
      <c r="BV520" s="8" t="str">
        <f t="shared" si="476"/>
        <v/>
      </c>
      <c r="BW520" s="8" t="str">
        <f t="shared" si="477"/>
        <v/>
      </c>
      <c r="BX520" s="8">
        <f t="shared" si="478"/>
        <v>1.799999999999935E-2</v>
      </c>
      <c r="BY520" s="8">
        <f t="shared" si="479"/>
        <v>9.9999999999993427E-3</v>
      </c>
      <c r="BZ520" s="8">
        <f t="shared" si="480"/>
        <v>0.22499999999999964</v>
      </c>
      <c r="CA520" s="8">
        <f t="shared" si="481"/>
        <v>0.26799999999999979</v>
      </c>
      <c r="CB520" s="8">
        <f t="shared" si="482"/>
        <v>0.24899999999999967</v>
      </c>
      <c r="CC520" s="8">
        <f t="shared" si="483"/>
        <v>5.8999999999999275E-2</v>
      </c>
      <c r="CD520" s="8">
        <f t="shared" si="484"/>
        <v>0.15799999999999947</v>
      </c>
      <c r="CE520" s="8">
        <f t="shared" si="485"/>
        <v>0.20500000000000052</v>
      </c>
      <c r="CF520" s="8">
        <f t="shared" si="486"/>
        <v>2.3500000000000298E-2</v>
      </c>
      <c r="CG520" s="8">
        <f t="shared" si="487"/>
        <v>0.15499999999999936</v>
      </c>
      <c r="CH520" s="8">
        <f t="shared" si="488"/>
        <v>4.4999999999999485E-2</v>
      </c>
      <c r="CI520" s="8">
        <f t="shared" si="489"/>
        <v>0.17500000000000071</v>
      </c>
      <c r="CJ520" s="8">
        <f t="shared" si="490"/>
        <v>2.4999999999999467E-2</v>
      </c>
      <c r="CK520" s="8">
        <f t="shared" si="491"/>
        <v>2.5000000000000355E-2</v>
      </c>
      <c r="CL520" s="8">
        <f t="shared" si="492"/>
        <v>8.499999999999952E-2</v>
      </c>
      <c r="CM520" s="8">
        <f t="shared" si="493"/>
        <v>3.4999999999999254E-2</v>
      </c>
      <c r="CN520" s="8"/>
    </row>
    <row r="521" spans="1:92">
      <c r="A521" s="1">
        <f t="shared" si="468"/>
        <v>519</v>
      </c>
      <c r="B521" s="34"/>
      <c r="C521" s="1">
        <v>3</v>
      </c>
      <c r="D521" s="4">
        <f t="shared" si="495"/>
        <v>35</v>
      </c>
      <c r="E521" s="4" t="s">
        <v>163</v>
      </c>
      <c r="F521" s="4">
        <v>3</v>
      </c>
      <c r="G521" s="4" t="s">
        <v>13</v>
      </c>
      <c r="H521" s="4" t="s">
        <v>19</v>
      </c>
      <c r="I521" s="4"/>
      <c r="J521" s="5">
        <v>98.6</v>
      </c>
      <c r="K521" s="69"/>
      <c r="L521" s="41">
        <v>5.6049999999999995</v>
      </c>
      <c r="M521" s="132" t="s">
        <v>120</v>
      </c>
      <c r="N521" s="4" t="s">
        <v>15</v>
      </c>
      <c r="O521" s="6">
        <v>5.6099999999999985</v>
      </c>
      <c r="P521" s="1" t="s">
        <v>9</v>
      </c>
      <c r="Q521" s="3" t="s">
        <v>227</v>
      </c>
      <c r="R521" s="23">
        <v>5.7839999999999998</v>
      </c>
      <c r="S521" s="6">
        <v>5.7240000000000002</v>
      </c>
      <c r="T521" s="6">
        <v>5.6630000000000003</v>
      </c>
      <c r="U521" s="23">
        <v>5.532</v>
      </c>
      <c r="V521" s="23">
        <v>5.5540000000000003</v>
      </c>
      <c r="W521" s="50"/>
      <c r="X521" s="50"/>
      <c r="Y521" s="50"/>
      <c r="Z521" s="23">
        <v>5.61</v>
      </c>
      <c r="AA521" s="23">
        <v>5.5979999999999999</v>
      </c>
      <c r="AB521" s="6">
        <v>5.7060000000000004</v>
      </c>
      <c r="AC521" s="6">
        <v>5.7320000000000002</v>
      </c>
      <c r="AD521" s="6">
        <v>5.7309999999999999</v>
      </c>
      <c r="AE521" s="6">
        <v>5.5830000000000002</v>
      </c>
      <c r="AF521" s="6">
        <v>5.665</v>
      </c>
      <c r="AG521" s="6">
        <v>5.3879999999999999</v>
      </c>
      <c r="AH521" s="6">
        <f t="shared" si="496"/>
        <v>5.5265000000000004</v>
      </c>
      <c r="AI521" s="7">
        <v>5.79</v>
      </c>
      <c r="AJ521" s="7">
        <v>5.65</v>
      </c>
      <c r="AK521" s="7">
        <v>5.43</v>
      </c>
      <c r="AL521" s="7">
        <v>5.63</v>
      </c>
      <c r="AM521" s="7">
        <v>5.59</v>
      </c>
      <c r="AN521" s="7">
        <v>5.69</v>
      </c>
      <c r="AO521" s="7">
        <v>5.65</v>
      </c>
      <c r="AP521" s="3"/>
      <c r="AQ521" s="23">
        <f t="shared" si="497"/>
        <v>0.17900000000000027</v>
      </c>
      <c r="AR521" s="23">
        <f t="shared" si="466"/>
        <v>0.11900000000000066</v>
      </c>
      <c r="AS521" s="23">
        <f t="shared" si="467"/>
        <v>5.8000000000000718E-2</v>
      </c>
      <c r="AT521" s="23">
        <f t="shared" si="445"/>
        <v>-7.299999999999951E-2</v>
      </c>
      <c r="AU521" s="23">
        <f t="shared" si="446"/>
        <v>-5.0999999999999268E-2</v>
      </c>
      <c r="AV521" s="23" t="str">
        <f t="shared" si="447"/>
        <v/>
      </c>
      <c r="AW521" s="23" t="str">
        <f t="shared" si="448"/>
        <v/>
      </c>
      <c r="AX521" s="23" t="str">
        <f t="shared" si="449"/>
        <v/>
      </c>
      <c r="AY521" s="23">
        <f t="shared" si="450"/>
        <v>5.0000000000007816E-3</v>
      </c>
      <c r="AZ521" s="23">
        <f t="shared" si="451"/>
        <v>-6.9999999999996732E-3</v>
      </c>
      <c r="BA521" s="23">
        <f t="shared" si="452"/>
        <v>0.10100000000000087</v>
      </c>
      <c r="BB521" s="23">
        <f t="shared" si="453"/>
        <v>0.12700000000000067</v>
      </c>
      <c r="BC521" s="23">
        <f t="shared" si="454"/>
        <v>0.12600000000000033</v>
      </c>
      <c r="BD521" s="23">
        <f t="shared" si="455"/>
        <v>-2.1999999999999353E-2</v>
      </c>
      <c r="BE521" s="23">
        <f t="shared" si="456"/>
        <v>6.0000000000000497E-2</v>
      </c>
      <c r="BF521" s="23">
        <f t="shared" si="457"/>
        <v>-0.21699999999999964</v>
      </c>
      <c r="BG521" s="23">
        <f t="shared" si="458"/>
        <v>-7.8499999999999126E-2</v>
      </c>
      <c r="BH521" s="23">
        <f t="shared" si="459"/>
        <v>0.1850000000000005</v>
      </c>
      <c r="BI521" s="23">
        <f t="shared" si="460"/>
        <v>4.5000000000000817E-2</v>
      </c>
      <c r="BJ521" s="23">
        <f t="shared" si="461"/>
        <v>-0.17499999999999982</v>
      </c>
      <c r="BK521" s="23">
        <f t="shared" si="462"/>
        <v>2.5000000000000355E-2</v>
      </c>
      <c r="BL521" s="23">
        <f t="shared" si="463"/>
        <v>-1.499999999999968E-2</v>
      </c>
      <c r="BM521" s="23">
        <f t="shared" si="464"/>
        <v>8.5000000000000853E-2</v>
      </c>
      <c r="BN521" s="23">
        <f t="shared" si="465"/>
        <v>4.5000000000000817E-2</v>
      </c>
      <c r="BP521" s="8">
        <f t="shared" si="470"/>
        <v>0.17900000000000027</v>
      </c>
      <c r="BQ521" s="8">
        <f t="shared" si="471"/>
        <v>0.11900000000000066</v>
      </c>
      <c r="BR521" s="8">
        <f t="shared" si="472"/>
        <v>5.8000000000000718E-2</v>
      </c>
      <c r="BS521" s="8">
        <f t="shared" si="473"/>
        <v>7.299999999999951E-2</v>
      </c>
      <c r="BT521" s="8">
        <f t="shared" si="474"/>
        <v>5.0999999999999268E-2</v>
      </c>
      <c r="BU521" s="8" t="str">
        <f t="shared" si="475"/>
        <v/>
      </c>
      <c r="BV521" s="8" t="str">
        <f t="shared" si="476"/>
        <v/>
      </c>
      <c r="BW521" s="8" t="str">
        <f t="shared" si="477"/>
        <v/>
      </c>
      <c r="BX521" s="8">
        <f t="shared" si="478"/>
        <v>5.0000000000007816E-3</v>
      </c>
      <c r="BY521" s="8">
        <f t="shared" si="479"/>
        <v>6.9999999999996732E-3</v>
      </c>
      <c r="BZ521" s="8">
        <f t="shared" si="480"/>
        <v>0.10100000000000087</v>
      </c>
      <c r="CA521" s="8">
        <f t="shared" si="481"/>
        <v>0.12700000000000067</v>
      </c>
      <c r="CB521" s="8">
        <f t="shared" si="482"/>
        <v>0.12600000000000033</v>
      </c>
      <c r="CC521" s="8">
        <f t="shared" si="483"/>
        <v>2.1999999999999353E-2</v>
      </c>
      <c r="CD521" s="8">
        <f t="shared" si="484"/>
        <v>6.0000000000000497E-2</v>
      </c>
      <c r="CE521" s="8">
        <f t="shared" si="485"/>
        <v>0.21699999999999964</v>
      </c>
      <c r="CF521" s="8">
        <f t="shared" si="486"/>
        <v>7.8499999999999126E-2</v>
      </c>
      <c r="CG521" s="8">
        <f t="shared" si="487"/>
        <v>0.1850000000000005</v>
      </c>
      <c r="CH521" s="8">
        <f t="shared" si="488"/>
        <v>4.5000000000000817E-2</v>
      </c>
      <c r="CI521" s="8">
        <f t="shared" si="489"/>
        <v>0.17499999999999982</v>
      </c>
      <c r="CJ521" s="8">
        <f t="shared" si="490"/>
        <v>2.5000000000000355E-2</v>
      </c>
      <c r="CK521" s="8">
        <f t="shared" si="491"/>
        <v>1.499999999999968E-2</v>
      </c>
      <c r="CL521" s="8">
        <f t="shared" si="492"/>
        <v>8.5000000000000853E-2</v>
      </c>
      <c r="CM521" s="8">
        <f t="shared" si="493"/>
        <v>4.5000000000000817E-2</v>
      </c>
      <c r="CN521" s="8"/>
    </row>
    <row r="522" spans="1:92">
      <c r="A522" s="1">
        <f t="shared" si="468"/>
        <v>520</v>
      </c>
      <c r="B522" s="34"/>
      <c r="C522" s="1">
        <v>3</v>
      </c>
      <c r="D522" s="4">
        <f t="shared" si="495"/>
        <v>35</v>
      </c>
      <c r="E522" s="4" t="s">
        <v>149</v>
      </c>
      <c r="F522" s="4">
        <v>3</v>
      </c>
      <c r="G522" s="4" t="s">
        <v>16</v>
      </c>
      <c r="H522" s="4" t="s">
        <v>24</v>
      </c>
      <c r="I522" s="4"/>
      <c r="J522" s="5">
        <v>98.1</v>
      </c>
      <c r="K522" s="69"/>
      <c r="L522" s="41">
        <v>5.7940000000000005</v>
      </c>
      <c r="M522" s="132" t="s">
        <v>120</v>
      </c>
      <c r="N522" s="4" t="s">
        <v>15</v>
      </c>
      <c r="O522" s="6">
        <v>5.838000000000001</v>
      </c>
      <c r="P522" s="1" t="s">
        <v>9</v>
      </c>
      <c r="Q522" s="3" t="s">
        <v>227</v>
      </c>
      <c r="R522" s="23">
        <v>5.9379999999999997</v>
      </c>
      <c r="S522" s="6">
        <v>5.7679999999999998</v>
      </c>
      <c r="T522" s="6">
        <v>6</v>
      </c>
      <c r="U522" s="23">
        <v>5.907</v>
      </c>
      <c r="V522" s="23">
        <v>5.8860000000000001</v>
      </c>
      <c r="W522" s="50"/>
      <c r="X522" s="50"/>
      <c r="Y522" s="50"/>
      <c r="Z522" s="23">
        <v>5.7629999999999999</v>
      </c>
      <c r="AA522" s="23">
        <v>5.798</v>
      </c>
      <c r="AB522" s="6">
        <v>6.1130000000000004</v>
      </c>
      <c r="AC522" s="6">
        <v>6.0220000000000002</v>
      </c>
      <c r="AD522" s="6">
        <v>5.9359999999999999</v>
      </c>
      <c r="AE522" s="6">
        <v>5.9969999999999999</v>
      </c>
      <c r="AF522" s="6">
        <v>5.8520000000000003</v>
      </c>
      <c r="AG522" s="6">
        <v>5.6689999999999996</v>
      </c>
      <c r="AH522" s="6">
        <f t="shared" si="496"/>
        <v>5.7605000000000004</v>
      </c>
      <c r="AI522" s="7">
        <v>5.05</v>
      </c>
      <c r="AJ522" s="7">
        <v>5.79</v>
      </c>
      <c r="AK522" s="7">
        <v>5.6</v>
      </c>
      <c r="AL522" s="7">
        <v>5.8</v>
      </c>
      <c r="AM522" s="7">
        <v>5.77</v>
      </c>
      <c r="AN522" s="7">
        <v>5.87</v>
      </c>
      <c r="AO522" s="7">
        <v>5.89</v>
      </c>
      <c r="AP522" s="3"/>
      <c r="AQ522" s="23">
        <f t="shared" si="497"/>
        <v>0.14399999999999924</v>
      </c>
      <c r="AR522" s="23">
        <f t="shared" si="466"/>
        <v>-2.6000000000000689E-2</v>
      </c>
      <c r="AS522" s="23">
        <f t="shared" si="467"/>
        <v>0.20599999999999952</v>
      </c>
      <c r="AT522" s="23">
        <f t="shared" si="445"/>
        <v>0.11299999999999955</v>
      </c>
      <c r="AU522" s="23">
        <f t="shared" si="446"/>
        <v>9.1999999999999638E-2</v>
      </c>
      <c r="AV522" s="23" t="str">
        <f t="shared" si="447"/>
        <v/>
      </c>
      <c r="AW522" s="23" t="str">
        <f t="shared" si="448"/>
        <v/>
      </c>
      <c r="AX522" s="23" t="str">
        <f t="shared" si="449"/>
        <v/>
      </c>
      <c r="AY522" s="23">
        <f t="shared" si="450"/>
        <v>-3.1000000000000583E-2</v>
      </c>
      <c r="AZ522" s="23">
        <f t="shared" si="451"/>
        <v>3.9999999999995595E-3</v>
      </c>
      <c r="BA522" s="23">
        <f t="shared" si="452"/>
        <v>0.31899999999999995</v>
      </c>
      <c r="BB522" s="23">
        <f t="shared" si="453"/>
        <v>0.22799999999999976</v>
      </c>
      <c r="BC522" s="23">
        <f t="shared" si="454"/>
        <v>0.14199999999999946</v>
      </c>
      <c r="BD522" s="23">
        <f t="shared" si="455"/>
        <v>0.2029999999999994</v>
      </c>
      <c r="BE522" s="23">
        <f t="shared" si="456"/>
        <v>5.7999999999999829E-2</v>
      </c>
      <c r="BF522" s="23">
        <f t="shared" si="457"/>
        <v>-0.12500000000000089</v>
      </c>
      <c r="BG522" s="23">
        <f t="shared" si="458"/>
        <v>-3.3500000000000085E-2</v>
      </c>
      <c r="BH522" s="23">
        <f t="shared" si="459"/>
        <v>-0.74400000000000066</v>
      </c>
      <c r="BI522" s="23">
        <f t="shared" si="460"/>
        <v>-4.0000000000004476E-3</v>
      </c>
      <c r="BJ522" s="23">
        <f t="shared" si="461"/>
        <v>-0.19400000000000084</v>
      </c>
      <c r="BK522" s="23">
        <f t="shared" si="462"/>
        <v>5.9999999999993392E-3</v>
      </c>
      <c r="BL522" s="23">
        <f t="shared" si="463"/>
        <v>-2.4000000000000909E-2</v>
      </c>
      <c r="BM522" s="23">
        <f t="shared" si="464"/>
        <v>7.5999999999999623E-2</v>
      </c>
      <c r="BN522" s="23">
        <f t="shared" si="465"/>
        <v>9.5999999999999197E-2</v>
      </c>
      <c r="BP522" s="8">
        <f t="shared" si="470"/>
        <v>0.14399999999999924</v>
      </c>
      <c r="BQ522" s="8">
        <f t="shared" si="471"/>
        <v>2.6000000000000689E-2</v>
      </c>
      <c r="BR522" s="8">
        <f t="shared" si="472"/>
        <v>0.20599999999999952</v>
      </c>
      <c r="BS522" s="8">
        <f t="shared" si="473"/>
        <v>0.11299999999999955</v>
      </c>
      <c r="BT522" s="8">
        <f t="shared" si="474"/>
        <v>9.1999999999999638E-2</v>
      </c>
      <c r="BU522" s="8" t="str">
        <f t="shared" si="475"/>
        <v/>
      </c>
      <c r="BV522" s="8" t="str">
        <f t="shared" si="476"/>
        <v/>
      </c>
      <c r="BW522" s="8" t="str">
        <f t="shared" si="477"/>
        <v/>
      </c>
      <c r="BX522" s="8">
        <f t="shared" si="478"/>
        <v>3.1000000000000583E-2</v>
      </c>
      <c r="BY522" s="8">
        <f t="shared" si="479"/>
        <v>3.9999999999995595E-3</v>
      </c>
      <c r="BZ522" s="8">
        <f t="shared" si="480"/>
        <v>0.31899999999999995</v>
      </c>
      <c r="CA522" s="8">
        <f t="shared" si="481"/>
        <v>0.22799999999999976</v>
      </c>
      <c r="CB522" s="8">
        <f t="shared" si="482"/>
        <v>0.14199999999999946</v>
      </c>
      <c r="CC522" s="8">
        <f t="shared" si="483"/>
        <v>0.2029999999999994</v>
      </c>
      <c r="CD522" s="8">
        <f t="shared" si="484"/>
        <v>5.7999999999999829E-2</v>
      </c>
      <c r="CE522" s="8">
        <f t="shared" si="485"/>
        <v>0.12500000000000089</v>
      </c>
      <c r="CF522" s="8">
        <f t="shared" si="486"/>
        <v>3.3500000000000085E-2</v>
      </c>
      <c r="CG522" s="8">
        <f t="shared" si="487"/>
        <v>0.74400000000000066</v>
      </c>
      <c r="CH522" s="8">
        <f t="shared" si="488"/>
        <v>4.0000000000004476E-3</v>
      </c>
      <c r="CI522" s="8">
        <f t="shared" si="489"/>
        <v>0.19400000000000084</v>
      </c>
      <c r="CJ522" s="8">
        <f t="shared" si="490"/>
        <v>5.9999999999993392E-3</v>
      </c>
      <c r="CK522" s="8">
        <f t="shared" si="491"/>
        <v>2.4000000000000909E-2</v>
      </c>
      <c r="CL522" s="8">
        <f t="shared" si="492"/>
        <v>7.5999999999999623E-2</v>
      </c>
      <c r="CM522" s="8">
        <f t="shared" si="493"/>
        <v>9.5999999999999197E-2</v>
      </c>
      <c r="CN522" s="8"/>
    </row>
    <row r="523" spans="1:92">
      <c r="A523" s="1">
        <f t="shared" si="468"/>
        <v>521</v>
      </c>
      <c r="B523" s="34"/>
      <c r="C523" s="1">
        <v>3</v>
      </c>
      <c r="D523" s="4">
        <f t="shared" si="495"/>
        <v>35</v>
      </c>
      <c r="E523" s="4" t="s">
        <v>150</v>
      </c>
      <c r="F523" s="4">
        <v>3</v>
      </c>
      <c r="G523" s="4" t="s">
        <v>16</v>
      </c>
      <c r="H523" s="4" t="s">
        <v>25</v>
      </c>
      <c r="I523" s="4"/>
      <c r="J523" s="5">
        <v>94.4</v>
      </c>
      <c r="K523" s="69"/>
      <c r="L523" s="41">
        <v>7.1630000000000011</v>
      </c>
      <c r="M523" s="132" t="s">
        <v>120</v>
      </c>
      <c r="N523" s="4" t="s">
        <v>15</v>
      </c>
      <c r="O523" s="6">
        <v>7.1950000000000003</v>
      </c>
      <c r="P523" s="1" t="s">
        <v>9</v>
      </c>
      <c r="Q523" s="3" t="s">
        <v>227</v>
      </c>
      <c r="R523" s="23">
        <v>7.2350000000000003</v>
      </c>
      <c r="S523" s="6">
        <v>7.0579999999999998</v>
      </c>
      <c r="T523" s="6">
        <v>7.3860000000000001</v>
      </c>
      <c r="U523" s="23">
        <v>7.2539999999999996</v>
      </c>
      <c r="V523" s="23">
        <v>7.2519999999999998</v>
      </c>
      <c r="W523" s="50"/>
      <c r="X523" s="50"/>
      <c r="Y523" s="50"/>
      <c r="Z523" s="23">
        <v>7.1210000000000004</v>
      </c>
      <c r="AA523" s="23">
        <v>7.1660000000000004</v>
      </c>
      <c r="AB523" s="6">
        <v>7.42</v>
      </c>
      <c r="AC523" s="6">
        <v>7.3159999999999998</v>
      </c>
      <c r="AD523" s="6">
        <v>7.2279999999999998</v>
      </c>
      <c r="AE523" s="6">
        <v>7.3049999999999997</v>
      </c>
      <c r="AF523" s="6">
        <v>7.1529999999999996</v>
      </c>
      <c r="AG523" s="6">
        <v>7.0279999999999996</v>
      </c>
      <c r="AH523" s="6">
        <f t="shared" si="496"/>
        <v>7.0904999999999996</v>
      </c>
      <c r="AI523" s="7">
        <v>6.35</v>
      </c>
      <c r="AJ523" s="7">
        <v>7.22</v>
      </c>
      <c r="AK523" s="7">
        <v>7.01</v>
      </c>
      <c r="AL523" s="7">
        <v>7.15</v>
      </c>
      <c r="AM523" s="7">
        <v>7.11</v>
      </c>
      <c r="AN523" s="7">
        <v>7.22</v>
      </c>
      <c r="AO523" s="7">
        <v>7.24</v>
      </c>
      <c r="AP523" s="3"/>
      <c r="AQ523" s="23">
        <f t="shared" si="497"/>
        <v>7.1999999999999176E-2</v>
      </c>
      <c r="AR523" s="23">
        <f t="shared" si="466"/>
        <v>-0.10500000000000131</v>
      </c>
      <c r="AS523" s="23">
        <f t="shared" si="467"/>
        <v>0.22299999999999898</v>
      </c>
      <c r="AT523" s="23">
        <f t="shared" si="445"/>
        <v>9.0999999999998415E-2</v>
      </c>
      <c r="AU523" s="23">
        <f t="shared" si="446"/>
        <v>8.8999999999998636E-2</v>
      </c>
      <c r="AV523" s="23" t="str">
        <f t="shared" si="447"/>
        <v/>
      </c>
      <c r="AW523" s="23" t="str">
        <f t="shared" si="448"/>
        <v/>
      </c>
      <c r="AX523" s="23" t="str">
        <f t="shared" si="449"/>
        <v/>
      </c>
      <c r="AY523" s="23">
        <f t="shared" si="450"/>
        <v>-4.2000000000000703E-2</v>
      </c>
      <c r="AZ523" s="23">
        <f t="shared" si="451"/>
        <v>2.9999999999992255E-3</v>
      </c>
      <c r="BA523" s="23">
        <f t="shared" si="452"/>
        <v>0.25699999999999878</v>
      </c>
      <c r="BB523" s="23">
        <f t="shared" si="453"/>
        <v>0.15299999999999869</v>
      </c>
      <c r="BC523" s="23">
        <f t="shared" si="454"/>
        <v>6.4999999999998614E-2</v>
      </c>
      <c r="BD523" s="23">
        <f t="shared" si="455"/>
        <v>0.14199999999999857</v>
      </c>
      <c r="BE523" s="23">
        <f t="shared" si="456"/>
        <v>-1.0000000000001563E-2</v>
      </c>
      <c r="BF523" s="23">
        <f t="shared" si="457"/>
        <v>-0.13500000000000156</v>
      </c>
      <c r="BG523" s="23">
        <f t="shared" si="458"/>
        <v>-7.2500000000001563E-2</v>
      </c>
      <c r="BH523" s="23">
        <f t="shared" si="459"/>
        <v>-0.8130000000000015</v>
      </c>
      <c r="BI523" s="23">
        <f t="shared" si="460"/>
        <v>5.6999999999998607E-2</v>
      </c>
      <c r="BJ523" s="23">
        <f t="shared" si="461"/>
        <v>-0.15300000000000136</v>
      </c>
      <c r="BK523" s="23">
        <f t="shared" si="462"/>
        <v>-1.3000000000000789E-2</v>
      </c>
      <c r="BL523" s="23">
        <f t="shared" si="463"/>
        <v>-5.3000000000000824E-2</v>
      </c>
      <c r="BM523" s="23">
        <f t="shared" si="464"/>
        <v>5.6999999999998607E-2</v>
      </c>
      <c r="BN523" s="23">
        <f t="shared" si="465"/>
        <v>7.6999999999999069E-2</v>
      </c>
      <c r="BP523" s="8">
        <f t="shared" si="470"/>
        <v>7.1999999999999176E-2</v>
      </c>
      <c r="BQ523" s="8">
        <f t="shared" si="471"/>
        <v>0.10500000000000131</v>
      </c>
      <c r="BR523" s="8">
        <f t="shared" si="472"/>
        <v>0.22299999999999898</v>
      </c>
      <c r="BS523" s="8">
        <f t="shared" si="473"/>
        <v>9.0999999999998415E-2</v>
      </c>
      <c r="BT523" s="8">
        <f t="shared" si="474"/>
        <v>8.8999999999998636E-2</v>
      </c>
      <c r="BU523" s="8" t="str">
        <f t="shared" si="475"/>
        <v/>
      </c>
      <c r="BV523" s="8" t="str">
        <f t="shared" si="476"/>
        <v/>
      </c>
      <c r="BW523" s="8" t="str">
        <f t="shared" si="477"/>
        <v/>
      </c>
      <c r="BX523" s="8">
        <f t="shared" si="478"/>
        <v>4.2000000000000703E-2</v>
      </c>
      <c r="BY523" s="8">
        <f t="shared" si="479"/>
        <v>2.9999999999992255E-3</v>
      </c>
      <c r="BZ523" s="8">
        <f t="shared" si="480"/>
        <v>0.25699999999999878</v>
      </c>
      <c r="CA523" s="8">
        <f t="shared" si="481"/>
        <v>0.15299999999999869</v>
      </c>
      <c r="CB523" s="8">
        <f t="shared" si="482"/>
        <v>6.4999999999998614E-2</v>
      </c>
      <c r="CC523" s="8">
        <f t="shared" si="483"/>
        <v>0.14199999999999857</v>
      </c>
      <c r="CD523" s="8">
        <f t="shared" si="484"/>
        <v>1.0000000000001563E-2</v>
      </c>
      <c r="CE523" s="8">
        <f t="shared" si="485"/>
        <v>0.13500000000000156</v>
      </c>
      <c r="CF523" s="8">
        <f t="shared" si="486"/>
        <v>7.2500000000001563E-2</v>
      </c>
      <c r="CG523" s="8">
        <f t="shared" si="487"/>
        <v>0.8130000000000015</v>
      </c>
      <c r="CH523" s="8">
        <f t="shared" si="488"/>
        <v>5.6999999999998607E-2</v>
      </c>
      <c r="CI523" s="8">
        <f t="shared" si="489"/>
        <v>0.15300000000000136</v>
      </c>
      <c r="CJ523" s="8">
        <f t="shared" si="490"/>
        <v>1.3000000000000789E-2</v>
      </c>
      <c r="CK523" s="8">
        <f t="shared" si="491"/>
        <v>5.3000000000000824E-2</v>
      </c>
      <c r="CL523" s="8">
        <f t="shared" si="492"/>
        <v>5.6999999999998607E-2</v>
      </c>
      <c r="CM523" s="8">
        <f t="shared" si="493"/>
        <v>7.6999999999999069E-2</v>
      </c>
      <c r="CN523" s="8"/>
    </row>
    <row r="524" spans="1:92">
      <c r="A524" s="1">
        <f t="shared" si="468"/>
        <v>522</v>
      </c>
      <c r="B524" s="34"/>
      <c r="C524" s="1">
        <v>3</v>
      </c>
      <c r="D524" s="4">
        <f t="shared" si="495"/>
        <v>35</v>
      </c>
      <c r="E524" s="4" t="s">
        <v>139</v>
      </c>
      <c r="F524" s="4">
        <v>1</v>
      </c>
      <c r="G524" s="4" t="s">
        <v>13</v>
      </c>
      <c r="H524" s="4" t="s">
        <v>19</v>
      </c>
      <c r="I524" s="4" t="s">
        <v>273</v>
      </c>
      <c r="J524" s="5">
        <v>87.9</v>
      </c>
      <c r="K524" s="70">
        <v>0</v>
      </c>
      <c r="L524" s="41">
        <v>0.97200000000000009</v>
      </c>
      <c r="M524" s="132" t="s">
        <v>120</v>
      </c>
      <c r="N524" s="4" t="s">
        <v>15</v>
      </c>
      <c r="O524" s="6">
        <v>0.97399999999999987</v>
      </c>
      <c r="P524" s="1" t="s">
        <v>9</v>
      </c>
      <c r="Q524" s="3" t="s">
        <v>227</v>
      </c>
      <c r="R524" s="6">
        <v>1.28</v>
      </c>
      <c r="S524" s="6">
        <v>1.2629999999999999</v>
      </c>
      <c r="T524" s="6">
        <v>1.2150000000000001</v>
      </c>
      <c r="U524" s="6">
        <v>1.0589999999999999</v>
      </c>
      <c r="V524" s="6">
        <v>1.1339999999999999</v>
      </c>
      <c r="W524" s="6">
        <v>1.0609999999999999</v>
      </c>
      <c r="X524" s="6">
        <v>1.0589999999999999</v>
      </c>
      <c r="Y524" s="6">
        <v>1.028</v>
      </c>
      <c r="Z524" s="23">
        <v>0.999</v>
      </c>
      <c r="AA524" s="23">
        <v>0.997</v>
      </c>
      <c r="AB524" s="6">
        <v>1.2330000000000001</v>
      </c>
      <c r="AC524" s="6">
        <v>1.3149999999999999</v>
      </c>
      <c r="AD524" s="6">
        <v>1.2969999999999999</v>
      </c>
      <c r="AE524" s="6">
        <v>1.0389999999999999</v>
      </c>
      <c r="AF524" s="6">
        <v>1.194</v>
      </c>
      <c r="AG524" s="6">
        <v>0.67200000000000004</v>
      </c>
      <c r="AH524" s="6">
        <f t="shared" si="496"/>
        <v>0.93300000000000005</v>
      </c>
      <c r="AI524" s="7">
        <v>0.95</v>
      </c>
      <c r="AJ524" s="7">
        <v>1.05</v>
      </c>
      <c r="AK524" s="7">
        <v>0.88</v>
      </c>
      <c r="AL524" s="7">
        <v>1</v>
      </c>
      <c r="AM524" s="7">
        <v>0.95</v>
      </c>
      <c r="AN524" s="7">
        <v>1.04</v>
      </c>
      <c r="AO524" s="7">
        <v>1.02</v>
      </c>
      <c r="AP524" s="3"/>
      <c r="AQ524" s="23">
        <f t="shared" si="497"/>
        <v>0.30799999999999994</v>
      </c>
      <c r="AR524" s="23">
        <f t="shared" si="466"/>
        <v>0.29099999999999981</v>
      </c>
      <c r="AS524" s="23">
        <f t="shared" si="467"/>
        <v>0.24299999999999999</v>
      </c>
      <c r="AT524" s="23">
        <f t="shared" si="445"/>
        <v>8.6999999999999855E-2</v>
      </c>
      <c r="AU524" s="23">
        <f t="shared" si="446"/>
        <v>0.16199999999999981</v>
      </c>
      <c r="AV524" s="23">
        <f t="shared" si="447"/>
        <v>8.8999999999999857E-2</v>
      </c>
      <c r="AW524" s="23">
        <f t="shared" si="448"/>
        <v>8.6999999999999855E-2</v>
      </c>
      <c r="AX524" s="23">
        <f t="shared" si="449"/>
        <v>5.5999999999999939E-2</v>
      </c>
      <c r="AY524" s="23">
        <f t="shared" si="450"/>
        <v>2.6999999999999913E-2</v>
      </c>
      <c r="AZ524" s="23">
        <f t="shared" si="451"/>
        <v>2.4999999999999911E-2</v>
      </c>
      <c r="BA524" s="23">
        <f t="shared" si="452"/>
        <v>0.26100000000000001</v>
      </c>
      <c r="BB524" s="23">
        <f t="shared" si="453"/>
        <v>0.34299999999999986</v>
      </c>
      <c r="BC524" s="23">
        <f t="shared" si="454"/>
        <v>0.32499999999999984</v>
      </c>
      <c r="BD524" s="23">
        <f t="shared" si="455"/>
        <v>6.6999999999999837E-2</v>
      </c>
      <c r="BE524" s="23">
        <f t="shared" si="456"/>
        <v>0.22199999999999986</v>
      </c>
      <c r="BF524" s="23">
        <f t="shared" si="457"/>
        <v>-0.30000000000000004</v>
      </c>
      <c r="BG524" s="23">
        <f t="shared" si="458"/>
        <v>-3.9000000000000035E-2</v>
      </c>
      <c r="BH524" s="23">
        <f t="shared" si="459"/>
        <v>-2.2000000000000131E-2</v>
      </c>
      <c r="BI524" s="23">
        <f t="shared" si="460"/>
        <v>7.7999999999999958E-2</v>
      </c>
      <c r="BJ524" s="23">
        <f t="shared" si="461"/>
        <v>-9.2000000000000082E-2</v>
      </c>
      <c r="BK524" s="23">
        <f t="shared" si="462"/>
        <v>2.7999999999999914E-2</v>
      </c>
      <c r="BL524" s="23">
        <f t="shared" si="463"/>
        <v>-2.2000000000000131E-2</v>
      </c>
      <c r="BM524" s="23">
        <f t="shared" si="464"/>
        <v>6.7999999999999949E-2</v>
      </c>
      <c r="BN524" s="23">
        <f t="shared" si="465"/>
        <v>4.7999999999999932E-2</v>
      </c>
      <c r="BP524" s="8">
        <f t="shared" si="470"/>
        <v>0.30799999999999994</v>
      </c>
      <c r="BQ524" s="8">
        <f t="shared" si="471"/>
        <v>0.29099999999999981</v>
      </c>
      <c r="BR524" s="8">
        <f t="shared" si="472"/>
        <v>0.24299999999999999</v>
      </c>
      <c r="BS524" s="8">
        <f t="shared" si="473"/>
        <v>8.6999999999999855E-2</v>
      </c>
      <c r="BT524" s="8">
        <f t="shared" si="474"/>
        <v>0.16199999999999981</v>
      </c>
      <c r="BU524" s="8">
        <f t="shared" si="475"/>
        <v>8.8999999999999857E-2</v>
      </c>
      <c r="BV524" s="8">
        <f t="shared" si="476"/>
        <v>8.6999999999999855E-2</v>
      </c>
      <c r="BW524" s="8">
        <f t="shared" si="477"/>
        <v>5.5999999999999939E-2</v>
      </c>
      <c r="BX524" s="8">
        <f t="shared" si="478"/>
        <v>2.6999999999999913E-2</v>
      </c>
      <c r="BY524" s="8">
        <f t="shared" si="479"/>
        <v>2.4999999999999911E-2</v>
      </c>
      <c r="BZ524" s="8">
        <f t="shared" si="480"/>
        <v>0.26100000000000001</v>
      </c>
      <c r="CA524" s="8">
        <f t="shared" si="481"/>
        <v>0.34299999999999986</v>
      </c>
      <c r="CB524" s="8">
        <f t="shared" si="482"/>
        <v>0.32499999999999984</v>
      </c>
      <c r="CC524" s="8">
        <f t="shared" si="483"/>
        <v>6.6999999999999837E-2</v>
      </c>
      <c r="CD524" s="8">
        <f t="shared" si="484"/>
        <v>0.22199999999999986</v>
      </c>
      <c r="CE524" s="8">
        <f t="shared" si="485"/>
        <v>0.30000000000000004</v>
      </c>
      <c r="CF524" s="8">
        <f t="shared" si="486"/>
        <v>3.9000000000000035E-2</v>
      </c>
      <c r="CG524" s="8">
        <f t="shared" si="487"/>
        <v>2.2000000000000131E-2</v>
      </c>
      <c r="CH524" s="8">
        <f t="shared" si="488"/>
        <v>7.7999999999999958E-2</v>
      </c>
      <c r="CI524" s="8">
        <f t="shared" si="489"/>
        <v>9.2000000000000082E-2</v>
      </c>
      <c r="CJ524" s="8">
        <f t="shared" si="490"/>
        <v>2.7999999999999914E-2</v>
      </c>
      <c r="CK524" s="8">
        <f t="shared" si="491"/>
        <v>2.2000000000000131E-2</v>
      </c>
      <c r="CL524" s="8">
        <f t="shared" si="492"/>
        <v>6.7999999999999949E-2</v>
      </c>
      <c r="CM524" s="8">
        <f t="shared" si="493"/>
        <v>4.7999999999999932E-2</v>
      </c>
      <c r="CN524" s="8"/>
    </row>
    <row r="525" spans="1:92">
      <c r="A525" s="1">
        <f t="shared" si="468"/>
        <v>523</v>
      </c>
      <c r="B525" s="34" t="s">
        <v>178</v>
      </c>
      <c r="C525" s="1">
        <v>7</v>
      </c>
      <c r="D525" s="4">
        <f t="shared" si="495"/>
        <v>69</v>
      </c>
      <c r="E525" s="4" t="s">
        <v>148</v>
      </c>
      <c r="F525" s="4">
        <v>1</v>
      </c>
      <c r="G525" s="4" t="s">
        <v>13</v>
      </c>
      <c r="H525" s="4" t="s">
        <v>14</v>
      </c>
      <c r="I525" s="4"/>
      <c r="J525" s="12">
        <v>87.6</v>
      </c>
      <c r="K525" s="71">
        <v>0</v>
      </c>
      <c r="L525" s="41">
        <v>3.8099999999999996</v>
      </c>
      <c r="M525" s="132" t="s">
        <v>594</v>
      </c>
      <c r="N525" s="4" t="s">
        <v>15</v>
      </c>
      <c r="O525" s="75"/>
      <c r="P525" s="25"/>
      <c r="Q525" s="3" t="s">
        <v>227</v>
      </c>
      <c r="R525" s="23">
        <v>3.8559999999999999</v>
      </c>
      <c r="S525" s="23">
        <v>3.694</v>
      </c>
      <c r="T525" s="23">
        <v>4.149</v>
      </c>
      <c r="U525" s="23">
        <v>3.86</v>
      </c>
      <c r="V525" s="23">
        <v>4.0739999999999998</v>
      </c>
      <c r="W525" s="23">
        <v>3.899</v>
      </c>
      <c r="X525" s="23">
        <v>3.89</v>
      </c>
      <c r="Y525" s="23">
        <v>3.871</v>
      </c>
      <c r="Z525" s="23">
        <v>3.782</v>
      </c>
      <c r="AA525" s="23">
        <v>3.81</v>
      </c>
      <c r="AB525" s="23">
        <v>4.04</v>
      </c>
      <c r="AC525" s="23">
        <v>4.1920000000000002</v>
      </c>
      <c r="AD525" s="23">
        <v>4.0339999999999998</v>
      </c>
      <c r="AE525" s="23">
        <v>3.7850000000000001</v>
      </c>
      <c r="AF525" s="23">
        <v>3.5390000000000001</v>
      </c>
      <c r="AG525" s="23">
        <v>4.069</v>
      </c>
      <c r="AH525" s="6">
        <f t="shared" si="496"/>
        <v>3.8040000000000003</v>
      </c>
      <c r="AI525" s="11"/>
      <c r="AJ525" s="11"/>
      <c r="AK525" s="11"/>
      <c r="AL525" s="11"/>
      <c r="AM525" s="11"/>
      <c r="AN525" s="11"/>
      <c r="AO525" s="11"/>
      <c r="AP525" s="3"/>
      <c r="AQ525" s="23">
        <f t="shared" si="497"/>
        <v>4.6000000000000263E-2</v>
      </c>
      <c r="AR525" s="23">
        <f t="shared" si="466"/>
        <v>-0.11599999999999966</v>
      </c>
      <c r="AS525" s="23">
        <f t="shared" si="467"/>
        <v>0.33900000000000041</v>
      </c>
      <c r="AT525" s="23">
        <f t="shared" si="445"/>
        <v>5.0000000000000266E-2</v>
      </c>
      <c r="AU525" s="23">
        <f t="shared" si="446"/>
        <v>0.26400000000000023</v>
      </c>
      <c r="AV525" s="23">
        <f t="shared" si="447"/>
        <v>8.9000000000000412E-2</v>
      </c>
      <c r="AW525" s="23">
        <f t="shared" si="448"/>
        <v>8.0000000000000515E-2</v>
      </c>
      <c r="AX525" s="23">
        <f t="shared" si="449"/>
        <v>6.1000000000000387E-2</v>
      </c>
      <c r="AY525" s="23">
        <f t="shared" si="450"/>
        <v>-2.7999999999999581E-2</v>
      </c>
      <c r="AZ525" s="23">
        <f t="shared" si="451"/>
        <v>4.4408920985006262E-16</v>
      </c>
      <c r="BA525" s="23">
        <f t="shared" si="452"/>
        <v>0.23000000000000043</v>
      </c>
      <c r="BB525" s="23">
        <f t="shared" si="453"/>
        <v>0.38200000000000056</v>
      </c>
      <c r="BC525" s="23">
        <f t="shared" si="454"/>
        <v>0.2240000000000002</v>
      </c>
      <c r="BD525" s="23">
        <f t="shared" si="455"/>
        <v>-2.4999999999999467E-2</v>
      </c>
      <c r="BE525" s="23">
        <f t="shared" si="456"/>
        <v>-0.27099999999999946</v>
      </c>
      <c r="BF525" s="23">
        <f t="shared" si="457"/>
        <v>0.25900000000000034</v>
      </c>
      <c r="BG525" s="23">
        <f t="shared" si="458"/>
        <v>-5.9999999999993392E-3</v>
      </c>
      <c r="BH525" s="23" t="str">
        <f t="shared" si="459"/>
        <v/>
      </c>
      <c r="BI525" s="23" t="str">
        <f t="shared" si="460"/>
        <v/>
      </c>
      <c r="BJ525" s="23" t="str">
        <f t="shared" si="461"/>
        <v/>
      </c>
      <c r="BK525" s="23" t="str">
        <f t="shared" si="462"/>
        <v/>
      </c>
      <c r="BL525" s="23" t="str">
        <f t="shared" si="463"/>
        <v/>
      </c>
      <c r="BM525" s="23" t="str">
        <f t="shared" si="464"/>
        <v/>
      </c>
      <c r="BN525" s="23" t="str">
        <f t="shared" si="465"/>
        <v/>
      </c>
      <c r="BP525" s="8">
        <f t="shared" si="470"/>
        <v>4.6000000000000263E-2</v>
      </c>
      <c r="BQ525" s="8">
        <f t="shared" si="471"/>
        <v>0.11599999999999966</v>
      </c>
      <c r="BR525" s="8">
        <f t="shared" si="472"/>
        <v>0.33900000000000041</v>
      </c>
      <c r="BS525" s="8">
        <f t="shared" si="473"/>
        <v>5.0000000000000266E-2</v>
      </c>
      <c r="BT525" s="8">
        <f t="shared" si="474"/>
        <v>0.26400000000000023</v>
      </c>
      <c r="BU525" s="8">
        <f t="shared" si="475"/>
        <v>8.9000000000000412E-2</v>
      </c>
      <c r="BV525" s="8">
        <f t="shared" si="476"/>
        <v>8.0000000000000515E-2</v>
      </c>
      <c r="BW525" s="8">
        <f t="shared" si="477"/>
        <v>6.1000000000000387E-2</v>
      </c>
      <c r="BX525" s="8">
        <f t="shared" si="478"/>
        <v>2.7999999999999581E-2</v>
      </c>
      <c r="BY525" s="8">
        <f t="shared" si="479"/>
        <v>4.4408920985006262E-16</v>
      </c>
      <c r="BZ525" s="8">
        <f t="shared" si="480"/>
        <v>0.23000000000000043</v>
      </c>
      <c r="CA525" s="8">
        <f t="shared" si="481"/>
        <v>0.38200000000000056</v>
      </c>
      <c r="CB525" s="8">
        <f t="shared" si="482"/>
        <v>0.2240000000000002</v>
      </c>
      <c r="CC525" s="8">
        <f t="shared" si="483"/>
        <v>2.4999999999999467E-2</v>
      </c>
      <c r="CD525" s="8">
        <f t="shared" si="484"/>
        <v>0.27099999999999946</v>
      </c>
      <c r="CE525" s="8">
        <f t="shared" si="485"/>
        <v>0.25900000000000034</v>
      </c>
      <c r="CF525" s="8">
        <f t="shared" si="486"/>
        <v>5.9999999999993392E-3</v>
      </c>
      <c r="CG525" s="8" t="str">
        <f t="shared" si="487"/>
        <v/>
      </c>
      <c r="CH525" s="8" t="str">
        <f t="shared" si="488"/>
        <v/>
      </c>
      <c r="CI525" s="8" t="str">
        <f t="shared" si="489"/>
        <v/>
      </c>
      <c r="CJ525" s="8" t="str">
        <f t="shared" si="490"/>
        <v/>
      </c>
      <c r="CK525" s="8" t="str">
        <f t="shared" si="491"/>
        <v/>
      </c>
      <c r="CL525" s="8" t="str">
        <f t="shared" si="492"/>
        <v/>
      </c>
      <c r="CM525" s="8" t="str">
        <f t="shared" si="493"/>
        <v/>
      </c>
      <c r="CN525" s="8"/>
    </row>
    <row r="526" spans="1:92">
      <c r="A526" s="1">
        <f t="shared" si="468"/>
        <v>524</v>
      </c>
      <c r="B526" s="34"/>
      <c r="C526" s="1">
        <v>7</v>
      </c>
      <c r="D526" s="4">
        <f t="shared" si="495"/>
        <v>69</v>
      </c>
      <c r="E526" s="4" t="s">
        <v>151</v>
      </c>
      <c r="F526" s="4">
        <v>1</v>
      </c>
      <c r="G526" s="4" t="s">
        <v>13</v>
      </c>
      <c r="H526" s="4" t="s">
        <v>14</v>
      </c>
      <c r="I526" s="4"/>
      <c r="J526" s="12">
        <v>85.9</v>
      </c>
      <c r="K526" s="73"/>
      <c r="L526" s="41">
        <v>4.5150000000000006</v>
      </c>
      <c r="M526" s="132" t="s">
        <v>594</v>
      </c>
      <c r="N526" s="4" t="s">
        <v>15</v>
      </c>
      <c r="O526" s="75"/>
      <c r="P526" s="25"/>
      <c r="Q526" s="3" t="s">
        <v>227</v>
      </c>
      <c r="R526" s="23">
        <v>4.6639999999999997</v>
      </c>
      <c r="S526" s="23">
        <v>4.5229999999999997</v>
      </c>
      <c r="T526" s="23">
        <v>4.867</v>
      </c>
      <c r="U526" s="23">
        <v>4.5999999999999996</v>
      </c>
      <c r="V526" s="23">
        <v>4.8209999999999997</v>
      </c>
      <c r="W526" s="23">
        <v>4.6520000000000001</v>
      </c>
      <c r="X526" s="23">
        <v>4.6420000000000003</v>
      </c>
      <c r="Y526" s="23">
        <v>4.6040000000000001</v>
      </c>
      <c r="Z526" s="23">
        <v>4.5110000000000001</v>
      </c>
      <c r="AA526" s="23">
        <v>4.5339999999999998</v>
      </c>
      <c r="AB526" s="23">
        <v>4.7439999999999998</v>
      </c>
      <c r="AC526" s="23">
        <v>4.92</v>
      </c>
      <c r="AD526" s="23">
        <v>4.7960000000000003</v>
      </c>
      <c r="AE526" s="23">
        <v>4.4950000000000001</v>
      </c>
      <c r="AF526" s="23">
        <v>4.3259999999999996</v>
      </c>
      <c r="AG526" s="23">
        <v>4.7629999999999999</v>
      </c>
      <c r="AH526" s="6">
        <f t="shared" si="496"/>
        <v>4.5444999999999993</v>
      </c>
      <c r="AI526" s="11"/>
      <c r="AJ526" s="11"/>
      <c r="AK526" s="11"/>
      <c r="AL526" s="11"/>
      <c r="AM526" s="11"/>
      <c r="AN526" s="11"/>
      <c r="AO526" s="11"/>
      <c r="AP526" s="3"/>
      <c r="AQ526" s="23">
        <f t="shared" si="497"/>
        <v>0.14899999999999913</v>
      </c>
      <c r="AR526" s="23">
        <f t="shared" si="466"/>
        <v>7.9999999999991189E-3</v>
      </c>
      <c r="AS526" s="23">
        <f t="shared" si="467"/>
        <v>0.35199999999999942</v>
      </c>
      <c r="AT526" s="23">
        <f t="shared" ref="AT526:AT589" si="498">IF((U526&lt;&gt;"")*AND($L526&lt;&gt;"")*AND($H526&lt;&gt;"dou"),U526-$L526,"")</f>
        <v>8.4999999999999076E-2</v>
      </c>
      <c r="AU526" s="23">
        <f t="shared" ref="AU526:AU589" si="499">IF((V526&lt;&gt;"")*AND($L526&lt;&gt;"")*AND($H526&lt;&gt;"dou"),V526-$L526,"")</f>
        <v>0.30599999999999916</v>
      </c>
      <c r="AV526" s="23">
        <f t="shared" ref="AV526:AV589" si="500">IF((W526&lt;&gt;"")*AND($L526&lt;&gt;"")*AND($H526&lt;&gt;"dou"),W526-$L526,"")</f>
        <v>0.13699999999999957</v>
      </c>
      <c r="AW526" s="23">
        <f t="shared" ref="AW526:AW589" si="501">IF((X526&lt;&gt;"")*AND($L526&lt;&gt;"")*AND($H526&lt;&gt;"dou"),X526-$L526,"")</f>
        <v>0.12699999999999978</v>
      </c>
      <c r="AX526" s="23">
        <f t="shared" ref="AX526:AX589" si="502">IF((Y526&lt;&gt;"")*AND($L526&lt;&gt;"")*AND($H526&lt;&gt;"dou"),Y526-$L526,"")</f>
        <v>8.8999999999999524E-2</v>
      </c>
      <c r="AY526" s="23">
        <f t="shared" ref="AY526:AY589" si="503">IF((Z526&lt;&gt;"")*AND($L526&lt;&gt;"")*AND($H526&lt;&gt;"dou"),Z526-$L526,"")</f>
        <v>-4.0000000000004476E-3</v>
      </c>
      <c r="AZ526" s="23">
        <f t="shared" ref="AZ526:AZ589" si="504">IF((AA526&lt;&gt;"")*AND($L526&lt;&gt;"")*AND($H526&lt;&gt;"dou"),AA526-$L526,"")</f>
        <v>1.899999999999924E-2</v>
      </c>
      <c r="BA526" s="23">
        <f t="shared" ref="BA526:BA589" si="505">IF((AB526&lt;&gt;"")*AND($L526&lt;&gt;"")*AND($H526&lt;&gt;"dou"),AB526-$L526,"")</f>
        <v>0.2289999999999992</v>
      </c>
      <c r="BB526" s="23">
        <f t="shared" ref="BB526:BB589" si="506">IF((AC526&lt;&gt;"")*AND($L526&lt;&gt;"")*AND($H526&lt;&gt;"dou"),AC526-$L526,"")</f>
        <v>0.40499999999999936</v>
      </c>
      <c r="BC526" s="23">
        <f t="shared" ref="BC526:BC589" si="507">IF((AD526&lt;&gt;"")*AND($L526&lt;&gt;"")*AND($H526&lt;&gt;"dou"),AD526-$L526,"")</f>
        <v>0.28099999999999969</v>
      </c>
      <c r="BD526" s="23">
        <f t="shared" ref="BD526:BD589" si="508">IF((AE526&lt;&gt;"")*AND($L526&lt;&gt;"")*AND($H526&lt;&gt;"dou"),AE526-$L526,"")</f>
        <v>-2.0000000000000462E-2</v>
      </c>
      <c r="BE526" s="23">
        <f t="shared" ref="BE526:BE589" si="509">IF((AF526&lt;&gt;"")*AND($L526&lt;&gt;"")*AND($H526&lt;&gt;"dou"),AF526-$L526,"")</f>
        <v>-0.18900000000000095</v>
      </c>
      <c r="BF526" s="23">
        <f t="shared" ref="BF526:BF589" si="510">IF((AG526&lt;&gt;"")*AND($L526&lt;&gt;"")*AND($H526&lt;&gt;"dou"),AG526-$L526,"")</f>
        <v>0.24799999999999933</v>
      </c>
      <c r="BG526" s="23">
        <f t="shared" ref="BG526:BG589" si="511">IF((AH526&lt;&gt;"")*AND($L526&lt;&gt;"")*AND($H526&lt;&gt;"dou"),AH526-$L526,"")</f>
        <v>2.9499999999998749E-2</v>
      </c>
      <c r="BH526" s="23" t="str">
        <f t="shared" ref="BH526:BH589" si="512">IF((AI526&lt;&gt;"")*AND($L526&lt;&gt;"")*AND($H526&lt;&gt;"dou"),AI526-$L526,"")</f>
        <v/>
      </c>
      <c r="BI526" s="23" t="str">
        <f t="shared" ref="BI526:BI589" si="513">IF((AJ526&lt;&gt;"")*AND($L526&lt;&gt;"")*AND($H526&lt;&gt;"dou"),AJ526-$L526,"")</f>
        <v/>
      </c>
      <c r="BJ526" s="23" t="str">
        <f t="shared" ref="BJ526:BJ589" si="514">IF((AK526&lt;&gt;"")*AND($L526&lt;&gt;"")*AND($H526&lt;&gt;"dou"),AK526-$L526,"")</f>
        <v/>
      </c>
      <c r="BK526" s="23" t="str">
        <f t="shared" ref="BK526:BK589" si="515">IF((AL526&lt;&gt;"")*AND($L526&lt;&gt;"")*AND($H526&lt;&gt;"dou"),AL526-$L526,"")</f>
        <v/>
      </c>
      <c r="BL526" s="23" t="str">
        <f t="shared" ref="BL526:BL589" si="516">IF((AM526&lt;&gt;"")*AND($L526&lt;&gt;"")*AND($H526&lt;&gt;"dou"),AM526-$L526,"")</f>
        <v/>
      </c>
      <c r="BM526" s="23" t="str">
        <f t="shared" ref="BM526:BM589" si="517">IF((AN526&lt;&gt;"")*AND($L526&lt;&gt;"")*AND($H526&lt;&gt;"dou"),AN526-$L526,"")</f>
        <v/>
      </c>
      <c r="BN526" s="23" t="str">
        <f t="shared" ref="BN526:BN589" si="518">IF((AO526&lt;&gt;"")*AND($L526&lt;&gt;"")*AND($H526&lt;&gt;"dou"),AO526-$L526,"")</f>
        <v/>
      </c>
      <c r="BP526" s="8">
        <f t="shared" si="470"/>
        <v>0.14899999999999913</v>
      </c>
      <c r="BQ526" s="8">
        <f t="shared" si="471"/>
        <v>7.9999999999991189E-3</v>
      </c>
      <c r="BR526" s="8">
        <f t="shared" si="472"/>
        <v>0.35199999999999942</v>
      </c>
      <c r="BS526" s="8">
        <f t="shared" si="473"/>
        <v>8.4999999999999076E-2</v>
      </c>
      <c r="BT526" s="8">
        <f t="shared" si="474"/>
        <v>0.30599999999999916</v>
      </c>
      <c r="BU526" s="8">
        <f t="shared" si="475"/>
        <v>0.13699999999999957</v>
      </c>
      <c r="BV526" s="8">
        <f t="shared" si="476"/>
        <v>0.12699999999999978</v>
      </c>
      <c r="BW526" s="8">
        <f t="shared" si="477"/>
        <v>8.8999999999999524E-2</v>
      </c>
      <c r="BX526" s="8">
        <f t="shared" si="478"/>
        <v>4.0000000000004476E-3</v>
      </c>
      <c r="BY526" s="8">
        <f t="shared" si="479"/>
        <v>1.899999999999924E-2</v>
      </c>
      <c r="BZ526" s="8">
        <f t="shared" si="480"/>
        <v>0.2289999999999992</v>
      </c>
      <c r="CA526" s="8">
        <f t="shared" si="481"/>
        <v>0.40499999999999936</v>
      </c>
      <c r="CB526" s="8">
        <f t="shared" si="482"/>
        <v>0.28099999999999969</v>
      </c>
      <c r="CC526" s="8">
        <f t="shared" si="483"/>
        <v>2.0000000000000462E-2</v>
      </c>
      <c r="CD526" s="8">
        <f t="shared" si="484"/>
        <v>0.18900000000000095</v>
      </c>
      <c r="CE526" s="8">
        <f t="shared" si="485"/>
        <v>0.24799999999999933</v>
      </c>
      <c r="CF526" s="8">
        <f t="shared" si="486"/>
        <v>2.9499999999998749E-2</v>
      </c>
      <c r="CG526" s="8" t="str">
        <f t="shared" si="487"/>
        <v/>
      </c>
      <c r="CH526" s="8" t="str">
        <f t="shared" si="488"/>
        <v/>
      </c>
      <c r="CI526" s="8" t="str">
        <f t="shared" si="489"/>
        <v/>
      </c>
      <c r="CJ526" s="8" t="str">
        <f t="shared" si="490"/>
        <v/>
      </c>
      <c r="CK526" s="8" t="str">
        <f t="shared" si="491"/>
        <v/>
      </c>
      <c r="CL526" s="8" t="str">
        <f t="shared" si="492"/>
        <v/>
      </c>
      <c r="CM526" s="8" t="str">
        <f t="shared" si="493"/>
        <v/>
      </c>
      <c r="CN526" s="8"/>
    </row>
    <row r="527" spans="1:92">
      <c r="A527" s="1">
        <f t="shared" si="468"/>
        <v>525</v>
      </c>
      <c r="B527" s="34"/>
      <c r="C527" s="1">
        <v>7</v>
      </c>
      <c r="D527" s="4">
        <f t="shared" si="495"/>
        <v>69</v>
      </c>
      <c r="E527" s="4" t="s">
        <v>157</v>
      </c>
      <c r="F527" s="4">
        <v>1</v>
      </c>
      <c r="G527" s="4" t="s">
        <v>13</v>
      </c>
      <c r="H527" s="4" t="s">
        <v>19</v>
      </c>
      <c r="I527" s="4"/>
      <c r="J527" s="12">
        <v>88.2</v>
      </c>
      <c r="K527" s="71">
        <v>2.5000000000000001E-2</v>
      </c>
      <c r="L527" s="41">
        <v>4.8690000000000007</v>
      </c>
      <c r="M527" s="132" t="s">
        <v>594</v>
      </c>
      <c r="N527" s="4" t="s">
        <v>15</v>
      </c>
      <c r="O527" s="75"/>
      <c r="P527" s="25"/>
      <c r="Q527" s="3" t="s">
        <v>227</v>
      </c>
      <c r="R527" s="23">
        <v>5.3940000000000001</v>
      </c>
      <c r="S527" s="23">
        <v>4.8689999999999998</v>
      </c>
      <c r="T527" s="23">
        <v>5.32</v>
      </c>
      <c r="U527" s="23">
        <v>4.806</v>
      </c>
      <c r="V527" s="23">
        <v>5.1630000000000003</v>
      </c>
      <c r="W527" s="23">
        <v>4.9429999999999996</v>
      </c>
      <c r="X527" s="23">
        <v>4.9409999999999998</v>
      </c>
      <c r="Y527" s="23">
        <v>4.9480000000000004</v>
      </c>
      <c r="Z527" s="23">
        <v>4.8600000000000003</v>
      </c>
      <c r="AA527" s="23">
        <v>4.8940000000000001</v>
      </c>
      <c r="AB527" s="23">
        <v>5.2</v>
      </c>
      <c r="AC527" s="23">
        <v>5.2370000000000001</v>
      </c>
      <c r="AD527" s="23">
        <v>5.1150000000000002</v>
      </c>
      <c r="AE527" s="23">
        <v>4.9509999999999996</v>
      </c>
      <c r="AF527" s="23">
        <v>4.819</v>
      </c>
      <c r="AG527" s="23">
        <v>4.8810000000000002</v>
      </c>
      <c r="AH527" s="6">
        <f t="shared" si="496"/>
        <v>4.8499999999999996</v>
      </c>
      <c r="AI527" s="11"/>
      <c r="AJ527" s="11"/>
      <c r="AK527" s="11"/>
      <c r="AL527" s="11"/>
      <c r="AM527" s="11"/>
      <c r="AN527" s="11"/>
      <c r="AO527" s="11"/>
      <c r="AP527" s="3"/>
      <c r="AQ527" s="23">
        <f t="shared" si="497"/>
        <v>0.52499999999999947</v>
      </c>
      <c r="AR527" s="23">
        <f t="shared" ref="AR527:AR590" si="519">IF((S527&lt;&gt;"")*AND($L527&lt;&gt;"")*AND($H527&lt;&gt;"dou"),S527-$L527,"")</f>
        <v>-8.8817841970012523E-16</v>
      </c>
      <c r="AS527" s="23">
        <f t="shared" ref="AS527:AS590" si="520">IF((T527&lt;&gt;"")*AND($L527&lt;&gt;"")*AND($H527&lt;&gt;"dou"),T527-$L527,"")</f>
        <v>0.45099999999999962</v>
      </c>
      <c r="AT527" s="23">
        <f t="shared" si="498"/>
        <v>-6.3000000000000611E-2</v>
      </c>
      <c r="AU527" s="23">
        <f t="shared" si="499"/>
        <v>0.29399999999999959</v>
      </c>
      <c r="AV527" s="23">
        <f t="shared" si="500"/>
        <v>7.3999999999998956E-2</v>
      </c>
      <c r="AW527" s="23">
        <f t="shared" si="501"/>
        <v>7.1999999999999176E-2</v>
      </c>
      <c r="AX527" s="23">
        <f t="shared" si="502"/>
        <v>7.8999999999999737E-2</v>
      </c>
      <c r="AY527" s="23">
        <f t="shared" si="503"/>
        <v>-9.0000000000003411E-3</v>
      </c>
      <c r="AZ527" s="23">
        <f t="shared" si="504"/>
        <v>2.4999999999999467E-2</v>
      </c>
      <c r="BA527" s="23">
        <f t="shared" si="505"/>
        <v>0.33099999999999952</v>
      </c>
      <c r="BB527" s="23">
        <f t="shared" si="506"/>
        <v>0.36799999999999944</v>
      </c>
      <c r="BC527" s="23">
        <f t="shared" si="507"/>
        <v>0.24599999999999955</v>
      </c>
      <c r="BD527" s="23">
        <f t="shared" si="508"/>
        <v>8.1999999999998963E-2</v>
      </c>
      <c r="BE527" s="23">
        <f t="shared" si="509"/>
        <v>-5.0000000000000711E-2</v>
      </c>
      <c r="BF527" s="23">
        <f t="shared" si="510"/>
        <v>1.1999999999999567E-2</v>
      </c>
      <c r="BG527" s="23">
        <f t="shared" si="511"/>
        <v>-1.9000000000001016E-2</v>
      </c>
      <c r="BH527" s="23" t="str">
        <f t="shared" si="512"/>
        <v/>
      </c>
      <c r="BI527" s="23" t="str">
        <f t="shared" si="513"/>
        <v/>
      </c>
      <c r="BJ527" s="23" t="str">
        <f t="shared" si="514"/>
        <v/>
      </c>
      <c r="BK527" s="23" t="str">
        <f t="shared" si="515"/>
        <v/>
      </c>
      <c r="BL527" s="23" t="str">
        <f t="shared" si="516"/>
        <v/>
      </c>
      <c r="BM527" s="23" t="str">
        <f t="shared" si="517"/>
        <v/>
      </c>
      <c r="BN527" s="23" t="str">
        <f t="shared" si="518"/>
        <v/>
      </c>
      <c r="BP527" s="8">
        <f t="shared" si="470"/>
        <v>0.52499999999999947</v>
      </c>
      <c r="BQ527" s="8">
        <f t="shared" si="471"/>
        <v>8.8817841970012523E-16</v>
      </c>
      <c r="BR527" s="8">
        <f t="shared" si="472"/>
        <v>0.45099999999999962</v>
      </c>
      <c r="BS527" s="8">
        <f t="shared" si="473"/>
        <v>6.3000000000000611E-2</v>
      </c>
      <c r="BT527" s="8">
        <f t="shared" si="474"/>
        <v>0.29399999999999959</v>
      </c>
      <c r="BU527" s="8">
        <f t="shared" si="475"/>
        <v>7.3999999999998956E-2</v>
      </c>
      <c r="BV527" s="8">
        <f t="shared" si="476"/>
        <v>7.1999999999999176E-2</v>
      </c>
      <c r="BW527" s="8">
        <f t="shared" si="477"/>
        <v>7.8999999999999737E-2</v>
      </c>
      <c r="BX527" s="8">
        <f t="shared" si="478"/>
        <v>9.0000000000003411E-3</v>
      </c>
      <c r="BY527" s="8">
        <f t="shared" si="479"/>
        <v>2.4999999999999467E-2</v>
      </c>
      <c r="BZ527" s="8">
        <f t="shared" si="480"/>
        <v>0.33099999999999952</v>
      </c>
      <c r="CA527" s="8">
        <f t="shared" si="481"/>
        <v>0.36799999999999944</v>
      </c>
      <c r="CB527" s="8">
        <f t="shared" si="482"/>
        <v>0.24599999999999955</v>
      </c>
      <c r="CC527" s="8">
        <f t="shared" si="483"/>
        <v>8.1999999999998963E-2</v>
      </c>
      <c r="CD527" s="8">
        <f t="shared" si="484"/>
        <v>5.0000000000000711E-2</v>
      </c>
      <c r="CE527" s="8">
        <f t="shared" si="485"/>
        <v>1.1999999999999567E-2</v>
      </c>
      <c r="CF527" s="8">
        <f t="shared" si="486"/>
        <v>1.9000000000001016E-2</v>
      </c>
      <c r="CG527" s="8" t="str">
        <f t="shared" si="487"/>
        <v/>
      </c>
      <c r="CH527" s="8" t="str">
        <f t="shared" si="488"/>
        <v/>
      </c>
      <c r="CI527" s="8" t="str">
        <f t="shared" si="489"/>
        <v/>
      </c>
      <c r="CJ527" s="8" t="str">
        <f t="shared" si="490"/>
        <v/>
      </c>
      <c r="CK527" s="8" t="str">
        <f t="shared" si="491"/>
        <v/>
      </c>
      <c r="CL527" s="8" t="str">
        <f t="shared" si="492"/>
        <v/>
      </c>
      <c r="CM527" s="8" t="str">
        <f t="shared" si="493"/>
        <v/>
      </c>
      <c r="CN527" s="8"/>
    </row>
    <row r="528" spans="1:92">
      <c r="A528" s="1">
        <f t="shared" si="468"/>
        <v>526</v>
      </c>
      <c r="B528" s="34"/>
      <c r="C528" s="1">
        <v>7</v>
      </c>
      <c r="D528" s="4">
        <f t="shared" si="495"/>
        <v>69</v>
      </c>
      <c r="E528" s="4" t="s">
        <v>157</v>
      </c>
      <c r="F528" s="4">
        <v>1</v>
      </c>
      <c r="G528" s="4" t="s">
        <v>13</v>
      </c>
      <c r="H528" s="4" t="s">
        <v>19</v>
      </c>
      <c r="I528" s="4"/>
      <c r="J528" s="12">
        <v>89.1</v>
      </c>
      <c r="K528" s="71">
        <v>0.373</v>
      </c>
      <c r="L528" s="41">
        <v>6.1769999999999996</v>
      </c>
      <c r="M528" s="132" t="s">
        <v>594</v>
      </c>
      <c r="N528" s="4" t="s">
        <v>15</v>
      </c>
      <c r="O528" s="75"/>
      <c r="P528" s="25"/>
      <c r="Q528" s="3" t="s">
        <v>227</v>
      </c>
      <c r="R528" s="23">
        <v>5.7359999999999998</v>
      </c>
      <c r="S528" s="23">
        <v>6.2210000000000001</v>
      </c>
      <c r="T528" s="23">
        <v>6.53</v>
      </c>
      <c r="U528" s="23">
        <v>6.2140000000000004</v>
      </c>
      <c r="V528" s="23">
        <v>6.476</v>
      </c>
      <c r="W528" s="23">
        <v>6.2649999999999997</v>
      </c>
      <c r="X528" s="23">
        <v>6.2460000000000004</v>
      </c>
      <c r="Y528" s="23">
        <v>6.2629999999999999</v>
      </c>
      <c r="Z528" s="23">
        <v>6.1849999999999996</v>
      </c>
      <c r="AA528" s="23">
        <v>6.2249999999999996</v>
      </c>
      <c r="AB528" s="23">
        <v>6.3979999999999997</v>
      </c>
      <c r="AC528" s="23">
        <v>6.5220000000000002</v>
      </c>
      <c r="AD528" s="23">
        <v>6.4249999999999998</v>
      </c>
      <c r="AE528" s="23">
        <v>6.1849999999999996</v>
      </c>
      <c r="AF528" s="23">
        <v>6.1050000000000004</v>
      </c>
      <c r="AG528" s="23">
        <v>6.2030000000000003</v>
      </c>
      <c r="AH528" s="6">
        <f t="shared" si="496"/>
        <v>6.1539999999999999</v>
      </c>
      <c r="AI528" s="11"/>
      <c r="AJ528" s="11"/>
      <c r="AK528" s="11"/>
      <c r="AL528" s="11"/>
      <c r="AM528" s="11"/>
      <c r="AN528" s="11"/>
      <c r="AO528" s="11"/>
      <c r="AP528" s="3"/>
      <c r="AQ528" s="23">
        <f t="shared" si="497"/>
        <v>-0.44099999999999984</v>
      </c>
      <c r="AR528" s="23">
        <f t="shared" si="519"/>
        <v>4.4000000000000483E-2</v>
      </c>
      <c r="AS528" s="23">
        <f t="shared" si="520"/>
        <v>0.35300000000000065</v>
      </c>
      <c r="AT528" s="23">
        <f t="shared" si="498"/>
        <v>3.700000000000081E-2</v>
      </c>
      <c r="AU528" s="23">
        <f t="shared" si="499"/>
        <v>0.29900000000000038</v>
      </c>
      <c r="AV528" s="23">
        <f t="shared" si="500"/>
        <v>8.8000000000000078E-2</v>
      </c>
      <c r="AW528" s="23">
        <f t="shared" si="501"/>
        <v>6.9000000000000838E-2</v>
      </c>
      <c r="AX528" s="23">
        <f t="shared" si="502"/>
        <v>8.6000000000000298E-2</v>
      </c>
      <c r="AY528" s="23">
        <f t="shared" si="503"/>
        <v>8.0000000000000071E-3</v>
      </c>
      <c r="AZ528" s="23">
        <f t="shared" si="504"/>
        <v>4.8000000000000043E-2</v>
      </c>
      <c r="BA528" s="23">
        <f t="shared" si="505"/>
        <v>0.22100000000000009</v>
      </c>
      <c r="BB528" s="23">
        <f t="shared" si="506"/>
        <v>0.34500000000000064</v>
      </c>
      <c r="BC528" s="23">
        <f t="shared" si="507"/>
        <v>0.24800000000000022</v>
      </c>
      <c r="BD528" s="23">
        <f t="shared" si="508"/>
        <v>8.0000000000000071E-3</v>
      </c>
      <c r="BE528" s="23">
        <f t="shared" si="509"/>
        <v>-7.1999999999999176E-2</v>
      </c>
      <c r="BF528" s="23">
        <f t="shared" si="510"/>
        <v>2.6000000000000689E-2</v>
      </c>
      <c r="BG528" s="23">
        <f t="shared" si="511"/>
        <v>-2.2999999999999687E-2</v>
      </c>
      <c r="BH528" s="23" t="str">
        <f t="shared" si="512"/>
        <v/>
      </c>
      <c r="BI528" s="23" t="str">
        <f t="shared" si="513"/>
        <v/>
      </c>
      <c r="BJ528" s="23" t="str">
        <f t="shared" si="514"/>
        <v/>
      </c>
      <c r="BK528" s="23" t="str">
        <f t="shared" si="515"/>
        <v/>
      </c>
      <c r="BL528" s="23" t="str">
        <f t="shared" si="516"/>
        <v/>
      </c>
      <c r="BM528" s="23" t="str">
        <f t="shared" si="517"/>
        <v/>
      </c>
      <c r="BN528" s="23" t="str">
        <f t="shared" si="518"/>
        <v/>
      </c>
      <c r="BP528" s="8">
        <f t="shared" si="470"/>
        <v>0.44099999999999984</v>
      </c>
      <c r="BQ528" s="8">
        <f t="shared" si="471"/>
        <v>4.4000000000000483E-2</v>
      </c>
      <c r="BR528" s="8">
        <f t="shared" si="472"/>
        <v>0.35300000000000065</v>
      </c>
      <c r="BS528" s="8">
        <f t="shared" si="473"/>
        <v>3.700000000000081E-2</v>
      </c>
      <c r="BT528" s="8">
        <f t="shared" si="474"/>
        <v>0.29900000000000038</v>
      </c>
      <c r="BU528" s="8">
        <f t="shared" si="475"/>
        <v>8.8000000000000078E-2</v>
      </c>
      <c r="BV528" s="8">
        <f t="shared" si="476"/>
        <v>6.9000000000000838E-2</v>
      </c>
      <c r="BW528" s="8">
        <f t="shared" si="477"/>
        <v>8.6000000000000298E-2</v>
      </c>
      <c r="BX528" s="8">
        <f t="shared" si="478"/>
        <v>8.0000000000000071E-3</v>
      </c>
      <c r="BY528" s="8">
        <f t="shared" si="479"/>
        <v>4.8000000000000043E-2</v>
      </c>
      <c r="BZ528" s="8">
        <f t="shared" si="480"/>
        <v>0.22100000000000009</v>
      </c>
      <c r="CA528" s="8">
        <f t="shared" si="481"/>
        <v>0.34500000000000064</v>
      </c>
      <c r="CB528" s="8">
        <f t="shared" si="482"/>
        <v>0.24800000000000022</v>
      </c>
      <c r="CC528" s="8">
        <f t="shared" si="483"/>
        <v>8.0000000000000071E-3</v>
      </c>
      <c r="CD528" s="8">
        <f t="shared" si="484"/>
        <v>7.1999999999999176E-2</v>
      </c>
      <c r="CE528" s="8">
        <f t="shared" si="485"/>
        <v>2.6000000000000689E-2</v>
      </c>
      <c r="CF528" s="8">
        <f t="shared" si="486"/>
        <v>2.2999999999999687E-2</v>
      </c>
      <c r="CG528" s="8" t="str">
        <f t="shared" si="487"/>
        <v/>
      </c>
      <c r="CH528" s="8" t="str">
        <f t="shared" si="488"/>
        <v/>
      </c>
      <c r="CI528" s="8" t="str">
        <f t="shared" si="489"/>
        <v/>
      </c>
      <c r="CJ528" s="8" t="str">
        <f t="shared" si="490"/>
        <v/>
      </c>
      <c r="CK528" s="8" t="str">
        <f t="shared" si="491"/>
        <v/>
      </c>
      <c r="CL528" s="8" t="str">
        <f t="shared" si="492"/>
        <v/>
      </c>
      <c r="CM528" s="8" t="str">
        <f t="shared" si="493"/>
        <v/>
      </c>
      <c r="CN528" s="8"/>
    </row>
    <row r="529" spans="1:92">
      <c r="A529" s="1">
        <f t="shared" si="468"/>
        <v>527</v>
      </c>
      <c r="B529" s="34"/>
      <c r="C529" s="1">
        <v>7</v>
      </c>
      <c r="D529" s="4">
        <f t="shared" si="495"/>
        <v>69</v>
      </c>
      <c r="E529" s="4" t="s">
        <v>157</v>
      </c>
      <c r="F529" s="4">
        <v>1</v>
      </c>
      <c r="G529" s="4" t="s">
        <v>16</v>
      </c>
      <c r="H529" s="4" t="s">
        <v>17</v>
      </c>
      <c r="I529" s="4"/>
      <c r="J529" s="12">
        <v>89.1</v>
      </c>
      <c r="K529" s="71">
        <v>3.4000000000000002E-2</v>
      </c>
      <c r="L529" s="41">
        <v>7.2320000000000011</v>
      </c>
      <c r="M529" s="132" t="s">
        <v>594</v>
      </c>
      <c r="N529" s="4" t="s">
        <v>15</v>
      </c>
      <c r="O529" s="75"/>
      <c r="P529" s="25"/>
      <c r="Q529" s="3" t="s">
        <v>227</v>
      </c>
      <c r="R529" s="23">
        <v>6.6470000000000002</v>
      </c>
      <c r="S529" s="23">
        <v>6.7069999999999999</v>
      </c>
      <c r="T529" s="23">
        <v>7.5750000000000002</v>
      </c>
      <c r="U529" s="50"/>
      <c r="V529" s="23">
        <v>7.4619999999999997</v>
      </c>
      <c r="W529" s="23">
        <v>7.282</v>
      </c>
      <c r="X529" s="23">
        <v>7.28</v>
      </c>
      <c r="Y529" s="23">
        <v>7.3079999999999998</v>
      </c>
      <c r="Z529" s="23">
        <v>7.1879999999999997</v>
      </c>
      <c r="AA529" s="23">
        <v>7.2110000000000003</v>
      </c>
      <c r="AB529" s="23">
        <v>7.3940000000000001</v>
      </c>
      <c r="AC529" s="23">
        <v>7.407</v>
      </c>
      <c r="AD529" s="23">
        <v>7.173</v>
      </c>
      <c r="AE529" s="23">
        <v>7.1870000000000003</v>
      </c>
      <c r="AF529" s="23">
        <v>6.7060000000000004</v>
      </c>
      <c r="AG529" s="23">
        <v>7.8029999999999999</v>
      </c>
      <c r="AH529" s="6">
        <f t="shared" si="496"/>
        <v>7.2545000000000002</v>
      </c>
      <c r="AI529" s="11"/>
      <c r="AJ529" s="11"/>
      <c r="AK529" s="11"/>
      <c r="AL529" s="11"/>
      <c r="AM529" s="11"/>
      <c r="AN529" s="11"/>
      <c r="AO529" s="11"/>
      <c r="AP529" s="3"/>
      <c r="AQ529" s="23">
        <f t="shared" si="497"/>
        <v>-0.58500000000000085</v>
      </c>
      <c r="AR529" s="23">
        <f t="shared" si="519"/>
        <v>-0.52500000000000124</v>
      </c>
      <c r="AS529" s="23">
        <f t="shared" si="520"/>
        <v>0.34299999999999908</v>
      </c>
      <c r="AT529" s="23" t="str">
        <f t="shared" si="498"/>
        <v/>
      </c>
      <c r="AU529" s="23">
        <f t="shared" si="499"/>
        <v>0.22999999999999865</v>
      </c>
      <c r="AV529" s="23">
        <f t="shared" si="500"/>
        <v>4.9999999999998934E-2</v>
      </c>
      <c r="AW529" s="23">
        <f t="shared" si="501"/>
        <v>4.7999999999999154E-2</v>
      </c>
      <c r="AX529" s="23">
        <f t="shared" si="502"/>
        <v>7.5999999999998735E-2</v>
      </c>
      <c r="AY529" s="23">
        <f t="shared" si="503"/>
        <v>-4.4000000000001371E-2</v>
      </c>
      <c r="AZ529" s="23">
        <f t="shared" si="504"/>
        <v>-2.1000000000000796E-2</v>
      </c>
      <c r="BA529" s="23">
        <f t="shared" si="505"/>
        <v>0.16199999999999903</v>
      </c>
      <c r="BB529" s="23">
        <f t="shared" si="506"/>
        <v>0.17499999999999893</v>
      </c>
      <c r="BC529" s="23">
        <f t="shared" si="507"/>
        <v>-5.9000000000001052E-2</v>
      </c>
      <c r="BD529" s="23">
        <f t="shared" si="508"/>
        <v>-4.5000000000000817E-2</v>
      </c>
      <c r="BE529" s="23">
        <f t="shared" si="509"/>
        <v>-0.52600000000000069</v>
      </c>
      <c r="BF529" s="23">
        <f t="shared" si="510"/>
        <v>0.57099999999999884</v>
      </c>
      <c r="BG529" s="23">
        <f t="shared" si="511"/>
        <v>2.2499999999999076E-2</v>
      </c>
      <c r="BH529" s="23" t="str">
        <f t="shared" si="512"/>
        <v/>
      </c>
      <c r="BI529" s="23" t="str">
        <f t="shared" si="513"/>
        <v/>
      </c>
      <c r="BJ529" s="23" t="str">
        <f t="shared" si="514"/>
        <v/>
      </c>
      <c r="BK529" s="23" t="str">
        <f t="shared" si="515"/>
        <v/>
      </c>
      <c r="BL529" s="23" t="str">
        <f t="shared" si="516"/>
        <v/>
      </c>
      <c r="BM529" s="23" t="str">
        <f t="shared" si="517"/>
        <v/>
      </c>
      <c r="BN529" s="23" t="str">
        <f t="shared" si="518"/>
        <v/>
      </c>
      <c r="BP529" s="8">
        <f t="shared" si="470"/>
        <v>0.58500000000000085</v>
      </c>
      <c r="BQ529" s="8">
        <f t="shared" si="471"/>
        <v>0.52500000000000124</v>
      </c>
      <c r="BR529" s="8">
        <f t="shared" si="472"/>
        <v>0.34299999999999908</v>
      </c>
      <c r="BS529" s="8" t="str">
        <f t="shared" si="473"/>
        <v/>
      </c>
      <c r="BT529" s="8">
        <f t="shared" si="474"/>
        <v>0.22999999999999865</v>
      </c>
      <c r="BU529" s="8">
        <f t="shared" si="475"/>
        <v>4.9999999999998934E-2</v>
      </c>
      <c r="BV529" s="8">
        <f t="shared" si="476"/>
        <v>4.7999999999999154E-2</v>
      </c>
      <c r="BW529" s="8">
        <f t="shared" si="477"/>
        <v>7.5999999999998735E-2</v>
      </c>
      <c r="BX529" s="8">
        <f t="shared" si="478"/>
        <v>4.4000000000001371E-2</v>
      </c>
      <c r="BY529" s="8">
        <f t="shared" si="479"/>
        <v>2.1000000000000796E-2</v>
      </c>
      <c r="BZ529" s="8">
        <f t="shared" si="480"/>
        <v>0.16199999999999903</v>
      </c>
      <c r="CA529" s="8">
        <f t="shared" si="481"/>
        <v>0.17499999999999893</v>
      </c>
      <c r="CB529" s="8">
        <f t="shared" si="482"/>
        <v>5.9000000000001052E-2</v>
      </c>
      <c r="CC529" s="8">
        <f t="shared" si="483"/>
        <v>4.5000000000000817E-2</v>
      </c>
      <c r="CD529" s="8">
        <f t="shared" si="484"/>
        <v>0.52600000000000069</v>
      </c>
      <c r="CE529" s="8">
        <f t="shared" si="485"/>
        <v>0.57099999999999884</v>
      </c>
      <c r="CF529" s="8">
        <f t="shared" si="486"/>
        <v>2.2499999999999076E-2</v>
      </c>
      <c r="CG529" s="8" t="str">
        <f t="shared" si="487"/>
        <v/>
      </c>
      <c r="CH529" s="8" t="str">
        <f t="shared" si="488"/>
        <v/>
      </c>
      <c r="CI529" s="8" t="str">
        <f t="shared" si="489"/>
        <v/>
      </c>
      <c r="CJ529" s="8" t="str">
        <f t="shared" si="490"/>
        <v/>
      </c>
      <c r="CK529" s="8" t="str">
        <f t="shared" si="491"/>
        <v/>
      </c>
      <c r="CL529" s="8" t="str">
        <f t="shared" si="492"/>
        <v/>
      </c>
      <c r="CM529" s="8" t="str">
        <f t="shared" si="493"/>
        <v/>
      </c>
      <c r="CN529" s="8"/>
    </row>
    <row r="530" spans="1:92">
      <c r="A530" s="1">
        <f t="shared" si="468"/>
        <v>528</v>
      </c>
      <c r="B530" s="34"/>
      <c r="C530" s="1">
        <v>7</v>
      </c>
      <c r="D530" s="4">
        <f t="shared" si="495"/>
        <v>69</v>
      </c>
      <c r="E530" s="4" t="s">
        <v>149</v>
      </c>
      <c r="F530" s="4">
        <v>3</v>
      </c>
      <c r="G530" s="4" t="s">
        <v>13</v>
      </c>
      <c r="H530" s="4" t="s">
        <v>14</v>
      </c>
      <c r="I530" s="4"/>
      <c r="J530" s="12">
        <v>96.3</v>
      </c>
      <c r="K530" s="73"/>
      <c r="L530" s="41">
        <v>3.5750000000000002</v>
      </c>
      <c r="M530" s="132" t="s">
        <v>130</v>
      </c>
      <c r="N530" s="4" t="s">
        <v>15</v>
      </c>
      <c r="O530" s="75"/>
      <c r="P530" s="25"/>
      <c r="Q530" s="3" t="s">
        <v>227</v>
      </c>
      <c r="R530" s="23">
        <v>3.669</v>
      </c>
      <c r="S530" s="23">
        <v>3.4460000000000002</v>
      </c>
      <c r="T530" s="23">
        <v>3.8690000000000002</v>
      </c>
      <c r="U530" s="23">
        <v>3.5529999999999999</v>
      </c>
      <c r="V530" s="23">
        <v>3.7789999999999999</v>
      </c>
      <c r="W530" s="50"/>
      <c r="X530" s="50"/>
      <c r="Y530" s="50"/>
      <c r="Z530" s="23">
        <v>3.5640000000000001</v>
      </c>
      <c r="AA530" s="50"/>
      <c r="AB530" s="23">
        <v>3.8479999999999999</v>
      </c>
      <c r="AC530" s="23">
        <v>3.996</v>
      </c>
      <c r="AD530" s="23">
        <v>3.8109999999999999</v>
      </c>
      <c r="AE530" s="23">
        <v>3.609</v>
      </c>
      <c r="AF530" s="23">
        <v>3.3050000000000002</v>
      </c>
      <c r="AG530" s="23">
        <v>3.456</v>
      </c>
      <c r="AH530" s="6">
        <f t="shared" si="496"/>
        <v>3.3805000000000001</v>
      </c>
      <c r="AI530" s="11"/>
      <c r="AJ530" s="11"/>
      <c r="AK530" s="11"/>
      <c r="AL530" s="11"/>
      <c r="AM530" s="11"/>
      <c r="AN530" s="11"/>
      <c r="AO530" s="11"/>
      <c r="AP530" s="3"/>
      <c r="AQ530" s="23">
        <f t="shared" si="497"/>
        <v>9.3999999999999861E-2</v>
      </c>
      <c r="AR530" s="23">
        <f t="shared" si="519"/>
        <v>-0.129</v>
      </c>
      <c r="AS530" s="23">
        <f t="shared" si="520"/>
        <v>0.29400000000000004</v>
      </c>
      <c r="AT530" s="23">
        <f t="shared" si="498"/>
        <v>-2.2000000000000242E-2</v>
      </c>
      <c r="AU530" s="23">
        <f t="shared" si="499"/>
        <v>0.20399999999999974</v>
      </c>
      <c r="AV530" s="23" t="str">
        <f t="shared" si="500"/>
        <v/>
      </c>
      <c r="AW530" s="23" t="str">
        <f t="shared" si="501"/>
        <v/>
      </c>
      <c r="AX530" s="23" t="str">
        <f t="shared" si="502"/>
        <v/>
      </c>
      <c r="AY530" s="23">
        <f t="shared" si="503"/>
        <v>-1.1000000000000121E-2</v>
      </c>
      <c r="AZ530" s="23" t="str">
        <f t="shared" si="504"/>
        <v/>
      </c>
      <c r="BA530" s="23">
        <f t="shared" si="505"/>
        <v>0.27299999999999969</v>
      </c>
      <c r="BB530" s="23">
        <f t="shared" si="506"/>
        <v>0.42099999999999982</v>
      </c>
      <c r="BC530" s="23">
        <f t="shared" si="507"/>
        <v>0.23599999999999977</v>
      </c>
      <c r="BD530" s="23">
        <f t="shared" si="508"/>
        <v>3.3999999999999808E-2</v>
      </c>
      <c r="BE530" s="23">
        <f t="shared" si="509"/>
        <v>-0.27</v>
      </c>
      <c r="BF530" s="23">
        <f t="shared" si="510"/>
        <v>-0.11900000000000022</v>
      </c>
      <c r="BG530" s="23">
        <f t="shared" si="511"/>
        <v>-0.19450000000000012</v>
      </c>
      <c r="BH530" s="23" t="str">
        <f t="shared" si="512"/>
        <v/>
      </c>
      <c r="BI530" s="23" t="str">
        <f t="shared" si="513"/>
        <v/>
      </c>
      <c r="BJ530" s="23" t="str">
        <f t="shared" si="514"/>
        <v/>
      </c>
      <c r="BK530" s="23" t="str">
        <f t="shared" si="515"/>
        <v/>
      </c>
      <c r="BL530" s="23" t="str">
        <f t="shared" si="516"/>
        <v/>
      </c>
      <c r="BM530" s="23" t="str">
        <f t="shared" si="517"/>
        <v/>
      </c>
      <c r="BN530" s="23" t="str">
        <f t="shared" si="518"/>
        <v/>
      </c>
      <c r="BP530" s="8">
        <f t="shared" si="470"/>
        <v>9.3999999999999861E-2</v>
      </c>
      <c r="BQ530" s="8">
        <f t="shared" si="471"/>
        <v>0.129</v>
      </c>
      <c r="BR530" s="8">
        <f t="shared" si="472"/>
        <v>0.29400000000000004</v>
      </c>
      <c r="BS530" s="8">
        <f t="shared" si="473"/>
        <v>2.2000000000000242E-2</v>
      </c>
      <c r="BT530" s="8">
        <f t="shared" si="474"/>
        <v>0.20399999999999974</v>
      </c>
      <c r="BU530" s="8" t="str">
        <f t="shared" si="475"/>
        <v/>
      </c>
      <c r="BV530" s="8" t="str">
        <f t="shared" si="476"/>
        <v/>
      </c>
      <c r="BW530" s="8" t="str">
        <f t="shared" si="477"/>
        <v/>
      </c>
      <c r="BX530" s="8">
        <f t="shared" si="478"/>
        <v>1.1000000000000121E-2</v>
      </c>
      <c r="BY530" s="8" t="str">
        <f t="shared" si="479"/>
        <v/>
      </c>
      <c r="BZ530" s="8">
        <f t="shared" si="480"/>
        <v>0.27299999999999969</v>
      </c>
      <c r="CA530" s="8">
        <f t="shared" si="481"/>
        <v>0.42099999999999982</v>
      </c>
      <c r="CB530" s="8">
        <f t="shared" si="482"/>
        <v>0.23599999999999977</v>
      </c>
      <c r="CC530" s="8">
        <f t="shared" si="483"/>
        <v>3.3999999999999808E-2</v>
      </c>
      <c r="CD530" s="8">
        <f t="shared" si="484"/>
        <v>0.27</v>
      </c>
      <c r="CE530" s="8">
        <f t="shared" si="485"/>
        <v>0.11900000000000022</v>
      </c>
      <c r="CF530" s="8">
        <f t="shared" si="486"/>
        <v>0.19450000000000012</v>
      </c>
      <c r="CG530" s="8" t="str">
        <f t="shared" si="487"/>
        <v/>
      </c>
      <c r="CH530" s="8" t="str">
        <f t="shared" si="488"/>
        <v/>
      </c>
      <c r="CI530" s="8" t="str">
        <f t="shared" si="489"/>
        <v/>
      </c>
      <c r="CJ530" s="8" t="str">
        <f t="shared" si="490"/>
        <v/>
      </c>
      <c r="CK530" s="8" t="str">
        <f t="shared" si="491"/>
        <v/>
      </c>
      <c r="CL530" s="8" t="str">
        <f t="shared" si="492"/>
        <v/>
      </c>
      <c r="CM530" s="8" t="str">
        <f t="shared" si="493"/>
        <v/>
      </c>
      <c r="CN530" s="8"/>
    </row>
    <row r="531" spans="1:92">
      <c r="A531" s="1">
        <f t="shared" ref="A531:A594" si="521">A530+1</f>
        <v>529</v>
      </c>
      <c r="B531" s="34"/>
      <c r="C531" s="1">
        <v>7</v>
      </c>
      <c r="D531" s="4">
        <f t="shared" si="495"/>
        <v>69</v>
      </c>
      <c r="E531" s="4" t="s">
        <v>162</v>
      </c>
      <c r="F531" s="4">
        <v>3</v>
      </c>
      <c r="G531" s="4" t="s">
        <v>13</v>
      </c>
      <c r="H531" s="4" t="s">
        <v>19</v>
      </c>
      <c r="I531" s="4"/>
      <c r="J531" s="12">
        <v>98.4</v>
      </c>
      <c r="K531" s="73"/>
      <c r="L531" s="41">
        <v>3.742</v>
      </c>
      <c r="M531" s="132" t="s">
        <v>130</v>
      </c>
      <c r="N531" s="4" t="s">
        <v>15</v>
      </c>
      <c r="O531" s="75"/>
      <c r="P531" s="25"/>
      <c r="Q531" s="3" t="s">
        <v>227</v>
      </c>
      <c r="R531" s="23">
        <v>3.9830000000000001</v>
      </c>
      <c r="S531" s="23">
        <v>3.8519999999999999</v>
      </c>
      <c r="T531" s="23">
        <v>3.88</v>
      </c>
      <c r="U531" s="23">
        <v>3.4630000000000001</v>
      </c>
      <c r="V531" s="23">
        <v>3.7069999999999999</v>
      </c>
      <c r="W531" s="50"/>
      <c r="X531" s="50"/>
      <c r="Y531" s="50"/>
      <c r="Z531" s="23">
        <v>3.7330000000000001</v>
      </c>
      <c r="AA531" s="50"/>
      <c r="AB531" s="23">
        <v>3.9239999999999999</v>
      </c>
      <c r="AC531" s="23">
        <v>3.9260000000000002</v>
      </c>
      <c r="AD531" s="23">
        <v>3.9039999999999999</v>
      </c>
      <c r="AE531" s="23">
        <v>3.8</v>
      </c>
      <c r="AF531" s="23">
        <v>3.8460000000000001</v>
      </c>
      <c r="AG531" s="23">
        <v>3.7919999999999998</v>
      </c>
      <c r="AH531" s="6">
        <f t="shared" si="496"/>
        <v>3.819</v>
      </c>
      <c r="AI531" s="11"/>
      <c r="AJ531" s="11"/>
      <c r="AK531" s="11"/>
      <c r="AL531" s="11"/>
      <c r="AM531" s="11"/>
      <c r="AN531" s="11"/>
      <c r="AO531" s="11"/>
      <c r="AP531" s="3"/>
      <c r="AQ531" s="23">
        <f t="shared" si="497"/>
        <v>0.2410000000000001</v>
      </c>
      <c r="AR531" s="23">
        <f t="shared" si="519"/>
        <v>0.10999999999999988</v>
      </c>
      <c r="AS531" s="23">
        <f t="shared" si="520"/>
        <v>0.1379999999999999</v>
      </c>
      <c r="AT531" s="23">
        <f t="shared" si="498"/>
        <v>-0.27899999999999991</v>
      </c>
      <c r="AU531" s="23">
        <f t="shared" si="499"/>
        <v>-3.5000000000000142E-2</v>
      </c>
      <c r="AV531" s="23" t="str">
        <f t="shared" si="500"/>
        <v/>
      </c>
      <c r="AW531" s="23" t="str">
        <f t="shared" si="501"/>
        <v/>
      </c>
      <c r="AX531" s="23" t="str">
        <f t="shared" si="502"/>
        <v/>
      </c>
      <c r="AY531" s="23">
        <f t="shared" si="503"/>
        <v>-8.999999999999897E-3</v>
      </c>
      <c r="AZ531" s="23" t="str">
        <f t="shared" si="504"/>
        <v/>
      </c>
      <c r="BA531" s="23">
        <f t="shared" si="505"/>
        <v>0.18199999999999994</v>
      </c>
      <c r="BB531" s="23">
        <f t="shared" si="506"/>
        <v>0.18400000000000016</v>
      </c>
      <c r="BC531" s="23">
        <f t="shared" si="507"/>
        <v>0.16199999999999992</v>
      </c>
      <c r="BD531" s="23">
        <f t="shared" si="508"/>
        <v>5.7999999999999829E-2</v>
      </c>
      <c r="BE531" s="23">
        <f t="shared" si="509"/>
        <v>0.10400000000000009</v>
      </c>
      <c r="BF531" s="23">
        <f t="shared" si="510"/>
        <v>4.9999999999999822E-2</v>
      </c>
      <c r="BG531" s="23">
        <f t="shared" si="511"/>
        <v>7.6999999999999957E-2</v>
      </c>
      <c r="BH531" s="23" t="str">
        <f t="shared" si="512"/>
        <v/>
      </c>
      <c r="BI531" s="23" t="str">
        <f t="shared" si="513"/>
        <v/>
      </c>
      <c r="BJ531" s="23" t="str">
        <f t="shared" si="514"/>
        <v/>
      </c>
      <c r="BK531" s="23" t="str">
        <f t="shared" si="515"/>
        <v/>
      </c>
      <c r="BL531" s="23" t="str">
        <f t="shared" si="516"/>
        <v/>
      </c>
      <c r="BM531" s="23" t="str">
        <f t="shared" si="517"/>
        <v/>
      </c>
      <c r="BN531" s="23" t="str">
        <f t="shared" si="518"/>
        <v/>
      </c>
      <c r="BP531" s="8">
        <f t="shared" si="470"/>
        <v>0.2410000000000001</v>
      </c>
      <c r="BQ531" s="8">
        <f t="shared" si="471"/>
        <v>0.10999999999999988</v>
      </c>
      <c r="BR531" s="8">
        <f t="shared" si="472"/>
        <v>0.1379999999999999</v>
      </c>
      <c r="BS531" s="8">
        <f t="shared" si="473"/>
        <v>0.27899999999999991</v>
      </c>
      <c r="BT531" s="8">
        <f t="shared" si="474"/>
        <v>3.5000000000000142E-2</v>
      </c>
      <c r="BU531" s="8" t="str">
        <f t="shared" si="475"/>
        <v/>
      </c>
      <c r="BV531" s="8" t="str">
        <f t="shared" si="476"/>
        <v/>
      </c>
      <c r="BW531" s="8" t="str">
        <f t="shared" si="477"/>
        <v/>
      </c>
      <c r="BX531" s="8">
        <f t="shared" si="478"/>
        <v>8.999999999999897E-3</v>
      </c>
      <c r="BY531" s="8" t="str">
        <f t="shared" si="479"/>
        <v/>
      </c>
      <c r="BZ531" s="8">
        <f t="shared" si="480"/>
        <v>0.18199999999999994</v>
      </c>
      <c r="CA531" s="8">
        <f t="shared" si="481"/>
        <v>0.18400000000000016</v>
      </c>
      <c r="CB531" s="8">
        <f t="shared" si="482"/>
        <v>0.16199999999999992</v>
      </c>
      <c r="CC531" s="8">
        <f t="shared" si="483"/>
        <v>5.7999999999999829E-2</v>
      </c>
      <c r="CD531" s="8">
        <f t="shared" si="484"/>
        <v>0.10400000000000009</v>
      </c>
      <c r="CE531" s="8">
        <f t="shared" si="485"/>
        <v>4.9999999999999822E-2</v>
      </c>
      <c r="CF531" s="8">
        <f t="shared" si="486"/>
        <v>7.6999999999999957E-2</v>
      </c>
      <c r="CG531" s="8" t="str">
        <f t="shared" si="487"/>
        <v/>
      </c>
      <c r="CH531" s="8" t="str">
        <f t="shared" si="488"/>
        <v/>
      </c>
      <c r="CI531" s="8" t="str">
        <f t="shared" si="489"/>
        <v/>
      </c>
      <c r="CJ531" s="8" t="str">
        <f t="shared" si="490"/>
        <v/>
      </c>
      <c r="CK531" s="8" t="str">
        <f t="shared" si="491"/>
        <v/>
      </c>
      <c r="CL531" s="8" t="str">
        <f t="shared" si="492"/>
        <v/>
      </c>
      <c r="CM531" s="8" t="str">
        <f t="shared" si="493"/>
        <v/>
      </c>
      <c r="CN531" s="8"/>
    </row>
    <row r="532" spans="1:92">
      <c r="A532" s="1">
        <f t="shared" si="521"/>
        <v>530</v>
      </c>
      <c r="B532" s="34"/>
      <c r="C532" s="1">
        <v>7</v>
      </c>
      <c r="D532" s="4">
        <f t="shared" si="495"/>
        <v>69</v>
      </c>
      <c r="E532" s="4" t="s">
        <v>162</v>
      </c>
      <c r="F532" s="4">
        <v>3</v>
      </c>
      <c r="G532" s="4" t="s">
        <v>13</v>
      </c>
      <c r="H532" s="4" t="s">
        <v>19</v>
      </c>
      <c r="I532" s="4"/>
      <c r="J532" s="12">
        <v>96.9</v>
      </c>
      <c r="K532" s="73"/>
      <c r="L532" s="41">
        <v>4.2340000000000009</v>
      </c>
      <c r="M532" s="132" t="s">
        <v>130</v>
      </c>
      <c r="N532" s="4" t="s">
        <v>15</v>
      </c>
      <c r="O532" s="75"/>
      <c r="P532" s="25"/>
      <c r="Q532" s="3" t="s">
        <v>227</v>
      </c>
      <c r="R532" s="23">
        <v>4.6749999999999998</v>
      </c>
      <c r="S532" s="23">
        <v>4.3220000000000001</v>
      </c>
      <c r="T532" s="23">
        <v>4.577</v>
      </c>
      <c r="U532" s="23">
        <v>4.1319999999999997</v>
      </c>
      <c r="V532" s="23">
        <v>4.3520000000000003</v>
      </c>
      <c r="W532" s="50"/>
      <c r="X532" s="50"/>
      <c r="Y532" s="50"/>
      <c r="Z532" s="23">
        <v>4.2460000000000004</v>
      </c>
      <c r="AA532" s="50"/>
      <c r="AB532" s="23">
        <v>4.593</v>
      </c>
      <c r="AC532" s="23">
        <v>4.665</v>
      </c>
      <c r="AD532" s="23">
        <v>4.5529999999999999</v>
      </c>
      <c r="AE532" s="23">
        <v>4.3810000000000002</v>
      </c>
      <c r="AF532" s="23">
        <v>4.2300000000000004</v>
      </c>
      <c r="AG532" s="23">
        <v>4.1929999999999996</v>
      </c>
      <c r="AH532" s="6">
        <f t="shared" si="496"/>
        <v>4.2115</v>
      </c>
      <c r="AI532" s="11"/>
      <c r="AJ532" s="11"/>
      <c r="AK532" s="11"/>
      <c r="AL532" s="11"/>
      <c r="AM532" s="11"/>
      <c r="AN532" s="11"/>
      <c r="AO532" s="11"/>
      <c r="AP532" s="3"/>
      <c r="AQ532" s="23">
        <f t="shared" si="497"/>
        <v>0.44099999999999895</v>
      </c>
      <c r="AR532" s="23">
        <f t="shared" si="519"/>
        <v>8.799999999999919E-2</v>
      </c>
      <c r="AS532" s="23">
        <f t="shared" si="520"/>
        <v>0.34299999999999908</v>
      </c>
      <c r="AT532" s="23">
        <f t="shared" si="498"/>
        <v>-0.1020000000000012</v>
      </c>
      <c r="AU532" s="23">
        <f t="shared" si="499"/>
        <v>0.11799999999999944</v>
      </c>
      <c r="AV532" s="23" t="str">
        <f t="shared" si="500"/>
        <v/>
      </c>
      <c r="AW532" s="23" t="str">
        <f t="shared" si="501"/>
        <v/>
      </c>
      <c r="AX532" s="23" t="str">
        <f t="shared" si="502"/>
        <v/>
      </c>
      <c r="AY532" s="23">
        <f t="shared" si="503"/>
        <v>1.1999999999999567E-2</v>
      </c>
      <c r="AZ532" s="23" t="str">
        <f t="shared" si="504"/>
        <v/>
      </c>
      <c r="BA532" s="23">
        <f t="shared" si="505"/>
        <v>0.3589999999999991</v>
      </c>
      <c r="BB532" s="23">
        <f t="shared" si="506"/>
        <v>0.43099999999999916</v>
      </c>
      <c r="BC532" s="23">
        <f t="shared" si="507"/>
        <v>0.31899999999999906</v>
      </c>
      <c r="BD532" s="23">
        <f t="shared" si="508"/>
        <v>0.14699999999999935</v>
      </c>
      <c r="BE532" s="23">
        <f t="shared" si="509"/>
        <v>-4.0000000000004476E-3</v>
      </c>
      <c r="BF532" s="23">
        <f t="shared" si="510"/>
        <v>-4.1000000000001258E-2</v>
      </c>
      <c r="BG532" s="23">
        <f t="shared" si="511"/>
        <v>-2.2500000000000853E-2</v>
      </c>
      <c r="BH532" s="23" t="str">
        <f t="shared" si="512"/>
        <v/>
      </c>
      <c r="BI532" s="23" t="str">
        <f t="shared" si="513"/>
        <v/>
      </c>
      <c r="BJ532" s="23" t="str">
        <f t="shared" si="514"/>
        <v/>
      </c>
      <c r="BK532" s="23" t="str">
        <f t="shared" si="515"/>
        <v/>
      </c>
      <c r="BL532" s="23" t="str">
        <f t="shared" si="516"/>
        <v/>
      </c>
      <c r="BM532" s="23" t="str">
        <f t="shared" si="517"/>
        <v/>
      </c>
      <c r="BN532" s="23" t="str">
        <f t="shared" si="518"/>
        <v/>
      </c>
      <c r="BP532" s="8">
        <f t="shared" si="470"/>
        <v>0.44099999999999895</v>
      </c>
      <c r="BQ532" s="8">
        <f t="shared" si="471"/>
        <v>8.799999999999919E-2</v>
      </c>
      <c r="BR532" s="8">
        <f t="shared" si="472"/>
        <v>0.34299999999999908</v>
      </c>
      <c r="BS532" s="8">
        <f t="shared" si="473"/>
        <v>0.1020000000000012</v>
      </c>
      <c r="BT532" s="8">
        <f t="shared" si="474"/>
        <v>0.11799999999999944</v>
      </c>
      <c r="BU532" s="8" t="str">
        <f t="shared" si="475"/>
        <v/>
      </c>
      <c r="BV532" s="8" t="str">
        <f t="shared" si="476"/>
        <v/>
      </c>
      <c r="BW532" s="8" t="str">
        <f t="shared" si="477"/>
        <v/>
      </c>
      <c r="BX532" s="8">
        <f t="shared" si="478"/>
        <v>1.1999999999999567E-2</v>
      </c>
      <c r="BY532" s="8" t="str">
        <f t="shared" si="479"/>
        <v/>
      </c>
      <c r="BZ532" s="8">
        <f t="shared" si="480"/>
        <v>0.3589999999999991</v>
      </c>
      <c r="CA532" s="8">
        <f t="shared" si="481"/>
        <v>0.43099999999999916</v>
      </c>
      <c r="CB532" s="8">
        <f t="shared" si="482"/>
        <v>0.31899999999999906</v>
      </c>
      <c r="CC532" s="8">
        <f t="shared" si="483"/>
        <v>0.14699999999999935</v>
      </c>
      <c r="CD532" s="8">
        <f t="shared" si="484"/>
        <v>4.0000000000004476E-3</v>
      </c>
      <c r="CE532" s="8">
        <f t="shared" si="485"/>
        <v>4.1000000000001258E-2</v>
      </c>
      <c r="CF532" s="8">
        <f t="shared" si="486"/>
        <v>2.2500000000000853E-2</v>
      </c>
      <c r="CG532" s="8" t="str">
        <f t="shared" si="487"/>
        <v/>
      </c>
      <c r="CH532" s="8" t="str">
        <f t="shared" si="488"/>
        <v/>
      </c>
      <c r="CI532" s="8" t="str">
        <f t="shared" si="489"/>
        <v/>
      </c>
      <c r="CJ532" s="8" t="str">
        <f t="shared" si="490"/>
        <v/>
      </c>
      <c r="CK532" s="8" t="str">
        <f t="shared" si="491"/>
        <v/>
      </c>
      <c r="CL532" s="8" t="str">
        <f t="shared" si="492"/>
        <v/>
      </c>
      <c r="CM532" s="8" t="str">
        <f t="shared" si="493"/>
        <v/>
      </c>
      <c r="CN532" s="8"/>
    </row>
    <row r="533" spans="1:92" ht="15">
      <c r="A533" s="1">
        <f t="shared" si="521"/>
        <v>531</v>
      </c>
      <c r="B533" s="34"/>
      <c r="C533" s="1">
        <v>7</v>
      </c>
      <c r="D533" s="4">
        <f t="shared" si="495"/>
        <v>69</v>
      </c>
      <c r="E533" s="4" t="s">
        <v>150</v>
      </c>
      <c r="F533" s="4">
        <v>3</v>
      </c>
      <c r="G533" s="4" t="s">
        <v>13</v>
      </c>
      <c r="H533" s="4" t="s">
        <v>14</v>
      </c>
      <c r="I533" s="4"/>
      <c r="J533" s="26">
        <v>96.1</v>
      </c>
      <c r="K533" s="69"/>
      <c r="L533" s="41">
        <v>4.3120000000000012</v>
      </c>
      <c r="M533" s="132" t="s">
        <v>130</v>
      </c>
      <c r="N533" s="4" t="s">
        <v>15</v>
      </c>
      <c r="O533" s="75"/>
      <c r="P533" s="25"/>
      <c r="Q533" s="3" t="s">
        <v>227</v>
      </c>
      <c r="R533" s="23">
        <v>4.444</v>
      </c>
      <c r="S533" s="23">
        <v>4.2670000000000003</v>
      </c>
      <c r="T533" s="23">
        <v>4.5759999999999996</v>
      </c>
      <c r="U533" s="23">
        <v>4.3070000000000004</v>
      </c>
      <c r="V533" s="23">
        <v>4.5140000000000002</v>
      </c>
      <c r="W533" s="50"/>
      <c r="X533" s="50"/>
      <c r="Y533" s="50"/>
      <c r="Z533" s="23">
        <v>4.3090000000000002</v>
      </c>
      <c r="AA533" s="50"/>
      <c r="AB533" s="23">
        <v>4.5469999999999997</v>
      </c>
      <c r="AC533" s="23">
        <v>4.71</v>
      </c>
      <c r="AD533" s="23">
        <v>4.5679999999999996</v>
      </c>
      <c r="AE533" s="23">
        <v>4.3159999999999998</v>
      </c>
      <c r="AF533" s="23">
        <v>4.0839999999999996</v>
      </c>
      <c r="AG533" s="23">
        <v>4.4989999999999997</v>
      </c>
      <c r="AH533" s="6">
        <f t="shared" si="496"/>
        <v>4.2914999999999992</v>
      </c>
      <c r="AI533" s="11"/>
      <c r="AJ533" s="11"/>
      <c r="AK533" s="11"/>
      <c r="AL533" s="11"/>
      <c r="AM533" s="11"/>
      <c r="AN533" s="11"/>
      <c r="AO533" s="11"/>
      <c r="AP533" s="3"/>
      <c r="AQ533" s="23">
        <f t="shared" si="497"/>
        <v>0.13199999999999878</v>
      </c>
      <c r="AR533" s="23">
        <f t="shared" si="519"/>
        <v>-4.5000000000000817E-2</v>
      </c>
      <c r="AS533" s="23">
        <f t="shared" si="520"/>
        <v>0.26399999999999846</v>
      </c>
      <c r="AT533" s="23">
        <f t="shared" si="498"/>
        <v>-5.0000000000007816E-3</v>
      </c>
      <c r="AU533" s="23">
        <f t="shared" si="499"/>
        <v>0.20199999999999907</v>
      </c>
      <c r="AV533" s="23" t="str">
        <f t="shared" si="500"/>
        <v/>
      </c>
      <c r="AW533" s="23" t="str">
        <f t="shared" si="501"/>
        <v/>
      </c>
      <c r="AX533" s="23" t="str">
        <f t="shared" si="502"/>
        <v/>
      </c>
      <c r="AY533" s="23">
        <f t="shared" si="503"/>
        <v>-3.0000000000010019E-3</v>
      </c>
      <c r="AZ533" s="23" t="str">
        <f t="shared" si="504"/>
        <v/>
      </c>
      <c r="BA533" s="23">
        <f t="shared" si="505"/>
        <v>0.23499999999999854</v>
      </c>
      <c r="BB533" s="23">
        <f t="shared" si="506"/>
        <v>0.3979999999999988</v>
      </c>
      <c r="BC533" s="23">
        <f t="shared" si="507"/>
        <v>0.25599999999999845</v>
      </c>
      <c r="BD533" s="23">
        <f t="shared" si="508"/>
        <v>3.9999999999986713E-3</v>
      </c>
      <c r="BE533" s="23">
        <f t="shared" si="509"/>
        <v>-0.22800000000000153</v>
      </c>
      <c r="BF533" s="23">
        <f t="shared" si="510"/>
        <v>0.1869999999999985</v>
      </c>
      <c r="BG533" s="23">
        <f t="shared" si="511"/>
        <v>-2.0500000000001961E-2</v>
      </c>
      <c r="BH533" s="23" t="str">
        <f t="shared" si="512"/>
        <v/>
      </c>
      <c r="BI533" s="23" t="str">
        <f t="shared" si="513"/>
        <v/>
      </c>
      <c r="BJ533" s="23" t="str">
        <f t="shared" si="514"/>
        <v/>
      </c>
      <c r="BK533" s="23" t="str">
        <f t="shared" si="515"/>
        <v/>
      </c>
      <c r="BL533" s="23" t="str">
        <f t="shared" si="516"/>
        <v/>
      </c>
      <c r="BM533" s="23" t="str">
        <f t="shared" si="517"/>
        <v/>
      </c>
      <c r="BN533" s="23" t="str">
        <f t="shared" si="518"/>
        <v/>
      </c>
      <c r="BP533" s="8">
        <f t="shared" si="470"/>
        <v>0.13199999999999878</v>
      </c>
      <c r="BQ533" s="8">
        <f t="shared" si="471"/>
        <v>4.5000000000000817E-2</v>
      </c>
      <c r="BR533" s="8">
        <f t="shared" si="472"/>
        <v>0.26399999999999846</v>
      </c>
      <c r="BS533" s="8">
        <f t="shared" si="473"/>
        <v>5.0000000000007816E-3</v>
      </c>
      <c r="BT533" s="8">
        <f t="shared" si="474"/>
        <v>0.20199999999999907</v>
      </c>
      <c r="BU533" s="8" t="str">
        <f t="shared" si="475"/>
        <v/>
      </c>
      <c r="BV533" s="8" t="str">
        <f t="shared" si="476"/>
        <v/>
      </c>
      <c r="BW533" s="8" t="str">
        <f t="shared" si="477"/>
        <v/>
      </c>
      <c r="BX533" s="8">
        <f t="shared" si="478"/>
        <v>3.0000000000010019E-3</v>
      </c>
      <c r="BY533" s="8" t="str">
        <f t="shared" si="479"/>
        <v/>
      </c>
      <c r="BZ533" s="8">
        <f t="shared" si="480"/>
        <v>0.23499999999999854</v>
      </c>
      <c r="CA533" s="8">
        <f t="shared" si="481"/>
        <v>0.3979999999999988</v>
      </c>
      <c r="CB533" s="8">
        <f t="shared" si="482"/>
        <v>0.25599999999999845</v>
      </c>
      <c r="CC533" s="8">
        <f t="shared" si="483"/>
        <v>3.9999999999986713E-3</v>
      </c>
      <c r="CD533" s="8">
        <f t="shared" si="484"/>
        <v>0.22800000000000153</v>
      </c>
      <c r="CE533" s="8">
        <f t="shared" si="485"/>
        <v>0.1869999999999985</v>
      </c>
      <c r="CF533" s="8">
        <f t="shared" si="486"/>
        <v>2.0500000000001961E-2</v>
      </c>
      <c r="CG533" s="8" t="str">
        <f t="shared" si="487"/>
        <v/>
      </c>
      <c r="CH533" s="8" t="str">
        <f t="shared" si="488"/>
        <v/>
      </c>
      <c r="CI533" s="8" t="str">
        <f t="shared" si="489"/>
        <v/>
      </c>
      <c r="CJ533" s="8" t="str">
        <f t="shared" si="490"/>
        <v/>
      </c>
      <c r="CK533" s="8" t="str">
        <f t="shared" si="491"/>
        <v/>
      </c>
      <c r="CL533" s="8" t="str">
        <f t="shared" si="492"/>
        <v/>
      </c>
      <c r="CM533" s="8" t="str">
        <f t="shared" si="493"/>
        <v/>
      </c>
      <c r="CN533" s="8"/>
    </row>
    <row r="534" spans="1:92">
      <c r="A534" s="1">
        <f t="shared" si="521"/>
        <v>532</v>
      </c>
      <c r="B534" s="34" t="s">
        <v>97</v>
      </c>
      <c r="C534" s="1">
        <v>2</v>
      </c>
      <c r="D534" s="4">
        <f t="shared" si="495"/>
        <v>12</v>
      </c>
      <c r="E534" s="4" t="s">
        <v>105</v>
      </c>
      <c r="F534" s="4">
        <v>1</v>
      </c>
      <c r="G534" s="4" t="s">
        <v>13</v>
      </c>
      <c r="H534" s="4" t="s">
        <v>14</v>
      </c>
      <c r="I534" s="4"/>
      <c r="J534" s="5">
        <v>90.7</v>
      </c>
      <c r="K534" s="67">
        <v>3.0000000000000001E-3</v>
      </c>
      <c r="L534" s="41">
        <v>5.1929999999999996</v>
      </c>
      <c r="M534" s="132" t="s">
        <v>242</v>
      </c>
      <c r="N534" s="4" t="s">
        <v>15</v>
      </c>
      <c r="O534" s="6">
        <v>5.1879999999999997</v>
      </c>
      <c r="P534" s="1" t="s">
        <v>9</v>
      </c>
      <c r="Q534" s="3" t="s">
        <v>227</v>
      </c>
      <c r="R534" s="23">
        <v>5.383</v>
      </c>
      <c r="S534" s="46">
        <v>5.3239999999999998</v>
      </c>
      <c r="T534" s="6">
        <v>5.1539999999999999</v>
      </c>
      <c r="U534" s="23">
        <v>5.2709999999999999</v>
      </c>
      <c r="V534" s="46">
        <v>5.2779999999999996</v>
      </c>
      <c r="W534" s="23">
        <v>5.2050000000000001</v>
      </c>
      <c r="X534" s="23">
        <v>5.2050000000000001</v>
      </c>
      <c r="Y534" s="23">
        <v>5.218</v>
      </c>
      <c r="Z534" s="23">
        <v>5.2030000000000003</v>
      </c>
      <c r="AA534" s="23">
        <v>5.19</v>
      </c>
      <c r="AB534" s="6">
        <v>5.4489999999999998</v>
      </c>
      <c r="AC534" s="6">
        <v>5.4829999999999997</v>
      </c>
      <c r="AD534" s="6">
        <v>5.43</v>
      </c>
      <c r="AE534" s="6">
        <v>5.2770000000000001</v>
      </c>
      <c r="AF534" s="6">
        <v>5.2880000000000003</v>
      </c>
      <c r="AG534" s="6">
        <v>5.05</v>
      </c>
      <c r="AH534" s="6">
        <f t="shared" si="496"/>
        <v>5.1690000000000005</v>
      </c>
      <c r="AI534" s="11"/>
      <c r="AJ534" s="11"/>
      <c r="AK534" s="11"/>
      <c r="AL534" s="11"/>
      <c r="AM534" s="11"/>
      <c r="AN534" s="11"/>
      <c r="AO534" s="11"/>
      <c r="AP534" s="3"/>
      <c r="AQ534" s="23">
        <f t="shared" si="497"/>
        <v>0.19000000000000039</v>
      </c>
      <c r="AR534" s="23">
        <f t="shared" si="519"/>
        <v>0.13100000000000023</v>
      </c>
      <c r="AS534" s="23">
        <f t="shared" si="520"/>
        <v>-3.8999999999999702E-2</v>
      </c>
      <c r="AT534" s="23">
        <f t="shared" si="498"/>
        <v>7.8000000000000291E-2</v>
      </c>
      <c r="AU534" s="23">
        <f t="shared" si="499"/>
        <v>8.4999999999999964E-2</v>
      </c>
      <c r="AV534" s="23">
        <f t="shared" si="500"/>
        <v>1.2000000000000455E-2</v>
      </c>
      <c r="AW534" s="23">
        <f t="shared" si="501"/>
        <v>1.2000000000000455E-2</v>
      </c>
      <c r="AX534" s="23">
        <f t="shared" si="502"/>
        <v>2.5000000000000355E-2</v>
      </c>
      <c r="AY534" s="23">
        <f t="shared" si="503"/>
        <v>1.0000000000000675E-2</v>
      </c>
      <c r="AZ534" s="23">
        <f t="shared" si="504"/>
        <v>-2.9999999999992255E-3</v>
      </c>
      <c r="BA534" s="23">
        <f t="shared" si="505"/>
        <v>0.25600000000000023</v>
      </c>
      <c r="BB534" s="23">
        <f t="shared" si="506"/>
        <v>0.29000000000000004</v>
      </c>
      <c r="BC534" s="23">
        <f t="shared" si="507"/>
        <v>0.2370000000000001</v>
      </c>
      <c r="BD534" s="23">
        <f t="shared" si="508"/>
        <v>8.4000000000000519E-2</v>
      </c>
      <c r="BE534" s="23">
        <f t="shared" si="509"/>
        <v>9.5000000000000639E-2</v>
      </c>
      <c r="BF534" s="23">
        <f t="shared" si="510"/>
        <v>-0.14299999999999979</v>
      </c>
      <c r="BG534" s="23">
        <f t="shared" si="511"/>
        <v>-2.3999999999999133E-2</v>
      </c>
      <c r="BH534" s="23" t="str">
        <f t="shared" si="512"/>
        <v/>
      </c>
      <c r="BI534" s="23" t="str">
        <f t="shared" si="513"/>
        <v/>
      </c>
      <c r="BJ534" s="23" t="str">
        <f t="shared" si="514"/>
        <v/>
      </c>
      <c r="BK534" s="23" t="str">
        <f t="shared" si="515"/>
        <v/>
      </c>
      <c r="BL534" s="23" t="str">
        <f t="shared" si="516"/>
        <v/>
      </c>
      <c r="BM534" s="23" t="str">
        <f t="shared" si="517"/>
        <v/>
      </c>
      <c r="BN534" s="23" t="str">
        <f t="shared" si="518"/>
        <v/>
      </c>
      <c r="BP534" s="8">
        <f t="shared" si="470"/>
        <v>0.19000000000000039</v>
      </c>
      <c r="BQ534" s="8">
        <f t="shared" si="471"/>
        <v>0.13100000000000023</v>
      </c>
      <c r="BR534" s="8">
        <f t="shared" si="472"/>
        <v>3.8999999999999702E-2</v>
      </c>
      <c r="BS534" s="8">
        <f t="shared" si="473"/>
        <v>7.8000000000000291E-2</v>
      </c>
      <c r="BT534" s="8">
        <f t="shared" si="474"/>
        <v>8.4999999999999964E-2</v>
      </c>
      <c r="BU534" s="8">
        <f t="shared" si="475"/>
        <v>1.2000000000000455E-2</v>
      </c>
      <c r="BV534" s="8">
        <f t="shared" si="476"/>
        <v>1.2000000000000455E-2</v>
      </c>
      <c r="BW534" s="8">
        <f t="shared" si="477"/>
        <v>2.5000000000000355E-2</v>
      </c>
      <c r="BX534" s="8">
        <f t="shared" si="478"/>
        <v>1.0000000000000675E-2</v>
      </c>
      <c r="BY534" s="8">
        <f t="shared" si="479"/>
        <v>2.9999999999992255E-3</v>
      </c>
      <c r="BZ534" s="8">
        <f t="shared" si="480"/>
        <v>0.25600000000000023</v>
      </c>
      <c r="CA534" s="8">
        <f t="shared" si="481"/>
        <v>0.29000000000000004</v>
      </c>
      <c r="CB534" s="8">
        <f t="shared" si="482"/>
        <v>0.2370000000000001</v>
      </c>
      <c r="CC534" s="8">
        <f t="shared" si="483"/>
        <v>8.4000000000000519E-2</v>
      </c>
      <c r="CD534" s="8">
        <f t="shared" si="484"/>
        <v>9.5000000000000639E-2</v>
      </c>
      <c r="CE534" s="8">
        <f t="shared" si="485"/>
        <v>0.14299999999999979</v>
      </c>
      <c r="CF534" s="8">
        <f t="shared" si="486"/>
        <v>2.3999999999999133E-2</v>
      </c>
      <c r="CG534" s="8" t="str">
        <f t="shared" si="487"/>
        <v/>
      </c>
      <c r="CH534" s="8" t="str">
        <f t="shared" si="488"/>
        <v/>
      </c>
      <c r="CI534" s="8" t="str">
        <f t="shared" si="489"/>
        <v/>
      </c>
      <c r="CJ534" s="8" t="str">
        <f t="shared" si="490"/>
        <v/>
      </c>
      <c r="CK534" s="8" t="str">
        <f t="shared" si="491"/>
        <v/>
      </c>
      <c r="CL534" s="8" t="str">
        <f t="shared" si="492"/>
        <v/>
      </c>
      <c r="CM534" s="8" t="str">
        <f t="shared" si="493"/>
        <v/>
      </c>
      <c r="CN534" s="8"/>
    </row>
    <row r="535" spans="1:92">
      <c r="A535" s="1">
        <f t="shared" si="521"/>
        <v>533</v>
      </c>
      <c r="B535" s="34"/>
      <c r="C535" s="1">
        <v>2</v>
      </c>
      <c r="D535" s="4">
        <f t="shared" si="495"/>
        <v>12</v>
      </c>
      <c r="E535" s="4" t="s">
        <v>106</v>
      </c>
      <c r="F535" s="4">
        <v>3</v>
      </c>
      <c r="G535" s="4" t="s">
        <v>13</v>
      </c>
      <c r="H535" s="4" t="s">
        <v>14</v>
      </c>
      <c r="I535" s="4"/>
      <c r="J535" s="5">
        <v>98.1</v>
      </c>
      <c r="K535" s="69"/>
      <c r="L535" s="41">
        <v>4.6120000000000001</v>
      </c>
      <c r="M535" s="132" t="s">
        <v>134</v>
      </c>
      <c r="N535" s="4" t="s">
        <v>15</v>
      </c>
      <c r="O535" s="6">
        <v>4.617</v>
      </c>
      <c r="P535" s="1" t="s">
        <v>9</v>
      </c>
      <c r="Q535" s="3" t="s">
        <v>227</v>
      </c>
      <c r="R535" s="23">
        <v>4.7130000000000001</v>
      </c>
      <c r="S535" s="46">
        <v>4.6459999999999999</v>
      </c>
      <c r="T535" s="6">
        <v>4.516</v>
      </c>
      <c r="U535" s="23">
        <v>4.6769999999999996</v>
      </c>
      <c r="V535" s="23">
        <v>4.6349999999999998</v>
      </c>
      <c r="W535" s="50"/>
      <c r="X535" s="50"/>
      <c r="Y535" s="50"/>
      <c r="Z535" s="23">
        <v>4.6120000000000001</v>
      </c>
      <c r="AA535" s="23">
        <v>4.6079999999999997</v>
      </c>
      <c r="AB535" s="6">
        <v>4.867</v>
      </c>
      <c r="AC535" s="6">
        <v>4.8979999999999997</v>
      </c>
      <c r="AD535" s="6">
        <v>4.8129999999999997</v>
      </c>
      <c r="AE535" s="6">
        <v>4.7220000000000004</v>
      </c>
      <c r="AF535" s="6">
        <v>4.6109999999999998</v>
      </c>
      <c r="AG535" s="6">
        <v>4.4420000000000002</v>
      </c>
      <c r="AH535" s="6">
        <f t="shared" si="496"/>
        <v>4.5265000000000004</v>
      </c>
      <c r="AI535" s="11"/>
      <c r="AJ535" s="11"/>
      <c r="AK535" s="11"/>
      <c r="AL535" s="11"/>
      <c r="AM535" s="11"/>
      <c r="AN535" s="11"/>
      <c r="AO535" s="11"/>
      <c r="AP535" s="3"/>
      <c r="AQ535" s="23">
        <f t="shared" si="497"/>
        <v>0.10099999999999998</v>
      </c>
      <c r="AR535" s="23">
        <f t="shared" si="519"/>
        <v>3.3999999999999808E-2</v>
      </c>
      <c r="AS535" s="23">
        <f t="shared" si="520"/>
        <v>-9.6000000000000085E-2</v>
      </c>
      <c r="AT535" s="23">
        <f t="shared" si="498"/>
        <v>6.4999999999999503E-2</v>
      </c>
      <c r="AU535" s="23">
        <f t="shared" si="499"/>
        <v>2.2999999999999687E-2</v>
      </c>
      <c r="AV535" s="23" t="str">
        <f t="shared" si="500"/>
        <v/>
      </c>
      <c r="AW535" s="23" t="str">
        <f t="shared" si="501"/>
        <v/>
      </c>
      <c r="AX535" s="23" t="str">
        <f t="shared" si="502"/>
        <v/>
      </c>
      <c r="AY535" s="23">
        <f t="shared" si="503"/>
        <v>0</v>
      </c>
      <c r="AZ535" s="23">
        <f t="shared" si="504"/>
        <v>-4.0000000000004476E-3</v>
      </c>
      <c r="BA535" s="23">
        <f t="shared" si="505"/>
        <v>0.25499999999999989</v>
      </c>
      <c r="BB535" s="23">
        <f t="shared" si="506"/>
        <v>0.28599999999999959</v>
      </c>
      <c r="BC535" s="23">
        <f t="shared" si="507"/>
        <v>0.20099999999999962</v>
      </c>
      <c r="BD535" s="23">
        <f t="shared" si="508"/>
        <v>0.11000000000000032</v>
      </c>
      <c r="BE535" s="23">
        <f t="shared" si="509"/>
        <v>-1.000000000000334E-3</v>
      </c>
      <c r="BF535" s="23">
        <f t="shared" si="510"/>
        <v>-0.16999999999999993</v>
      </c>
      <c r="BG535" s="23">
        <f t="shared" si="511"/>
        <v>-8.5499999999999687E-2</v>
      </c>
      <c r="BH535" s="23" t="str">
        <f t="shared" si="512"/>
        <v/>
      </c>
      <c r="BI535" s="23" t="str">
        <f t="shared" si="513"/>
        <v/>
      </c>
      <c r="BJ535" s="23" t="str">
        <f t="shared" si="514"/>
        <v/>
      </c>
      <c r="BK535" s="23" t="str">
        <f t="shared" si="515"/>
        <v/>
      </c>
      <c r="BL535" s="23" t="str">
        <f t="shared" si="516"/>
        <v/>
      </c>
      <c r="BM535" s="23" t="str">
        <f t="shared" si="517"/>
        <v/>
      </c>
      <c r="BN535" s="23" t="str">
        <f t="shared" si="518"/>
        <v/>
      </c>
      <c r="BP535" s="8">
        <f t="shared" si="470"/>
        <v>0.10099999999999998</v>
      </c>
      <c r="BQ535" s="8">
        <f t="shared" si="471"/>
        <v>3.3999999999999808E-2</v>
      </c>
      <c r="BR535" s="8">
        <f t="shared" si="472"/>
        <v>9.6000000000000085E-2</v>
      </c>
      <c r="BS535" s="8">
        <f t="shared" si="473"/>
        <v>6.4999999999999503E-2</v>
      </c>
      <c r="BT535" s="8">
        <f t="shared" si="474"/>
        <v>2.2999999999999687E-2</v>
      </c>
      <c r="BU535" s="8" t="str">
        <f t="shared" si="475"/>
        <v/>
      </c>
      <c r="BV535" s="8" t="str">
        <f t="shared" si="476"/>
        <v/>
      </c>
      <c r="BW535" s="8" t="str">
        <f t="shared" si="477"/>
        <v/>
      </c>
      <c r="BX535" s="8">
        <f t="shared" si="478"/>
        <v>0</v>
      </c>
      <c r="BY535" s="8">
        <f t="shared" si="479"/>
        <v>4.0000000000004476E-3</v>
      </c>
      <c r="BZ535" s="8">
        <f t="shared" si="480"/>
        <v>0.25499999999999989</v>
      </c>
      <c r="CA535" s="8">
        <f t="shared" si="481"/>
        <v>0.28599999999999959</v>
      </c>
      <c r="CB535" s="8">
        <f t="shared" si="482"/>
        <v>0.20099999999999962</v>
      </c>
      <c r="CC535" s="8">
        <f t="shared" si="483"/>
        <v>0.11000000000000032</v>
      </c>
      <c r="CD535" s="8">
        <f t="shared" si="484"/>
        <v>1.000000000000334E-3</v>
      </c>
      <c r="CE535" s="8">
        <f t="shared" si="485"/>
        <v>0.16999999999999993</v>
      </c>
      <c r="CF535" s="8">
        <f t="shared" si="486"/>
        <v>8.5499999999999687E-2</v>
      </c>
      <c r="CG535" s="8" t="str">
        <f t="shared" si="487"/>
        <v/>
      </c>
      <c r="CH535" s="8" t="str">
        <f t="shared" si="488"/>
        <v/>
      </c>
      <c r="CI535" s="8" t="str">
        <f t="shared" si="489"/>
        <v/>
      </c>
      <c r="CJ535" s="8" t="str">
        <f t="shared" si="490"/>
        <v/>
      </c>
      <c r="CK535" s="8" t="str">
        <f t="shared" si="491"/>
        <v/>
      </c>
      <c r="CL535" s="8" t="str">
        <f t="shared" si="492"/>
        <v/>
      </c>
      <c r="CM535" s="8" t="str">
        <f t="shared" si="493"/>
        <v/>
      </c>
      <c r="CN535" s="8"/>
    </row>
    <row r="536" spans="1:92">
      <c r="A536" s="1">
        <f t="shared" si="521"/>
        <v>534</v>
      </c>
      <c r="B536" s="2" t="s">
        <v>108</v>
      </c>
      <c r="C536" s="1">
        <v>4</v>
      </c>
      <c r="D536" s="4">
        <f t="shared" si="495"/>
        <v>35</v>
      </c>
      <c r="E536" s="4" t="s">
        <v>157</v>
      </c>
      <c r="F536" s="4">
        <v>1</v>
      </c>
      <c r="G536" s="4" t="s">
        <v>13</v>
      </c>
      <c r="H536" s="4" t="s">
        <v>19</v>
      </c>
      <c r="I536" s="4"/>
      <c r="J536" s="5">
        <v>85.4</v>
      </c>
      <c r="K536" s="67">
        <v>1.0999999999999999E-2</v>
      </c>
      <c r="L536" s="41">
        <v>4.28</v>
      </c>
      <c r="M536" s="132" t="s">
        <v>225</v>
      </c>
      <c r="N536" s="1" t="s">
        <v>15</v>
      </c>
      <c r="O536" s="23">
        <v>4.2850000000000028</v>
      </c>
      <c r="P536" s="1" t="s">
        <v>9</v>
      </c>
      <c r="Q536" s="3" t="s">
        <v>227</v>
      </c>
      <c r="R536" s="23">
        <v>4.7149999999999999</v>
      </c>
      <c r="S536" s="23">
        <v>4.5069999999999997</v>
      </c>
      <c r="T536" s="23">
        <v>4.5410000000000004</v>
      </c>
      <c r="U536" s="23">
        <v>4.5010000000000003</v>
      </c>
      <c r="V536" s="23">
        <v>4.5830000000000002</v>
      </c>
      <c r="W536" s="23">
        <v>4.3609999999999998</v>
      </c>
      <c r="X536" s="23">
        <v>4.3550000000000004</v>
      </c>
      <c r="Y536" s="23">
        <v>4.3810000000000002</v>
      </c>
      <c r="Z536" s="23">
        <v>4.3129999999999997</v>
      </c>
      <c r="AA536" s="23">
        <v>4.306</v>
      </c>
      <c r="AB536" s="23">
        <v>4.7880000000000003</v>
      </c>
      <c r="AC536" s="23">
        <v>4.859</v>
      </c>
      <c r="AD536" s="23">
        <v>4.742</v>
      </c>
      <c r="AE536" s="23">
        <v>4.6070000000000002</v>
      </c>
      <c r="AF536" s="23">
        <v>4.4589999999999996</v>
      </c>
      <c r="AG536" s="23">
        <v>4.1790000000000003</v>
      </c>
      <c r="AH536" s="23">
        <f t="shared" ref="AH536:AH541" si="522">0.5*(AF536+AG536)</f>
        <v>4.319</v>
      </c>
      <c r="AI536" s="7">
        <v>4.47</v>
      </c>
      <c r="AJ536" s="7">
        <v>4.4000000000000004</v>
      </c>
      <c r="AK536" s="7">
        <v>4.12</v>
      </c>
      <c r="AL536" s="4">
        <v>4.3899999999999997</v>
      </c>
      <c r="AM536" s="4">
        <v>4.33</v>
      </c>
      <c r="AN536" s="7">
        <v>4.4000000000000004</v>
      </c>
      <c r="AO536" s="7">
        <v>4.37</v>
      </c>
      <c r="AP536" s="3"/>
      <c r="AQ536" s="23">
        <f t="shared" si="497"/>
        <v>0.43499999999999961</v>
      </c>
      <c r="AR536" s="23">
        <f t="shared" si="519"/>
        <v>0.22699999999999942</v>
      </c>
      <c r="AS536" s="23">
        <f t="shared" si="520"/>
        <v>0.26100000000000012</v>
      </c>
      <c r="AT536" s="23">
        <f t="shared" si="498"/>
        <v>0.22100000000000009</v>
      </c>
      <c r="AU536" s="23">
        <f t="shared" si="499"/>
        <v>0.30299999999999994</v>
      </c>
      <c r="AV536" s="23">
        <f t="shared" si="500"/>
        <v>8.0999999999999517E-2</v>
      </c>
      <c r="AW536" s="23">
        <f t="shared" si="501"/>
        <v>7.5000000000000178E-2</v>
      </c>
      <c r="AX536" s="23">
        <f t="shared" si="502"/>
        <v>0.10099999999999998</v>
      </c>
      <c r="AY536" s="23">
        <f t="shared" si="503"/>
        <v>3.2999999999999474E-2</v>
      </c>
      <c r="AZ536" s="23">
        <f t="shared" si="504"/>
        <v>2.5999999999999801E-2</v>
      </c>
      <c r="BA536" s="23">
        <f t="shared" si="505"/>
        <v>0.50800000000000001</v>
      </c>
      <c r="BB536" s="23">
        <f t="shared" si="506"/>
        <v>0.57899999999999974</v>
      </c>
      <c r="BC536" s="23">
        <f t="shared" si="507"/>
        <v>0.46199999999999974</v>
      </c>
      <c r="BD536" s="23">
        <f t="shared" si="508"/>
        <v>0.32699999999999996</v>
      </c>
      <c r="BE536" s="23">
        <f t="shared" si="509"/>
        <v>0.17899999999999938</v>
      </c>
      <c r="BF536" s="23">
        <f t="shared" si="510"/>
        <v>-0.10099999999999998</v>
      </c>
      <c r="BG536" s="23">
        <f t="shared" si="511"/>
        <v>3.8999999999999702E-2</v>
      </c>
      <c r="BH536" s="23">
        <f t="shared" si="512"/>
        <v>0.1899999999999995</v>
      </c>
      <c r="BI536" s="23">
        <f t="shared" si="513"/>
        <v>0.12000000000000011</v>
      </c>
      <c r="BJ536" s="23">
        <f t="shared" si="514"/>
        <v>-0.16000000000000014</v>
      </c>
      <c r="BK536" s="23">
        <f t="shared" si="515"/>
        <v>0.10999999999999943</v>
      </c>
      <c r="BL536" s="23">
        <f t="shared" si="516"/>
        <v>4.9999999999999822E-2</v>
      </c>
      <c r="BM536" s="23">
        <f t="shared" si="517"/>
        <v>0.12000000000000011</v>
      </c>
      <c r="BN536" s="23">
        <f t="shared" si="518"/>
        <v>8.9999999999999858E-2</v>
      </c>
      <c r="BP536" s="8">
        <f t="shared" si="470"/>
        <v>0.43499999999999961</v>
      </c>
      <c r="BQ536" s="8">
        <f t="shared" si="471"/>
        <v>0.22699999999999942</v>
      </c>
      <c r="BR536" s="8">
        <f t="shared" si="472"/>
        <v>0.26100000000000012</v>
      </c>
      <c r="BS536" s="8">
        <f t="shared" si="473"/>
        <v>0.22100000000000009</v>
      </c>
      <c r="BT536" s="8">
        <f t="shared" si="474"/>
        <v>0.30299999999999994</v>
      </c>
      <c r="BU536" s="8">
        <f t="shared" si="475"/>
        <v>8.0999999999999517E-2</v>
      </c>
      <c r="BV536" s="8">
        <f t="shared" si="476"/>
        <v>7.5000000000000178E-2</v>
      </c>
      <c r="BW536" s="8">
        <f t="shared" si="477"/>
        <v>0.10099999999999998</v>
      </c>
      <c r="BX536" s="8">
        <f t="shared" si="478"/>
        <v>3.2999999999999474E-2</v>
      </c>
      <c r="BY536" s="8">
        <f t="shared" si="479"/>
        <v>2.5999999999999801E-2</v>
      </c>
      <c r="BZ536" s="8">
        <f t="shared" si="480"/>
        <v>0.50800000000000001</v>
      </c>
      <c r="CA536" s="8">
        <f t="shared" si="481"/>
        <v>0.57899999999999974</v>
      </c>
      <c r="CB536" s="8">
        <f t="shared" si="482"/>
        <v>0.46199999999999974</v>
      </c>
      <c r="CC536" s="8">
        <f t="shared" si="483"/>
        <v>0.32699999999999996</v>
      </c>
      <c r="CD536" s="8">
        <f t="shared" si="484"/>
        <v>0.17899999999999938</v>
      </c>
      <c r="CE536" s="8">
        <f t="shared" si="485"/>
        <v>0.10099999999999998</v>
      </c>
      <c r="CF536" s="8">
        <f t="shared" si="486"/>
        <v>3.8999999999999702E-2</v>
      </c>
      <c r="CG536" s="8">
        <f t="shared" si="487"/>
        <v>0.1899999999999995</v>
      </c>
      <c r="CH536" s="8">
        <f t="shared" si="488"/>
        <v>0.12000000000000011</v>
      </c>
      <c r="CI536" s="8">
        <f t="shared" si="489"/>
        <v>0.16000000000000014</v>
      </c>
      <c r="CJ536" s="8">
        <f t="shared" si="490"/>
        <v>0.10999999999999943</v>
      </c>
      <c r="CK536" s="8">
        <f t="shared" si="491"/>
        <v>4.9999999999999822E-2</v>
      </c>
      <c r="CL536" s="8">
        <f t="shared" si="492"/>
        <v>0.12000000000000011</v>
      </c>
      <c r="CM536" s="8">
        <f t="shared" si="493"/>
        <v>8.9999999999999858E-2</v>
      </c>
      <c r="CN536" s="8"/>
    </row>
    <row r="537" spans="1:92">
      <c r="A537" s="1">
        <f t="shared" si="521"/>
        <v>535</v>
      </c>
      <c r="B537" s="19"/>
      <c r="C537" s="1">
        <v>4</v>
      </c>
      <c r="D537" s="4">
        <f t="shared" si="495"/>
        <v>35</v>
      </c>
      <c r="E537" s="4" t="s">
        <v>148</v>
      </c>
      <c r="F537" s="4">
        <v>1</v>
      </c>
      <c r="G537" s="4" t="s">
        <v>16</v>
      </c>
      <c r="H537" s="4" t="s">
        <v>24</v>
      </c>
      <c r="I537" s="4"/>
      <c r="J537" s="5">
        <v>93.6</v>
      </c>
      <c r="K537" s="67">
        <v>5.0000000000000001E-3</v>
      </c>
      <c r="L537" s="41">
        <v>5.44</v>
      </c>
      <c r="M537" s="132" t="s">
        <v>225</v>
      </c>
      <c r="N537" s="1" t="s">
        <v>15</v>
      </c>
      <c r="O537" s="23">
        <v>5.4839999999999991</v>
      </c>
      <c r="P537" s="1" t="s">
        <v>9</v>
      </c>
      <c r="Q537" s="3" t="s">
        <v>227</v>
      </c>
      <c r="R537" s="23">
        <v>5.4269999999999996</v>
      </c>
      <c r="S537" s="23">
        <v>5.3540000000000001</v>
      </c>
      <c r="T537" s="23">
        <v>5.5350000000000001</v>
      </c>
      <c r="U537" s="23">
        <v>5.4729999999999999</v>
      </c>
      <c r="V537" s="23">
        <v>5.4790000000000001</v>
      </c>
      <c r="W537" s="23">
        <v>5.4379999999999997</v>
      </c>
      <c r="X537" s="23">
        <v>5.44</v>
      </c>
      <c r="Y537" s="23">
        <v>5.4480000000000004</v>
      </c>
      <c r="Z537" s="23">
        <v>5.44</v>
      </c>
      <c r="AA537" s="23">
        <v>5.4409999999999998</v>
      </c>
      <c r="AB537" s="23">
        <v>5.601</v>
      </c>
      <c r="AC537" s="23">
        <v>5.5869999999999997</v>
      </c>
      <c r="AD537" s="23">
        <v>5.5090000000000003</v>
      </c>
      <c r="AE537" s="23">
        <v>5.5010000000000003</v>
      </c>
      <c r="AF537" s="23">
        <v>5.375</v>
      </c>
      <c r="AG537" s="23">
        <v>5.2560000000000002</v>
      </c>
      <c r="AH537" s="23">
        <f t="shared" si="522"/>
        <v>5.3155000000000001</v>
      </c>
      <c r="AI537" s="7">
        <v>4.92</v>
      </c>
      <c r="AJ537" s="7">
        <v>5.57</v>
      </c>
      <c r="AK537" s="7">
        <v>5.44</v>
      </c>
      <c r="AL537" s="4">
        <v>5.46</v>
      </c>
      <c r="AM537" s="4">
        <v>5.41</v>
      </c>
      <c r="AN537" s="7">
        <v>5.49</v>
      </c>
      <c r="AO537" s="7">
        <v>5.49</v>
      </c>
      <c r="AP537" s="3"/>
      <c r="AQ537" s="23">
        <f t="shared" si="497"/>
        <v>-1.3000000000000789E-2</v>
      </c>
      <c r="AR537" s="23">
        <f t="shared" si="519"/>
        <v>-8.6000000000000298E-2</v>
      </c>
      <c r="AS537" s="23">
        <f t="shared" si="520"/>
        <v>9.4999999999999751E-2</v>
      </c>
      <c r="AT537" s="23">
        <f t="shared" si="498"/>
        <v>3.2999999999999474E-2</v>
      </c>
      <c r="AU537" s="23">
        <f t="shared" si="499"/>
        <v>3.8999999999999702E-2</v>
      </c>
      <c r="AV537" s="23">
        <f t="shared" si="500"/>
        <v>-2.0000000000006679E-3</v>
      </c>
      <c r="AW537" s="23">
        <f t="shared" si="501"/>
        <v>0</v>
      </c>
      <c r="AX537" s="23">
        <f t="shared" si="502"/>
        <v>8.0000000000000071E-3</v>
      </c>
      <c r="AY537" s="23">
        <f t="shared" si="503"/>
        <v>0</v>
      </c>
      <c r="AZ537" s="23">
        <f t="shared" si="504"/>
        <v>9.9999999999944578E-4</v>
      </c>
      <c r="BA537" s="23">
        <f t="shared" si="505"/>
        <v>0.16099999999999959</v>
      </c>
      <c r="BB537" s="23">
        <f t="shared" si="506"/>
        <v>0.14699999999999935</v>
      </c>
      <c r="BC537" s="23">
        <f t="shared" si="507"/>
        <v>6.899999999999995E-2</v>
      </c>
      <c r="BD537" s="23">
        <f t="shared" si="508"/>
        <v>6.0999999999999943E-2</v>
      </c>
      <c r="BE537" s="23">
        <f t="shared" si="509"/>
        <v>-6.5000000000000391E-2</v>
      </c>
      <c r="BF537" s="23">
        <f t="shared" si="510"/>
        <v>-0.18400000000000016</v>
      </c>
      <c r="BG537" s="23">
        <f t="shared" si="511"/>
        <v>-0.12450000000000028</v>
      </c>
      <c r="BH537" s="23">
        <f t="shared" si="512"/>
        <v>-0.52000000000000046</v>
      </c>
      <c r="BI537" s="23">
        <f t="shared" si="513"/>
        <v>0.12999999999999989</v>
      </c>
      <c r="BJ537" s="23">
        <f t="shared" si="514"/>
        <v>0</v>
      </c>
      <c r="BK537" s="23">
        <f t="shared" si="515"/>
        <v>1.9999999999999574E-2</v>
      </c>
      <c r="BL537" s="23">
        <f t="shared" si="516"/>
        <v>-3.0000000000000249E-2</v>
      </c>
      <c r="BM537" s="23">
        <f t="shared" si="517"/>
        <v>4.9999999999999822E-2</v>
      </c>
      <c r="BN537" s="23">
        <f t="shared" si="518"/>
        <v>4.9999999999999822E-2</v>
      </c>
      <c r="BP537" s="8">
        <f t="shared" si="470"/>
        <v>1.3000000000000789E-2</v>
      </c>
      <c r="BQ537" s="8">
        <f t="shared" si="471"/>
        <v>8.6000000000000298E-2</v>
      </c>
      <c r="BR537" s="8">
        <f t="shared" si="472"/>
        <v>9.4999999999999751E-2</v>
      </c>
      <c r="BS537" s="8">
        <f t="shared" si="473"/>
        <v>3.2999999999999474E-2</v>
      </c>
      <c r="BT537" s="8">
        <f t="shared" si="474"/>
        <v>3.8999999999999702E-2</v>
      </c>
      <c r="BU537" s="8">
        <f t="shared" si="475"/>
        <v>2.0000000000006679E-3</v>
      </c>
      <c r="BV537" s="8">
        <f t="shared" si="476"/>
        <v>0</v>
      </c>
      <c r="BW537" s="8">
        <f t="shared" si="477"/>
        <v>8.0000000000000071E-3</v>
      </c>
      <c r="BX537" s="8">
        <f t="shared" si="478"/>
        <v>0</v>
      </c>
      <c r="BY537" s="8">
        <f t="shared" si="479"/>
        <v>9.9999999999944578E-4</v>
      </c>
      <c r="BZ537" s="8">
        <f t="shared" si="480"/>
        <v>0.16099999999999959</v>
      </c>
      <c r="CA537" s="8">
        <f t="shared" si="481"/>
        <v>0.14699999999999935</v>
      </c>
      <c r="CB537" s="8">
        <f t="shared" si="482"/>
        <v>6.899999999999995E-2</v>
      </c>
      <c r="CC537" s="8">
        <f t="shared" si="483"/>
        <v>6.0999999999999943E-2</v>
      </c>
      <c r="CD537" s="8">
        <f t="shared" si="484"/>
        <v>6.5000000000000391E-2</v>
      </c>
      <c r="CE537" s="8">
        <f t="shared" si="485"/>
        <v>0.18400000000000016</v>
      </c>
      <c r="CF537" s="8">
        <f t="shared" si="486"/>
        <v>0.12450000000000028</v>
      </c>
      <c r="CG537" s="8">
        <f t="shared" si="487"/>
        <v>0.52000000000000046</v>
      </c>
      <c r="CH537" s="8">
        <f t="shared" si="488"/>
        <v>0.12999999999999989</v>
      </c>
      <c r="CI537" s="8">
        <f t="shared" si="489"/>
        <v>0</v>
      </c>
      <c r="CJ537" s="8">
        <f t="shared" si="490"/>
        <v>1.9999999999999574E-2</v>
      </c>
      <c r="CK537" s="8">
        <f t="shared" si="491"/>
        <v>3.0000000000000249E-2</v>
      </c>
      <c r="CL537" s="8">
        <f t="shared" si="492"/>
        <v>4.9999999999999822E-2</v>
      </c>
      <c r="CM537" s="8">
        <f t="shared" si="493"/>
        <v>4.9999999999999822E-2</v>
      </c>
      <c r="CN537" s="8"/>
    </row>
    <row r="538" spans="1:92">
      <c r="A538" s="1">
        <f t="shared" si="521"/>
        <v>536</v>
      </c>
      <c r="B538" s="19"/>
      <c r="C538" s="1">
        <v>4</v>
      </c>
      <c r="D538" s="4">
        <f t="shared" si="495"/>
        <v>35</v>
      </c>
      <c r="E538" s="4" t="s">
        <v>151</v>
      </c>
      <c r="F538" s="4">
        <v>1</v>
      </c>
      <c r="G538" s="4" t="s">
        <v>16</v>
      </c>
      <c r="H538" s="4" t="s">
        <v>25</v>
      </c>
      <c r="I538" s="4"/>
      <c r="J538" s="5">
        <v>93.3</v>
      </c>
      <c r="K538" s="69"/>
      <c r="L538" s="41">
        <v>5.96</v>
      </c>
      <c r="M538" s="132" t="s">
        <v>225</v>
      </c>
      <c r="N538" s="1" t="s">
        <v>15</v>
      </c>
      <c r="O538" s="23">
        <v>5.9970000000000008</v>
      </c>
      <c r="P538" s="1" t="s">
        <v>9</v>
      </c>
      <c r="Q538" s="3" t="s">
        <v>227</v>
      </c>
      <c r="R538" s="23">
        <v>5.9349999999999996</v>
      </c>
      <c r="S538" s="23">
        <v>5.8520000000000003</v>
      </c>
      <c r="T538" s="23">
        <v>6.0529999999999999</v>
      </c>
      <c r="U538" s="23">
        <v>6.0110000000000001</v>
      </c>
      <c r="V538" s="23">
        <v>5.9989999999999997</v>
      </c>
      <c r="W538" s="23">
        <v>5.9560000000000004</v>
      </c>
      <c r="X538" s="23">
        <v>5.9580000000000002</v>
      </c>
      <c r="Y538" s="23">
        <v>5.9660000000000002</v>
      </c>
      <c r="Z538" s="23">
        <v>5.9539999999999997</v>
      </c>
      <c r="AA538" s="23">
        <v>5.9560000000000004</v>
      </c>
      <c r="AB538" s="23">
        <v>6.1429999999999998</v>
      </c>
      <c r="AC538" s="23">
        <v>6.1319999999999997</v>
      </c>
      <c r="AD538" s="23">
        <v>6.0380000000000003</v>
      </c>
      <c r="AE538" s="23">
        <v>6.0419999999999998</v>
      </c>
      <c r="AF538" s="23">
        <v>5.87</v>
      </c>
      <c r="AG538" s="23">
        <v>5.7779999999999996</v>
      </c>
      <c r="AH538" s="23">
        <f t="shared" si="522"/>
        <v>5.8239999999999998</v>
      </c>
      <c r="AI538" s="7">
        <v>5.37</v>
      </c>
      <c r="AJ538" s="7">
        <v>6.09</v>
      </c>
      <c r="AK538" s="7">
        <v>5.97</v>
      </c>
      <c r="AL538" s="4">
        <v>5.97</v>
      </c>
      <c r="AM538" s="4">
        <v>5.92</v>
      </c>
      <c r="AN538" s="7">
        <v>6</v>
      </c>
      <c r="AO538" s="7">
        <v>6</v>
      </c>
      <c r="AP538" s="3"/>
      <c r="AQ538" s="23">
        <f t="shared" si="497"/>
        <v>-2.5000000000000355E-2</v>
      </c>
      <c r="AR538" s="23">
        <f t="shared" si="519"/>
        <v>-0.10799999999999965</v>
      </c>
      <c r="AS538" s="23">
        <f t="shared" si="520"/>
        <v>9.2999999999999972E-2</v>
      </c>
      <c r="AT538" s="23">
        <f t="shared" si="498"/>
        <v>5.1000000000000156E-2</v>
      </c>
      <c r="AU538" s="23">
        <f t="shared" si="499"/>
        <v>3.8999999999999702E-2</v>
      </c>
      <c r="AV538" s="23">
        <f t="shared" si="500"/>
        <v>-3.9999999999995595E-3</v>
      </c>
      <c r="AW538" s="23">
        <f t="shared" si="501"/>
        <v>-1.9999999999997797E-3</v>
      </c>
      <c r="AX538" s="23">
        <f t="shared" si="502"/>
        <v>6.0000000000002274E-3</v>
      </c>
      <c r="AY538" s="23">
        <f t="shared" si="503"/>
        <v>-6.0000000000002274E-3</v>
      </c>
      <c r="AZ538" s="23">
        <f t="shared" si="504"/>
        <v>-3.9999999999995595E-3</v>
      </c>
      <c r="BA538" s="23">
        <f t="shared" si="505"/>
        <v>0.18299999999999983</v>
      </c>
      <c r="BB538" s="23">
        <f t="shared" si="506"/>
        <v>0.17199999999999971</v>
      </c>
      <c r="BC538" s="23">
        <f t="shared" si="507"/>
        <v>7.8000000000000291E-2</v>
      </c>
      <c r="BD538" s="23">
        <f t="shared" si="508"/>
        <v>8.1999999999999851E-2</v>
      </c>
      <c r="BE538" s="23">
        <f t="shared" si="509"/>
        <v>-8.9999999999999858E-2</v>
      </c>
      <c r="BF538" s="23">
        <f t="shared" si="510"/>
        <v>-0.18200000000000038</v>
      </c>
      <c r="BG538" s="23">
        <f t="shared" si="511"/>
        <v>-0.13600000000000012</v>
      </c>
      <c r="BH538" s="23">
        <f t="shared" si="512"/>
        <v>-0.58999999999999986</v>
      </c>
      <c r="BI538" s="23">
        <f t="shared" si="513"/>
        <v>0.12999999999999989</v>
      </c>
      <c r="BJ538" s="23">
        <f t="shared" si="514"/>
        <v>9.9999999999997868E-3</v>
      </c>
      <c r="BK538" s="23">
        <f t="shared" si="515"/>
        <v>9.9999999999997868E-3</v>
      </c>
      <c r="BL538" s="23">
        <f t="shared" si="516"/>
        <v>-4.0000000000000036E-2</v>
      </c>
      <c r="BM538" s="23">
        <f t="shared" si="517"/>
        <v>4.0000000000000036E-2</v>
      </c>
      <c r="BN538" s="23">
        <f t="shared" si="518"/>
        <v>4.0000000000000036E-2</v>
      </c>
      <c r="BP538" s="8">
        <f t="shared" si="470"/>
        <v>2.5000000000000355E-2</v>
      </c>
      <c r="BQ538" s="8">
        <f t="shared" si="471"/>
        <v>0.10799999999999965</v>
      </c>
      <c r="BR538" s="8">
        <f t="shared" si="472"/>
        <v>9.2999999999999972E-2</v>
      </c>
      <c r="BS538" s="8">
        <f t="shared" si="473"/>
        <v>5.1000000000000156E-2</v>
      </c>
      <c r="BT538" s="8">
        <f t="shared" si="474"/>
        <v>3.8999999999999702E-2</v>
      </c>
      <c r="BU538" s="8">
        <f t="shared" si="475"/>
        <v>3.9999999999995595E-3</v>
      </c>
      <c r="BV538" s="8">
        <f t="shared" si="476"/>
        <v>1.9999999999997797E-3</v>
      </c>
      <c r="BW538" s="8">
        <f t="shared" si="477"/>
        <v>6.0000000000002274E-3</v>
      </c>
      <c r="BX538" s="8">
        <f t="shared" si="478"/>
        <v>6.0000000000002274E-3</v>
      </c>
      <c r="BY538" s="8">
        <f t="shared" si="479"/>
        <v>3.9999999999995595E-3</v>
      </c>
      <c r="BZ538" s="8">
        <f t="shared" si="480"/>
        <v>0.18299999999999983</v>
      </c>
      <c r="CA538" s="8">
        <f t="shared" si="481"/>
        <v>0.17199999999999971</v>
      </c>
      <c r="CB538" s="8">
        <f t="shared" si="482"/>
        <v>7.8000000000000291E-2</v>
      </c>
      <c r="CC538" s="8">
        <f t="shared" si="483"/>
        <v>8.1999999999999851E-2</v>
      </c>
      <c r="CD538" s="8">
        <f t="shared" si="484"/>
        <v>8.9999999999999858E-2</v>
      </c>
      <c r="CE538" s="8">
        <f t="shared" si="485"/>
        <v>0.18200000000000038</v>
      </c>
      <c r="CF538" s="8">
        <f t="shared" si="486"/>
        <v>0.13600000000000012</v>
      </c>
      <c r="CG538" s="8">
        <f t="shared" si="487"/>
        <v>0.58999999999999986</v>
      </c>
      <c r="CH538" s="8">
        <f t="shared" si="488"/>
        <v>0.12999999999999989</v>
      </c>
      <c r="CI538" s="8">
        <f t="shared" si="489"/>
        <v>9.9999999999997868E-3</v>
      </c>
      <c r="CJ538" s="8">
        <f t="shared" si="490"/>
        <v>9.9999999999997868E-3</v>
      </c>
      <c r="CK538" s="8">
        <f t="shared" si="491"/>
        <v>4.0000000000000036E-2</v>
      </c>
      <c r="CL538" s="8">
        <f t="shared" si="492"/>
        <v>4.0000000000000036E-2</v>
      </c>
      <c r="CM538" s="8">
        <f t="shared" si="493"/>
        <v>4.0000000000000036E-2</v>
      </c>
      <c r="CN538" s="8"/>
    </row>
    <row r="539" spans="1:92">
      <c r="A539" s="1">
        <f t="shared" si="521"/>
        <v>537</v>
      </c>
      <c r="B539" s="19"/>
      <c r="C539" s="1">
        <v>4</v>
      </c>
      <c r="D539" s="4">
        <f t="shared" si="495"/>
        <v>35</v>
      </c>
      <c r="E539" s="4" t="s">
        <v>135</v>
      </c>
      <c r="F539" s="4">
        <v>1</v>
      </c>
      <c r="G539" s="4" t="s">
        <v>13</v>
      </c>
      <c r="H539" s="4" t="s">
        <v>19</v>
      </c>
      <c r="I539" s="4"/>
      <c r="J539" s="5">
        <v>92.8</v>
      </c>
      <c r="K539" s="67">
        <v>0.224</v>
      </c>
      <c r="L539" s="41">
        <v>6.12</v>
      </c>
      <c r="M539" s="132" t="s">
        <v>225</v>
      </c>
      <c r="N539" s="1" t="s">
        <v>15</v>
      </c>
      <c r="O539" s="23">
        <v>6.0970000000000022</v>
      </c>
      <c r="P539" s="1" t="s">
        <v>9</v>
      </c>
      <c r="Q539" s="3" t="s">
        <v>227</v>
      </c>
      <c r="R539" s="23">
        <v>6.1349999999999998</v>
      </c>
      <c r="S539" s="23">
        <v>6.093</v>
      </c>
      <c r="T539" s="23">
        <v>6.2060000000000004</v>
      </c>
      <c r="U539" s="23">
        <v>6.2149999999999999</v>
      </c>
      <c r="V539" s="23">
        <v>6.1719999999999997</v>
      </c>
      <c r="W539" s="23">
        <v>6.1260000000000003</v>
      </c>
      <c r="X539" s="23">
        <v>6.1239999999999997</v>
      </c>
      <c r="Y539" s="23">
        <v>6.1360000000000001</v>
      </c>
      <c r="Z539" s="23">
        <v>6.1260000000000003</v>
      </c>
      <c r="AA539" s="23">
        <v>6.1260000000000003</v>
      </c>
      <c r="AB539" s="23">
        <v>6.2380000000000004</v>
      </c>
      <c r="AC539" s="23">
        <v>6.258</v>
      </c>
      <c r="AD539" s="23">
        <v>6.2030000000000003</v>
      </c>
      <c r="AE539" s="23">
        <v>6.1210000000000004</v>
      </c>
      <c r="AF539" s="23">
        <v>6.0860000000000003</v>
      </c>
      <c r="AG539" s="23">
        <v>5.9130000000000003</v>
      </c>
      <c r="AH539" s="23">
        <f t="shared" si="522"/>
        <v>5.9995000000000003</v>
      </c>
      <c r="AI539" s="7">
        <v>5.37</v>
      </c>
      <c r="AJ539" s="7">
        <v>6.26</v>
      </c>
      <c r="AK539" s="7">
        <v>6.16</v>
      </c>
      <c r="AL539" s="4">
        <v>6.17</v>
      </c>
      <c r="AM539" s="4">
        <v>6.13</v>
      </c>
      <c r="AN539" s="7">
        <v>6.37</v>
      </c>
      <c r="AO539" s="7">
        <v>6.36</v>
      </c>
      <c r="AP539" s="3"/>
      <c r="AQ539" s="23">
        <f t="shared" si="497"/>
        <v>1.499999999999968E-2</v>
      </c>
      <c r="AR539" s="23">
        <f t="shared" si="519"/>
        <v>-2.7000000000000135E-2</v>
      </c>
      <c r="AS539" s="23">
        <f t="shared" si="520"/>
        <v>8.6000000000000298E-2</v>
      </c>
      <c r="AT539" s="23">
        <f t="shared" si="498"/>
        <v>9.4999999999999751E-2</v>
      </c>
      <c r="AU539" s="23">
        <f t="shared" si="499"/>
        <v>5.1999999999999602E-2</v>
      </c>
      <c r="AV539" s="23">
        <f t="shared" si="500"/>
        <v>6.0000000000002274E-3</v>
      </c>
      <c r="AW539" s="23">
        <f t="shared" si="501"/>
        <v>3.9999999999995595E-3</v>
      </c>
      <c r="AX539" s="23">
        <f t="shared" si="502"/>
        <v>1.6000000000000014E-2</v>
      </c>
      <c r="AY539" s="23">
        <f t="shared" si="503"/>
        <v>6.0000000000002274E-3</v>
      </c>
      <c r="AZ539" s="23">
        <f t="shared" si="504"/>
        <v>6.0000000000002274E-3</v>
      </c>
      <c r="BA539" s="23">
        <f t="shared" si="505"/>
        <v>0.11800000000000033</v>
      </c>
      <c r="BB539" s="23">
        <f t="shared" si="506"/>
        <v>0.1379999999999999</v>
      </c>
      <c r="BC539" s="23">
        <f t="shared" si="507"/>
        <v>8.3000000000000185E-2</v>
      </c>
      <c r="BD539" s="23">
        <f t="shared" si="508"/>
        <v>1.000000000000334E-3</v>
      </c>
      <c r="BE539" s="23">
        <f t="shared" si="509"/>
        <v>-3.3999999999999808E-2</v>
      </c>
      <c r="BF539" s="23">
        <f t="shared" si="510"/>
        <v>-0.20699999999999985</v>
      </c>
      <c r="BG539" s="23">
        <f t="shared" si="511"/>
        <v>-0.12049999999999983</v>
      </c>
      <c r="BH539" s="23">
        <f t="shared" si="512"/>
        <v>-0.75</v>
      </c>
      <c r="BI539" s="23">
        <f t="shared" si="513"/>
        <v>0.13999999999999968</v>
      </c>
      <c r="BJ539" s="23">
        <f t="shared" si="514"/>
        <v>4.0000000000000036E-2</v>
      </c>
      <c r="BK539" s="23">
        <f t="shared" si="515"/>
        <v>4.9999999999999822E-2</v>
      </c>
      <c r="BL539" s="23">
        <f t="shared" si="516"/>
        <v>9.9999999999997868E-3</v>
      </c>
      <c r="BM539" s="23">
        <f t="shared" si="517"/>
        <v>0.25</v>
      </c>
      <c r="BN539" s="23">
        <f t="shared" si="518"/>
        <v>0.24000000000000021</v>
      </c>
      <c r="BP539" s="8">
        <f t="shared" si="470"/>
        <v>1.499999999999968E-2</v>
      </c>
      <c r="BQ539" s="8">
        <f t="shared" si="471"/>
        <v>2.7000000000000135E-2</v>
      </c>
      <c r="BR539" s="8">
        <f t="shared" si="472"/>
        <v>8.6000000000000298E-2</v>
      </c>
      <c r="BS539" s="8">
        <f t="shared" si="473"/>
        <v>9.4999999999999751E-2</v>
      </c>
      <c r="BT539" s="8">
        <f t="shared" si="474"/>
        <v>5.1999999999999602E-2</v>
      </c>
      <c r="BU539" s="8">
        <f t="shared" si="475"/>
        <v>6.0000000000002274E-3</v>
      </c>
      <c r="BV539" s="8">
        <f t="shared" si="476"/>
        <v>3.9999999999995595E-3</v>
      </c>
      <c r="BW539" s="8">
        <f t="shared" si="477"/>
        <v>1.6000000000000014E-2</v>
      </c>
      <c r="BX539" s="8">
        <f t="shared" si="478"/>
        <v>6.0000000000002274E-3</v>
      </c>
      <c r="BY539" s="8">
        <f t="shared" si="479"/>
        <v>6.0000000000002274E-3</v>
      </c>
      <c r="BZ539" s="8">
        <f t="shared" si="480"/>
        <v>0.11800000000000033</v>
      </c>
      <c r="CA539" s="8">
        <f t="shared" si="481"/>
        <v>0.1379999999999999</v>
      </c>
      <c r="CB539" s="8">
        <f t="shared" si="482"/>
        <v>8.3000000000000185E-2</v>
      </c>
      <c r="CC539" s="8">
        <f t="shared" si="483"/>
        <v>1.000000000000334E-3</v>
      </c>
      <c r="CD539" s="8">
        <f t="shared" si="484"/>
        <v>3.3999999999999808E-2</v>
      </c>
      <c r="CE539" s="8">
        <f t="shared" si="485"/>
        <v>0.20699999999999985</v>
      </c>
      <c r="CF539" s="8">
        <f t="shared" si="486"/>
        <v>0.12049999999999983</v>
      </c>
      <c r="CG539" s="8">
        <f t="shared" si="487"/>
        <v>0.75</v>
      </c>
      <c r="CH539" s="8">
        <f t="shared" si="488"/>
        <v>0.13999999999999968</v>
      </c>
      <c r="CI539" s="8">
        <f t="shared" si="489"/>
        <v>4.0000000000000036E-2</v>
      </c>
      <c r="CJ539" s="8">
        <f t="shared" si="490"/>
        <v>4.9999999999999822E-2</v>
      </c>
      <c r="CK539" s="8">
        <f t="shared" si="491"/>
        <v>9.9999999999997868E-3</v>
      </c>
      <c r="CL539" s="8">
        <f t="shared" si="492"/>
        <v>0.25</v>
      </c>
      <c r="CM539" s="8">
        <f t="shared" si="493"/>
        <v>0.24000000000000021</v>
      </c>
      <c r="CN539" s="8"/>
    </row>
    <row r="540" spans="1:92">
      <c r="A540" s="1">
        <f t="shared" si="521"/>
        <v>538</v>
      </c>
      <c r="B540" s="19"/>
      <c r="C540" s="1">
        <v>4</v>
      </c>
      <c r="D540" s="4">
        <f t="shared" si="495"/>
        <v>35</v>
      </c>
      <c r="E540" s="4" t="s">
        <v>162</v>
      </c>
      <c r="F540" s="4">
        <v>3</v>
      </c>
      <c r="G540" s="4" t="s">
        <v>13</v>
      </c>
      <c r="H540" s="4" t="s">
        <v>19</v>
      </c>
      <c r="I540" s="4"/>
      <c r="J540" s="5">
        <v>97.2</v>
      </c>
      <c r="K540" s="69"/>
      <c r="L540" s="41">
        <v>3.4910000000000001</v>
      </c>
      <c r="M540" s="132" t="s">
        <v>116</v>
      </c>
      <c r="N540" s="1" t="s">
        <v>15</v>
      </c>
      <c r="O540" s="23">
        <v>3.4990000000000001</v>
      </c>
      <c r="P540" s="1" t="s">
        <v>9</v>
      </c>
      <c r="Q540" s="3" t="s">
        <v>227</v>
      </c>
      <c r="R540" s="23">
        <v>3.94</v>
      </c>
      <c r="S540" s="23">
        <v>3.6389999999999998</v>
      </c>
      <c r="T540" s="23">
        <v>3.6219999999999999</v>
      </c>
      <c r="U540" s="23">
        <v>3.6739999999999999</v>
      </c>
      <c r="V540" s="23">
        <v>3.5710000000000002</v>
      </c>
      <c r="W540" s="50"/>
      <c r="X540" s="50"/>
      <c r="Y540" s="50"/>
      <c r="Z540" s="23">
        <v>3.4950000000000001</v>
      </c>
      <c r="AA540" s="50"/>
      <c r="AB540" s="23">
        <v>3.8130000000000002</v>
      </c>
      <c r="AC540" s="23">
        <v>3.84</v>
      </c>
      <c r="AD540" s="23">
        <v>3.7770000000000001</v>
      </c>
      <c r="AE540" s="23">
        <v>3.6779999999999999</v>
      </c>
      <c r="AF540" s="23">
        <v>3.6139999999999999</v>
      </c>
      <c r="AG540" s="23">
        <v>3.3039999999999998</v>
      </c>
      <c r="AH540" s="23">
        <f t="shared" si="522"/>
        <v>3.4589999999999996</v>
      </c>
      <c r="AI540" s="7">
        <v>3.44</v>
      </c>
      <c r="AJ540" s="7">
        <v>3.57</v>
      </c>
      <c r="AK540" s="7">
        <v>3.34</v>
      </c>
      <c r="AL540" s="4">
        <v>3.55</v>
      </c>
      <c r="AM540" s="4">
        <v>3.49</v>
      </c>
      <c r="AN540" s="7">
        <v>3.67</v>
      </c>
      <c r="AO540" s="7">
        <v>3.66</v>
      </c>
      <c r="AP540" s="3"/>
      <c r="AQ540" s="23">
        <f t="shared" si="497"/>
        <v>0.44899999999999984</v>
      </c>
      <c r="AR540" s="23">
        <f t="shared" si="519"/>
        <v>0.14799999999999969</v>
      </c>
      <c r="AS540" s="23">
        <f t="shared" si="520"/>
        <v>0.13099999999999978</v>
      </c>
      <c r="AT540" s="23">
        <f t="shared" si="498"/>
        <v>0.18299999999999983</v>
      </c>
      <c r="AU540" s="23">
        <f t="shared" si="499"/>
        <v>8.0000000000000071E-2</v>
      </c>
      <c r="AV540" s="23" t="str">
        <f t="shared" si="500"/>
        <v/>
      </c>
      <c r="AW540" s="23" t="str">
        <f t="shared" si="501"/>
        <v/>
      </c>
      <c r="AX540" s="23" t="str">
        <f t="shared" si="502"/>
        <v/>
      </c>
      <c r="AY540" s="23">
        <f t="shared" si="503"/>
        <v>4.0000000000000036E-3</v>
      </c>
      <c r="AZ540" s="23" t="str">
        <f t="shared" si="504"/>
        <v/>
      </c>
      <c r="BA540" s="23">
        <f t="shared" si="505"/>
        <v>0.32200000000000006</v>
      </c>
      <c r="BB540" s="23">
        <f t="shared" si="506"/>
        <v>0.34899999999999975</v>
      </c>
      <c r="BC540" s="23">
        <f t="shared" si="507"/>
        <v>0.28600000000000003</v>
      </c>
      <c r="BD540" s="23">
        <f t="shared" si="508"/>
        <v>0.18699999999999983</v>
      </c>
      <c r="BE540" s="23">
        <f t="shared" si="509"/>
        <v>0.12299999999999978</v>
      </c>
      <c r="BF540" s="23">
        <f t="shared" si="510"/>
        <v>-0.18700000000000028</v>
      </c>
      <c r="BG540" s="23">
        <f t="shared" si="511"/>
        <v>-3.2000000000000473E-2</v>
      </c>
      <c r="BH540" s="23">
        <f t="shared" si="512"/>
        <v>-5.1000000000000156E-2</v>
      </c>
      <c r="BI540" s="23">
        <f t="shared" si="513"/>
        <v>7.8999999999999737E-2</v>
      </c>
      <c r="BJ540" s="23">
        <f t="shared" si="514"/>
        <v>-0.15100000000000025</v>
      </c>
      <c r="BK540" s="23">
        <f t="shared" si="515"/>
        <v>5.8999999999999719E-2</v>
      </c>
      <c r="BL540" s="23">
        <f t="shared" si="516"/>
        <v>-9.9999999999988987E-4</v>
      </c>
      <c r="BM540" s="23">
        <f t="shared" si="517"/>
        <v>0.17899999999999983</v>
      </c>
      <c r="BN540" s="23">
        <f t="shared" si="518"/>
        <v>0.16900000000000004</v>
      </c>
      <c r="BP540" s="8">
        <f t="shared" si="470"/>
        <v>0.44899999999999984</v>
      </c>
      <c r="BQ540" s="8">
        <f t="shared" si="471"/>
        <v>0.14799999999999969</v>
      </c>
      <c r="BR540" s="8">
        <f t="shared" si="472"/>
        <v>0.13099999999999978</v>
      </c>
      <c r="BS540" s="8">
        <f t="shared" si="473"/>
        <v>0.18299999999999983</v>
      </c>
      <c r="BT540" s="8">
        <f t="shared" si="474"/>
        <v>8.0000000000000071E-2</v>
      </c>
      <c r="BU540" s="8" t="str">
        <f t="shared" si="475"/>
        <v/>
      </c>
      <c r="BV540" s="8" t="str">
        <f t="shared" si="476"/>
        <v/>
      </c>
      <c r="BW540" s="8" t="str">
        <f t="shared" si="477"/>
        <v/>
      </c>
      <c r="BX540" s="8">
        <f t="shared" si="478"/>
        <v>4.0000000000000036E-3</v>
      </c>
      <c r="BY540" s="8" t="str">
        <f t="shared" si="479"/>
        <v/>
      </c>
      <c r="BZ540" s="8">
        <f t="shared" si="480"/>
        <v>0.32200000000000006</v>
      </c>
      <c r="CA540" s="8">
        <f t="shared" si="481"/>
        <v>0.34899999999999975</v>
      </c>
      <c r="CB540" s="8">
        <f t="shared" si="482"/>
        <v>0.28600000000000003</v>
      </c>
      <c r="CC540" s="8">
        <f t="shared" si="483"/>
        <v>0.18699999999999983</v>
      </c>
      <c r="CD540" s="8">
        <f t="shared" si="484"/>
        <v>0.12299999999999978</v>
      </c>
      <c r="CE540" s="8">
        <f t="shared" si="485"/>
        <v>0.18700000000000028</v>
      </c>
      <c r="CF540" s="8">
        <f t="shared" si="486"/>
        <v>3.2000000000000473E-2</v>
      </c>
      <c r="CG540" s="8">
        <f t="shared" si="487"/>
        <v>5.1000000000000156E-2</v>
      </c>
      <c r="CH540" s="8">
        <f t="shared" si="488"/>
        <v>7.8999999999999737E-2</v>
      </c>
      <c r="CI540" s="8">
        <f t="shared" si="489"/>
        <v>0.15100000000000025</v>
      </c>
      <c r="CJ540" s="8">
        <f t="shared" si="490"/>
        <v>5.8999999999999719E-2</v>
      </c>
      <c r="CK540" s="8">
        <f t="shared" si="491"/>
        <v>9.9999999999988987E-4</v>
      </c>
      <c r="CL540" s="8">
        <f t="shared" si="492"/>
        <v>0.17899999999999983</v>
      </c>
      <c r="CM540" s="8">
        <f t="shared" si="493"/>
        <v>0.16900000000000004</v>
      </c>
      <c r="CN540" s="8"/>
    </row>
    <row r="541" spans="1:92">
      <c r="A541" s="1">
        <f t="shared" si="521"/>
        <v>539</v>
      </c>
      <c r="B541" s="19"/>
      <c r="C541" s="1">
        <v>4</v>
      </c>
      <c r="D541" s="4">
        <f t="shared" si="495"/>
        <v>35</v>
      </c>
      <c r="E541" s="4" t="s">
        <v>163</v>
      </c>
      <c r="F541" s="4">
        <v>3</v>
      </c>
      <c r="G541" s="4" t="s">
        <v>13</v>
      </c>
      <c r="H541" s="4" t="s">
        <v>19</v>
      </c>
      <c r="I541" s="4"/>
      <c r="J541" s="5">
        <v>98.6</v>
      </c>
      <c r="K541" s="69"/>
      <c r="L541" s="41">
        <v>4.7320000000000002</v>
      </c>
      <c r="M541" s="132" t="s">
        <v>116</v>
      </c>
      <c r="N541" s="1" t="s">
        <v>15</v>
      </c>
      <c r="O541" s="23">
        <v>4.74</v>
      </c>
      <c r="P541" s="1" t="s">
        <v>9</v>
      </c>
      <c r="Q541" s="3" t="s">
        <v>227</v>
      </c>
      <c r="R541" s="23">
        <v>4.8570000000000002</v>
      </c>
      <c r="S541" s="23">
        <v>4.8140000000000001</v>
      </c>
      <c r="T541" s="23">
        <v>4.7519999999999998</v>
      </c>
      <c r="U541" s="23">
        <v>4.7750000000000004</v>
      </c>
      <c r="V541" s="23">
        <v>4.6920000000000002</v>
      </c>
      <c r="W541" s="50"/>
      <c r="X541" s="50"/>
      <c r="Y541" s="50"/>
      <c r="Z541" s="23">
        <v>4.7370000000000001</v>
      </c>
      <c r="AA541" s="50"/>
      <c r="AB541" s="23">
        <v>4.8570000000000002</v>
      </c>
      <c r="AC541" s="23">
        <v>4.8739999999999997</v>
      </c>
      <c r="AD541" s="23">
        <v>4.8550000000000004</v>
      </c>
      <c r="AE541" s="23">
        <v>4.7510000000000003</v>
      </c>
      <c r="AF541" s="23">
        <v>4.7960000000000003</v>
      </c>
      <c r="AG541" s="23">
        <v>4.5110000000000001</v>
      </c>
      <c r="AH541" s="23">
        <f t="shared" si="522"/>
        <v>4.6535000000000002</v>
      </c>
      <c r="AI541" s="7">
        <v>4.5999999999999996</v>
      </c>
      <c r="AJ541" s="7">
        <v>4.82</v>
      </c>
      <c r="AK541" s="7">
        <v>4.58</v>
      </c>
      <c r="AL541" s="4">
        <v>4.7699999999999996</v>
      </c>
      <c r="AM541" s="4">
        <v>4.72</v>
      </c>
      <c r="AN541" s="7">
        <v>4.8899999999999997</v>
      </c>
      <c r="AO541" s="7">
        <v>4.87</v>
      </c>
      <c r="AP541" s="3"/>
      <c r="AQ541" s="23">
        <f t="shared" si="497"/>
        <v>0.125</v>
      </c>
      <c r="AR541" s="23">
        <f t="shared" si="519"/>
        <v>8.1999999999999851E-2</v>
      </c>
      <c r="AS541" s="23">
        <f t="shared" si="520"/>
        <v>1.9999999999999574E-2</v>
      </c>
      <c r="AT541" s="23">
        <f t="shared" si="498"/>
        <v>4.3000000000000149E-2</v>
      </c>
      <c r="AU541" s="23">
        <f t="shared" si="499"/>
        <v>-4.0000000000000036E-2</v>
      </c>
      <c r="AV541" s="23" t="str">
        <f t="shared" si="500"/>
        <v/>
      </c>
      <c r="AW541" s="23" t="str">
        <f t="shared" si="501"/>
        <v/>
      </c>
      <c r="AX541" s="23" t="str">
        <f t="shared" si="502"/>
        <v/>
      </c>
      <c r="AY541" s="23">
        <f t="shared" si="503"/>
        <v>4.9999999999998934E-3</v>
      </c>
      <c r="AZ541" s="23" t="str">
        <f t="shared" si="504"/>
        <v/>
      </c>
      <c r="BA541" s="23">
        <f t="shared" si="505"/>
        <v>0.125</v>
      </c>
      <c r="BB541" s="23">
        <f t="shared" si="506"/>
        <v>0.14199999999999946</v>
      </c>
      <c r="BC541" s="23">
        <f t="shared" si="507"/>
        <v>0.12300000000000022</v>
      </c>
      <c r="BD541" s="23">
        <f t="shared" si="508"/>
        <v>1.9000000000000128E-2</v>
      </c>
      <c r="BE541" s="23">
        <f t="shared" si="509"/>
        <v>6.4000000000000057E-2</v>
      </c>
      <c r="BF541" s="23">
        <f t="shared" si="510"/>
        <v>-0.22100000000000009</v>
      </c>
      <c r="BG541" s="23">
        <f t="shared" si="511"/>
        <v>-7.8500000000000014E-2</v>
      </c>
      <c r="BH541" s="23">
        <f t="shared" si="512"/>
        <v>-0.13200000000000056</v>
      </c>
      <c r="BI541" s="23">
        <f t="shared" si="513"/>
        <v>8.8000000000000078E-2</v>
      </c>
      <c r="BJ541" s="23">
        <f t="shared" si="514"/>
        <v>-0.15200000000000014</v>
      </c>
      <c r="BK541" s="23">
        <f t="shared" si="515"/>
        <v>3.7999999999999368E-2</v>
      </c>
      <c r="BL541" s="23">
        <f t="shared" si="516"/>
        <v>-1.2000000000000455E-2</v>
      </c>
      <c r="BM541" s="23">
        <f t="shared" si="517"/>
        <v>0.15799999999999947</v>
      </c>
      <c r="BN541" s="23">
        <f t="shared" si="518"/>
        <v>0.1379999999999999</v>
      </c>
      <c r="BP541" s="8">
        <f t="shared" si="470"/>
        <v>0.125</v>
      </c>
      <c r="BQ541" s="8">
        <f t="shared" si="471"/>
        <v>8.1999999999999851E-2</v>
      </c>
      <c r="BR541" s="8">
        <f t="shared" si="472"/>
        <v>1.9999999999999574E-2</v>
      </c>
      <c r="BS541" s="8">
        <f t="shared" si="473"/>
        <v>4.3000000000000149E-2</v>
      </c>
      <c r="BT541" s="8">
        <f t="shared" si="474"/>
        <v>4.0000000000000036E-2</v>
      </c>
      <c r="BU541" s="8" t="str">
        <f t="shared" si="475"/>
        <v/>
      </c>
      <c r="BV541" s="8" t="str">
        <f t="shared" si="476"/>
        <v/>
      </c>
      <c r="BW541" s="8" t="str">
        <f t="shared" si="477"/>
        <v/>
      </c>
      <c r="BX541" s="8">
        <f t="shared" si="478"/>
        <v>4.9999999999998934E-3</v>
      </c>
      <c r="BY541" s="8" t="str">
        <f t="shared" si="479"/>
        <v/>
      </c>
      <c r="BZ541" s="8">
        <f t="shared" si="480"/>
        <v>0.125</v>
      </c>
      <c r="CA541" s="8">
        <f t="shared" si="481"/>
        <v>0.14199999999999946</v>
      </c>
      <c r="CB541" s="8">
        <f t="shared" si="482"/>
        <v>0.12300000000000022</v>
      </c>
      <c r="CC541" s="8">
        <f t="shared" si="483"/>
        <v>1.9000000000000128E-2</v>
      </c>
      <c r="CD541" s="8">
        <f t="shared" si="484"/>
        <v>6.4000000000000057E-2</v>
      </c>
      <c r="CE541" s="8">
        <f t="shared" si="485"/>
        <v>0.22100000000000009</v>
      </c>
      <c r="CF541" s="8">
        <f t="shared" si="486"/>
        <v>7.8500000000000014E-2</v>
      </c>
      <c r="CG541" s="8">
        <f t="shared" si="487"/>
        <v>0.13200000000000056</v>
      </c>
      <c r="CH541" s="8">
        <f t="shared" si="488"/>
        <v>8.8000000000000078E-2</v>
      </c>
      <c r="CI541" s="8">
        <f t="shared" si="489"/>
        <v>0.15200000000000014</v>
      </c>
      <c r="CJ541" s="8">
        <f t="shared" si="490"/>
        <v>3.7999999999999368E-2</v>
      </c>
      <c r="CK541" s="8">
        <f t="shared" si="491"/>
        <v>1.2000000000000455E-2</v>
      </c>
      <c r="CL541" s="8">
        <f t="shared" si="492"/>
        <v>0.15799999999999947</v>
      </c>
      <c r="CM541" s="8">
        <f t="shared" si="493"/>
        <v>0.1379999999999999</v>
      </c>
      <c r="CN541" s="8"/>
    </row>
    <row r="542" spans="1:92">
      <c r="A542" s="1">
        <f t="shared" si="521"/>
        <v>540</v>
      </c>
      <c r="B542" s="34" t="s">
        <v>179</v>
      </c>
      <c r="C542" s="1">
        <v>10</v>
      </c>
      <c r="D542" s="4">
        <f t="shared" si="495"/>
        <v>1016</v>
      </c>
      <c r="E542" s="4" t="s">
        <v>183</v>
      </c>
      <c r="F542" s="4">
        <v>1</v>
      </c>
      <c r="G542" s="4" t="s">
        <v>13</v>
      </c>
      <c r="H542" s="4" t="s">
        <v>19</v>
      </c>
      <c r="I542" s="4"/>
      <c r="J542" s="5">
        <v>85.8</v>
      </c>
      <c r="K542" s="67">
        <v>0</v>
      </c>
      <c r="L542" s="41">
        <v>4.2759999999999998</v>
      </c>
      <c r="M542" s="132" t="s">
        <v>127</v>
      </c>
      <c r="N542" s="1" t="s">
        <v>15</v>
      </c>
      <c r="O542" s="64"/>
      <c r="P542" s="9"/>
      <c r="Q542" s="3" t="s">
        <v>227</v>
      </c>
      <c r="R542" s="23">
        <v>4.49</v>
      </c>
      <c r="S542" s="23">
        <v>4.4470000000000001</v>
      </c>
      <c r="T542" s="23">
        <v>4.8239999999999998</v>
      </c>
      <c r="U542" s="45"/>
      <c r="V542" s="23">
        <v>4.4459999999999997</v>
      </c>
      <c r="W542" s="23">
        <v>4.3849999999999998</v>
      </c>
      <c r="X542" s="23">
        <v>4.3890000000000002</v>
      </c>
      <c r="Y542" s="23">
        <v>4.3380000000000001</v>
      </c>
      <c r="Z542" s="23">
        <v>4.3</v>
      </c>
      <c r="AA542" s="45"/>
      <c r="AB542" s="23">
        <v>4.3520000000000003</v>
      </c>
      <c r="AC542" s="23">
        <v>4.3470000000000004</v>
      </c>
      <c r="AD542" s="23">
        <v>4.38</v>
      </c>
      <c r="AE542" s="23">
        <v>4.1269999999999998</v>
      </c>
      <c r="AF542" s="23">
        <v>4.4569999999999999</v>
      </c>
      <c r="AG542" s="23">
        <v>4.1870000000000003</v>
      </c>
      <c r="AH542" s="23">
        <f t="shared" ref="AH542:AH555" si="523">SUM(AF542:AG542)/2</f>
        <v>4.3220000000000001</v>
      </c>
      <c r="AI542" s="29"/>
      <c r="AJ542" s="29"/>
      <c r="AK542" s="29"/>
      <c r="AL542" s="29"/>
      <c r="AM542" s="29"/>
      <c r="AN542" s="29"/>
      <c r="AO542" s="29"/>
      <c r="AP542" s="3"/>
      <c r="AQ542" s="23">
        <f t="shared" si="497"/>
        <v>0.21400000000000041</v>
      </c>
      <c r="AR542" s="23">
        <f t="shared" si="519"/>
        <v>0.17100000000000026</v>
      </c>
      <c r="AS542" s="23">
        <f t="shared" si="520"/>
        <v>0.54800000000000004</v>
      </c>
      <c r="AT542" s="23" t="str">
        <f t="shared" si="498"/>
        <v/>
      </c>
      <c r="AU542" s="23">
        <f t="shared" si="499"/>
        <v>0.16999999999999993</v>
      </c>
      <c r="AV542" s="23">
        <f t="shared" si="500"/>
        <v>0.10899999999999999</v>
      </c>
      <c r="AW542" s="23">
        <f t="shared" si="501"/>
        <v>0.11300000000000043</v>
      </c>
      <c r="AX542" s="23">
        <f t="shared" si="502"/>
        <v>6.2000000000000277E-2</v>
      </c>
      <c r="AY542" s="23">
        <f t="shared" si="503"/>
        <v>2.4000000000000021E-2</v>
      </c>
      <c r="AZ542" s="23" t="str">
        <f t="shared" si="504"/>
        <v/>
      </c>
      <c r="BA542" s="23">
        <f t="shared" si="505"/>
        <v>7.6000000000000512E-2</v>
      </c>
      <c r="BB542" s="23">
        <f t="shared" si="506"/>
        <v>7.1000000000000618E-2</v>
      </c>
      <c r="BC542" s="23">
        <f t="shared" si="507"/>
        <v>0.10400000000000009</v>
      </c>
      <c r="BD542" s="23">
        <f t="shared" si="508"/>
        <v>-0.14900000000000002</v>
      </c>
      <c r="BE542" s="23">
        <f t="shared" si="509"/>
        <v>0.18100000000000005</v>
      </c>
      <c r="BF542" s="23">
        <f t="shared" si="510"/>
        <v>-8.8999999999999524E-2</v>
      </c>
      <c r="BG542" s="23">
        <f t="shared" si="511"/>
        <v>4.6000000000000263E-2</v>
      </c>
      <c r="BH542" s="23" t="str">
        <f t="shared" si="512"/>
        <v/>
      </c>
      <c r="BI542" s="23" t="str">
        <f t="shared" si="513"/>
        <v/>
      </c>
      <c r="BJ542" s="23" t="str">
        <f t="shared" si="514"/>
        <v/>
      </c>
      <c r="BK542" s="23" t="str">
        <f t="shared" si="515"/>
        <v/>
      </c>
      <c r="BL542" s="23" t="str">
        <f t="shared" si="516"/>
        <v/>
      </c>
      <c r="BM542" s="23" t="str">
        <f t="shared" si="517"/>
        <v/>
      </c>
      <c r="BN542" s="23" t="str">
        <f t="shared" si="518"/>
        <v/>
      </c>
      <c r="BP542" s="8">
        <f t="shared" si="470"/>
        <v>0.21400000000000041</v>
      </c>
      <c r="BQ542" s="8">
        <f t="shared" si="471"/>
        <v>0.17100000000000026</v>
      </c>
      <c r="BR542" s="8">
        <f t="shared" si="472"/>
        <v>0.54800000000000004</v>
      </c>
      <c r="BS542" s="8" t="str">
        <f t="shared" si="473"/>
        <v/>
      </c>
      <c r="BT542" s="8">
        <f t="shared" si="474"/>
        <v>0.16999999999999993</v>
      </c>
      <c r="BU542" s="8">
        <f t="shared" si="475"/>
        <v>0.10899999999999999</v>
      </c>
      <c r="BV542" s="8">
        <f t="shared" si="476"/>
        <v>0.11300000000000043</v>
      </c>
      <c r="BW542" s="8">
        <f t="shared" si="477"/>
        <v>6.2000000000000277E-2</v>
      </c>
      <c r="BX542" s="8">
        <f t="shared" si="478"/>
        <v>2.4000000000000021E-2</v>
      </c>
      <c r="BY542" s="8" t="str">
        <f t="shared" si="479"/>
        <v/>
      </c>
      <c r="BZ542" s="8">
        <f t="shared" si="480"/>
        <v>7.6000000000000512E-2</v>
      </c>
      <c r="CA542" s="8">
        <f t="shared" si="481"/>
        <v>7.1000000000000618E-2</v>
      </c>
      <c r="CB542" s="8">
        <f t="shared" si="482"/>
        <v>0.10400000000000009</v>
      </c>
      <c r="CC542" s="8">
        <f t="shared" si="483"/>
        <v>0.14900000000000002</v>
      </c>
      <c r="CD542" s="8">
        <f t="shared" si="484"/>
        <v>0.18100000000000005</v>
      </c>
      <c r="CE542" s="8">
        <f t="shared" si="485"/>
        <v>8.8999999999999524E-2</v>
      </c>
      <c r="CF542" s="8">
        <f t="shared" si="486"/>
        <v>4.6000000000000263E-2</v>
      </c>
      <c r="CG542" s="8" t="str">
        <f t="shared" si="487"/>
        <v/>
      </c>
      <c r="CH542" s="8" t="str">
        <f t="shared" si="488"/>
        <v/>
      </c>
      <c r="CI542" s="8" t="str">
        <f t="shared" si="489"/>
        <v/>
      </c>
      <c r="CJ542" s="8" t="str">
        <f t="shared" si="490"/>
        <v/>
      </c>
      <c r="CK542" s="8" t="str">
        <f t="shared" si="491"/>
        <v/>
      </c>
      <c r="CL542" s="8" t="str">
        <f t="shared" si="492"/>
        <v/>
      </c>
      <c r="CM542" s="8" t="str">
        <f t="shared" si="493"/>
        <v/>
      </c>
      <c r="CN542" s="8"/>
    </row>
    <row r="543" spans="1:92">
      <c r="A543" s="1">
        <f t="shared" si="521"/>
        <v>541</v>
      </c>
      <c r="B543" s="34"/>
      <c r="C543" s="1">
        <v>10</v>
      </c>
      <c r="D543" s="4">
        <f t="shared" si="495"/>
        <v>1016</v>
      </c>
      <c r="E543" s="4" t="s">
        <v>185</v>
      </c>
      <c r="F543" s="4">
        <v>1</v>
      </c>
      <c r="G543" s="4" t="s">
        <v>13</v>
      </c>
      <c r="H543" s="4" t="s">
        <v>19</v>
      </c>
      <c r="I543" s="4"/>
      <c r="J543" s="5">
        <v>90.3</v>
      </c>
      <c r="K543" s="67">
        <v>6.7000000000000004E-2</v>
      </c>
      <c r="L543" s="49">
        <v>4.9029999999999996</v>
      </c>
      <c r="M543" s="132" t="s">
        <v>127</v>
      </c>
      <c r="N543" s="10" t="s">
        <v>128</v>
      </c>
      <c r="O543" s="64"/>
      <c r="P543" s="9"/>
      <c r="Q543" s="3" t="s">
        <v>227</v>
      </c>
      <c r="R543" s="23">
        <v>5.1509999999999998</v>
      </c>
      <c r="S543" s="23">
        <v>4.8159999999999998</v>
      </c>
      <c r="T543" s="23">
        <v>5.3010000000000002</v>
      </c>
      <c r="U543" s="45"/>
      <c r="V543" s="23">
        <v>5.0529999999999999</v>
      </c>
      <c r="W543" s="23">
        <v>4.9409999999999998</v>
      </c>
      <c r="X543" s="23">
        <v>4.9359999999999999</v>
      </c>
      <c r="Y543" s="23">
        <v>4.923</v>
      </c>
      <c r="Z543" s="23">
        <v>4.867</v>
      </c>
      <c r="AA543" s="45"/>
      <c r="AB543" s="23">
        <v>4.931</v>
      </c>
      <c r="AC543" s="23">
        <v>4.9610000000000003</v>
      </c>
      <c r="AD543" s="23">
        <v>4.9189999999999996</v>
      </c>
      <c r="AE543" s="23">
        <v>4.7370000000000001</v>
      </c>
      <c r="AF543" s="23">
        <v>4.806</v>
      </c>
      <c r="AG543" s="23">
        <v>4.7590000000000003</v>
      </c>
      <c r="AH543" s="23">
        <f t="shared" si="523"/>
        <v>4.7825000000000006</v>
      </c>
      <c r="AI543" s="29"/>
      <c r="AJ543" s="29"/>
      <c r="AK543" s="29"/>
      <c r="AL543" s="29"/>
      <c r="AM543" s="29"/>
      <c r="AN543" s="29"/>
      <c r="AO543" s="29"/>
      <c r="AP543" s="3"/>
      <c r="AQ543" s="23">
        <f t="shared" si="497"/>
        <v>0.24800000000000022</v>
      </c>
      <c r="AR543" s="23">
        <f t="shared" si="519"/>
        <v>-8.6999999999999744E-2</v>
      </c>
      <c r="AS543" s="23">
        <f t="shared" si="520"/>
        <v>0.39800000000000058</v>
      </c>
      <c r="AT543" s="23" t="str">
        <f t="shared" si="498"/>
        <v/>
      </c>
      <c r="AU543" s="23">
        <f t="shared" si="499"/>
        <v>0.15000000000000036</v>
      </c>
      <c r="AV543" s="23">
        <f t="shared" si="500"/>
        <v>3.8000000000000256E-2</v>
      </c>
      <c r="AW543" s="23">
        <f t="shared" si="501"/>
        <v>3.3000000000000362E-2</v>
      </c>
      <c r="AX543" s="23">
        <f t="shared" si="502"/>
        <v>2.0000000000000462E-2</v>
      </c>
      <c r="AY543" s="23">
        <f t="shared" si="503"/>
        <v>-3.5999999999999588E-2</v>
      </c>
      <c r="AZ543" s="23" t="str">
        <f t="shared" si="504"/>
        <v/>
      </c>
      <c r="BA543" s="23">
        <f t="shared" si="505"/>
        <v>2.8000000000000469E-2</v>
      </c>
      <c r="BB543" s="23">
        <f t="shared" si="506"/>
        <v>5.8000000000000718E-2</v>
      </c>
      <c r="BC543" s="23">
        <f t="shared" si="507"/>
        <v>1.6000000000000014E-2</v>
      </c>
      <c r="BD543" s="23">
        <f t="shared" si="508"/>
        <v>-0.16599999999999948</v>
      </c>
      <c r="BE543" s="23">
        <f t="shared" si="509"/>
        <v>-9.6999999999999531E-2</v>
      </c>
      <c r="BF543" s="23">
        <f t="shared" si="510"/>
        <v>-0.14399999999999924</v>
      </c>
      <c r="BG543" s="23">
        <f t="shared" si="511"/>
        <v>-0.12049999999999894</v>
      </c>
      <c r="BH543" s="23" t="str">
        <f t="shared" si="512"/>
        <v/>
      </c>
      <c r="BI543" s="23" t="str">
        <f t="shared" si="513"/>
        <v/>
      </c>
      <c r="BJ543" s="23" t="str">
        <f t="shared" si="514"/>
        <v/>
      </c>
      <c r="BK543" s="23" t="str">
        <f t="shared" si="515"/>
        <v/>
      </c>
      <c r="BL543" s="23" t="str">
        <f t="shared" si="516"/>
        <v/>
      </c>
      <c r="BM543" s="23" t="str">
        <f t="shared" si="517"/>
        <v/>
      </c>
      <c r="BN543" s="23" t="str">
        <f t="shared" si="518"/>
        <v/>
      </c>
      <c r="BP543" s="8">
        <f t="shared" si="470"/>
        <v>0.24800000000000022</v>
      </c>
      <c r="BQ543" s="8">
        <f t="shared" si="471"/>
        <v>8.6999999999999744E-2</v>
      </c>
      <c r="BR543" s="8">
        <f t="shared" si="472"/>
        <v>0.39800000000000058</v>
      </c>
      <c r="BS543" s="8" t="str">
        <f t="shared" si="473"/>
        <v/>
      </c>
      <c r="BT543" s="8">
        <f t="shared" si="474"/>
        <v>0.15000000000000036</v>
      </c>
      <c r="BU543" s="8">
        <f t="shared" si="475"/>
        <v>3.8000000000000256E-2</v>
      </c>
      <c r="BV543" s="8">
        <f t="shared" si="476"/>
        <v>3.3000000000000362E-2</v>
      </c>
      <c r="BW543" s="8">
        <f t="shared" si="477"/>
        <v>2.0000000000000462E-2</v>
      </c>
      <c r="BX543" s="8">
        <f t="shared" si="478"/>
        <v>3.5999999999999588E-2</v>
      </c>
      <c r="BY543" s="8" t="str">
        <f t="shared" si="479"/>
        <v/>
      </c>
      <c r="BZ543" s="8">
        <f t="shared" si="480"/>
        <v>2.8000000000000469E-2</v>
      </c>
      <c r="CA543" s="8">
        <f t="shared" si="481"/>
        <v>5.8000000000000718E-2</v>
      </c>
      <c r="CB543" s="8">
        <f t="shared" si="482"/>
        <v>1.6000000000000014E-2</v>
      </c>
      <c r="CC543" s="8">
        <f t="shared" si="483"/>
        <v>0.16599999999999948</v>
      </c>
      <c r="CD543" s="8">
        <f t="shared" si="484"/>
        <v>9.6999999999999531E-2</v>
      </c>
      <c r="CE543" s="8">
        <f t="shared" si="485"/>
        <v>0.14399999999999924</v>
      </c>
      <c r="CF543" s="8">
        <f t="shared" si="486"/>
        <v>0.12049999999999894</v>
      </c>
      <c r="CG543" s="8" t="str">
        <f t="shared" si="487"/>
        <v/>
      </c>
      <c r="CH543" s="8" t="str">
        <f t="shared" si="488"/>
        <v/>
      </c>
      <c r="CI543" s="8" t="str">
        <f t="shared" si="489"/>
        <v/>
      </c>
      <c r="CJ543" s="8" t="str">
        <f t="shared" si="490"/>
        <v/>
      </c>
      <c r="CK543" s="8" t="str">
        <f t="shared" si="491"/>
        <v/>
      </c>
      <c r="CL543" s="8" t="str">
        <f t="shared" si="492"/>
        <v/>
      </c>
      <c r="CM543" s="8" t="str">
        <f t="shared" si="493"/>
        <v/>
      </c>
      <c r="CN543" s="8"/>
    </row>
    <row r="544" spans="1:92">
      <c r="A544" s="1">
        <f t="shared" si="521"/>
        <v>542</v>
      </c>
      <c r="B544" s="34"/>
      <c r="C544" s="1">
        <v>10</v>
      </c>
      <c r="D544" s="4">
        <f t="shared" si="495"/>
        <v>1016</v>
      </c>
      <c r="E544" s="4" t="s">
        <v>171</v>
      </c>
      <c r="F544" s="4">
        <v>1</v>
      </c>
      <c r="G544" s="4" t="s">
        <v>16</v>
      </c>
      <c r="H544" s="4" t="s">
        <v>24</v>
      </c>
      <c r="I544" s="4"/>
      <c r="J544" s="5">
        <v>92.7</v>
      </c>
      <c r="K544" s="69"/>
      <c r="L544" s="41">
        <v>5.6360000000000001</v>
      </c>
      <c r="M544" s="132" t="s">
        <v>127</v>
      </c>
      <c r="N544" s="1" t="s">
        <v>15</v>
      </c>
      <c r="O544" s="64"/>
      <c r="P544" s="9"/>
      <c r="Q544" s="3" t="s">
        <v>227</v>
      </c>
      <c r="R544" s="23">
        <v>5.6669999999999998</v>
      </c>
      <c r="S544" s="23">
        <v>5.5570000000000004</v>
      </c>
      <c r="T544" s="23">
        <v>5.98</v>
      </c>
      <c r="U544" s="45"/>
      <c r="V544" s="23">
        <v>5.7</v>
      </c>
      <c r="W544" s="23">
        <v>5.6619999999999999</v>
      </c>
      <c r="X544" s="23">
        <v>5.6689999999999996</v>
      </c>
      <c r="Y544" s="23">
        <v>5.657</v>
      </c>
      <c r="Z544" s="23">
        <v>5.6319999999999997</v>
      </c>
      <c r="AA544" s="45"/>
      <c r="AB544" s="23">
        <v>5.806</v>
      </c>
      <c r="AC544" s="23">
        <v>5.7530000000000001</v>
      </c>
      <c r="AD544" s="23">
        <v>5.6879999999999997</v>
      </c>
      <c r="AE544" s="23">
        <v>5.6890000000000001</v>
      </c>
      <c r="AF544" s="23">
        <v>5.6150000000000002</v>
      </c>
      <c r="AG544" s="23">
        <v>5.4880000000000004</v>
      </c>
      <c r="AH544" s="23">
        <f t="shared" si="523"/>
        <v>5.5515000000000008</v>
      </c>
      <c r="AI544" s="29"/>
      <c r="AJ544" s="29"/>
      <c r="AK544" s="29"/>
      <c r="AL544" s="29"/>
      <c r="AM544" s="29"/>
      <c r="AN544" s="29"/>
      <c r="AO544" s="29"/>
      <c r="AP544" s="3"/>
      <c r="AQ544" s="23">
        <f t="shared" si="497"/>
        <v>3.0999999999999694E-2</v>
      </c>
      <c r="AR544" s="23">
        <f t="shared" si="519"/>
        <v>-7.8999999999999737E-2</v>
      </c>
      <c r="AS544" s="23">
        <f t="shared" si="520"/>
        <v>0.34400000000000031</v>
      </c>
      <c r="AT544" s="23" t="str">
        <f t="shared" si="498"/>
        <v/>
      </c>
      <c r="AU544" s="23">
        <f t="shared" si="499"/>
        <v>6.4000000000000057E-2</v>
      </c>
      <c r="AV544" s="23">
        <f t="shared" si="500"/>
        <v>2.5999999999999801E-2</v>
      </c>
      <c r="AW544" s="23">
        <f t="shared" si="501"/>
        <v>3.2999999999999474E-2</v>
      </c>
      <c r="AX544" s="23">
        <f t="shared" si="502"/>
        <v>2.0999999999999908E-2</v>
      </c>
      <c r="AY544" s="23">
        <f t="shared" si="503"/>
        <v>-4.0000000000004476E-3</v>
      </c>
      <c r="AZ544" s="23" t="str">
        <f t="shared" si="504"/>
        <v/>
      </c>
      <c r="BA544" s="23">
        <f t="shared" si="505"/>
        <v>0.16999999999999993</v>
      </c>
      <c r="BB544" s="23">
        <f t="shared" si="506"/>
        <v>0.11699999999999999</v>
      </c>
      <c r="BC544" s="23">
        <f t="shared" si="507"/>
        <v>5.1999999999999602E-2</v>
      </c>
      <c r="BD544" s="23">
        <f t="shared" si="508"/>
        <v>5.2999999999999936E-2</v>
      </c>
      <c r="BE544" s="23">
        <f t="shared" si="509"/>
        <v>-2.0999999999999908E-2</v>
      </c>
      <c r="BF544" s="23">
        <f t="shared" si="510"/>
        <v>-0.14799999999999969</v>
      </c>
      <c r="BG544" s="23">
        <f t="shared" si="511"/>
        <v>-8.4499999999999353E-2</v>
      </c>
      <c r="BH544" s="23" t="str">
        <f t="shared" si="512"/>
        <v/>
      </c>
      <c r="BI544" s="23" t="str">
        <f t="shared" si="513"/>
        <v/>
      </c>
      <c r="BJ544" s="23" t="str">
        <f t="shared" si="514"/>
        <v/>
      </c>
      <c r="BK544" s="23" t="str">
        <f t="shared" si="515"/>
        <v/>
      </c>
      <c r="BL544" s="23" t="str">
        <f t="shared" si="516"/>
        <v/>
      </c>
      <c r="BM544" s="23" t="str">
        <f t="shared" si="517"/>
        <v/>
      </c>
      <c r="BN544" s="23" t="str">
        <f t="shared" si="518"/>
        <v/>
      </c>
      <c r="BP544" s="8">
        <f t="shared" si="470"/>
        <v>3.0999999999999694E-2</v>
      </c>
      <c r="BQ544" s="8">
        <f t="shared" si="471"/>
        <v>7.8999999999999737E-2</v>
      </c>
      <c r="BR544" s="8">
        <f t="shared" si="472"/>
        <v>0.34400000000000031</v>
      </c>
      <c r="BS544" s="8" t="str">
        <f t="shared" si="473"/>
        <v/>
      </c>
      <c r="BT544" s="8">
        <f t="shared" si="474"/>
        <v>6.4000000000000057E-2</v>
      </c>
      <c r="BU544" s="8">
        <f t="shared" si="475"/>
        <v>2.5999999999999801E-2</v>
      </c>
      <c r="BV544" s="8">
        <f t="shared" si="476"/>
        <v>3.2999999999999474E-2</v>
      </c>
      <c r="BW544" s="8">
        <f t="shared" si="477"/>
        <v>2.0999999999999908E-2</v>
      </c>
      <c r="BX544" s="8">
        <f t="shared" si="478"/>
        <v>4.0000000000004476E-3</v>
      </c>
      <c r="BY544" s="8" t="str">
        <f t="shared" si="479"/>
        <v/>
      </c>
      <c r="BZ544" s="8">
        <f t="shared" si="480"/>
        <v>0.16999999999999993</v>
      </c>
      <c r="CA544" s="8">
        <f t="shared" si="481"/>
        <v>0.11699999999999999</v>
      </c>
      <c r="CB544" s="8">
        <f t="shared" si="482"/>
        <v>5.1999999999999602E-2</v>
      </c>
      <c r="CC544" s="8">
        <f t="shared" si="483"/>
        <v>5.2999999999999936E-2</v>
      </c>
      <c r="CD544" s="8">
        <f t="shared" si="484"/>
        <v>2.0999999999999908E-2</v>
      </c>
      <c r="CE544" s="8">
        <f t="shared" si="485"/>
        <v>0.14799999999999969</v>
      </c>
      <c r="CF544" s="8">
        <f t="shared" si="486"/>
        <v>8.4499999999999353E-2</v>
      </c>
      <c r="CG544" s="8" t="str">
        <f t="shared" si="487"/>
        <v/>
      </c>
      <c r="CH544" s="8" t="str">
        <f t="shared" si="488"/>
        <v/>
      </c>
      <c r="CI544" s="8" t="str">
        <f t="shared" si="489"/>
        <v/>
      </c>
      <c r="CJ544" s="8" t="str">
        <f t="shared" si="490"/>
        <v/>
      </c>
      <c r="CK544" s="8" t="str">
        <f t="shared" si="491"/>
        <v/>
      </c>
      <c r="CL544" s="8" t="str">
        <f t="shared" si="492"/>
        <v/>
      </c>
      <c r="CM544" s="8" t="str">
        <f t="shared" si="493"/>
        <v/>
      </c>
      <c r="CN544" s="8"/>
    </row>
    <row r="545" spans="1:92">
      <c r="A545" s="1">
        <f t="shared" si="521"/>
        <v>543</v>
      </c>
      <c r="B545" s="34"/>
      <c r="C545" s="1">
        <v>10</v>
      </c>
      <c r="D545" s="4">
        <f t="shared" si="495"/>
        <v>1016</v>
      </c>
      <c r="E545" s="4" t="s">
        <v>262</v>
      </c>
      <c r="F545" s="4">
        <v>1</v>
      </c>
      <c r="G545" s="4" t="s">
        <v>13</v>
      </c>
      <c r="H545" s="4" t="s">
        <v>19</v>
      </c>
      <c r="I545" s="4"/>
      <c r="J545" s="5">
        <v>84.7</v>
      </c>
      <c r="K545" s="69"/>
      <c r="L545" s="41">
        <v>5.8449999999999998</v>
      </c>
      <c r="M545" s="132" t="s">
        <v>127</v>
      </c>
      <c r="N545" s="1" t="s">
        <v>15</v>
      </c>
      <c r="O545" s="64"/>
      <c r="P545" s="9"/>
      <c r="Q545" s="3" t="s">
        <v>227</v>
      </c>
      <c r="R545" s="23">
        <v>6.1920000000000002</v>
      </c>
      <c r="S545" s="23">
        <v>5.867</v>
      </c>
      <c r="T545" s="23">
        <v>6.3840000000000003</v>
      </c>
      <c r="U545" s="45"/>
      <c r="V545" s="23">
        <v>6.109</v>
      </c>
      <c r="W545" s="6">
        <v>6.0069999999999997</v>
      </c>
      <c r="X545" s="23">
        <v>5.9790000000000001</v>
      </c>
      <c r="Y545" s="23">
        <v>5.93</v>
      </c>
      <c r="Z545" s="23">
        <v>5.8259999999999996</v>
      </c>
      <c r="AA545" s="45"/>
      <c r="AB545" s="23">
        <v>6.1070000000000002</v>
      </c>
      <c r="AC545" s="23">
        <v>6.0970000000000004</v>
      </c>
      <c r="AD545" s="23">
        <v>6.024</v>
      </c>
      <c r="AE545" s="23">
        <v>5.9260000000000002</v>
      </c>
      <c r="AF545" s="23">
        <v>5.8959999999999999</v>
      </c>
      <c r="AG545" s="23">
        <v>5.8049999999999997</v>
      </c>
      <c r="AH545" s="23">
        <f t="shared" si="523"/>
        <v>5.8505000000000003</v>
      </c>
      <c r="AI545" s="29"/>
      <c r="AJ545" s="29"/>
      <c r="AK545" s="29"/>
      <c r="AL545" s="29"/>
      <c r="AM545" s="29"/>
      <c r="AN545" s="29"/>
      <c r="AO545" s="29"/>
      <c r="AP545" s="3"/>
      <c r="AQ545" s="23">
        <f t="shared" si="497"/>
        <v>0.34700000000000042</v>
      </c>
      <c r="AR545" s="23">
        <f t="shared" si="519"/>
        <v>2.2000000000000242E-2</v>
      </c>
      <c r="AS545" s="23">
        <f t="shared" si="520"/>
        <v>0.53900000000000059</v>
      </c>
      <c r="AT545" s="23" t="str">
        <f t="shared" si="498"/>
        <v/>
      </c>
      <c r="AU545" s="23">
        <f t="shared" si="499"/>
        <v>0.26400000000000023</v>
      </c>
      <c r="AV545" s="23">
        <f t="shared" si="500"/>
        <v>0.16199999999999992</v>
      </c>
      <c r="AW545" s="23">
        <f t="shared" si="501"/>
        <v>0.13400000000000034</v>
      </c>
      <c r="AX545" s="23">
        <f t="shared" si="502"/>
        <v>8.4999999999999964E-2</v>
      </c>
      <c r="AY545" s="23">
        <f t="shared" si="503"/>
        <v>-1.9000000000000128E-2</v>
      </c>
      <c r="AZ545" s="23" t="str">
        <f t="shared" si="504"/>
        <v/>
      </c>
      <c r="BA545" s="23">
        <f t="shared" si="505"/>
        <v>0.26200000000000045</v>
      </c>
      <c r="BB545" s="23">
        <f t="shared" si="506"/>
        <v>0.25200000000000067</v>
      </c>
      <c r="BC545" s="23">
        <f t="shared" si="507"/>
        <v>0.17900000000000027</v>
      </c>
      <c r="BD545" s="23">
        <f t="shared" si="508"/>
        <v>8.1000000000000405E-2</v>
      </c>
      <c r="BE545" s="23">
        <f t="shared" si="509"/>
        <v>5.1000000000000156E-2</v>
      </c>
      <c r="BF545" s="23">
        <f t="shared" si="510"/>
        <v>-4.0000000000000036E-2</v>
      </c>
      <c r="BG545" s="23">
        <f t="shared" si="511"/>
        <v>5.5000000000005045E-3</v>
      </c>
      <c r="BH545" s="23" t="str">
        <f t="shared" si="512"/>
        <v/>
      </c>
      <c r="BI545" s="23" t="str">
        <f t="shared" si="513"/>
        <v/>
      </c>
      <c r="BJ545" s="23" t="str">
        <f t="shared" si="514"/>
        <v/>
      </c>
      <c r="BK545" s="23" t="str">
        <f t="shared" si="515"/>
        <v/>
      </c>
      <c r="BL545" s="23" t="str">
        <f t="shared" si="516"/>
        <v/>
      </c>
      <c r="BM545" s="23" t="str">
        <f t="shared" si="517"/>
        <v/>
      </c>
      <c r="BN545" s="23" t="str">
        <f t="shared" si="518"/>
        <v/>
      </c>
      <c r="BP545" s="8">
        <f t="shared" si="470"/>
        <v>0.34700000000000042</v>
      </c>
      <c r="BQ545" s="8">
        <f t="shared" si="471"/>
        <v>2.2000000000000242E-2</v>
      </c>
      <c r="BR545" s="8">
        <f t="shared" si="472"/>
        <v>0.53900000000000059</v>
      </c>
      <c r="BS545" s="8" t="str">
        <f t="shared" si="473"/>
        <v/>
      </c>
      <c r="BT545" s="8">
        <f t="shared" si="474"/>
        <v>0.26400000000000023</v>
      </c>
      <c r="BU545" s="8">
        <f t="shared" si="475"/>
        <v>0.16199999999999992</v>
      </c>
      <c r="BV545" s="8">
        <f t="shared" si="476"/>
        <v>0.13400000000000034</v>
      </c>
      <c r="BW545" s="8">
        <f t="shared" si="477"/>
        <v>8.4999999999999964E-2</v>
      </c>
      <c r="BX545" s="8">
        <f t="shared" si="478"/>
        <v>1.9000000000000128E-2</v>
      </c>
      <c r="BY545" s="8" t="str">
        <f t="shared" si="479"/>
        <v/>
      </c>
      <c r="BZ545" s="8">
        <f t="shared" si="480"/>
        <v>0.26200000000000045</v>
      </c>
      <c r="CA545" s="8">
        <f t="shared" si="481"/>
        <v>0.25200000000000067</v>
      </c>
      <c r="CB545" s="8">
        <f t="shared" si="482"/>
        <v>0.17900000000000027</v>
      </c>
      <c r="CC545" s="8">
        <f t="shared" si="483"/>
        <v>8.1000000000000405E-2</v>
      </c>
      <c r="CD545" s="8">
        <f t="shared" si="484"/>
        <v>5.1000000000000156E-2</v>
      </c>
      <c r="CE545" s="8">
        <f t="shared" si="485"/>
        <v>4.0000000000000036E-2</v>
      </c>
      <c r="CF545" s="8">
        <f t="shared" si="486"/>
        <v>5.5000000000005045E-3</v>
      </c>
      <c r="CG545" s="8" t="str">
        <f t="shared" si="487"/>
        <v/>
      </c>
      <c r="CH545" s="8" t="str">
        <f t="shared" si="488"/>
        <v/>
      </c>
      <c r="CI545" s="8" t="str">
        <f t="shared" si="489"/>
        <v/>
      </c>
      <c r="CJ545" s="8" t="str">
        <f t="shared" si="490"/>
        <v/>
      </c>
      <c r="CK545" s="8" t="str">
        <f t="shared" si="491"/>
        <v/>
      </c>
      <c r="CL545" s="8" t="str">
        <f t="shared" si="492"/>
        <v/>
      </c>
      <c r="CM545" s="8" t="str">
        <f t="shared" si="493"/>
        <v/>
      </c>
      <c r="CN545" s="8"/>
    </row>
    <row r="546" spans="1:92">
      <c r="A546" s="1">
        <f t="shared" si="521"/>
        <v>544</v>
      </c>
      <c r="B546" s="34"/>
      <c r="C546" s="1">
        <v>10</v>
      </c>
      <c r="D546" s="4">
        <f t="shared" si="495"/>
        <v>1016</v>
      </c>
      <c r="E546" s="4" t="s">
        <v>137</v>
      </c>
      <c r="F546" s="4">
        <v>1</v>
      </c>
      <c r="G546" s="4" t="s">
        <v>13</v>
      </c>
      <c r="H546" s="4" t="s">
        <v>19</v>
      </c>
      <c r="I546" s="4"/>
      <c r="J546" s="5">
        <v>83.8</v>
      </c>
      <c r="K546" s="69"/>
      <c r="L546" s="55">
        <v>5.9020000000000001</v>
      </c>
      <c r="M546" s="132" t="s">
        <v>127</v>
      </c>
      <c r="N546" s="10" t="s">
        <v>128</v>
      </c>
      <c r="O546" s="64"/>
      <c r="P546" s="9"/>
      <c r="Q546" s="3" t="s">
        <v>227</v>
      </c>
      <c r="R546" s="23">
        <v>6.3230000000000004</v>
      </c>
      <c r="S546" s="23">
        <v>6.117</v>
      </c>
      <c r="T546" s="23">
        <v>6.4960000000000004</v>
      </c>
      <c r="U546" s="45"/>
      <c r="V546" s="23">
        <v>6.173</v>
      </c>
      <c r="W546" s="6">
        <v>6.0519999999999996</v>
      </c>
      <c r="X546" s="6">
        <v>6.0529999999999999</v>
      </c>
      <c r="Y546" s="23">
        <v>6.01</v>
      </c>
      <c r="Z546" s="23">
        <v>5.9429999999999996</v>
      </c>
      <c r="AA546" s="45"/>
      <c r="AB546" s="23">
        <v>6.03</v>
      </c>
      <c r="AC546" s="23">
        <v>6.016</v>
      </c>
      <c r="AD546" s="23">
        <v>6.0510000000000002</v>
      </c>
      <c r="AE546" s="23">
        <v>5.8079999999999998</v>
      </c>
      <c r="AF546" s="23">
        <v>6.1289999999999996</v>
      </c>
      <c r="AG546" s="23">
        <v>5.6289999999999996</v>
      </c>
      <c r="AH546" s="23">
        <f t="shared" si="523"/>
        <v>5.8789999999999996</v>
      </c>
      <c r="AI546" s="29"/>
      <c r="AJ546" s="29"/>
      <c r="AK546" s="29"/>
      <c r="AL546" s="29"/>
      <c r="AM546" s="29"/>
      <c r="AN546" s="29"/>
      <c r="AO546" s="29"/>
      <c r="AP546" s="3"/>
      <c r="AQ546" s="23">
        <f t="shared" si="497"/>
        <v>0.42100000000000026</v>
      </c>
      <c r="AR546" s="23">
        <f t="shared" si="519"/>
        <v>0.21499999999999986</v>
      </c>
      <c r="AS546" s="23">
        <f t="shared" si="520"/>
        <v>0.59400000000000031</v>
      </c>
      <c r="AT546" s="23" t="str">
        <f t="shared" si="498"/>
        <v/>
      </c>
      <c r="AU546" s="23">
        <f t="shared" si="499"/>
        <v>0.27099999999999991</v>
      </c>
      <c r="AV546" s="23">
        <f t="shared" si="500"/>
        <v>0.14999999999999947</v>
      </c>
      <c r="AW546" s="23">
        <f t="shared" si="501"/>
        <v>0.1509999999999998</v>
      </c>
      <c r="AX546" s="23">
        <f t="shared" si="502"/>
        <v>0.10799999999999965</v>
      </c>
      <c r="AY546" s="23">
        <f t="shared" si="503"/>
        <v>4.0999999999999481E-2</v>
      </c>
      <c r="AZ546" s="23" t="str">
        <f t="shared" si="504"/>
        <v/>
      </c>
      <c r="BA546" s="23">
        <f t="shared" si="505"/>
        <v>0.12800000000000011</v>
      </c>
      <c r="BB546" s="23">
        <f t="shared" si="506"/>
        <v>0.11399999999999988</v>
      </c>
      <c r="BC546" s="23">
        <f t="shared" si="507"/>
        <v>0.14900000000000002</v>
      </c>
      <c r="BD546" s="23">
        <f t="shared" si="508"/>
        <v>-9.4000000000000306E-2</v>
      </c>
      <c r="BE546" s="23">
        <f t="shared" si="509"/>
        <v>0.22699999999999942</v>
      </c>
      <c r="BF546" s="23">
        <f t="shared" si="510"/>
        <v>-0.27300000000000058</v>
      </c>
      <c r="BG546" s="23">
        <f t="shared" si="511"/>
        <v>-2.3000000000000576E-2</v>
      </c>
      <c r="BH546" s="23" t="str">
        <f t="shared" si="512"/>
        <v/>
      </c>
      <c r="BI546" s="23" t="str">
        <f t="shared" si="513"/>
        <v/>
      </c>
      <c r="BJ546" s="23" t="str">
        <f t="shared" si="514"/>
        <v/>
      </c>
      <c r="BK546" s="23" t="str">
        <f t="shared" si="515"/>
        <v/>
      </c>
      <c r="BL546" s="23" t="str">
        <f t="shared" si="516"/>
        <v/>
      </c>
      <c r="BM546" s="23" t="str">
        <f t="shared" si="517"/>
        <v/>
      </c>
      <c r="BN546" s="23" t="str">
        <f t="shared" si="518"/>
        <v/>
      </c>
      <c r="BP546" s="8">
        <f t="shared" si="470"/>
        <v>0.42100000000000026</v>
      </c>
      <c r="BQ546" s="8">
        <f t="shared" si="471"/>
        <v>0.21499999999999986</v>
      </c>
      <c r="BR546" s="8">
        <f t="shared" si="472"/>
        <v>0.59400000000000031</v>
      </c>
      <c r="BS546" s="8" t="str">
        <f t="shared" si="473"/>
        <v/>
      </c>
      <c r="BT546" s="8">
        <f t="shared" si="474"/>
        <v>0.27099999999999991</v>
      </c>
      <c r="BU546" s="8">
        <f t="shared" si="475"/>
        <v>0.14999999999999947</v>
      </c>
      <c r="BV546" s="8">
        <f t="shared" si="476"/>
        <v>0.1509999999999998</v>
      </c>
      <c r="BW546" s="8">
        <f t="shared" si="477"/>
        <v>0.10799999999999965</v>
      </c>
      <c r="BX546" s="8">
        <f t="shared" si="478"/>
        <v>4.0999999999999481E-2</v>
      </c>
      <c r="BY546" s="8" t="str">
        <f t="shared" si="479"/>
        <v/>
      </c>
      <c r="BZ546" s="8">
        <f t="shared" si="480"/>
        <v>0.12800000000000011</v>
      </c>
      <c r="CA546" s="8">
        <f t="shared" si="481"/>
        <v>0.11399999999999988</v>
      </c>
      <c r="CB546" s="8">
        <f t="shared" si="482"/>
        <v>0.14900000000000002</v>
      </c>
      <c r="CC546" s="8">
        <f t="shared" si="483"/>
        <v>9.4000000000000306E-2</v>
      </c>
      <c r="CD546" s="8">
        <f t="shared" si="484"/>
        <v>0.22699999999999942</v>
      </c>
      <c r="CE546" s="8">
        <f t="shared" si="485"/>
        <v>0.27300000000000058</v>
      </c>
      <c r="CF546" s="8">
        <f t="shared" si="486"/>
        <v>2.3000000000000576E-2</v>
      </c>
      <c r="CG546" s="8" t="str">
        <f t="shared" si="487"/>
        <v/>
      </c>
      <c r="CH546" s="8" t="str">
        <f t="shared" si="488"/>
        <v/>
      </c>
      <c r="CI546" s="8" t="str">
        <f t="shared" si="489"/>
        <v/>
      </c>
      <c r="CJ546" s="8" t="str">
        <f t="shared" si="490"/>
        <v/>
      </c>
      <c r="CK546" s="8" t="str">
        <f t="shared" si="491"/>
        <v/>
      </c>
      <c r="CL546" s="8" t="str">
        <f t="shared" si="492"/>
        <v/>
      </c>
      <c r="CM546" s="8" t="str">
        <f t="shared" si="493"/>
        <v/>
      </c>
      <c r="CN546" s="8"/>
    </row>
    <row r="547" spans="1:92">
      <c r="A547" s="1">
        <f t="shared" si="521"/>
        <v>545</v>
      </c>
      <c r="B547" s="34"/>
      <c r="C547" s="1">
        <v>10</v>
      </c>
      <c r="D547" s="4">
        <f t="shared" si="495"/>
        <v>1016</v>
      </c>
      <c r="E547" s="4" t="s">
        <v>182</v>
      </c>
      <c r="F547" s="4">
        <v>1</v>
      </c>
      <c r="G547" s="4" t="s">
        <v>16</v>
      </c>
      <c r="H547" s="4" t="s">
        <v>25</v>
      </c>
      <c r="I547" s="4"/>
      <c r="J547" s="5">
        <v>92.8</v>
      </c>
      <c r="K547" s="69"/>
      <c r="L547" s="41">
        <v>6.0439999999999996</v>
      </c>
      <c r="M547" s="132" t="s">
        <v>127</v>
      </c>
      <c r="N547" s="1" t="s">
        <v>15</v>
      </c>
      <c r="O547" s="64"/>
      <c r="P547" s="9"/>
      <c r="Q547" s="3" t="s">
        <v>227</v>
      </c>
      <c r="R547" s="23">
        <v>6.0309999999999997</v>
      </c>
      <c r="S547" s="23">
        <v>5.9420000000000002</v>
      </c>
      <c r="T547" s="23">
        <v>6.3840000000000003</v>
      </c>
      <c r="U547" s="45"/>
      <c r="V547" s="23">
        <v>6.1020000000000003</v>
      </c>
      <c r="W547" s="23">
        <v>6.069</v>
      </c>
      <c r="X547" s="23">
        <v>6.0759999999999996</v>
      </c>
      <c r="Y547" s="23">
        <v>6.0620000000000003</v>
      </c>
      <c r="Z547" s="23">
        <v>6.0389999999999997</v>
      </c>
      <c r="AA547" s="45"/>
      <c r="AB547" s="23">
        <v>6.2069999999999999</v>
      </c>
      <c r="AC547" s="23">
        <v>6.1550000000000002</v>
      </c>
      <c r="AD547" s="23">
        <v>6.0830000000000002</v>
      </c>
      <c r="AE547" s="23">
        <v>6.0970000000000004</v>
      </c>
      <c r="AF547" s="23">
        <v>6.0049999999999999</v>
      </c>
      <c r="AG547" s="23">
        <v>5.8879999999999999</v>
      </c>
      <c r="AH547" s="23">
        <f t="shared" si="523"/>
        <v>5.9465000000000003</v>
      </c>
      <c r="AI547" s="29"/>
      <c r="AJ547" s="29"/>
      <c r="AK547" s="29"/>
      <c r="AL547" s="29"/>
      <c r="AM547" s="29"/>
      <c r="AN547" s="29"/>
      <c r="AO547" s="29"/>
      <c r="AP547" s="3"/>
      <c r="AQ547" s="23">
        <f t="shared" si="497"/>
        <v>-1.2999999999999901E-2</v>
      </c>
      <c r="AR547" s="23">
        <f t="shared" si="519"/>
        <v>-0.10199999999999942</v>
      </c>
      <c r="AS547" s="23">
        <f t="shared" si="520"/>
        <v>0.34000000000000075</v>
      </c>
      <c r="AT547" s="23" t="str">
        <f t="shared" si="498"/>
        <v/>
      </c>
      <c r="AU547" s="23">
        <f t="shared" si="499"/>
        <v>5.8000000000000718E-2</v>
      </c>
      <c r="AV547" s="23">
        <f t="shared" si="500"/>
        <v>2.5000000000000355E-2</v>
      </c>
      <c r="AW547" s="23">
        <f t="shared" si="501"/>
        <v>3.2000000000000028E-2</v>
      </c>
      <c r="AX547" s="23">
        <f t="shared" si="502"/>
        <v>1.8000000000000682E-2</v>
      </c>
      <c r="AY547" s="23">
        <f t="shared" si="503"/>
        <v>-4.9999999999998934E-3</v>
      </c>
      <c r="AZ547" s="23" t="str">
        <f t="shared" si="504"/>
        <v/>
      </c>
      <c r="BA547" s="23">
        <f t="shared" si="505"/>
        <v>0.16300000000000026</v>
      </c>
      <c r="BB547" s="23">
        <f t="shared" si="506"/>
        <v>0.11100000000000065</v>
      </c>
      <c r="BC547" s="23">
        <f t="shared" si="507"/>
        <v>3.900000000000059E-2</v>
      </c>
      <c r="BD547" s="23">
        <f t="shared" si="508"/>
        <v>5.3000000000000824E-2</v>
      </c>
      <c r="BE547" s="23">
        <f t="shared" si="509"/>
        <v>-3.8999999999999702E-2</v>
      </c>
      <c r="BF547" s="23">
        <f t="shared" si="510"/>
        <v>-0.15599999999999969</v>
      </c>
      <c r="BG547" s="23">
        <f t="shared" si="511"/>
        <v>-9.7499999999999254E-2</v>
      </c>
      <c r="BH547" s="23" t="str">
        <f t="shared" si="512"/>
        <v/>
      </c>
      <c r="BI547" s="23" t="str">
        <f t="shared" si="513"/>
        <v/>
      </c>
      <c r="BJ547" s="23" t="str">
        <f t="shared" si="514"/>
        <v/>
      </c>
      <c r="BK547" s="23" t="str">
        <f t="shared" si="515"/>
        <v/>
      </c>
      <c r="BL547" s="23" t="str">
        <f t="shared" si="516"/>
        <v/>
      </c>
      <c r="BM547" s="23" t="str">
        <f t="shared" si="517"/>
        <v/>
      </c>
      <c r="BN547" s="23" t="str">
        <f t="shared" si="518"/>
        <v/>
      </c>
      <c r="BP547" s="8">
        <f t="shared" si="470"/>
        <v>1.2999999999999901E-2</v>
      </c>
      <c r="BQ547" s="8">
        <f t="shared" si="471"/>
        <v>0.10199999999999942</v>
      </c>
      <c r="BR547" s="8">
        <f t="shared" si="472"/>
        <v>0.34000000000000075</v>
      </c>
      <c r="BS547" s="8" t="str">
        <f t="shared" si="473"/>
        <v/>
      </c>
      <c r="BT547" s="8">
        <f t="shared" si="474"/>
        <v>5.8000000000000718E-2</v>
      </c>
      <c r="BU547" s="8">
        <f t="shared" si="475"/>
        <v>2.5000000000000355E-2</v>
      </c>
      <c r="BV547" s="8">
        <f t="shared" si="476"/>
        <v>3.2000000000000028E-2</v>
      </c>
      <c r="BW547" s="8">
        <f t="shared" si="477"/>
        <v>1.8000000000000682E-2</v>
      </c>
      <c r="BX547" s="8">
        <f t="shared" si="478"/>
        <v>4.9999999999998934E-3</v>
      </c>
      <c r="BY547" s="8" t="str">
        <f t="shared" si="479"/>
        <v/>
      </c>
      <c r="BZ547" s="8">
        <f t="shared" si="480"/>
        <v>0.16300000000000026</v>
      </c>
      <c r="CA547" s="8">
        <f t="shared" si="481"/>
        <v>0.11100000000000065</v>
      </c>
      <c r="CB547" s="8">
        <f t="shared" si="482"/>
        <v>3.900000000000059E-2</v>
      </c>
      <c r="CC547" s="8">
        <f t="shared" si="483"/>
        <v>5.3000000000000824E-2</v>
      </c>
      <c r="CD547" s="8">
        <f t="shared" si="484"/>
        <v>3.8999999999999702E-2</v>
      </c>
      <c r="CE547" s="8">
        <f t="shared" si="485"/>
        <v>0.15599999999999969</v>
      </c>
      <c r="CF547" s="8">
        <f t="shared" si="486"/>
        <v>9.7499999999999254E-2</v>
      </c>
      <c r="CG547" s="8" t="str">
        <f t="shared" si="487"/>
        <v/>
      </c>
      <c r="CH547" s="8" t="str">
        <f t="shared" si="488"/>
        <v/>
      </c>
      <c r="CI547" s="8" t="str">
        <f t="shared" si="489"/>
        <v/>
      </c>
      <c r="CJ547" s="8" t="str">
        <f t="shared" si="490"/>
        <v/>
      </c>
      <c r="CK547" s="8" t="str">
        <f t="shared" si="491"/>
        <v/>
      </c>
      <c r="CL547" s="8" t="str">
        <f t="shared" si="492"/>
        <v/>
      </c>
      <c r="CM547" s="8" t="str">
        <f t="shared" si="493"/>
        <v/>
      </c>
      <c r="CN547" s="8"/>
    </row>
    <row r="548" spans="1:92">
      <c r="A548" s="1">
        <f t="shared" si="521"/>
        <v>546</v>
      </c>
      <c r="B548" s="34"/>
      <c r="C548" s="1">
        <v>10</v>
      </c>
      <c r="D548" s="4">
        <f t="shared" si="495"/>
        <v>1016</v>
      </c>
      <c r="E548" s="4" t="s">
        <v>254</v>
      </c>
      <c r="F548" s="4">
        <v>1</v>
      </c>
      <c r="G548" s="4" t="s">
        <v>16</v>
      </c>
      <c r="H548" s="4" t="s">
        <v>25</v>
      </c>
      <c r="I548" s="4"/>
      <c r="J548" s="5">
        <v>92.5</v>
      </c>
      <c r="K548" s="69"/>
      <c r="L548" s="41">
        <v>6.0730000000000004</v>
      </c>
      <c r="M548" s="132" t="s">
        <v>127</v>
      </c>
      <c r="N548" s="1" t="s">
        <v>15</v>
      </c>
      <c r="O548" s="64"/>
      <c r="P548" s="9"/>
      <c r="Q548" s="3" t="s">
        <v>227</v>
      </c>
      <c r="R548" s="23">
        <v>6.0659999999999998</v>
      </c>
      <c r="S548" s="23">
        <v>5.9710000000000001</v>
      </c>
      <c r="T548" s="23">
        <v>6.4119999999999999</v>
      </c>
      <c r="U548" s="45"/>
      <c r="V548" s="23">
        <v>6.1360000000000001</v>
      </c>
      <c r="W548" s="23">
        <v>6.1</v>
      </c>
      <c r="X548" s="23">
        <v>6.1059999999999999</v>
      </c>
      <c r="Y548" s="23">
        <v>6.093</v>
      </c>
      <c r="Z548" s="23">
        <v>6.0670000000000002</v>
      </c>
      <c r="AA548" s="45"/>
      <c r="AB548" s="23">
        <v>6.2249999999999996</v>
      </c>
      <c r="AC548" s="23">
        <v>6.1719999999999997</v>
      </c>
      <c r="AD548" s="23">
        <v>6.1050000000000004</v>
      </c>
      <c r="AE548" s="23">
        <v>6.1079999999999997</v>
      </c>
      <c r="AF548" s="23">
        <v>6.0129999999999999</v>
      </c>
      <c r="AG548" s="23">
        <v>5.9189999999999996</v>
      </c>
      <c r="AH548" s="23">
        <f t="shared" si="523"/>
        <v>5.9659999999999993</v>
      </c>
      <c r="AI548" s="29"/>
      <c r="AJ548" s="29"/>
      <c r="AK548" s="29"/>
      <c r="AL548" s="29"/>
      <c r="AM548" s="29"/>
      <c r="AN548" s="29"/>
      <c r="AO548" s="29"/>
      <c r="AP548" s="3"/>
      <c r="AQ548" s="23">
        <f t="shared" si="497"/>
        <v>-7.0000000000005613E-3</v>
      </c>
      <c r="AR548" s="23">
        <f t="shared" si="519"/>
        <v>-0.10200000000000031</v>
      </c>
      <c r="AS548" s="23">
        <f t="shared" si="520"/>
        <v>0.33899999999999952</v>
      </c>
      <c r="AT548" s="23" t="str">
        <f t="shared" si="498"/>
        <v/>
      </c>
      <c r="AU548" s="23">
        <f t="shared" si="499"/>
        <v>6.2999999999999723E-2</v>
      </c>
      <c r="AV548" s="23">
        <f t="shared" si="500"/>
        <v>2.6999999999999247E-2</v>
      </c>
      <c r="AW548" s="23">
        <f t="shared" si="501"/>
        <v>3.2999999999999474E-2</v>
      </c>
      <c r="AX548" s="23">
        <f t="shared" si="502"/>
        <v>1.9999999999999574E-2</v>
      </c>
      <c r="AY548" s="23">
        <f t="shared" si="503"/>
        <v>-6.0000000000002274E-3</v>
      </c>
      <c r="AZ548" s="23" t="str">
        <f t="shared" si="504"/>
        <v/>
      </c>
      <c r="BA548" s="23">
        <f t="shared" si="505"/>
        <v>0.15199999999999925</v>
      </c>
      <c r="BB548" s="23">
        <f t="shared" si="506"/>
        <v>9.8999999999999311E-2</v>
      </c>
      <c r="BC548" s="23">
        <f t="shared" si="507"/>
        <v>3.2000000000000028E-2</v>
      </c>
      <c r="BD548" s="23">
        <f t="shared" si="508"/>
        <v>3.4999999999999254E-2</v>
      </c>
      <c r="BE548" s="23">
        <f t="shared" si="509"/>
        <v>-6.0000000000000497E-2</v>
      </c>
      <c r="BF548" s="23">
        <f t="shared" si="510"/>
        <v>-0.1540000000000008</v>
      </c>
      <c r="BG548" s="23">
        <f t="shared" si="511"/>
        <v>-0.10700000000000109</v>
      </c>
      <c r="BH548" s="23" t="str">
        <f t="shared" si="512"/>
        <v/>
      </c>
      <c r="BI548" s="23" t="str">
        <f t="shared" si="513"/>
        <v/>
      </c>
      <c r="BJ548" s="23" t="str">
        <f t="shared" si="514"/>
        <v/>
      </c>
      <c r="BK548" s="23" t="str">
        <f t="shared" si="515"/>
        <v/>
      </c>
      <c r="BL548" s="23" t="str">
        <f t="shared" si="516"/>
        <v/>
      </c>
      <c r="BM548" s="23" t="str">
        <f t="shared" si="517"/>
        <v/>
      </c>
      <c r="BN548" s="23" t="str">
        <f t="shared" si="518"/>
        <v/>
      </c>
      <c r="BP548" s="8">
        <f t="shared" si="470"/>
        <v>7.0000000000005613E-3</v>
      </c>
      <c r="BQ548" s="8">
        <f t="shared" si="471"/>
        <v>0.10200000000000031</v>
      </c>
      <c r="BR548" s="8">
        <f t="shared" si="472"/>
        <v>0.33899999999999952</v>
      </c>
      <c r="BS548" s="8" t="str">
        <f t="shared" si="473"/>
        <v/>
      </c>
      <c r="BT548" s="8">
        <f t="shared" si="474"/>
        <v>6.2999999999999723E-2</v>
      </c>
      <c r="BU548" s="8">
        <f t="shared" si="475"/>
        <v>2.6999999999999247E-2</v>
      </c>
      <c r="BV548" s="8">
        <f t="shared" si="476"/>
        <v>3.2999999999999474E-2</v>
      </c>
      <c r="BW548" s="8">
        <f t="shared" si="477"/>
        <v>1.9999999999999574E-2</v>
      </c>
      <c r="BX548" s="8">
        <f t="shared" si="478"/>
        <v>6.0000000000002274E-3</v>
      </c>
      <c r="BY548" s="8" t="str">
        <f t="shared" si="479"/>
        <v/>
      </c>
      <c r="BZ548" s="8">
        <f t="shared" si="480"/>
        <v>0.15199999999999925</v>
      </c>
      <c r="CA548" s="8">
        <f t="shared" si="481"/>
        <v>9.8999999999999311E-2</v>
      </c>
      <c r="CB548" s="8">
        <f t="shared" si="482"/>
        <v>3.2000000000000028E-2</v>
      </c>
      <c r="CC548" s="8">
        <f t="shared" si="483"/>
        <v>3.4999999999999254E-2</v>
      </c>
      <c r="CD548" s="8">
        <f t="shared" si="484"/>
        <v>6.0000000000000497E-2</v>
      </c>
      <c r="CE548" s="8">
        <f t="shared" si="485"/>
        <v>0.1540000000000008</v>
      </c>
      <c r="CF548" s="8">
        <f t="shared" si="486"/>
        <v>0.10700000000000109</v>
      </c>
      <c r="CG548" s="8" t="str">
        <f t="shared" si="487"/>
        <v/>
      </c>
      <c r="CH548" s="8" t="str">
        <f t="shared" si="488"/>
        <v/>
      </c>
      <c r="CI548" s="8" t="str">
        <f t="shared" si="489"/>
        <v/>
      </c>
      <c r="CJ548" s="8" t="str">
        <f t="shared" si="490"/>
        <v/>
      </c>
      <c r="CK548" s="8" t="str">
        <f t="shared" si="491"/>
        <v/>
      </c>
      <c r="CL548" s="8" t="str">
        <f t="shared" si="492"/>
        <v/>
      </c>
      <c r="CM548" s="8" t="str">
        <f t="shared" si="493"/>
        <v/>
      </c>
      <c r="CN548" s="8"/>
    </row>
    <row r="549" spans="1:92">
      <c r="A549" s="1">
        <f t="shared" si="521"/>
        <v>547</v>
      </c>
      <c r="B549" s="34"/>
      <c r="C549" s="1">
        <v>10</v>
      </c>
      <c r="D549" s="4">
        <f t="shared" si="495"/>
        <v>1016</v>
      </c>
      <c r="E549" s="4" t="s">
        <v>183</v>
      </c>
      <c r="F549" s="4">
        <v>1</v>
      </c>
      <c r="G549" s="4" t="s">
        <v>13</v>
      </c>
      <c r="H549" s="4" t="s">
        <v>19</v>
      </c>
      <c r="I549" s="4"/>
      <c r="J549" s="5">
        <v>90.6</v>
      </c>
      <c r="K549" s="67">
        <v>1.306</v>
      </c>
      <c r="L549" s="49">
        <v>6.1840000000000002</v>
      </c>
      <c r="M549" s="132" t="s">
        <v>127</v>
      </c>
      <c r="N549" s="10" t="s">
        <v>128</v>
      </c>
      <c r="O549" s="64"/>
      <c r="P549" s="9"/>
      <c r="Q549" s="3" t="s">
        <v>227</v>
      </c>
      <c r="R549" s="23">
        <v>6.2990000000000004</v>
      </c>
      <c r="S549" s="23">
        <v>6.08</v>
      </c>
      <c r="T549" s="23">
        <v>6.6550000000000002</v>
      </c>
      <c r="U549" s="45"/>
      <c r="V549" s="6">
        <v>6.3630000000000004</v>
      </c>
      <c r="W549" s="23">
        <v>6.2190000000000003</v>
      </c>
      <c r="X549" s="23">
        <v>6.19</v>
      </c>
      <c r="Y549" s="23">
        <v>6.2210000000000001</v>
      </c>
      <c r="Z549" s="23">
        <v>6.1509999999999998</v>
      </c>
      <c r="AA549" s="45"/>
      <c r="AB549" s="23">
        <v>6.2610000000000001</v>
      </c>
      <c r="AC549" s="23">
        <v>6.2690000000000001</v>
      </c>
      <c r="AD549" s="23">
        <v>6.2060000000000004</v>
      </c>
      <c r="AE549" s="23">
        <v>6.0659999999999998</v>
      </c>
      <c r="AF549" s="23">
        <v>6.0679999999999996</v>
      </c>
      <c r="AG549" s="23">
        <v>6.093</v>
      </c>
      <c r="AH549" s="23">
        <f t="shared" si="523"/>
        <v>6.0804999999999998</v>
      </c>
      <c r="AI549" s="29"/>
      <c r="AJ549" s="29"/>
      <c r="AK549" s="29"/>
      <c r="AL549" s="29"/>
      <c r="AM549" s="29"/>
      <c r="AN549" s="29"/>
      <c r="AO549" s="29"/>
      <c r="AP549" s="3"/>
      <c r="AQ549" s="23">
        <f t="shared" si="497"/>
        <v>0.11500000000000021</v>
      </c>
      <c r="AR549" s="23">
        <f t="shared" si="519"/>
        <v>-0.10400000000000009</v>
      </c>
      <c r="AS549" s="23">
        <f t="shared" si="520"/>
        <v>0.47100000000000009</v>
      </c>
      <c r="AT549" s="23" t="str">
        <f t="shared" si="498"/>
        <v/>
      </c>
      <c r="AU549" s="23">
        <f t="shared" si="499"/>
        <v>0.17900000000000027</v>
      </c>
      <c r="AV549" s="23">
        <f t="shared" si="500"/>
        <v>3.5000000000000142E-2</v>
      </c>
      <c r="AW549" s="23">
        <f t="shared" si="501"/>
        <v>6.0000000000002274E-3</v>
      </c>
      <c r="AX549" s="23">
        <f t="shared" si="502"/>
        <v>3.6999999999999922E-2</v>
      </c>
      <c r="AY549" s="23">
        <f t="shared" si="503"/>
        <v>-3.3000000000000362E-2</v>
      </c>
      <c r="AZ549" s="23" t="str">
        <f t="shared" si="504"/>
        <v/>
      </c>
      <c r="BA549" s="23">
        <f t="shared" si="505"/>
        <v>7.6999999999999957E-2</v>
      </c>
      <c r="BB549" s="23">
        <f t="shared" si="506"/>
        <v>8.4999999999999964E-2</v>
      </c>
      <c r="BC549" s="23">
        <f t="shared" si="507"/>
        <v>2.2000000000000242E-2</v>
      </c>
      <c r="BD549" s="23">
        <f t="shared" si="508"/>
        <v>-0.11800000000000033</v>
      </c>
      <c r="BE549" s="23">
        <f t="shared" si="509"/>
        <v>-0.11600000000000055</v>
      </c>
      <c r="BF549" s="23">
        <f t="shared" si="510"/>
        <v>-9.1000000000000192E-2</v>
      </c>
      <c r="BG549" s="23">
        <f t="shared" si="511"/>
        <v>-0.10350000000000037</v>
      </c>
      <c r="BH549" s="23" t="str">
        <f t="shared" si="512"/>
        <v/>
      </c>
      <c r="BI549" s="23" t="str">
        <f t="shared" si="513"/>
        <v/>
      </c>
      <c r="BJ549" s="23" t="str">
        <f t="shared" si="514"/>
        <v/>
      </c>
      <c r="BK549" s="23" t="str">
        <f t="shared" si="515"/>
        <v/>
      </c>
      <c r="BL549" s="23" t="str">
        <f t="shared" si="516"/>
        <v/>
      </c>
      <c r="BM549" s="23" t="str">
        <f t="shared" si="517"/>
        <v/>
      </c>
      <c r="BN549" s="23" t="str">
        <f t="shared" si="518"/>
        <v/>
      </c>
      <c r="BP549" s="8">
        <f t="shared" si="470"/>
        <v>0.11500000000000021</v>
      </c>
      <c r="BQ549" s="8">
        <f t="shared" si="471"/>
        <v>0.10400000000000009</v>
      </c>
      <c r="BR549" s="8">
        <f t="shared" si="472"/>
        <v>0.47100000000000009</v>
      </c>
      <c r="BS549" s="8" t="str">
        <f t="shared" si="473"/>
        <v/>
      </c>
      <c r="BT549" s="8">
        <f t="shared" si="474"/>
        <v>0.17900000000000027</v>
      </c>
      <c r="BU549" s="8">
        <f t="shared" si="475"/>
        <v>3.5000000000000142E-2</v>
      </c>
      <c r="BV549" s="8">
        <f t="shared" si="476"/>
        <v>6.0000000000002274E-3</v>
      </c>
      <c r="BW549" s="8">
        <f t="shared" si="477"/>
        <v>3.6999999999999922E-2</v>
      </c>
      <c r="BX549" s="8">
        <f t="shared" si="478"/>
        <v>3.3000000000000362E-2</v>
      </c>
      <c r="BY549" s="8" t="str">
        <f t="shared" si="479"/>
        <v/>
      </c>
      <c r="BZ549" s="8">
        <f t="shared" si="480"/>
        <v>7.6999999999999957E-2</v>
      </c>
      <c r="CA549" s="8">
        <f t="shared" si="481"/>
        <v>8.4999999999999964E-2</v>
      </c>
      <c r="CB549" s="8">
        <f t="shared" si="482"/>
        <v>2.2000000000000242E-2</v>
      </c>
      <c r="CC549" s="8">
        <f t="shared" si="483"/>
        <v>0.11800000000000033</v>
      </c>
      <c r="CD549" s="8">
        <f t="shared" si="484"/>
        <v>0.11600000000000055</v>
      </c>
      <c r="CE549" s="8">
        <f t="shared" si="485"/>
        <v>9.1000000000000192E-2</v>
      </c>
      <c r="CF549" s="8">
        <f t="shared" si="486"/>
        <v>0.10350000000000037</v>
      </c>
      <c r="CG549" s="8" t="str">
        <f t="shared" si="487"/>
        <v/>
      </c>
      <c r="CH549" s="8" t="str">
        <f t="shared" si="488"/>
        <v/>
      </c>
      <c r="CI549" s="8" t="str">
        <f t="shared" si="489"/>
        <v/>
      </c>
      <c r="CJ549" s="8" t="str">
        <f t="shared" si="490"/>
        <v/>
      </c>
      <c r="CK549" s="8" t="str">
        <f t="shared" si="491"/>
        <v/>
      </c>
      <c r="CL549" s="8" t="str">
        <f t="shared" si="492"/>
        <v/>
      </c>
      <c r="CM549" s="8" t="str">
        <f t="shared" si="493"/>
        <v/>
      </c>
      <c r="CN549" s="8"/>
    </row>
    <row r="550" spans="1:92">
      <c r="A550" s="1">
        <f t="shared" si="521"/>
        <v>548</v>
      </c>
      <c r="B550" s="34"/>
      <c r="C550" s="1">
        <v>10</v>
      </c>
      <c r="D550" s="4">
        <f t="shared" si="495"/>
        <v>1016</v>
      </c>
      <c r="E550" s="4" t="s">
        <v>184</v>
      </c>
      <c r="F550" s="4">
        <v>1</v>
      </c>
      <c r="G550" s="4" t="s">
        <v>16</v>
      </c>
      <c r="H550" s="4" t="s">
        <v>24</v>
      </c>
      <c r="I550" s="4"/>
      <c r="J550" s="28">
        <v>91.9</v>
      </c>
      <c r="K550" s="67">
        <v>1.7000000000000001E-2</v>
      </c>
      <c r="L550" s="41">
        <v>6.319</v>
      </c>
      <c r="M550" s="132" t="s">
        <v>127</v>
      </c>
      <c r="N550" s="1" t="s">
        <v>15</v>
      </c>
      <c r="O550" s="64"/>
      <c r="P550" s="9"/>
      <c r="Q550" s="3" t="s">
        <v>227</v>
      </c>
      <c r="R550" s="23">
        <v>6.42</v>
      </c>
      <c r="S550" s="23">
        <v>6.274</v>
      </c>
      <c r="T550" s="23">
        <v>6.7149999999999999</v>
      </c>
      <c r="U550" s="45"/>
      <c r="V550" s="23">
        <v>6.3819999999999997</v>
      </c>
      <c r="W550" s="23">
        <v>6.3570000000000002</v>
      </c>
      <c r="X550" s="23">
        <v>6.3659999999999997</v>
      </c>
      <c r="Y550" s="23">
        <v>6.351</v>
      </c>
      <c r="Z550" s="23">
        <v>6.3239999999999998</v>
      </c>
      <c r="AA550" s="45"/>
      <c r="AB550" s="23">
        <v>6.4359999999999999</v>
      </c>
      <c r="AC550" s="23">
        <v>6.37</v>
      </c>
      <c r="AD550" s="23">
        <v>6.3390000000000004</v>
      </c>
      <c r="AE550" s="23">
        <v>6.3109999999999999</v>
      </c>
      <c r="AF550" s="23">
        <v>6.3319999999999999</v>
      </c>
      <c r="AG550" s="23">
        <v>6.1870000000000003</v>
      </c>
      <c r="AH550" s="23">
        <f t="shared" si="523"/>
        <v>6.2595000000000001</v>
      </c>
      <c r="AI550" s="29"/>
      <c r="AJ550" s="29"/>
      <c r="AK550" s="29"/>
      <c r="AL550" s="29"/>
      <c r="AM550" s="29"/>
      <c r="AN550" s="29"/>
      <c r="AO550" s="29"/>
      <c r="AP550" s="3"/>
      <c r="AQ550" s="23">
        <f t="shared" si="497"/>
        <v>0.10099999999999998</v>
      </c>
      <c r="AR550" s="23">
        <f t="shared" si="519"/>
        <v>-4.4999999999999929E-2</v>
      </c>
      <c r="AS550" s="23">
        <f t="shared" si="520"/>
        <v>0.39599999999999991</v>
      </c>
      <c r="AT550" s="23" t="str">
        <f t="shared" si="498"/>
        <v/>
      </c>
      <c r="AU550" s="23">
        <f t="shared" si="499"/>
        <v>6.2999999999999723E-2</v>
      </c>
      <c r="AV550" s="23">
        <f t="shared" si="500"/>
        <v>3.8000000000000256E-2</v>
      </c>
      <c r="AW550" s="23">
        <f t="shared" si="501"/>
        <v>4.6999999999999709E-2</v>
      </c>
      <c r="AX550" s="23">
        <f t="shared" si="502"/>
        <v>3.2000000000000028E-2</v>
      </c>
      <c r="AY550" s="23">
        <f t="shared" si="503"/>
        <v>4.9999999999998934E-3</v>
      </c>
      <c r="AZ550" s="23" t="str">
        <f t="shared" si="504"/>
        <v/>
      </c>
      <c r="BA550" s="23">
        <f t="shared" si="505"/>
        <v>0.11699999999999999</v>
      </c>
      <c r="BB550" s="23">
        <f t="shared" si="506"/>
        <v>5.1000000000000156E-2</v>
      </c>
      <c r="BC550" s="23">
        <f t="shared" si="507"/>
        <v>2.0000000000000462E-2</v>
      </c>
      <c r="BD550" s="23">
        <f t="shared" si="508"/>
        <v>-8.0000000000000071E-3</v>
      </c>
      <c r="BE550" s="23">
        <f t="shared" si="509"/>
        <v>1.2999999999999901E-2</v>
      </c>
      <c r="BF550" s="23">
        <f t="shared" si="510"/>
        <v>-0.13199999999999967</v>
      </c>
      <c r="BG550" s="23">
        <f t="shared" si="511"/>
        <v>-5.9499999999999886E-2</v>
      </c>
      <c r="BH550" s="23" t="str">
        <f t="shared" si="512"/>
        <v/>
      </c>
      <c r="BI550" s="23" t="str">
        <f t="shared" si="513"/>
        <v/>
      </c>
      <c r="BJ550" s="23" t="str">
        <f t="shared" si="514"/>
        <v/>
      </c>
      <c r="BK550" s="23" t="str">
        <f t="shared" si="515"/>
        <v/>
      </c>
      <c r="BL550" s="23" t="str">
        <f t="shared" si="516"/>
        <v/>
      </c>
      <c r="BM550" s="23" t="str">
        <f t="shared" si="517"/>
        <v/>
      </c>
      <c r="BN550" s="23" t="str">
        <f t="shared" si="518"/>
        <v/>
      </c>
      <c r="BP550" s="8">
        <f t="shared" si="470"/>
        <v>0.10099999999999998</v>
      </c>
      <c r="BQ550" s="8">
        <f t="shared" si="471"/>
        <v>4.4999999999999929E-2</v>
      </c>
      <c r="BR550" s="8">
        <f t="shared" si="472"/>
        <v>0.39599999999999991</v>
      </c>
      <c r="BS550" s="8" t="str">
        <f t="shared" si="473"/>
        <v/>
      </c>
      <c r="BT550" s="8">
        <f t="shared" si="474"/>
        <v>6.2999999999999723E-2</v>
      </c>
      <c r="BU550" s="8">
        <f t="shared" si="475"/>
        <v>3.8000000000000256E-2</v>
      </c>
      <c r="BV550" s="8">
        <f t="shared" si="476"/>
        <v>4.6999999999999709E-2</v>
      </c>
      <c r="BW550" s="8">
        <f t="shared" si="477"/>
        <v>3.2000000000000028E-2</v>
      </c>
      <c r="BX550" s="8">
        <f t="shared" si="478"/>
        <v>4.9999999999998934E-3</v>
      </c>
      <c r="BY550" s="8" t="str">
        <f t="shared" si="479"/>
        <v/>
      </c>
      <c r="BZ550" s="8">
        <f t="shared" si="480"/>
        <v>0.11699999999999999</v>
      </c>
      <c r="CA550" s="8">
        <f t="shared" si="481"/>
        <v>5.1000000000000156E-2</v>
      </c>
      <c r="CB550" s="8">
        <f t="shared" si="482"/>
        <v>2.0000000000000462E-2</v>
      </c>
      <c r="CC550" s="8">
        <f t="shared" si="483"/>
        <v>8.0000000000000071E-3</v>
      </c>
      <c r="CD550" s="8">
        <f t="shared" si="484"/>
        <v>1.2999999999999901E-2</v>
      </c>
      <c r="CE550" s="8">
        <f t="shared" si="485"/>
        <v>0.13199999999999967</v>
      </c>
      <c r="CF550" s="8">
        <f t="shared" si="486"/>
        <v>5.9499999999999886E-2</v>
      </c>
      <c r="CG550" s="8" t="str">
        <f t="shared" si="487"/>
        <v/>
      </c>
      <c r="CH550" s="8" t="str">
        <f t="shared" si="488"/>
        <v/>
      </c>
      <c r="CI550" s="8" t="str">
        <f t="shared" si="489"/>
        <v/>
      </c>
      <c r="CJ550" s="8" t="str">
        <f t="shared" si="490"/>
        <v/>
      </c>
      <c r="CK550" s="8" t="str">
        <f t="shared" si="491"/>
        <v/>
      </c>
      <c r="CL550" s="8" t="str">
        <f t="shared" si="492"/>
        <v/>
      </c>
      <c r="CM550" s="8" t="str">
        <f t="shared" si="493"/>
        <v/>
      </c>
      <c r="CN550" s="8"/>
    </row>
    <row r="551" spans="1:92">
      <c r="A551" s="1">
        <f t="shared" si="521"/>
        <v>549</v>
      </c>
      <c r="B551" s="34"/>
      <c r="C551" s="1">
        <v>10</v>
      </c>
      <c r="D551" s="4">
        <f t="shared" si="495"/>
        <v>1016</v>
      </c>
      <c r="E551" s="4" t="s">
        <v>185</v>
      </c>
      <c r="F551" s="4">
        <v>1</v>
      </c>
      <c r="G551" s="4" t="s">
        <v>13</v>
      </c>
      <c r="H551" s="4" t="s">
        <v>19</v>
      </c>
      <c r="I551" s="4"/>
      <c r="J551" s="5">
        <v>90.2</v>
      </c>
      <c r="K551" s="67">
        <v>0.222</v>
      </c>
      <c r="L551" s="41">
        <v>6.4189999999999996</v>
      </c>
      <c r="M551" s="132" t="s">
        <v>127</v>
      </c>
      <c r="N551" s="1" t="s">
        <v>15</v>
      </c>
      <c r="O551" s="64"/>
      <c r="P551" s="9"/>
      <c r="Q551" s="3" t="s">
        <v>227</v>
      </c>
      <c r="R551" s="23">
        <v>6.3029999999999999</v>
      </c>
      <c r="S551" s="23">
        <v>6.4009999999999998</v>
      </c>
      <c r="T551" s="23">
        <v>6.8970000000000002</v>
      </c>
      <c r="U551" s="45"/>
      <c r="V551" s="23">
        <v>6.5960000000000001</v>
      </c>
      <c r="W551" s="23">
        <v>6.4630000000000001</v>
      </c>
      <c r="X551" s="23">
        <v>6.4370000000000003</v>
      </c>
      <c r="Y551" s="23">
        <v>6.4560000000000004</v>
      </c>
      <c r="Z551" s="23">
        <v>6.391</v>
      </c>
      <c r="AA551" s="45"/>
      <c r="AB551" s="23">
        <v>6.4779999999999998</v>
      </c>
      <c r="AC551" s="23">
        <v>6.4850000000000003</v>
      </c>
      <c r="AD551" s="23">
        <v>6.452</v>
      </c>
      <c r="AE551" s="23">
        <v>6.28</v>
      </c>
      <c r="AF551" s="23">
        <v>6.3920000000000003</v>
      </c>
      <c r="AG551" s="23">
        <v>6.306</v>
      </c>
      <c r="AH551" s="23">
        <f t="shared" si="523"/>
        <v>6.3490000000000002</v>
      </c>
      <c r="AI551" s="29"/>
      <c r="AJ551" s="29"/>
      <c r="AK551" s="29"/>
      <c r="AL551" s="29"/>
      <c r="AM551" s="29"/>
      <c r="AN551" s="29"/>
      <c r="AO551" s="29"/>
      <c r="AP551" s="3"/>
      <c r="AQ551" s="23">
        <f t="shared" si="497"/>
        <v>-0.11599999999999966</v>
      </c>
      <c r="AR551" s="23">
        <f t="shared" si="519"/>
        <v>-1.7999999999999794E-2</v>
      </c>
      <c r="AS551" s="23">
        <f t="shared" si="520"/>
        <v>0.47800000000000065</v>
      </c>
      <c r="AT551" s="23" t="str">
        <f t="shared" si="498"/>
        <v/>
      </c>
      <c r="AU551" s="23">
        <f t="shared" si="499"/>
        <v>0.17700000000000049</v>
      </c>
      <c r="AV551" s="23">
        <f t="shared" si="500"/>
        <v>4.4000000000000483E-2</v>
      </c>
      <c r="AW551" s="23">
        <f t="shared" si="501"/>
        <v>1.8000000000000682E-2</v>
      </c>
      <c r="AX551" s="23">
        <f t="shared" si="502"/>
        <v>3.700000000000081E-2</v>
      </c>
      <c r="AY551" s="23">
        <f t="shared" si="503"/>
        <v>-2.7999999999999581E-2</v>
      </c>
      <c r="AZ551" s="23" t="str">
        <f t="shared" si="504"/>
        <v/>
      </c>
      <c r="BA551" s="23">
        <f t="shared" si="505"/>
        <v>5.9000000000000163E-2</v>
      </c>
      <c r="BB551" s="23">
        <f t="shared" si="506"/>
        <v>6.6000000000000725E-2</v>
      </c>
      <c r="BC551" s="23">
        <f t="shared" si="507"/>
        <v>3.3000000000000362E-2</v>
      </c>
      <c r="BD551" s="23">
        <f t="shared" si="508"/>
        <v>-0.13899999999999935</v>
      </c>
      <c r="BE551" s="23">
        <f t="shared" si="509"/>
        <v>-2.6999999999999247E-2</v>
      </c>
      <c r="BF551" s="23">
        <f t="shared" si="510"/>
        <v>-0.11299999999999955</v>
      </c>
      <c r="BG551" s="23">
        <f t="shared" si="511"/>
        <v>-6.9999999999999396E-2</v>
      </c>
      <c r="BH551" s="23" t="str">
        <f t="shared" si="512"/>
        <v/>
      </c>
      <c r="BI551" s="23" t="str">
        <f t="shared" si="513"/>
        <v/>
      </c>
      <c r="BJ551" s="23" t="str">
        <f t="shared" si="514"/>
        <v/>
      </c>
      <c r="BK551" s="23" t="str">
        <f t="shared" si="515"/>
        <v/>
      </c>
      <c r="BL551" s="23" t="str">
        <f t="shared" si="516"/>
        <v/>
      </c>
      <c r="BM551" s="23" t="str">
        <f t="shared" si="517"/>
        <v/>
      </c>
      <c r="BN551" s="23" t="str">
        <f t="shared" si="518"/>
        <v/>
      </c>
      <c r="BP551" s="8">
        <f t="shared" si="470"/>
        <v>0.11599999999999966</v>
      </c>
      <c r="BQ551" s="8">
        <f t="shared" si="471"/>
        <v>1.7999999999999794E-2</v>
      </c>
      <c r="BR551" s="8">
        <f t="shared" si="472"/>
        <v>0.47800000000000065</v>
      </c>
      <c r="BS551" s="8" t="str">
        <f t="shared" si="473"/>
        <v/>
      </c>
      <c r="BT551" s="8">
        <f t="shared" si="474"/>
        <v>0.17700000000000049</v>
      </c>
      <c r="BU551" s="8">
        <f t="shared" si="475"/>
        <v>4.4000000000000483E-2</v>
      </c>
      <c r="BV551" s="8">
        <f t="shared" si="476"/>
        <v>1.8000000000000682E-2</v>
      </c>
      <c r="BW551" s="8">
        <f t="shared" si="477"/>
        <v>3.700000000000081E-2</v>
      </c>
      <c r="BX551" s="8">
        <f t="shared" si="478"/>
        <v>2.7999999999999581E-2</v>
      </c>
      <c r="BY551" s="8" t="str">
        <f t="shared" si="479"/>
        <v/>
      </c>
      <c r="BZ551" s="8">
        <f t="shared" si="480"/>
        <v>5.9000000000000163E-2</v>
      </c>
      <c r="CA551" s="8">
        <f t="shared" si="481"/>
        <v>6.6000000000000725E-2</v>
      </c>
      <c r="CB551" s="8">
        <f t="shared" si="482"/>
        <v>3.3000000000000362E-2</v>
      </c>
      <c r="CC551" s="8">
        <f t="shared" si="483"/>
        <v>0.13899999999999935</v>
      </c>
      <c r="CD551" s="8">
        <f t="shared" si="484"/>
        <v>2.6999999999999247E-2</v>
      </c>
      <c r="CE551" s="8">
        <f t="shared" si="485"/>
        <v>0.11299999999999955</v>
      </c>
      <c r="CF551" s="8">
        <f t="shared" si="486"/>
        <v>6.9999999999999396E-2</v>
      </c>
      <c r="CG551" s="8" t="str">
        <f t="shared" si="487"/>
        <v/>
      </c>
      <c r="CH551" s="8" t="str">
        <f t="shared" si="488"/>
        <v/>
      </c>
      <c r="CI551" s="8" t="str">
        <f t="shared" si="489"/>
        <v/>
      </c>
      <c r="CJ551" s="8" t="str">
        <f t="shared" si="490"/>
        <v/>
      </c>
      <c r="CK551" s="8" t="str">
        <f t="shared" si="491"/>
        <v/>
      </c>
      <c r="CL551" s="8" t="str">
        <f t="shared" si="492"/>
        <v/>
      </c>
      <c r="CM551" s="8" t="str">
        <f t="shared" si="493"/>
        <v/>
      </c>
      <c r="CN551" s="8"/>
    </row>
    <row r="552" spans="1:92">
      <c r="A552" s="1">
        <f t="shared" si="521"/>
        <v>550</v>
      </c>
      <c r="B552" s="34"/>
      <c r="C552" s="1">
        <v>10</v>
      </c>
      <c r="D552" s="4">
        <f t="shared" si="495"/>
        <v>1016</v>
      </c>
      <c r="E552" s="4" t="s">
        <v>262</v>
      </c>
      <c r="F552" s="4">
        <v>1</v>
      </c>
      <c r="G552" s="4" t="s">
        <v>13</v>
      </c>
      <c r="H552" s="4" t="s">
        <v>19</v>
      </c>
      <c r="I552" s="4"/>
      <c r="J552" s="5">
        <v>87.5</v>
      </c>
      <c r="K552" s="69"/>
      <c r="L552" s="41">
        <v>6.4720000000000004</v>
      </c>
      <c r="M552" s="132" t="s">
        <v>127</v>
      </c>
      <c r="N552" s="1" t="s">
        <v>15</v>
      </c>
      <c r="O552" s="64"/>
      <c r="P552" s="9"/>
      <c r="Q552" s="3" t="s">
        <v>227</v>
      </c>
      <c r="R552" s="23">
        <v>6.5529999999999999</v>
      </c>
      <c r="S552" s="23">
        <v>6.4969999999999999</v>
      </c>
      <c r="T552" s="23">
        <v>7.0449999999999999</v>
      </c>
      <c r="U552" s="45"/>
      <c r="V552" s="23">
        <v>6.7779999999999996</v>
      </c>
      <c r="W552" s="23">
        <v>6.53</v>
      </c>
      <c r="X552" s="23">
        <v>6.5389999999999997</v>
      </c>
      <c r="Y552" s="23">
        <v>6.5359999999999996</v>
      </c>
      <c r="Z552" s="23">
        <v>6.4560000000000004</v>
      </c>
      <c r="AA552" s="45"/>
      <c r="AB552" s="23">
        <v>6.657</v>
      </c>
      <c r="AC552" s="23">
        <v>6.6529999999999996</v>
      </c>
      <c r="AD552" s="23">
        <v>6.5990000000000002</v>
      </c>
      <c r="AE552" s="23">
        <v>6.415</v>
      </c>
      <c r="AF552" s="23">
        <v>6.5179999999999998</v>
      </c>
      <c r="AG552" s="23">
        <v>6.3879999999999999</v>
      </c>
      <c r="AH552" s="23">
        <f t="shared" si="523"/>
        <v>6.4529999999999994</v>
      </c>
      <c r="AI552" s="29"/>
      <c r="AJ552" s="29"/>
      <c r="AK552" s="29"/>
      <c r="AL552" s="29"/>
      <c r="AM552" s="29"/>
      <c r="AN552" s="29"/>
      <c r="AO552" s="29"/>
      <c r="AP552" s="3"/>
      <c r="AQ552" s="23">
        <f t="shared" si="497"/>
        <v>8.0999999999999517E-2</v>
      </c>
      <c r="AR552" s="23">
        <f t="shared" si="519"/>
        <v>2.4999999999999467E-2</v>
      </c>
      <c r="AS552" s="23">
        <f t="shared" si="520"/>
        <v>0.57299999999999951</v>
      </c>
      <c r="AT552" s="23" t="str">
        <f t="shared" si="498"/>
        <v/>
      </c>
      <c r="AU552" s="23">
        <f t="shared" si="499"/>
        <v>0.30599999999999916</v>
      </c>
      <c r="AV552" s="23">
        <f t="shared" si="500"/>
        <v>5.7999999999999829E-2</v>
      </c>
      <c r="AW552" s="23">
        <f t="shared" si="501"/>
        <v>6.6999999999999282E-2</v>
      </c>
      <c r="AX552" s="23">
        <f t="shared" si="502"/>
        <v>6.3999999999999169E-2</v>
      </c>
      <c r="AY552" s="23">
        <f t="shared" si="503"/>
        <v>-1.6000000000000014E-2</v>
      </c>
      <c r="AZ552" s="23" t="str">
        <f t="shared" si="504"/>
        <v/>
      </c>
      <c r="BA552" s="23">
        <f t="shared" si="505"/>
        <v>0.18499999999999961</v>
      </c>
      <c r="BB552" s="23">
        <f t="shared" si="506"/>
        <v>0.18099999999999916</v>
      </c>
      <c r="BC552" s="23">
        <f t="shared" si="507"/>
        <v>0.12699999999999978</v>
      </c>
      <c r="BD552" s="23">
        <f t="shared" si="508"/>
        <v>-5.7000000000000384E-2</v>
      </c>
      <c r="BE552" s="23">
        <f t="shared" si="509"/>
        <v>4.5999999999999375E-2</v>
      </c>
      <c r="BF552" s="23">
        <f t="shared" si="510"/>
        <v>-8.4000000000000519E-2</v>
      </c>
      <c r="BG552" s="23">
        <f t="shared" si="511"/>
        <v>-1.9000000000001016E-2</v>
      </c>
      <c r="BH552" s="23" t="str">
        <f t="shared" si="512"/>
        <v/>
      </c>
      <c r="BI552" s="23" t="str">
        <f t="shared" si="513"/>
        <v/>
      </c>
      <c r="BJ552" s="23" t="str">
        <f t="shared" si="514"/>
        <v/>
      </c>
      <c r="BK552" s="23" t="str">
        <f t="shared" si="515"/>
        <v/>
      </c>
      <c r="BL552" s="23" t="str">
        <f t="shared" si="516"/>
        <v/>
      </c>
      <c r="BM552" s="23" t="str">
        <f t="shared" si="517"/>
        <v/>
      </c>
      <c r="BN552" s="23" t="str">
        <f t="shared" si="518"/>
        <v/>
      </c>
      <c r="BP552" s="8">
        <f t="shared" si="470"/>
        <v>8.0999999999999517E-2</v>
      </c>
      <c r="BQ552" s="8">
        <f t="shared" si="471"/>
        <v>2.4999999999999467E-2</v>
      </c>
      <c r="BR552" s="8">
        <f t="shared" si="472"/>
        <v>0.57299999999999951</v>
      </c>
      <c r="BS552" s="8" t="str">
        <f t="shared" si="473"/>
        <v/>
      </c>
      <c r="BT552" s="8">
        <f t="shared" si="474"/>
        <v>0.30599999999999916</v>
      </c>
      <c r="BU552" s="8">
        <f t="shared" si="475"/>
        <v>5.7999999999999829E-2</v>
      </c>
      <c r="BV552" s="8">
        <f t="shared" si="476"/>
        <v>6.6999999999999282E-2</v>
      </c>
      <c r="BW552" s="8">
        <f t="shared" si="477"/>
        <v>6.3999999999999169E-2</v>
      </c>
      <c r="BX552" s="8">
        <f t="shared" si="478"/>
        <v>1.6000000000000014E-2</v>
      </c>
      <c r="BY552" s="8" t="str">
        <f t="shared" si="479"/>
        <v/>
      </c>
      <c r="BZ552" s="8">
        <f t="shared" si="480"/>
        <v>0.18499999999999961</v>
      </c>
      <c r="CA552" s="8">
        <f t="shared" si="481"/>
        <v>0.18099999999999916</v>
      </c>
      <c r="CB552" s="8">
        <f t="shared" si="482"/>
        <v>0.12699999999999978</v>
      </c>
      <c r="CC552" s="8">
        <f t="shared" si="483"/>
        <v>5.7000000000000384E-2</v>
      </c>
      <c r="CD552" s="8">
        <f t="shared" si="484"/>
        <v>4.5999999999999375E-2</v>
      </c>
      <c r="CE552" s="8">
        <f t="shared" si="485"/>
        <v>8.4000000000000519E-2</v>
      </c>
      <c r="CF552" s="8">
        <f t="shared" si="486"/>
        <v>1.9000000000001016E-2</v>
      </c>
      <c r="CG552" s="8" t="str">
        <f t="shared" si="487"/>
        <v/>
      </c>
      <c r="CH552" s="8" t="str">
        <f t="shared" si="488"/>
        <v/>
      </c>
      <c r="CI552" s="8" t="str">
        <f t="shared" si="489"/>
        <v/>
      </c>
      <c r="CJ552" s="8" t="str">
        <f t="shared" si="490"/>
        <v/>
      </c>
      <c r="CK552" s="8" t="str">
        <f t="shared" si="491"/>
        <v/>
      </c>
      <c r="CL552" s="8" t="str">
        <f t="shared" si="492"/>
        <v/>
      </c>
      <c r="CM552" s="8" t="str">
        <f t="shared" si="493"/>
        <v/>
      </c>
      <c r="CN552" s="8"/>
    </row>
    <row r="553" spans="1:92">
      <c r="A553" s="1">
        <f t="shared" si="521"/>
        <v>551</v>
      </c>
      <c r="B553" s="34"/>
      <c r="C553" s="1">
        <v>10</v>
      </c>
      <c r="D553" s="4">
        <f t="shared" si="495"/>
        <v>1016</v>
      </c>
      <c r="E553" s="4" t="s">
        <v>137</v>
      </c>
      <c r="F553" s="4">
        <v>1</v>
      </c>
      <c r="G553" s="4" t="s">
        <v>13</v>
      </c>
      <c r="H553" s="4" t="s">
        <v>19</v>
      </c>
      <c r="I553" s="4" t="s">
        <v>345</v>
      </c>
      <c r="J553" s="5">
        <v>71.5</v>
      </c>
      <c r="K553" s="69"/>
      <c r="L553" s="55">
        <v>6.7480000000000002</v>
      </c>
      <c r="M553" s="132" t="s">
        <v>353</v>
      </c>
      <c r="N553" s="10" t="s">
        <v>128</v>
      </c>
      <c r="O553" s="64"/>
      <c r="P553" s="9"/>
      <c r="Q553" s="3" t="s">
        <v>227</v>
      </c>
      <c r="R553" s="23">
        <v>7.6319999999999997</v>
      </c>
      <c r="S553" s="23">
        <v>7.1609999999999996</v>
      </c>
      <c r="T553" s="45"/>
      <c r="U553" s="45"/>
      <c r="V553" s="23">
        <v>7.4080000000000004</v>
      </c>
      <c r="W553" s="23">
        <v>7.3360000000000003</v>
      </c>
      <c r="X553" s="23">
        <v>7.3029999999999999</v>
      </c>
      <c r="Y553" s="23">
        <v>7.09</v>
      </c>
      <c r="Z553" s="23">
        <v>6.8680000000000003</v>
      </c>
      <c r="AA553" s="45"/>
      <c r="AB553" s="23">
        <v>7.3390000000000004</v>
      </c>
      <c r="AC553" s="23">
        <v>7.3019999999999996</v>
      </c>
      <c r="AD553" s="23">
        <v>7.258</v>
      </c>
      <c r="AE553" s="23">
        <v>7.1349999999999998</v>
      </c>
      <c r="AF553" s="23">
        <v>7.2</v>
      </c>
      <c r="AG553" s="23">
        <v>6.359</v>
      </c>
      <c r="AH553" s="23">
        <f t="shared" si="523"/>
        <v>6.7795000000000005</v>
      </c>
      <c r="AI553" s="29"/>
      <c r="AJ553" s="29"/>
      <c r="AK553" s="29"/>
      <c r="AL553" s="29"/>
      <c r="AM553" s="29"/>
      <c r="AN553" s="29"/>
      <c r="AO553" s="29"/>
      <c r="AP553" s="3"/>
      <c r="AQ553" s="23">
        <f t="shared" si="497"/>
        <v>0.88399999999999945</v>
      </c>
      <c r="AR553" s="23">
        <f t="shared" si="519"/>
        <v>0.41299999999999937</v>
      </c>
      <c r="AS553" s="23" t="str">
        <f t="shared" si="520"/>
        <v/>
      </c>
      <c r="AT553" s="23" t="str">
        <f t="shared" si="498"/>
        <v/>
      </c>
      <c r="AU553" s="23">
        <f t="shared" si="499"/>
        <v>0.66000000000000014</v>
      </c>
      <c r="AV553" s="23">
        <f t="shared" si="500"/>
        <v>0.58800000000000008</v>
      </c>
      <c r="AW553" s="23">
        <f t="shared" si="501"/>
        <v>0.55499999999999972</v>
      </c>
      <c r="AX553" s="23">
        <f t="shared" si="502"/>
        <v>0.34199999999999964</v>
      </c>
      <c r="AY553" s="23">
        <f t="shared" si="503"/>
        <v>0.12000000000000011</v>
      </c>
      <c r="AZ553" s="23" t="str">
        <f t="shared" si="504"/>
        <v/>
      </c>
      <c r="BA553" s="23">
        <f t="shared" si="505"/>
        <v>0.59100000000000019</v>
      </c>
      <c r="BB553" s="23">
        <f t="shared" si="506"/>
        <v>0.55399999999999938</v>
      </c>
      <c r="BC553" s="23">
        <f t="shared" si="507"/>
        <v>0.50999999999999979</v>
      </c>
      <c r="BD553" s="23">
        <f t="shared" si="508"/>
        <v>0.38699999999999957</v>
      </c>
      <c r="BE553" s="23">
        <f t="shared" si="509"/>
        <v>0.45199999999999996</v>
      </c>
      <c r="BF553" s="23">
        <f t="shared" si="510"/>
        <v>-0.38900000000000023</v>
      </c>
      <c r="BG553" s="23">
        <f t="shared" si="511"/>
        <v>3.1500000000000306E-2</v>
      </c>
      <c r="BH553" s="23" t="str">
        <f t="shared" si="512"/>
        <v/>
      </c>
      <c r="BI553" s="23" t="str">
        <f t="shared" si="513"/>
        <v/>
      </c>
      <c r="BJ553" s="23" t="str">
        <f t="shared" si="514"/>
        <v/>
      </c>
      <c r="BK553" s="23" t="str">
        <f t="shared" si="515"/>
        <v/>
      </c>
      <c r="BL553" s="23" t="str">
        <f t="shared" si="516"/>
        <v/>
      </c>
      <c r="BM553" s="23" t="str">
        <f t="shared" si="517"/>
        <v/>
      </c>
      <c r="BN553" s="23" t="str">
        <f t="shared" si="518"/>
        <v/>
      </c>
      <c r="BP553" s="8">
        <f t="shared" si="470"/>
        <v>0.88399999999999945</v>
      </c>
      <c r="BQ553" s="8">
        <f t="shared" si="471"/>
        <v>0.41299999999999937</v>
      </c>
      <c r="BR553" s="8" t="str">
        <f t="shared" si="472"/>
        <v/>
      </c>
      <c r="BS553" s="8" t="str">
        <f t="shared" si="473"/>
        <v/>
      </c>
      <c r="BT553" s="8">
        <f t="shared" si="474"/>
        <v>0.66000000000000014</v>
      </c>
      <c r="BU553" s="8">
        <f t="shared" si="475"/>
        <v>0.58800000000000008</v>
      </c>
      <c r="BV553" s="8">
        <f t="shared" si="476"/>
        <v>0.55499999999999972</v>
      </c>
      <c r="BW553" s="8">
        <f t="shared" si="477"/>
        <v>0.34199999999999964</v>
      </c>
      <c r="BX553" s="8">
        <f t="shared" si="478"/>
        <v>0.12000000000000011</v>
      </c>
      <c r="BY553" s="8" t="str">
        <f t="shared" si="479"/>
        <v/>
      </c>
      <c r="BZ553" s="8">
        <f t="shared" si="480"/>
        <v>0.59100000000000019</v>
      </c>
      <c r="CA553" s="8">
        <f t="shared" si="481"/>
        <v>0.55399999999999938</v>
      </c>
      <c r="CB553" s="8">
        <f t="shared" si="482"/>
        <v>0.50999999999999979</v>
      </c>
      <c r="CC553" s="8">
        <f t="shared" si="483"/>
        <v>0.38699999999999957</v>
      </c>
      <c r="CD553" s="8">
        <f t="shared" si="484"/>
        <v>0.45199999999999996</v>
      </c>
      <c r="CE553" s="8">
        <f t="shared" si="485"/>
        <v>0.38900000000000023</v>
      </c>
      <c r="CF553" s="8">
        <f t="shared" si="486"/>
        <v>3.1500000000000306E-2</v>
      </c>
      <c r="CG553" s="8" t="str">
        <f t="shared" si="487"/>
        <v/>
      </c>
      <c r="CH553" s="8" t="str">
        <f t="shared" si="488"/>
        <v/>
      </c>
      <c r="CI553" s="8" t="str">
        <f t="shared" si="489"/>
        <v/>
      </c>
      <c r="CJ553" s="8" t="str">
        <f t="shared" si="490"/>
        <v/>
      </c>
      <c r="CK553" s="8" t="str">
        <f t="shared" si="491"/>
        <v/>
      </c>
      <c r="CL553" s="8" t="str">
        <f t="shared" si="492"/>
        <v/>
      </c>
      <c r="CM553" s="8" t="str">
        <f t="shared" si="493"/>
        <v/>
      </c>
      <c r="CN553" s="8"/>
    </row>
    <row r="554" spans="1:92">
      <c r="A554" s="1">
        <f t="shared" si="521"/>
        <v>552</v>
      </c>
      <c r="B554" s="34"/>
      <c r="C554" s="1">
        <v>10</v>
      </c>
      <c r="D554" s="4">
        <f t="shared" si="495"/>
        <v>1016</v>
      </c>
      <c r="E554" s="4" t="s">
        <v>171</v>
      </c>
      <c r="F554" s="4">
        <v>1</v>
      </c>
      <c r="G554" s="4" t="s">
        <v>16</v>
      </c>
      <c r="H554" s="4" t="s">
        <v>24</v>
      </c>
      <c r="I554" s="4"/>
      <c r="J554" s="5">
        <v>92.5</v>
      </c>
      <c r="K554" s="69"/>
      <c r="L554" s="41">
        <v>6.59</v>
      </c>
      <c r="M554" s="132" t="s">
        <v>127</v>
      </c>
      <c r="N554" s="1" t="s">
        <v>15</v>
      </c>
      <c r="O554" s="64"/>
      <c r="P554" s="9"/>
      <c r="Q554" s="3"/>
      <c r="R554" s="23">
        <v>6.5789999999999997</v>
      </c>
      <c r="S554" s="23">
        <v>6.4889999999999999</v>
      </c>
      <c r="T554" s="23">
        <v>6.9320000000000004</v>
      </c>
      <c r="U554" s="45"/>
      <c r="V554" s="23">
        <v>6.6529999999999996</v>
      </c>
      <c r="W554" s="23">
        <v>6.617</v>
      </c>
      <c r="X554" s="23">
        <v>6.6239999999999997</v>
      </c>
      <c r="Y554" s="23">
        <v>6.6120000000000001</v>
      </c>
      <c r="Z554" s="23">
        <v>6.6349999999999998</v>
      </c>
      <c r="AA554" s="45"/>
      <c r="AB554" s="23">
        <v>6.7439999999999998</v>
      </c>
      <c r="AC554" s="23">
        <v>6.6890000000000001</v>
      </c>
      <c r="AD554" s="23">
        <v>6.6210000000000004</v>
      </c>
      <c r="AE554" s="23">
        <v>6.6260000000000003</v>
      </c>
      <c r="AF554" s="23">
        <v>6.5439999999999996</v>
      </c>
      <c r="AG554" s="23">
        <v>6.444</v>
      </c>
      <c r="AH554" s="23">
        <f t="shared" si="523"/>
        <v>6.4939999999999998</v>
      </c>
      <c r="AI554" s="29"/>
      <c r="AJ554" s="29"/>
      <c r="AK554" s="29"/>
      <c r="AL554" s="29"/>
      <c r="AM554" s="29"/>
      <c r="AN554" s="29"/>
      <c r="AO554" s="29"/>
      <c r="AP554" s="3"/>
      <c r="AQ554" s="23">
        <f t="shared" si="497"/>
        <v>-1.1000000000000121E-2</v>
      </c>
      <c r="AR554" s="23">
        <f t="shared" si="519"/>
        <v>-0.10099999999999998</v>
      </c>
      <c r="AS554" s="23">
        <f t="shared" si="520"/>
        <v>0.34200000000000053</v>
      </c>
      <c r="AT554" s="23" t="str">
        <f t="shared" si="498"/>
        <v/>
      </c>
      <c r="AU554" s="23">
        <f t="shared" si="499"/>
        <v>6.2999999999999723E-2</v>
      </c>
      <c r="AV554" s="23">
        <f t="shared" si="500"/>
        <v>2.7000000000000135E-2</v>
      </c>
      <c r="AW554" s="23">
        <f t="shared" si="501"/>
        <v>3.3999999999999808E-2</v>
      </c>
      <c r="AX554" s="23">
        <f t="shared" si="502"/>
        <v>2.2000000000000242E-2</v>
      </c>
      <c r="AY554" s="23">
        <f t="shared" si="503"/>
        <v>4.4999999999999929E-2</v>
      </c>
      <c r="AZ554" s="23" t="str">
        <f t="shared" si="504"/>
        <v/>
      </c>
      <c r="BA554" s="23">
        <f t="shared" si="505"/>
        <v>0.15399999999999991</v>
      </c>
      <c r="BB554" s="23">
        <f t="shared" si="506"/>
        <v>9.9000000000000199E-2</v>
      </c>
      <c r="BC554" s="23">
        <f t="shared" si="507"/>
        <v>3.1000000000000583E-2</v>
      </c>
      <c r="BD554" s="23">
        <f t="shared" si="508"/>
        <v>3.6000000000000476E-2</v>
      </c>
      <c r="BE554" s="23">
        <f t="shared" si="509"/>
        <v>-4.6000000000000263E-2</v>
      </c>
      <c r="BF554" s="23">
        <f t="shared" si="510"/>
        <v>-0.14599999999999991</v>
      </c>
      <c r="BG554" s="23">
        <f t="shared" si="511"/>
        <v>-9.6000000000000085E-2</v>
      </c>
      <c r="BH554" s="23" t="str">
        <f t="shared" si="512"/>
        <v/>
      </c>
      <c r="BI554" s="23" t="str">
        <f t="shared" si="513"/>
        <v/>
      </c>
      <c r="BJ554" s="23" t="str">
        <f t="shared" si="514"/>
        <v/>
      </c>
      <c r="BK554" s="23" t="str">
        <f t="shared" si="515"/>
        <v/>
      </c>
      <c r="BL554" s="23" t="str">
        <f t="shared" si="516"/>
        <v/>
      </c>
      <c r="BM554" s="23" t="str">
        <f t="shared" si="517"/>
        <v/>
      </c>
      <c r="BN554" s="23" t="str">
        <f t="shared" si="518"/>
        <v/>
      </c>
      <c r="BP554" s="8">
        <f t="shared" si="470"/>
        <v>1.1000000000000121E-2</v>
      </c>
      <c r="BQ554" s="8">
        <f t="shared" si="471"/>
        <v>0.10099999999999998</v>
      </c>
      <c r="BR554" s="8">
        <f t="shared" si="472"/>
        <v>0.34200000000000053</v>
      </c>
      <c r="BS554" s="8" t="str">
        <f t="shared" si="473"/>
        <v/>
      </c>
      <c r="BT554" s="8">
        <f t="shared" si="474"/>
        <v>6.2999999999999723E-2</v>
      </c>
      <c r="BU554" s="8">
        <f t="shared" si="475"/>
        <v>2.7000000000000135E-2</v>
      </c>
      <c r="BV554" s="8">
        <f t="shared" si="476"/>
        <v>3.3999999999999808E-2</v>
      </c>
      <c r="BW554" s="8">
        <f t="shared" si="477"/>
        <v>2.2000000000000242E-2</v>
      </c>
      <c r="BX554" s="8">
        <f t="shared" si="478"/>
        <v>4.4999999999999929E-2</v>
      </c>
      <c r="BY554" s="8" t="str">
        <f t="shared" si="479"/>
        <v/>
      </c>
      <c r="BZ554" s="8">
        <f t="shared" si="480"/>
        <v>0.15399999999999991</v>
      </c>
      <c r="CA554" s="8">
        <f t="shared" si="481"/>
        <v>9.9000000000000199E-2</v>
      </c>
      <c r="CB554" s="8">
        <f t="shared" si="482"/>
        <v>3.1000000000000583E-2</v>
      </c>
      <c r="CC554" s="8">
        <f t="shared" si="483"/>
        <v>3.6000000000000476E-2</v>
      </c>
      <c r="CD554" s="8">
        <f t="shared" si="484"/>
        <v>4.6000000000000263E-2</v>
      </c>
      <c r="CE554" s="8">
        <f t="shared" si="485"/>
        <v>0.14599999999999991</v>
      </c>
      <c r="CF554" s="8">
        <f t="shared" si="486"/>
        <v>9.6000000000000085E-2</v>
      </c>
      <c r="CG554" s="8" t="str">
        <f t="shared" si="487"/>
        <v/>
      </c>
      <c r="CH554" s="8" t="str">
        <f t="shared" si="488"/>
        <v/>
      </c>
      <c r="CI554" s="8" t="str">
        <f t="shared" si="489"/>
        <v/>
      </c>
      <c r="CJ554" s="8" t="str">
        <f t="shared" si="490"/>
        <v/>
      </c>
      <c r="CK554" s="8" t="str">
        <f t="shared" si="491"/>
        <v/>
      </c>
      <c r="CL554" s="8" t="str">
        <f t="shared" si="492"/>
        <v/>
      </c>
      <c r="CM554" s="8" t="str">
        <f t="shared" si="493"/>
        <v/>
      </c>
      <c r="CN554" s="8"/>
    </row>
    <row r="555" spans="1:92">
      <c r="A555" s="1">
        <f t="shared" si="521"/>
        <v>553</v>
      </c>
      <c r="B555" s="34"/>
      <c r="C555" s="1">
        <v>10</v>
      </c>
      <c r="D555" s="4">
        <f t="shared" si="495"/>
        <v>1016</v>
      </c>
      <c r="E555" s="4" t="s">
        <v>184</v>
      </c>
      <c r="F555" s="4">
        <v>1</v>
      </c>
      <c r="G555" s="4" t="s">
        <v>16</v>
      </c>
      <c r="H555" s="4" t="s">
        <v>192</v>
      </c>
      <c r="I555" s="4"/>
      <c r="J555" s="5">
        <v>92.8</v>
      </c>
      <c r="K555" s="67">
        <v>1.9E-2</v>
      </c>
      <c r="L555" s="41">
        <v>6.64</v>
      </c>
      <c r="M555" s="132" t="s">
        <v>127</v>
      </c>
      <c r="N555" s="1" t="s">
        <v>15</v>
      </c>
      <c r="O555" s="64"/>
      <c r="P555" s="9"/>
      <c r="Q555" s="3"/>
      <c r="R555" s="23">
        <v>6.5679999999999996</v>
      </c>
      <c r="S555" s="23">
        <v>6.5179999999999998</v>
      </c>
      <c r="T555" s="23">
        <v>6.9779999999999998</v>
      </c>
      <c r="U555" s="45"/>
      <c r="V555" s="23">
        <v>6.6929999999999996</v>
      </c>
      <c r="W555" s="23">
        <v>6.6639999999999997</v>
      </c>
      <c r="X555" s="23">
        <v>6.6719999999999997</v>
      </c>
      <c r="Y555" s="23">
        <v>6.657</v>
      </c>
      <c r="Z555" s="23">
        <v>6.6349999999999998</v>
      </c>
      <c r="AA555" s="45"/>
      <c r="AB555" s="23">
        <v>6.774</v>
      </c>
      <c r="AC555" s="23">
        <v>6.7190000000000003</v>
      </c>
      <c r="AD555" s="23">
        <v>6.6509999999999998</v>
      </c>
      <c r="AE555" s="23">
        <v>6.6619999999999999</v>
      </c>
      <c r="AF555" s="23">
        <v>6.58</v>
      </c>
      <c r="AG555" s="23">
        <v>6.4809999999999999</v>
      </c>
      <c r="AH555" s="23">
        <f t="shared" si="523"/>
        <v>6.5305</v>
      </c>
      <c r="AI555" s="29"/>
      <c r="AJ555" s="29"/>
      <c r="AK555" s="29"/>
      <c r="AL555" s="29"/>
      <c r="AM555" s="29"/>
      <c r="AN555" s="29"/>
      <c r="AO555" s="29"/>
      <c r="AP555" s="3"/>
      <c r="AQ555" s="23">
        <f t="shared" si="497"/>
        <v>-7.2000000000000064E-2</v>
      </c>
      <c r="AR555" s="23">
        <f t="shared" si="519"/>
        <v>-0.12199999999999989</v>
      </c>
      <c r="AS555" s="23">
        <f t="shared" si="520"/>
        <v>0.33800000000000008</v>
      </c>
      <c r="AT555" s="23" t="str">
        <f t="shared" si="498"/>
        <v/>
      </c>
      <c r="AU555" s="23">
        <f t="shared" si="499"/>
        <v>5.2999999999999936E-2</v>
      </c>
      <c r="AV555" s="23">
        <f t="shared" si="500"/>
        <v>2.4000000000000021E-2</v>
      </c>
      <c r="AW555" s="23">
        <f t="shared" si="501"/>
        <v>3.2000000000000028E-2</v>
      </c>
      <c r="AX555" s="23">
        <f t="shared" si="502"/>
        <v>1.7000000000000348E-2</v>
      </c>
      <c r="AY555" s="23">
        <f t="shared" si="503"/>
        <v>-4.9999999999998934E-3</v>
      </c>
      <c r="AZ555" s="23" t="str">
        <f t="shared" si="504"/>
        <v/>
      </c>
      <c r="BA555" s="23">
        <f t="shared" si="505"/>
        <v>0.13400000000000034</v>
      </c>
      <c r="BB555" s="23">
        <f t="shared" si="506"/>
        <v>7.9000000000000625E-2</v>
      </c>
      <c r="BC555" s="23">
        <f t="shared" si="507"/>
        <v>1.1000000000000121E-2</v>
      </c>
      <c r="BD555" s="23">
        <f t="shared" si="508"/>
        <v>2.2000000000000242E-2</v>
      </c>
      <c r="BE555" s="23">
        <f t="shared" si="509"/>
        <v>-5.9999999999999609E-2</v>
      </c>
      <c r="BF555" s="23">
        <f t="shared" si="510"/>
        <v>-0.15899999999999981</v>
      </c>
      <c r="BG555" s="23">
        <f t="shared" si="511"/>
        <v>-0.10949999999999971</v>
      </c>
      <c r="BH555" s="23" t="str">
        <f t="shared" si="512"/>
        <v/>
      </c>
      <c r="BI555" s="23" t="str">
        <f t="shared" si="513"/>
        <v/>
      </c>
      <c r="BJ555" s="23" t="str">
        <f t="shared" si="514"/>
        <v/>
      </c>
      <c r="BK555" s="23" t="str">
        <f t="shared" si="515"/>
        <v/>
      </c>
      <c r="BL555" s="23" t="str">
        <f t="shared" si="516"/>
        <v/>
      </c>
      <c r="BM555" s="23" t="str">
        <f t="shared" si="517"/>
        <v/>
      </c>
      <c r="BN555" s="23" t="str">
        <f t="shared" si="518"/>
        <v/>
      </c>
      <c r="BP555" s="8">
        <f t="shared" si="470"/>
        <v>7.2000000000000064E-2</v>
      </c>
      <c r="BQ555" s="8">
        <f t="shared" si="471"/>
        <v>0.12199999999999989</v>
      </c>
      <c r="BR555" s="8">
        <f t="shared" si="472"/>
        <v>0.33800000000000008</v>
      </c>
      <c r="BS555" s="8" t="str">
        <f t="shared" si="473"/>
        <v/>
      </c>
      <c r="BT555" s="8">
        <f t="shared" si="474"/>
        <v>5.2999999999999936E-2</v>
      </c>
      <c r="BU555" s="8">
        <f t="shared" si="475"/>
        <v>2.4000000000000021E-2</v>
      </c>
      <c r="BV555" s="8">
        <f t="shared" si="476"/>
        <v>3.2000000000000028E-2</v>
      </c>
      <c r="BW555" s="8">
        <f t="shared" si="477"/>
        <v>1.7000000000000348E-2</v>
      </c>
      <c r="BX555" s="8">
        <f t="shared" si="478"/>
        <v>4.9999999999998934E-3</v>
      </c>
      <c r="BY555" s="8" t="str">
        <f t="shared" si="479"/>
        <v/>
      </c>
      <c r="BZ555" s="8">
        <f t="shared" si="480"/>
        <v>0.13400000000000034</v>
      </c>
      <c r="CA555" s="8">
        <f t="shared" si="481"/>
        <v>7.9000000000000625E-2</v>
      </c>
      <c r="CB555" s="8">
        <f t="shared" si="482"/>
        <v>1.1000000000000121E-2</v>
      </c>
      <c r="CC555" s="8">
        <f t="shared" si="483"/>
        <v>2.2000000000000242E-2</v>
      </c>
      <c r="CD555" s="8">
        <f t="shared" si="484"/>
        <v>5.9999999999999609E-2</v>
      </c>
      <c r="CE555" s="8">
        <f t="shared" si="485"/>
        <v>0.15899999999999981</v>
      </c>
      <c r="CF555" s="8">
        <f t="shared" si="486"/>
        <v>0.10949999999999971</v>
      </c>
      <c r="CG555" s="8" t="str">
        <f t="shared" si="487"/>
        <v/>
      </c>
      <c r="CH555" s="8" t="str">
        <f t="shared" si="488"/>
        <v/>
      </c>
      <c r="CI555" s="8" t="str">
        <f t="shared" si="489"/>
        <v/>
      </c>
      <c r="CJ555" s="8" t="str">
        <f t="shared" si="490"/>
        <v/>
      </c>
      <c r="CK555" s="8" t="str">
        <f t="shared" si="491"/>
        <v/>
      </c>
      <c r="CL555" s="8" t="str">
        <f t="shared" si="492"/>
        <v/>
      </c>
      <c r="CM555" s="8" t="str">
        <f t="shared" si="493"/>
        <v/>
      </c>
      <c r="CN555" s="8"/>
    </row>
    <row r="556" spans="1:92">
      <c r="A556" s="1">
        <f t="shared" si="521"/>
        <v>554</v>
      </c>
      <c r="B556" s="34"/>
      <c r="C556" s="1">
        <v>10</v>
      </c>
      <c r="D556" s="4">
        <f t="shared" si="495"/>
        <v>1016</v>
      </c>
      <c r="E556" s="4" t="s">
        <v>187</v>
      </c>
      <c r="F556" s="4">
        <v>3</v>
      </c>
      <c r="G556" s="4" t="s">
        <v>13</v>
      </c>
      <c r="H556" s="4" t="s">
        <v>19</v>
      </c>
      <c r="I556" s="4"/>
      <c r="J556" s="28">
        <v>97.7</v>
      </c>
      <c r="K556" s="69"/>
      <c r="L556" s="41">
        <v>3.15</v>
      </c>
      <c r="M556" s="132" t="s">
        <v>130</v>
      </c>
      <c r="N556" s="1" t="s">
        <v>15</v>
      </c>
      <c r="O556" s="64"/>
      <c r="P556" s="9"/>
      <c r="Q556" s="3" t="s">
        <v>227</v>
      </c>
      <c r="R556" s="23">
        <v>3.5350000000000001</v>
      </c>
      <c r="S556" s="23">
        <v>3.3159999999999998</v>
      </c>
      <c r="T556" s="23">
        <v>3.4750000000000001</v>
      </c>
      <c r="U556" s="45"/>
      <c r="V556" s="23">
        <v>3.0670000000000002</v>
      </c>
      <c r="W556" s="45"/>
      <c r="X556" s="45"/>
      <c r="Y556" s="45"/>
      <c r="Z556" s="23">
        <v>3.169</v>
      </c>
      <c r="AA556" s="45"/>
      <c r="AB556" s="23">
        <v>3.3650000000000002</v>
      </c>
      <c r="AC556" s="23">
        <v>3.3679999999999999</v>
      </c>
      <c r="AD556" s="23">
        <v>3.351</v>
      </c>
      <c r="AE556" s="23">
        <v>3.2210000000000001</v>
      </c>
      <c r="AF556" s="23">
        <v>3.3210000000000002</v>
      </c>
      <c r="AG556" s="23">
        <v>2.9249999999999998</v>
      </c>
      <c r="AH556" s="23">
        <f t="shared" ref="AH556:AH567" si="524">SUM(AF556:AG556)/2</f>
        <v>3.1230000000000002</v>
      </c>
      <c r="AI556" s="29"/>
      <c r="AJ556" s="29"/>
      <c r="AK556" s="29"/>
      <c r="AL556" s="29"/>
      <c r="AM556" s="29"/>
      <c r="AN556" s="29"/>
      <c r="AO556" s="29"/>
      <c r="AP556" s="3"/>
      <c r="AQ556" s="23">
        <f t="shared" si="497"/>
        <v>0.38500000000000023</v>
      </c>
      <c r="AR556" s="23">
        <f t="shared" si="519"/>
        <v>0.16599999999999993</v>
      </c>
      <c r="AS556" s="23">
        <f t="shared" si="520"/>
        <v>0.32500000000000018</v>
      </c>
      <c r="AT556" s="23" t="str">
        <f t="shared" si="498"/>
        <v/>
      </c>
      <c r="AU556" s="23">
        <f t="shared" si="499"/>
        <v>-8.2999999999999741E-2</v>
      </c>
      <c r="AV556" s="23" t="str">
        <f t="shared" si="500"/>
        <v/>
      </c>
      <c r="AW556" s="23" t="str">
        <f t="shared" si="501"/>
        <v/>
      </c>
      <c r="AX556" s="23" t="str">
        <f t="shared" si="502"/>
        <v/>
      </c>
      <c r="AY556" s="23">
        <f t="shared" si="503"/>
        <v>1.9000000000000128E-2</v>
      </c>
      <c r="AZ556" s="23" t="str">
        <f t="shared" si="504"/>
        <v/>
      </c>
      <c r="BA556" s="23">
        <f t="shared" si="505"/>
        <v>0.2150000000000003</v>
      </c>
      <c r="BB556" s="23">
        <f t="shared" si="506"/>
        <v>0.21799999999999997</v>
      </c>
      <c r="BC556" s="23">
        <f t="shared" si="507"/>
        <v>0.20100000000000007</v>
      </c>
      <c r="BD556" s="23">
        <f t="shared" si="508"/>
        <v>7.1000000000000174E-2</v>
      </c>
      <c r="BE556" s="23">
        <f t="shared" si="509"/>
        <v>0.17100000000000026</v>
      </c>
      <c r="BF556" s="23">
        <f t="shared" si="510"/>
        <v>-0.22500000000000009</v>
      </c>
      <c r="BG556" s="23">
        <f t="shared" si="511"/>
        <v>-2.6999999999999691E-2</v>
      </c>
      <c r="BH556" s="23" t="str">
        <f t="shared" si="512"/>
        <v/>
      </c>
      <c r="BI556" s="23" t="str">
        <f t="shared" si="513"/>
        <v/>
      </c>
      <c r="BJ556" s="23" t="str">
        <f t="shared" si="514"/>
        <v/>
      </c>
      <c r="BK556" s="23" t="str">
        <f t="shared" si="515"/>
        <v/>
      </c>
      <c r="BL556" s="23" t="str">
        <f t="shared" si="516"/>
        <v/>
      </c>
      <c r="BM556" s="23" t="str">
        <f t="shared" si="517"/>
        <v/>
      </c>
      <c r="BN556" s="23" t="str">
        <f t="shared" si="518"/>
        <v/>
      </c>
      <c r="BP556" s="8">
        <f t="shared" si="470"/>
        <v>0.38500000000000023</v>
      </c>
      <c r="BQ556" s="8">
        <f t="shared" si="471"/>
        <v>0.16599999999999993</v>
      </c>
      <c r="BR556" s="8">
        <f t="shared" si="472"/>
        <v>0.32500000000000018</v>
      </c>
      <c r="BS556" s="8" t="str">
        <f t="shared" si="473"/>
        <v/>
      </c>
      <c r="BT556" s="8">
        <f t="shared" si="474"/>
        <v>8.2999999999999741E-2</v>
      </c>
      <c r="BU556" s="8" t="str">
        <f t="shared" si="475"/>
        <v/>
      </c>
      <c r="BV556" s="8" t="str">
        <f t="shared" si="476"/>
        <v/>
      </c>
      <c r="BW556" s="8" t="str">
        <f t="shared" si="477"/>
        <v/>
      </c>
      <c r="BX556" s="8">
        <f t="shared" si="478"/>
        <v>1.9000000000000128E-2</v>
      </c>
      <c r="BY556" s="8" t="str">
        <f t="shared" si="479"/>
        <v/>
      </c>
      <c r="BZ556" s="8">
        <f t="shared" si="480"/>
        <v>0.2150000000000003</v>
      </c>
      <c r="CA556" s="8">
        <f t="shared" si="481"/>
        <v>0.21799999999999997</v>
      </c>
      <c r="CB556" s="8">
        <f t="shared" si="482"/>
        <v>0.20100000000000007</v>
      </c>
      <c r="CC556" s="8">
        <f t="shared" si="483"/>
        <v>7.1000000000000174E-2</v>
      </c>
      <c r="CD556" s="8">
        <f t="shared" si="484"/>
        <v>0.17100000000000026</v>
      </c>
      <c r="CE556" s="8">
        <f t="shared" si="485"/>
        <v>0.22500000000000009</v>
      </c>
      <c r="CF556" s="8">
        <f t="shared" si="486"/>
        <v>2.6999999999999691E-2</v>
      </c>
      <c r="CG556" s="8" t="str">
        <f t="shared" si="487"/>
        <v/>
      </c>
      <c r="CH556" s="8" t="str">
        <f t="shared" si="488"/>
        <v/>
      </c>
      <c r="CI556" s="8" t="str">
        <f t="shared" si="489"/>
        <v/>
      </c>
      <c r="CJ556" s="8" t="str">
        <f t="shared" si="490"/>
        <v/>
      </c>
      <c r="CK556" s="8" t="str">
        <f t="shared" si="491"/>
        <v/>
      </c>
      <c r="CL556" s="8" t="str">
        <f t="shared" si="492"/>
        <v/>
      </c>
      <c r="CM556" s="8" t="str">
        <f t="shared" si="493"/>
        <v/>
      </c>
      <c r="CN556" s="8"/>
    </row>
    <row r="557" spans="1:92">
      <c r="A557" s="1">
        <f t="shared" si="521"/>
        <v>555</v>
      </c>
      <c r="B557" s="34"/>
      <c r="C557" s="1">
        <v>10</v>
      </c>
      <c r="D557" s="4">
        <f t="shared" si="495"/>
        <v>1016</v>
      </c>
      <c r="E557" s="4" t="s">
        <v>186</v>
      </c>
      <c r="F557" s="4">
        <v>3</v>
      </c>
      <c r="G557" s="4" t="s">
        <v>13</v>
      </c>
      <c r="H557" s="4" t="s">
        <v>19</v>
      </c>
      <c r="I557" s="4"/>
      <c r="J557" s="28">
        <v>96.6</v>
      </c>
      <c r="K557" s="69"/>
      <c r="L557" s="41">
        <v>4.1520000000000001</v>
      </c>
      <c r="M557" s="132" t="s">
        <v>130</v>
      </c>
      <c r="N557" s="1" t="s">
        <v>15</v>
      </c>
      <c r="O557" s="64"/>
      <c r="P557" s="9"/>
      <c r="Q557" s="3" t="s">
        <v>227</v>
      </c>
      <c r="R557" s="23">
        <v>4.4489999999999998</v>
      </c>
      <c r="S557" s="23">
        <v>4.335</v>
      </c>
      <c r="T557" s="23">
        <v>4.58</v>
      </c>
      <c r="U557" s="45"/>
      <c r="V557" s="23">
        <v>4.2430000000000003</v>
      </c>
      <c r="W557" s="45"/>
      <c r="X557" s="45"/>
      <c r="Y557" s="45"/>
      <c r="Z557" s="23">
        <v>4.16</v>
      </c>
      <c r="AA557" s="45"/>
      <c r="AB557" s="23">
        <v>4.3040000000000003</v>
      </c>
      <c r="AC557" s="23">
        <v>4.3140000000000001</v>
      </c>
      <c r="AD557" s="23">
        <v>4.3220000000000001</v>
      </c>
      <c r="AE557" s="23">
        <v>4.1280000000000001</v>
      </c>
      <c r="AF557" s="23">
        <v>4.3250000000000002</v>
      </c>
      <c r="AG557" s="23">
        <v>3.9009999999999998</v>
      </c>
      <c r="AH557" s="23">
        <f t="shared" si="524"/>
        <v>4.1129999999999995</v>
      </c>
      <c r="AI557" s="29"/>
      <c r="AJ557" s="29"/>
      <c r="AK557" s="29"/>
      <c r="AL557" s="29"/>
      <c r="AM557" s="29"/>
      <c r="AN557" s="29"/>
      <c r="AO557" s="29"/>
      <c r="AP557" s="3"/>
      <c r="AQ557" s="23">
        <f t="shared" si="497"/>
        <v>0.29699999999999971</v>
      </c>
      <c r="AR557" s="23">
        <f t="shared" si="519"/>
        <v>0.18299999999999983</v>
      </c>
      <c r="AS557" s="23">
        <f t="shared" si="520"/>
        <v>0.42799999999999994</v>
      </c>
      <c r="AT557" s="23" t="str">
        <f t="shared" si="498"/>
        <v/>
      </c>
      <c r="AU557" s="23">
        <f t="shared" si="499"/>
        <v>9.1000000000000192E-2</v>
      </c>
      <c r="AV557" s="23" t="str">
        <f t="shared" si="500"/>
        <v/>
      </c>
      <c r="AW557" s="23" t="str">
        <f t="shared" si="501"/>
        <v/>
      </c>
      <c r="AX557" s="23" t="str">
        <f t="shared" si="502"/>
        <v/>
      </c>
      <c r="AY557" s="23">
        <f t="shared" si="503"/>
        <v>8.0000000000000071E-3</v>
      </c>
      <c r="AZ557" s="23" t="str">
        <f t="shared" si="504"/>
        <v/>
      </c>
      <c r="BA557" s="23">
        <f t="shared" si="505"/>
        <v>0.15200000000000014</v>
      </c>
      <c r="BB557" s="23">
        <f t="shared" si="506"/>
        <v>0.16199999999999992</v>
      </c>
      <c r="BC557" s="23">
        <f t="shared" si="507"/>
        <v>0.16999999999999993</v>
      </c>
      <c r="BD557" s="23">
        <f t="shared" si="508"/>
        <v>-2.4000000000000021E-2</v>
      </c>
      <c r="BE557" s="23">
        <f t="shared" si="509"/>
        <v>0.17300000000000004</v>
      </c>
      <c r="BF557" s="23">
        <f t="shared" si="510"/>
        <v>-0.25100000000000033</v>
      </c>
      <c r="BG557" s="23">
        <f t="shared" si="511"/>
        <v>-3.900000000000059E-2</v>
      </c>
      <c r="BH557" s="23" t="str">
        <f t="shared" si="512"/>
        <v/>
      </c>
      <c r="BI557" s="23" t="str">
        <f t="shared" si="513"/>
        <v/>
      </c>
      <c r="BJ557" s="23" t="str">
        <f t="shared" si="514"/>
        <v/>
      </c>
      <c r="BK557" s="23" t="str">
        <f t="shared" si="515"/>
        <v/>
      </c>
      <c r="BL557" s="23" t="str">
        <f t="shared" si="516"/>
        <v/>
      </c>
      <c r="BM557" s="23" t="str">
        <f t="shared" si="517"/>
        <v/>
      </c>
      <c r="BN557" s="23" t="str">
        <f t="shared" si="518"/>
        <v/>
      </c>
      <c r="BP557" s="8">
        <f t="shared" si="470"/>
        <v>0.29699999999999971</v>
      </c>
      <c r="BQ557" s="8">
        <f t="shared" si="471"/>
        <v>0.18299999999999983</v>
      </c>
      <c r="BR557" s="8">
        <f t="shared" si="472"/>
        <v>0.42799999999999994</v>
      </c>
      <c r="BS557" s="8" t="str">
        <f t="shared" si="473"/>
        <v/>
      </c>
      <c r="BT557" s="8">
        <f t="shared" si="474"/>
        <v>9.1000000000000192E-2</v>
      </c>
      <c r="BU557" s="8" t="str">
        <f t="shared" si="475"/>
        <v/>
      </c>
      <c r="BV557" s="8" t="str">
        <f t="shared" si="476"/>
        <v/>
      </c>
      <c r="BW557" s="8" t="str">
        <f t="shared" si="477"/>
        <v/>
      </c>
      <c r="BX557" s="8">
        <f t="shared" si="478"/>
        <v>8.0000000000000071E-3</v>
      </c>
      <c r="BY557" s="8" t="str">
        <f t="shared" si="479"/>
        <v/>
      </c>
      <c r="BZ557" s="8">
        <f t="shared" si="480"/>
        <v>0.15200000000000014</v>
      </c>
      <c r="CA557" s="8">
        <f t="shared" si="481"/>
        <v>0.16199999999999992</v>
      </c>
      <c r="CB557" s="8">
        <f t="shared" si="482"/>
        <v>0.16999999999999993</v>
      </c>
      <c r="CC557" s="8">
        <f t="shared" si="483"/>
        <v>2.4000000000000021E-2</v>
      </c>
      <c r="CD557" s="8">
        <f t="shared" si="484"/>
        <v>0.17300000000000004</v>
      </c>
      <c r="CE557" s="8">
        <f t="shared" si="485"/>
        <v>0.25100000000000033</v>
      </c>
      <c r="CF557" s="8">
        <f t="shared" si="486"/>
        <v>3.900000000000059E-2</v>
      </c>
      <c r="CG557" s="8" t="str">
        <f t="shared" si="487"/>
        <v/>
      </c>
      <c r="CH557" s="8" t="str">
        <f t="shared" si="488"/>
        <v/>
      </c>
      <c r="CI557" s="8" t="str">
        <f t="shared" si="489"/>
        <v/>
      </c>
      <c r="CJ557" s="8" t="str">
        <f t="shared" si="490"/>
        <v/>
      </c>
      <c r="CK557" s="8" t="str">
        <f t="shared" si="491"/>
        <v/>
      </c>
      <c r="CL557" s="8" t="str">
        <f t="shared" si="492"/>
        <v/>
      </c>
      <c r="CM557" s="8" t="str">
        <f t="shared" si="493"/>
        <v/>
      </c>
      <c r="CN557" s="8"/>
    </row>
    <row r="558" spans="1:92">
      <c r="A558" s="1">
        <f t="shared" si="521"/>
        <v>556</v>
      </c>
      <c r="B558" s="34"/>
      <c r="C558" s="1">
        <v>10</v>
      </c>
      <c r="D558" s="4">
        <f t="shared" si="495"/>
        <v>1016</v>
      </c>
      <c r="E558" s="4" t="s">
        <v>263</v>
      </c>
      <c r="F558" s="4">
        <v>3</v>
      </c>
      <c r="G558" s="4" t="s">
        <v>13</v>
      </c>
      <c r="H558" s="4" t="s">
        <v>19</v>
      </c>
      <c r="I558" s="4"/>
      <c r="J558" s="28">
        <v>97.8</v>
      </c>
      <c r="K558" s="69"/>
      <c r="L558" s="41">
        <v>4.4669999999999996</v>
      </c>
      <c r="M558" s="132" t="s">
        <v>130</v>
      </c>
      <c r="N558" s="1" t="s">
        <v>15</v>
      </c>
      <c r="O558" s="64"/>
      <c r="P558" s="9"/>
      <c r="Q558" s="3" t="s">
        <v>227</v>
      </c>
      <c r="R558" s="23">
        <v>4.7539999999999996</v>
      </c>
      <c r="S558" s="23">
        <v>4.6349999999999998</v>
      </c>
      <c r="T558" s="23">
        <v>4.7320000000000002</v>
      </c>
      <c r="U558" s="45"/>
      <c r="V558" s="23">
        <v>4.4429999999999996</v>
      </c>
      <c r="W558" s="45"/>
      <c r="X558" s="45"/>
      <c r="Y558" s="45"/>
      <c r="Z558" s="23">
        <v>4.4790000000000001</v>
      </c>
      <c r="AA558" s="45"/>
      <c r="AB558" s="23">
        <v>4.6040000000000001</v>
      </c>
      <c r="AC558" s="23">
        <v>4.6040000000000001</v>
      </c>
      <c r="AD558" s="23">
        <v>4.6150000000000002</v>
      </c>
      <c r="AE558" s="23">
        <v>4.4669999999999996</v>
      </c>
      <c r="AF558" s="23">
        <v>4.6289999999999996</v>
      </c>
      <c r="AG558" s="23">
        <v>4.2329999999999997</v>
      </c>
      <c r="AH558" s="23">
        <f t="shared" si="524"/>
        <v>4.4309999999999992</v>
      </c>
      <c r="AI558" s="29"/>
      <c r="AJ558" s="29"/>
      <c r="AK558" s="29"/>
      <c r="AL558" s="29"/>
      <c r="AM558" s="29"/>
      <c r="AN558" s="29"/>
      <c r="AO558" s="29"/>
      <c r="AP558" s="3"/>
      <c r="AQ558" s="23">
        <f t="shared" si="497"/>
        <v>0.28699999999999992</v>
      </c>
      <c r="AR558" s="23">
        <f t="shared" si="519"/>
        <v>0.16800000000000015</v>
      </c>
      <c r="AS558" s="23">
        <f t="shared" si="520"/>
        <v>0.26500000000000057</v>
      </c>
      <c r="AT558" s="23" t="str">
        <f t="shared" si="498"/>
        <v/>
      </c>
      <c r="AU558" s="23">
        <f t="shared" si="499"/>
        <v>-2.4000000000000021E-2</v>
      </c>
      <c r="AV558" s="23" t="str">
        <f t="shared" si="500"/>
        <v/>
      </c>
      <c r="AW558" s="23" t="str">
        <f t="shared" si="501"/>
        <v/>
      </c>
      <c r="AX558" s="23" t="str">
        <f t="shared" si="502"/>
        <v/>
      </c>
      <c r="AY558" s="23">
        <f t="shared" si="503"/>
        <v>1.2000000000000455E-2</v>
      </c>
      <c r="AZ558" s="23" t="str">
        <f t="shared" si="504"/>
        <v/>
      </c>
      <c r="BA558" s="23">
        <f t="shared" si="505"/>
        <v>0.13700000000000045</v>
      </c>
      <c r="BB558" s="23">
        <f t="shared" si="506"/>
        <v>0.13700000000000045</v>
      </c>
      <c r="BC558" s="23">
        <f t="shared" si="507"/>
        <v>0.14800000000000058</v>
      </c>
      <c r="BD558" s="23">
        <f t="shared" si="508"/>
        <v>0</v>
      </c>
      <c r="BE558" s="23">
        <f t="shared" si="509"/>
        <v>0.16199999999999992</v>
      </c>
      <c r="BF558" s="23">
        <f t="shared" si="510"/>
        <v>-0.23399999999999999</v>
      </c>
      <c r="BG558" s="23">
        <f t="shared" si="511"/>
        <v>-3.6000000000000476E-2</v>
      </c>
      <c r="BH558" s="23" t="str">
        <f t="shared" si="512"/>
        <v/>
      </c>
      <c r="BI558" s="23" t="str">
        <f t="shared" si="513"/>
        <v/>
      </c>
      <c r="BJ558" s="23" t="str">
        <f t="shared" si="514"/>
        <v/>
      </c>
      <c r="BK558" s="23" t="str">
        <f t="shared" si="515"/>
        <v/>
      </c>
      <c r="BL558" s="23" t="str">
        <f t="shared" si="516"/>
        <v/>
      </c>
      <c r="BM558" s="23" t="str">
        <f t="shared" si="517"/>
        <v/>
      </c>
      <c r="BN558" s="23" t="str">
        <f t="shared" si="518"/>
        <v/>
      </c>
      <c r="BP558" s="8">
        <f t="shared" si="470"/>
        <v>0.28699999999999992</v>
      </c>
      <c r="BQ558" s="8">
        <f t="shared" si="471"/>
        <v>0.16800000000000015</v>
      </c>
      <c r="BR558" s="8">
        <f t="shared" si="472"/>
        <v>0.26500000000000057</v>
      </c>
      <c r="BS558" s="8" t="str">
        <f t="shared" si="473"/>
        <v/>
      </c>
      <c r="BT558" s="8">
        <f t="shared" si="474"/>
        <v>2.4000000000000021E-2</v>
      </c>
      <c r="BU558" s="8" t="str">
        <f t="shared" si="475"/>
        <v/>
      </c>
      <c r="BV558" s="8" t="str">
        <f t="shared" si="476"/>
        <v/>
      </c>
      <c r="BW558" s="8" t="str">
        <f t="shared" si="477"/>
        <v/>
      </c>
      <c r="BX558" s="8">
        <f t="shared" si="478"/>
        <v>1.2000000000000455E-2</v>
      </c>
      <c r="BY558" s="8" t="str">
        <f t="shared" si="479"/>
        <v/>
      </c>
      <c r="BZ558" s="8">
        <f t="shared" si="480"/>
        <v>0.13700000000000045</v>
      </c>
      <c r="CA558" s="8">
        <f t="shared" si="481"/>
        <v>0.13700000000000045</v>
      </c>
      <c r="CB558" s="8">
        <f t="shared" si="482"/>
        <v>0.14800000000000058</v>
      </c>
      <c r="CC558" s="8">
        <f t="shared" si="483"/>
        <v>0</v>
      </c>
      <c r="CD558" s="8">
        <f t="shared" si="484"/>
        <v>0.16199999999999992</v>
      </c>
      <c r="CE558" s="8">
        <f t="shared" si="485"/>
        <v>0.23399999999999999</v>
      </c>
      <c r="CF558" s="8">
        <f t="shared" si="486"/>
        <v>3.6000000000000476E-2</v>
      </c>
      <c r="CG558" s="8" t="str">
        <f t="shared" si="487"/>
        <v/>
      </c>
      <c r="CH558" s="8" t="str">
        <f t="shared" si="488"/>
        <v/>
      </c>
      <c r="CI558" s="8" t="str">
        <f t="shared" si="489"/>
        <v/>
      </c>
      <c r="CJ558" s="8" t="str">
        <f t="shared" si="490"/>
        <v/>
      </c>
      <c r="CK558" s="8" t="str">
        <f t="shared" si="491"/>
        <v/>
      </c>
      <c r="CL558" s="8" t="str">
        <f t="shared" si="492"/>
        <v/>
      </c>
      <c r="CM558" s="8" t="str">
        <f t="shared" si="493"/>
        <v/>
      </c>
      <c r="CN558" s="8"/>
    </row>
    <row r="559" spans="1:92">
      <c r="A559" s="1">
        <f t="shared" si="521"/>
        <v>557</v>
      </c>
      <c r="B559" s="34"/>
      <c r="C559" s="1">
        <v>10</v>
      </c>
      <c r="D559" s="4">
        <f t="shared" si="495"/>
        <v>1016</v>
      </c>
      <c r="E559" s="4" t="s">
        <v>187</v>
      </c>
      <c r="F559" s="4">
        <v>3</v>
      </c>
      <c r="G559" s="4" t="s">
        <v>13</v>
      </c>
      <c r="H559" s="4" t="s">
        <v>19</v>
      </c>
      <c r="I559" s="4"/>
      <c r="J559" s="28">
        <v>96.8</v>
      </c>
      <c r="K559" s="69"/>
      <c r="L559" s="41">
        <v>4.6210000000000004</v>
      </c>
      <c r="M559" s="132" t="s">
        <v>130</v>
      </c>
      <c r="N559" s="1" t="s">
        <v>15</v>
      </c>
      <c r="O559" s="64"/>
      <c r="P559" s="9"/>
      <c r="Q559" s="3" t="s">
        <v>227</v>
      </c>
      <c r="R559" s="23">
        <v>4.8769999999999998</v>
      </c>
      <c r="S559" s="23">
        <v>4.8860000000000001</v>
      </c>
      <c r="T559" s="23">
        <v>5.0759999999999996</v>
      </c>
      <c r="U559" s="45"/>
      <c r="V559" s="23">
        <v>4.6680000000000001</v>
      </c>
      <c r="W559" s="45"/>
      <c r="X559" s="45"/>
      <c r="Y559" s="45"/>
      <c r="Z559" s="23">
        <v>4.6390000000000002</v>
      </c>
      <c r="AA559" s="45"/>
      <c r="AB559" s="23">
        <v>4.7880000000000003</v>
      </c>
      <c r="AC559" s="23">
        <v>4.7949999999999999</v>
      </c>
      <c r="AD559" s="23">
        <v>4.8159999999999998</v>
      </c>
      <c r="AE559" s="23">
        <v>4.617</v>
      </c>
      <c r="AF559" s="23">
        <v>4.843</v>
      </c>
      <c r="AG559" s="23">
        <v>4.3860000000000001</v>
      </c>
      <c r="AH559" s="23">
        <f t="shared" si="524"/>
        <v>4.6144999999999996</v>
      </c>
      <c r="AI559" s="29"/>
      <c r="AJ559" s="29"/>
      <c r="AK559" s="29"/>
      <c r="AL559" s="29"/>
      <c r="AM559" s="29"/>
      <c r="AN559" s="29"/>
      <c r="AO559" s="29"/>
      <c r="AP559" s="3"/>
      <c r="AQ559" s="23">
        <f t="shared" si="497"/>
        <v>0.25599999999999934</v>
      </c>
      <c r="AR559" s="23">
        <f t="shared" si="519"/>
        <v>0.26499999999999968</v>
      </c>
      <c r="AS559" s="23">
        <f t="shared" si="520"/>
        <v>0.45499999999999918</v>
      </c>
      <c r="AT559" s="23" t="str">
        <f t="shared" si="498"/>
        <v/>
      </c>
      <c r="AU559" s="23">
        <f t="shared" si="499"/>
        <v>4.6999999999999709E-2</v>
      </c>
      <c r="AV559" s="23" t="str">
        <f t="shared" si="500"/>
        <v/>
      </c>
      <c r="AW559" s="23" t="str">
        <f t="shared" si="501"/>
        <v/>
      </c>
      <c r="AX559" s="23" t="str">
        <f t="shared" si="502"/>
        <v/>
      </c>
      <c r="AY559" s="23">
        <f t="shared" si="503"/>
        <v>1.7999999999999794E-2</v>
      </c>
      <c r="AZ559" s="23" t="str">
        <f t="shared" si="504"/>
        <v/>
      </c>
      <c r="BA559" s="23">
        <f t="shared" si="505"/>
        <v>0.16699999999999982</v>
      </c>
      <c r="BB559" s="23">
        <f t="shared" si="506"/>
        <v>0.17399999999999949</v>
      </c>
      <c r="BC559" s="23">
        <f t="shared" si="507"/>
        <v>0.1949999999999994</v>
      </c>
      <c r="BD559" s="23">
        <f t="shared" si="508"/>
        <v>-4.0000000000004476E-3</v>
      </c>
      <c r="BE559" s="23">
        <f t="shared" si="509"/>
        <v>0.22199999999999953</v>
      </c>
      <c r="BF559" s="23">
        <f t="shared" si="510"/>
        <v>-0.23500000000000032</v>
      </c>
      <c r="BG559" s="23">
        <f t="shared" si="511"/>
        <v>-6.5000000000008384E-3</v>
      </c>
      <c r="BH559" s="23" t="str">
        <f t="shared" si="512"/>
        <v/>
      </c>
      <c r="BI559" s="23" t="str">
        <f t="shared" si="513"/>
        <v/>
      </c>
      <c r="BJ559" s="23" t="str">
        <f t="shared" si="514"/>
        <v/>
      </c>
      <c r="BK559" s="23" t="str">
        <f t="shared" si="515"/>
        <v/>
      </c>
      <c r="BL559" s="23" t="str">
        <f t="shared" si="516"/>
        <v/>
      </c>
      <c r="BM559" s="23" t="str">
        <f t="shared" si="517"/>
        <v/>
      </c>
      <c r="BN559" s="23" t="str">
        <f t="shared" si="518"/>
        <v/>
      </c>
      <c r="BP559" s="8">
        <f t="shared" si="470"/>
        <v>0.25599999999999934</v>
      </c>
      <c r="BQ559" s="8">
        <f t="shared" si="471"/>
        <v>0.26499999999999968</v>
      </c>
      <c r="BR559" s="8">
        <f t="shared" si="472"/>
        <v>0.45499999999999918</v>
      </c>
      <c r="BS559" s="8" t="str">
        <f t="shared" si="473"/>
        <v/>
      </c>
      <c r="BT559" s="8">
        <f t="shared" si="474"/>
        <v>4.6999999999999709E-2</v>
      </c>
      <c r="BU559" s="8" t="str">
        <f t="shared" si="475"/>
        <v/>
      </c>
      <c r="BV559" s="8" t="str">
        <f t="shared" si="476"/>
        <v/>
      </c>
      <c r="BW559" s="8" t="str">
        <f t="shared" si="477"/>
        <v/>
      </c>
      <c r="BX559" s="8">
        <f t="shared" si="478"/>
        <v>1.7999999999999794E-2</v>
      </c>
      <c r="BY559" s="8" t="str">
        <f t="shared" si="479"/>
        <v/>
      </c>
      <c r="BZ559" s="8">
        <f t="shared" si="480"/>
        <v>0.16699999999999982</v>
      </c>
      <c r="CA559" s="8">
        <f t="shared" si="481"/>
        <v>0.17399999999999949</v>
      </c>
      <c r="CB559" s="8">
        <f t="shared" si="482"/>
        <v>0.1949999999999994</v>
      </c>
      <c r="CC559" s="8">
        <f t="shared" si="483"/>
        <v>4.0000000000004476E-3</v>
      </c>
      <c r="CD559" s="8">
        <f t="shared" si="484"/>
        <v>0.22199999999999953</v>
      </c>
      <c r="CE559" s="8">
        <f t="shared" si="485"/>
        <v>0.23500000000000032</v>
      </c>
      <c r="CF559" s="8">
        <f t="shared" si="486"/>
        <v>6.5000000000008384E-3</v>
      </c>
      <c r="CG559" s="8" t="str">
        <f t="shared" si="487"/>
        <v/>
      </c>
      <c r="CH559" s="8" t="str">
        <f t="shared" si="488"/>
        <v/>
      </c>
      <c r="CI559" s="8" t="str">
        <f t="shared" si="489"/>
        <v/>
      </c>
      <c r="CJ559" s="8" t="str">
        <f t="shared" si="490"/>
        <v/>
      </c>
      <c r="CK559" s="8" t="str">
        <f t="shared" si="491"/>
        <v/>
      </c>
      <c r="CL559" s="8" t="str">
        <f t="shared" si="492"/>
        <v/>
      </c>
      <c r="CM559" s="8" t="str">
        <f t="shared" si="493"/>
        <v/>
      </c>
      <c r="CN559" s="8"/>
    </row>
    <row r="560" spans="1:92">
      <c r="A560" s="1">
        <f t="shared" si="521"/>
        <v>558</v>
      </c>
      <c r="B560" s="34"/>
      <c r="C560" s="1">
        <v>10</v>
      </c>
      <c r="D560" s="4">
        <f t="shared" si="495"/>
        <v>1016</v>
      </c>
      <c r="E560" s="4" t="s">
        <v>186</v>
      </c>
      <c r="F560" s="4">
        <v>3</v>
      </c>
      <c r="G560" s="4" t="s">
        <v>13</v>
      </c>
      <c r="H560" s="4" t="s">
        <v>19</v>
      </c>
      <c r="I560" s="4"/>
      <c r="J560" s="28">
        <v>97.5</v>
      </c>
      <c r="K560" s="69"/>
      <c r="L560" s="41">
        <v>4.9550000000000001</v>
      </c>
      <c r="M560" s="132" t="s">
        <v>130</v>
      </c>
      <c r="N560" s="1" t="s">
        <v>15</v>
      </c>
      <c r="O560" s="64"/>
      <c r="P560" s="9"/>
      <c r="Q560" s="3" t="s">
        <v>227</v>
      </c>
      <c r="R560" s="23">
        <v>5.08</v>
      </c>
      <c r="S560" s="23">
        <v>4.9779999999999998</v>
      </c>
      <c r="T560" s="23">
        <v>5.2240000000000002</v>
      </c>
      <c r="U560" s="45"/>
      <c r="V560" s="23">
        <v>4.9409999999999998</v>
      </c>
      <c r="W560" s="45"/>
      <c r="X560" s="45"/>
      <c r="Y560" s="45"/>
      <c r="Z560" s="23">
        <v>4.9470000000000001</v>
      </c>
      <c r="AA560" s="45"/>
      <c r="AB560" s="23">
        <v>5.1239999999999997</v>
      </c>
      <c r="AC560" s="23">
        <v>5.1509999999999998</v>
      </c>
      <c r="AD560" s="23">
        <v>5.0919999999999996</v>
      </c>
      <c r="AE560" s="23">
        <v>4.9509999999999996</v>
      </c>
      <c r="AF560" s="23">
        <v>4.9580000000000002</v>
      </c>
      <c r="AG560" s="23">
        <v>4.6760000000000002</v>
      </c>
      <c r="AH560" s="23">
        <f t="shared" si="524"/>
        <v>4.8170000000000002</v>
      </c>
      <c r="AI560" s="29"/>
      <c r="AJ560" s="29"/>
      <c r="AK560" s="29"/>
      <c r="AL560" s="29"/>
      <c r="AM560" s="29"/>
      <c r="AN560" s="29"/>
      <c r="AO560" s="29"/>
      <c r="AP560" s="3"/>
      <c r="AQ560" s="23">
        <f t="shared" si="497"/>
        <v>0.125</v>
      </c>
      <c r="AR560" s="23">
        <f t="shared" si="519"/>
        <v>2.2999999999999687E-2</v>
      </c>
      <c r="AS560" s="23">
        <f t="shared" si="520"/>
        <v>0.26900000000000013</v>
      </c>
      <c r="AT560" s="23" t="str">
        <f t="shared" si="498"/>
        <v/>
      </c>
      <c r="AU560" s="23">
        <f t="shared" si="499"/>
        <v>-1.4000000000000234E-2</v>
      </c>
      <c r="AV560" s="23" t="str">
        <f t="shared" si="500"/>
        <v/>
      </c>
      <c r="AW560" s="23" t="str">
        <f t="shared" si="501"/>
        <v/>
      </c>
      <c r="AX560" s="23" t="str">
        <f t="shared" si="502"/>
        <v/>
      </c>
      <c r="AY560" s="23">
        <f t="shared" si="503"/>
        <v>-8.0000000000000071E-3</v>
      </c>
      <c r="AZ560" s="23" t="str">
        <f t="shared" si="504"/>
        <v/>
      </c>
      <c r="BA560" s="23">
        <f t="shared" si="505"/>
        <v>0.16899999999999959</v>
      </c>
      <c r="BB560" s="23">
        <f t="shared" si="506"/>
        <v>0.19599999999999973</v>
      </c>
      <c r="BC560" s="23">
        <f t="shared" si="507"/>
        <v>0.13699999999999957</v>
      </c>
      <c r="BD560" s="23">
        <f t="shared" si="508"/>
        <v>-4.0000000000004476E-3</v>
      </c>
      <c r="BE560" s="23">
        <f t="shared" si="509"/>
        <v>3.0000000000001137E-3</v>
      </c>
      <c r="BF560" s="23">
        <f t="shared" si="510"/>
        <v>-0.27899999999999991</v>
      </c>
      <c r="BG560" s="23">
        <f t="shared" si="511"/>
        <v>-0.1379999999999999</v>
      </c>
      <c r="BH560" s="23" t="str">
        <f t="shared" si="512"/>
        <v/>
      </c>
      <c r="BI560" s="23" t="str">
        <f t="shared" si="513"/>
        <v/>
      </c>
      <c r="BJ560" s="23" t="str">
        <f t="shared" si="514"/>
        <v/>
      </c>
      <c r="BK560" s="23" t="str">
        <f t="shared" si="515"/>
        <v/>
      </c>
      <c r="BL560" s="23" t="str">
        <f t="shared" si="516"/>
        <v/>
      </c>
      <c r="BM560" s="23" t="str">
        <f t="shared" si="517"/>
        <v/>
      </c>
      <c r="BN560" s="23" t="str">
        <f t="shared" si="518"/>
        <v/>
      </c>
      <c r="BP560" s="8">
        <f t="shared" si="470"/>
        <v>0.125</v>
      </c>
      <c r="BQ560" s="8">
        <f t="shared" si="471"/>
        <v>2.2999999999999687E-2</v>
      </c>
      <c r="BR560" s="8">
        <f t="shared" si="472"/>
        <v>0.26900000000000013</v>
      </c>
      <c r="BS560" s="8" t="str">
        <f t="shared" si="473"/>
        <v/>
      </c>
      <c r="BT560" s="8">
        <f t="shared" si="474"/>
        <v>1.4000000000000234E-2</v>
      </c>
      <c r="BU560" s="8" t="str">
        <f t="shared" si="475"/>
        <v/>
      </c>
      <c r="BV560" s="8" t="str">
        <f t="shared" si="476"/>
        <v/>
      </c>
      <c r="BW560" s="8" t="str">
        <f t="shared" si="477"/>
        <v/>
      </c>
      <c r="BX560" s="8">
        <f t="shared" si="478"/>
        <v>8.0000000000000071E-3</v>
      </c>
      <c r="BY560" s="8" t="str">
        <f t="shared" si="479"/>
        <v/>
      </c>
      <c r="BZ560" s="8">
        <f t="shared" si="480"/>
        <v>0.16899999999999959</v>
      </c>
      <c r="CA560" s="8">
        <f t="shared" si="481"/>
        <v>0.19599999999999973</v>
      </c>
      <c r="CB560" s="8">
        <f t="shared" si="482"/>
        <v>0.13699999999999957</v>
      </c>
      <c r="CC560" s="8">
        <f t="shared" si="483"/>
        <v>4.0000000000004476E-3</v>
      </c>
      <c r="CD560" s="8">
        <f t="shared" si="484"/>
        <v>3.0000000000001137E-3</v>
      </c>
      <c r="CE560" s="8">
        <f t="shared" si="485"/>
        <v>0.27899999999999991</v>
      </c>
      <c r="CF560" s="8">
        <f t="shared" si="486"/>
        <v>0.1379999999999999</v>
      </c>
      <c r="CG560" s="8" t="str">
        <f t="shared" si="487"/>
        <v/>
      </c>
      <c r="CH560" s="8" t="str">
        <f t="shared" si="488"/>
        <v/>
      </c>
      <c r="CI560" s="8" t="str">
        <f t="shared" si="489"/>
        <v/>
      </c>
      <c r="CJ560" s="8" t="str">
        <f t="shared" si="490"/>
        <v/>
      </c>
      <c r="CK560" s="8" t="str">
        <f t="shared" si="491"/>
        <v/>
      </c>
      <c r="CL560" s="8" t="str">
        <f t="shared" si="492"/>
        <v/>
      </c>
      <c r="CM560" s="8" t="str">
        <f t="shared" si="493"/>
        <v/>
      </c>
      <c r="CN560" s="8"/>
    </row>
    <row r="561" spans="1:92">
      <c r="A561" s="1">
        <f t="shared" si="521"/>
        <v>559</v>
      </c>
      <c r="B561" s="34"/>
      <c r="C561" s="1">
        <v>10</v>
      </c>
      <c r="D561" s="4">
        <f t="shared" si="495"/>
        <v>1016</v>
      </c>
      <c r="E561" s="4" t="s">
        <v>191</v>
      </c>
      <c r="F561" s="4">
        <v>3</v>
      </c>
      <c r="G561" s="4" t="s">
        <v>13</v>
      </c>
      <c r="H561" s="4" t="s">
        <v>19</v>
      </c>
      <c r="I561" s="4"/>
      <c r="J561" s="28">
        <v>97.3</v>
      </c>
      <c r="K561" s="69"/>
      <c r="L561" s="41">
        <v>5.4610000000000003</v>
      </c>
      <c r="M561" s="132" t="s">
        <v>130</v>
      </c>
      <c r="N561" s="1" t="s">
        <v>15</v>
      </c>
      <c r="O561" s="64"/>
      <c r="P561" s="9"/>
      <c r="Q561" s="3" t="s">
        <v>227</v>
      </c>
      <c r="R561" s="23">
        <v>5.7939999999999996</v>
      </c>
      <c r="S561" s="23">
        <v>5.7069999999999999</v>
      </c>
      <c r="T561" s="23">
        <v>5.7809999999999997</v>
      </c>
      <c r="U561" s="45"/>
      <c r="V561" s="23">
        <v>5.5339999999999998</v>
      </c>
      <c r="W561" s="45"/>
      <c r="X561" s="45"/>
      <c r="Y561" s="45"/>
      <c r="Z561" s="23">
        <v>5.49</v>
      </c>
      <c r="AA561" s="45"/>
      <c r="AB561" s="23">
        <v>5.5650000000000004</v>
      </c>
      <c r="AC561" s="23">
        <v>5.569</v>
      </c>
      <c r="AD561" s="23">
        <v>5.617</v>
      </c>
      <c r="AE561" s="23">
        <v>5.4169999999999998</v>
      </c>
      <c r="AF561" s="23">
        <v>5.6879999999999997</v>
      </c>
      <c r="AG561" s="23">
        <v>5.2370000000000001</v>
      </c>
      <c r="AH561" s="23">
        <f t="shared" si="524"/>
        <v>5.4625000000000004</v>
      </c>
      <c r="AI561" s="29"/>
      <c r="AJ561" s="29"/>
      <c r="AK561" s="29"/>
      <c r="AL561" s="29"/>
      <c r="AM561" s="29"/>
      <c r="AN561" s="29"/>
      <c r="AO561" s="29"/>
      <c r="AP561" s="3"/>
      <c r="AQ561" s="23">
        <f t="shared" si="497"/>
        <v>0.3329999999999993</v>
      </c>
      <c r="AR561" s="23">
        <f t="shared" si="519"/>
        <v>0.24599999999999955</v>
      </c>
      <c r="AS561" s="23">
        <f t="shared" si="520"/>
        <v>0.3199999999999994</v>
      </c>
      <c r="AT561" s="23" t="str">
        <f t="shared" si="498"/>
        <v/>
      </c>
      <c r="AU561" s="23">
        <f t="shared" si="499"/>
        <v>7.299999999999951E-2</v>
      </c>
      <c r="AV561" s="23" t="str">
        <f t="shared" si="500"/>
        <v/>
      </c>
      <c r="AW561" s="23" t="str">
        <f t="shared" si="501"/>
        <v/>
      </c>
      <c r="AX561" s="23" t="str">
        <f t="shared" si="502"/>
        <v/>
      </c>
      <c r="AY561" s="23">
        <f t="shared" si="503"/>
        <v>2.8999999999999915E-2</v>
      </c>
      <c r="AZ561" s="23" t="str">
        <f t="shared" si="504"/>
        <v/>
      </c>
      <c r="BA561" s="23">
        <f t="shared" si="505"/>
        <v>0.10400000000000009</v>
      </c>
      <c r="BB561" s="23">
        <f t="shared" si="506"/>
        <v>0.10799999999999965</v>
      </c>
      <c r="BC561" s="23">
        <f t="shared" si="507"/>
        <v>0.15599999999999969</v>
      </c>
      <c r="BD561" s="23">
        <f t="shared" si="508"/>
        <v>-4.4000000000000483E-2</v>
      </c>
      <c r="BE561" s="23">
        <f t="shared" si="509"/>
        <v>0.22699999999999942</v>
      </c>
      <c r="BF561" s="23">
        <f t="shared" si="510"/>
        <v>-0.2240000000000002</v>
      </c>
      <c r="BG561" s="23">
        <f t="shared" si="511"/>
        <v>1.5000000000000568E-3</v>
      </c>
      <c r="BH561" s="23" t="str">
        <f t="shared" si="512"/>
        <v/>
      </c>
      <c r="BI561" s="23" t="str">
        <f t="shared" si="513"/>
        <v/>
      </c>
      <c r="BJ561" s="23" t="str">
        <f t="shared" si="514"/>
        <v/>
      </c>
      <c r="BK561" s="23" t="str">
        <f t="shared" si="515"/>
        <v/>
      </c>
      <c r="BL561" s="23" t="str">
        <f t="shared" si="516"/>
        <v/>
      </c>
      <c r="BM561" s="23" t="str">
        <f t="shared" si="517"/>
        <v/>
      </c>
      <c r="BN561" s="23" t="str">
        <f t="shared" si="518"/>
        <v/>
      </c>
      <c r="BP561" s="8">
        <f t="shared" si="470"/>
        <v>0.3329999999999993</v>
      </c>
      <c r="BQ561" s="8">
        <f t="shared" si="471"/>
        <v>0.24599999999999955</v>
      </c>
      <c r="BR561" s="8">
        <f t="shared" si="472"/>
        <v>0.3199999999999994</v>
      </c>
      <c r="BS561" s="8" t="str">
        <f t="shared" si="473"/>
        <v/>
      </c>
      <c r="BT561" s="8">
        <f t="shared" si="474"/>
        <v>7.299999999999951E-2</v>
      </c>
      <c r="BU561" s="8" t="str">
        <f t="shared" si="475"/>
        <v/>
      </c>
      <c r="BV561" s="8" t="str">
        <f t="shared" si="476"/>
        <v/>
      </c>
      <c r="BW561" s="8" t="str">
        <f t="shared" si="477"/>
        <v/>
      </c>
      <c r="BX561" s="8">
        <f t="shared" si="478"/>
        <v>2.8999999999999915E-2</v>
      </c>
      <c r="BY561" s="8" t="str">
        <f t="shared" si="479"/>
        <v/>
      </c>
      <c r="BZ561" s="8">
        <f t="shared" si="480"/>
        <v>0.10400000000000009</v>
      </c>
      <c r="CA561" s="8">
        <f t="shared" si="481"/>
        <v>0.10799999999999965</v>
      </c>
      <c r="CB561" s="8">
        <f t="shared" si="482"/>
        <v>0.15599999999999969</v>
      </c>
      <c r="CC561" s="8">
        <f t="shared" si="483"/>
        <v>4.4000000000000483E-2</v>
      </c>
      <c r="CD561" s="8">
        <f t="shared" si="484"/>
        <v>0.22699999999999942</v>
      </c>
      <c r="CE561" s="8">
        <f t="shared" si="485"/>
        <v>0.2240000000000002</v>
      </c>
      <c r="CF561" s="8">
        <f t="shared" si="486"/>
        <v>1.5000000000000568E-3</v>
      </c>
      <c r="CG561" s="8" t="str">
        <f t="shared" si="487"/>
        <v/>
      </c>
      <c r="CH561" s="8" t="str">
        <f t="shared" si="488"/>
        <v/>
      </c>
      <c r="CI561" s="8" t="str">
        <f t="shared" si="489"/>
        <v/>
      </c>
      <c r="CJ561" s="8" t="str">
        <f t="shared" si="490"/>
        <v/>
      </c>
      <c r="CK561" s="8" t="str">
        <f t="shared" si="491"/>
        <v/>
      </c>
      <c r="CL561" s="8" t="str">
        <f t="shared" si="492"/>
        <v/>
      </c>
      <c r="CM561" s="8" t="str">
        <f t="shared" si="493"/>
        <v/>
      </c>
      <c r="CN561" s="8"/>
    </row>
    <row r="562" spans="1:92">
      <c r="A562" s="1">
        <f t="shared" si="521"/>
        <v>560</v>
      </c>
      <c r="B562" s="34"/>
      <c r="C562" s="1">
        <v>10</v>
      </c>
      <c r="D562" s="4">
        <f t="shared" si="495"/>
        <v>1016</v>
      </c>
      <c r="E562" s="4" t="s">
        <v>170</v>
      </c>
      <c r="F562" s="4">
        <v>3</v>
      </c>
      <c r="G562" s="4" t="s">
        <v>16</v>
      </c>
      <c r="H562" s="4" t="s">
        <v>24</v>
      </c>
      <c r="I562" s="4"/>
      <c r="J562" s="28">
        <v>97.3</v>
      </c>
      <c r="K562" s="69"/>
      <c r="L562" s="41">
        <v>5.6189999999999998</v>
      </c>
      <c r="M562" s="132" t="s">
        <v>130</v>
      </c>
      <c r="N562" s="1" t="s">
        <v>15</v>
      </c>
      <c r="O562" s="64"/>
      <c r="P562" s="9"/>
      <c r="Q562" s="3"/>
      <c r="R562" s="23">
        <v>5.6550000000000002</v>
      </c>
      <c r="S562" s="23">
        <v>5.5359999999999996</v>
      </c>
      <c r="T562" s="23">
        <v>5.94</v>
      </c>
      <c r="U562" s="45"/>
      <c r="V562" s="23">
        <v>5.6619999999999999</v>
      </c>
      <c r="W562" s="45"/>
      <c r="X562" s="45"/>
      <c r="Y562" s="45"/>
      <c r="Z562" s="23">
        <v>5.6020000000000003</v>
      </c>
      <c r="AA562" s="45"/>
      <c r="AB562" s="23">
        <v>5.7939999999999996</v>
      </c>
      <c r="AC562" s="23">
        <v>5.742</v>
      </c>
      <c r="AD562" s="23">
        <v>5.673</v>
      </c>
      <c r="AE562" s="23">
        <v>5.68</v>
      </c>
      <c r="AF562" s="23">
        <v>5.5919999999999996</v>
      </c>
      <c r="AG562" s="23">
        <v>5.4539999999999997</v>
      </c>
      <c r="AH562" s="23">
        <f t="shared" si="524"/>
        <v>5.5229999999999997</v>
      </c>
      <c r="AI562" s="29"/>
      <c r="AJ562" s="29"/>
      <c r="AK562" s="29"/>
      <c r="AL562" s="29"/>
      <c r="AM562" s="29"/>
      <c r="AN562" s="29"/>
      <c r="AO562" s="29"/>
      <c r="AP562" s="3"/>
      <c r="AQ562" s="23">
        <f t="shared" si="497"/>
        <v>3.6000000000000476E-2</v>
      </c>
      <c r="AR562" s="23">
        <f t="shared" si="519"/>
        <v>-8.3000000000000185E-2</v>
      </c>
      <c r="AS562" s="23">
        <f t="shared" si="520"/>
        <v>0.32100000000000062</v>
      </c>
      <c r="AT562" s="23" t="str">
        <f t="shared" si="498"/>
        <v/>
      </c>
      <c r="AU562" s="23">
        <f t="shared" si="499"/>
        <v>4.3000000000000149E-2</v>
      </c>
      <c r="AV562" s="23" t="str">
        <f t="shared" si="500"/>
        <v/>
      </c>
      <c r="AW562" s="23" t="str">
        <f t="shared" si="501"/>
        <v/>
      </c>
      <c r="AX562" s="23" t="str">
        <f t="shared" si="502"/>
        <v/>
      </c>
      <c r="AY562" s="23">
        <f t="shared" si="503"/>
        <v>-1.699999999999946E-2</v>
      </c>
      <c r="AZ562" s="23" t="str">
        <f t="shared" si="504"/>
        <v/>
      </c>
      <c r="BA562" s="23">
        <f t="shared" si="505"/>
        <v>0.17499999999999982</v>
      </c>
      <c r="BB562" s="23">
        <f t="shared" si="506"/>
        <v>0.12300000000000022</v>
      </c>
      <c r="BC562" s="23">
        <f t="shared" si="507"/>
        <v>5.400000000000027E-2</v>
      </c>
      <c r="BD562" s="23">
        <f t="shared" si="508"/>
        <v>6.0999999999999943E-2</v>
      </c>
      <c r="BE562" s="23">
        <f t="shared" si="509"/>
        <v>-2.7000000000000135E-2</v>
      </c>
      <c r="BF562" s="23">
        <f t="shared" si="510"/>
        <v>-0.16500000000000004</v>
      </c>
      <c r="BG562" s="23">
        <f t="shared" si="511"/>
        <v>-9.6000000000000085E-2</v>
      </c>
      <c r="BH562" s="23" t="str">
        <f t="shared" si="512"/>
        <v/>
      </c>
      <c r="BI562" s="23" t="str">
        <f t="shared" si="513"/>
        <v/>
      </c>
      <c r="BJ562" s="23" t="str">
        <f t="shared" si="514"/>
        <v/>
      </c>
      <c r="BK562" s="23" t="str">
        <f t="shared" si="515"/>
        <v/>
      </c>
      <c r="BL562" s="23" t="str">
        <f t="shared" si="516"/>
        <v/>
      </c>
      <c r="BM562" s="23" t="str">
        <f t="shared" si="517"/>
        <v/>
      </c>
      <c r="BN562" s="23" t="str">
        <f t="shared" si="518"/>
        <v/>
      </c>
      <c r="BP562" s="8">
        <f t="shared" si="470"/>
        <v>3.6000000000000476E-2</v>
      </c>
      <c r="BQ562" s="8">
        <f t="shared" si="471"/>
        <v>8.3000000000000185E-2</v>
      </c>
      <c r="BR562" s="8">
        <f t="shared" si="472"/>
        <v>0.32100000000000062</v>
      </c>
      <c r="BS562" s="8" t="str">
        <f t="shared" si="473"/>
        <v/>
      </c>
      <c r="BT562" s="8">
        <f t="shared" si="474"/>
        <v>4.3000000000000149E-2</v>
      </c>
      <c r="BU562" s="8" t="str">
        <f t="shared" si="475"/>
        <v/>
      </c>
      <c r="BV562" s="8" t="str">
        <f t="shared" si="476"/>
        <v/>
      </c>
      <c r="BW562" s="8" t="str">
        <f t="shared" si="477"/>
        <v/>
      </c>
      <c r="BX562" s="8">
        <f t="shared" si="478"/>
        <v>1.699999999999946E-2</v>
      </c>
      <c r="BY562" s="8" t="str">
        <f t="shared" si="479"/>
        <v/>
      </c>
      <c r="BZ562" s="8">
        <f t="shared" si="480"/>
        <v>0.17499999999999982</v>
      </c>
      <c r="CA562" s="8">
        <f t="shared" si="481"/>
        <v>0.12300000000000022</v>
      </c>
      <c r="CB562" s="8">
        <f t="shared" si="482"/>
        <v>5.400000000000027E-2</v>
      </c>
      <c r="CC562" s="8">
        <f t="shared" si="483"/>
        <v>6.0999999999999943E-2</v>
      </c>
      <c r="CD562" s="8">
        <f t="shared" si="484"/>
        <v>2.7000000000000135E-2</v>
      </c>
      <c r="CE562" s="8">
        <f t="shared" si="485"/>
        <v>0.16500000000000004</v>
      </c>
      <c r="CF562" s="8">
        <f t="shared" si="486"/>
        <v>9.6000000000000085E-2</v>
      </c>
      <c r="CG562" s="8" t="str">
        <f t="shared" si="487"/>
        <v/>
      </c>
      <c r="CH562" s="8" t="str">
        <f t="shared" si="488"/>
        <v/>
      </c>
      <c r="CI562" s="8" t="str">
        <f t="shared" si="489"/>
        <v/>
      </c>
      <c r="CJ562" s="8" t="str">
        <f t="shared" si="490"/>
        <v/>
      </c>
      <c r="CK562" s="8" t="str">
        <f t="shared" si="491"/>
        <v/>
      </c>
      <c r="CL562" s="8" t="str">
        <f t="shared" si="492"/>
        <v/>
      </c>
      <c r="CM562" s="8" t="str">
        <f t="shared" si="493"/>
        <v/>
      </c>
      <c r="CN562" s="8"/>
    </row>
    <row r="563" spans="1:92">
      <c r="A563" s="1">
        <f t="shared" si="521"/>
        <v>561</v>
      </c>
      <c r="B563" s="34"/>
      <c r="C563" s="1">
        <v>10</v>
      </c>
      <c r="D563" s="4">
        <f t="shared" si="495"/>
        <v>1016</v>
      </c>
      <c r="E563" s="4" t="s">
        <v>255</v>
      </c>
      <c r="F563" s="4">
        <v>3</v>
      </c>
      <c r="G563" s="4" t="s">
        <v>16</v>
      </c>
      <c r="H563" s="4" t="s">
        <v>25</v>
      </c>
      <c r="I563" s="4"/>
      <c r="J563" s="28">
        <v>97.3</v>
      </c>
      <c r="K563" s="69"/>
      <c r="L563" s="41">
        <v>6.0359999999999996</v>
      </c>
      <c r="M563" s="132" t="s">
        <v>130</v>
      </c>
      <c r="N563" s="1" t="s">
        <v>15</v>
      </c>
      <c r="O563" s="64"/>
      <c r="P563" s="9"/>
      <c r="Q563" s="3"/>
      <c r="R563" s="23">
        <v>6.0309999999999997</v>
      </c>
      <c r="S563" s="23">
        <v>5.9240000000000004</v>
      </c>
      <c r="T563" s="23">
        <v>6.3540000000000001</v>
      </c>
      <c r="U563" s="45"/>
      <c r="V563" s="23">
        <v>6.0739999999999998</v>
      </c>
      <c r="W563" s="45"/>
      <c r="X563" s="45"/>
      <c r="Y563" s="45"/>
      <c r="Z563" s="23">
        <v>6.016</v>
      </c>
      <c r="AA563" s="45"/>
      <c r="AB563" s="23">
        <v>6.1950000000000003</v>
      </c>
      <c r="AC563" s="23">
        <v>6.1429999999999998</v>
      </c>
      <c r="AD563" s="23">
        <v>6.07</v>
      </c>
      <c r="AE563" s="23">
        <v>6.0869999999999997</v>
      </c>
      <c r="AF563" s="23">
        <v>5.9870000000000001</v>
      </c>
      <c r="AG563" s="23">
        <v>5.8630000000000004</v>
      </c>
      <c r="AH563" s="23">
        <f t="shared" si="524"/>
        <v>5.9250000000000007</v>
      </c>
      <c r="AI563" s="29"/>
      <c r="AJ563" s="29"/>
      <c r="AK563" s="29"/>
      <c r="AL563" s="29"/>
      <c r="AM563" s="29"/>
      <c r="AN563" s="29"/>
      <c r="AO563" s="29"/>
      <c r="AP563" s="3"/>
      <c r="AQ563" s="23">
        <f t="shared" si="497"/>
        <v>-4.9999999999998934E-3</v>
      </c>
      <c r="AR563" s="23">
        <f t="shared" si="519"/>
        <v>-0.11199999999999921</v>
      </c>
      <c r="AS563" s="23">
        <f t="shared" si="520"/>
        <v>0.3180000000000005</v>
      </c>
      <c r="AT563" s="23" t="str">
        <f t="shared" si="498"/>
        <v/>
      </c>
      <c r="AU563" s="23">
        <f t="shared" si="499"/>
        <v>3.8000000000000256E-2</v>
      </c>
      <c r="AV563" s="23" t="str">
        <f t="shared" si="500"/>
        <v/>
      </c>
      <c r="AW563" s="23" t="str">
        <f t="shared" si="501"/>
        <v/>
      </c>
      <c r="AX563" s="23" t="str">
        <f t="shared" si="502"/>
        <v/>
      </c>
      <c r="AY563" s="23">
        <f t="shared" si="503"/>
        <v>-1.9999999999999574E-2</v>
      </c>
      <c r="AZ563" s="23" t="str">
        <f t="shared" si="504"/>
        <v/>
      </c>
      <c r="BA563" s="23">
        <f t="shared" si="505"/>
        <v>0.1590000000000007</v>
      </c>
      <c r="BB563" s="23">
        <f t="shared" si="506"/>
        <v>0.10700000000000021</v>
      </c>
      <c r="BC563" s="23">
        <f t="shared" si="507"/>
        <v>3.4000000000000696E-2</v>
      </c>
      <c r="BD563" s="23">
        <f t="shared" si="508"/>
        <v>5.1000000000000156E-2</v>
      </c>
      <c r="BE563" s="23">
        <f t="shared" si="509"/>
        <v>-4.8999999999999488E-2</v>
      </c>
      <c r="BF563" s="23">
        <f t="shared" si="510"/>
        <v>-0.17299999999999915</v>
      </c>
      <c r="BG563" s="23">
        <f t="shared" si="511"/>
        <v>-0.11099999999999888</v>
      </c>
      <c r="BH563" s="23" t="str">
        <f t="shared" si="512"/>
        <v/>
      </c>
      <c r="BI563" s="23" t="str">
        <f t="shared" si="513"/>
        <v/>
      </c>
      <c r="BJ563" s="23" t="str">
        <f t="shared" si="514"/>
        <v/>
      </c>
      <c r="BK563" s="23" t="str">
        <f t="shared" si="515"/>
        <v/>
      </c>
      <c r="BL563" s="23" t="str">
        <f t="shared" si="516"/>
        <v/>
      </c>
      <c r="BM563" s="23" t="str">
        <f t="shared" si="517"/>
        <v/>
      </c>
      <c r="BN563" s="23" t="str">
        <f t="shared" si="518"/>
        <v/>
      </c>
      <c r="BP563" s="8">
        <f t="shared" si="470"/>
        <v>4.9999999999998934E-3</v>
      </c>
      <c r="BQ563" s="8">
        <f t="shared" si="471"/>
        <v>0.11199999999999921</v>
      </c>
      <c r="BR563" s="8">
        <f t="shared" si="472"/>
        <v>0.3180000000000005</v>
      </c>
      <c r="BS563" s="8" t="str">
        <f t="shared" si="473"/>
        <v/>
      </c>
      <c r="BT563" s="8">
        <f t="shared" si="474"/>
        <v>3.8000000000000256E-2</v>
      </c>
      <c r="BU563" s="8" t="str">
        <f t="shared" si="475"/>
        <v/>
      </c>
      <c r="BV563" s="8" t="str">
        <f t="shared" si="476"/>
        <v/>
      </c>
      <c r="BW563" s="8" t="str">
        <f t="shared" si="477"/>
        <v/>
      </c>
      <c r="BX563" s="8">
        <f t="shared" si="478"/>
        <v>1.9999999999999574E-2</v>
      </c>
      <c r="BY563" s="8" t="str">
        <f t="shared" si="479"/>
        <v/>
      </c>
      <c r="BZ563" s="8">
        <f t="shared" si="480"/>
        <v>0.1590000000000007</v>
      </c>
      <c r="CA563" s="8">
        <f t="shared" si="481"/>
        <v>0.10700000000000021</v>
      </c>
      <c r="CB563" s="8">
        <f t="shared" si="482"/>
        <v>3.4000000000000696E-2</v>
      </c>
      <c r="CC563" s="8">
        <f t="shared" si="483"/>
        <v>5.1000000000000156E-2</v>
      </c>
      <c r="CD563" s="8">
        <f t="shared" si="484"/>
        <v>4.8999999999999488E-2</v>
      </c>
      <c r="CE563" s="8">
        <f t="shared" si="485"/>
        <v>0.17299999999999915</v>
      </c>
      <c r="CF563" s="8">
        <f t="shared" si="486"/>
        <v>0.11099999999999888</v>
      </c>
      <c r="CG563" s="8" t="str">
        <f t="shared" si="487"/>
        <v/>
      </c>
      <c r="CH563" s="8" t="str">
        <f t="shared" si="488"/>
        <v/>
      </c>
      <c r="CI563" s="8" t="str">
        <f t="shared" si="489"/>
        <v/>
      </c>
      <c r="CJ563" s="8" t="str">
        <f t="shared" si="490"/>
        <v/>
      </c>
      <c r="CK563" s="8" t="str">
        <f t="shared" si="491"/>
        <v/>
      </c>
      <c r="CL563" s="8" t="str">
        <f t="shared" si="492"/>
        <v/>
      </c>
      <c r="CM563" s="8" t="str">
        <f t="shared" si="493"/>
        <v/>
      </c>
      <c r="CN563" s="8"/>
    </row>
    <row r="564" spans="1:92">
      <c r="A564" s="1">
        <f t="shared" si="521"/>
        <v>562</v>
      </c>
      <c r="B564" s="34"/>
      <c r="C564" s="1">
        <v>10</v>
      </c>
      <c r="D564" s="4">
        <f t="shared" si="495"/>
        <v>1016</v>
      </c>
      <c r="E564" s="4" t="s">
        <v>189</v>
      </c>
      <c r="F564" s="4">
        <v>3</v>
      </c>
      <c r="G564" s="4" t="s">
        <v>16</v>
      </c>
      <c r="H564" s="4" t="s">
        <v>25</v>
      </c>
      <c r="I564" s="4"/>
      <c r="J564" s="28">
        <v>97.2</v>
      </c>
      <c r="K564" s="69"/>
      <c r="L564" s="41">
        <v>6.0679999999999996</v>
      </c>
      <c r="M564" s="132" t="s">
        <v>130</v>
      </c>
      <c r="N564" s="1" t="s">
        <v>15</v>
      </c>
      <c r="O564" s="64"/>
      <c r="P564" s="9"/>
      <c r="Q564" s="3"/>
      <c r="R564" s="23">
        <v>6.0659999999999998</v>
      </c>
      <c r="S564" s="23">
        <v>5.9550000000000001</v>
      </c>
      <c r="T564" s="23">
        <v>6.383</v>
      </c>
      <c r="U564" s="45"/>
      <c r="V564" s="23">
        <v>6.109</v>
      </c>
      <c r="W564" s="45"/>
      <c r="X564" s="45"/>
      <c r="Y564" s="45"/>
      <c r="Z564" s="23">
        <v>6.048</v>
      </c>
      <c r="AA564" s="45"/>
      <c r="AB564" s="23">
        <v>6.2160000000000002</v>
      </c>
      <c r="AC564" s="23">
        <v>6.1630000000000003</v>
      </c>
      <c r="AD564" s="23">
        <v>6.0940000000000003</v>
      </c>
      <c r="AE564" s="23">
        <v>6.101</v>
      </c>
      <c r="AF564" s="23">
        <v>6.0129999999999999</v>
      </c>
      <c r="AG564" s="23">
        <v>5.8959999999999999</v>
      </c>
      <c r="AH564" s="23">
        <f t="shared" si="524"/>
        <v>5.9544999999999995</v>
      </c>
      <c r="AI564" s="29"/>
      <c r="AJ564" s="29"/>
      <c r="AK564" s="29"/>
      <c r="AL564" s="29"/>
      <c r="AM564" s="29"/>
      <c r="AN564" s="29"/>
      <c r="AO564" s="29"/>
      <c r="AP564" s="3"/>
      <c r="AQ564" s="23">
        <f t="shared" si="497"/>
        <v>-1.9999999999997797E-3</v>
      </c>
      <c r="AR564" s="23">
        <f t="shared" si="519"/>
        <v>-0.11299999999999955</v>
      </c>
      <c r="AS564" s="23">
        <f t="shared" si="520"/>
        <v>0.31500000000000039</v>
      </c>
      <c r="AT564" s="23" t="str">
        <f t="shared" si="498"/>
        <v/>
      </c>
      <c r="AU564" s="23">
        <f t="shared" si="499"/>
        <v>4.1000000000000369E-2</v>
      </c>
      <c r="AV564" s="23" t="str">
        <f t="shared" si="500"/>
        <v/>
      </c>
      <c r="AW564" s="23" t="str">
        <f t="shared" si="501"/>
        <v/>
      </c>
      <c r="AX564" s="23" t="str">
        <f t="shared" si="502"/>
        <v/>
      </c>
      <c r="AY564" s="23">
        <f t="shared" si="503"/>
        <v>-1.9999999999999574E-2</v>
      </c>
      <c r="AZ564" s="23" t="str">
        <f t="shared" si="504"/>
        <v/>
      </c>
      <c r="BA564" s="23">
        <f t="shared" si="505"/>
        <v>0.14800000000000058</v>
      </c>
      <c r="BB564" s="23">
        <f t="shared" si="506"/>
        <v>9.5000000000000639E-2</v>
      </c>
      <c r="BC564" s="23">
        <f t="shared" si="507"/>
        <v>2.6000000000000689E-2</v>
      </c>
      <c r="BD564" s="23">
        <f t="shared" si="508"/>
        <v>3.3000000000000362E-2</v>
      </c>
      <c r="BE564" s="23">
        <f t="shared" si="509"/>
        <v>-5.4999999999999716E-2</v>
      </c>
      <c r="BF564" s="23">
        <f t="shared" si="510"/>
        <v>-0.17199999999999971</v>
      </c>
      <c r="BG564" s="23">
        <f t="shared" si="511"/>
        <v>-0.11350000000000016</v>
      </c>
      <c r="BH564" s="23" t="str">
        <f t="shared" si="512"/>
        <v/>
      </c>
      <c r="BI564" s="23" t="str">
        <f t="shared" si="513"/>
        <v/>
      </c>
      <c r="BJ564" s="23" t="str">
        <f t="shared" si="514"/>
        <v/>
      </c>
      <c r="BK564" s="23" t="str">
        <f t="shared" si="515"/>
        <v/>
      </c>
      <c r="BL564" s="23" t="str">
        <f t="shared" si="516"/>
        <v/>
      </c>
      <c r="BM564" s="23" t="str">
        <f t="shared" si="517"/>
        <v/>
      </c>
      <c r="BN564" s="23" t="str">
        <f t="shared" si="518"/>
        <v/>
      </c>
      <c r="BP564" s="8">
        <f t="shared" si="470"/>
        <v>1.9999999999997797E-3</v>
      </c>
      <c r="BQ564" s="8">
        <f t="shared" si="471"/>
        <v>0.11299999999999955</v>
      </c>
      <c r="BR564" s="8">
        <f t="shared" si="472"/>
        <v>0.31500000000000039</v>
      </c>
      <c r="BS564" s="8" t="str">
        <f t="shared" si="473"/>
        <v/>
      </c>
      <c r="BT564" s="8">
        <f t="shared" si="474"/>
        <v>4.1000000000000369E-2</v>
      </c>
      <c r="BU564" s="8" t="str">
        <f t="shared" si="475"/>
        <v/>
      </c>
      <c r="BV564" s="8" t="str">
        <f t="shared" si="476"/>
        <v/>
      </c>
      <c r="BW564" s="8" t="str">
        <f t="shared" si="477"/>
        <v/>
      </c>
      <c r="BX564" s="8">
        <f t="shared" si="478"/>
        <v>1.9999999999999574E-2</v>
      </c>
      <c r="BY564" s="8" t="str">
        <f t="shared" si="479"/>
        <v/>
      </c>
      <c r="BZ564" s="8">
        <f t="shared" si="480"/>
        <v>0.14800000000000058</v>
      </c>
      <c r="CA564" s="8">
        <f t="shared" si="481"/>
        <v>9.5000000000000639E-2</v>
      </c>
      <c r="CB564" s="8">
        <f t="shared" si="482"/>
        <v>2.6000000000000689E-2</v>
      </c>
      <c r="CC564" s="8">
        <f t="shared" si="483"/>
        <v>3.3000000000000362E-2</v>
      </c>
      <c r="CD564" s="8">
        <f t="shared" si="484"/>
        <v>5.4999999999999716E-2</v>
      </c>
      <c r="CE564" s="8">
        <f t="shared" si="485"/>
        <v>0.17199999999999971</v>
      </c>
      <c r="CF564" s="8">
        <f t="shared" si="486"/>
        <v>0.11350000000000016</v>
      </c>
      <c r="CG564" s="8" t="str">
        <f t="shared" si="487"/>
        <v/>
      </c>
      <c r="CH564" s="8" t="str">
        <f t="shared" si="488"/>
        <v/>
      </c>
      <c r="CI564" s="8" t="str">
        <f t="shared" si="489"/>
        <v/>
      </c>
      <c r="CJ564" s="8" t="str">
        <f t="shared" si="490"/>
        <v/>
      </c>
      <c r="CK564" s="8" t="str">
        <f t="shared" si="491"/>
        <v/>
      </c>
      <c r="CL564" s="8" t="str">
        <f t="shared" si="492"/>
        <v/>
      </c>
      <c r="CM564" s="8" t="str">
        <f t="shared" si="493"/>
        <v/>
      </c>
      <c r="CN564" s="8"/>
    </row>
    <row r="565" spans="1:92">
      <c r="A565" s="1">
        <f t="shared" si="521"/>
        <v>563</v>
      </c>
      <c r="B565" s="34"/>
      <c r="C565" s="1">
        <v>10</v>
      </c>
      <c r="D565" s="4">
        <f t="shared" si="495"/>
        <v>1016</v>
      </c>
      <c r="E565" s="4" t="s">
        <v>263</v>
      </c>
      <c r="F565" s="4">
        <v>3</v>
      </c>
      <c r="G565" s="4" t="s">
        <v>13</v>
      </c>
      <c r="H565" s="4" t="s">
        <v>19</v>
      </c>
      <c r="I565" s="4"/>
      <c r="J565" s="28">
        <v>95.6</v>
      </c>
      <c r="K565" s="69"/>
      <c r="L565" s="41">
        <v>6.1959999999999997</v>
      </c>
      <c r="M565" s="132" t="s">
        <v>130</v>
      </c>
      <c r="N565" s="1" t="s">
        <v>15</v>
      </c>
      <c r="O565" s="64"/>
      <c r="P565" s="9"/>
      <c r="Q565" s="3" t="s">
        <v>227</v>
      </c>
      <c r="R565" s="23">
        <v>6.5860000000000003</v>
      </c>
      <c r="S565" s="23">
        <v>6.1219999999999999</v>
      </c>
      <c r="T565" s="23">
        <v>6.6870000000000003</v>
      </c>
      <c r="U565" s="45"/>
      <c r="V565" s="23">
        <v>6.4029999999999996</v>
      </c>
      <c r="W565" s="45"/>
      <c r="X565" s="45"/>
      <c r="Y565" s="45"/>
      <c r="Z565" s="23">
        <v>6.1680000000000001</v>
      </c>
      <c r="AA565" s="45"/>
      <c r="AB565" s="23">
        <v>6.4509999999999996</v>
      </c>
      <c r="AC565" s="23">
        <v>6.4349999999999996</v>
      </c>
      <c r="AD565" s="23">
        <v>6.3319999999999999</v>
      </c>
      <c r="AE565" s="23">
        <v>6.266</v>
      </c>
      <c r="AF565" s="23">
        <v>6.149</v>
      </c>
      <c r="AG565" s="23">
        <v>6.1470000000000002</v>
      </c>
      <c r="AH565" s="23">
        <f t="shared" si="524"/>
        <v>6.1479999999999997</v>
      </c>
      <c r="AI565" s="29"/>
      <c r="AJ565" s="29"/>
      <c r="AK565" s="29"/>
      <c r="AL565" s="29"/>
      <c r="AM565" s="29"/>
      <c r="AN565" s="29"/>
      <c r="AO565" s="29"/>
      <c r="AP565" s="3"/>
      <c r="AQ565" s="23">
        <f t="shared" si="497"/>
        <v>0.39000000000000057</v>
      </c>
      <c r="AR565" s="23">
        <f t="shared" si="519"/>
        <v>-7.3999999999999844E-2</v>
      </c>
      <c r="AS565" s="23">
        <f t="shared" si="520"/>
        <v>0.49100000000000055</v>
      </c>
      <c r="AT565" s="23" t="str">
        <f t="shared" si="498"/>
        <v/>
      </c>
      <c r="AU565" s="23">
        <f t="shared" si="499"/>
        <v>0.20699999999999985</v>
      </c>
      <c r="AV565" s="23" t="str">
        <f t="shared" si="500"/>
        <v/>
      </c>
      <c r="AW565" s="23" t="str">
        <f t="shared" si="501"/>
        <v/>
      </c>
      <c r="AX565" s="23" t="str">
        <f t="shared" si="502"/>
        <v/>
      </c>
      <c r="AY565" s="23">
        <f t="shared" si="503"/>
        <v>-2.7999999999999581E-2</v>
      </c>
      <c r="AZ565" s="23" t="str">
        <f t="shared" si="504"/>
        <v/>
      </c>
      <c r="BA565" s="23">
        <f t="shared" si="505"/>
        <v>0.25499999999999989</v>
      </c>
      <c r="BB565" s="23">
        <f t="shared" si="506"/>
        <v>0.23899999999999988</v>
      </c>
      <c r="BC565" s="23">
        <f t="shared" si="507"/>
        <v>0.13600000000000012</v>
      </c>
      <c r="BD565" s="23">
        <f t="shared" si="508"/>
        <v>7.0000000000000284E-2</v>
      </c>
      <c r="BE565" s="23">
        <f t="shared" si="509"/>
        <v>-4.6999999999999709E-2</v>
      </c>
      <c r="BF565" s="23">
        <f t="shared" si="510"/>
        <v>-4.8999999999999488E-2</v>
      </c>
      <c r="BG565" s="23">
        <f t="shared" si="511"/>
        <v>-4.8000000000000043E-2</v>
      </c>
      <c r="BH565" s="23" t="str">
        <f t="shared" si="512"/>
        <v/>
      </c>
      <c r="BI565" s="23" t="str">
        <f t="shared" si="513"/>
        <v/>
      </c>
      <c r="BJ565" s="23" t="str">
        <f t="shared" si="514"/>
        <v/>
      </c>
      <c r="BK565" s="23" t="str">
        <f t="shared" si="515"/>
        <v/>
      </c>
      <c r="BL565" s="23" t="str">
        <f t="shared" si="516"/>
        <v/>
      </c>
      <c r="BM565" s="23" t="str">
        <f t="shared" si="517"/>
        <v/>
      </c>
      <c r="BN565" s="23" t="str">
        <f t="shared" si="518"/>
        <v/>
      </c>
      <c r="BP565" s="8">
        <f t="shared" si="470"/>
        <v>0.39000000000000057</v>
      </c>
      <c r="BQ565" s="8">
        <f t="shared" si="471"/>
        <v>7.3999999999999844E-2</v>
      </c>
      <c r="BR565" s="8">
        <f t="shared" si="472"/>
        <v>0.49100000000000055</v>
      </c>
      <c r="BS565" s="8" t="str">
        <f t="shared" si="473"/>
        <v/>
      </c>
      <c r="BT565" s="8">
        <f t="shared" si="474"/>
        <v>0.20699999999999985</v>
      </c>
      <c r="BU565" s="8" t="str">
        <f t="shared" si="475"/>
        <v/>
      </c>
      <c r="BV565" s="8" t="str">
        <f t="shared" si="476"/>
        <v/>
      </c>
      <c r="BW565" s="8" t="str">
        <f t="shared" si="477"/>
        <v/>
      </c>
      <c r="BX565" s="8">
        <f t="shared" si="478"/>
        <v>2.7999999999999581E-2</v>
      </c>
      <c r="BY565" s="8" t="str">
        <f t="shared" si="479"/>
        <v/>
      </c>
      <c r="BZ565" s="8">
        <f t="shared" si="480"/>
        <v>0.25499999999999989</v>
      </c>
      <c r="CA565" s="8">
        <f t="shared" si="481"/>
        <v>0.23899999999999988</v>
      </c>
      <c r="CB565" s="8">
        <f t="shared" si="482"/>
        <v>0.13600000000000012</v>
      </c>
      <c r="CC565" s="8">
        <f t="shared" si="483"/>
        <v>7.0000000000000284E-2</v>
      </c>
      <c r="CD565" s="8">
        <f t="shared" si="484"/>
        <v>4.6999999999999709E-2</v>
      </c>
      <c r="CE565" s="8">
        <f t="shared" si="485"/>
        <v>4.8999999999999488E-2</v>
      </c>
      <c r="CF565" s="8">
        <f t="shared" si="486"/>
        <v>4.8000000000000043E-2</v>
      </c>
      <c r="CG565" s="8" t="str">
        <f t="shared" si="487"/>
        <v/>
      </c>
      <c r="CH565" s="8" t="str">
        <f t="shared" si="488"/>
        <v/>
      </c>
      <c r="CI565" s="8" t="str">
        <f t="shared" si="489"/>
        <v/>
      </c>
      <c r="CJ565" s="8" t="str">
        <f t="shared" si="490"/>
        <v/>
      </c>
      <c r="CK565" s="8" t="str">
        <f t="shared" si="491"/>
        <v/>
      </c>
      <c r="CL565" s="8" t="str">
        <f t="shared" si="492"/>
        <v/>
      </c>
      <c r="CM565" s="8" t="str">
        <f t="shared" si="493"/>
        <v/>
      </c>
      <c r="CN565" s="8"/>
    </row>
    <row r="566" spans="1:92">
      <c r="A566" s="1">
        <f t="shared" si="521"/>
        <v>564</v>
      </c>
      <c r="B566" s="34"/>
      <c r="C566" s="1">
        <v>10</v>
      </c>
      <c r="D566" s="4">
        <f t="shared" si="495"/>
        <v>1016</v>
      </c>
      <c r="E566" s="4" t="s">
        <v>188</v>
      </c>
      <c r="F566" s="4">
        <v>3</v>
      </c>
      <c r="G566" s="4" t="s">
        <v>16</v>
      </c>
      <c r="H566" s="4" t="s">
        <v>24</v>
      </c>
      <c r="I566" s="4"/>
      <c r="J566" s="28">
        <v>97.2</v>
      </c>
      <c r="K566" s="69"/>
      <c r="L566" s="41">
        <v>6.3040000000000003</v>
      </c>
      <c r="M566" s="132" t="s">
        <v>130</v>
      </c>
      <c r="N566" s="1" t="s">
        <v>15</v>
      </c>
      <c r="O566" s="64"/>
      <c r="P566" s="9"/>
      <c r="Q566" s="3"/>
      <c r="R566" s="23">
        <v>6.3920000000000003</v>
      </c>
      <c r="S566" s="23">
        <v>6.25</v>
      </c>
      <c r="T566" s="23">
        <v>6.6689999999999996</v>
      </c>
      <c r="U566" s="45"/>
      <c r="V566" s="23">
        <v>6.3410000000000002</v>
      </c>
      <c r="W566" s="45"/>
      <c r="X566" s="45"/>
      <c r="Y566" s="45"/>
      <c r="Z566" s="23">
        <v>6.2910000000000004</v>
      </c>
      <c r="AA566" s="45"/>
      <c r="AB566" s="23">
        <v>6.42</v>
      </c>
      <c r="AC566" s="23">
        <v>6.3559999999999999</v>
      </c>
      <c r="AD566" s="23">
        <v>6.3209999999999997</v>
      </c>
      <c r="AE566" s="23">
        <v>6.298</v>
      </c>
      <c r="AF566" s="23">
        <v>6.3049999999999997</v>
      </c>
      <c r="AG566" s="23">
        <v>6.1479999999999997</v>
      </c>
      <c r="AH566" s="23">
        <f t="shared" si="524"/>
        <v>6.2264999999999997</v>
      </c>
      <c r="AI566" s="29"/>
      <c r="AJ566" s="29"/>
      <c r="AK566" s="29"/>
      <c r="AL566" s="29"/>
      <c r="AM566" s="29"/>
      <c r="AN566" s="29"/>
      <c r="AO566" s="29"/>
      <c r="AP566" s="3"/>
      <c r="AQ566" s="23">
        <f t="shared" si="497"/>
        <v>8.8000000000000078E-2</v>
      </c>
      <c r="AR566" s="23">
        <f t="shared" si="519"/>
        <v>-5.400000000000027E-2</v>
      </c>
      <c r="AS566" s="23">
        <f t="shared" si="520"/>
        <v>0.36499999999999932</v>
      </c>
      <c r="AT566" s="23" t="str">
        <f t="shared" si="498"/>
        <v/>
      </c>
      <c r="AU566" s="23">
        <f t="shared" si="499"/>
        <v>3.6999999999999922E-2</v>
      </c>
      <c r="AV566" s="23" t="str">
        <f t="shared" si="500"/>
        <v/>
      </c>
      <c r="AW566" s="23" t="str">
        <f t="shared" si="501"/>
        <v/>
      </c>
      <c r="AX566" s="23" t="str">
        <f t="shared" si="502"/>
        <v/>
      </c>
      <c r="AY566" s="23">
        <f t="shared" si="503"/>
        <v>-1.2999999999999901E-2</v>
      </c>
      <c r="AZ566" s="23" t="str">
        <f t="shared" si="504"/>
        <v/>
      </c>
      <c r="BA566" s="23">
        <f t="shared" si="505"/>
        <v>0.11599999999999966</v>
      </c>
      <c r="BB566" s="23">
        <f t="shared" si="506"/>
        <v>5.1999999999999602E-2</v>
      </c>
      <c r="BC566" s="23">
        <f t="shared" si="507"/>
        <v>1.699999999999946E-2</v>
      </c>
      <c r="BD566" s="23">
        <f t="shared" si="508"/>
        <v>-6.0000000000002274E-3</v>
      </c>
      <c r="BE566" s="23">
        <f t="shared" si="509"/>
        <v>9.9999999999944578E-4</v>
      </c>
      <c r="BF566" s="23">
        <f t="shared" si="510"/>
        <v>-0.15600000000000058</v>
      </c>
      <c r="BG566" s="23">
        <f t="shared" si="511"/>
        <v>-7.7500000000000568E-2</v>
      </c>
      <c r="BH566" s="23" t="str">
        <f t="shared" si="512"/>
        <v/>
      </c>
      <c r="BI566" s="23" t="str">
        <f t="shared" si="513"/>
        <v/>
      </c>
      <c r="BJ566" s="23" t="str">
        <f t="shared" si="514"/>
        <v/>
      </c>
      <c r="BK566" s="23" t="str">
        <f t="shared" si="515"/>
        <v/>
      </c>
      <c r="BL566" s="23" t="str">
        <f t="shared" si="516"/>
        <v/>
      </c>
      <c r="BM566" s="23" t="str">
        <f t="shared" si="517"/>
        <v/>
      </c>
      <c r="BN566" s="23" t="str">
        <f t="shared" si="518"/>
        <v/>
      </c>
      <c r="BP566" s="8">
        <f t="shared" si="470"/>
        <v>8.8000000000000078E-2</v>
      </c>
      <c r="BQ566" s="8">
        <f t="shared" si="471"/>
        <v>5.400000000000027E-2</v>
      </c>
      <c r="BR566" s="8">
        <f t="shared" si="472"/>
        <v>0.36499999999999932</v>
      </c>
      <c r="BS566" s="8" t="str">
        <f t="shared" si="473"/>
        <v/>
      </c>
      <c r="BT566" s="8">
        <f t="shared" si="474"/>
        <v>3.6999999999999922E-2</v>
      </c>
      <c r="BU566" s="8" t="str">
        <f t="shared" si="475"/>
        <v/>
      </c>
      <c r="BV566" s="8" t="str">
        <f t="shared" si="476"/>
        <v/>
      </c>
      <c r="BW566" s="8" t="str">
        <f t="shared" si="477"/>
        <v/>
      </c>
      <c r="BX566" s="8">
        <f t="shared" si="478"/>
        <v>1.2999999999999901E-2</v>
      </c>
      <c r="BY566" s="8" t="str">
        <f t="shared" si="479"/>
        <v/>
      </c>
      <c r="BZ566" s="8">
        <f t="shared" si="480"/>
        <v>0.11599999999999966</v>
      </c>
      <c r="CA566" s="8">
        <f t="shared" si="481"/>
        <v>5.1999999999999602E-2</v>
      </c>
      <c r="CB566" s="8">
        <f t="shared" si="482"/>
        <v>1.699999999999946E-2</v>
      </c>
      <c r="CC566" s="8">
        <f t="shared" si="483"/>
        <v>6.0000000000002274E-3</v>
      </c>
      <c r="CD566" s="8">
        <f t="shared" si="484"/>
        <v>9.9999999999944578E-4</v>
      </c>
      <c r="CE566" s="8">
        <f t="shared" si="485"/>
        <v>0.15600000000000058</v>
      </c>
      <c r="CF566" s="8">
        <f t="shared" si="486"/>
        <v>7.7500000000000568E-2</v>
      </c>
      <c r="CG566" s="8" t="str">
        <f t="shared" si="487"/>
        <v/>
      </c>
      <c r="CH566" s="8" t="str">
        <f t="shared" si="488"/>
        <v/>
      </c>
      <c r="CI566" s="8" t="str">
        <f t="shared" si="489"/>
        <v/>
      </c>
      <c r="CJ566" s="8" t="str">
        <f t="shared" si="490"/>
        <v/>
      </c>
      <c r="CK566" s="8" t="str">
        <f t="shared" si="491"/>
        <v/>
      </c>
      <c r="CL566" s="8" t="str">
        <f t="shared" si="492"/>
        <v/>
      </c>
      <c r="CM566" s="8" t="str">
        <f t="shared" si="493"/>
        <v/>
      </c>
      <c r="CN566" s="8"/>
    </row>
    <row r="567" spans="1:92">
      <c r="A567" s="1">
        <f t="shared" si="521"/>
        <v>565</v>
      </c>
      <c r="B567" s="34"/>
      <c r="C567" s="1">
        <v>10</v>
      </c>
      <c r="D567" s="4">
        <f t="shared" si="495"/>
        <v>1016</v>
      </c>
      <c r="E567" s="4" t="s">
        <v>191</v>
      </c>
      <c r="F567" s="4">
        <v>3</v>
      </c>
      <c r="G567" s="4" t="s">
        <v>13</v>
      </c>
      <c r="H567" s="4" t="s">
        <v>19</v>
      </c>
      <c r="I567" s="4"/>
      <c r="J567" s="28">
        <v>95.2</v>
      </c>
      <c r="K567" s="69"/>
      <c r="L567" s="41">
        <v>6.3849999999999998</v>
      </c>
      <c r="M567" s="132" t="s">
        <v>130</v>
      </c>
      <c r="N567" s="1" t="s">
        <v>15</v>
      </c>
      <c r="O567" s="64"/>
      <c r="P567" s="9"/>
      <c r="Q567" s="3" t="s">
        <v>227</v>
      </c>
      <c r="R567" s="23">
        <v>6.6639999999999997</v>
      </c>
      <c r="S567" s="23">
        <v>6.5720000000000001</v>
      </c>
      <c r="T567" s="23">
        <v>6.8289999999999997</v>
      </c>
      <c r="U567" s="45"/>
      <c r="V567" s="23">
        <v>6.5579999999999998</v>
      </c>
      <c r="W567" s="45"/>
      <c r="X567" s="45"/>
      <c r="Y567" s="45"/>
      <c r="Z567" s="23">
        <v>6.3940000000000001</v>
      </c>
      <c r="AA567" s="45"/>
      <c r="AB567" s="23">
        <v>6.6879999999999997</v>
      </c>
      <c r="AC567" s="23">
        <v>6.6859999999999999</v>
      </c>
      <c r="AD567" s="23">
        <v>6.649</v>
      </c>
      <c r="AE567" s="23">
        <v>6.5270000000000001</v>
      </c>
      <c r="AF567" s="23">
        <v>6.57</v>
      </c>
      <c r="AG567" s="23">
        <v>6.1580000000000004</v>
      </c>
      <c r="AH567" s="23">
        <f t="shared" si="524"/>
        <v>6.3640000000000008</v>
      </c>
      <c r="AI567" s="29"/>
      <c r="AJ567" s="29"/>
      <c r="AK567" s="29"/>
      <c r="AL567" s="29"/>
      <c r="AM567" s="29"/>
      <c r="AN567" s="29"/>
      <c r="AO567" s="29"/>
      <c r="AP567" s="3"/>
      <c r="AQ567" s="23">
        <f t="shared" si="497"/>
        <v>0.27899999999999991</v>
      </c>
      <c r="AR567" s="23">
        <f t="shared" si="519"/>
        <v>0.18700000000000028</v>
      </c>
      <c r="AS567" s="23">
        <f t="shared" si="520"/>
        <v>0.44399999999999995</v>
      </c>
      <c r="AT567" s="23" t="str">
        <f t="shared" si="498"/>
        <v/>
      </c>
      <c r="AU567" s="23">
        <f t="shared" si="499"/>
        <v>0.17300000000000004</v>
      </c>
      <c r="AV567" s="23" t="str">
        <f t="shared" si="500"/>
        <v/>
      </c>
      <c r="AW567" s="23" t="str">
        <f t="shared" si="501"/>
        <v/>
      </c>
      <c r="AX567" s="23" t="str">
        <f t="shared" si="502"/>
        <v/>
      </c>
      <c r="AY567" s="23">
        <f t="shared" si="503"/>
        <v>9.0000000000003411E-3</v>
      </c>
      <c r="AZ567" s="23" t="str">
        <f t="shared" si="504"/>
        <v/>
      </c>
      <c r="BA567" s="23">
        <f t="shared" si="505"/>
        <v>0.30299999999999994</v>
      </c>
      <c r="BB567" s="23">
        <f t="shared" si="506"/>
        <v>0.30100000000000016</v>
      </c>
      <c r="BC567" s="23">
        <f t="shared" si="507"/>
        <v>0.26400000000000023</v>
      </c>
      <c r="BD567" s="23">
        <f t="shared" si="508"/>
        <v>0.14200000000000035</v>
      </c>
      <c r="BE567" s="23">
        <f t="shared" si="509"/>
        <v>0.1850000000000005</v>
      </c>
      <c r="BF567" s="23">
        <f t="shared" si="510"/>
        <v>-0.22699999999999942</v>
      </c>
      <c r="BG567" s="23">
        <f t="shared" si="511"/>
        <v>-2.0999999999999019E-2</v>
      </c>
      <c r="BH567" s="23" t="str">
        <f t="shared" si="512"/>
        <v/>
      </c>
      <c r="BI567" s="23" t="str">
        <f t="shared" si="513"/>
        <v/>
      </c>
      <c r="BJ567" s="23" t="str">
        <f t="shared" si="514"/>
        <v/>
      </c>
      <c r="BK567" s="23" t="str">
        <f t="shared" si="515"/>
        <v/>
      </c>
      <c r="BL567" s="23" t="str">
        <f t="shared" si="516"/>
        <v/>
      </c>
      <c r="BM567" s="23" t="str">
        <f t="shared" si="517"/>
        <v/>
      </c>
      <c r="BN567" s="23" t="str">
        <f t="shared" si="518"/>
        <v/>
      </c>
      <c r="BP567" s="8">
        <f t="shared" si="470"/>
        <v>0.27899999999999991</v>
      </c>
      <c r="BQ567" s="8">
        <f t="shared" si="471"/>
        <v>0.18700000000000028</v>
      </c>
      <c r="BR567" s="8">
        <f t="shared" si="472"/>
        <v>0.44399999999999995</v>
      </c>
      <c r="BS567" s="8" t="str">
        <f t="shared" si="473"/>
        <v/>
      </c>
      <c r="BT567" s="8">
        <f t="shared" si="474"/>
        <v>0.17300000000000004</v>
      </c>
      <c r="BU567" s="8" t="str">
        <f t="shared" si="475"/>
        <v/>
      </c>
      <c r="BV567" s="8" t="str">
        <f t="shared" si="476"/>
        <v/>
      </c>
      <c r="BW567" s="8" t="str">
        <f t="shared" si="477"/>
        <v/>
      </c>
      <c r="BX567" s="8">
        <f t="shared" si="478"/>
        <v>9.0000000000003411E-3</v>
      </c>
      <c r="BY567" s="8" t="str">
        <f t="shared" si="479"/>
        <v/>
      </c>
      <c r="BZ567" s="8">
        <f t="shared" si="480"/>
        <v>0.30299999999999994</v>
      </c>
      <c r="CA567" s="8">
        <f t="shared" si="481"/>
        <v>0.30100000000000016</v>
      </c>
      <c r="CB567" s="8">
        <f t="shared" si="482"/>
        <v>0.26400000000000023</v>
      </c>
      <c r="CC567" s="8">
        <f t="shared" si="483"/>
        <v>0.14200000000000035</v>
      </c>
      <c r="CD567" s="8">
        <f t="shared" si="484"/>
        <v>0.1850000000000005</v>
      </c>
      <c r="CE567" s="8">
        <f t="shared" si="485"/>
        <v>0.22699999999999942</v>
      </c>
      <c r="CF567" s="8">
        <f t="shared" si="486"/>
        <v>2.0999999999999019E-2</v>
      </c>
      <c r="CG567" s="8" t="str">
        <f t="shared" si="487"/>
        <v/>
      </c>
      <c r="CH567" s="8" t="str">
        <f t="shared" si="488"/>
        <v/>
      </c>
      <c r="CI567" s="8" t="str">
        <f t="shared" si="489"/>
        <v/>
      </c>
      <c r="CJ567" s="8" t="str">
        <f t="shared" si="490"/>
        <v/>
      </c>
      <c r="CK567" s="8" t="str">
        <f t="shared" si="491"/>
        <v/>
      </c>
      <c r="CL567" s="8" t="str">
        <f t="shared" si="492"/>
        <v/>
      </c>
      <c r="CM567" s="8" t="str">
        <f t="shared" si="493"/>
        <v/>
      </c>
      <c r="CN567" s="8"/>
    </row>
    <row r="568" spans="1:92">
      <c r="A568" s="1">
        <f t="shared" si="521"/>
        <v>566</v>
      </c>
      <c r="B568" s="34" t="s">
        <v>295</v>
      </c>
      <c r="C568" s="1">
        <v>10</v>
      </c>
      <c r="D568" s="4">
        <f t="shared" si="495"/>
        <v>1016</v>
      </c>
      <c r="E568" s="4" t="s">
        <v>151</v>
      </c>
      <c r="F568" s="4">
        <v>1</v>
      </c>
      <c r="G568" s="4" t="s">
        <v>13</v>
      </c>
      <c r="H568" s="4" t="s">
        <v>14</v>
      </c>
      <c r="I568" s="4"/>
      <c r="J568" s="12">
        <v>87.5</v>
      </c>
      <c r="K568" s="69"/>
      <c r="L568" s="41">
        <v>3.9980000000000002</v>
      </c>
      <c r="M568" s="132" t="s">
        <v>130</v>
      </c>
      <c r="N568" s="1" t="s">
        <v>15</v>
      </c>
      <c r="O568" s="64"/>
      <c r="P568" s="9"/>
      <c r="Q568" s="3"/>
      <c r="R568" s="23">
        <v>3.8980000000000001</v>
      </c>
      <c r="S568" s="23">
        <v>3.992</v>
      </c>
      <c r="T568" s="23">
        <v>4.4619999999999997</v>
      </c>
      <c r="U568" s="45"/>
      <c r="V568" s="44">
        <v>4.16</v>
      </c>
      <c r="W568" s="44">
        <v>4.1059999999999999</v>
      </c>
      <c r="X568" s="44">
        <v>4.1079999999999997</v>
      </c>
      <c r="Y568" s="6">
        <v>4.0739999999999998</v>
      </c>
      <c r="Z568" s="6">
        <v>4.0179999999999998</v>
      </c>
      <c r="AA568" s="45"/>
      <c r="AB568" s="44">
        <v>4.0060000000000002</v>
      </c>
      <c r="AC568" s="44">
        <v>4.2389999999999999</v>
      </c>
      <c r="AD568" s="44">
        <v>4.16</v>
      </c>
      <c r="AE568" s="23">
        <v>3.722</v>
      </c>
      <c r="AF568" s="23">
        <v>3.7210000000000001</v>
      </c>
      <c r="AG568" s="23">
        <v>4.1399999999999997</v>
      </c>
      <c r="AH568" s="23">
        <f t="shared" ref="AH568:AH571" si="525">SUM(AF568:AG568)/2</f>
        <v>3.9304999999999999</v>
      </c>
      <c r="AI568" s="29"/>
      <c r="AJ568" s="29"/>
      <c r="AK568" s="29"/>
      <c r="AL568" s="29"/>
      <c r="AM568" s="29"/>
      <c r="AN568" s="29"/>
      <c r="AO568" s="29"/>
      <c r="AP568" s="3"/>
      <c r="AQ568" s="23">
        <f t="shared" si="497"/>
        <v>-0.10000000000000009</v>
      </c>
      <c r="AR568" s="23">
        <f t="shared" si="519"/>
        <v>-6.0000000000002274E-3</v>
      </c>
      <c r="AS568" s="23">
        <f t="shared" si="520"/>
        <v>0.46399999999999952</v>
      </c>
      <c r="AT568" s="23" t="str">
        <f t="shared" si="498"/>
        <v/>
      </c>
      <c r="AU568" s="23">
        <f t="shared" si="499"/>
        <v>0.16199999999999992</v>
      </c>
      <c r="AV568" s="23">
        <f t="shared" si="500"/>
        <v>0.10799999999999965</v>
      </c>
      <c r="AW568" s="23">
        <f t="shared" si="501"/>
        <v>0.10999999999999943</v>
      </c>
      <c r="AX568" s="23">
        <f t="shared" si="502"/>
        <v>7.5999999999999623E-2</v>
      </c>
      <c r="AY568" s="23">
        <f t="shared" si="503"/>
        <v>1.9999999999999574E-2</v>
      </c>
      <c r="AZ568" s="23" t="str">
        <f t="shared" si="504"/>
        <v/>
      </c>
      <c r="BA568" s="23">
        <f t="shared" si="505"/>
        <v>8.0000000000000071E-3</v>
      </c>
      <c r="BB568" s="23">
        <f t="shared" si="506"/>
        <v>0.24099999999999966</v>
      </c>
      <c r="BC568" s="23">
        <f t="shared" si="507"/>
        <v>0.16199999999999992</v>
      </c>
      <c r="BD568" s="23">
        <f t="shared" si="508"/>
        <v>-0.27600000000000025</v>
      </c>
      <c r="BE568" s="23">
        <f t="shared" si="509"/>
        <v>-0.27700000000000014</v>
      </c>
      <c r="BF568" s="23">
        <f t="shared" si="510"/>
        <v>0.14199999999999946</v>
      </c>
      <c r="BG568" s="23">
        <f t="shared" si="511"/>
        <v>-6.7500000000000338E-2</v>
      </c>
      <c r="BH568" s="23" t="str">
        <f t="shared" si="512"/>
        <v/>
      </c>
      <c r="BI568" s="23" t="str">
        <f t="shared" si="513"/>
        <v/>
      </c>
      <c r="BJ568" s="23" t="str">
        <f t="shared" si="514"/>
        <v/>
      </c>
      <c r="BK568" s="23" t="str">
        <f t="shared" si="515"/>
        <v/>
      </c>
      <c r="BL568" s="23" t="str">
        <f t="shared" si="516"/>
        <v/>
      </c>
      <c r="BM568" s="23" t="str">
        <f t="shared" si="517"/>
        <v/>
      </c>
      <c r="BN568" s="23" t="str">
        <f t="shared" si="518"/>
        <v/>
      </c>
      <c r="BP568" s="8">
        <f t="shared" si="470"/>
        <v>0.10000000000000009</v>
      </c>
      <c r="BQ568" s="8">
        <f t="shared" si="471"/>
        <v>6.0000000000002274E-3</v>
      </c>
      <c r="BR568" s="8">
        <f t="shared" si="472"/>
        <v>0.46399999999999952</v>
      </c>
      <c r="BS568" s="8" t="str">
        <f t="shared" si="473"/>
        <v/>
      </c>
      <c r="BT568" s="8">
        <f t="shared" si="474"/>
        <v>0.16199999999999992</v>
      </c>
      <c r="BU568" s="8">
        <f t="shared" si="475"/>
        <v>0.10799999999999965</v>
      </c>
      <c r="BV568" s="8">
        <f t="shared" si="476"/>
        <v>0.10999999999999943</v>
      </c>
      <c r="BW568" s="8">
        <f t="shared" si="477"/>
        <v>7.5999999999999623E-2</v>
      </c>
      <c r="BX568" s="8">
        <f t="shared" si="478"/>
        <v>1.9999999999999574E-2</v>
      </c>
      <c r="BY568" s="8" t="str">
        <f t="shared" si="479"/>
        <v/>
      </c>
      <c r="BZ568" s="8">
        <f t="shared" si="480"/>
        <v>8.0000000000000071E-3</v>
      </c>
      <c r="CA568" s="8">
        <f t="shared" si="481"/>
        <v>0.24099999999999966</v>
      </c>
      <c r="CB568" s="8">
        <f t="shared" si="482"/>
        <v>0.16199999999999992</v>
      </c>
      <c r="CC568" s="8">
        <f t="shared" si="483"/>
        <v>0.27600000000000025</v>
      </c>
      <c r="CD568" s="8">
        <f t="shared" si="484"/>
        <v>0.27700000000000014</v>
      </c>
      <c r="CE568" s="8">
        <f t="shared" si="485"/>
        <v>0.14199999999999946</v>
      </c>
      <c r="CF568" s="8">
        <f t="shared" si="486"/>
        <v>6.7500000000000338E-2</v>
      </c>
      <c r="CG568" s="8" t="str">
        <f t="shared" si="487"/>
        <v/>
      </c>
      <c r="CH568" s="8" t="str">
        <f t="shared" si="488"/>
        <v/>
      </c>
      <c r="CI568" s="8" t="str">
        <f t="shared" si="489"/>
        <v/>
      </c>
      <c r="CJ568" s="8" t="str">
        <f t="shared" si="490"/>
        <v/>
      </c>
      <c r="CK568" s="8" t="str">
        <f t="shared" si="491"/>
        <v/>
      </c>
      <c r="CL568" s="8" t="str">
        <f t="shared" si="492"/>
        <v/>
      </c>
      <c r="CM568" s="8" t="str">
        <f t="shared" si="493"/>
        <v/>
      </c>
      <c r="CN568" s="8"/>
    </row>
    <row r="569" spans="1:92">
      <c r="A569" s="1">
        <f t="shared" si="521"/>
        <v>567</v>
      </c>
      <c r="B569" s="34"/>
      <c r="C569" s="1">
        <v>10</v>
      </c>
      <c r="D569" s="4">
        <f t="shared" si="495"/>
        <v>1016</v>
      </c>
      <c r="E569" s="4" t="s">
        <v>135</v>
      </c>
      <c r="F569" s="4">
        <v>1</v>
      </c>
      <c r="G569" s="4" t="s">
        <v>13</v>
      </c>
      <c r="H569" s="4" t="s">
        <v>19</v>
      </c>
      <c r="I569" s="4" t="s">
        <v>296</v>
      </c>
      <c r="J569" s="12">
        <v>87.2</v>
      </c>
      <c r="K569" s="67" t="s">
        <v>192</v>
      </c>
      <c r="L569" s="41">
        <v>4.4020000000000001</v>
      </c>
      <c r="M569" s="132" t="s">
        <v>298</v>
      </c>
      <c r="N569" s="1" t="s">
        <v>15</v>
      </c>
      <c r="O569" s="64"/>
      <c r="P569" s="9"/>
      <c r="Q569" s="3"/>
      <c r="R569" s="23">
        <v>4.5819999999999999</v>
      </c>
      <c r="S569" s="23">
        <v>4.3789999999999996</v>
      </c>
      <c r="T569" s="23">
        <v>5.0069999999999997</v>
      </c>
      <c r="U569" s="45"/>
      <c r="V569" s="44">
        <v>4.6340000000000003</v>
      </c>
      <c r="W569" s="44">
        <v>4.5010000000000003</v>
      </c>
      <c r="X569" s="44">
        <v>4.4710000000000001</v>
      </c>
      <c r="Y569" s="44">
        <v>4.4279999999999999</v>
      </c>
      <c r="Z569" s="6">
        <v>4.3259999999999996</v>
      </c>
      <c r="AA569" s="47"/>
      <c r="AB569" s="44">
        <v>4.4720000000000004</v>
      </c>
      <c r="AC569" s="44">
        <v>4.5640000000000001</v>
      </c>
      <c r="AD569" s="44">
        <v>4.5060000000000002</v>
      </c>
      <c r="AE569" s="23">
        <v>4.226</v>
      </c>
      <c r="AF569" s="23">
        <v>4.2869999999999999</v>
      </c>
      <c r="AG569" s="23">
        <v>4.2489999999999997</v>
      </c>
      <c r="AH569" s="23">
        <f t="shared" si="525"/>
        <v>4.2679999999999998</v>
      </c>
      <c r="AI569" s="29"/>
      <c r="AJ569" s="29"/>
      <c r="AK569" s="29"/>
      <c r="AL569" s="29"/>
      <c r="AM569" s="29"/>
      <c r="AN569" s="29"/>
      <c r="AO569" s="29"/>
      <c r="AP569" s="3"/>
      <c r="AQ569" s="23">
        <f t="shared" si="497"/>
        <v>0.17999999999999972</v>
      </c>
      <c r="AR569" s="23">
        <f t="shared" si="519"/>
        <v>-2.3000000000000576E-2</v>
      </c>
      <c r="AS569" s="23">
        <f t="shared" si="520"/>
        <v>0.60499999999999954</v>
      </c>
      <c r="AT569" s="23" t="str">
        <f t="shared" si="498"/>
        <v/>
      </c>
      <c r="AU569" s="23">
        <f t="shared" si="499"/>
        <v>0.23200000000000021</v>
      </c>
      <c r="AV569" s="23">
        <f t="shared" si="500"/>
        <v>9.9000000000000199E-2</v>
      </c>
      <c r="AW569" s="23">
        <f t="shared" si="501"/>
        <v>6.899999999999995E-2</v>
      </c>
      <c r="AX569" s="23">
        <f t="shared" si="502"/>
        <v>2.5999999999999801E-2</v>
      </c>
      <c r="AY569" s="23">
        <f t="shared" si="503"/>
        <v>-7.6000000000000512E-2</v>
      </c>
      <c r="AZ569" s="23" t="str">
        <f t="shared" si="504"/>
        <v/>
      </c>
      <c r="BA569" s="23">
        <f t="shared" si="505"/>
        <v>7.0000000000000284E-2</v>
      </c>
      <c r="BB569" s="23">
        <f t="shared" si="506"/>
        <v>0.16199999999999992</v>
      </c>
      <c r="BC569" s="23">
        <f t="shared" si="507"/>
        <v>0.10400000000000009</v>
      </c>
      <c r="BD569" s="23">
        <f t="shared" si="508"/>
        <v>-0.17600000000000016</v>
      </c>
      <c r="BE569" s="23">
        <f t="shared" si="509"/>
        <v>-0.11500000000000021</v>
      </c>
      <c r="BF569" s="23">
        <f t="shared" si="510"/>
        <v>-0.15300000000000047</v>
      </c>
      <c r="BG569" s="23">
        <f t="shared" si="511"/>
        <v>-0.13400000000000034</v>
      </c>
      <c r="BH569" s="23" t="str">
        <f t="shared" si="512"/>
        <v/>
      </c>
      <c r="BI569" s="23" t="str">
        <f t="shared" si="513"/>
        <v/>
      </c>
      <c r="BJ569" s="23" t="str">
        <f t="shared" si="514"/>
        <v/>
      </c>
      <c r="BK569" s="23" t="str">
        <f t="shared" si="515"/>
        <v/>
      </c>
      <c r="BL569" s="23" t="str">
        <f t="shared" si="516"/>
        <v/>
      </c>
      <c r="BM569" s="23" t="str">
        <f t="shared" si="517"/>
        <v/>
      </c>
      <c r="BN569" s="23" t="str">
        <f t="shared" si="518"/>
        <v/>
      </c>
      <c r="BP569" s="8">
        <f t="shared" si="470"/>
        <v>0.17999999999999972</v>
      </c>
      <c r="BQ569" s="8">
        <f t="shared" si="471"/>
        <v>2.3000000000000576E-2</v>
      </c>
      <c r="BR569" s="8">
        <f t="shared" si="472"/>
        <v>0.60499999999999954</v>
      </c>
      <c r="BS569" s="8" t="str">
        <f t="shared" si="473"/>
        <v/>
      </c>
      <c r="BT569" s="8">
        <f t="shared" si="474"/>
        <v>0.23200000000000021</v>
      </c>
      <c r="BU569" s="8">
        <f t="shared" si="475"/>
        <v>9.9000000000000199E-2</v>
      </c>
      <c r="BV569" s="8">
        <f t="shared" si="476"/>
        <v>6.899999999999995E-2</v>
      </c>
      <c r="BW569" s="8">
        <f t="shared" si="477"/>
        <v>2.5999999999999801E-2</v>
      </c>
      <c r="BX569" s="8">
        <f t="shared" si="478"/>
        <v>7.6000000000000512E-2</v>
      </c>
      <c r="BY569" s="8" t="str">
        <f t="shared" si="479"/>
        <v/>
      </c>
      <c r="BZ569" s="8">
        <f t="shared" si="480"/>
        <v>7.0000000000000284E-2</v>
      </c>
      <c r="CA569" s="8">
        <f t="shared" si="481"/>
        <v>0.16199999999999992</v>
      </c>
      <c r="CB569" s="8">
        <f t="shared" si="482"/>
        <v>0.10400000000000009</v>
      </c>
      <c r="CC569" s="8">
        <f t="shared" si="483"/>
        <v>0.17600000000000016</v>
      </c>
      <c r="CD569" s="8">
        <f t="shared" si="484"/>
        <v>0.11500000000000021</v>
      </c>
      <c r="CE569" s="8">
        <f t="shared" si="485"/>
        <v>0.15300000000000047</v>
      </c>
      <c r="CF569" s="8">
        <f t="shared" si="486"/>
        <v>0.13400000000000034</v>
      </c>
      <c r="CG569" s="8" t="str">
        <f t="shared" si="487"/>
        <v/>
      </c>
      <c r="CH569" s="8" t="str">
        <f t="shared" si="488"/>
        <v/>
      </c>
      <c r="CI569" s="8" t="str">
        <f t="shared" si="489"/>
        <v/>
      </c>
      <c r="CJ569" s="8" t="str">
        <f t="shared" si="490"/>
        <v/>
      </c>
      <c r="CK569" s="8" t="str">
        <f t="shared" si="491"/>
        <v/>
      </c>
      <c r="CL569" s="8" t="str">
        <f t="shared" si="492"/>
        <v/>
      </c>
      <c r="CM569" s="8" t="str">
        <f t="shared" si="493"/>
        <v/>
      </c>
      <c r="CN569" s="8"/>
    </row>
    <row r="570" spans="1:92">
      <c r="A570" s="1">
        <f t="shared" si="521"/>
        <v>568</v>
      </c>
      <c r="B570" s="34"/>
      <c r="C570" s="1">
        <v>10</v>
      </c>
      <c r="D570" s="4">
        <f t="shared" si="495"/>
        <v>1016</v>
      </c>
      <c r="E570" s="4" t="s">
        <v>157</v>
      </c>
      <c r="F570" s="4">
        <v>1</v>
      </c>
      <c r="G570" s="4" t="s">
        <v>13</v>
      </c>
      <c r="H570" s="4" t="s">
        <v>19</v>
      </c>
      <c r="I570" s="4"/>
      <c r="J570" s="12">
        <v>86.7</v>
      </c>
      <c r="K570" s="67" t="s">
        <v>192</v>
      </c>
      <c r="L570" s="41">
        <v>4.508</v>
      </c>
      <c r="M570" s="132" t="s">
        <v>130</v>
      </c>
      <c r="N570" s="1" t="s">
        <v>15</v>
      </c>
      <c r="O570" s="64"/>
      <c r="P570" s="9"/>
      <c r="Q570" s="3"/>
      <c r="R570" s="23">
        <v>4.6970000000000001</v>
      </c>
      <c r="S570" s="23">
        <v>4.6280000000000001</v>
      </c>
      <c r="T570" s="23">
        <v>4.9770000000000003</v>
      </c>
      <c r="U570" s="45"/>
      <c r="V570" s="44">
        <v>4.6920000000000002</v>
      </c>
      <c r="W570" s="44">
        <v>4.5890000000000004</v>
      </c>
      <c r="X570" s="44">
        <v>4.5910000000000002</v>
      </c>
      <c r="Y570" s="44">
        <v>4.5609999999999999</v>
      </c>
      <c r="Z570" s="44">
        <v>4.5090000000000003</v>
      </c>
      <c r="AA570" s="47"/>
      <c r="AB570" s="44">
        <v>4.5510000000000002</v>
      </c>
      <c r="AC570" s="23">
        <v>4.5609999999999999</v>
      </c>
      <c r="AD570" s="44">
        <v>4.5880000000000001</v>
      </c>
      <c r="AE570" s="23">
        <v>4.3230000000000004</v>
      </c>
      <c r="AF570" s="23">
        <v>4.6050000000000004</v>
      </c>
      <c r="AG570" s="23">
        <v>4.4610000000000003</v>
      </c>
      <c r="AH570" s="23">
        <f t="shared" si="525"/>
        <v>4.5330000000000004</v>
      </c>
      <c r="AI570" s="29"/>
      <c r="AJ570" s="29"/>
      <c r="AK570" s="29"/>
      <c r="AL570" s="29"/>
      <c r="AM570" s="29"/>
      <c r="AN570" s="29"/>
      <c r="AO570" s="29"/>
      <c r="AP570" s="3"/>
      <c r="AQ570" s="23">
        <f t="shared" si="497"/>
        <v>0.18900000000000006</v>
      </c>
      <c r="AR570" s="23">
        <f t="shared" si="519"/>
        <v>0.12000000000000011</v>
      </c>
      <c r="AS570" s="23">
        <f t="shared" si="520"/>
        <v>0.46900000000000031</v>
      </c>
      <c r="AT570" s="23" t="str">
        <f t="shared" si="498"/>
        <v/>
      </c>
      <c r="AU570" s="23">
        <f t="shared" si="499"/>
        <v>0.18400000000000016</v>
      </c>
      <c r="AV570" s="23">
        <f t="shared" si="500"/>
        <v>8.1000000000000405E-2</v>
      </c>
      <c r="AW570" s="23">
        <f t="shared" si="501"/>
        <v>8.3000000000000185E-2</v>
      </c>
      <c r="AX570" s="23">
        <f t="shared" si="502"/>
        <v>5.2999999999999936E-2</v>
      </c>
      <c r="AY570" s="23">
        <f t="shared" si="503"/>
        <v>1.000000000000334E-3</v>
      </c>
      <c r="AZ570" s="23" t="str">
        <f t="shared" si="504"/>
        <v/>
      </c>
      <c r="BA570" s="23">
        <f t="shared" si="505"/>
        <v>4.3000000000000149E-2</v>
      </c>
      <c r="BB570" s="23">
        <f t="shared" si="506"/>
        <v>5.2999999999999936E-2</v>
      </c>
      <c r="BC570" s="23">
        <f t="shared" si="507"/>
        <v>8.0000000000000071E-2</v>
      </c>
      <c r="BD570" s="23">
        <f t="shared" si="508"/>
        <v>-0.18499999999999961</v>
      </c>
      <c r="BE570" s="23">
        <f t="shared" si="509"/>
        <v>9.7000000000000419E-2</v>
      </c>
      <c r="BF570" s="23">
        <f t="shared" si="510"/>
        <v>-4.6999999999999709E-2</v>
      </c>
      <c r="BG570" s="23">
        <f t="shared" si="511"/>
        <v>2.5000000000000355E-2</v>
      </c>
      <c r="BH570" s="23" t="str">
        <f t="shared" si="512"/>
        <v/>
      </c>
      <c r="BI570" s="23" t="str">
        <f t="shared" si="513"/>
        <v/>
      </c>
      <c r="BJ570" s="23" t="str">
        <f t="shared" si="514"/>
        <v/>
      </c>
      <c r="BK570" s="23" t="str">
        <f t="shared" si="515"/>
        <v/>
      </c>
      <c r="BL570" s="23" t="str">
        <f t="shared" si="516"/>
        <v/>
      </c>
      <c r="BM570" s="23" t="str">
        <f t="shared" si="517"/>
        <v/>
      </c>
      <c r="BN570" s="23" t="str">
        <f t="shared" si="518"/>
        <v/>
      </c>
      <c r="BP570" s="8">
        <f t="shared" si="470"/>
        <v>0.18900000000000006</v>
      </c>
      <c r="BQ570" s="8">
        <f t="shared" si="471"/>
        <v>0.12000000000000011</v>
      </c>
      <c r="BR570" s="8">
        <f t="shared" si="472"/>
        <v>0.46900000000000031</v>
      </c>
      <c r="BS570" s="8" t="str">
        <f t="shared" si="473"/>
        <v/>
      </c>
      <c r="BT570" s="8">
        <f t="shared" si="474"/>
        <v>0.18400000000000016</v>
      </c>
      <c r="BU570" s="8">
        <f t="shared" si="475"/>
        <v>8.1000000000000405E-2</v>
      </c>
      <c r="BV570" s="8">
        <f t="shared" si="476"/>
        <v>8.3000000000000185E-2</v>
      </c>
      <c r="BW570" s="8">
        <f t="shared" si="477"/>
        <v>5.2999999999999936E-2</v>
      </c>
      <c r="BX570" s="8">
        <f t="shared" si="478"/>
        <v>1.000000000000334E-3</v>
      </c>
      <c r="BY570" s="8" t="str">
        <f t="shared" si="479"/>
        <v/>
      </c>
      <c r="BZ570" s="8">
        <f t="shared" si="480"/>
        <v>4.3000000000000149E-2</v>
      </c>
      <c r="CA570" s="8">
        <f t="shared" si="481"/>
        <v>5.2999999999999936E-2</v>
      </c>
      <c r="CB570" s="8">
        <f t="shared" si="482"/>
        <v>8.0000000000000071E-2</v>
      </c>
      <c r="CC570" s="8">
        <f t="shared" si="483"/>
        <v>0.18499999999999961</v>
      </c>
      <c r="CD570" s="8">
        <f t="shared" si="484"/>
        <v>9.7000000000000419E-2</v>
      </c>
      <c r="CE570" s="8">
        <f t="shared" si="485"/>
        <v>4.6999999999999709E-2</v>
      </c>
      <c r="CF570" s="8">
        <f t="shared" si="486"/>
        <v>2.5000000000000355E-2</v>
      </c>
      <c r="CG570" s="8" t="str">
        <f t="shared" si="487"/>
        <v/>
      </c>
      <c r="CH570" s="8" t="str">
        <f t="shared" si="488"/>
        <v/>
      </c>
      <c r="CI570" s="8" t="str">
        <f t="shared" si="489"/>
        <v/>
      </c>
      <c r="CJ570" s="8" t="str">
        <f t="shared" si="490"/>
        <v/>
      </c>
      <c r="CK570" s="8" t="str">
        <f t="shared" si="491"/>
        <v/>
      </c>
      <c r="CL570" s="8" t="str">
        <f t="shared" si="492"/>
        <v/>
      </c>
      <c r="CM570" s="8" t="str">
        <f t="shared" si="493"/>
        <v/>
      </c>
      <c r="CN570" s="8"/>
    </row>
    <row r="571" spans="1:92">
      <c r="A571" s="1">
        <f t="shared" si="521"/>
        <v>569</v>
      </c>
      <c r="B571" s="34"/>
      <c r="C571" s="1">
        <v>10</v>
      </c>
      <c r="D571" s="4">
        <f t="shared" si="495"/>
        <v>1016</v>
      </c>
      <c r="E571" s="4" t="s">
        <v>148</v>
      </c>
      <c r="F571" s="4">
        <v>1</v>
      </c>
      <c r="G571" s="4" t="s">
        <v>13</v>
      </c>
      <c r="H571" s="4" t="s">
        <v>14</v>
      </c>
      <c r="I571" s="4"/>
      <c r="J571" s="28">
        <v>87</v>
      </c>
      <c r="K571" s="67" t="s">
        <v>192</v>
      </c>
      <c r="L571" s="41">
        <v>4.5069999999999997</v>
      </c>
      <c r="M571" s="132" t="s">
        <v>130</v>
      </c>
      <c r="N571" s="1" t="s">
        <v>15</v>
      </c>
      <c r="O571" s="64"/>
      <c r="P571" s="9"/>
      <c r="Q571" s="3"/>
      <c r="R571" s="23">
        <v>4.5970000000000004</v>
      </c>
      <c r="S571" s="23">
        <v>4.6040000000000001</v>
      </c>
      <c r="T571" s="23">
        <v>5.0190000000000001</v>
      </c>
      <c r="U571" s="45"/>
      <c r="V571" s="44">
        <v>4.694</v>
      </c>
      <c r="W571" s="44">
        <v>4.6269999999999998</v>
      </c>
      <c r="X571" s="44">
        <v>4.6260000000000003</v>
      </c>
      <c r="Y571" s="44">
        <v>4.577</v>
      </c>
      <c r="Z571" s="23">
        <v>4.5179999999999998</v>
      </c>
      <c r="AA571" s="47"/>
      <c r="AB571" s="44">
        <v>4.5549999999999997</v>
      </c>
      <c r="AC571" s="23">
        <v>4.7619999999999996</v>
      </c>
      <c r="AD571" s="44">
        <v>4.7119999999999997</v>
      </c>
      <c r="AE571" s="23">
        <v>4.282</v>
      </c>
      <c r="AF571" s="23">
        <v>4.3479999999999999</v>
      </c>
      <c r="AG571" s="23">
        <v>4.5430000000000001</v>
      </c>
      <c r="AH571" s="23">
        <f t="shared" si="525"/>
        <v>4.4455</v>
      </c>
      <c r="AI571" s="29"/>
      <c r="AJ571" s="29"/>
      <c r="AK571" s="29"/>
      <c r="AL571" s="29"/>
      <c r="AM571" s="29"/>
      <c r="AN571" s="29"/>
      <c r="AO571" s="29"/>
      <c r="AP571" s="3"/>
      <c r="AQ571" s="23">
        <f t="shared" si="497"/>
        <v>9.0000000000000746E-2</v>
      </c>
      <c r="AR571" s="23">
        <f t="shared" si="519"/>
        <v>9.7000000000000419E-2</v>
      </c>
      <c r="AS571" s="23">
        <f t="shared" si="520"/>
        <v>0.51200000000000045</v>
      </c>
      <c r="AT571" s="23" t="str">
        <f t="shared" si="498"/>
        <v/>
      </c>
      <c r="AU571" s="23">
        <f t="shared" si="499"/>
        <v>0.18700000000000028</v>
      </c>
      <c r="AV571" s="23">
        <f t="shared" si="500"/>
        <v>0.12000000000000011</v>
      </c>
      <c r="AW571" s="23">
        <f t="shared" si="501"/>
        <v>0.11900000000000066</v>
      </c>
      <c r="AX571" s="23">
        <f t="shared" si="502"/>
        <v>7.0000000000000284E-2</v>
      </c>
      <c r="AY571" s="23">
        <f t="shared" si="503"/>
        <v>1.1000000000000121E-2</v>
      </c>
      <c r="AZ571" s="23" t="str">
        <f t="shared" si="504"/>
        <v/>
      </c>
      <c r="BA571" s="23">
        <f t="shared" si="505"/>
        <v>4.8000000000000043E-2</v>
      </c>
      <c r="BB571" s="23">
        <f t="shared" si="506"/>
        <v>0.25499999999999989</v>
      </c>
      <c r="BC571" s="23">
        <f t="shared" si="507"/>
        <v>0.20500000000000007</v>
      </c>
      <c r="BD571" s="23">
        <f t="shared" si="508"/>
        <v>-0.22499999999999964</v>
      </c>
      <c r="BE571" s="23">
        <f t="shared" si="509"/>
        <v>-0.15899999999999981</v>
      </c>
      <c r="BF571" s="23">
        <f t="shared" si="510"/>
        <v>3.6000000000000476E-2</v>
      </c>
      <c r="BG571" s="23">
        <f t="shared" si="511"/>
        <v>-6.1499999999999666E-2</v>
      </c>
      <c r="BH571" s="23" t="str">
        <f t="shared" si="512"/>
        <v/>
      </c>
      <c r="BI571" s="23" t="str">
        <f t="shared" si="513"/>
        <v/>
      </c>
      <c r="BJ571" s="23" t="str">
        <f t="shared" si="514"/>
        <v/>
      </c>
      <c r="BK571" s="23" t="str">
        <f t="shared" si="515"/>
        <v/>
      </c>
      <c r="BL571" s="23" t="str">
        <f t="shared" si="516"/>
        <v/>
      </c>
      <c r="BM571" s="23" t="str">
        <f t="shared" si="517"/>
        <v/>
      </c>
      <c r="BN571" s="23" t="str">
        <f t="shared" si="518"/>
        <v/>
      </c>
      <c r="BP571" s="8">
        <f t="shared" si="470"/>
        <v>9.0000000000000746E-2</v>
      </c>
      <c r="BQ571" s="8">
        <f t="shared" si="471"/>
        <v>9.7000000000000419E-2</v>
      </c>
      <c r="BR571" s="8">
        <f t="shared" si="472"/>
        <v>0.51200000000000045</v>
      </c>
      <c r="BS571" s="8" t="str">
        <f t="shared" si="473"/>
        <v/>
      </c>
      <c r="BT571" s="8">
        <f t="shared" si="474"/>
        <v>0.18700000000000028</v>
      </c>
      <c r="BU571" s="8">
        <f t="shared" si="475"/>
        <v>0.12000000000000011</v>
      </c>
      <c r="BV571" s="8">
        <f t="shared" si="476"/>
        <v>0.11900000000000066</v>
      </c>
      <c r="BW571" s="8">
        <f t="shared" si="477"/>
        <v>7.0000000000000284E-2</v>
      </c>
      <c r="BX571" s="8">
        <f t="shared" si="478"/>
        <v>1.1000000000000121E-2</v>
      </c>
      <c r="BY571" s="8" t="str">
        <f t="shared" si="479"/>
        <v/>
      </c>
      <c r="BZ571" s="8">
        <f t="shared" si="480"/>
        <v>4.8000000000000043E-2</v>
      </c>
      <c r="CA571" s="8">
        <f t="shared" si="481"/>
        <v>0.25499999999999989</v>
      </c>
      <c r="CB571" s="8">
        <f t="shared" si="482"/>
        <v>0.20500000000000007</v>
      </c>
      <c r="CC571" s="8">
        <f t="shared" si="483"/>
        <v>0.22499999999999964</v>
      </c>
      <c r="CD571" s="8">
        <f t="shared" si="484"/>
        <v>0.15899999999999981</v>
      </c>
      <c r="CE571" s="8">
        <f t="shared" si="485"/>
        <v>3.6000000000000476E-2</v>
      </c>
      <c r="CF571" s="8">
        <f t="shared" si="486"/>
        <v>6.1499999999999666E-2</v>
      </c>
      <c r="CG571" s="8" t="str">
        <f t="shared" si="487"/>
        <v/>
      </c>
      <c r="CH571" s="8" t="str">
        <f t="shared" si="488"/>
        <v/>
      </c>
      <c r="CI571" s="8" t="str">
        <f t="shared" si="489"/>
        <v/>
      </c>
      <c r="CJ571" s="8" t="str">
        <f t="shared" si="490"/>
        <v/>
      </c>
      <c r="CK571" s="8" t="str">
        <f t="shared" si="491"/>
        <v/>
      </c>
      <c r="CL571" s="8" t="str">
        <f t="shared" si="492"/>
        <v/>
      </c>
      <c r="CM571" s="8" t="str">
        <f t="shared" si="493"/>
        <v/>
      </c>
      <c r="CN571" s="8"/>
    </row>
    <row r="572" spans="1:92">
      <c r="A572" s="1">
        <f t="shared" si="521"/>
        <v>570</v>
      </c>
      <c r="B572" s="34"/>
      <c r="C572" s="1">
        <v>10</v>
      </c>
      <c r="D572" s="4">
        <f t="shared" si="495"/>
        <v>1016</v>
      </c>
      <c r="E572" s="4" t="s">
        <v>163</v>
      </c>
      <c r="F572" s="4">
        <v>3</v>
      </c>
      <c r="G572" s="4" t="s">
        <v>13</v>
      </c>
      <c r="H572" s="4" t="s">
        <v>19</v>
      </c>
      <c r="I572" s="4"/>
      <c r="J572" s="12">
        <v>97.2</v>
      </c>
      <c r="K572" s="69"/>
      <c r="L572" s="55">
        <v>3.4449999999999998</v>
      </c>
      <c r="M572" s="132" t="s">
        <v>180</v>
      </c>
      <c r="N572" s="27" t="s">
        <v>128</v>
      </c>
      <c r="O572" s="64"/>
      <c r="P572" s="9"/>
      <c r="Q572" s="3"/>
      <c r="R572" s="23">
        <v>3.9079999999999999</v>
      </c>
      <c r="S572" s="23">
        <v>3.621</v>
      </c>
      <c r="T572" s="23">
        <v>3.8879999999999999</v>
      </c>
      <c r="U572" s="45"/>
      <c r="V572" s="44">
        <v>3.464</v>
      </c>
      <c r="W572" s="45"/>
      <c r="X572" s="45"/>
      <c r="Y572" s="45"/>
      <c r="Z572" s="45"/>
      <c r="AA572" s="45"/>
      <c r="AB572" s="44">
        <v>3.7320000000000002</v>
      </c>
      <c r="AC572" s="46">
        <v>3.7639999999999998</v>
      </c>
      <c r="AD572" s="23">
        <v>3.72</v>
      </c>
      <c r="AE572" s="23">
        <v>3.5430000000000001</v>
      </c>
      <c r="AF572" s="23">
        <v>3.569</v>
      </c>
      <c r="AG572" s="23">
        <v>3.1749999999999998</v>
      </c>
      <c r="AH572" s="23">
        <f t="shared" ref="AH572:AH574" si="526">SUM(AF572:AG572)/2</f>
        <v>3.3719999999999999</v>
      </c>
      <c r="AI572" s="29"/>
      <c r="AJ572" s="29"/>
      <c r="AK572" s="29"/>
      <c r="AL572" s="29"/>
      <c r="AM572" s="29"/>
      <c r="AN572" s="29"/>
      <c r="AO572" s="29"/>
      <c r="AP572" s="3"/>
      <c r="AQ572" s="23">
        <f t="shared" si="497"/>
        <v>0.46300000000000008</v>
      </c>
      <c r="AR572" s="23">
        <f t="shared" si="519"/>
        <v>0.17600000000000016</v>
      </c>
      <c r="AS572" s="23">
        <f t="shared" si="520"/>
        <v>0.44300000000000006</v>
      </c>
      <c r="AT572" s="23" t="str">
        <f t="shared" si="498"/>
        <v/>
      </c>
      <c r="AU572" s="23">
        <f t="shared" si="499"/>
        <v>1.9000000000000128E-2</v>
      </c>
      <c r="AV572" s="23" t="str">
        <f t="shared" si="500"/>
        <v/>
      </c>
      <c r="AW572" s="23" t="str">
        <f t="shared" si="501"/>
        <v/>
      </c>
      <c r="AX572" s="23" t="str">
        <f t="shared" si="502"/>
        <v/>
      </c>
      <c r="AY572" s="23" t="str">
        <f t="shared" si="503"/>
        <v/>
      </c>
      <c r="AZ572" s="23" t="str">
        <f t="shared" si="504"/>
        <v/>
      </c>
      <c r="BA572" s="23">
        <f t="shared" si="505"/>
        <v>0.28700000000000037</v>
      </c>
      <c r="BB572" s="23">
        <f t="shared" si="506"/>
        <v>0.31899999999999995</v>
      </c>
      <c r="BC572" s="23">
        <f t="shared" si="507"/>
        <v>0.27500000000000036</v>
      </c>
      <c r="BD572" s="23">
        <f t="shared" si="508"/>
        <v>9.8000000000000309E-2</v>
      </c>
      <c r="BE572" s="23">
        <f t="shared" si="509"/>
        <v>0.12400000000000011</v>
      </c>
      <c r="BF572" s="23">
        <f t="shared" si="510"/>
        <v>-0.27</v>
      </c>
      <c r="BG572" s="23">
        <f t="shared" si="511"/>
        <v>-7.2999999999999954E-2</v>
      </c>
      <c r="BH572" s="23" t="str">
        <f t="shared" si="512"/>
        <v/>
      </c>
      <c r="BI572" s="23" t="str">
        <f t="shared" si="513"/>
        <v/>
      </c>
      <c r="BJ572" s="23" t="str">
        <f t="shared" si="514"/>
        <v/>
      </c>
      <c r="BK572" s="23" t="str">
        <f t="shared" si="515"/>
        <v/>
      </c>
      <c r="BL572" s="23" t="str">
        <f t="shared" si="516"/>
        <v/>
      </c>
      <c r="BM572" s="23" t="str">
        <f t="shared" si="517"/>
        <v/>
      </c>
      <c r="BN572" s="23" t="str">
        <f t="shared" si="518"/>
        <v/>
      </c>
      <c r="BP572" s="8">
        <f t="shared" ref="BP572:BP635" si="527">IF(AQ572&lt;&gt;"",ABS(AQ572),"")</f>
        <v>0.46300000000000008</v>
      </c>
      <c r="BQ572" s="8">
        <f t="shared" ref="BQ572:BQ635" si="528">IF(AR572&lt;&gt;"",ABS(AR572),"")</f>
        <v>0.17600000000000016</v>
      </c>
      <c r="BR572" s="8">
        <f t="shared" ref="BR572:BR635" si="529">IF(AS572&lt;&gt;"",ABS(AS572),"")</f>
        <v>0.44300000000000006</v>
      </c>
      <c r="BS572" s="8" t="str">
        <f t="shared" ref="BS572:BS635" si="530">IF(AT572&lt;&gt;"",ABS(AT572),"")</f>
        <v/>
      </c>
      <c r="BT572" s="8">
        <f t="shared" ref="BT572:BT635" si="531">IF(AU572&lt;&gt;"",ABS(AU572),"")</f>
        <v>1.9000000000000128E-2</v>
      </c>
      <c r="BU572" s="8" t="str">
        <f t="shared" ref="BU572:BU635" si="532">IF(AV572&lt;&gt;"",ABS(AV572),"")</f>
        <v/>
      </c>
      <c r="BV572" s="8" t="str">
        <f t="shared" ref="BV572:BV635" si="533">IF(AW572&lt;&gt;"",ABS(AW572),"")</f>
        <v/>
      </c>
      <c r="BW572" s="8" t="str">
        <f t="shared" ref="BW572:BW635" si="534">IF(AX572&lt;&gt;"",ABS(AX572),"")</f>
        <v/>
      </c>
      <c r="BX572" s="8" t="str">
        <f t="shared" ref="BX572:BX635" si="535">IF(AY572&lt;&gt;"",ABS(AY572),"")</f>
        <v/>
      </c>
      <c r="BY572" s="8" t="str">
        <f t="shared" ref="BY572:BY635" si="536">IF(AZ572&lt;&gt;"",ABS(AZ572),"")</f>
        <v/>
      </c>
      <c r="BZ572" s="8">
        <f t="shared" ref="BZ572:BZ635" si="537">IF(BA572&lt;&gt;"",ABS(BA572),"")</f>
        <v>0.28700000000000037</v>
      </c>
      <c r="CA572" s="8">
        <f t="shared" ref="CA572:CA635" si="538">IF(BB572&lt;&gt;"",ABS(BB572),"")</f>
        <v>0.31899999999999995</v>
      </c>
      <c r="CB572" s="8">
        <f t="shared" ref="CB572:CB635" si="539">IF(BC572&lt;&gt;"",ABS(BC572),"")</f>
        <v>0.27500000000000036</v>
      </c>
      <c r="CC572" s="8">
        <f t="shared" ref="CC572:CC635" si="540">IF(BD572&lt;&gt;"",ABS(BD572),"")</f>
        <v>9.8000000000000309E-2</v>
      </c>
      <c r="CD572" s="8">
        <f t="shared" ref="CD572:CD635" si="541">IF(BE572&lt;&gt;"",ABS(BE572),"")</f>
        <v>0.12400000000000011</v>
      </c>
      <c r="CE572" s="8">
        <f t="shared" ref="CE572:CE635" si="542">IF(BF572&lt;&gt;"",ABS(BF572),"")</f>
        <v>0.27</v>
      </c>
      <c r="CF572" s="8">
        <f t="shared" ref="CF572:CF635" si="543">IF(BG572&lt;&gt;"",ABS(BG572),"")</f>
        <v>7.2999999999999954E-2</v>
      </c>
      <c r="CG572" s="8" t="str">
        <f t="shared" ref="CG572:CG635" si="544">IF(BH572&lt;&gt;"",ABS(BH572),"")</f>
        <v/>
      </c>
      <c r="CH572" s="8" t="str">
        <f t="shared" ref="CH572:CH635" si="545">IF(BI572&lt;&gt;"",ABS(BI572),"")</f>
        <v/>
      </c>
      <c r="CI572" s="8" t="str">
        <f t="shared" ref="CI572:CI635" si="546">IF(BJ572&lt;&gt;"",ABS(BJ572),"")</f>
        <v/>
      </c>
      <c r="CJ572" s="8" t="str">
        <f t="shared" ref="CJ572:CJ635" si="547">IF(BK572&lt;&gt;"",ABS(BK572),"")</f>
        <v/>
      </c>
      <c r="CK572" s="8" t="str">
        <f t="shared" ref="CK572:CK635" si="548">IF(BL572&lt;&gt;"",ABS(BL572),"")</f>
        <v/>
      </c>
      <c r="CL572" s="8" t="str">
        <f t="shared" ref="CL572:CL635" si="549">IF(BM572&lt;&gt;"",ABS(BM572),"")</f>
        <v/>
      </c>
      <c r="CM572" s="8" t="str">
        <f t="shared" ref="CM572:CM635" si="550">IF(BN572&lt;&gt;"",ABS(BN572),"")</f>
        <v/>
      </c>
      <c r="CN572" s="8"/>
    </row>
    <row r="573" spans="1:92">
      <c r="A573" s="1">
        <f t="shared" si="521"/>
        <v>571</v>
      </c>
      <c r="B573" s="34"/>
      <c r="C573" s="1">
        <v>10</v>
      </c>
      <c r="D573" s="4">
        <f t="shared" si="495"/>
        <v>1016</v>
      </c>
      <c r="E573" s="4" t="s">
        <v>150</v>
      </c>
      <c r="F573" s="4">
        <v>3</v>
      </c>
      <c r="G573" s="4" t="s">
        <v>13</v>
      </c>
      <c r="H573" s="4" t="s">
        <v>14</v>
      </c>
      <c r="I573" s="4"/>
      <c r="J573" s="12">
        <v>96.5</v>
      </c>
      <c r="K573" s="69"/>
      <c r="L573" s="55">
        <v>3.7930000000000001</v>
      </c>
      <c r="M573" s="132" t="s">
        <v>180</v>
      </c>
      <c r="N573" s="27" t="s">
        <v>128</v>
      </c>
      <c r="O573" s="64"/>
      <c r="P573" s="9"/>
      <c r="Q573" s="3"/>
      <c r="R573" s="23">
        <v>3.7210000000000001</v>
      </c>
      <c r="S573" s="23">
        <v>3.7440000000000002</v>
      </c>
      <c r="T573" s="23">
        <v>4.1779999999999999</v>
      </c>
      <c r="U573" s="45"/>
      <c r="V573" s="44">
        <v>3.8460000000000001</v>
      </c>
      <c r="W573" s="45"/>
      <c r="X573" s="45"/>
      <c r="Y573" s="45"/>
      <c r="Z573" s="45"/>
      <c r="AA573" s="47"/>
      <c r="AB573" s="44">
        <v>3.8690000000000002</v>
      </c>
      <c r="AC573" s="23">
        <v>4.0789999999999997</v>
      </c>
      <c r="AD573" s="23">
        <v>3.9689999999999999</v>
      </c>
      <c r="AE573" s="23">
        <v>3.6030000000000002</v>
      </c>
      <c r="AF573" s="23">
        <v>3.5019999999999998</v>
      </c>
      <c r="AG573" s="23">
        <v>3.8439999999999999</v>
      </c>
      <c r="AH573" s="23">
        <f>SUM(AF573:AG573)/2</f>
        <v>3.673</v>
      </c>
      <c r="AI573" s="29"/>
      <c r="AJ573" s="29"/>
      <c r="AK573" s="29"/>
      <c r="AL573" s="29"/>
      <c r="AM573" s="29"/>
      <c r="AN573" s="29"/>
      <c r="AO573" s="29"/>
      <c r="AP573" s="3"/>
      <c r="AQ573" s="23">
        <f t="shared" si="497"/>
        <v>-7.2000000000000064E-2</v>
      </c>
      <c r="AR573" s="23">
        <f t="shared" si="519"/>
        <v>-4.8999999999999932E-2</v>
      </c>
      <c r="AS573" s="23">
        <f t="shared" si="520"/>
        <v>0.38499999999999979</v>
      </c>
      <c r="AT573" s="23" t="str">
        <f t="shared" si="498"/>
        <v/>
      </c>
      <c r="AU573" s="23">
        <f t="shared" si="499"/>
        <v>5.2999999999999936E-2</v>
      </c>
      <c r="AV573" s="23" t="str">
        <f t="shared" si="500"/>
        <v/>
      </c>
      <c r="AW573" s="23" t="str">
        <f t="shared" si="501"/>
        <v/>
      </c>
      <c r="AX573" s="23" t="str">
        <f t="shared" si="502"/>
        <v/>
      </c>
      <c r="AY573" s="23" t="str">
        <f t="shared" si="503"/>
        <v/>
      </c>
      <c r="AZ573" s="23" t="str">
        <f t="shared" si="504"/>
        <v/>
      </c>
      <c r="BA573" s="23">
        <f t="shared" si="505"/>
        <v>7.6000000000000068E-2</v>
      </c>
      <c r="BB573" s="23">
        <f t="shared" si="506"/>
        <v>0.28599999999999959</v>
      </c>
      <c r="BC573" s="23">
        <f t="shared" si="507"/>
        <v>0.17599999999999971</v>
      </c>
      <c r="BD573" s="23">
        <f t="shared" si="508"/>
        <v>-0.18999999999999995</v>
      </c>
      <c r="BE573" s="23">
        <f t="shared" si="509"/>
        <v>-0.29100000000000037</v>
      </c>
      <c r="BF573" s="23">
        <f t="shared" si="510"/>
        <v>5.0999999999999712E-2</v>
      </c>
      <c r="BG573" s="23">
        <f t="shared" si="511"/>
        <v>-0.12000000000000011</v>
      </c>
      <c r="BH573" s="23" t="str">
        <f t="shared" si="512"/>
        <v/>
      </c>
      <c r="BI573" s="23" t="str">
        <f t="shared" si="513"/>
        <v/>
      </c>
      <c r="BJ573" s="23" t="str">
        <f t="shared" si="514"/>
        <v/>
      </c>
      <c r="BK573" s="23" t="str">
        <f t="shared" si="515"/>
        <v/>
      </c>
      <c r="BL573" s="23" t="str">
        <f t="shared" si="516"/>
        <v/>
      </c>
      <c r="BM573" s="23" t="str">
        <f t="shared" si="517"/>
        <v/>
      </c>
      <c r="BN573" s="23" t="str">
        <f t="shared" si="518"/>
        <v/>
      </c>
      <c r="BP573" s="8">
        <f t="shared" si="527"/>
        <v>7.2000000000000064E-2</v>
      </c>
      <c r="BQ573" s="8">
        <f t="shared" si="528"/>
        <v>4.8999999999999932E-2</v>
      </c>
      <c r="BR573" s="8">
        <f t="shared" si="529"/>
        <v>0.38499999999999979</v>
      </c>
      <c r="BS573" s="8" t="str">
        <f t="shared" si="530"/>
        <v/>
      </c>
      <c r="BT573" s="8">
        <f t="shared" si="531"/>
        <v>5.2999999999999936E-2</v>
      </c>
      <c r="BU573" s="8" t="str">
        <f t="shared" si="532"/>
        <v/>
      </c>
      <c r="BV573" s="8" t="str">
        <f t="shared" si="533"/>
        <v/>
      </c>
      <c r="BW573" s="8" t="str">
        <f t="shared" si="534"/>
        <v/>
      </c>
      <c r="BX573" s="8" t="str">
        <f t="shared" si="535"/>
        <v/>
      </c>
      <c r="BY573" s="8" t="str">
        <f t="shared" si="536"/>
        <v/>
      </c>
      <c r="BZ573" s="8">
        <f t="shared" si="537"/>
        <v>7.6000000000000068E-2</v>
      </c>
      <c r="CA573" s="8">
        <f t="shared" si="538"/>
        <v>0.28599999999999959</v>
      </c>
      <c r="CB573" s="8">
        <f t="shared" si="539"/>
        <v>0.17599999999999971</v>
      </c>
      <c r="CC573" s="8">
        <f t="shared" si="540"/>
        <v>0.18999999999999995</v>
      </c>
      <c r="CD573" s="8">
        <f t="shared" si="541"/>
        <v>0.29100000000000037</v>
      </c>
      <c r="CE573" s="8">
        <f t="shared" si="542"/>
        <v>5.0999999999999712E-2</v>
      </c>
      <c r="CF573" s="8">
        <f t="shared" si="543"/>
        <v>0.12000000000000011</v>
      </c>
      <c r="CG573" s="8" t="str">
        <f t="shared" si="544"/>
        <v/>
      </c>
      <c r="CH573" s="8" t="str">
        <f t="shared" si="545"/>
        <v/>
      </c>
      <c r="CI573" s="8" t="str">
        <f t="shared" si="546"/>
        <v/>
      </c>
      <c r="CJ573" s="8" t="str">
        <f t="shared" si="547"/>
        <v/>
      </c>
      <c r="CK573" s="8" t="str">
        <f t="shared" si="548"/>
        <v/>
      </c>
      <c r="CL573" s="8" t="str">
        <f t="shared" si="549"/>
        <v/>
      </c>
      <c r="CM573" s="8" t="str">
        <f t="shared" si="550"/>
        <v/>
      </c>
      <c r="CN573" s="8"/>
    </row>
    <row r="574" spans="1:92">
      <c r="A574" s="1">
        <f t="shared" si="521"/>
        <v>572</v>
      </c>
      <c r="B574" s="34"/>
      <c r="C574" s="1">
        <v>10</v>
      </c>
      <c r="D574" s="4">
        <f t="shared" si="495"/>
        <v>1016</v>
      </c>
      <c r="E574" s="4" t="s">
        <v>162</v>
      </c>
      <c r="F574" s="4">
        <v>3</v>
      </c>
      <c r="G574" s="4" t="s">
        <v>13</v>
      </c>
      <c r="H574" s="4" t="s">
        <v>19</v>
      </c>
      <c r="I574" s="4"/>
      <c r="J574" s="12">
        <v>98</v>
      </c>
      <c r="K574" s="69"/>
      <c r="L574" s="55">
        <v>3.798</v>
      </c>
      <c r="M574" s="132" t="s">
        <v>180</v>
      </c>
      <c r="N574" s="27" t="s">
        <v>128</v>
      </c>
      <c r="O574" s="64"/>
      <c r="P574" s="9"/>
      <c r="Q574" s="3"/>
      <c r="R574" s="23">
        <v>4.0309999999999997</v>
      </c>
      <c r="S574" s="23">
        <v>4.0490000000000004</v>
      </c>
      <c r="T574" s="23">
        <v>4.1429999999999998</v>
      </c>
      <c r="U574" s="45"/>
      <c r="V574" s="44">
        <v>3.6219999999999999</v>
      </c>
      <c r="W574" s="45"/>
      <c r="X574" s="45"/>
      <c r="Y574" s="45"/>
      <c r="Z574" s="45"/>
      <c r="AA574" s="47"/>
      <c r="AB574" s="44">
        <v>3.8610000000000002</v>
      </c>
      <c r="AC574" s="46">
        <v>3.9910000000000001</v>
      </c>
      <c r="AD574" s="23">
        <v>4.0140000000000002</v>
      </c>
      <c r="AE574" s="23">
        <v>3.661</v>
      </c>
      <c r="AF574" s="23">
        <v>3.843</v>
      </c>
      <c r="AG574" s="23">
        <v>3.387</v>
      </c>
      <c r="AH574" s="23">
        <f t="shared" si="526"/>
        <v>3.6150000000000002</v>
      </c>
      <c r="AI574" s="29"/>
      <c r="AJ574" s="29"/>
      <c r="AK574" s="29"/>
      <c r="AL574" s="29"/>
      <c r="AM574" s="29"/>
      <c r="AN574" s="29"/>
      <c r="AO574" s="29"/>
      <c r="AP574" s="3"/>
      <c r="AQ574" s="23">
        <f t="shared" si="497"/>
        <v>0.23299999999999965</v>
      </c>
      <c r="AR574" s="23">
        <f t="shared" si="519"/>
        <v>0.25100000000000033</v>
      </c>
      <c r="AS574" s="23">
        <f t="shared" si="520"/>
        <v>0.34499999999999975</v>
      </c>
      <c r="AT574" s="23" t="str">
        <f t="shared" si="498"/>
        <v/>
      </c>
      <c r="AU574" s="23">
        <f t="shared" si="499"/>
        <v>-0.17600000000000016</v>
      </c>
      <c r="AV574" s="23" t="str">
        <f t="shared" si="500"/>
        <v/>
      </c>
      <c r="AW574" s="23" t="str">
        <f t="shared" si="501"/>
        <v/>
      </c>
      <c r="AX574" s="23" t="str">
        <f t="shared" si="502"/>
        <v/>
      </c>
      <c r="AY574" s="23" t="str">
        <f t="shared" si="503"/>
        <v/>
      </c>
      <c r="AZ574" s="23" t="str">
        <f t="shared" si="504"/>
        <v/>
      </c>
      <c r="BA574" s="23">
        <f t="shared" si="505"/>
        <v>6.3000000000000167E-2</v>
      </c>
      <c r="BB574" s="23">
        <f t="shared" si="506"/>
        <v>0.19300000000000006</v>
      </c>
      <c r="BC574" s="23">
        <f t="shared" si="507"/>
        <v>0.21600000000000019</v>
      </c>
      <c r="BD574" s="23">
        <f t="shared" si="508"/>
        <v>-0.13700000000000001</v>
      </c>
      <c r="BE574" s="23">
        <f t="shared" si="509"/>
        <v>4.4999999999999929E-2</v>
      </c>
      <c r="BF574" s="23">
        <f t="shared" si="510"/>
        <v>-0.41100000000000003</v>
      </c>
      <c r="BG574" s="23">
        <f t="shared" si="511"/>
        <v>-0.18299999999999983</v>
      </c>
      <c r="BH574" s="23" t="str">
        <f t="shared" si="512"/>
        <v/>
      </c>
      <c r="BI574" s="23" t="str">
        <f t="shared" si="513"/>
        <v/>
      </c>
      <c r="BJ574" s="23" t="str">
        <f t="shared" si="514"/>
        <v/>
      </c>
      <c r="BK574" s="23" t="str">
        <f t="shared" si="515"/>
        <v/>
      </c>
      <c r="BL574" s="23" t="str">
        <f t="shared" si="516"/>
        <v/>
      </c>
      <c r="BM574" s="23" t="str">
        <f t="shared" si="517"/>
        <v/>
      </c>
      <c r="BN574" s="23" t="str">
        <f t="shared" si="518"/>
        <v/>
      </c>
      <c r="BP574" s="8">
        <f t="shared" si="527"/>
        <v>0.23299999999999965</v>
      </c>
      <c r="BQ574" s="8">
        <f t="shared" si="528"/>
        <v>0.25100000000000033</v>
      </c>
      <c r="BR574" s="8">
        <f t="shared" si="529"/>
        <v>0.34499999999999975</v>
      </c>
      <c r="BS574" s="8" t="str">
        <f t="shared" si="530"/>
        <v/>
      </c>
      <c r="BT574" s="8">
        <f t="shared" si="531"/>
        <v>0.17600000000000016</v>
      </c>
      <c r="BU574" s="8" t="str">
        <f t="shared" si="532"/>
        <v/>
      </c>
      <c r="BV574" s="8" t="str">
        <f t="shared" si="533"/>
        <v/>
      </c>
      <c r="BW574" s="8" t="str">
        <f t="shared" si="534"/>
        <v/>
      </c>
      <c r="BX574" s="8" t="str">
        <f t="shared" si="535"/>
        <v/>
      </c>
      <c r="BY574" s="8" t="str">
        <f t="shared" si="536"/>
        <v/>
      </c>
      <c r="BZ574" s="8">
        <f t="shared" si="537"/>
        <v>6.3000000000000167E-2</v>
      </c>
      <c r="CA574" s="8">
        <f t="shared" si="538"/>
        <v>0.19300000000000006</v>
      </c>
      <c r="CB574" s="8">
        <f t="shared" si="539"/>
        <v>0.21600000000000019</v>
      </c>
      <c r="CC574" s="8">
        <f t="shared" si="540"/>
        <v>0.13700000000000001</v>
      </c>
      <c r="CD574" s="8">
        <f t="shared" si="541"/>
        <v>4.4999999999999929E-2</v>
      </c>
      <c r="CE574" s="8">
        <f t="shared" si="542"/>
        <v>0.41100000000000003</v>
      </c>
      <c r="CF574" s="8">
        <f t="shared" si="543"/>
        <v>0.18299999999999983</v>
      </c>
      <c r="CG574" s="8" t="str">
        <f t="shared" si="544"/>
        <v/>
      </c>
      <c r="CH574" s="8" t="str">
        <f t="shared" si="545"/>
        <v/>
      </c>
      <c r="CI574" s="8" t="str">
        <f t="shared" si="546"/>
        <v/>
      </c>
      <c r="CJ574" s="8" t="str">
        <f t="shared" si="547"/>
        <v/>
      </c>
      <c r="CK574" s="8" t="str">
        <f t="shared" si="548"/>
        <v/>
      </c>
      <c r="CL574" s="8" t="str">
        <f t="shared" si="549"/>
        <v/>
      </c>
      <c r="CM574" s="8" t="str">
        <f t="shared" si="550"/>
        <v/>
      </c>
      <c r="CN574" s="8"/>
    </row>
    <row r="575" spans="1:92">
      <c r="A575" s="1">
        <f t="shared" si="521"/>
        <v>573</v>
      </c>
      <c r="B575" s="34" t="s">
        <v>287</v>
      </c>
      <c r="C575" s="1">
        <v>9</v>
      </c>
      <c r="D575" s="4">
        <f t="shared" si="495"/>
        <v>69</v>
      </c>
      <c r="E575" s="4" t="s">
        <v>151</v>
      </c>
      <c r="F575" s="4">
        <v>1</v>
      </c>
      <c r="G575" s="4" t="s">
        <v>13</v>
      </c>
      <c r="H575" s="4" t="s">
        <v>14</v>
      </c>
      <c r="I575" s="4"/>
      <c r="J575" s="28">
        <v>87.4</v>
      </c>
      <c r="K575" s="69"/>
      <c r="L575" s="41">
        <v>3.9259999999999997</v>
      </c>
      <c r="M575" s="132" t="s">
        <v>127</v>
      </c>
      <c r="N575" s="4" t="s">
        <v>15</v>
      </c>
      <c r="O575" s="75"/>
      <c r="P575" s="25"/>
      <c r="Q575" s="3"/>
      <c r="R575" s="23">
        <v>3.831</v>
      </c>
      <c r="S575" s="23">
        <v>3.9129999999999998</v>
      </c>
      <c r="T575" s="23">
        <v>4.2779999999999996</v>
      </c>
      <c r="U575" s="23">
        <v>3.798</v>
      </c>
      <c r="V575" s="44">
        <v>4.077</v>
      </c>
      <c r="W575" s="44">
        <v>4.0270000000000001</v>
      </c>
      <c r="X575" s="23">
        <v>4.0279999999999996</v>
      </c>
      <c r="Y575" s="6">
        <v>3.9950000000000001</v>
      </c>
      <c r="Z575" s="23">
        <v>3.9430000000000001</v>
      </c>
      <c r="AA575" s="45"/>
      <c r="AB575" s="23">
        <v>3.9289999999999998</v>
      </c>
      <c r="AC575" s="23">
        <v>4.1619999999999999</v>
      </c>
      <c r="AD575" s="23">
        <v>4.0830000000000002</v>
      </c>
      <c r="AE575" s="23">
        <v>3.6459999999999999</v>
      </c>
      <c r="AF575" s="23">
        <v>3.645</v>
      </c>
      <c r="AG575" s="23">
        <v>4.04</v>
      </c>
      <c r="AH575" s="23">
        <f t="shared" ref="AH575:AH582" si="551">SUM(AF575:AG575)/2</f>
        <v>3.8425000000000002</v>
      </c>
      <c r="AI575" s="29"/>
      <c r="AJ575" s="29"/>
      <c r="AK575" s="29"/>
      <c r="AL575" s="29"/>
      <c r="AM575" s="29"/>
      <c r="AN575" s="29"/>
      <c r="AO575" s="29"/>
      <c r="AP575" s="3"/>
      <c r="AQ575" s="23">
        <f t="shared" si="497"/>
        <v>-9.4999999999999751E-2</v>
      </c>
      <c r="AR575" s="23">
        <f t="shared" si="519"/>
        <v>-1.2999999999999901E-2</v>
      </c>
      <c r="AS575" s="23">
        <f t="shared" si="520"/>
        <v>0.35199999999999987</v>
      </c>
      <c r="AT575" s="23">
        <f t="shared" si="498"/>
        <v>-0.12799999999999967</v>
      </c>
      <c r="AU575" s="23">
        <f t="shared" si="499"/>
        <v>0.15100000000000025</v>
      </c>
      <c r="AV575" s="23">
        <f t="shared" si="500"/>
        <v>0.10100000000000042</v>
      </c>
      <c r="AW575" s="23">
        <f t="shared" si="501"/>
        <v>0.10199999999999987</v>
      </c>
      <c r="AX575" s="23">
        <f t="shared" si="502"/>
        <v>6.9000000000000394E-2</v>
      </c>
      <c r="AY575" s="23">
        <f t="shared" si="503"/>
        <v>1.7000000000000348E-2</v>
      </c>
      <c r="AZ575" s="23" t="str">
        <f t="shared" si="504"/>
        <v/>
      </c>
      <c r="BA575" s="23">
        <f t="shared" si="505"/>
        <v>3.0000000000001137E-3</v>
      </c>
      <c r="BB575" s="23">
        <f t="shared" si="506"/>
        <v>0.23600000000000021</v>
      </c>
      <c r="BC575" s="23">
        <f t="shared" si="507"/>
        <v>0.15700000000000047</v>
      </c>
      <c r="BD575" s="23">
        <f t="shared" si="508"/>
        <v>-0.2799999999999998</v>
      </c>
      <c r="BE575" s="23">
        <f t="shared" si="509"/>
        <v>-0.28099999999999969</v>
      </c>
      <c r="BF575" s="23">
        <f t="shared" si="510"/>
        <v>0.11400000000000032</v>
      </c>
      <c r="BG575" s="23">
        <f t="shared" si="511"/>
        <v>-8.3499999999999464E-2</v>
      </c>
      <c r="BH575" s="23" t="str">
        <f t="shared" si="512"/>
        <v/>
      </c>
      <c r="BI575" s="23" t="str">
        <f t="shared" si="513"/>
        <v/>
      </c>
      <c r="BJ575" s="23" t="str">
        <f t="shared" si="514"/>
        <v/>
      </c>
      <c r="BK575" s="23" t="str">
        <f t="shared" si="515"/>
        <v/>
      </c>
      <c r="BL575" s="23" t="str">
        <f t="shared" si="516"/>
        <v/>
      </c>
      <c r="BM575" s="23" t="str">
        <f t="shared" si="517"/>
        <v/>
      </c>
      <c r="BN575" s="23" t="str">
        <f t="shared" si="518"/>
        <v/>
      </c>
      <c r="BP575" s="8">
        <f t="shared" si="527"/>
        <v>9.4999999999999751E-2</v>
      </c>
      <c r="BQ575" s="8">
        <f t="shared" si="528"/>
        <v>1.2999999999999901E-2</v>
      </c>
      <c r="BR575" s="8">
        <f t="shared" si="529"/>
        <v>0.35199999999999987</v>
      </c>
      <c r="BS575" s="8">
        <f t="shared" si="530"/>
        <v>0.12799999999999967</v>
      </c>
      <c r="BT575" s="8">
        <f t="shared" si="531"/>
        <v>0.15100000000000025</v>
      </c>
      <c r="BU575" s="8">
        <f t="shared" si="532"/>
        <v>0.10100000000000042</v>
      </c>
      <c r="BV575" s="8">
        <f t="shared" si="533"/>
        <v>0.10199999999999987</v>
      </c>
      <c r="BW575" s="8">
        <f t="shared" si="534"/>
        <v>6.9000000000000394E-2</v>
      </c>
      <c r="BX575" s="8">
        <f t="shared" si="535"/>
        <v>1.7000000000000348E-2</v>
      </c>
      <c r="BY575" s="8" t="str">
        <f t="shared" si="536"/>
        <v/>
      </c>
      <c r="BZ575" s="8">
        <f t="shared" si="537"/>
        <v>3.0000000000001137E-3</v>
      </c>
      <c r="CA575" s="8">
        <f t="shared" si="538"/>
        <v>0.23600000000000021</v>
      </c>
      <c r="CB575" s="8">
        <f t="shared" si="539"/>
        <v>0.15700000000000047</v>
      </c>
      <c r="CC575" s="8">
        <f t="shared" si="540"/>
        <v>0.2799999999999998</v>
      </c>
      <c r="CD575" s="8">
        <f t="shared" si="541"/>
        <v>0.28099999999999969</v>
      </c>
      <c r="CE575" s="8">
        <f t="shared" si="542"/>
        <v>0.11400000000000032</v>
      </c>
      <c r="CF575" s="8">
        <f t="shared" si="543"/>
        <v>8.3499999999999464E-2</v>
      </c>
      <c r="CG575" s="8" t="str">
        <f t="shared" si="544"/>
        <v/>
      </c>
      <c r="CH575" s="8" t="str">
        <f t="shared" si="545"/>
        <v/>
      </c>
      <c r="CI575" s="8" t="str">
        <f t="shared" si="546"/>
        <v/>
      </c>
      <c r="CJ575" s="8" t="str">
        <f t="shared" si="547"/>
        <v/>
      </c>
      <c r="CK575" s="8" t="str">
        <f t="shared" si="548"/>
        <v/>
      </c>
      <c r="CL575" s="8" t="str">
        <f t="shared" si="549"/>
        <v/>
      </c>
      <c r="CM575" s="8" t="str">
        <f t="shared" si="550"/>
        <v/>
      </c>
      <c r="CN575" s="8"/>
    </row>
    <row r="576" spans="1:92">
      <c r="A576" s="1">
        <f t="shared" si="521"/>
        <v>574</v>
      </c>
      <c r="B576" s="34"/>
      <c r="C576" s="1">
        <v>9</v>
      </c>
      <c r="D576" s="4">
        <f t="shared" si="495"/>
        <v>69</v>
      </c>
      <c r="E576" s="4" t="s">
        <v>148</v>
      </c>
      <c r="F576" s="4">
        <v>1</v>
      </c>
      <c r="G576" s="4" t="s">
        <v>13</v>
      </c>
      <c r="H576" s="4" t="s">
        <v>14</v>
      </c>
      <c r="I576" s="4"/>
      <c r="J576" s="28">
        <v>87</v>
      </c>
      <c r="K576" s="67">
        <v>0</v>
      </c>
      <c r="L576" s="41">
        <v>4.3899999999999997</v>
      </c>
      <c r="M576" s="132" t="s">
        <v>127</v>
      </c>
      <c r="N576" s="4" t="s">
        <v>15</v>
      </c>
      <c r="O576" s="75"/>
      <c r="P576" s="25"/>
      <c r="Q576" s="3"/>
      <c r="R576" s="23">
        <v>4.4889999999999999</v>
      </c>
      <c r="S576" s="23">
        <v>4.4859999999999998</v>
      </c>
      <c r="T576" s="23">
        <v>4.899</v>
      </c>
      <c r="U576" s="23">
        <v>4.33</v>
      </c>
      <c r="V576" s="44">
        <v>4.5730000000000004</v>
      </c>
      <c r="W576" s="44">
        <v>4.5049999999999999</v>
      </c>
      <c r="X576" s="23">
        <v>4.5049999999999999</v>
      </c>
      <c r="Y576" s="6">
        <v>4.4560000000000004</v>
      </c>
      <c r="Z576" s="23">
        <v>4.4000000000000004</v>
      </c>
      <c r="AA576" s="47"/>
      <c r="AB576" s="23">
        <v>4.4429999999999996</v>
      </c>
      <c r="AC576" s="23">
        <v>4.6479999999999997</v>
      </c>
      <c r="AD576" s="23">
        <v>4.5970000000000004</v>
      </c>
      <c r="AE576" s="23">
        <v>4.1719999999999997</v>
      </c>
      <c r="AF576" s="23">
        <v>4.2380000000000004</v>
      </c>
      <c r="AG576" s="23">
        <v>4.3970000000000002</v>
      </c>
      <c r="AH576" s="23">
        <f t="shared" si="551"/>
        <v>4.3175000000000008</v>
      </c>
      <c r="AI576" s="29"/>
      <c r="AJ576" s="29"/>
      <c r="AK576" s="29"/>
      <c r="AL576" s="29"/>
      <c r="AM576" s="29"/>
      <c r="AN576" s="29"/>
      <c r="AO576" s="29"/>
      <c r="AP576" s="3"/>
      <c r="AQ576" s="23">
        <f t="shared" si="497"/>
        <v>9.9000000000000199E-2</v>
      </c>
      <c r="AR576" s="23">
        <f t="shared" si="519"/>
        <v>9.6000000000000085E-2</v>
      </c>
      <c r="AS576" s="23">
        <f t="shared" si="520"/>
        <v>0.50900000000000034</v>
      </c>
      <c r="AT576" s="23">
        <f t="shared" si="498"/>
        <v>-5.9999999999999609E-2</v>
      </c>
      <c r="AU576" s="23">
        <f t="shared" si="499"/>
        <v>0.18300000000000072</v>
      </c>
      <c r="AV576" s="23">
        <f t="shared" si="500"/>
        <v>0.11500000000000021</v>
      </c>
      <c r="AW576" s="23">
        <f t="shared" si="501"/>
        <v>0.11500000000000021</v>
      </c>
      <c r="AX576" s="23">
        <f t="shared" si="502"/>
        <v>6.6000000000000725E-2</v>
      </c>
      <c r="AY576" s="23">
        <f t="shared" si="503"/>
        <v>1.0000000000000675E-2</v>
      </c>
      <c r="AZ576" s="23" t="str">
        <f t="shared" si="504"/>
        <v/>
      </c>
      <c r="BA576" s="23">
        <f t="shared" si="505"/>
        <v>5.2999999999999936E-2</v>
      </c>
      <c r="BB576" s="23">
        <f t="shared" si="506"/>
        <v>0.25800000000000001</v>
      </c>
      <c r="BC576" s="23">
        <f t="shared" si="507"/>
        <v>0.20700000000000074</v>
      </c>
      <c r="BD576" s="23">
        <f t="shared" si="508"/>
        <v>-0.21799999999999997</v>
      </c>
      <c r="BE576" s="23">
        <f t="shared" si="509"/>
        <v>-0.15199999999999925</v>
      </c>
      <c r="BF576" s="23">
        <f t="shared" si="510"/>
        <v>7.0000000000005613E-3</v>
      </c>
      <c r="BG576" s="23">
        <f t="shared" si="511"/>
        <v>-7.2499999999998899E-2</v>
      </c>
      <c r="BH576" s="23" t="str">
        <f t="shared" si="512"/>
        <v/>
      </c>
      <c r="BI576" s="23" t="str">
        <f t="shared" si="513"/>
        <v/>
      </c>
      <c r="BJ576" s="23" t="str">
        <f t="shared" si="514"/>
        <v/>
      </c>
      <c r="BK576" s="23" t="str">
        <f t="shared" si="515"/>
        <v/>
      </c>
      <c r="BL576" s="23" t="str">
        <f t="shared" si="516"/>
        <v/>
      </c>
      <c r="BM576" s="23" t="str">
        <f t="shared" si="517"/>
        <v/>
      </c>
      <c r="BN576" s="23" t="str">
        <f t="shared" si="518"/>
        <v/>
      </c>
      <c r="BP576" s="8">
        <f t="shared" si="527"/>
        <v>9.9000000000000199E-2</v>
      </c>
      <c r="BQ576" s="8">
        <f t="shared" si="528"/>
        <v>9.6000000000000085E-2</v>
      </c>
      <c r="BR576" s="8">
        <f t="shared" si="529"/>
        <v>0.50900000000000034</v>
      </c>
      <c r="BS576" s="8">
        <f t="shared" si="530"/>
        <v>5.9999999999999609E-2</v>
      </c>
      <c r="BT576" s="8">
        <f t="shared" si="531"/>
        <v>0.18300000000000072</v>
      </c>
      <c r="BU576" s="8">
        <f t="shared" si="532"/>
        <v>0.11500000000000021</v>
      </c>
      <c r="BV576" s="8">
        <f t="shared" si="533"/>
        <v>0.11500000000000021</v>
      </c>
      <c r="BW576" s="8">
        <f t="shared" si="534"/>
        <v>6.6000000000000725E-2</v>
      </c>
      <c r="BX576" s="8">
        <f t="shared" si="535"/>
        <v>1.0000000000000675E-2</v>
      </c>
      <c r="BY576" s="8" t="str">
        <f t="shared" si="536"/>
        <v/>
      </c>
      <c r="BZ576" s="8">
        <f t="shared" si="537"/>
        <v>5.2999999999999936E-2</v>
      </c>
      <c r="CA576" s="8">
        <f t="shared" si="538"/>
        <v>0.25800000000000001</v>
      </c>
      <c r="CB576" s="8">
        <f t="shared" si="539"/>
        <v>0.20700000000000074</v>
      </c>
      <c r="CC576" s="8">
        <f t="shared" si="540"/>
        <v>0.21799999999999997</v>
      </c>
      <c r="CD576" s="8">
        <f t="shared" si="541"/>
        <v>0.15199999999999925</v>
      </c>
      <c r="CE576" s="8">
        <f t="shared" si="542"/>
        <v>7.0000000000005613E-3</v>
      </c>
      <c r="CF576" s="8">
        <f t="shared" si="543"/>
        <v>7.2499999999998899E-2</v>
      </c>
      <c r="CG576" s="8" t="str">
        <f t="shared" si="544"/>
        <v/>
      </c>
      <c r="CH576" s="8" t="str">
        <f t="shared" si="545"/>
        <v/>
      </c>
      <c r="CI576" s="8" t="str">
        <f t="shared" si="546"/>
        <v/>
      </c>
      <c r="CJ576" s="8" t="str">
        <f t="shared" si="547"/>
        <v/>
      </c>
      <c r="CK576" s="8" t="str">
        <f t="shared" si="548"/>
        <v/>
      </c>
      <c r="CL576" s="8" t="str">
        <f t="shared" si="549"/>
        <v/>
      </c>
      <c r="CM576" s="8" t="str">
        <f t="shared" si="550"/>
        <v/>
      </c>
      <c r="CN576" s="8"/>
    </row>
    <row r="577" spans="1:92">
      <c r="A577" s="1">
        <f t="shared" si="521"/>
        <v>575</v>
      </c>
      <c r="B577" s="34"/>
      <c r="C577" s="1">
        <v>9</v>
      </c>
      <c r="D577" s="4">
        <f t="shared" si="495"/>
        <v>69</v>
      </c>
      <c r="E577" s="4" t="s">
        <v>157</v>
      </c>
      <c r="F577" s="4">
        <v>1</v>
      </c>
      <c r="G577" s="4" t="s">
        <v>13</v>
      </c>
      <c r="H577" s="4" t="s">
        <v>19</v>
      </c>
      <c r="I577" s="4"/>
      <c r="J577" s="28">
        <v>86.1</v>
      </c>
      <c r="K577" s="67">
        <v>7.0000000000000001E-3</v>
      </c>
      <c r="L577" s="41">
        <v>4.7250000000000014</v>
      </c>
      <c r="M577" s="132" t="s">
        <v>127</v>
      </c>
      <c r="N577" s="4" t="s">
        <v>15</v>
      </c>
      <c r="O577" s="75"/>
      <c r="P577" s="25"/>
      <c r="Q577" s="3"/>
      <c r="R577" s="23">
        <v>4.9210000000000003</v>
      </c>
      <c r="S577" s="23">
        <v>4.8929999999999998</v>
      </c>
      <c r="T577" s="23">
        <v>5.2370000000000001</v>
      </c>
      <c r="U577" s="23">
        <v>4.6139999999999999</v>
      </c>
      <c r="V577" s="44">
        <v>4.915</v>
      </c>
      <c r="W577" s="44">
        <v>4.8239999999999998</v>
      </c>
      <c r="X577" s="23">
        <v>4.8140000000000001</v>
      </c>
      <c r="Y577" s="6">
        <v>4.774</v>
      </c>
      <c r="Z577" s="23">
        <v>4.7190000000000003</v>
      </c>
      <c r="AA577" s="47"/>
      <c r="AB577" s="23">
        <v>4.7750000000000004</v>
      </c>
      <c r="AC577" s="23">
        <v>4.7889999999999997</v>
      </c>
      <c r="AD577" s="23">
        <v>4.8319999999999999</v>
      </c>
      <c r="AE577" s="23">
        <v>4.5439999999999996</v>
      </c>
      <c r="AF577" s="23">
        <v>4.8719999999999999</v>
      </c>
      <c r="AG577" s="23">
        <v>4.6210000000000004</v>
      </c>
      <c r="AH577" s="23">
        <f t="shared" si="551"/>
        <v>4.7465000000000002</v>
      </c>
      <c r="AI577" s="29"/>
      <c r="AJ577" s="29"/>
      <c r="AK577" s="29"/>
      <c r="AL577" s="29"/>
      <c r="AM577" s="29"/>
      <c r="AN577" s="29"/>
      <c r="AO577" s="29"/>
      <c r="AP577" s="3"/>
      <c r="AQ577" s="23">
        <f t="shared" si="497"/>
        <v>0.19599999999999884</v>
      </c>
      <c r="AR577" s="23">
        <f t="shared" si="519"/>
        <v>0.16799999999999837</v>
      </c>
      <c r="AS577" s="23">
        <f t="shared" si="520"/>
        <v>0.51199999999999868</v>
      </c>
      <c r="AT577" s="23">
        <f t="shared" si="498"/>
        <v>-0.11100000000000154</v>
      </c>
      <c r="AU577" s="23">
        <f t="shared" si="499"/>
        <v>0.18999999999999861</v>
      </c>
      <c r="AV577" s="23">
        <f t="shared" si="500"/>
        <v>9.8999999999998423E-2</v>
      </c>
      <c r="AW577" s="23">
        <f t="shared" si="501"/>
        <v>8.8999999999998636E-2</v>
      </c>
      <c r="AX577" s="23">
        <f t="shared" si="502"/>
        <v>4.89999999999986E-2</v>
      </c>
      <c r="AY577" s="23">
        <f t="shared" si="503"/>
        <v>-6.0000000000011156E-3</v>
      </c>
      <c r="AZ577" s="23" t="str">
        <f t="shared" si="504"/>
        <v/>
      </c>
      <c r="BA577" s="23">
        <f t="shared" si="505"/>
        <v>4.9999999999998934E-2</v>
      </c>
      <c r="BB577" s="23">
        <f t="shared" si="506"/>
        <v>6.399999999999828E-2</v>
      </c>
      <c r="BC577" s="23">
        <f t="shared" si="507"/>
        <v>0.10699999999999843</v>
      </c>
      <c r="BD577" s="23">
        <f t="shared" si="508"/>
        <v>-0.18100000000000183</v>
      </c>
      <c r="BE577" s="23">
        <f t="shared" si="509"/>
        <v>0.14699999999999847</v>
      </c>
      <c r="BF577" s="23">
        <f t="shared" si="510"/>
        <v>-0.10400000000000098</v>
      </c>
      <c r="BG577" s="23">
        <f t="shared" si="511"/>
        <v>2.1499999999998742E-2</v>
      </c>
      <c r="BH577" s="23" t="str">
        <f t="shared" si="512"/>
        <v/>
      </c>
      <c r="BI577" s="23" t="str">
        <f t="shared" si="513"/>
        <v/>
      </c>
      <c r="BJ577" s="23" t="str">
        <f t="shared" si="514"/>
        <v/>
      </c>
      <c r="BK577" s="23" t="str">
        <f t="shared" si="515"/>
        <v/>
      </c>
      <c r="BL577" s="23" t="str">
        <f t="shared" si="516"/>
        <v/>
      </c>
      <c r="BM577" s="23" t="str">
        <f t="shared" si="517"/>
        <v/>
      </c>
      <c r="BN577" s="23" t="str">
        <f t="shared" si="518"/>
        <v/>
      </c>
      <c r="BP577" s="8">
        <f t="shared" si="527"/>
        <v>0.19599999999999884</v>
      </c>
      <c r="BQ577" s="8">
        <f t="shared" si="528"/>
        <v>0.16799999999999837</v>
      </c>
      <c r="BR577" s="8">
        <f t="shared" si="529"/>
        <v>0.51199999999999868</v>
      </c>
      <c r="BS577" s="8">
        <f t="shared" si="530"/>
        <v>0.11100000000000154</v>
      </c>
      <c r="BT577" s="8">
        <f t="shared" si="531"/>
        <v>0.18999999999999861</v>
      </c>
      <c r="BU577" s="8">
        <f t="shared" si="532"/>
        <v>9.8999999999998423E-2</v>
      </c>
      <c r="BV577" s="8">
        <f t="shared" si="533"/>
        <v>8.8999999999998636E-2</v>
      </c>
      <c r="BW577" s="8">
        <f t="shared" si="534"/>
        <v>4.89999999999986E-2</v>
      </c>
      <c r="BX577" s="8">
        <f t="shared" si="535"/>
        <v>6.0000000000011156E-3</v>
      </c>
      <c r="BY577" s="8" t="str">
        <f t="shared" si="536"/>
        <v/>
      </c>
      <c r="BZ577" s="8">
        <f t="shared" si="537"/>
        <v>4.9999999999998934E-2</v>
      </c>
      <c r="CA577" s="8">
        <f t="shared" si="538"/>
        <v>6.399999999999828E-2</v>
      </c>
      <c r="CB577" s="8">
        <f t="shared" si="539"/>
        <v>0.10699999999999843</v>
      </c>
      <c r="CC577" s="8">
        <f t="shared" si="540"/>
        <v>0.18100000000000183</v>
      </c>
      <c r="CD577" s="8">
        <f t="shared" si="541"/>
        <v>0.14699999999999847</v>
      </c>
      <c r="CE577" s="8">
        <f t="shared" si="542"/>
        <v>0.10400000000000098</v>
      </c>
      <c r="CF577" s="8">
        <f t="shared" si="543"/>
        <v>2.1499999999998742E-2</v>
      </c>
      <c r="CG577" s="8" t="str">
        <f t="shared" si="544"/>
        <v/>
      </c>
      <c r="CH577" s="8" t="str">
        <f t="shared" si="545"/>
        <v/>
      </c>
      <c r="CI577" s="8" t="str">
        <f t="shared" si="546"/>
        <v/>
      </c>
      <c r="CJ577" s="8" t="str">
        <f t="shared" si="547"/>
        <v/>
      </c>
      <c r="CK577" s="8" t="str">
        <f t="shared" si="548"/>
        <v/>
      </c>
      <c r="CL577" s="8" t="str">
        <f t="shared" si="549"/>
        <v/>
      </c>
      <c r="CM577" s="8" t="str">
        <f t="shared" si="550"/>
        <v/>
      </c>
      <c r="CN577" s="8"/>
    </row>
    <row r="578" spans="1:92">
      <c r="A578" s="1">
        <f t="shared" si="521"/>
        <v>576</v>
      </c>
      <c r="B578" s="34"/>
      <c r="C578" s="1">
        <v>9</v>
      </c>
      <c r="D578" s="4">
        <f t="shared" si="495"/>
        <v>69</v>
      </c>
      <c r="E578" s="4" t="s">
        <v>135</v>
      </c>
      <c r="F578" s="4">
        <v>1</v>
      </c>
      <c r="G578" s="4" t="s">
        <v>13</v>
      </c>
      <c r="H578" s="4" t="s">
        <v>19</v>
      </c>
      <c r="I578" s="4" t="s">
        <v>296</v>
      </c>
      <c r="J578" s="28">
        <v>88.7</v>
      </c>
      <c r="K578" s="67">
        <v>0.22</v>
      </c>
      <c r="L578" s="41">
        <v>5.41</v>
      </c>
      <c r="M578" s="132" t="s">
        <v>298</v>
      </c>
      <c r="N578" s="4" t="s">
        <v>15</v>
      </c>
      <c r="O578" s="75"/>
      <c r="P578" s="25"/>
      <c r="Q578" s="3"/>
      <c r="R578" s="23">
        <v>5.7880000000000003</v>
      </c>
      <c r="S578" s="23">
        <v>5.4720000000000004</v>
      </c>
      <c r="T578" s="23">
        <v>5.9960000000000004</v>
      </c>
      <c r="U578" s="23">
        <v>5.3559999999999999</v>
      </c>
      <c r="V578" s="44">
        <v>5.6180000000000003</v>
      </c>
      <c r="W578" s="44">
        <v>5.5010000000000003</v>
      </c>
      <c r="X578" s="23">
        <v>5.4740000000000002</v>
      </c>
      <c r="Y578" s="6">
        <v>5.4260000000000002</v>
      </c>
      <c r="Z578" s="23">
        <v>5.3460000000000001</v>
      </c>
      <c r="AA578" s="47"/>
      <c r="AB578" s="23">
        <v>5.532</v>
      </c>
      <c r="AC578" s="23">
        <v>5.6070000000000002</v>
      </c>
      <c r="AD578" s="23">
        <v>5.5679999999999996</v>
      </c>
      <c r="AE578" s="23">
        <v>5.3070000000000004</v>
      </c>
      <c r="AF578" s="23">
        <v>5.4139999999999997</v>
      </c>
      <c r="AG578" s="23">
        <v>5.1559999999999997</v>
      </c>
      <c r="AH578" s="23">
        <f t="shared" si="551"/>
        <v>5.2850000000000001</v>
      </c>
      <c r="AI578" s="29"/>
      <c r="AJ578" s="29"/>
      <c r="AK578" s="29"/>
      <c r="AL578" s="29"/>
      <c r="AM578" s="29"/>
      <c r="AN578" s="29"/>
      <c r="AO578" s="29"/>
      <c r="AP578" s="3"/>
      <c r="AQ578" s="23">
        <f t="shared" si="497"/>
        <v>0.37800000000000011</v>
      </c>
      <c r="AR578" s="23">
        <f t="shared" si="519"/>
        <v>6.2000000000000277E-2</v>
      </c>
      <c r="AS578" s="23">
        <f t="shared" si="520"/>
        <v>0.5860000000000003</v>
      </c>
      <c r="AT578" s="23">
        <f t="shared" si="498"/>
        <v>-5.400000000000027E-2</v>
      </c>
      <c r="AU578" s="23">
        <f t="shared" si="499"/>
        <v>0.20800000000000018</v>
      </c>
      <c r="AV578" s="23">
        <f t="shared" si="500"/>
        <v>9.1000000000000192E-2</v>
      </c>
      <c r="AW578" s="23">
        <f t="shared" si="501"/>
        <v>6.4000000000000057E-2</v>
      </c>
      <c r="AX578" s="23">
        <f t="shared" si="502"/>
        <v>1.6000000000000014E-2</v>
      </c>
      <c r="AY578" s="23">
        <f t="shared" si="503"/>
        <v>-6.4000000000000057E-2</v>
      </c>
      <c r="AZ578" s="23" t="str">
        <f t="shared" si="504"/>
        <v/>
      </c>
      <c r="BA578" s="23">
        <f t="shared" si="505"/>
        <v>0.12199999999999989</v>
      </c>
      <c r="BB578" s="23">
        <f t="shared" si="506"/>
        <v>0.19700000000000006</v>
      </c>
      <c r="BC578" s="23">
        <f t="shared" si="507"/>
        <v>0.15799999999999947</v>
      </c>
      <c r="BD578" s="23">
        <f t="shared" si="508"/>
        <v>-0.10299999999999976</v>
      </c>
      <c r="BE578" s="23">
        <f t="shared" si="509"/>
        <v>3.9999999999995595E-3</v>
      </c>
      <c r="BF578" s="23">
        <f t="shared" si="510"/>
        <v>-0.25400000000000045</v>
      </c>
      <c r="BG578" s="23">
        <f t="shared" si="511"/>
        <v>-0.125</v>
      </c>
      <c r="BH578" s="23" t="str">
        <f t="shared" si="512"/>
        <v/>
      </c>
      <c r="BI578" s="23" t="str">
        <f t="shared" si="513"/>
        <v/>
      </c>
      <c r="BJ578" s="23" t="str">
        <f t="shared" si="514"/>
        <v/>
      </c>
      <c r="BK578" s="23" t="str">
        <f t="shared" si="515"/>
        <v/>
      </c>
      <c r="BL578" s="23" t="str">
        <f t="shared" si="516"/>
        <v/>
      </c>
      <c r="BM578" s="23" t="str">
        <f t="shared" si="517"/>
        <v/>
      </c>
      <c r="BN578" s="23" t="str">
        <f t="shared" si="518"/>
        <v/>
      </c>
      <c r="BP578" s="8">
        <f t="shared" si="527"/>
        <v>0.37800000000000011</v>
      </c>
      <c r="BQ578" s="8">
        <f t="shared" si="528"/>
        <v>6.2000000000000277E-2</v>
      </c>
      <c r="BR578" s="8">
        <f t="shared" si="529"/>
        <v>0.5860000000000003</v>
      </c>
      <c r="BS578" s="8">
        <f t="shared" si="530"/>
        <v>5.400000000000027E-2</v>
      </c>
      <c r="BT578" s="8">
        <f t="shared" si="531"/>
        <v>0.20800000000000018</v>
      </c>
      <c r="BU578" s="8">
        <f t="shared" si="532"/>
        <v>9.1000000000000192E-2</v>
      </c>
      <c r="BV578" s="8">
        <f t="shared" si="533"/>
        <v>6.4000000000000057E-2</v>
      </c>
      <c r="BW578" s="8">
        <f t="shared" si="534"/>
        <v>1.6000000000000014E-2</v>
      </c>
      <c r="BX578" s="8">
        <f t="shared" si="535"/>
        <v>6.4000000000000057E-2</v>
      </c>
      <c r="BY578" s="8" t="str">
        <f t="shared" si="536"/>
        <v/>
      </c>
      <c r="BZ578" s="8">
        <f t="shared" si="537"/>
        <v>0.12199999999999989</v>
      </c>
      <c r="CA578" s="8">
        <f t="shared" si="538"/>
        <v>0.19700000000000006</v>
      </c>
      <c r="CB578" s="8">
        <f t="shared" si="539"/>
        <v>0.15799999999999947</v>
      </c>
      <c r="CC578" s="8">
        <f t="shared" si="540"/>
        <v>0.10299999999999976</v>
      </c>
      <c r="CD578" s="8">
        <f t="shared" si="541"/>
        <v>3.9999999999995595E-3</v>
      </c>
      <c r="CE578" s="8">
        <f t="shared" si="542"/>
        <v>0.25400000000000045</v>
      </c>
      <c r="CF578" s="8">
        <f t="shared" si="543"/>
        <v>0.125</v>
      </c>
      <c r="CG578" s="8" t="str">
        <f t="shared" si="544"/>
        <v/>
      </c>
      <c r="CH578" s="8" t="str">
        <f t="shared" si="545"/>
        <v/>
      </c>
      <c r="CI578" s="8" t="str">
        <f t="shared" si="546"/>
        <v/>
      </c>
      <c r="CJ578" s="8" t="str">
        <f t="shared" si="547"/>
        <v/>
      </c>
      <c r="CK578" s="8" t="str">
        <f t="shared" si="548"/>
        <v/>
      </c>
      <c r="CL578" s="8" t="str">
        <f t="shared" si="549"/>
        <v/>
      </c>
      <c r="CM578" s="8" t="str">
        <f t="shared" si="550"/>
        <v/>
      </c>
      <c r="CN578" s="8"/>
    </row>
    <row r="579" spans="1:92">
      <c r="A579" s="1">
        <f t="shared" si="521"/>
        <v>577</v>
      </c>
      <c r="B579" s="34"/>
      <c r="C579" s="1">
        <v>9</v>
      </c>
      <c r="D579" s="4">
        <f t="shared" si="495"/>
        <v>69</v>
      </c>
      <c r="E579" s="4" t="s">
        <v>162</v>
      </c>
      <c r="F579" s="4">
        <v>3</v>
      </c>
      <c r="G579" s="4" t="s">
        <v>13</v>
      </c>
      <c r="H579" s="4" t="s">
        <v>19</v>
      </c>
      <c r="I579" s="4"/>
      <c r="J579" s="28">
        <v>98</v>
      </c>
      <c r="K579" s="69"/>
      <c r="L579" s="49">
        <v>3.625</v>
      </c>
      <c r="M579" s="132" t="s">
        <v>130</v>
      </c>
      <c r="N579" s="27" t="s">
        <v>128</v>
      </c>
      <c r="O579" s="75"/>
      <c r="P579" s="25"/>
      <c r="Q579" s="3"/>
      <c r="R579" s="23">
        <v>3.9140000000000001</v>
      </c>
      <c r="S579" s="23">
        <v>3.93</v>
      </c>
      <c r="T579" s="23">
        <v>4.0090000000000003</v>
      </c>
      <c r="U579" s="23">
        <v>3.3039999999999998</v>
      </c>
      <c r="V579" s="44">
        <v>3.484</v>
      </c>
      <c r="W579" s="45"/>
      <c r="X579" s="45"/>
      <c r="Y579" s="45"/>
      <c r="Z579" s="23">
        <v>3.6779999999999999</v>
      </c>
      <c r="AA579" s="45"/>
      <c r="AB579" s="23">
        <v>3.7280000000000002</v>
      </c>
      <c r="AC579" s="46">
        <v>3.8610000000000002</v>
      </c>
      <c r="AD579" s="23">
        <v>3.8889999999999998</v>
      </c>
      <c r="AE579" s="23">
        <v>3.5310000000000001</v>
      </c>
      <c r="AF579" s="23">
        <v>3.7250000000000001</v>
      </c>
      <c r="AG579" s="23">
        <v>3.238</v>
      </c>
      <c r="AH579" s="23">
        <f t="shared" si="551"/>
        <v>3.4815</v>
      </c>
      <c r="AI579" s="29"/>
      <c r="AJ579" s="29"/>
      <c r="AK579" s="29"/>
      <c r="AL579" s="29"/>
      <c r="AM579" s="29"/>
      <c r="AN579" s="29"/>
      <c r="AO579" s="29"/>
      <c r="AP579" s="3"/>
      <c r="AQ579" s="23">
        <f t="shared" si="497"/>
        <v>0.28900000000000015</v>
      </c>
      <c r="AR579" s="23">
        <f t="shared" si="519"/>
        <v>0.30500000000000016</v>
      </c>
      <c r="AS579" s="23">
        <f t="shared" si="520"/>
        <v>0.38400000000000034</v>
      </c>
      <c r="AT579" s="23">
        <f t="shared" si="498"/>
        <v>-0.32100000000000017</v>
      </c>
      <c r="AU579" s="23">
        <f t="shared" si="499"/>
        <v>-0.14100000000000001</v>
      </c>
      <c r="AV579" s="23" t="str">
        <f t="shared" si="500"/>
        <v/>
      </c>
      <c r="AW579" s="23" t="str">
        <f t="shared" si="501"/>
        <v/>
      </c>
      <c r="AX579" s="23" t="str">
        <f t="shared" si="502"/>
        <v/>
      </c>
      <c r="AY579" s="23">
        <f t="shared" si="503"/>
        <v>5.2999999999999936E-2</v>
      </c>
      <c r="AZ579" s="23" t="str">
        <f t="shared" si="504"/>
        <v/>
      </c>
      <c r="BA579" s="23">
        <f t="shared" si="505"/>
        <v>0.1030000000000002</v>
      </c>
      <c r="BB579" s="23">
        <f t="shared" si="506"/>
        <v>0.23600000000000021</v>
      </c>
      <c r="BC579" s="23">
        <f t="shared" si="507"/>
        <v>0.26399999999999979</v>
      </c>
      <c r="BD579" s="23">
        <f t="shared" si="508"/>
        <v>-9.3999999999999861E-2</v>
      </c>
      <c r="BE579" s="23">
        <f t="shared" si="509"/>
        <v>0.10000000000000009</v>
      </c>
      <c r="BF579" s="23">
        <f t="shared" si="510"/>
        <v>-0.38700000000000001</v>
      </c>
      <c r="BG579" s="23">
        <f t="shared" si="511"/>
        <v>-0.14349999999999996</v>
      </c>
      <c r="BH579" s="23" t="str">
        <f t="shared" si="512"/>
        <v/>
      </c>
      <c r="BI579" s="23" t="str">
        <f t="shared" si="513"/>
        <v/>
      </c>
      <c r="BJ579" s="23" t="str">
        <f t="shared" si="514"/>
        <v/>
      </c>
      <c r="BK579" s="23" t="str">
        <f t="shared" si="515"/>
        <v/>
      </c>
      <c r="BL579" s="23" t="str">
        <f t="shared" si="516"/>
        <v/>
      </c>
      <c r="BM579" s="23" t="str">
        <f t="shared" si="517"/>
        <v/>
      </c>
      <c r="BN579" s="23" t="str">
        <f t="shared" si="518"/>
        <v/>
      </c>
      <c r="BP579" s="8">
        <f t="shared" si="527"/>
        <v>0.28900000000000015</v>
      </c>
      <c r="BQ579" s="8">
        <f t="shared" si="528"/>
        <v>0.30500000000000016</v>
      </c>
      <c r="BR579" s="8">
        <f t="shared" si="529"/>
        <v>0.38400000000000034</v>
      </c>
      <c r="BS579" s="8">
        <f t="shared" si="530"/>
        <v>0.32100000000000017</v>
      </c>
      <c r="BT579" s="8">
        <f t="shared" si="531"/>
        <v>0.14100000000000001</v>
      </c>
      <c r="BU579" s="8" t="str">
        <f t="shared" si="532"/>
        <v/>
      </c>
      <c r="BV579" s="8" t="str">
        <f t="shared" si="533"/>
        <v/>
      </c>
      <c r="BW579" s="8" t="str">
        <f t="shared" si="534"/>
        <v/>
      </c>
      <c r="BX579" s="8">
        <f t="shared" si="535"/>
        <v>5.2999999999999936E-2</v>
      </c>
      <c r="BY579" s="8" t="str">
        <f t="shared" si="536"/>
        <v/>
      </c>
      <c r="BZ579" s="8">
        <f t="shared" si="537"/>
        <v>0.1030000000000002</v>
      </c>
      <c r="CA579" s="8">
        <f t="shared" si="538"/>
        <v>0.23600000000000021</v>
      </c>
      <c r="CB579" s="8">
        <f t="shared" si="539"/>
        <v>0.26399999999999979</v>
      </c>
      <c r="CC579" s="8">
        <f t="shared" si="540"/>
        <v>9.3999999999999861E-2</v>
      </c>
      <c r="CD579" s="8">
        <f t="shared" si="541"/>
        <v>0.10000000000000009</v>
      </c>
      <c r="CE579" s="8">
        <f t="shared" si="542"/>
        <v>0.38700000000000001</v>
      </c>
      <c r="CF579" s="8">
        <f t="shared" si="543"/>
        <v>0.14349999999999996</v>
      </c>
      <c r="CG579" s="8" t="str">
        <f t="shared" si="544"/>
        <v/>
      </c>
      <c r="CH579" s="8" t="str">
        <f t="shared" si="545"/>
        <v/>
      </c>
      <c r="CI579" s="8" t="str">
        <f t="shared" si="546"/>
        <v/>
      </c>
      <c r="CJ579" s="8" t="str">
        <f t="shared" si="547"/>
        <v/>
      </c>
      <c r="CK579" s="8" t="str">
        <f t="shared" si="548"/>
        <v/>
      </c>
      <c r="CL579" s="8" t="str">
        <f t="shared" si="549"/>
        <v/>
      </c>
      <c r="CM579" s="8" t="str">
        <f t="shared" si="550"/>
        <v/>
      </c>
      <c r="CN579" s="8"/>
    </row>
    <row r="580" spans="1:92">
      <c r="A580" s="1">
        <f t="shared" si="521"/>
        <v>578</v>
      </c>
      <c r="B580" s="34"/>
      <c r="C580" s="1">
        <v>9</v>
      </c>
      <c r="D580" s="4">
        <f t="shared" ref="D580:D643" si="552">_xlfn.SWITCH(C580,1,12,2,12,3,35,4,35,5,35,6,69,7,69,8,69,9,69,1016)</f>
        <v>69</v>
      </c>
      <c r="E580" s="4" t="s">
        <v>150</v>
      </c>
      <c r="F580" s="4">
        <v>3</v>
      </c>
      <c r="G580" s="4" t="s">
        <v>13</v>
      </c>
      <c r="H580" s="4" t="s">
        <v>14</v>
      </c>
      <c r="I580" s="4"/>
      <c r="J580" s="28">
        <v>96.6</v>
      </c>
      <c r="K580" s="69"/>
      <c r="L580" s="41">
        <v>3.6850000000000001</v>
      </c>
      <c r="M580" s="132" t="s">
        <v>130</v>
      </c>
      <c r="N580" s="4" t="s">
        <v>15</v>
      </c>
      <c r="O580" s="75"/>
      <c r="P580" s="25"/>
      <c r="Q580" s="3"/>
      <c r="R580" s="23">
        <v>3.6419999999999999</v>
      </c>
      <c r="S580" s="23">
        <v>3.6549999999999998</v>
      </c>
      <c r="T580" s="23">
        <v>4.0830000000000002</v>
      </c>
      <c r="U580" s="23">
        <v>3.524</v>
      </c>
      <c r="V580" s="44">
        <v>3.754</v>
      </c>
      <c r="W580" s="47"/>
      <c r="X580" s="47"/>
      <c r="Y580" s="47"/>
      <c r="Z580" s="23">
        <v>3.71</v>
      </c>
      <c r="AA580" s="47"/>
      <c r="AB580" s="23">
        <v>3.782</v>
      </c>
      <c r="AC580" s="46">
        <v>3.9929999999999999</v>
      </c>
      <c r="AD580" s="23">
        <v>3.8820000000000001</v>
      </c>
      <c r="AE580" s="23">
        <v>3.5179999999999998</v>
      </c>
      <c r="AF580" s="23">
        <v>3.415</v>
      </c>
      <c r="AG580" s="23">
        <v>3.7389999999999999</v>
      </c>
      <c r="AH580" s="23">
        <f t="shared" si="551"/>
        <v>3.577</v>
      </c>
      <c r="AI580" s="29"/>
      <c r="AJ580" s="29"/>
      <c r="AK580" s="29"/>
      <c r="AL580" s="29"/>
      <c r="AM580" s="29"/>
      <c r="AN580" s="29"/>
      <c r="AO580" s="29"/>
      <c r="AP580" s="3"/>
      <c r="AQ580" s="23">
        <f t="shared" ref="AQ580:AQ643" si="553">IF((R580&lt;&gt;"")*AND($L580&lt;&gt;"")*AND($H580&lt;&gt;"dou"),R580-$L580,"")</f>
        <v>-4.3000000000000149E-2</v>
      </c>
      <c r="AR580" s="23">
        <f t="shared" si="519"/>
        <v>-3.0000000000000249E-2</v>
      </c>
      <c r="AS580" s="23">
        <f t="shared" si="520"/>
        <v>0.39800000000000013</v>
      </c>
      <c r="AT580" s="23">
        <f t="shared" si="498"/>
        <v>-0.16100000000000003</v>
      </c>
      <c r="AU580" s="23">
        <f t="shared" si="499"/>
        <v>6.899999999999995E-2</v>
      </c>
      <c r="AV580" s="23" t="str">
        <f t="shared" si="500"/>
        <v/>
      </c>
      <c r="AW580" s="23" t="str">
        <f t="shared" si="501"/>
        <v/>
      </c>
      <c r="AX580" s="23" t="str">
        <f t="shared" si="502"/>
        <v/>
      </c>
      <c r="AY580" s="23">
        <f t="shared" si="503"/>
        <v>2.4999999999999911E-2</v>
      </c>
      <c r="AZ580" s="23" t="str">
        <f t="shared" si="504"/>
        <v/>
      </c>
      <c r="BA580" s="23">
        <f t="shared" si="505"/>
        <v>9.6999999999999975E-2</v>
      </c>
      <c r="BB580" s="23">
        <f t="shared" si="506"/>
        <v>0.30799999999999983</v>
      </c>
      <c r="BC580" s="23">
        <f t="shared" si="507"/>
        <v>0.19700000000000006</v>
      </c>
      <c r="BD580" s="23">
        <f t="shared" si="508"/>
        <v>-0.16700000000000026</v>
      </c>
      <c r="BE580" s="23">
        <f t="shared" si="509"/>
        <v>-0.27</v>
      </c>
      <c r="BF580" s="23">
        <f t="shared" si="510"/>
        <v>5.3999999999999826E-2</v>
      </c>
      <c r="BG580" s="23">
        <f t="shared" si="511"/>
        <v>-0.1080000000000001</v>
      </c>
      <c r="BH580" s="23" t="str">
        <f t="shared" si="512"/>
        <v/>
      </c>
      <c r="BI580" s="23" t="str">
        <f t="shared" si="513"/>
        <v/>
      </c>
      <c r="BJ580" s="23" t="str">
        <f t="shared" si="514"/>
        <v/>
      </c>
      <c r="BK580" s="23" t="str">
        <f t="shared" si="515"/>
        <v/>
      </c>
      <c r="BL580" s="23" t="str">
        <f t="shared" si="516"/>
        <v/>
      </c>
      <c r="BM580" s="23" t="str">
        <f t="shared" si="517"/>
        <v/>
      </c>
      <c r="BN580" s="23" t="str">
        <f t="shared" si="518"/>
        <v/>
      </c>
      <c r="BP580" s="8">
        <f t="shared" si="527"/>
        <v>4.3000000000000149E-2</v>
      </c>
      <c r="BQ580" s="8">
        <f t="shared" si="528"/>
        <v>3.0000000000000249E-2</v>
      </c>
      <c r="BR580" s="8">
        <f t="shared" si="529"/>
        <v>0.39800000000000013</v>
      </c>
      <c r="BS580" s="8">
        <f t="shared" si="530"/>
        <v>0.16100000000000003</v>
      </c>
      <c r="BT580" s="8">
        <f t="shared" si="531"/>
        <v>6.899999999999995E-2</v>
      </c>
      <c r="BU580" s="8" t="str">
        <f t="shared" si="532"/>
        <v/>
      </c>
      <c r="BV580" s="8" t="str">
        <f t="shared" si="533"/>
        <v/>
      </c>
      <c r="BW580" s="8" t="str">
        <f t="shared" si="534"/>
        <v/>
      </c>
      <c r="BX580" s="8">
        <f t="shared" si="535"/>
        <v>2.4999999999999911E-2</v>
      </c>
      <c r="BY580" s="8" t="str">
        <f t="shared" si="536"/>
        <v/>
      </c>
      <c r="BZ580" s="8">
        <f t="shared" si="537"/>
        <v>9.6999999999999975E-2</v>
      </c>
      <c r="CA580" s="8">
        <f t="shared" si="538"/>
        <v>0.30799999999999983</v>
      </c>
      <c r="CB580" s="8">
        <f t="shared" si="539"/>
        <v>0.19700000000000006</v>
      </c>
      <c r="CC580" s="8">
        <f t="shared" si="540"/>
        <v>0.16700000000000026</v>
      </c>
      <c r="CD580" s="8">
        <f t="shared" si="541"/>
        <v>0.27</v>
      </c>
      <c r="CE580" s="8">
        <f t="shared" si="542"/>
        <v>5.3999999999999826E-2</v>
      </c>
      <c r="CF580" s="8">
        <f t="shared" si="543"/>
        <v>0.1080000000000001</v>
      </c>
      <c r="CG580" s="8" t="str">
        <f t="shared" si="544"/>
        <v/>
      </c>
      <c r="CH580" s="8" t="str">
        <f t="shared" si="545"/>
        <v/>
      </c>
      <c r="CI580" s="8" t="str">
        <f t="shared" si="546"/>
        <v/>
      </c>
      <c r="CJ580" s="8" t="str">
        <f t="shared" si="547"/>
        <v/>
      </c>
      <c r="CK580" s="8" t="str">
        <f t="shared" si="548"/>
        <v/>
      </c>
      <c r="CL580" s="8" t="str">
        <f t="shared" si="549"/>
        <v/>
      </c>
      <c r="CM580" s="8" t="str">
        <f t="shared" si="550"/>
        <v/>
      </c>
      <c r="CN580" s="8"/>
    </row>
    <row r="581" spans="1:92">
      <c r="A581" s="1">
        <f t="shared" si="521"/>
        <v>579</v>
      </c>
      <c r="B581" s="34"/>
      <c r="C581" s="1">
        <v>9</v>
      </c>
      <c r="D581" s="4">
        <f t="shared" si="552"/>
        <v>69</v>
      </c>
      <c r="E581" s="4" t="s">
        <v>163</v>
      </c>
      <c r="F581" s="4">
        <v>3</v>
      </c>
      <c r="G581" s="4" t="s">
        <v>13</v>
      </c>
      <c r="H581" s="4" t="s">
        <v>19</v>
      </c>
      <c r="I581" s="4"/>
      <c r="J581" s="28">
        <v>98</v>
      </c>
      <c r="K581" s="69"/>
      <c r="L581" s="41">
        <v>3.915</v>
      </c>
      <c r="M581" s="132" t="s">
        <v>130</v>
      </c>
      <c r="N581" s="4" t="s">
        <v>15</v>
      </c>
      <c r="O581" s="75"/>
      <c r="P581" s="25"/>
      <c r="Q581" s="3"/>
      <c r="R581" s="23">
        <v>4.2850000000000001</v>
      </c>
      <c r="S581" s="23">
        <v>4.133</v>
      </c>
      <c r="T581" s="23">
        <v>4.22</v>
      </c>
      <c r="U581" s="23">
        <v>3.5219999999999998</v>
      </c>
      <c r="V581" s="44">
        <v>3.8029999999999999</v>
      </c>
      <c r="W581" s="47"/>
      <c r="X581" s="47"/>
      <c r="Y581" s="47"/>
      <c r="Z581" s="23">
        <v>3.9209999999999998</v>
      </c>
      <c r="AA581" s="47"/>
      <c r="AB581" s="23">
        <v>4.1390000000000002</v>
      </c>
      <c r="AC581" s="23">
        <v>4.1520000000000001</v>
      </c>
      <c r="AD581" s="23">
        <v>4.1479999999999997</v>
      </c>
      <c r="AE581" s="23">
        <v>3.9980000000000002</v>
      </c>
      <c r="AF581" s="23">
        <v>4.1109999999999998</v>
      </c>
      <c r="AG581" s="23">
        <v>3.6190000000000002</v>
      </c>
      <c r="AH581" s="23">
        <f t="shared" si="551"/>
        <v>3.8650000000000002</v>
      </c>
      <c r="AI581" s="29"/>
      <c r="AJ581" s="29"/>
      <c r="AK581" s="29"/>
      <c r="AL581" s="29"/>
      <c r="AM581" s="29"/>
      <c r="AN581" s="29"/>
      <c r="AO581" s="29"/>
      <c r="AP581" s="3"/>
      <c r="AQ581" s="23">
        <f t="shared" si="553"/>
        <v>0.37000000000000011</v>
      </c>
      <c r="AR581" s="23">
        <f t="shared" si="519"/>
        <v>0.21799999999999997</v>
      </c>
      <c r="AS581" s="23">
        <f t="shared" si="520"/>
        <v>0.30499999999999972</v>
      </c>
      <c r="AT581" s="23">
        <f t="shared" si="498"/>
        <v>-0.39300000000000024</v>
      </c>
      <c r="AU581" s="23">
        <f t="shared" si="499"/>
        <v>-0.1120000000000001</v>
      </c>
      <c r="AV581" s="23" t="str">
        <f t="shared" si="500"/>
        <v/>
      </c>
      <c r="AW581" s="23" t="str">
        <f t="shared" si="501"/>
        <v/>
      </c>
      <c r="AX581" s="23" t="str">
        <f t="shared" si="502"/>
        <v/>
      </c>
      <c r="AY581" s="23">
        <f t="shared" si="503"/>
        <v>5.9999999999997833E-3</v>
      </c>
      <c r="AZ581" s="23" t="str">
        <f t="shared" si="504"/>
        <v/>
      </c>
      <c r="BA581" s="23">
        <f t="shared" si="505"/>
        <v>0.2240000000000002</v>
      </c>
      <c r="BB581" s="23">
        <f t="shared" si="506"/>
        <v>0.2370000000000001</v>
      </c>
      <c r="BC581" s="23">
        <f t="shared" si="507"/>
        <v>0.23299999999999965</v>
      </c>
      <c r="BD581" s="23">
        <f t="shared" si="508"/>
        <v>8.3000000000000185E-2</v>
      </c>
      <c r="BE581" s="23">
        <f t="shared" si="509"/>
        <v>0.19599999999999973</v>
      </c>
      <c r="BF581" s="23">
        <f t="shared" si="510"/>
        <v>-0.29599999999999982</v>
      </c>
      <c r="BG581" s="23">
        <f t="shared" si="511"/>
        <v>-4.9999999999999822E-2</v>
      </c>
      <c r="BH581" s="23" t="str">
        <f t="shared" si="512"/>
        <v/>
      </c>
      <c r="BI581" s="23" t="str">
        <f t="shared" si="513"/>
        <v/>
      </c>
      <c r="BJ581" s="23" t="str">
        <f t="shared" si="514"/>
        <v/>
      </c>
      <c r="BK581" s="23" t="str">
        <f t="shared" si="515"/>
        <v/>
      </c>
      <c r="BL581" s="23" t="str">
        <f t="shared" si="516"/>
        <v/>
      </c>
      <c r="BM581" s="23" t="str">
        <f t="shared" si="517"/>
        <v/>
      </c>
      <c r="BN581" s="23" t="str">
        <f t="shared" si="518"/>
        <v/>
      </c>
      <c r="BP581" s="8">
        <f t="shared" si="527"/>
        <v>0.37000000000000011</v>
      </c>
      <c r="BQ581" s="8">
        <f t="shared" si="528"/>
        <v>0.21799999999999997</v>
      </c>
      <c r="BR581" s="8">
        <f t="shared" si="529"/>
        <v>0.30499999999999972</v>
      </c>
      <c r="BS581" s="8">
        <f t="shared" si="530"/>
        <v>0.39300000000000024</v>
      </c>
      <c r="BT581" s="8">
        <f t="shared" si="531"/>
        <v>0.1120000000000001</v>
      </c>
      <c r="BU581" s="8" t="str">
        <f t="shared" si="532"/>
        <v/>
      </c>
      <c r="BV581" s="8" t="str">
        <f t="shared" si="533"/>
        <v/>
      </c>
      <c r="BW581" s="8" t="str">
        <f t="shared" si="534"/>
        <v/>
      </c>
      <c r="BX581" s="8">
        <f t="shared" si="535"/>
        <v>5.9999999999997833E-3</v>
      </c>
      <c r="BY581" s="8" t="str">
        <f t="shared" si="536"/>
        <v/>
      </c>
      <c r="BZ581" s="8">
        <f t="shared" si="537"/>
        <v>0.2240000000000002</v>
      </c>
      <c r="CA581" s="8">
        <f t="shared" si="538"/>
        <v>0.2370000000000001</v>
      </c>
      <c r="CB581" s="8">
        <f t="shared" si="539"/>
        <v>0.23299999999999965</v>
      </c>
      <c r="CC581" s="8">
        <f t="shared" si="540"/>
        <v>8.3000000000000185E-2</v>
      </c>
      <c r="CD581" s="8">
        <f t="shared" si="541"/>
        <v>0.19599999999999973</v>
      </c>
      <c r="CE581" s="8">
        <f t="shared" si="542"/>
        <v>0.29599999999999982</v>
      </c>
      <c r="CF581" s="8">
        <f t="shared" si="543"/>
        <v>4.9999999999999822E-2</v>
      </c>
      <c r="CG581" s="8" t="str">
        <f t="shared" si="544"/>
        <v/>
      </c>
      <c r="CH581" s="8" t="str">
        <f t="shared" si="545"/>
        <v/>
      </c>
      <c r="CI581" s="8" t="str">
        <f t="shared" si="546"/>
        <v/>
      </c>
      <c r="CJ581" s="8" t="str">
        <f t="shared" si="547"/>
        <v/>
      </c>
      <c r="CK581" s="8" t="str">
        <f t="shared" si="548"/>
        <v/>
      </c>
      <c r="CL581" s="8" t="str">
        <f t="shared" si="549"/>
        <v/>
      </c>
      <c r="CM581" s="8" t="str">
        <f t="shared" si="550"/>
        <v/>
      </c>
      <c r="CN581" s="8"/>
    </row>
    <row r="582" spans="1:92">
      <c r="A582" s="1">
        <f t="shared" si="521"/>
        <v>580</v>
      </c>
      <c r="B582" s="34"/>
      <c r="C582" s="1">
        <v>9</v>
      </c>
      <c r="D582" s="4">
        <f t="shared" si="552"/>
        <v>69</v>
      </c>
      <c r="E582" s="4" t="s">
        <v>149</v>
      </c>
      <c r="F582" s="4">
        <v>3</v>
      </c>
      <c r="G582" s="4" t="s">
        <v>13</v>
      </c>
      <c r="H582" s="4" t="s">
        <v>14</v>
      </c>
      <c r="I582" s="4"/>
      <c r="J582" s="28">
        <v>96.6</v>
      </c>
      <c r="K582" s="69"/>
      <c r="L582" s="41">
        <v>4.2039999999999997</v>
      </c>
      <c r="M582" s="132" t="s">
        <v>130</v>
      </c>
      <c r="N582" s="4" t="s">
        <v>15</v>
      </c>
      <c r="O582" s="75"/>
      <c r="P582" s="25"/>
      <c r="Q582" s="3"/>
      <c r="R582" s="23">
        <v>4.2969999999999997</v>
      </c>
      <c r="S582" s="23">
        <v>4.2439999999999998</v>
      </c>
      <c r="T582" s="23">
        <v>4.62</v>
      </c>
      <c r="U582" s="23">
        <v>4.0830000000000002</v>
      </c>
      <c r="V582" s="46">
        <v>4.2859999999999996</v>
      </c>
      <c r="W582" s="47"/>
      <c r="X582" s="47"/>
      <c r="Y582" s="47"/>
      <c r="Z582" s="23">
        <v>4.22</v>
      </c>
      <c r="AA582" s="47"/>
      <c r="AB582" s="23">
        <v>4.3029999999999999</v>
      </c>
      <c r="AC582" s="23">
        <v>4.4950000000000001</v>
      </c>
      <c r="AD582" s="23">
        <v>4.4130000000000003</v>
      </c>
      <c r="AE582" s="23">
        <v>4.0519999999999996</v>
      </c>
      <c r="AF582" s="23">
        <v>4.0110000000000001</v>
      </c>
      <c r="AG582" s="23">
        <v>4.1369999999999996</v>
      </c>
      <c r="AH582" s="23">
        <f t="shared" si="551"/>
        <v>4.0739999999999998</v>
      </c>
      <c r="AI582" s="29"/>
      <c r="AJ582" s="29"/>
      <c r="AK582" s="29"/>
      <c r="AL582" s="29"/>
      <c r="AM582" s="29"/>
      <c r="AN582" s="29"/>
      <c r="AO582" s="29"/>
      <c r="AP582" s="3"/>
      <c r="AQ582" s="23">
        <f t="shared" si="553"/>
        <v>9.2999999999999972E-2</v>
      </c>
      <c r="AR582" s="23">
        <f t="shared" si="519"/>
        <v>4.0000000000000036E-2</v>
      </c>
      <c r="AS582" s="23">
        <f t="shared" si="520"/>
        <v>0.41600000000000037</v>
      </c>
      <c r="AT582" s="23">
        <f t="shared" si="498"/>
        <v>-0.12099999999999955</v>
      </c>
      <c r="AU582" s="23">
        <f t="shared" si="499"/>
        <v>8.1999999999999851E-2</v>
      </c>
      <c r="AV582" s="23" t="str">
        <f t="shared" si="500"/>
        <v/>
      </c>
      <c r="AW582" s="23" t="str">
        <f t="shared" si="501"/>
        <v/>
      </c>
      <c r="AX582" s="23" t="str">
        <f t="shared" si="502"/>
        <v/>
      </c>
      <c r="AY582" s="23">
        <f t="shared" si="503"/>
        <v>1.6000000000000014E-2</v>
      </c>
      <c r="AZ582" s="23" t="str">
        <f t="shared" si="504"/>
        <v/>
      </c>
      <c r="BA582" s="23">
        <f t="shared" si="505"/>
        <v>9.9000000000000199E-2</v>
      </c>
      <c r="BB582" s="23">
        <f t="shared" si="506"/>
        <v>0.29100000000000037</v>
      </c>
      <c r="BC582" s="23">
        <f t="shared" si="507"/>
        <v>0.20900000000000052</v>
      </c>
      <c r="BD582" s="23">
        <f t="shared" si="508"/>
        <v>-0.15200000000000014</v>
      </c>
      <c r="BE582" s="23">
        <f t="shared" si="509"/>
        <v>-0.19299999999999962</v>
      </c>
      <c r="BF582" s="23">
        <f t="shared" si="510"/>
        <v>-6.7000000000000171E-2</v>
      </c>
      <c r="BG582" s="23">
        <f t="shared" si="511"/>
        <v>-0.12999999999999989</v>
      </c>
      <c r="BH582" s="23" t="str">
        <f t="shared" si="512"/>
        <v/>
      </c>
      <c r="BI582" s="23" t="str">
        <f t="shared" si="513"/>
        <v/>
      </c>
      <c r="BJ582" s="23" t="str">
        <f t="shared" si="514"/>
        <v/>
      </c>
      <c r="BK582" s="23" t="str">
        <f t="shared" si="515"/>
        <v/>
      </c>
      <c r="BL582" s="23" t="str">
        <f t="shared" si="516"/>
        <v/>
      </c>
      <c r="BM582" s="23" t="str">
        <f t="shared" si="517"/>
        <v/>
      </c>
      <c r="BN582" s="23" t="str">
        <f t="shared" si="518"/>
        <v/>
      </c>
      <c r="BP582" s="8">
        <f t="shared" si="527"/>
        <v>9.2999999999999972E-2</v>
      </c>
      <c r="BQ582" s="8">
        <f t="shared" si="528"/>
        <v>4.0000000000000036E-2</v>
      </c>
      <c r="BR582" s="8">
        <f t="shared" si="529"/>
        <v>0.41600000000000037</v>
      </c>
      <c r="BS582" s="8">
        <f t="shared" si="530"/>
        <v>0.12099999999999955</v>
      </c>
      <c r="BT582" s="8">
        <f t="shared" si="531"/>
        <v>8.1999999999999851E-2</v>
      </c>
      <c r="BU582" s="8" t="str">
        <f t="shared" si="532"/>
        <v/>
      </c>
      <c r="BV582" s="8" t="str">
        <f t="shared" si="533"/>
        <v/>
      </c>
      <c r="BW582" s="8" t="str">
        <f t="shared" si="534"/>
        <v/>
      </c>
      <c r="BX582" s="8">
        <f t="shared" si="535"/>
        <v>1.6000000000000014E-2</v>
      </c>
      <c r="BY582" s="8" t="str">
        <f t="shared" si="536"/>
        <v/>
      </c>
      <c r="BZ582" s="8">
        <f t="shared" si="537"/>
        <v>9.9000000000000199E-2</v>
      </c>
      <c r="CA582" s="8">
        <f t="shared" si="538"/>
        <v>0.29100000000000037</v>
      </c>
      <c r="CB582" s="8">
        <f t="shared" si="539"/>
        <v>0.20900000000000052</v>
      </c>
      <c r="CC582" s="8">
        <f t="shared" si="540"/>
        <v>0.15200000000000014</v>
      </c>
      <c r="CD582" s="8">
        <f t="shared" si="541"/>
        <v>0.19299999999999962</v>
      </c>
      <c r="CE582" s="8">
        <f t="shared" si="542"/>
        <v>6.7000000000000171E-2</v>
      </c>
      <c r="CF582" s="8">
        <f t="shared" si="543"/>
        <v>0.12999999999999989</v>
      </c>
      <c r="CG582" s="8" t="str">
        <f t="shared" si="544"/>
        <v/>
      </c>
      <c r="CH582" s="8" t="str">
        <f t="shared" si="545"/>
        <v/>
      </c>
      <c r="CI582" s="8" t="str">
        <f t="shared" si="546"/>
        <v/>
      </c>
      <c r="CJ582" s="8" t="str">
        <f t="shared" si="547"/>
        <v/>
      </c>
      <c r="CK582" s="8" t="str">
        <f t="shared" si="548"/>
        <v/>
      </c>
      <c r="CL582" s="8" t="str">
        <f t="shared" si="549"/>
        <v/>
      </c>
      <c r="CM582" s="8" t="str">
        <f t="shared" si="550"/>
        <v/>
      </c>
      <c r="CN582" s="8"/>
    </row>
    <row r="583" spans="1:92">
      <c r="A583" s="1">
        <f t="shared" si="521"/>
        <v>581</v>
      </c>
      <c r="B583" s="34" t="s">
        <v>344</v>
      </c>
      <c r="C583" s="1">
        <v>12</v>
      </c>
      <c r="D583" s="4">
        <f t="shared" si="552"/>
        <v>1016</v>
      </c>
      <c r="E583" s="4" t="s">
        <v>135</v>
      </c>
      <c r="F583" s="4">
        <v>1</v>
      </c>
      <c r="G583" s="4" t="s">
        <v>13</v>
      </c>
      <c r="H583" s="4" t="s">
        <v>19</v>
      </c>
      <c r="I583" s="4" t="s">
        <v>296</v>
      </c>
      <c r="J583" s="28"/>
      <c r="K583" s="67" t="s">
        <v>192</v>
      </c>
      <c r="L583" s="41">
        <v>4.133</v>
      </c>
      <c r="M583" s="132" t="s">
        <v>298</v>
      </c>
      <c r="N583" s="4" t="s">
        <v>15</v>
      </c>
      <c r="O583" s="75"/>
      <c r="P583" s="25"/>
      <c r="Q583" s="3"/>
      <c r="R583" s="23">
        <v>4.2889999999999997</v>
      </c>
      <c r="S583" s="23">
        <v>4.0259999999999998</v>
      </c>
      <c r="T583" s="23">
        <v>4.7850000000000001</v>
      </c>
      <c r="U583" s="11"/>
      <c r="V583" s="44">
        <v>4.3860000000000001</v>
      </c>
      <c r="W583" s="44">
        <v>4.234</v>
      </c>
      <c r="X583" s="44">
        <v>4.2110000000000003</v>
      </c>
      <c r="Y583" s="44">
        <v>4.1660000000000004</v>
      </c>
      <c r="Z583" s="23">
        <v>4.0490000000000004</v>
      </c>
      <c r="AA583" s="11"/>
      <c r="AB583" s="23">
        <v>4.1890000000000001</v>
      </c>
      <c r="AC583" s="23">
        <v>4.2850000000000001</v>
      </c>
      <c r="AD583" s="23">
        <v>4.2050000000000001</v>
      </c>
      <c r="AE583" s="23">
        <v>3.9289999999999998</v>
      </c>
      <c r="AF583" s="23">
        <v>3.9140000000000001</v>
      </c>
      <c r="AG583" s="23">
        <v>4.0620000000000003</v>
      </c>
      <c r="AH583" s="23">
        <f t="shared" ref="AH583" si="554">SUM(AF583:AG583)/2</f>
        <v>3.9880000000000004</v>
      </c>
      <c r="AI583" s="29"/>
      <c r="AJ583" s="29"/>
      <c r="AK583" s="29"/>
      <c r="AL583" s="29"/>
      <c r="AM583" s="29"/>
      <c r="AN583" s="29"/>
      <c r="AO583" s="29"/>
      <c r="AP583" s="3"/>
      <c r="AQ583" s="23">
        <f t="shared" si="553"/>
        <v>0.15599999999999969</v>
      </c>
      <c r="AR583" s="23">
        <f t="shared" si="519"/>
        <v>-0.10700000000000021</v>
      </c>
      <c r="AS583" s="23">
        <f t="shared" si="520"/>
        <v>0.65200000000000014</v>
      </c>
      <c r="AT583" s="23" t="str">
        <f t="shared" si="498"/>
        <v/>
      </c>
      <c r="AU583" s="23">
        <f t="shared" si="499"/>
        <v>0.25300000000000011</v>
      </c>
      <c r="AV583" s="23">
        <f t="shared" si="500"/>
        <v>0.10099999999999998</v>
      </c>
      <c r="AW583" s="23">
        <f t="shared" si="501"/>
        <v>7.8000000000000291E-2</v>
      </c>
      <c r="AX583" s="23">
        <f t="shared" si="502"/>
        <v>3.3000000000000362E-2</v>
      </c>
      <c r="AY583" s="23">
        <f t="shared" si="503"/>
        <v>-8.3999999999999631E-2</v>
      </c>
      <c r="AZ583" s="23" t="str">
        <f t="shared" si="504"/>
        <v/>
      </c>
      <c r="BA583" s="23">
        <f t="shared" si="505"/>
        <v>5.600000000000005E-2</v>
      </c>
      <c r="BB583" s="23">
        <f t="shared" si="506"/>
        <v>0.15200000000000014</v>
      </c>
      <c r="BC583" s="23">
        <f t="shared" si="507"/>
        <v>7.2000000000000064E-2</v>
      </c>
      <c r="BD583" s="23">
        <f t="shared" si="508"/>
        <v>-0.20400000000000018</v>
      </c>
      <c r="BE583" s="23">
        <f t="shared" si="509"/>
        <v>-0.21899999999999986</v>
      </c>
      <c r="BF583" s="23">
        <f t="shared" si="510"/>
        <v>-7.099999999999973E-2</v>
      </c>
      <c r="BG583" s="23">
        <f t="shared" si="511"/>
        <v>-0.14499999999999957</v>
      </c>
      <c r="BH583" s="23" t="str">
        <f t="shared" si="512"/>
        <v/>
      </c>
      <c r="BI583" s="23" t="str">
        <f t="shared" si="513"/>
        <v/>
      </c>
      <c r="BJ583" s="23" t="str">
        <f t="shared" si="514"/>
        <v/>
      </c>
      <c r="BK583" s="23" t="str">
        <f t="shared" si="515"/>
        <v/>
      </c>
      <c r="BL583" s="23" t="str">
        <f t="shared" si="516"/>
        <v/>
      </c>
      <c r="BM583" s="23" t="str">
        <f t="shared" si="517"/>
        <v/>
      </c>
      <c r="BN583" s="23" t="str">
        <f t="shared" si="518"/>
        <v/>
      </c>
      <c r="BP583" s="8">
        <f t="shared" si="527"/>
        <v>0.15599999999999969</v>
      </c>
      <c r="BQ583" s="8">
        <f t="shared" si="528"/>
        <v>0.10700000000000021</v>
      </c>
      <c r="BR583" s="8">
        <f t="shared" si="529"/>
        <v>0.65200000000000014</v>
      </c>
      <c r="BS583" s="8" t="str">
        <f t="shared" si="530"/>
        <v/>
      </c>
      <c r="BT583" s="8">
        <f t="shared" si="531"/>
        <v>0.25300000000000011</v>
      </c>
      <c r="BU583" s="8">
        <f t="shared" si="532"/>
        <v>0.10099999999999998</v>
      </c>
      <c r="BV583" s="8">
        <f t="shared" si="533"/>
        <v>7.8000000000000291E-2</v>
      </c>
      <c r="BW583" s="8">
        <f t="shared" si="534"/>
        <v>3.3000000000000362E-2</v>
      </c>
      <c r="BX583" s="8">
        <f t="shared" si="535"/>
        <v>8.3999999999999631E-2</v>
      </c>
      <c r="BY583" s="8" t="str">
        <f t="shared" si="536"/>
        <v/>
      </c>
      <c r="BZ583" s="8">
        <f t="shared" si="537"/>
        <v>5.600000000000005E-2</v>
      </c>
      <c r="CA583" s="8">
        <f t="shared" si="538"/>
        <v>0.15200000000000014</v>
      </c>
      <c r="CB583" s="8">
        <f t="shared" si="539"/>
        <v>7.2000000000000064E-2</v>
      </c>
      <c r="CC583" s="8">
        <f t="shared" si="540"/>
        <v>0.20400000000000018</v>
      </c>
      <c r="CD583" s="8">
        <f t="shared" si="541"/>
        <v>0.21899999999999986</v>
      </c>
      <c r="CE583" s="8">
        <f t="shared" si="542"/>
        <v>7.099999999999973E-2</v>
      </c>
      <c r="CF583" s="8">
        <f t="shared" si="543"/>
        <v>0.14499999999999957</v>
      </c>
      <c r="CG583" s="8" t="str">
        <f t="shared" si="544"/>
        <v/>
      </c>
      <c r="CH583" s="8" t="str">
        <f t="shared" si="545"/>
        <v/>
      </c>
      <c r="CI583" s="8" t="str">
        <f t="shared" si="546"/>
        <v/>
      </c>
      <c r="CJ583" s="8" t="str">
        <f t="shared" si="547"/>
        <v/>
      </c>
      <c r="CK583" s="8" t="str">
        <f t="shared" si="548"/>
        <v/>
      </c>
      <c r="CL583" s="8" t="str">
        <f t="shared" si="549"/>
        <v/>
      </c>
      <c r="CM583" s="8" t="str">
        <f t="shared" si="550"/>
        <v/>
      </c>
      <c r="CN583" s="8"/>
    </row>
    <row r="584" spans="1:92">
      <c r="A584" s="1">
        <f t="shared" si="521"/>
        <v>582</v>
      </c>
      <c r="B584" s="34" t="s">
        <v>301</v>
      </c>
      <c r="C584" s="1">
        <v>10</v>
      </c>
      <c r="D584" s="4">
        <f t="shared" si="552"/>
        <v>1016</v>
      </c>
      <c r="E584" s="4" t="s">
        <v>151</v>
      </c>
      <c r="F584" s="4">
        <v>1</v>
      </c>
      <c r="G584" s="4" t="s">
        <v>13</v>
      </c>
      <c r="H584" s="4" t="s">
        <v>14</v>
      </c>
      <c r="I584" s="4"/>
      <c r="J584" s="28">
        <v>83.4</v>
      </c>
      <c r="K584" s="69"/>
      <c r="L584" s="49">
        <v>3.794</v>
      </c>
      <c r="M584" s="132" t="s">
        <v>130</v>
      </c>
      <c r="N584" s="27" t="s">
        <v>128</v>
      </c>
      <c r="O584" s="75"/>
      <c r="P584" s="25"/>
      <c r="Q584" s="3"/>
      <c r="R584" s="6">
        <v>3.4</v>
      </c>
      <c r="S584" s="6">
        <v>3.5510000000000002</v>
      </c>
      <c r="T584" s="6">
        <v>4.2720000000000002</v>
      </c>
      <c r="U584" s="6">
        <v>3.9689999999999999</v>
      </c>
      <c r="V584" s="67">
        <v>4.04</v>
      </c>
      <c r="W584" s="6">
        <v>3.9289999999999998</v>
      </c>
      <c r="X584" s="4">
        <v>3.9390000000000001</v>
      </c>
      <c r="Y584" s="4">
        <v>3.8660000000000001</v>
      </c>
      <c r="Z584" s="6">
        <v>3.7490000000000001</v>
      </c>
      <c r="AA584" s="50"/>
      <c r="AB584" s="6">
        <v>3.6219999999999999</v>
      </c>
      <c r="AC584" s="6">
        <v>3.9159999999999999</v>
      </c>
      <c r="AD584" s="6">
        <v>3.8029999999999999</v>
      </c>
      <c r="AE584" s="6">
        <v>3.3260000000000001</v>
      </c>
      <c r="AF584" s="6">
        <v>3.1880000000000002</v>
      </c>
      <c r="AG584" s="6">
        <v>4.4359999999999999</v>
      </c>
      <c r="AH584" s="23">
        <f t="shared" ref="AH584:AH594" si="555">0.5*(AF584+AG584)</f>
        <v>3.8120000000000003</v>
      </c>
      <c r="AI584" s="29"/>
      <c r="AJ584" s="29"/>
      <c r="AK584" s="29"/>
      <c r="AL584" s="29"/>
      <c r="AM584" s="29"/>
      <c r="AN584" s="29"/>
      <c r="AO584" s="29"/>
      <c r="AP584" s="3"/>
      <c r="AQ584" s="23">
        <f t="shared" si="553"/>
        <v>-0.39400000000000013</v>
      </c>
      <c r="AR584" s="23">
        <f t="shared" si="519"/>
        <v>-0.24299999999999988</v>
      </c>
      <c r="AS584" s="23">
        <f t="shared" si="520"/>
        <v>0.4780000000000002</v>
      </c>
      <c r="AT584" s="23">
        <f t="shared" si="498"/>
        <v>0.17499999999999982</v>
      </c>
      <c r="AU584" s="23">
        <f t="shared" si="499"/>
        <v>0.246</v>
      </c>
      <c r="AV584" s="23">
        <f t="shared" si="500"/>
        <v>0.13499999999999979</v>
      </c>
      <c r="AW584" s="23">
        <f t="shared" si="501"/>
        <v>0.14500000000000002</v>
      </c>
      <c r="AX584" s="23">
        <f t="shared" si="502"/>
        <v>7.2000000000000064E-2</v>
      </c>
      <c r="AY584" s="23">
        <f t="shared" si="503"/>
        <v>-4.4999999999999929E-2</v>
      </c>
      <c r="AZ584" s="23" t="str">
        <f t="shared" si="504"/>
        <v/>
      </c>
      <c r="BA584" s="23">
        <f t="shared" si="505"/>
        <v>-0.17200000000000015</v>
      </c>
      <c r="BB584" s="23">
        <f t="shared" si="506"/>
        <v>0.12199999999999989</v>
      </c>
      <c r="BC584" s="23">
        <f t="shared" si="507"/>
        <v>8.999999999999897E-3</v>
      </c>
      <c r="BD584" s="23">
        <f t="shared" si="508"/>
        <v>-0.46799999999999997</v>
      </c>
      <c r="BE584" s="23">
        <f t="shared" si="509"/>
        <v>-0.60599999999999987</v>
      </c>
      <c r="BF584" s="23">
        <f t="shared" si="510"/>
        <v>0.6419999999999999</v>
      </c>
      <c r="BG584" s="23">
        <f t="shared" si="511"/>
        <v>1.8000000000000238E-2</v>
      </c>
      <c r="BH584" s="23" t="str">
        <f t="shared" si="512"/>
        <v/>
      </c>
      <c r="BI584" s="23" t="str">
        <f t="shared" si="513"/>
        <v/>
      </c>
      <c r="BJ584" s="23" t="str">
        <f t="shared" si="514"/>
        <v/>
      </c>
      <c r="BK584" s="23" t="str">
        <f t="shared" si="515"/>
        <v/>
      </c>
      <c r="BL584" s="23" t="str">
        <f t="shared" si="516"/>
        <v/>
      </c>
      <c r="BM584" s="23" t="str">
        <f t="shared" si="517"/>
        <v/>
      </c>
      <c r="BN584" s="23" t="str">
        <f t="shared" si="518"/>
        <v/>
      </c>
      <c r="BP584" s="8">
        <f t="shared" si="527"/>
        <v>0.39400000000000013</v>
      </c>
      <c r="BQ584" s="8">
        <f t="shared" si="528"/>
        <v>0.24299999999999988</v>
      </c>
      <c r="BR584" s="8">
        <f t="shared" si="529"/>
        <v>0.4780000000000002</v>
      </c>
      <c r="BS584" s="8">
        <f t="shared" si="530"/>
        <v>0.17499999999999982</v>
      </c>
      <c r="BT584" s="8">
        <f t="shared" si="531"/>
        <v>0.246</v>
      </c>
      <c r="BU584" s="8">
        <f t="shared" si="532"/>
        <v>0.13499999999999979</v>
      </c>
      <c r="BV584" s="8">
        <f t="shared" si="533"/>
        <v>0.14500000000000002</v>
      </c>
      <c r="BW584" s="8">
        <f t="shared" si="534"/>
        <v>7.2000000000000064E-2</v>
      </c>
      <c r="BX584" s="8">
        <f t="shared" si="535"/>
        <v>4.4999999999999929E-2</v>
      </c>
      <c r="BY584" s="8" t="str">
        <f t="shared" si="536"/>
        <v/>
      </c>
      <c r="BZ584" s="8">
        <f t="shared" si="537"/>
        <v>0.17200000000000015</v>
      </c>
      <c r="CA584" s="8">
        <f t="shared" si="538"/>
        <v>0.12199999999999989</v>
      </c>
      <c r="CB584" s="8">
        <f t="shared" si="539"/>
        <v>8.999999999999897E-3</v>
      </c>
      <c r="CC584" s="8">
        <f t="shared" si="540"/>
        <v>0.46799999999999997</v>
      </c>
      <c r="CD584" s="8">
        <f t="shared" si="541"/>
        <v>0.60599999999999987</v>
      </c>
      <c r="CE584" s="8">
        <f t="shared" si="542"/>
        <v>0.6419999999999999</v>
      </c>
      <c r="CF584" s="8">
        <f t="shared" si="543"/>
        <v>1.8000000000000238E-2</v>
      </c>
      <c r="CG584" s="8" t="str">
        <f t="shared" si="544"/>
        <v/>
      </c>
      <c r="CH584" s="8" t="str">
        <f t="shared" si="545"/>
        <v/>
      </c>
      <c r="CI584" s="8" t="str">
        <f t="shared" si="546"/>
        <v/>
      </c>
      <c r="CJ584" s="8" t="str">
        <f t="shared" si="547"/>
        <v/>
      </c>
      <c r="CK584" s="8" t="str">
        <f t="shared" si="548"/>
        <v/>
      </c>
      <c r="CL584" s="8" t="str">
        <f t="shared" si="549"/>
        <v/>
      </c>
      <c r="CM584" s="8" t="str">
        <f t="shared" si="550"/>
        <v/>
      </c>
      <c r="CN584" s="8"/>
    </row>
    <row r="585" spans="1:92">
      <c r="A585" s="1">
        <f t="shared" si="521"/>
        <v>583</v>
      </c>
      <c r="B585" s="34"/>
      <c r="C585" s="1">
        <v>10</v>
      </c>
      <c r="D585" s="4">
        <f t="shared" si="552"/>
        <v>1016</v>
      </c>
      <c r="E585" s="4" t="s">
        <v>151</v>
      </c>
      <c r="F585" s="4">
        <v>1</v>
      </c>
      <c r="G585" s="4" t="s">
        <v>13</v>
      </c>
      <c r="H585" s="4" t="s">
        <v>14</v>
      </c>
      <c r="I585" s="4"/>
      <c r="J585" s="28">
        <v>85.7</v>
      </c>
      <c r="K585" s="69"/>
      <c r="L585" s="41">
        <v>3.9780000000000002</v>
      </c>
      <c r="M585" s="132" t="s">
        <v>130</v>
      </c>
      <c r="N585" s="4" t="s">
        <v>15</v>
      </c>
      <c r="O585" s="75"/>
      <c r="P585" s="25"/>
      <c r="Q585" s="3"/>
      <c r="R585" s="6">
        <v>3.839</v>
      </c>
      <c r="S585" s="6">
        <v>3.9729999999999999</v>
      </c>
      <c r="T585" s="6">
        <v>4.4619999999999997</v>
      </c>
      <c r="U585" s="6">
        <v>3.7360000000000002</v>
      </c>
      <c r="V585" s="67">
        <v>4.1829999999999998</v>
      </c>
      <c r="W585" s="6">
        <v>4.1100000000000003</v>
      </c>
      <c r="X585" s="4">
        <v>4.0869999999999997</v>
      </c>
      <c r="Y585" s="4">
        <v>4.0529999999999999</v>
      </c>
      <c r="Z585" s="6">
        <v>3.9809999999999999</v>
      </c>
      <c r="AA585" s="50"/>
      <c r="AB585" s="6">
        <v>3.9769999999999999</v>
      </c>
      <c r="AC585" s="6">
        <v>4.2249999999999996</v>
      </c>
      <c r="AD585" s="6">
        <v>4.1449999999999996</v>
      </c>
      <c r="AE585" s="6">
        <v>3.6920000000000002</v>
      </c>
      <c r="AF585" s="6">
        <v>3.6930000000000001</v>
      </c>
      <c r="AG585" s="6">
        <v>4.0359999999999996</v>
      </c>
      <c r="AH585" s="23">
        <f t="shared" si="555"/>
        <v>3.8644999999999996</v>
      </c>
      <c r="AI585" s="29"/>
      <c r="AJ585" s="29"/>
      <c r="AK585" s="29"/>
      <c r="AL585" s="29"/>
      <c r="AM585" s="29"/>
      <c r="AN585" s="29"/>
      <c r="AO585" s="29"/>
      <c r="AP585" s="3"/>
      <c r="AQ585" s="23">
        <f t="shared" si="553"/>
        <v>-0.13900000000000023</v>
      </c>
      <c r="AR585" s="23">
        <f t="shared" si="519"/>
        <v>-5.0000000000003375E-3</v>
      </c>
      <c r="AS585" s="23">
        <f t="shared" si="520"/>
        <v>0.48399999999999954</v>
      </c>
      <c r="AT585" s="23">
        <f t="shared" si="498"/>
        <v>-0.24199999999999999</v>
      </c>
      <c r="AU585" s="23">
        <f t="shared" si="499"/>
        <v>0.20499999999999963</v>
      </c>
      <c r="AV585" s="23">
        <f t="shared" si="500"/>
        <v>0.13200000000000012</v>
      </c>
      <c r="AW585" s="23">
        <f t="shared" si="501"/>
        <v>0.10899999999999954</v>
      </c>
      <c r="AX585" s="23">
        <f t="shared" si="502"/>
        <v>7.4999999999999734E-2</v>
      </c>
      <c r="AY585" s="23">
        <f t="shared" si="503"/>
        <v>2.9999999999996696E-3</v>
      </c>
      <c r="AZ585" s="23" t="str">
        <f t="shared" si="504"/>
        <v/>
      </c>
      <c r="BA585" s="23">
        <f t="shared" si="505"/>
        <v>-1.000000000000334E-3</v>
      </c>
      <c r="BB585" s="23">
        <f t="shared" si="506"/>
        <v>0.24699999999999944</v>
      </c>
      <c r="BC585" s="23">
        <f t="shared" si="507"/>
        <v>0.16699999999999937</v>
      </c>
      <c r="BD585" s="23">
        <f t="shared" si="508"/>
        <v>-0.28600000000000003</v>
      </c>
      <c r="BE585" s="23">
        <f t="shared" si="509"/>
        <v>-0.28500000000000014</v>
      </c>
      <c r="BF585" s="23">
        <f t="shared" si="510"/>
        <v>5.7999999999999385E-2</v>
      </c>
      <c r="BG585" s="23">
        <f t="shared" si="511"/>
        <v>-0.1135000000000006</v>
      </c>
      <c r="BH585" s="23" t="str">
        <f t="shared" si="512"/>
        <v/>
      </c>
      <c r="BI585" s="23" t="str">
        <f t="shared" si="513"/>
        <v/>
      </c>
      <c r="BJ585" s="23" t="str">
        <f t="shared" si="514"/>
        <v/>
      </c>
      <c r="BK585" s="23" t="str">
        <f t="shared" si="515"/>
        <v/>
      </c>
      <c r="BL585" s="23" t="str">
        <f t="shared" si="516"/>
        <v/>
      </c>
      <c r="BM585" s="23" t="str">
        <f t="shared" si="517"/>
        <v/>
      </c>
      <c r="BN585" s="23" t="str">
        <f t="shared" si="518"/>
        <v/>
      </c>
      <c r="BP585" s="8">
        <f t="shared" si="527"/>
        <v>0.13900000000000023</v>
      </c>
      <c r="BQ585" s="8">
        <f t="shared" si="528"/>
        <v>5.0000000000003375E-3</v>
      </c>
      <c r="BR585" s="8">
        <f t="shared" si="529"/>
        <v>0.48399999999999954</v>
      </c>
      <c r="BS585" s="8">
        <f t="shared" si="530"/>
        <v>0.24199999999999999</v>
      </c>
      <c r="BT585" s="8">
        <f t="shared" si="531"/>
        <v>0.20499999999999963</v>
      </c>
      <c r="BU585" s="8">
        <f t="shared" si="532"/>
        <v>0.13200000000000012</v>
      </c>
      <c r="BV585" s="8">
        <f t="shared" si="533"/>
        <v>0.10899999999999954</v>
      </c>
      <c r="BW585" s="8">
        <f t="shared" si="534"/>
        <v>7.4999999999999734E-2</v>
      </c>
      <c r="BX585" s="8">
        <f t="shared" si="535"/>
        <v>2.9999999999996696E-3</v>
      </c>
      <c r="BY585" s="8" t="str">
        <f t="shared" si="536"/>
        <v/>
      </c>
      <c r="BZ585" s="8">
        <f t="shared" si="537"/>
        <v>1.000000000000334E-3</v>
      </c>
      <c r="CA585" s="8">
        <f t="shared" si="538"/>
        <v>0.24699999999999944</v>
      </c>
      <c r="CB585" s="8">
        <f t="shared" si="539"/>
        <v>0.16699999999999937</v>
      </c>
      <c r="CC585" s="8">
        <f t="shared" si="540"/>
        <v>0.28600000000000003</v>
      </c>
      <c r="CD585" s="8">
        <f t="shared" si="541"/>
        <v>0.28500000000000014</v>
      </c>
      <c r="CE585" s="8">
        <f t="shared" si="542"/>
        <v>5.7999999999999385E-2</v>
      </c>
      <c r="CF585" s="8">
        <f t="shared" si="543"/>
        <v>0.1135000000000006</v>
      </c>
      <c r="CG585" s="8" t="str">
        <f t="shared" si="544"/>
        <v/>
      </c>
      <c r="CH585" s="8" t="str">
        <f t="shared" si="545"/>
        <v/>
      </c>
      <c r="CI585" s="8" t="str">
        <f t="shared" si="546"/>
        <v/>
      </c>
      <c r="CJ585" s="8" t="str">
        <f t="shared" si="547"/>
        <v/>
      </c>
      <c r="CK585" s="8" t="str">
        <f t="shared" si="548"/>
        <v/>
      </c>
      <c r="CL585" s="8" t="str">
        <f t="shared" si="549"/>
        <v/>
      </c>
      <c r="CM585" s="8" t="str">
        <f t="shared" si="550"/>
        <v/>
      </c>
      <c r="CN585" s="8"/>
    </row>
    <row r="586" spans="1:92">
      <c r="A586" s="1">
        <f t="shared" si="521"/>
        <v>584</v>
      </c>
      <c r="B586" s="34"/>
      <c r="C586" s="1">
        <v>10</v>
      </c>
      <c r="D586" s="4">
        <f t="shared" si="552"/>
        <v>1016</v>
      </c>
      <c r="E586" s="4" t="s">
        <v>157</v>
      </c>
      <c r="F586" s="4">
        <v>1</v>
      </c>
      <c r="G586" s="4" t="s">
        <v>13</v>
      </c>
      <c r="H586" s="4" t="s">
        <v>19</v>
      </c>
      <c r="I586" s="4"/>
      <c r="J586" s="28">
        <v>81.7</v>
      </c>
      <c r="K586" s="67" t="s">
        <v>192</v>
      </c>
      <c r="L586" s="49">
        <v>4.0060000000000002</v>
      </c>
      <c r="M586" s="132" t="s">
        <v>130</v>
      </c>
      <c r="N586" s="27" t="s">
        <v>128</v>
      </c>
      <c r="O586" s="75"/>
      <c r="P586" s="25"/>
      <c r="Q586" s="3"/>
      <c r="R586" s="6">
        <v>4.2119999999999997</v>
      </c>
      <c r="S586" s="6">
        <v>3.9870000000000001</v>
      </c>
      <c r="T586" s="6">
        <v>4.593</v>
      </c>
      <c r="U586" s="6">
        <v>3.8570000000000002</v>
      </c>
      <c r="V586" s="67">
        <v>4.2960000000000003</v>
      </c>
      <c r="W586" s="6">
        <v>4.1269999999999998</v>
      </c>
      <c r="X586" s="23">
        <v>4.1399999999999997</v>
      </c>
      <c r="Y586" s="4">
        <v>4.0830000000000002</v>
      </c>
      <c r="Z586" s="6">
        <v>3.9950000000000001</v>
      </c>
      <c r="AA586" s="50"/>
      <c r="AB586" s="6">
        <v>3.83</v>
      </c>
      <c r="AC586" s="6">
        <v>3.9569999999999999</v>
      </c>
      <c r="AD586" s="6">
        <v>3.972</v>
      </c>
      <c r="AE586" s="6">
        <v>3.552</v>
      </c>
      <c r="AF586" s="6">
        <v>3.774</v>
      </c>
      <c r="AG586" s="6">
        <v>4.1639999999999997</v>
      </c>
      <c r="AH586" s="23">
        <f t="shared" si="555"/>
        <v>3.9689999999999999</v>
      </c>
      <c r="AI586" s="29"/>
      <c r="AJ586" s="29"/>
      <c r="AK586" s="29"/>
      <c r="AL586" s="29"/>
      <c r="AM586" s="29"/>
      <c r="AN586" s="29"/>
      <c r="AO586" s="29"/>
      <c r="AP586" s="3"/>
      <c r="AQ586" s="23">
        <f t="shared" si="553"/>
        <v>0.20599999999999952</v>
      </c>
      <c r="AR586" s="23">
        <f t="shared" si="519"/>
        <v>-1.9000000000000128E-2</v>
      </c>
      <c r="AS586" s="23">
        <f t="shared" si="520"/>
        <v>0.58699999999999974</v>
      </c>
      <c r="AT586" s="23">
        <f t="shared" si="498"/>
        <v>-0.14900000000000002</v>
      </c>
      <c r="AU586" s="23">
        <f t="shared" si="499"/>
        <v>0.29000000000000004</v>
      </c>
      <c r="AV586" s="23">
        <f t="shared" si="500"/>
        <v>0.12099999999999955</v>
      </c>
      <c r="AW586" s="23">
        <f t="shared" si="501"/>
        <v>0.13399999999999945</v>
      </c>
      <c r="AX586" s="23">
        <f t="shared" si="502"/>
        <v>7.6999999999999957E-2</v>
      </c>
      <c r="AY586" s="23">
        <f t="shared" si="503"/>
        <v>-1.1000000000000121E-2</v>
      </c>
      <c r="AZ586" s="23" t="str">
        <f t="shared" si="504"/>
        <v/>
      </c>
      <c r="BA586" s="23">
        <f t="shared" si="505"/>
        <v>-0.17600000000000016</v>
      </c>
      <c r="BB586" s="23">
        <f t="shared" si="506"/>
        <v>-4.9000000000000377E-2</v>
      </c>
      <c r="BC586" s="23">
        <f t="shared" si="507"/>
        <v>-3.4000000000000252E-2</v>
      </c>
      <c r="BD586" s="23">
        <f t="shared" si="508"/>
        <v>-0.45400000000000018</v>
      </c>
      <c r="BE586" s="23">
        <f t="shared" si="509"/>
        <v>-0.23200000000000021</v>
      </c>
      <c r="BF586" s="23">
        <f t="shared" si="510"/>
        <v>0.15799999999999947</v>
      </c>
      <c r="BG586" s="23">
        <f t="shared" si="511"/>
        <v>-3.7000000000000366E-2</v>
      </c>
      <c r="BH586" s="23" t="str">
        <f t="shared" si="512"/>
        <v/>
      </c>
      <c r="BI586" s="23" t="str">
        <f t="shared" si="513"/>
        <v/>
      </c>
      <c r="BJ586" s="23" t="str">
        <f t="shared" si="514"/>
        <v/>
      </c>
      <c r="BK586" s="23" t="str">
        <f t="shared" si="515"/>
        <v/>
      </c>
      <c r="BL586" s="23" t="str">
        <f t="shared" si="516"/>
        <v/>
      </c>
      <c r="BM586" s="23" t="str">
        <f t="shared" si="517"/>
        <v/>
      </c>
      <c r="BN586" s="23" t="str">
        <f t="shared" si="518"/>
        <v/>
      </c>
      <c r="BP586" s="8">
        <f t="shared" si="527"/>
        <v>0.20599999999999952</v>
      </c>
      <c r="BQ586" s="8">
        <f t="shared" si="528"/>
        <v>1.9000000000000128E-2</v>
      </c>
      <c r="BR586" s="8">
        <f t="shared" si="529"/>
        <v>0.58699999999999974</v>
      </c>
      <c r="BS586" s="8">
        <f t="shared" si="530"/>
        <v>0.14900000000000002</v>
      </c>
      <c r="BT586" s="8">
        <f t="shared" si="531"/>
        <v>0.29000000000000004</v>
      </c>
      <c r="BU586" s="8">
        <f t="shared" si="532"/>
        <v>0.12099999999999955</v>
      </c>
      <c r="BV586" s="8">
        <f t="shared" si="533"/>
        <v>0.13399999999999945</v>
      </c>
      <c r="BW586" s="8">
        <f t="shared" si="534"/>
        <v>7.6999999999999957E-2</v>
      </c>
      <c r="BX586" s="8">
        <f t="shared" si="535"/>
        <v>1.1000000000000121E-2</v>
      </c>
      <c r="BY586" s="8" t="str">
        <f t="shared" si="536"/>
        <v/>
      </c>
      <c r="BZ586" s="8">
        <f t="shared" si="537"/>
        <v>0.17600000000000016</v>
      </c>
      <c r="CA586" s="8">
        <f t="shared" si="538"/>
        <v>4.9000000000000377E-2</v>
      </c>
      <c r="CB586" s="8">
        <f t="shared" si="539"/>
        <v>3.4000000000000252E-2</v>
      </c>
      <c r="CC586" s="8">
        <f t="shared" si="540"/>
        <v>0.45400000000000018</v>
      </c>
      <c r="CD586" s="8">
        <f t="shared" si="541"/>
        <v>0.23200000000000021</v>
      </c>
      <c r="CE586" s="8">
        <f t="shared" si="542"/>
        <v>0.15799999999999947</v>
      </c>
      <c r="CF586" s="8">
        <f t="shared" si="543"/>
        <v>3.7000000000000366E-2</v>
      </c>
      <c r="CG586" s="8" t="str">
        <f t="shared" si="544"/>
        <v/>
      </c>
      <c r="CH586" s="8" t="str">
        <f t="shared" si="545"/>
        <v/>
      </c>
      <c r="CI586" s="8" t="str">
        <f t="shared" si="546"/>
        <v/>
      </c>
      <c r="CJ586" s="8" t="str">
        <f t="shared" si="547"/>
        <v/>
      </c>
      <c r="CK586" s="8" t="str">
        <f t="shared" si="548"/>
        <v/>
      </c>
      <c r="CL586" s="8" t="str">
        <f t="shared" si="549"/>
        <v/>
      </c>
      <c r="CM586" s="8" t="str">
        <f t="shared" si="550"/>
        <v/>
      </c>
      <c r="CN586" s="8"/>
    </row>
    <row r="587" spans="1:92">
      <c r="A587" s="1">
        <f t="shared" si="521"/>
        <v>585</v>
      </c>
      <c r="B587" s="34"/>
      <c r="C587" s="1">
        <v>10</v>
      </c>
      <c r="D587" s="4">
        <f t="shared" si="552"/>
        <v>1016</v>
      </c>
      <c r="E587" s="4" t="s">
        <v>135</v>
      </c>
      <c r="F587" s="4">
        <v>1</v>
      </c>
      <c r="G587" s="4" t="s">
        <v>13</v>
      </c>
      <c r="H587" s="4" t="s">
        <v>19</v>
      </c>
      <c r="I587" s="4" t="s">
        <v>296</v>
      </c>
      <c r="J587" s="28">
        <v>84.4</v>
      </c>
      <c r="K587" s="67" t="s">
        <v>192</v>
      </c>
      <c r="L587" s="41">
        <v>4.0780000000000003</v>
      </c>
      <c r="M587" s="132" t="s">
        <v>298</v>
      </c>
      <c r="N587" s="4" t="s">
        <v>15</v>
      </c>
      <c r="O587" s="75"/>
      <c r="P587" s="25"/>
      <c r="Q587" s="3"/>
      <c r="R587" s="6">
        <v>4.1079999999999997</v>
      </c>
      <c r="S587" s="6">
        <v>3.9489999999999998</v>
      </c>
      <c r="T587" s="6">
        <v>4.6020000000000003</v>
      </c>
      <c r="U587" s="50"/>
      <c r="V587" s="67">
        <v>4.32</v>
      </c>
      <c r="W587" s="6">
        <v>4.1769999999999996</v>
      </c>
      <c r="X587" s="4">
        <v>4.1440000000000001</v>
      </c>
      <c r="Y587" s="6">
        <v>4.0999999999999996</v>
      </c>
      <c r="Z587" s="6">
        <v>3.9830000000000001</v>
      </c>
      <c r="AA587" s="50"/>
      <c r="AB587" s="6">
        <v>3.645</v>
      </c>
      <c r="AC587" s="6">
        <v>4.0129999999999999</v>
      </c>
      <c r="AD587" s="6">
        <v>3.9969999999999999</v>
      </c>
      <c r="AE587" s="6">
        <v>3.3580000000000001</v>
      </c>
      <c r="AF587" s="6">
        <v>3.504</v>
      </c>
      <c r="AG587" s="6">
        <v>4.0659999999999998</v>
      </c>
      <c r="AH587" s="23">
        <f t="shared" si="555"/>
        <v>3.7850000000000001</v>
      </c>
      <c r="AI587" s="29"/>
      <c r="AJ587" s="29"/>
      <c r="AK587" s="29"/>
      <c r="AL587" s="29"/>
      <c r="AM587" s="29"/>
      <c r="AN587" s="29"/>
      <c r="AO587" s="29"/>
      <c r="AP587" s="3"/>
      <c r="AQ587" s="23">
        <f t="shared" si="553"/>
        <v>2.9999999999999361E-2</v>
      </c>
      <c r="AR587" s="23">
        <f t="shared" si="519"/>
        <v>-0.12900000000000045</v>
      </c>
      <c r="AS587" s="23">
        <f t="shared" si="520"/>
        <v>0.52400000000000002</v>
      </c>
      <c r="AT587" s="23" t="str">
        <f t="shared" si="498"/>
        <v/>
      </c>
      <c r="AU587" s="23">
        <f t="shared" si="499"/>
        <v>0.24199999999999999</v>
      </c>
      <c r="AV587" s="23">
        <f t="shared" si="500"/>
        <v>9.8999999999999311E-2</v>
      </c>
      <c r="AW587" s="23">
        <f t="shared" si="501"/>
        <v>6.5999999999999837E-2</v>
      </c>
      <c r="AX587" s="23">
        <f t="shared" si="502"/>
        <v>2.1999999999999353E-2</v>
      </c>
      <c r="AY587" s="23">
        <f t="shared" si="503"/>
        <v>-9.5000000000000195E-2</v>
      </c>
      <c r="AZ587" s="23" t="str">
        <f t="shared" si="504"/>
        <v/>
      </c>
      <c r="BA587" s="23">
        <f t="shared" si="505"/>
        <v>-0.43300000000000027</v>
      </c>
      <c r="BB587" s="23">
        <f t="shared" si="506"/>
        <v>-6.5000000000000391E-2</v>
      </c>
      <c r="BC587" s="23">
        <f t="shared" si="507"/>
        <v>-8.1000000000000405E-2</v>
      </c>
      <c r="BD587" s="23">
        <f t="shared" si="508"/>
        <v>-0.7200000000000002</v>
      </c>
      <c r="BE587" s="23">
        <f t="shared" si="509"/>
        <v>-0.57400000000000029</v>
      </c>
      <c r="BF587" s="23">
        <f t="shared" si="510"/>
        <v>-1.2000000000000455E-2</v>
      </c>
      <c r="BG587" s="23">
        <f t="shared" si="511"/>
        <v>-0.29300000000000015</v>
      </c>
      <c r="BH587" s="23" t="str">
        <f t="shared" si="512"/>
        <v/>
      </c>
      <c r="BI587" s="23" t="str">
        <f t="shared" si="513"/>
        <v/>
      </c>
      <c r="BJ587" s="23" t="str">
        <f t="shared" si="514"/>
        <v/>
      </c>
      <c r="BK587" s="23" t="str">
        <f t="shared" si="515"/>
        <v/>
      </c>
      <c r="BL587" s="23" t="str">
        <f t="shared" si="516"/>
        <v/>
      </c>
      <c r="BM587" s="23" t="str">
        <f t="shared" si="517"/>
        <v/>
      </c>
      <c r="BN587" s="23" t="str">
        <f t="shared" si="518"/>
        <v/>
      </c>
      <c r="BP587" s="8">
        <f t="shared" si="527"/>
        <v>2.9999999999999361E-2</v>
      </c>
      <c r="BQ587" s="8">
        <f t="shared" si="528"/>
        <v>0.12900000000000045</v>
      </c>
      <c r="BR587" s="8">
        <f t="shared" si="529"/>
        <v>0.52400000000000002</v>
      </c>
      <c r="BS587" s="8" t="str">
        <f t="shared" si="530"/>
        <v/>
      </c>
      <c r="BT587" s="8">
        <f t="shared" si="531"/>
        <v>0.24199999999999999</v>
      </c>
      <c r="BU587" s="8">
        <f t="shared" si="532"/>
        <v>9.8999999999999311E-2</v>
      </c>
      <c r="BV587" s="8">
        <f t="shared" si="533"/>
        <v>6.5999999999999837E-2</v>
      </c>
      <c r="BW587" s="8">
        <f t="shared" si="534"/>
        <v>2.1999999999999353E-2</v>
      </c>
      <c r="BX587" s="8">
        <f t="shared" si="535"/>
        <v>9.5000000000000195E-2</v>
      </c>
      <c r="BY587" s="8" t="str">
        <f t="shared" si="536"/>
        <v/>
      </c>
      <c r="BZ587" s="8">
        <f t="shared" si="537"/>
        <v>0.43300000000000027</v>
      </c>
      <c r="CA587" s="8">
        <f t="shared" si="538"/>
        <v>6.5000000000000391E-2</v>
      </c>
      <c r="CB587" s="8">
        <f t="shared" si="539"/>
        <v>8.1000000000000405E-2</v>
      </c>
      <c r="CC587" s="8">
        <f t="shared" si="540"/>
        <v>0.7200000000000002</v>
      </c>
      <c r="CD587" s="8">
        <f t="shared" si="541"/>
        <v>0.57400000000000029</v>
      </c>
      <c r="CE587" s="8">
        <f t="shared" si="542"/>
        <v>1.2000000000000455E-2</v>
      </c>
      <c r="CF587" s="8">
        <f t="shared" si="543"/>
        <v>0.29300000000000015</v>
      </c>
      <c r="CG587" s="8" t="str">
        <f t="shared" si="544"/>
        <v/>
      </c>
      <c r="CH587" s="8" t="str">
        <f t="shared" si="545"/>
        <v/>
      </c>
      <c r="CI587" s="8" t="str">
        <f t="shared" si="546"/>
        <v/>
      </c>
      <c r="CJ587" s="8" t="str">
        <f t="shared" si="547"/>
        <v/>
      </c>
      <c r="CK587" s="8" t="str">
        <f t="shared" si="548"/>
        <v/>
      </c>
      <c r="CL587" s="8" t="str">
        <f t="shared" si="549"/>
        <v/>
      </c>
      <c r="CM587" s="8" t="str">
        <f t="shared" si="550"/>
        <v/>
      </c>
      <c r="CN587" s="8"/>
    </row>
    <row r="588" spans="1:92">
      <c r="A588" s="1">
        <f t="shared" si="521"/>
        <v>586</v>
      </c>
      <c r="B588" s="34"/>
      <c r="C588" s="1">
        <v>10</v>
      </c>
      <c r="D588" s="4">
        <f t="shared" si="552"/>
        <v>1016</v>
      </c>
      <c r="E588" s="4" t="s">
        <v>148</v>
      </c>
      <c r="F588" s="4">
        <v>1</v>
      </c>
      <c r="G588" s="4" t="s">
        <v>13</v>
      </c>
      <c r="H588" s="4" t="s">
        <v>14</v>
      </c>
      <c r="I588" s="4"/>
      <c r="J588" s="28">
        <v>85.7</v>
      </c>
      <c r="K588" s="67" t="s">
        <v>192</v>
      </c>
      <c r="L588" s="41">
        <v>4.3949999999999996</v>
      </c>
      <c r="M588" s="132" t="s">
        <v>130</v>
      </c>
      <c r="N588" s="4" t="s">
        <v>15</v>
      </c>
      <c r="O588" s="75"/>
      <c r="P588" s="25"/>
      <c r="Q588" s="3"/>
      <c r="R588" s="6">
        <v>4.5199999999999996</v>
      </c>
      <c r="S588" s="6">
        <v>4.5199999999999996</v>
      </c>
      <c r="T588" s="6">
        <v>4.9669999999999996</v>
      </c>
      <c r="U588" s="4">
        <v>4.2889999999999997</v>
      </c>
      <c r="V588" s="44">
        <v>4.6040000000000001</v>
      </c>
      <c r="W588" s="4">
        <v>4.5460000000000003</v>
      </c>
      <c r="X588" s="6">
        <v>4.54</v>
      </c>
      <c r="Y588" s="4">
        <v>4.4690000000000003</v>
      </c>
      <c r="Z588" s="6">
        <v>4.4000000000000004</v>
      </c>
      <c r="AA588" s="50"/>
      <c r="AB588" s="6">
        <v>4.4820000000000002</v>
      </c>
      <c r="AC588" s="6">
        <v>4.6920000000000002</v>
      </c>
      <c r="AD588" s="6">
        <v>4.6390000000000002</v>
      </c>
      <c r="AE588" s="6">
        <v>4.2069999999999999</v>
      </c>
      <c r="AF588" s="6">
        <v>4.2729999999999997</v>
      </c>
      <c r="AG588" s="6">
        <v>4.3929999999999998</v>
      </c>
      <c r="AH588" s="23">
        <f t="shared" si="555"/>
        <v>4.3330000000000002</v>
      </c>
      <c r="AI588" s="29"/>
      <c r="AJ588" s="29"/>
      <c r="AK588" s="29"/>
      <c r="AL588" s="29"/>
      <c r="AM588" s="29"/>
      <c r="AN588" s="29"/>
      <c r="AO588" s="29"/>
      <c r="AP588" s="3"/>
      <c r="AQ588" s="23">
        <f t="shared" si="553"/>
        <v>0.125</v>
      </c>
      <c r="AR588" s="23">
        <f t="shared" si="519"/>
        <v>0.125</v>
      </c>
      <c r="AS588" s="23">
        <f t="shared" si="520"/>
        <v>0.57200000000000006</v>
      </c>
      <c r="AT588" s="23">
        <f t="shared" si="498"/>
        <v>-0.10599999999999987</v>
      </c>
      <c r="AU588" s="23">
        <f t="shared" si="499"/>
        <v>0.20900000000000052</v>
      </c>
      <c r="AV588" s="23">
        <f t="shared" si="500"/>
        <v>0.15100000000000069</v>
      </c>
      <c r="AW588" s="23">
        <f t="shared" si="501"/>
        <v>0.14500000000000046</v>
      </c>
      <c r="AX588" s="23">
        <f t="shared" si="502"/>
        <v>7.4000000000000732E-2</v>
      </c>
      <c r="AY588" s="23">
        <f t="shared" si="503"/>
        <v>5.0000000000007816E-3</v>
      </c>
      <c r="AZ588" s="23" t="str">
        <f t="shared" si="504"/>
        <v/>
      </c>
      <c r="BA588" s="23">
        <f t="shared" si="505"/>
        <v>8.7000000000000632E-2</v>
      </c>
      <c r="BB588" s="23">
        <f t="shared" si="506"/>
        <v>0.2970000000000006</v>
      </c>
      <c r="BC588" s="23">
        <f t="shared" si="507"/>
        <v>0.24400000000000066</v>
      </c>
      <c r="BD588" s="23">
        <f t="shared" si="508"/>
        <v>-0.18799999999999972</v>
      </c>
      <c r="BE588" s="23">
        <f t="shared" si="509"/>
        <v>-0.12199999999999989</v>
      </c>
      <c r="BF588" s="23">
        <f t="shared" si="510"/>
        <v>-1.9999999999997797E-3</v>
      </c>
      <c r="BG588" s="23">
        <f t="shared" si="511"/>
        <v>-6.1999999999999389E-2</v>
      </c>
      <c r="BH588" s="23" t="str">
        <f t="shared" si="512"/>
        <v/>
      </c>
      <c r="BI588" s="23" t="str">
        <f t="shared" si="513"/>
        <v/>
      </c>
      <c r="BJ588" s="23" t="str">
        <f t="shared" si="514"/>
        <v/>
      </c>
      <c r="BK588" s="23" t="str">
        <f t="shared" si="515"/>
        <v/>
      </c>
      <c r="BL588" s="23" t="str">
        <f t="shared" si="516"/>
        <v/>
      </c>
      <c r="BM588" s="23" t="str">
        <f t="shared" si="517"/>
        <v/>
      </c>
      <c r="BN588" s="23" t="str">
        <f t="shared" si="518"/>
        <v/>
      </c>
      <c r="BP588" s="8">
        <f t="shared" si="527"/>
        <v>0.125</v>
      </c>
      <c r="BQ588" s="8">
        <f t="shared" si="528"/>
        <v>0.125</v>
      </c>
      <c r="BR588" s="8">
        <f t="shared" si="529"/>
        <v>0.57200000000000006</v>
      </c>
      <c r="BS588" s="8">
        <f t="shared" si="530"/>
        <v>0.10599999999999987</v>
      </c>
      <c r="BT588" s="8">
        <f t="shared" si="531"/>
        <v>0.20900000000000052</v>
      </c>
      <c r="BU588" s="8">
        <f t="shared" si="532"/>
        <v>0.15100000000000069</v>
      </c>
      <c r="BV588" s="8">
        <f t="shared" si="533"/>
        <v>0.14500000000000046</v>
      </c>
      <c r="BW588" s="8">
        <f t="shared" si="534"/>
        <v>7.4000000000000732E-2</v>
      </c>
      <c r="BX588" s="8">
        <f t="shared" si="535"/>
        <v>5.0000000000007816E-3</v>
      </c>
      <c r="BY588" s="8" t="str">
        <f t="shared" si="536"/>
        <v/>
      </c>
      <c r="BZ588" s="8">
        <f t="shared" si="537"/>
        <v>8.7000000000000632E-2</v>
      </c>
      <c r="CA588" s="8">
        <f t="shared" si="538"/>
        <v>0.2970000000000006</v>
      </c>
      <c r="CB588" s="8">
        <f t="shared" si="539"/>
        <v>0.24400000000000066</v>
      </c>
      <c r="CC588" s="8">
        <f t="shared" si="540"/>
        <v>0.18799999999999972</v>
      </c>
      <c r="CD588" s="8">
        <f t="shared" si="541"/>
        <v>0.12199999999999989</v>
      </c>
      <c r="CE588" s="8">
        <f t="shared" si="542"/>
        <v>1.9999999999997797E-3</v>
      </c>
      <c r="CF588" s="8">
        <f t="shared" si="543"/>
        <v>6.1999999999999389E-2</v>
      </c>
      <c r="CG588" s="8" t="str">
        <f t="shared" si="544"/>
        <v/>
      </c>
      <c r="CH588" s="8" t="str">
        <f t="shared" si="545"/>
        <v/>
      </c>
      <c r="CI588" s="8" t="str">
        <f t="shared" si="546"/>
        <v/>
      </c>
      <c r="CJ588" s="8" t="str">
        <f t="shared" si="547"/>
        <v/>
      </c>
      <c r="CK588" s="8" t="str">
        <f t="shared" si="548"/>
        <v/>
      </c>
      <c r="CL588" s="8" t="str">
        <f t="shared" si="549"/>
        <v/>
      </c>
      <c r="CM588" s="8" t="str">
        <f t="shared" si="550"/>
        <v/>
      </c>
      <c r="CN588" s="8"/>
    </row>
    <row r="589" spans="1:92">
      <c r="A589" s="1">
        <f t="shared" si="521"/>
        <v>587</v>
      </c>
      <c r="B589" s="34"/>
      <c r="C589" s="1">
        <v>10</v>
      </c>
      <c r="D589" s="4">
        <f t="shared" si="552"/>
        <v>1016</v>
      </c>
      <c r="E589" s="4" t="s">
        <v>148</v>
      </c>
      <c r="F589" s="4">
        <v>1</v>
      </c>
      <c r="G589" s="4" t="s">
        <v>13</v>
      </c>
      <c r="H589" s="4" t="s">
        <v>14</v>
      </c>
      <c r="I589" s="4" t="s">
        <v>345</v>
      </c>
      <c r="J589" s="28">
        <v>78.5</v>
      </c>
      <c r="K589" s="67" t="s">
        <v>192</v>
      </c>
      <c r="L589" s="49">
        <v>5.1379999999999999</v>
      </c>
      <c r="M589" s="132" t="s">
        <v>130</v>
      </c>
      <c r="N589" s="27" t="s">
        <v>128</v>
      </c>
      <c r="O589" s="75"/>
      <c r="P589" s="25"/>
      <c r="Q589" s="3"/>
      <c r="R589" s="6">
        <v>5.55</v>
      </c>
      <c r="S589" s="6">
        <v>4.2619999999999996</v>
      </c>
      <c r="T589" s="6">
        <v>5.7919999999999998</v>
      </c>
      <c r="U589" s="50"/>
      <c r="V589" s="4">
        <v>5.8159999999999998</v>
      </c>
      <c r="W589" s="6">
        <v>5.234</v>
      </c>
      <c r="X589" s="6">
        <v>5.2080000000000002</v>
      </c>
      <c r="Y589" s="6">
        <v>5.1840000000000002</v>
      </c>
      <c r="Z589" s="6">
        <v>4.8419999999999996</v>
      </c>
      <c r="AA589" s="50"/>
      <c r="AB589" s="6">
        <v>5.0709999999999997</v>
      </c>
      <c r="AC589" s="6">
        <v>5.3280000000000003</v>
      </c>
      <c r="AD589" s="6">
        <v>4.9690000000000003</v>
      </c>
      <c r="AE589" s="6">
        <v>4.7450000000000001</v>
      </c>
      <c r="AF589" s="6">
        <v>4.0679999999999996</v>
      </c>
      <c r="AG589" s="6">
        <v>6.8470000000000004</v>
      </c>
      <c r="AH589" s="23">
        <f t="shared" si="555"/>
        <v>5.4574999999999996</v>
      </c>
      <c r="AI589" s="29"/>
      <c r="AJ589" s="29"/>
      <c r="AK589" s="29"/>
      <c r="AL589" s="29"/>
      <c r="AM589" s="29"/>
      <c r="AN589" s="29"/>
      <c r="AO589" s="29"/>
      <c r="AP589" s="3"/>
      <c r="AQ589" s="23">
        <f t="shared" si="553"/>
        <v>0.41199999999999992</v>
      </c>
      <c r="AR589" s="23">
        <f t="shared" si="519"/>
        <v>-0.87600000000000033</v>
      </c>
      <c r="AS589" s="23">
        <f t="shared" si="520"/>
        <v>0.65399999999999991</v>
      </c>
      <c r="AT589" s="23" t="str">
        <f t="shared" si="498"/>
        <v/>
      </c>
      <c r="AU589" s="23">
        <f t="shared" si="499"/>
        <v>0.67799999999999994</v>
      </c>
      <c r="AV589" s="23">
        <f t="shared" si="500"/>
        <v>9.6000000000000085E-2</v>
      </c>
      <c r="AW589" s="23">
        <f t="shared" si="501"/>
        <v>7.0000000000000284E-2</v>
      </c>
      <c r="AX589" s="23">
        <f t="shared" si="502"/>
        <v>4.6000000000000263E-2</v>
      </c>
      <c r="AY589" s="23">
        <f t="shared" si="503"/>
        <v>-0.29600000000000026</v>
      </c>
      <c r="AZ589" s="23" t="str">
        <f t="shared" si="504"/>
        <v/>
      </c>
      <c r="BA589" s="23">
        <f t="shared" si="505"/>
        <v>-6.7000000000000171E-2</v>
      </c>
      <c r="BB589" s="23">
        <f t="shared" si="506"/>
        <v>0.19000000000000039</v>
      </c>
      <c r="BC589" s="23">
        <f t="shared" si="507"/>
        <v>-0.16899999999999959</v>
      </c>
      <c r="BD589" s="23">
        <f t="shared" si="508"/>
        <v>-0.39299999999999979</v>
      </c>
      <c r="BE589" s="23">
        <f t="shared" si="509"/>
        <v>-1.0700000000000003</v>
      </c>
      <c r="BF589" s="23">
        <f t="shared" si="510"/>
        <v>1.7090000000000005</v>
      </c>
      <c r="BG589" s="23">
        <f t="shared" si="511"/>
        <v>0.31949999999999967</v>
      </c>
      <c r="BH589" s="23" t="str">
        <f t="shared" si="512"/>
        <v/>
      </c>
      <c r="BI589" s="23" t="str">
        <f t="shared" si="513"/>
        <v/>
      </c>
      <c r="BJ589" s="23" t="str">
        <f t="shared" si="514"/>
        <v/>
      </c>
      <c r="BK589" s="23" t="str">
        <f t="shared" si="515"/>
        <v/>
      </c>
      <c r="BL589" s="23" t="str">
        <f t="shared" si="516"/>
        <v/>
      </c>
      <c r="BM589" s="23" t="str">
        <f t="shared" si="517"/>
        <v/>
      </c>
      <c r="BN589" s="23" t="str">
        <f t="shared" si="518"/>
        <v/>
      </c>
      <c r="BP589" s="8">
        <f t="shared" si="527"/>
        <v>0.41199999999999992</v>
      </c>
      <c r="BQ589" s="8">
        <f t="shared" si="528"/>
        <v>0.87600000000000033</v>
      </c>
      <c r="BR589" s="8">
        <f t="shared" si="529"/>
        <v>0.65399999999999991</v>
      </c>
      <c r="BS589" s="8" t="str">
        <f t="shared" si="530"/>
        <v/>
      </c>
      <c r="BT589" s="8">
        <f t="shared" si="531"/>
        <v>0.67799999999999994</v>
      </c>
      <c r="BU589" s="8">
        <f t="shared" si="532"/>
        <v>9.6000000000000085E-2</v>
      </c>
      <c r="BV589" s="8">
        <f t="shared" si="533"/>
        <v>7.0000000000000284E-2</v>
      </c>
      <c r="BW589" s="8">
        <f t="shared" si="534"/>
        <v>4.6000000000000263E-2</v>
      </c>
      <c r="BX589" s="8">
        <f t="shared" si="535"/>
        <v>0.29600000000000026</v>
      </c>
      <c r="BY589" s="8" t="str">
        <f t="shared" si="536"/>
        <v/>
      </c>
      <c r="BZ589" s="8">
        <f t="shared" si="537"/>
        <v>6.7000000000000171E-2</v>
      </c>
      <c r="CA589" s="8">
        <f t="shared" si="538"/>
        <v>0.19000000000000039</v>
      </c>
      <c r="CB589" s="8">
        <f t="shared" si="539"/>
        <v>0.16899999999999959</v>
      </c>
      <c r="CC589" s="8">
        <f t="shared" si="540"/>
        <v>0.39299999999999979</v>
      </c>
      <c r="CD589" s="8">
        <f t="shared" si="541"/>
        <v>1.0700000000000003</v>
      </c>
      <c r="CE589" s="8">
        <f t="shared" si="542"/>
        <v>1.7090000000000005</v>
      </c>
      <c r="CF589" s="8">
        <f t="shared" si="543"/>
        <v>0.31949999999999967</v>
      </c>
      <c r="CG589" s="8" t="str">
        <f t="shared" si="544"/>
        <v/>
      </c>
      <c r="CH589" s="8" t="str">
        <f t="shared" si="545"/>
        <v/>
      </c>
      <c r="CI589" s="8" t="str">
        <f t="shared" si="546"/>
        <v/>
      </c>
      <c r="CJ589" s="8" t="str">
        <f t="shared" si="547"/>
        <v/>
      </c>
      <c r="CK589" s="8" t="str">
        <f t="shared" si="548"/>
        <v/>
      </c>
      <c r="CL589" s="8" t="str">
        <f t="shared" si="549"/>
        <v/>
      </c>
      <c r="CM589" s="8" t="str">
        <f t="shared" si="550"/>
        <v/>
      </c>
      <c r="CN589" s="8"/>
    </row>
    <row r="590" spans="1:92">
      <c r="A590" s="1">
        <f t="shared" si="521"/>
        <v>588</v>
      </c>
      <c r="B590" s="34"/>
      <c r="C590" s="1">
        <v>10</v>
      </c>
      <c r="D590" s="4">
        <f t="shared" si="552"/>
        <v>1016</v>
      </c>
      <c r="E590" s="4" t="s">
        <v>163</v>
      </c>
      <c r="F590" s="4">
        <v>3</v>
      </c>
      <c r="G590" s="4" t="s">
        <v>13</v>
      </c>
      <c r="H590" s="4" t="s">
        <v>19</v>
      </c>
      <c r="I590" s="4" t="s">
        <v>230</v>
      </c>
      <c r="J590" s="28">
        <v>97.1</v>
      </c>
      <c r="K590" s="69"/>
      <c r="L590" s="49">
        <v>2.4689999999999999</v>
      </c>
      <c r="M590" s="132" t="s">
        <v>180</v>
      </c>
      <c r="N590" s="27" t="s">
        <v>128</v>
      </c>
      <c r="O590" s="75"/>
      <c r="P590" s="25"/>
      <c r="Q590" s="3"/>
      <c r="R590" s="4">
        <v>2.7770000000000001</v>
      </c>
      <c r="S590" s="4">
        <v>2.6259999999999999</v>
      </c>
      <c r="T590" s="4">
        <v>2.8639999999999999</v>
      </c>
      <c r="U590" s="4">
        <v>2.1760000000000002</v>
      </c>
      <c r="V590" s="4">
        <v>2.327</v>
      </c>
      <c r="W590" s="50"/>
      <c r="X590" s="50"/>
      <c r="Y590" s="50"/>
      <c r="Z590" s="50"/>
      <c r="AA590" s="50"/>
      <c r="AB590" s="6">
        <v>2.5099999999999998</v>
      </c>
      <c r="AC590" s="6">
        <v>2.6429999999999998</v>
      </c>
      <c r="AD590" s="6">
        <v>2.64</v>
      </c>
      <c r="AE590" s="6">
        <v>2.2970000000000002</v>
      </c>
      <c r="AF590" s="6">
        <v>2.411</v>
      </c>
      <c r="AG590" s="6">
        <v>2.1579999999999999</v>
      </c>
      <c r="AH590" s="23">
        <f t="shared" si="555"/>
        <v>2.2845</v>
      </c>
      <c r="AI590" s="29"/>
      <c r="AJ590" s="29"/>
      <c r="AK590" s="29"/>
      <c r="AL590" s="29"/>
      <c r="AM590" s="29"/>
      <c r="AN590" s="29"/>
      <c r="AO590" s="29"/>
      <c r="AP590" s="3"/>
      <c r="AQ590" s="23">
        <f t="shared" si="553"/>
        <v>0.30800000000000027</v>
      </c>
      <c r="AR590" s="23">
        <f t="shared" si="519"/>
        <v>0.15700000000000003</v>
      </c>
      <c r="AS590" s="23">
        <f t="shared" si="520"/>
        <v>0.39500000000000002</v>
      </c>
      <c r="AT590" s="23">
        <f t="shared" ref="AT590:AT653" si="556">IF((U590&lt;&gt;"")*AND($L590&lt;&gt;"")*AND($H590&lt;&gt;"dou"),U590-$L590,"")</f>
        <v>-0.29299999999999971</v>
      </c>
      <c r="AU590" s="23">
        <f t="shared" ref="AU590:AU653" si="557">IF((V590&lt;&gt;"")*AND($L590&lt;&gt;"")*AND($H590&lt;&gt;"dou"),V590-$L590,"")</f>
        <v>-0.1419999999999999</v>
      </c>
      <c r="AV590" s="23" t="str">
        <f t="shared" ref="AV590:AV653" si="558">IF((W590&lt;&gt;"")*AND($L590&lt;&gt;"")*AND($H590&lt;&gt;"dou"),W590-$L590,"")</f>
        <v/>
      </c>
      <c r="AW590" s="23" t="str">
        <f t="shared" ref="AW590:AW653" si="559">IF((X590&lt;&gt;"")*AND($L590&lt;&gt;"")*AND($H590&lt;&gt;"dou"),X590-$L590,"")</f>
        <v/>
      </c>
      <c r="AX590" s="23" t="str">
        <f t="shared" ref="AX590:AX653" si="560">IF((Y590&lt;&gt;"")*AND($L590&lt;&gt;"")*AND($H590&lt;&gt;"dou"),Y590-$L590,"")</f>
        <v/>
      </c>
      <c r="AY590" s="23" t="str">
        <f t="shared" ref="AY590:AY653" si="561">IF((Z590&lt;&gt;"")*AND($L590&lt;&gt;"")*AND($H590&lt;&gt;"dou"),Z590-$L590,"")</f>
        <v/>
      </c>
      <c r="AZ590" s="23" t="str">
        <f t="shared" ref="AZ590:AZ653" si="562">IF((AA590&lt;&gt;"")*AND($L590&lt;&gt;"")*AND($H590&lt;&gt;"dou"),AA590-$L590,"")</f>
        <v/>
      </c>
      <c r="BA590" s="23">
        <f t="shared" ref="BA590:BA653" si="563">IF((AB590&lt;&gt;"")*AND($L590&lt;&gt;"")*AND($H590&lt;&gt;"dou"),AB590-$L590,"")</f>
        <v>4.0999999999999925E-2</v>
      </c>
      <c r="BB590" s="23">
        <f t="shared" ref="BB590:BB653" si="564">IF((AC590&lt;&gt;"")*AND($L590&lt;&gt;"")*AND($H590&lt;&gt;"dou"),AC590-$L590,"")</f>
        <v>0.17399999999999993</v>
      </c>
      <c r="BC590" s="23">
        <f t="shared" ref="BC590:BC653" si="565">IF((AD590&lt;&gt;"")*AND($L590&lt;&gt;"")*AND($H590&lt;&gt;"dou"),AD590-$L590,"")</f>
        <v>0.17100000000000026</v>
      </c>
      <c r="BD590" s="23">
        <f t="shared" ref="BD590:BD653" si="566">IF((AE590&lt;&gt;"")*AND($L590&lt;&gt;"")*AND($H590&lt;&gt;"dou"),AE590-$L590,"")</f>
        <v>-0.17199999999999971</v>
      </c>
      <c r="BE590" s="23">
        <f t="shared" ref="BE590:BE653" si="567">IF((AF590&lt;&gt;"")*AND($L590&lt;&gt;"")*AND($H590&lt;&gt;"dou"),AF590-$L590,"")</f>
        <v>-5.7999999999999829E-2</v>
      </c>
      <c r="BF590" s="23">
        <f t="shared" ref="BF590:BF653" si="568">IF((AG590&lt;&gt;"")*AND($L590&lt;&gt;"")*AND($H590&lt;&gt;"dou"),AG590-$L590,"")</f>
        <v>-0.31099999999999994</v>
      </c>
      <c r="BG590" s="23">
        <f t="shared" ref="BG590:BG653" si="569">IF((AH590&lt;&gt;"")*AND($L590&lt;&gt;"")*AND($H590&lt;&gt;"dou"),AH590-$L590,"")</f>
        <v>-0.18449999999999989</v>
      </c>
      <c r="BH590" s="23" t="str">
        <f t="shared" ref="BH590:BH653" si="570">IF((AI590&lt;&gt;"")*AND($L590&lt;&gt;"")*AND($H590&lt;&gt;"dou"),AI590-$L590,"")</f>
        <v/>
      </c>
      <c r="BI590" s="23" t="str">
        <f t="shared" ref="BI590:BI653" si="571">IF((AJ590&lt;&gt;"")*AND($L590&lt;&gt;"")*AND($H590&lt;&gt;"dou"),AJ590-$L590,"")</f>
        <v/>
      </c>
      <c r="BJ590" s="23" t="str">
        <f t="shared" ref="BJ590:BJ653" si="572">IF((AK590&lt;&gt;"")*AND($L590&lt;&gt;"")*AND($H590&lt;&gt;"dou"),AK590-$L590,"")</f>
        <v/>
      </c>
      <c r="BK590" s="23" t="str">
        <f t="shared" ref="BK590:BK653" si="573">IF((AL590&lt;&gt;"")*AND($L590&lt;&gt;"")*AND($H590&lt;&gt;"dou"),AL590-$L590,"")</f>
        <v/>
      </c>
      <c r="BL590" s="23" t="str">
        <f t="shared" ref="BL590:BL653" si="574">IF((AM590&lt;&gt;"")*AND($L590&lt;&gt;"")*AND($H590&lt;&gt;"dou"),AM590-$L590,"")</f>
        <v/>
      </c>
      <c r="BM590" s="23" t="str">
        <f t="shared" ref="BM590:BM653" si="575">IF((AN590&lt;&gt;"")*AND($L590&lt;&gt;"")*AND($H590&lt;&gt;"dou"),AN590-$L590,"")</f>
        <v/>
      </c>
      <c r="BN590" s="23" t="str">
        <f t="shared" ref="BN590:BN653" si="576">IF((AO590&lt;&gt;"")*AND($L590&lt;&gt;"")*AND($H590&lt;&gt;"dou"),AO590-$L590,"")</f>
        <v/>
      </c>
      <c r="BP590" s="8">
        <f t="shared" si="527"/>
        <v>0.30800000000000027</v>
      </c>
      <c r="BQ590" s="8">
        <f t="shared" si="528"/>
        <v>0.15700000000000003</v>
      </c>
      <c r="BR590" s="8">
        <f t="shared" si="529"/>
        <v>0.39500000000000002</v>
      </c>
      <c r="BS590" s="8">
        <f t="shared" si="530"/>
        <v>0.29299999999999971</v>
      </c>
      <c r="BT590" s="8">
        <f t="shared" si="531"/>
        <v>0.1419999999999999</v>
      </c>
      <c r="BU590" s="8" t="str">
        <f t="shared" si="532"/>
        <v/>
      </c>
      <c r="BV590" s="8" t="str">
        <f t="shared" si="533"/>
        <v/>
      </c>
      <c r="BW590" s="8" t="str">
        <f t="shared" si="534"/>
        <v/>
      </c>
      <c r="BX590" s="8" t="str">
        <f t="shared" si="535"/>
        <v/>
      </c>
      <c r="BY590" s="8" t="str">
        <f t="shared" si="536"/>
        <v/>
      </c>
      <c r="BZ590" s="8">
        <f t="shared" si="537"/>
        <v>4.0999999999999925E-2</v>
      </c>
      <c r="CA590" s="8">
        <f t="shared" si="538"/>
        <v>0.17399999999999993</v>
      </c>
      <c r="CB590" s="8">
        <f t="shared" si="539"/>
        <v>0.17100000000000026</v>
      </c>
      <c r="CC590" s="8">
        <f t="shared" si="540"/>
        <v>0.17199999999999971</v>
      </c>
      <c r="CD590" s="8">
        <f t="shared" si="541"/>
        <v>5.7999999999999829E-2</v>
      </c>
      <c r="CE590" s="8">
        <f t="shared" si="542"/>
        <v>0.31099999999999994</v>
      </c>
      <c r="CF590" s="8">
        <f t="shared" si="543"/>
        <v>0.18449999999999989</v>
      </c>
      <c r="CG590" s="8" t="str">
        <f t="shared" si="544"/>
        <v/>
      </c>
      <c r="CH590" s="8" t="str">
        <f t="shared" si="545"/>
        <v/>
      </c>
      <c r="CI590" s="8" t="str">
        <f t="shared" si="546"/>
        <v/>
      </c>
      <c r="CJ590" s="8" t="str">
        <f t="shared" si="547"/>
        <v/>
      </c>
      <c r="CK590" s="8" t="str">
        <f t="shared" si="548"/>
        <v/>
      </c>
      <c r="CL590" s="8" t="str">
        <f t="shared" si="549"/>
        <v/>
      </c>
      <c r="CM590" s="8" t="str">
        <f t="shared" si="550"/>
        <v/>
      </c>
      <c r="CN590" s="8"/>
    </row>
    <row r="591" spans="1:92">
      <c r="A591" s="1">
        <f t="shared" si="521"/>
        <v>589</v>
      </c>
      <c r="B591" s="34"/>
      <c r="C591" s="1">
        <v>10</v>
      </c>
      <c r="D591" s="4">
        <f t="shared" si="552"/>
        <v>1016</v>
      </c>
      <c r="E591" s="4" t="s">
        <v>150</v>
      </c>
      <c r="F591" s="4">
        <v>3</v>
      </c>
      <c r="G591" s="4" t="s">
        <v>13</v>
      </c>
      <c r="H591" s="4" t="s">
        <v>14</v>
      </c>
      <c r="I591" s="4"/>
      <c r="J591" s="28">
        <v>95.3</v>
      </c>
      <c r="K591" s="69"/>
      <c r="L591" s="49">
        <v>3.6339999999999999</v>
      </c>
      <c r="M591" s="132" t="s">
        <v>180</v>
      </c>
      <c r="N591" s="27" t="s">
        <v>128</v>
      </c>
      <c r="O591" s="75"/>
      <c r="P591" s="25"/>
      <c r="Q591" s="3"/>
      <c r="R591" s="4">
        <v>3.3820000000000001</v>
      </c>
      <c r="S591" s="4">
        <v>3.452</v>
      </c>
      <c r="T591" s="4">
        <v>4.202</v>
      </c>
      <c r="U591" s="4">
        <v>3.4550000000000001</v>
      </c>
      <c r="V591" s="4">
        <v>3.758</v>
      </c>
      <c r="W591" s="50"/>
      <c r="X591" s="50"/>
      <c r="Y591" s="50"/>
      <c r="Z591" s="50"/>
      <c r="AA591" s="50"/>
      <c r="AB591" s="6">
        <v>3.6080000000000001</v>
      </c>
      <c r="AC591" s="6">
        <v>3.883</v>
      </c>
      <c r="AD591" s="6">
        <v>3.746</v>
      </c>
      <c r="AE591" s="6">
        <v>3.3250000000000002</v>
      </c>
      <c r="AF591" s="6">
        <v>3.12</v>
      </c>
      <c r="AG591" s="6">
        <v>3.7519999999999998</v>
      </c>
      <c r="AH591" s="23">
        <f t="shared" si="555"/>
        <v>3.4359999999999999</v>
      </c>
      <c r="AI591" s="29"/>
      <c r="AJ591" s="29"/>
      <c r="AK591" s="29"/>
      <c r="AL591" s="29"/>
      <c r="AM591" s="29"/>
      <c r="AN591" s="29"/>
      <c r="AO591" s="29"/>
      <c r="AP591" s="3"/>
      <c r="AQ591" s="23">
        <f t="shared" si="553"/>
        <v>-0.25199999999999978</v>
      </c>
      <c r="AR591" s="23">
        <f t="shared" ref="AR591:AR654" si="577">IF((S591&lt;&gt;"")*AND($L591&lt;&gt;"")*AND($H591&lt;&gt;"dou"),S591-$L591,"")</f>
        <v>-0.18199999999999994</v>
      </c>
      <c r="AS591" s="23">
        <f t="shared" ref="AS591:AS654" si="578">IF((T591&lt;&gt;"")*AND($L591&lt;&gt;"")*AND($H591&lt;&gt;"dou"),T591-$L591,"")</f>
        <v>0.56800000000000006</v>
      </c>
      <c r="AT591" s="23">
        <f t="shared" si="556"/>
        <v>-0.17899999999999983</v>
      </c>
      <c r="AU591" s="23">
        <f t="shared" si="557"/>
        <v>0.12400000000000011</v>
      </c>
      <c r="AV591" s="23" t="str">
        <f t="shared" si="558"/>
        <v/>
      </c>
      <c r="AW591" s="23" t="str">
        <f t="shared" si="559"/>
        <v/>
      </c>
      <c r="AX591" s="23" t="str">
        <f t="shared" si="560"/>
        <v/>
      </c>
      <c r="AY591" s="23" t="str">
        <f t="shared" si="561"/>
        <v/>
      </c>
      <c r="AZ591" s="23" t="str">
        <f t="shared" si="562"/>
        <v/>
      </c>
      <c r="BA591" s="23">
        <f t="shared" si="563"/>
        <v>-2.5999999999999801E-2</v>
      </c>
      <c r="BB591" s="23">
        <f t="shared" si="564"/>
        <v>0.24900000000000011</v>
      </c>
      <c r="BC591" s="23">
        <f t="shared" si="565"/>
        <v>0.1120000000000001</v>
      </c>
      <c r="BD591" s="23">
        <f t="shared" si="566"/>
        <v>-0.30899999999999972</v>
      </c>
      <c r="BE591" s="23">
        <f t="shared" si="567"/>
        <v>-0.51399999999999979</v>
      </c>
      <c r="BF591" s="23">
        <f t="shared" si="568"/>
        <v>0.11799999999999988</v>
      </c>
      <c r="BG591" s="23">
        <f t="shared" si="569"/>
        <v>-0.19799999999999995</v>
      </c>
      <c r="BH591" s="23" t="str">
        <f t="shared" si="570"/>
        <v/>
      </c>
      <c r="BI591" s="23" t="str">
        <f t="shared" si="571"/>
        <v/>
      </c>
      <c r="BJ591" s="23" t="str">
        <f t="shared" si="572"/>
        <v/>
      </c>
      <c r="BK591" s="23" t="str">
        <f t="shared" si="573"/>
        <v/>
      </c>
      <c r="BL591" s="23" t="str">
        <f t="shared" si="574"/>
        <v/>
      </c>
      <c r="BM591" s="23" t="str">
        <f t="shared" si="575"/>
        <v/>
      </c>
      <c r="BN591" s="23" t="str">
        <f t="shared" si="576"/>
        <v/>
      </c>
      <c r="BP591" s="8">
        <f t="shared" si="527"/>
        <v>0.25199999999999978</v>
      </c>
      <c r="BQ591" s="8">
        <f t="shared" si="528"/>
        <v>0.18199999999999994</v>
      </c>
      <c r="BR591" s="8">
        <f t="shared" si="529"/>
        <v>0.56800000000000006</v>
      </c>
      <c r="BS591" s="8">
        <f t="shared" si="530"/>
        <v>0.17899999999999983</v>
      </c>
      <c r="BT591" s="8">
        <f t="shared" si="531"/>
        <v>0.12400000000000011</v>
      </c>
      <c r="BU591" s="8" t="str">
        <f t="shared" si="532"/>
        <v/>
      </c>
      <c r="BV591" s="8" t="str">
        <f t="shared" si="533"/>
        <v/>
      </c>
      <c r="BW591" s="8" t="str">
        <f t="shared" si="534"/>
        <v/>
      </c>
      <c r="BX591" s="8" t="str">
        <f t="shared" si="535"/>
        <v/>
      </c>
      <c r="BY591" s="8" t="str">
        <f t="shared" si="536"/>
        <v/>
      </c>
      <c r="BZ591" s="8">
        <f t="shared" si="537"/>
        <v>2.5999999999999801E-2</v>
      </c>
      <c r="CA591" s="8">
        <f t="shared" si="538"/>
        <v>0.24900000000000011</v>
      </c>
      <c r="CB591" s="8">
        <f t="shared" si="539"/>
        <v>0.1120000000000001</v>
      </c>
      <c r="CC591" s="8">
        <f t="shared" si="540"/>
        <v>0.30899999999999972</v>
      </c>
      <c r="CD591" s="8">
        <f t="shared" si="541"/>
        <v>0.51399999999999979</v>
      </c>
      <c r="CE591" s="8">
        <f t="shared" si="542"/>
        <v>0.11799999999999988</v>
      </c>
      <c r="CF591" s="8">
        <f t="shared" si="543"/>
        <v>0.19799999999999995</v>
      </c>
      <c r="CG591" s="8" t="str">
        <f t="shared" si="544"/>
        <v/>
      </c>
      <c r="CH591" s="8" t="str">
        <f t="shared" si="545"/>
        <v/>
      </c>
      <c r="CI591" s="8" t="str">
        <f t="shared" si="546"/>
        <v/>
      </c>
      <c r="CJ591" s="8" t="str">
        <f t="shared" si="547"/>
        <v/>
      </c>
      <c r="CK591" s="8" t="str">
        <f t="shared" si="548"/>
        <v/>
      </c>
      <c r="CL591" s="8" t="str">
        <f t="shared" si="549"/>
        <v/>
      </c>
      <c r="CM591" s="8" t="str">
        <f t="shared" si="550"/>
        <v/>
      </c>
      <c r="CN591" s="8"/>
    </row>
    <row r="592" spans="1:92">
      <c r="A592" s="1">
        <f t="shared" si="521"/>
        <v>590</v>
      </c>
      <c r="B592" s="34"/>
      <c r="C592" s="1">
        <v>10</v>
      </c>
      <c r="D592" s="4">
        <f t="shared" si="552"/>
        <v>1016</v>
      </c>
      <c r="E592" s="4" t="s">
        <v>162</v>
      </c>
      <c r="F592" s="4">
        <v>3</v>
      </c>
      <c r="G592" s="4" t="s">
        <v>13</v>
      </c>
      <c r="H592" s="4" t="s">
        <v>19</v>
      </c>
      <c r="I592" s="4"/>
      <c r="J592" s="28">
        <v>97.8</v>
      </c>
      <c r="K592" s="69"/>
      <c r="L592" s="49">
        <v>3.6930000000000001</v>
      </c>
      <c r="M592" s="132" t="s">
        <v>180</v>
      </c>
      <c r="N592" s="27" t="s">
        <v>128</v>
      </c>
      <c r="O592" s="75"/>
      <c r="P592" s="25"/>
      <c r="Q592" s="3"/>
      <c r="R592" s="6">
        <v>3.92</v>
      </c>
      <c r="S592" s="4">
        <v>3.9620000000000002</v>
      </c>
      <c r="T592" s="4">
        <v>4.0350000000000001</v>
      </c>
      <c r="U592" s="4">
        <v>3.2490000000000001</v>
      </c>
      <c r="V592" s="4">
        <v>3.4910000000000001</v>
      </c>
      <c r="W592" s="50"/>
      <c r="X592" s="50"/>
      <c r="Y592" s="50"/>
      <c r="Z592" s="50"/>
      <c r="AA592" s="50"/>
      <c r="AB592" s="6">
        <v>3.7269999999999999</v>
      </c>
      <c r="AC592" s="6">
        <v>3.8839999999999999</v>
      </c>
      <c r="AD592" s="6">
        <v>3.915</v>
      </c>
      <c r="AE592" s="6">
        <v>3.528</v>
      </c>
      <c r="AF592" s="6">
        <v>3.7349999999999999</v>
      </c>
      <c r="AG592" s="6">
        <v>3.2519999999999998</v>
      </c>
      <c r="AH592" s="23">
        <f t="shared" si="555"/>
        <v>3.4935</v>
      </c>
      <c r="AI592" s="29"/>
      <c r="AJ592" s="29"/>
      <c r="AK592" s="29"/>
      <c r="AL592" s="29"/>
      <c r="AM592" s="29"/>
      <c r="AN592" s="29"/>
      <c r="AO592" s="29"/>
      <c r="AP592" s="3"/>
      <c r="AQ592" s="23">
        <f t="shared" si="553"/>
        <v>0.22699999999999987</v>
      </c>
      <c r="AR592" s="23">
        <f t="shared" si="577"/>
        <v>0.26900000000000013</v>
      </c>
      <c r="AS592" s="23">
        <f t="shared" si="578"/>
        <v>0.34200000000000008</v>
      </c>
      <c r="AT592" s="23">
        <f t="shared" si="556"/>
        <v>-0.44399999999999995</v>
      </c>
      <c r="AU592" s="23">
        <f t="shared" si="557"/>
        <v>-0.20199999999999996</v>
      </c>
      <c r="AV592" s="23" t="str">
        <f t="shared" si="558"/>
        <v/>
      </c>
      <c r="AW592" s="23" t="str">
        <f t="shared" si="559"/>
        <v/>
      </c>
      <c r="AX592" s="23" t="str">
        <f t="shared" si="560"/>
        <v/>
      </c>
      <c r="AY592" s="23" t="str">
        <f t="shared" si="561"/>
        <v/>
      </c>
      <c r="AZ592" s="23" t="str">
        <f t="shared" si="562"/>
        <v/>
      </c>
      <c r="BA592" s="23">
        <f t="shared" si="563"/>
        <v>3.3999999999999808E-2</v>
      </c>
      <c r="BB592" s="23">
        <f t="shared" si="564"/>
        <v>0.19099999999999984</v>
      </c>
      <c r="BC592" s="23">
        <f t="shared" si="565"/>
        <v>0.22199999999999998</v>
      </c>
      <c r="BD592" s="23">
        <f t="shared" si="566"/>
        <v>-0.16500000000000004</v>
      </c>
      <c r="BE592" s="23">
        <f t="shared" si="567"/>
        <v>4.1999999999999815E-2</v>
      </c>
      <c r="BF592" s="23">
        <f t="shared" si="568"/>
        <v>-0.44100000000000028</v>
      </c>
      <c r="BG592" s="23">
        <f t="shared" si="569"/>
        <v>-0.19950000000000001</v>
      </c>
      <c r="BH592" s="23" t="str">
        <f t="shared" si="570"/>
        <v/>
      </c>
      <c r="BI592" s="23" t="str">
        <f t="shared" si="571"/>
        <v/>
      </c>
      <c r="BJ592" s="23" t="str">
        <f t="shared" si="572"/>
        <v/>
      </c>
      <c r="BK592" s="23" t="str">
        <f t="shared" si="573"/>
        <v/>
      </c>
      <c r="BL592" s="23" t="str">
        <f t="shared" si="574"/>
        <v/>
      </c>
      <c r="BM592" s="23" t="str">
        <f t="shared" si="575"/>
        <v/>
      </c>
      <c r="BN592" s="23" t="str">
        <f t="shared" si="576"/>
        <v/>
      </c>
      <c r="BP592" s="8">
        <f t="shared" si="527"/>
        <v>0.22699999999999987</v>
      </c>
      <c r="BQ592" s="8">
        <f t="shared" si="528"/>
        <v>0.26900000000000013</v>
      </c>
      <c r="BR592" s="8">
        <f t="shared" si="529"/>
        <v>0.34200000000000008</v>
      </c>
      <c r="BS592" s="8">
        <f t="shared" si="530"/>
        <v>0.44399999999999995</v>
      </c>
      <c r="BT592" s="8">
        <f t="shared" si="531"/>
        <v>0.20199999999999996</v>
      </c>
      <c r="BU592" s="8" t="str">
        <f t="shared" si="532"/>
        <v/>
      </c>
      <c r="BV592" s="8" t="str">
        <f t="shared" si="533"/>
        <v/>
      </c>
      <c r="BW592" s="8" t="str">
        <f t="shared" si="534"/>
        <v/>
      </c>
      <c r="BX592" s="8" t="str">
        <f t="shared" si="535"/>
        <v/>
      </c>
      <c r="BY592" s="8" t="str">
        <f t="shared" si="536"/>
        <v/>
      </c>
      <c r="BZ592" s="8">
        <f t="shared" si="537"/>
        <v>3.3999999999999808E-2</v>
      </c>
      <c r="CA592" s="8">
        <f t="shared" si="538"/>
        <v>0.19099999999999984</v>
      </c>
      <c r="CB592" s="8">
        <f t="shared" si="539"/>
        <v>0.22199999999999998</v>
      </c>
      <c r="CC592" s="8">
        <f t="shared" si="540"/>
        <v>0.16500000000000004</v>
      </c>
      <c r="CD592" s="8">
        <f t="shared" si="541"/>
        <v>4.1999999999999815E-2</v>
      </c>
      <c r="CE592" s="8">
        <f t="shared" si="542"/>
        <v>0.44100000000000028</v>
      </c>
      <c r="CF592" s="8">
        <f t="shared" si="543"/>
        <v>0.19950000000000001</v>
      </c>
      <c r="CG592" s="8" t="str">
        <f t="shared" si="544"/>
        <v/>
      </c>
      <c r="CH592" s="8" t="str">
        <f t="shared" si="545"/>
        <v/>
      </c>
      <c r="CI592" s="8" t="str">
        <f t="shared" si="546"/>
        <v/>
      </c>
      <c r="CJ592" s="8" t="str">
        <f t="shared" si="547"/>
        <v/>
      </c>
      <c r="CK592" s="8" t="str">
        <f t="shared" si="548"/>
        <v/>
      </c>
      <c r="CL592" s="8" t="str">
        <f t="shared" si="549"/>
        <v/>
      </c>
      <c r="CM592" s="8" t="str">
        <f t="shared" si="550"/>
        <v/>
      </c>
      <c r="CN592" s="8"/>
    </row>
    <row r="593" spans="1:92">
      <c r="A593" s="1">
        <f t="shared" si="521"/>
        <v>591</v>
      </c>
      <c r="B593" s="34"/>
      <c r="C593" s="1">
        <v>10</v>
      </c>
      <c r="D593" s="4">
        <f t="shared" si="552"/>
        <v>1016</v>
      </c>
      <c r="E593" s="4" t="s">
        <v>150</v>
      </c>
      <c r="F593" s="4">
        <v>3</v>
      </c>
      <c r="G593" s="4" t="s">
        <v>13</v>
      </c>
      <c r="H593" s="4" t="s">
        <v>14</v>
      </c>
      <c r="I593" s="4"/>
      <c r="J593" s="28">
        <v>95.5</v>
      </c>
      <c r="K593" s="69"/>
      <c r="L593" s="49">
        <v>3.8039999999999998</v>
      </c>
      <c r="M593" s="132" t="s">
        <v>180</v>
      </c>
      <c r="N593" s="27" t="s">
        <v>128</v>
      </c>
      <c r="O593" s="75"/>
      <c r="P593" s="25"/>
      <c r="Q593" s="3"/>
      <c r="R593" s="4">
        <v>3.665</v>
      </c>
      <c r="S593" s="4">
        <v>3.7330000000000001</v>
      </c>
      <c r="T593" s="4">
        <v>4.0819999999999999</v>
      </c>
      <c r="U593" s="4">
        <v>3.8340000000000001</v>
      </c>
      <c r="V593" s="4">
        <v>3.9670000000000001</v>
      </c>
      <c r="W593" s="50"/>
      <c r="X593" s="50"/>
      <c r="Y593" s="50"/>
      <c r="Z593" s="50"/>
      <c r="AA593" s="50"/>
      <c r="AB593" s="6">
        <v>3.8359999999999999</v>
      </c>
      <c r="AC593" s="6">
        <v>4.069</v>
      </c>
      <c r="AD593" s="6">
        <v>3.9590000000000001</v>
      </c>
      <c r="AE593" s="6">
        <v>3.569</v>
      </c>
      <c r="AF593" s="6">
        <v>3.47</v>
      </c>
      <c r="AG593" s="6">
        <v>4.2469999999999999</v>
      </c>
      <c r="AH593" s="6">
        <f t="shared" si="555"/>
        <v>3.8585000000000003</v>
      </c>
      <c r="AI593" s="29"/>
      <c r="AJ593" s="29"/>
      <c r="AK593" s="29"/>
      <c r="AL593" s="29"/>
      <c r="AM593" s="29"/>
      <c r="AN593" s="29"/>
      <c r="AO593" s="29"/>
      <c r="AP593" s="3"/>
      <c r="AQ593" s="23">
        <f t="shared" si="553"/>
        <v>-0.13899999999999979</v>
      </c>
      <c r="AR593" s="23">
        <f t="shared" si="577"/>
        <v>-7.099999999999973E-2</v>
      </c>
      <c r="AS593" s="23">
        <f t="shared" si="578"/>
        <v>0.27800000000000002</v>
      </c>
      <c r="AT593" s="23">
        <f t="shared" si="556"/>
        <v>3.0000000000000249E-2</v>
      </c>
      <c r="AU593" s="23">
        <f t="shared" si="557"/>
        <v>0.16300000000000026</v>
      </c>
      <c r="AV593" s="23" t="str">
        <f t="shared" si="558"/>
        <v/>
      </c>
      <c r="AW593" s="23" t="str">
        <f t="shared" si="559"/>
        <v/>
      </c>
      <c r="AX593" s="23" t="str">
        <f t="shared" si="560"/>
        <v/>
      </c>
      <c r="AY593" s="23" t="str">
        <f t="shared" si="561"/>
        <v/>
      </c>
      <c r="AZ593" s="23" t="str">
        <f t="shared" si="562"/>
        <v/>
      </c>
      <c r="BA593" s="23">
        <f t="shared" si="563"/>
        <v>3.2000000000000028E-2</v>
      </c>
      <c r="BB593" s="23">
        <f t="shared" si="564"/>
        <v>0.26500000000000012</v>
      </c>
      <c r="BC593" s="23">
        <f t="shared" si="565"/>
        <v>0.15500000000000025</v>
      </c>
      <c r="BD593" s="23">
        <f t="shared" si="566"/>
        <v>-0.23499999999999988</v>
      </c>
      <c r="BE593" s="23">
        <f t="shared" si="567"/>
        <v>-0.33399999999999963</v>
      </c>
      <c r="BF593" s="23">
        <f t="shared" si="568"/>
        <v>0.44300000000000006</v>
      </c>
      <c r="BG593" s="23">
        <f t="shared" si="569"/>
        <v>5.4500000000000437E-2</v>
      </c>
      <c r="BH593" s="23" t="str">
        <f t="shared" si="570"/>
        <v/>
      </c>
      <c r="BI593" s="23" t="str">
        <f t="shared" si="571"/>
        <v/>
      </c>
      <c r="BJ593" s="23" t="str">
        <f t="shared" si="572"/>
        <v/>
      </c>
      <c r="BK593" s="23" t="str">
        <f t="shared" si="573"/>
        <v/>
      </c>
      <c r="BL593" s="23" t="str">
        <f t="shared" si="574"/>
        <v/>
      </c>
      <c r="BM593" s="23" t="str">
        <f t="shared" si="575"/>
        <v/>
      </c>
      <c r="BN593" s="23" t="str">
        <f t="shared" si="576"/>
        <v/>
      </c>
      <c r="BP593" s="8">
        <f t="shared" si="527"/>
        <v>0.13899999999999979</v>
      </c>
      <c r="BQ593" s="8">
        <f t="shared" si="528"/>
        <v>7.099999999999973E-2</v>
      </c>
      <c r="BR593" s="8">
        <f t="shared" si="529"/>
        <v>0.27800000000000002</v>
      </c>
      <c r="BS593" s="8">
        <f t="shared" si="530"/>
        <v>3.0000000000000249E-2</v>
      </c>
      <c r="BT593" s="8">
        <f t="shared" si="531"/>
        <v>0.16300000000000026</v>
      </c>
      <c r="BU593" s="8" t="str">
        <f t="shared" si="532"/>
        <v/>
      </c>
      <c r="BV593" s="8" t="str">
        <f t="shared" si="533"/>
        <v/>
      </c>
      <c r="BW593" s="8" t="str">
        <f t="shared" si="534"/>
        <v/>
      </c>
      <c r="BX593" s="8" t="str">
        <f t="shared" si="535"/>
        <v/>
      </c>
      <c r="BY593" s="8" t="str">
        <f t="shared" si="536"/>
        <v/>
      </c>
      <c r="BZ593" s="8">
        <f t="shared" si="537"/>
        <v>3.2000000000000028E-2</v>
      </c>
      <c r="CA593" s="8">
        <f t="shared" si="538"/>
        <v>0.26500000000000012</v>
      </c>
      <c r="CB593" s="8">
        <f t="shared" si="539"/>
        <v>0.15500000000000025</v>
      </c>
      <c r="CC593" s="8">
        <f t="shared" si="540"/>
        <v>0.23499999999999988</v>
      </c>
      <c r="CD593" s="8">
        <f t="shared" si="541"/>
        <v>0.33399999999999963</v>
      </c>
      <c r="CE593" s="8">
        <f t="shared" si="542"/>
        <v>0.44300000000000006</v>
      </c>
      <c r="CF593" s="8">
        <f t="shared" si="543"/>
        <v>5.4500000000000437E-2</v>
      </c>
      <c r="CG593" s="8" t="str">
        <f t="shared" si="544"/>
        <v/>
      </c>
      <c r="CH593" s="8" t="str">
        <f t="shared" si="545"/>
        <v/>
      </c>
      <c r="CI593" s="8" t="str">
        <f t="shared" si="546"/>
        <v/>
      </c>
      <c r="CJ593" s="8" t="str">
        <f t="shared" si="547"/>
        <v/>
      </c>
      <c r="CK593" s="8" t="str">
        <f t="shared" si="548"/>
        <v/>
      </c>
      <c r="CL593" s="8" t="str">
        <f t="shared" si="549"/>
        <v/>
      </c>
      <c r="CM593" s="8" t="str">
        <f t="shared" si="550"/>
        <v/>
      </c>
      <c r="CN593" s="8"/>
    </row>
    <row r="594" spans="1:92">
      <c r="A594" s="1">
        <f t="shared" si="521"/>
        <v>592</v>
      </c>
      <c r="B594" s="34"/>
      <c r="C594" s="1">
        <v>10</v>
      </c>
      <c r="D594" s="4">
        <f t="shared" si="552"/>
        <v>1016</v>
      </c>
      <c r="E594" s="4" t="s">
        <v>162</v>
      </c>
      <c r="F594" s="4">
        <v>3</v>
      </c>
      <c r="G594" s="4" t="s">
        <v>13</v>
      </c>
      <c r="H594" s="4" t="s">
        <v>19</v>
      </c>
      <c r="I594" s="4"/>
      <c r="J594" s="28">
        <v>95.2</v>
      </c>
      <c r="K594" s="69"/>
      <c r="L594" s="49">
        <v>3.8759999999999999</v>
      </c>
      <c r="M594" s="132" t="s">
        <v>180</v>
      </c>
      <c r="N594" s="27" t="s">
        <v>128</v>
      </c>
      <c r="O594" s="75"/>
      <c r="P594" s="25"/>
      <c r="Q594" s="3"/>
      <c r="R594" s="4">
        <v>4.5640000000000001</v>
      </c>
      <c r="S594" s="4">
        <v>3.8730000000000002</v>
      </c>
      <c r="T594" s="4">
        <v>4.335</v>
      </c>
      <c r="U594" s="6">
        <v>3.88</v>
      </c>
      <c r="V594" s="4">
        <v>4.069</v>
      </c>
      <c r="W594" s="50"/>
      <c r="X594" s="50"/>
      <c r="Y594" s="50"/>
      <c r="Z594" s="50"/>
      <c r="AA594" s="50"/>
      <c r="AB594" s="6">
        <v>3.855</v>
      </c>
      <c r="AC594" s="6">
        <v>4.008</v>
      </c>
      <c r="AD594" s="6">
        <v>3.9660000000000002</v>
      </c>
      <c r="AE594" s="6">
        <v>3.6120000000000001</v>
      </c>
      <c r="AF594" s="6">
        <v>3.6539999999999999</v>
      </c>
      <c r="AG594" s="6">
        <v>3.879</v>
      </c>
      <c r="AH594" s="6">
        <f t="shared" si="555"/>
        <v>3.7664999999999997</v>
      </c>
      <c r="AI594" s="29"/>
      <c r="AJ594" s="29"/>
      <c r="AK594" s="29"/>
      <c r="AL594" s="29"/>
      <c r="AM594" s="29"/>
      <c r="AN594" s="29"/>
      <c r="AO594" s="29"/>
      <c r="AP594" s="3"/>
      <c r="AQ594" s="23">
        <f t="shared" si="553"/>
        <v>0.68800000000000017</v>
      </c>
      <c r="AR594" s="23">
        <f t="shared" si="577"/>
        <v>-2.9999999999996696E-3</v>
      </c>
      <c r="AS594" s="23">
        <f t="shared" si="578"/>
        <v>0.45900000000000007</v>
      </c>
      <c r="AT594" s="23">
        <f t="shared" si="556"/>
        <v>4.0000000000000036E-3</v>
      </c>
      <c r="AU594" s="23">
        <f t="shared" si="557"/>
        <v>0.19300000000000006</v>
      </c>
      <c r="AV594" s="23" t="str">
        <f t="shared" si="558"/>
        <v/>
      </c>
      <c r="AW594" s="23" t="str">
        <f t="shared" si="559"/>
        <v/>
      </c>
      <c r="AX594" s="23" t="str">
        <f t="shared" si="560"/>
        <v/>
      </c>
      <c r="AY594" s="23" t="str">
        <f t="shared" si="561"/>
        <v/>
      </c>
      <c r="AZ594" s="23" t="str">
        <f t="shared" si="562"/>
        <v/>
      </c>
      <c r="BA594" s="23">
        <f t="shared" si="563"/>
        <v>-2.0999999999999908E-2</v>
      </c>
      <c r="BB594" s="23">
        <f t="shared" si="564"/>
        <v>0.13200000000000012</v>
      </c>
      <c r="BC594" s="23">
        <f t="shared" si="565"/>
        <v>9.0000000000000302E-2</v>
      </c>
      <c r="BD594" s="23">
        <f t="shared" si="566"/>
        <v>-0.26399999999999979</v>
      </c>
      <c r="BE594" s="23">
        <f t="shared" si="567"/>
        <v>-0.22199999999999998</v>
      </c>
      <c r="BF594" s="23">
        <f t="shared" si="568"/>
        <v>3.0000000000001137E-3</v>
      </c>
      <c r="BG594" s="23">
        <f t="shared" si="569"/>
        <v>-0.10950000000000015</v>
      </c>
      <c r="BH594" s="23" t="str">
        <f t="shared" si="570"/>
        <v/>
      </c>
      <c r="BI594" s="23" t="str">
        <f t="shared" si="571"/>
        <v/>
      </c>
      <c r="BJ594" s="23" t="str">
        <f t="shared" si="572"/>
        <v/>
      </c>
      <c r="BK594" s="23" t="str">
        <f t="shared" si="573"/>
        <v/>
      </c>
      <c r="BL594" s="23" t="str">
        <f t="shared" si="574"/>
        <v/>
      </c>
      <c r="BM594" s="23" t="str">
        <f t="shared" si="575"/>
        <v/>
      </c>
      <c r="BN594" s="23" t="str">
        <f t="shared" si="576"/>
        <v/>
      </c>
      <c r="BP594" s="8">
        <f t="shared" si="527"/>
        <v>0.68800000000000017</v>
      </c>
      <c r="BQ594" s="8">
        <f t="shared" si="528"/>
        <v>2.9999999999996696E-3</v>
      </c>
      <c r="BR594" s="8">
        <f t="shared" si="529"/>
        <v>0.45900000000000007</v>
      </c>
      <c r="BS594" s="8">
        <f t="shared" si="530"/>
        <v>4.0000000000000036E-3</v>
      </c>
      <c r="BT594" s="8">
        <f t="shared" si="531"/>
        <v>0.19300000000000006</v>
      </c>
      <c r="BU594" s="8" t="str">
        <f t="shared" si="532"/>
        <v/>
      </c>
      <c r="BV594" s="8" t="str">
        <f t="shared" si="533"/>
        <v/>
      </c>
      <c r="BW594" s="8" t="str">
        <f t="shared" si="534"/>
        <v/>
      </c>
      <c r="BX594" s="8" t="str">
        <f t="shared" si="535"/>
        <v/>
      </c>
      <c r="BY594" s="8" t="str">
        <f t="shared" si="536"/>
        <v/>
      </c>
      <c r="BZ594" s="8">
        <f t="shared" si="537"/>
        <v>2.0999999999999908E-2</v>
      </c>
      <c r="CA594" s="8">
        <f t="shared" si="538"/>
        <v>0.13200000000000012</v>
      </c>
      <c r="CB594" s="8">
        <f t="shared" si="539"/>
        <v>9.0000000000000302E-2</v>
      </c>
      <c r="CC594" s="8">
        <f t="shared" si="540"/>
        <v>0.26399999999999979</v>
      </c>
      <c r="CD594" s="8">
        <f t="shared" si="541"/>
        <v>0.22199999999999998</v>
      </c>
      <c r="CE594" s="8">
        <f t="shared" si="542"/>
        <v>3.0000000000001137E-3</v>
      </c>
      <c r="CF594" s="8">
        <f t="shared" si="543"/>
        <v>0.10950000000000015</v>
      </c>
      <c r="CG594" s="8" t="str">
        <f t="shared" si="544"/>
        <v/>
      </c>
      <c r="CH594" s="8" t="str">
        <f t="shared" si="545"/>
        <v/>
      </c>
      <c r="CI594" s="8" t="str">
        <f t="shared" si="546"/>
        <v/>
      </c>
      <c r="CJ594" s="8" t="str">
        <f t="shared" si="547"/>
        <v/>
      </c>
      <c r="CK594" s="8" t="str">
        <f t="shared" si="548"/>
        <v/>
      </c>
      <c r="CL594" s="8" t="str">
        <f t="shared" si="549"/>
        <v/>
      </c>
      <c r="CM594" s="8" t="str">
        <f t="shared" si="550"/>
        <v/>
      </c>
      <c r="CN594" s="8"/>
    </row>
    <row r="595" spans="1:92">
      <c r="A595" s="1">
        <f t="shared" ref="A595:A715" si="579">A594+1</f>
        <v>593</v>
      </c>
      <c r="B595" s="34" t="s">
        <v>98</v>
      </c>
      <c r="C595" s="1">
        <v>3</v>
      </c>
      <c r="D595" s="4">
        <f t="shared" si="552"/>
        <v>35</v>
      </c>
      <c r="E595" s="4" t="s">
        <v>246</v>
      </c>
      <c r="F595" s="4">
        <v>1</v>
      </c>
      <c r="G595" s="4" t="s">
        <v>13</v>
      </c>
      <c r="H595" s="4" t="s">
        <v>14</v>
      </c>
      <c r="I595" s="4"/>
      <c r="J595" s="5">
        <v>93</v>
      </c>
      <c r="K595" s="67">
        <v>0</v>
      </c>
      <c r="L595" s="41">
        <v>1.952</v>
      </c>
      <c r="M595" s="132" t="s">
        <v>134</v>
      </c>
      <c r="N595" s="4" t="s">
        <v>15</v>
      </c>
      <c r="O595" s="6">
        <v>1.9490000000000001</v>
      </c>
      <c r="P595" s="4" t="s">
        <v>9</v>
      </c>
      <c r="Q595" s="3" t="s">
        <v>227</v>
      </c>
      <c r="R595" s="23">
        <v>2.0329999999999999</v>
      </c>
      <c r="S595" s="6">
        <v>1.976</v>
      </c>
      <c r="T595" s="6">
        <v>2.0089999999999999</v>
      </c>
      <c r="U595" s="6">
        <v>1.744</v>
      </c>
      <c r="V595" s="6">
        <v>1.976</v>
      </c>
      <c r="W595" s="6">
        <v>1.9570000000000001</v>
      </c>
      <c r="X595" s="6">
        <v>1.96</v>
      </c>
      <c r="Y595" s="23">
        <v>1.9630000000000001</v>
      </c>
      <c r="Z595" s="23">
        <v>1.9650000000000001</v>
      </c>
      <c r="AA595" s="23">
        <v>1.9510000000000001</v>
      </c>
      <c r="AB595" s="6">
        <v>2.04</v>
      </c>
      <c r="AC595" s="6">
        <v>2.1230000000000002</v>
      </c>
      <c r="AD595" s="6">
        <v>2.073</v>
      </c>
      <c r="AE595" s="6">
        <v>1.8320000000000001</v>
      </c>
      <c r="AF595" s="6">
        <v>1.875</v>
      </c>
      <c r="AG595" s="6">
        <v>1.7230000000000001</v>
      </c>
      <c r="AH595" s="6">
        <f t="shared" ref="AH595:AH785" si="580">IF((AF595&lt;&gt;0)*AND(AG595&lt;&gt;0),AVERAGE(AF595:AG595),"")</f>
        <v>1.7989999999999999</v>
      </c>
      <c r="AI595" s="7">
        <v>2.12</v>
      </c>
      <c r="AJ595" s="7">
        <v>1.84</v>
      </c>
      <c r="AK595" s="7">
        <v>1.6</v>
      </c>
      <c r="AL595" s="7">
        <v>1.94</v>
      </c>
      <c r="AM595" s="7">
        <v>1.91</v>
      </c>
      <c r="AN595" s="7">
        <v>1.95</v>
      </c>
      <c r="AO595" s="7">
        <v>1.91</v>
      </c>
      <c r="AP595" s="3"/>
      <c r="AQ595" s="23">
        <f t="shared" si="553"/>
        <v>8.0999999999999961E-2</v>
      </c>
      <c r="AR595" s="23">
        <f t="shared" si="577"/>
        <v>2.4000000000000021E-2</v>
      </c>
      <c r="AS595" s="23">
        <f t="shared" si="578"/>
        <v>5.699999999999994E-2</v>
      </c>
      <c r="AT595" s="23">
        <f t="shared" si="556"/>
        <v>-0.20799999999999996</v>
      </c>
      <c r="AU595" s="23">
        <f t="shared" si="557"/>
        <v>2.4000000000000021E-2</v>
      </c>
      <c r="AV595" s="23">
        <f t="shared" si="558"/>
        <v>5.0000000000001155E-3</v>
      </c>
      <c r="AW595" s="23">
        <f t="shared" si="559"/>
        <v>8.0000000000000071E-3</v>
      </c>
      <c r="AX595" s="23">
        <f t="shared" si="560"/>
        <v>1.1000000000000121E-2</v>
      </c>
      <c r="AY595" s="23">
        <f t="shared" si="561"/>
        <v>1.3000000000000123E-2</v>
      </c>
      <c r="AZ595" s="23">
        <f t="shared" si="562"/>
        <v>-9.9999999999988987E-4</v>
      </c>
      <c r="BA595" s="23">
        <f t="shared" si="563"/>
        <v>8.8000000000000078E-2</v>
      </c>
      <c r="BB595" s="23">
        <f t="shared" si="564"/>
        <v>0.17100000000000026</v>
      </c>
      <c r="BC595" s="23">
        <f t="shared" si="565"/>
        <v>0.121</v>
      </c>
      <c r="BD595" s="23">
        <f t="shared" si="566"/>
        <v>-0.11999999999999988</v>
      </c>
      <c r="BE595" s="23">
        <f t="shared" si="567"/>
        <v>-7.6999999999999957E-2</v>
      </c>
      <c r="BF595" s="23">
        <f t="shared" si="568"/>
        <v>-0.22899999999999987</v>
      </c>
      <c r="BG595" s="23">
        <f t="shared" si="569"/>
        <v>-0.15300000000000002</v>
      </c>
      <c r="BH595" s="23">
        <f t="shared" si="570"/>
        <v>0.16800000000000015</v>
      </c>
      <c r="BI595" s="23">
        <f t="shared" si="571"/>
        <v>-0.11199999999999988</v>
      </c>
      <c r="BJ595" s="23">
        <f t="shared" si="572"/>
        <v>-0.35199999999999987</v>
      </c>
      <c r="BK595" s="23">
        <f t="shared" si="573"/>
        <v>-1.2000000000000011E-2</v>
      </c>
      <c r="BL595" s="23">
        <f t="shared" si="574"/>
        <v>-4.2000000000000037E-2</v>
      </c>
      <c r="BM595" s="23">
        <f t="shared" si="575"/>
        <v>-2.0000000000000018E-3</v>
      </c>
      <c r="BN595" s="23">
        <f t="shared" si="576"/>
        <v>-4.2000000000000037E-2</v>
      </c>
      <c r="BP595" s="8">
        <f t="shared" si="527"/>
        <v>8.0999999999999961E-2</v>
      </c>
      <c r="BQ595" s="8">
        <f t="shared" si="528"/>
        <v>2.4000000000000021E-2</v>
      </c>
      <c r="BR595" s="8">
        <f t="shared" si="529"/>
        <v>5.699999999999994E-2</v>
      </c>
      <c r="BS595" s="8">
        <f t="shared" si="530"/>
        <v>0.20799999999999996</v>
      </c>
      <c r="BT595" s="8">
        <f t="shared" si="531"/>
        <v>2.4000000000000021E-2</v>
      </c>
      <c r="BU595" s="8">
        <f t="shared" si="532"/>
        <v>5.0000000000001155E-3</v>
      </c>
      <c r="BV595" s="8">
        <f t="shared" si="533"/>
        <v>8.0000000000000071E-3</v>
      </c>
      <c r="BW595" s="8">
        <f t="shared" si="534"/>
        <v>1.1000000000000121E-2</v>
      </c>
      <c r="BX595" s="8">
        <f t="shared" si="535"/>
        <v>1.3000000000000123E-2</v>
      </c>
      <c r="BY595" s="8">
        <f t="shared" si="536"/>
        <v>9.9999999999988987E-4</v>
      </c>
      <c r="BZ595" s="8">
        <f t="shared" si="537"/>
        <v>8.8000000000000078E-2</v>
      </c>
      <c r="CA595" s="8">
        <f t="shared" si="538"/>
        <v>0.17100000000000026</v>
      </c>
      <c r="CB595" s="8">
        <f t="shared" si="539"/>
        <v>0.121</v>
      </c>
      <c r="CC595" s="8">
        <f t="shared" si="540"/>
        <v>0.11999999999999988</v>
      </c>
      <c r="CD595" s="8">
        <f t="shared" si="541"/>
        <v>7.6999999999999957E-2</v>
      </c>
      <c r="CE595" s="8">
        <f t="shared" si="542"/>
        <v>0.22899999999999987</v>
      </c>
      <c r="CF595" s="8">
        <f t="shared" si="543"/>
        <v>0.15300000000000002</v>
      </c>
      <c r="CG595" s="8">
        <f t="shared" si="544"/>
        <v>0.16800000000000015</v>
      </c>
      <c r="CH595" s="8">
        <f t="shared" si="545"/>
        <v>0.11199999999999988</v>
      </c>
      <c r="CI595" s="8">
        <f t="shared" si="546"/>
        <v>0.35199999999999987</v>
      </c>
      <c r="CJ595" s="8">
        <f t="shared" si="547"/>
        <v>1.2000000000000011E-2</v>
      </c>
      <c r="CK595" s="8">
        <f t="shared" si="548"/>
        <v>4.2000000000000037E-2</v>
      </c>
      <c r="CL595" s="8">
        <f t="shared" si="549"/>
        <v>2.0000000000000018E-3</v>
      </c>
      <c r="CM595" s="8">
        <f t="shared" si="550"/>
        <v>4.2000000000000037E-2</v>
      </c>
      <c r="CN595" s="8"/>
    </row>
    <row r="596" spans="1:92">
      <c r="A596" s="1">
        <f t="shared" si="579"/>
        <v>594</v>
      </c>
      <c r="B596" s="34"/>
      <c r="C596" s="1">
        <v>3</v>
      </c>
      <c r="D596" s="4">
        <f t="shared" si="552"/>
        <v>35</v>
      </c>
      <c r="E596" s="4" t="s">
        <v>251</v>
      </c>
      <c r="F596" s="4">
        <v>1</v>
      </c>
      <c r="G596" s="4" t="s">
        <v>13</v>
      </c>
      <c r="H596" s="4" t="s">
        <v>138</v>
      </c>
      <c r="I596" s="4" t="s">
        <v>346</v>
      </c>
      <c r="J596" s="5">
        <v>2.5</v>
      </c>
      <c r="K596" s="67">
        <v>0</v>
      </c>
      <c r="L596" s="41">
        <v>4.7320000000000002</v>
      </c>
      <c r="M596" s="132" t="s">
        <v>367</v>
      </c>
      <c r="N596" s="4" t="s">
        <v>15</v>
      </c>
      <c r="O596" s="50"/>
      <c r="P596" s="50"/>
      <c r="Q596" s="3" t="s">
        <v>227</v>
      </c>
      <c r="R596" s="50"/>
      <c r="S596" s="50"/>
      <c r="T596" s="50"/>
      <c r="U596" s="50"/>
      <c r="V596" s="50"/>
      <c r="W596" s="50"/>
      <c r="X596" s="50"/>
      <c r="Y596" s="23">
        <v>6.024</v>
      </c>
      <c r="Z596" s="23">
        <v>5.7569999999999997</v>
      </c>
      <c r="AA596" s="23">
        <v>5.2930000000000001</v>
      </c>
      <c r="AB596" s="50"/>
      <c r="AC596" s="50"/>
      <c r="AD596" s="50"/>
      <c r="AE596" s="50"/>
      <c r="AF596" s="50"/>
      <c r="AG596" s="6">
        <v>2.9940000000000002</v>
      </c>
      <c r="AH596" s="50"/>
      <c r="AI596" s="6">
        <v>4.9660000000000002</v>
      </c>
      <c r="AJ596" s="6">
        <v>4.7869999999999999</v>
      </c>
      <c r="AK596" s="6">
        <v>4.7750000000000004</v>
      </c>
      <c r="AL596" s="6">
        <v>4.7480000000000002</v>
      </c>
      <c r="AM596" s="6">
        <v>4.742</v>
      </c>
      <c r="AN596" s="6">
        <v>4.8150000000000004</v>
      </c>
      <c r="AO596" s="6">
        <v>4.7939999999999996</v>
      </c>
      <c r="AP596" s="3"/>
      <c r="AQ596" s="23" t="str">
        <f t="shared" si="553"/>
        <v/>
      </c>
      <c r="AR596" s="23" t="str">
        <f t="shared" si="577"/>
        <v/>
      </c>
      <c r="AS596" s="23" t="str">
        <f t="shared" si="578"/>
        <v/>
      </c>
      <c r="AT596" s="23" t="str">
        <f t="shared" si="556"/>
        <v/>
      </c>
      <c r="AU596" s="23" t="str">
        <f t="shared" si="557"/>
        <v/>
      </c>
      <c r="AV596" s="23" t="str">
        <f t="shared" si="558"/>
        <v/>
      </c>
      <c r="AW596" s="23" t="str">
        <f t="shared" si="559"/>
        <v/>
      </c>
      <c r="AX596" s="23" t="str">
        <f t="shared" si="560"/>
        <v/>
      </c>
      <c r="AY596" s="23" t="str">
        <f t="shared" si="561"/>
        <v/>
      </c>
      <c r="AZ596" s="23" t="str">
        <f t="shared" si="562"/>
        <v/>
      </c>
      <c r="BA596" s="23" t="str">
        <f t="shared" si="563"/>
        <v/>
      </c>
      <c r="BB596" s="23" t="str">
        <f t="shared" si="564"/>
        <v/>
      </c>
      <c r="BC596" s="23" t="str">
        <f t="shared" si="565"/>
        <v/>
      </c>
      <c r="BD596" s="23" t="str">
        <f t="shared" si="566"/>
        <v/>
      </c>
      <c r="BE596" s="23" t="str">
        <f t="shared" si="567"/>
        <v/>
      </c>
      <c r="BF596" s="23" t="str">
        <f t="shared" si="568"/>
        <v/>
      </c>
      <c r="BG596" s="23" t="str">
        <f t="shared" si="569"/>
        <v/>
      </c>
      <c r="BH596" s="23" t="str">
        <f t="shared" si="570"/>
        <v/>
      </c>
      <c r="BI596" s="23" t="str">
        <f t="shared" si="571"/>
        <v/>
      </c>
      <c r="BJ596" s="23" t="str">
        <f t="shared" si="572"/>
        <v/>
      </c>
      <c r="BK596" s="23" t="str">
        <f t="shared" si="573"/>
        <v/>
      </c>
      <c r="BL596" s="23" t="str">
        <f t="shared" si="574"/>
        <v/>
      </c>
      <c r="BM596" s="23" t="str">
        <f t="shared" si="575"/>
        <v/>
      </c>
      <c r="BN596" s="23" t="str">
        <f t="shared" si="576"/>
        <v/>
      </c>
      <c r="BP596" s="8" t="str">
        <f t="shared" si="527"/>
        <v/>
      </c>
      <c r="BQ596" s="8" t="str">
        <f t="shared" si="528"/>
        <v/>
      </c>
      <c r="BR596" s="8" t="str">
        <f t="shared" si="529"/>
        <v/>
      </c>
      <c r="BS596" s="8" t="str">
        <f t="shared" si="530"/>
        <v/>
      </c>
      <c r="BT596" s="8" t="str">
        <f t="shared" si="531"/>
        <v/>
      </c>
      <c r="BU596" s="8" t="str">
        <f t="shared" si="532"/>
        <v/>
      </c>
      <c r="BV596" s="8" t="str">
        <f t="shared" si="533"/>
        <v/>
      </c>
      <c r="BW596" s="8" t="str">
        <f t="shared" si="534"/>
        <v/>
      </c>
      <c r="BX596" s="8" t="str">
        <f t="shared" si="535"/>
        <v/>
      </c>
      <c r="BY596" s="8" t="str">
        <f t="shared" si="536"/>
        <v/>
      </c>
      <c r="BZ596" s="8" t="str">
        <f t="shared" si="537"/>
        <v/>
      </c>
      <c r="CA596" s="8" t="str">
        <f t="shared" si="538"/>
        <v/>
      </c>
      <c r="CB596" s="8" t="str">
        <f t="shared" si="539"/>
        <v/>
      </c>
      <c r="CC596" s="8" t="str">
        <f t="shared" si="540"/>
        <v/>
      </c>
      <c r="CD596" s="8" t="str">
        <f t="shared" si="541"/>
        <v/>
      </c>
      <c r="CE596" s="8" t="str">
        <f t="shared" si="542"/>
        <v/>
      </c>
      <c r="CF596" s="8" t="str">
        <f t="shared" si="543"/>
        <v/>
      </c>
      <c r="CG596" s="8" t="str">
        <f t="shared" si="544"/>
        <v/>
      </c>
      <c r="CH596" s="8" t="str">
        <f t="shared" si="545"/>
        <v/>
      </c>
      <c r="CI596" s="8" t="str">
        <f t="shared" si="546"/>
        <v/>
      </c>
      <c r="CJ596" s="8" t="str">
        <f t="shared" si="547"/>
        <v/>
      </c>
      <c r="CK596" s="8" t="str">
        <f t="shared" si="548"/>
        <v/>
      </c>
      <c r="CL596" s="8" t="str">
        <f t="shared" si="549"/>
        <v/>
      </c>
      <c r="CM596" s="8" t="str">
        <f t="shared" si="550"/>
        <v/>
      </c>
      <c r="CN596" s="8"/>
    </row>
    <row r="597" spans="1:92">
      <c r="A597" s="1">
        <f t="shared" si="579"/>
        <v>595</v>
      </c>
      <c r="B597" s="34"/>
      <c r="C597" s="1">
        <v>3</v>
      </c>
      <c r="D597" s="4">
        <f t="shared" si="552"/>
        <v>35</v>
      </c>
      <c r="E597" s="4" t="s">
        <v>251</v>
      </c>
      <c r="F597" s="4">
        <v>1</v>
      </c>
      <c r="G597" s="4" t="s">
        <v>16</v>
      </c>
      <c r="H597" s="4" t="s">
        <v>192</v>
      </c>
      <c r="I597" s="4"/>
      <c r="J597" s="5">
        <v>90.8</v>
      </c>
      <c r="K597" s="67">
        <v>6.0000000000000001E-3</v>
      </c>
      <c r="L597" s="41">
        <v>6.3239999999999998</v>
      </c>
      <c r="M597" s="132" t="s">
        <v>134</v>
      </c>
      <c r="N597" s="4" t="s">
        <v>15</v>
      </c>
      <c r="O597" s="6">
        <v>6.3680000000000003</v>
      </c>
      <c r="P597" s="4" t="s">
        <v>9</v>
      </c>
      <c r="Q597" s="3" t="s">
        <v>227</v>
      </c>
      <c r="R597" s="23">
        <v>5.8879999999999999</v>
      </c>
      <c r="S597" s="6">
        <v>5.84</v>
      </c>
      <c r="T597" s="6">
        <v>6.4930000000000003</v>
      </c>
      <c r="U597" s="6">
        <v>6.5439999999999996</v>
      </c>
      <c r="V597" s="23">
        <v>6.4349999999999996</v>
      </c>
      <c r="W597" s="6">
        <v>6.3239999999999998</v>
      </c>
      <c r="X597" s="6">
        <v>6.327</v>
      </c>
      <c r="Y597" s="23">
        <v>6.3760000000000003</v>
      </c>
      <c r="Z597" s="23">
        <v>6.31</v>
      </c>
      <c r="AA597" s="23">
        <v>6.3040000000000003</v>
      </c>
      <c r="AB597" s="6">
        <v>6.4779999999999998</v>
      </c>
      <c r="AC597" s="6">
        <v>6.4511000000000003</v>
      </c>
      <c r="AD597" s="6">
        <v>6.2469999999999999</v>
      </c>
      <c r="AE597" s="6">
        <v>6.2910000000000004</v>
      </c>
      <c r="AF597" s="6">
        <v>5.86</v>
      </c>
      <c r="AG597" s="6">
        <v>6.4820000000000002</v>
      </c>
      <c r="AH597" s="6">
        <f t="shared" ref="AH597:AH617" si="581">IF((AF597&lt;&gt;0)*AND(AG597&lt;&gt;0),AVERAGE(AF597:AG597),"")</f>
        <v>6.1710000000000003</v>
      </c>
      <c r="AI597" s="7">
        <v>5.87</v>
      </c>
      <c r="AJ597" s="7">
        <v>6.32</v>
      </c>
      <c r="AK597" s="7">
        <v>6.07</v>
      </c>
      <c r="AL597" s="7">
        <v>6.34</v>
      </c>
      <c r="AM597" s="7">
        <v>6.31</v>
      </c>
      <c r="AN597" s="7">
        <v>6.38</v>
      </c>
      <c r="AO597" s="7">
        <v>6.38</v>
      </c>
      <c r="AP597" s="3"/>
      <c r="AQ597" s="23">
        <f t="shared" si="553"/>
        <v>-0.43599999999999994</v>
      </c>
      <c r="AR597" s="23">
        <f t="shared" si="577"/>
        <v>-0.48399999999999999</v>
      </c>
      <c r="AS597" s="23">
        <f t="shared" si="578"/>
        <v>0.16900000000000048</v>
      </c>
      <c r="AT597" s="23">
        <f t="shared" si="556"/>
        <v>0.21999999999999975</v>
      </c>
      <c r="AU597" s="23">
        <f t="shared" si="557"/>
        <v>0.11099999999999977</v>
      </c>
      <c r="AV597" s="23">
        <f t="shared" si="558"/>
        <v>0</v>
      </c>
      <c r="AW597" s="23">
        <f t="shared" si="559"/>
        <v>3.0000000000001137E-3</v>
      </c>
      <c r="AX597" s="23">
        <f t="shared" si="560"/>
        <v>5.200000000000049E-2</v>
      </c>
      <c r="AY597" s="23">
        <f t="shared" si="561"/>
        <v>-1.4000000000000234E-2</v>
      </c>
      <c r="AZ597" s="23">
        <f t="shared" si="562"/>
        <v>-1.9999999999999574E-2</v>
      </c>
      <c r="BA597" s="23">
        <f t="shared" si="563"/>
        <v>0.15399999999999991</v>
      </c>
      <c r="BB597" s="23">
        <f t="shared" si="564"/>
        <v>0.12710000000000043</v>
      </c>
      <c r="BC597" s="23">
        <f t="shared" si="565"/>
        <v>-7.6999999999999957E-2</v>
      </c>
      <c r="BD597" s="23">
        <f t="shared" si="566"/>
        <v>-3.2999999999999474E-2</v>
      </c>
      <c r="BE597" s="23">
        <f t="shared" si="567"/>
        <v>-0.46399999999999952</v>
      </c>
      <c r="BF597" s="23">
        <f t="shared" si="568"/>
        <v>0.15800000000000036</v>
      </c>
      <c r="BG597" s="23">
        <f t="shared" si="569"/>
        <v>-0.15299999999999958</v>
      </c>
      <c r="BH597" s="23">
        <f t="shared" si="570"/>
        <v>-0.45399999999999974</v>
      </c>
      <c r="BI597" s="23">
        <f t="shared" si="571"/>
        <v>-3.9999999999995595E-3</v>
      </c>
      <c r="BJ597" s="23">
        <f t="shared" si="572"/>
        <v>-0.25399999999999956</v>
      </c>
      <c r="BK597" s="23">
        <f t="shared" si="573"/>
        <v>1.6000000000000014E-2</v>
      </c>
      <c r="BL597" s="23">
        <f t="shared" si="574"/>
        <v>-1.4000000000000234E-2</v>
      </c>
      <c r="BM597" s="23">
        <f t="shared" si="575"/>
        <v>5.600000000000005E-2</v>
      </c>
      <c r="BN597" s="23">
        <f t="shared" si="576"/>
        <v>5.600000000000005E-2</v>
      </c>
      <c r="BP597" s="8">
        <f t="shared" si="527"/>
        <v>0.43599999999999994</v>
      </c>
      <c r="BQ597" s="8">
        <f t="shared" si="528"/>
        <v>0.48399999999999999</v>
      </c>
      <c r="BR597" s="8">
        <f t="shared" si="529"/>
        <v>0.16900000000000048</v>
      </c>
      <c r="BS597" s="8">
        <f t="shared" si="530"/>
        <v>0.21999999999999975</v>
      </c>
      <c r="BT597" s="8">
        <f t="shared" si="531"/>
        <v>0.11099999999999977</v>
      </c>
      <c r="BU597" s="8">
        <f t="shared" si="532"/>
        <v>0</v>
      </c>
      <c r="BV597" s="8">
        <f t="shared" si="533"/>
        <v>3.0000000000001137E-3</v>
      </c>
      <c r="BW597" s="8">
        <f t="shared" si="534"/>
        <v>5.200000000000049E-2</v>
      </c>
      <c r="BX597" s="8">
        <f t="shared" si="535"/>
        <v>1.4000000000000234E-2</v>
      </c>
      <c r="BY597" s="8">
        <f t="shared" si="536"/>
        <v>1.9999999999999574E-2</v>
      </c>
      <c r="BZ597" s="8">
        <f t="shared" si="537"/>
        <v>0.15399999999999991</v>
      </c>
      <c r="CA597" s="8">
        <f t="shared" si="538"/>
        <v>0.12710000000000043</v>
      </c>
      <c r="CB597" s="8">
        <f t="shared" si="539"/>
        <v>7.6999999999999957E-2</v>
      </c>
      <c r="CC597" s="8">
        <f t="shared" si="540"/>
        <v>3.2999999999999474E-2</v>
      </c>
      <c r="CD597" s="8">
        <f t="shared" si="541"/>
        <v>0.46399999999999952</v>
      </c>
      <c r="CE597" s="8">
        <f t="shared" si="542"/>
        <v>0.15800000000000036</v>
      </c>
      <c r="CF597" s="8">
        <f t="shared" si="543"/>
        <v>0.15299999999999958</v>
      </c>
      <c r="CG597" s="8">
        <f t="shared" si="544"/>
        <v>0.45399999999999974</v>
      </c>
      <c r="CH597" s="8">
        <f t="shared" si="545"/>
        <v>3.9999999999995595E-3</v>
      </c>
      <c r="CI597" s="8">
        <f t="shared" si="546"/>
        <v>0.25399999999999956</v>
      </c>
      <c r="CJ597" s="8">
        <f t="shared" si="547"/>
        <v>1.6000000000000014E-2</v>
      </c>
      <c r="CK597" s="8">
        <f t="shared" si="548"/>
        <v>1.4000000000000234E-2</v>
      </c>
      <c r="CL597" s="8">
        <f t="shared" si="549"/>
        <v>5.600000000000005E-2</v>
      </c>
      <c r="CM597" s="8">
        <f t="shared" si="550"/>
        <v>5.600000000000005E-2</v>
      </c>
      <c r="CN597" s="8"/>
    </row>
    <row r="598" spans="1:92">
      <c r="A598" s="1">
        <f t="shared" si="579"/>
        <v>596</v>
      </c>
      <c r="B598" s="34"/>
      <c r="C598" s="1">
        <v>3</v>
      </c>
      <c r="D598" s="4">
        <f t="shared" si="552"/>
        <v>35</v>
      </c>
      <c r="E598" s="4" t="s">
        <v>247</v>
      </c>
      <c r="F598" s="4">
        <v>3</v>
      </c>
      <c r="G598" s="4" t="s">
        <v>13</v>
      </c>
      <c r="H598" s="4" t="s">
        <v>14</v>
      </c>
      <c r="I598" s="4"/>
      <c r="J598" s="5">
        <v>98.4</v>
      </c>
      <c r="K598" s="69"/>
      <c r="L598" s="41">
        <v>1.133</v>
      </c>
      <c r="M598" s="132" t="s">
        <v>126</v>
      </c>
      <c r="N598" s="4" t="s">
        <v>15</v>
      </c>
      <c r="O598" s="6">
        <v>1.1419999999999999</v>
      </c>
      <c r="P598" s="4" t="s">
        <v>9</v>
      </c>
      <c r="Q598" s="3" t="s">
        <v>227</v>
      </c>
      <c r="R598" s="23">
        <v>1.1850000000000001</v>
      </c>
      <c r="S598" s="6">
        <v>1.1200000000000001</v>
      </c>
      <c r="T598" s="6">
        <v>1.141</v>
      </c>
      <c r="U598" s="23">
        <v>1.05</v>
      </c>
      <c r="V598" s="23">
        <v>1.107</v>
      </c>
      <c r="W598" s="50"/>
      <c r="X598" s="50"/>
      <c r="Y598" s="50"/>
      <c r="Z598" s="6">
        <v>1.139</v>
      </c>
      <c r="AA598" s="6">
        <v>1.129</v>
      </c>
      <c r="AB598" s="6">
        <v>1.286</v>
      </c>
      <c r="AC598" s="6">
        <v>1.3620000000000001</v>
      </c>
      <c r="AD598" s="6">
        <v>1.28</v>
      </c>
      <c r="AE598" s="6">
        <v>1.1080000000000001</v>
      </c>
      <c r="AF598" s="6">
        <v>1.0249999999999999</v>
      </c>
      <c r="AG598" s="6">
        <v>0.84099999999999997</v>
      </c>
      <c r="AH598" s="6">
        <f t="shared" si="581"/>
        <v>0.93299999999999994</v>
      </c>
      <c r="AI598" s="7">
        <v>1.31</v>
      </c>
      <c r="AJ598" s="7">
        <v>1</v>
      </c>
      <c r="AK598" s="7">
        <v>0.75</v>
      </c>
      <c r="AL598" s="7">
        <v>1.1200000000000001</v>
      </c>
      <c r="AM598" s="7">
        <v>1.0900000000000001</v>
      </c>
      <c r="AN598" s="7">
        <v>1.1299999999999999</v>
      </c>
      <c r="AO598" s="7">
        <v>1.08</v>
      </c>
      <c r="AP598" s="3"/>
      <c r="AQ598" s="23">
        <f t="shared" si="553"/>
        <v>5.2000000000000046E-2</v>
      </c>
      <c r="AR598" s="23">
        <f t="shared" si="577"/>
        <v>-1.2999999999999901E-2</v>
      </c>
      <c r="AS598" s="23">
        <f t="shared" si="578"/>
        <v>8.0000000000000071E-3</v>
      </c>
      <c r="AT598" s="23">
        <f t="shared" si="556"/>
        <v>-8.2999999999999963E-2</v>
      </c>
      <c r="AU598" s="23">
        <f t="shared" si="557"/>
        <v>-2.6000000000000023E-2</v>
      </c>
      <c r="AV598" s="23" t="str">
        <f t="shared" si="558"/>
        <v/>
      </c>
      <c r="AW598" s="23" t="str">
        <f t="shared" si="559"/>
        <v/>
      </c>
      <c r="AX598" s="23" t="str">
        <f t="shared" si="560"/>
        <v/>
      </c>
      <c r="AY598" s="23">
        <f t="shared" si="561"/>
        <v>6.0000000000000053E-3</v>
      </c>
      <c r="AZ598" s="23">
        <f t="shared" si="562"/>
        <v>-4.0000000000000036E-3</v>
      </c>
      <c r="BA598" s="23">
        <f t="shared" si="563"/>
        <v>0.15300000000000002</v>
      </c>
      <c r="BB598" s="23">
        <f t="shared" si="564"/>
        <v>0.22900000000000009</v>
      </c>
      <c r="BC598" s="23">
        <f t="shared" si="565"/>
        <v>0.14700000000000002</v>
      </c>
      <c r="BD598" s="23">
        <f t="shared" si="566"/>
        <v>-2.4999999999999911E-2</v>
      </c>
      <c r="BE598" s="23">
        <f t="shared" si="567"/>
        <v>-0.1080000000000001</v>
      </c>
      <c r="BF598" s="23">
        <f t="shared" si="568"/>
        <v>-0.29200000000000004</v>
      </c>
      <c r="BG598" s="23">
        <f t="shared" si="569"/>
        <v>-0.20000000000000007</v>
      </c>
      <c r="BH598" s="23">
        <f t="shared" si="570"/>
        <v>0.17700000000000005</v>
      </c>
      <c r="BI598" s="23">
        <f t="shared" si="571"/>
        <v>-0.13300000000000001</v>
      </c>
      <c r="BJ598" s="23">
        <f t="shared" si="572"/>
        <v>-0.38300000000000001</v>
      </c>
      <c r="BK598" s="23">
        <f t="shared" si="573"/>
        <v>-1.2999999999999901E-2</v>
      </c>
      <c r="BL598" s="23">
        <f t="shared" si="574"/>
        <v>-4.2999999999999927E-2</v>
      </c>
      <c r="BM598" s="23">
        <f t="shared" si="575"/>
        <v>-3.0000000000001137E-3</v>
      </c>
      <c r="BN598" s="23">
        <f t="shared" si="576"/>
        <v>-5.2999999999999936E-2</v>
      </c>
      <c r="BP598" s="8">
        <f t="shared" si="527"/>
        <v>5.2000000000000046E-2</v>
      </c>
      <c r="BQ598" s="8">
        <f t="shared" si="528"/>
        <v>1.2999999999999901E-2</v>
      </c>
      <c r="BR598" s="8">
        <f t="shared" si="529"/>
        <v>8.0000000000000071E-3</v>
      </c>
      <c r="BS598" s="8">
        <f t="shared" si="530"/>
        <v>8.2999999999999963E-2</v>
      </c>
      <c r="BT598" s="8">
        <f t="shared" si="531"/>
        <v>2.6000000000000023E-2</v>
      </c>
      <c r="BU598" s="8" t="str">
        <f t="shared" si="532"/>
        <v/>
      </c>
      <c r="BV598" s="8" t="str">
        <f t="shared" si="533"/>
        <v/>
      </c>
      <c r="BW598" s="8" t="str">
        <f t="shared" si="534"/>
        <v/>
      </c>
      <c r="BX598" s="8">
        <f t="shared" si="535"/>
        <v>6.0000000000000053E-3</v>
      </c>
      <c r="BY598" s="8">
        <f t="shared" si="536"/>
        <v>4.0000000000000036E-3</v>
      </c>
      <c r="BZ598" s="8">
        <f t="shared" si="537"/>
        <v>0.15300000000000002</v>
      </c>
      <c r="CA598" s="8">
        <f t="shared" si="538"/>
        <v>0.22900000000000009</v>
      </c>
      <c r="CB598" s="8">
        <f t="shared" si="539"/>
        <v>0.14700000000000002</v>
      </c>
      <c r="CC598" s="8">
        <f t="shared" si="540"/>
        <v>2.4999999999999911E-2</v>
      </c>
      <c r="CD598" s="8">
        <f t="shared" si="541"/>
        <v>0.1080000000000001</v>
      </c>
      <c r="CE598" s="8">
        <f t="shared" si="542"/>
        <v>0.29200000000000004</v>
      </c>
      <c r="CF598" s="8">
        <f t="shared" si="543"/>
        <v>0.20000000000000007</v>
      </c>
      <c r="CG598" s="8">
        <f t="shared" si="544"/>
        <v>0.17700000000000005</v>
      </c>
      <c r="CH598" s="8">
        <f t="shared" si="545"/>
        <v>0.13300000000000001</v>
      </c>
      <c r="CI598" s="8">
        <f t="shared" si="546"/>
        <v>0.38300000000000001</v>
      </c>
      <c r="CJ598" s="8">
        <f t="shared" si="547"/>
        <v>1.2999999999999901E-2</v>
      </c>
      <c r="CK598" s="8">
        <f t="shared" si="548"/>
        <v>4.2999999999999927E-2</v>
      </c>
      <c r="CL598" s="8">
        <f t="shared" si="549"/>
        <v>3.0000000000001137E-3</v>
      </c>
      <c r="CM598" s="8">
        <f t="shared" si="550"/>
        <v>5.2999999999999936E-2</v>
      </c>
      <c r="CN598" s="8"/>
    </row>
    <row r="599" spans="1:92">
      <c r="A599" s="1">
        <f t="shared" si="579"/>
        <v>597</v>
      </c>
      <c r="B599" s="34"/>
      <c r="C599" s="1">
        <v>3</v>
      </c>
      <c r="D599" s="4">
        <f t="shared" si="552"/>
        <v>35</v>
      </c>
      <c r="E599" s="4" t="s">
        <v>252</v>
      </c>
      <c r="F599" s="4">
        <v>3</v>
      </c>
      <c r="G599" s="4" t="s">
        <v>13</v>
      </c>
      <c r="H599" s="4" t="s">
        <v>19</v>
      </c>
      <c r="I599" s="4"/>
      <c r="J599" s="5">
        <v>98.9</v>
      </c>
      <c r="K599" s="69"/>
      <c r="L599" s="41">
        <v>5.5220000000000002</v>
      </c>
      <c r="M599" s="132" t="s">
        <v>126</v>
      </c>
      <c r="N599" s="4" t="s">
        <v>15</v>
      </c>
      <c r="O599" s="6">
        <v>5.3310000000000004</v>
      </c>
      <c r="P599" s="4" t="s">
        <v>9</v>
      </c>
      <c r="Q599" s="3" t="s">
        <v>227</v>
      </c>
      <c r="R599" s="23">
        <v>5.8940000000000001</v>
      </c>
      <c r="S599" s="6">
        <v>5.835</v>
      </c>
      <c r="T599" s="6">
        <v>5.6769999999999996</v>
      </c>
      <c r="U599" s="23">
        <v>5.45</v>
      </c>
      <c r="V599" s="23">
        <v>5.4249999999999998</v>
      </c>
      <c r="W599" s="50"/>
      <c r="X599" s="50"/>
      <c r="Y599" s="50"/>
      <c r="Z599" s="6">
        <v>5.516</v>
      </c>
      <c r="AA599" s="6">
        <v>5.5060000000000002</v>
      </c>
      <c r="AB599" s="6">
        <v>5.5830000000000002</v>
      </c>
      <c r="AC599" s="6">
        <v>5.6349999999999998</v>
      </c>
      <c r="AD599" s="6">
        <v>5.7089999999999996</v>
      </c>
      <c r="AE599" s="6">
        <v>5.4630000000000001</v>
      </c>
      <c r="AF599" s="6">
        <v>5.7480000000000002</v>
      </c>
      <c r="AG599" s="6">
        <v>5.0449999999999999</v>
      </c>
      <c r="AH599" s="6">
        <f t="shared" si="581"/>
        <v>5.3964999999999996</v>
      </c>
      <c r="AI599" s="7">
        <v>5.52</v>
      </c>
      <c r="AJ599" s="7">
        <v>5.52</v>
      </c>
      <c r="AK599" s="7">
        <v>5.37</v>
      </c>
      <c r="AL599" s="7">
        <v>5.54</v>
      </c>
      <c r="AM599" s="7">
        <v>5.5</v>
      </c>
      <c r="AN599" s="7">
        <v>5.54</v>
      </c>
      <c r="AO599" s="7">
        <v>5.54</v>
      </c>
      <c r="AP599" s="3"/>
      <c r="AQ599" s="23">
        <f t="shared" si="553"/>
        <v>0.37199999999999989</v>
      </c>
      <c r="AR599" s="23">
        <f t="shared" si="577"/>
        <v>0.31299999999999972</v>
      </c>
      <c r="AS599" s="23">
        <f t="shared" si="578"/>
        <v>0.15499999999999936</v>
      </c>
      <c r="AT599" s="23">
        <f t="shared" si="556"/>
        <v>-7.2000000000000064E-2</v>
      </c>
      <c r="AU599" s="23">
        <f t="shared" si="557"/>
        <v>-9.7000000000000419E-2</v>
      </c>
      <c r="AV599" s="23" t="str">
        <f t="shared" si="558"/>
        <v/>
      </c>
      <c r="AW599" s="23" t="str">
        <f t="shared" si="559"/>
        <v/>
      </c>
      <c r="AX599" s="23" t="str">
        <f t="shared" si="560"/>
        <v/>
      </c>
      <c r="AY599" s="23">
        <f t="shared" si="561"/>
        <v>-6.0000000000002274E-3</v>
      </c>
      <c r="AZ599" s="23">
        <f t="shared" si="562"/>
        <v>-1.6000000000000014E-2</v>
      </c>
      <c r="BA599" s="23">
        <f t="shared" si="563"/>
        <v>6.0999999999999943E-2</v>
      </c>
      <c r="BB599" s="23">
        <f t="shared" si="564"/>
        <v>0.11299999999999955</v>
      </c>
      <c r="BC599" s="23">
        <f t="shared" si="565"/>
        <v>0.18699999999999939</v>
      </c>
      <c r="BD599" s="23">
        <f t="shared" si="566"/>
        <v>-5.9000000000000163E-2</v>
      </c>
      <c r="BE599" s="23">
        <f t="shared" si="567"/>
        <v>0.22599999999999998</v>
      </c>
      <c r="BF599" s="23">
        <f t="shared" si="568"/>
        <v>-0.47700000000000031</v>
      </c>
      <c r="BG599" s="23">
        <f t="shared" si="569"/>
        <v>-0.12550000000000061</v>
      </c>
      <c r="BH599" s="23">
        <f t="shared" si="570"/>
        <v>-2.0000000000006679E-3</v>
      </c>
      <c r="BI599" s="23">
        <f t="shared" si="571"/>
        <v>-2.0000000000006679E-3</v>
      </c>
      <c r="BJ599" s="23">
        <f t="shared" si="572"/>
        <v>-0.15200000000000014</v>
      </c>
      <c r="BK599" s="23">
        <f t="shared" si="573"/>
        <v>1.7999999999999794E-2</v>
      </c>
      <c r="BL599" s="23">
        <f t="shared" si="574"/>
        <v>-2.2000000000000242E-2</v>
      </c>
      <c r="BM599" s="23">
        <f t="shared" si="575"/>
        <v>1.7999999999999794E-2</v>
      </c>
      <c r="BN599" s="23">
        <f t="shared" si="576"/>
        <v>1.7999999999999794E-2</v>
      </c>
      <c r="BP599" s="8">
        <f t="shared" si="527"/>
        <v>0.37199999999999989</v>
      </c>
      <c r="BQ599" s="8">
        <f t="shared" si="528"/>
        <v>0.31299999999999972</v>
      </c>
      <c r="BR599" s="8">
        <f t="shared" si="529"/>
        <v>0.15499999999999936</v>
      </c>
      <c r="BS599" s="8">
        <f t="shared" si="530"/>
        <v>7.2000000000000064E-2</v>
      </c>
      <c r="BT599" s="8">
        <f t="shared" si="531"/>
        <v>9.7000000000000419E-2</v>
      </c>
      <c r="BU599" s="8" t="str">
        <f t="shared" si="532"/>
        <v/>
      </c>
      <c r="BV599" s="8" t="str">
        <f t="shared" si="533"/>
        <v/>
      </c>
      <c r="BW599" s="8" t="str">
        <f t="shared" si="534"/>
        <v/>
      </c>
      <c r="BX599" s="8">
        <f t="shared" si="535"/>
        <v>6.0000000000002274E-3</v>
      </c>
      <c r="BY599" s="8">
        <f t="shared" si="536"/>
        <v>1.6000000000000014E-2</v>
      </c>
      <c r="BZ599" s="8">
        <f t="shared" si="537"/>
        <v>6.0999999999999943E-2</v>
      </c>
      <c r="CA599" s="8">
        <f t="shared" si="538"/>
        <v>0.11299999999999955</v>
      </c>
      <c r="CB599" s="8">
        <f t="shared" si="539"/>
        <v>0.18699999999999939</v>
      </c>
      <c r="CC599" s="8">
        <f t="shared" si="540"/>
        <v>5.9000000000000163E-2</v>
      </c>
      <c r="CD599" s="8">
        <f t="shared" si="541"/>
        <v>0.22599999999999998</v>
      </c>
      <c r="CE599" s="8">
        <f t="shared" si="542"/>
        <v>0.47700000000000031</v>
      </c>
      <c r="CF599" s="8">
        <f t="shared" si="543"/>
        <v>0.12550000000000061</v>
      </c>
      <c r="CG599" s="8">
        <f t="shared" si="544"/>
        <v>2.0000000000006679E-3</v>
      </c>
      <c r="CH599" s="8">
        <f t="shared" si="545"/>
        <v>2.0000000000006679E-3</v>
      </c>
      <c r="CI599" s="8">
        <f t="shared" si="546"/>
        <v>0.15200000000000014</v>
      </c>
      <c r="CJ599" s="8">
        <f t="shared" si="547"/>
        <v>1.7999999999999794E-2</v>
      </c>
      <c r="CK599" s="8">
        <f t="shared" si="548"/>
        <v>2.2000000000000242E-2</v>
      </c>
      <c r="CL599" s="8">
        <f t="shared" si="549"/>
        <v>1.7999999999999794E-2</v>
      </c>
      <c r="CM599" s="8">
        <f t="shared" si="550"/>
        <v>1.7999999999999794E-2</v>
      </c>
      <c r="CN599" s="8"/>
    </row>
    <row r="600" spans="1:92">
      <c r="A600" s="1">
        <f t="shared" si="579"/>
        <v>598</v>
      </c>
      <c r="B600" s="34"/>
      <c r="C600" s="1">
        <v>3</v>
      </c>
      <c r="D600" s="4">
        <f t="shared" si="552"/>
        <v>35</v>
      </c>
      <c r="E600" s="4" t="s">
        <v>336</v>
      </c>
      <c r="F600" s="4">
        <v>1</v>
      </c>
      <c r="G600" s="4" t="s">
        <v>13</v>
      </c>
      <c r="H600" s="4" t="s">
        <v>14</v>
      </c>
      <c r="I600" s="4" t="s">
        <v>273</v>
      </c>
      <c r="J600" s="5">
        <v>92.7</v>
      </c>
      <c r="K600" s="67">
        <v>0</v>
      </c>
      <c r="L600" s="41">
        <v>1.66</v>
      </c>
      <c r="M600" s="132" t="s">
        <v>134</v>
      </c>
      <c r="N600" s="4" t="s">
        <v>15</v>
      </c>
      <c r="O600" s="6">
        <v>1.6579999999999999</v>
      </c>
      <c r="P600" s="4" t="s">
        <v>9</v>
      </c>
      <c r="Q600" s="3" t="s">
        <v>227</v>
      </c>
      <c r="R600" s="6">
        <v>1.7310000000000001</v>
      </c>
      <c r="S600" s="6">
        <v>1.667</v>
      </c>
      <c r="T600" s="6">
        <v>1.7230000000000001</v>
      </c>
      <c r="U600" s="6">
        <v>1.446</v>
      </c>
      <c r="V600" s="6">
        <v>1.677</v>
      </c>
      <c r="W600" s="6">
        <v>1.663</v>
      </c>
      <c r="X600" s="6">
        <v>1.6659999999999999</v>
      </c>
      <c r="Y600" s="6">
        <v>1.6679999999999999</v>
      </c>
      <c r="Z600" s="23">
        <v>1.67</v>
      </c>
      <c r="AA600" s="23">
        <v>1.657</v>
      </c>
      <c r="AB600" s="6">
        <v>1.724</v>
      </c>
      <c r="AC600" s="6">
        <v>1.8240000000000001</v>
      </c>
      <c r="AD600" s="6">
        <v>1.7709999999999999</v>
      </c>
      <c r="AE600" s="6">
        <v>1.514</v>
      </c>
      <c r="AF600" s="6">
        <v>1.546</v>
      </c>
      <c r="AG600" s="6">
        <v>1.4019999999999999</v>
      </c>
      <c r="AH600" s="6">
        <f t="shared" si="581"/>
        <v>1.474</v>
      </c>
      <c r="AI600" s="7">
        <v>1.83</v>
      </c>
      <c r="AJ600" s="7">
        <v>1.55</v>
      </c>
      <c r="AK600" s="7">
        <v>1.32</v>
      </c>
      <c r="AL600" s="7">
        <v>1.66</v>
      </c>
      <c r="AM600" s="7">
        <v>1.62</v>
      </c>
      <c r="AN600" s="7">
        <v>1.66</v>
      </c>
      <c r="AO600" s="7">
        <v>1.62</v>
      </c>
      <c r="AP600" s="3"/>
      <c r="AQ600" s="23">
        <f t="shared" si="553"/>
        <v>7.1000000000000174E-2</v>
      </c>
      <c r="AR600" s="23">
        <f t="shared" si="577"/>
        <v>7.0000000000001172E-3</v>
      </c>
      <c r="AS600" s="23">
        <f t="shared" si="578"/>
        <v>6.3000000000000167E-2</v>
      </c>
      <c r="AT600" s="23">
        <f t="shared" si="556"/>
        <v>-0.21399999999999997</v>
      </c>
      <c r="AU600" s="23">
        <f t="shared" si="557"/>
        <v>1.7000000000000126E-2</v>
      </c>
      <c r="AV600" s="23">
        <f t="shared" si="558"/>
        <v>3.0000000000001137E-3</v>
      </c>
      <c r="AW600" s="23">
        <f t="shared" si="559"/>
        <v>6.0000000000000053E-3</v>
      </c>
      <c r="AX600" s="23">
        <f t="shared" si="560"/>
        <v>8.0000000000000071E-3</v>
      </c>
      <c r="AY600" s="23">
        <f t="shared" si="561"/>
        <v>1.0000000000000009E-2</v>
      </c>
      <c r="AZ600" s="23">
        <f t="shared" si="562"/>
        <v>-2.9999999999998916E-3</v>
      </c>
      <c r="BA600" s="23">
        <f t="shared" si="563"/>
        <v>6.4000000000000057E-2</v>
      </c>
      <c r="BB600" s="23">
        <f t="shared" si="564"/>
        <v>0.16400000000000015</v>
      </c>
      <c r="BC600" s="23">
        <f t="shared" si="565"/>
        <v>0.11099999999999999</v>
      </c>
      <c r="BD600" s="23">
        <f t="shared" si="566"/>
        <v>-0.14599999999999991</v>
      </c>
      <c r="BE600" s="23">
        <f t="shared" si="567"/>
        <v>-0.11399999999999988</v>
      </c>
      <c r="BF600" s="23">
        <f t="shared" si="568"/>
        <v>-0.25800000000000001</v>
      </c>
      <c r="BG600" s="23">
        <f t="shared" si="569"/>
        <v>-0.18599999999999994</v>
      </c>
      <c r="BH600" s="23">
        <f t="shared" si="570"/>
        <v>0.17000000000000015</v>
      </c>
      <c r="BI600" s="23">
        <f t="shared" si="571"/>
        <v>-0.10999999999999988</v>
      </c>
      <c r="BJ600" s="23">
        <f t="shared" si="572"/>
        <v>-0.33999999999999986</v>
      </c>
      <c r="BK600" s="23">
        <f t="shared" si="573"/>
        <v>0</v>
      </c>
      <c r="BL600" s="23">
        <f t="shared" si="574"/>
        <v>-3.9999999999999813E-2</v>
      </c>
      <c r="BM600" s="23">
        <f t="shared" si="575"/>
        <v>0</v>
      </c>
      <c r="BN600" s="23">
        <f t="shared" si="576"/>
        <v>-3.9999999999999813E-2</v>
      </c>
      <c r="BP600" s="8">
        <f t="shared" si="527"/>
        <v>7.1000000000000174E-2</v>
      </c>
      <c r="BQ600" s="8">
        <f t="shared" si="528"/>
        <v>7.0000000000001172E-3</v>
      </c>
      <c r="BR600" s="8">
        <f t="shared" si="529"/>
        <v>6.3000000000000167E-2</v>
      </c>
      <c r="BS600" s="8">
        <f t="shared" si="530"/>
        <v>0.21399999999999997</v>
      </c>
      <c r="BT600" s="8">
        <f t="shared" si="531"/>
        <v>1.7000000000000126E-2</v>
      </c>
      <c r="BU600" s="8">
        <f t="shared" si="532"/>
        <v>3.0000000000001137E-3</v>
      </c>
      <c r="BV600" s="8">
        <f t="shared" si="533"/>
        <v>6.0000000000000053E-3</v>
      </c>
      <c r="BW600" s="8">
        <f t="shared" si="534"/>
        <v>8.0000000000000071E-3</v>
      </c>
      <c r="BX600" s="8">
        <f t="shared" si="535"/>
        <v>1.0000000000000009E-2</v>
      </c>
      <c r="BY600" s="8">
        <f t="shared" si="536"/>
        <v>2.9999999999998916E-3</v>
      </c>
      <c r="BZ600" s="8">
        <f t="shared" si="537"/>
        <v>6.4000000000000057E-2</v>
      </c>
      <c r="CA600" s="8">
        <f t="shared" si="538"/>
        <v>0.16400000000000015</v>
      </c>
      <c r="CB600" s="8">
        <f t="shared" si="539"/>
        <v>0.11099999999999999</v>
      </c>
      <c r="CC600" s="8">
        <f t="shared" si="540"/>
        <v>0.14599999999999991</v>
      </c>
      <c r="CD600" s="8">
        <f t="shared" si="541"/>
        <v>0.11399999999999988</v>
      </c>
      <c r="CE600" s="8">
        <f t="shared" si="542"/>
        <v>0.25800000000000001</v>
      </c>
      <c r="CF600" s="8">
        <f t="shared" si="543"/>
        <v>0.18599999999999994</v>
      </c>
      <c r="CG600" s="8">
        <f t="shared" si="544"/>
        <v>0.17000000000000015</v>
      </c>
      <c r="CH600" s="8">
        <f t="shared" si="545"/>
        <v>0.10999999999999988</v>
      </c>
      <c r="CI600" s="8">
        <f t="shared" si="546"/>
        <v>0.33999999999999986</v>
      </c>
      <c r="CJ600" s="8">
        <f t="shared" si="547"/>
        <v>0</v>
      </c>
      <c r="CK600" s="8">
        <f t="shared" si="548"/>
        <v>3.9999999999999813E-2</v>
      </c>
      <c r="CL600" s="8">
        <f t="shared" si="549"/>
        <v>0</v>
      </c>
      <c r="CM600" s="8">
        <f t="shared" si="550"/>
        <v>3.9999999999999813E-2</v>
      </c>
      <c r="CN600" s="8"/>
    </row>
    <row r="601" spans="1:92">
      <c r="A601" s="1">
        <f t="shared" si="579"/>
        <v>599</v>
      </c>
      <c r="B601" s="34" t="s">
        <v>350</v>
      </c>
      <c r="C601" s="1">
        <v>3</v>
      </c>
      <c r="D601" s="4">
        <f t="shared" si="552"/>
        <v>35</v>
      </c>
      <c r="E601" s="4" t="s">
        <v>168</v>
      </c>
      <c r="F601" s="4">
        <v>1</v>
      </c>
      <c r="G601" s="4" t="s">
        <v>13</v>
      </c>
      <c r="H601" s="4" t="s">
        <v>14</v>
      </c>
      <c r="I601" s="4"/>
      <c r="J601" s="5">
        <v>92.2</v>
      </c>
      <c r="K601" s="67">
        <v>1E-3</v>
      </c>
      <c r="L601" s="41">
        <v>3.5270000000000001</v>
      </c>
      <c r="M601" s="132" t="s">
        <v>238</v>
      </c>
      <c r="N601" s="4" t="s">
        <v>15</v>
      </c>
      <c r="O601" s="6">
        <v>3.5230000000000001</v>
      </c>
      <c r="P601" s="4" t="s">
        <v>9</v>
      </c>
      <c r="Q601" s="3"/>
      <c r="R601" s="23">
        <v>3.5710000000000002</v>
      </c>
      <c r="S601" s="23">
        <v>3.669</v>
      </c>
      <c r="T601" s="23">
        <v>3.6</v>
      </c>
      <c r="U601" s="23">
        <v>3.2839999999999998</v>
      </c>
      <c r="V601" s="23">
        <v>3.51</v>
      </c>
      <c r="W601" s="23">
        <v>3.5369999999999999</v>
      </c>
      <c r="X601" s="23">
        <v>3.5449999999999999</v>
      </c>
      <c r="Y601" s="23">
        <v>3.5430000000000001</v>
      </c>
      <c r="Z601" s="23">
        <v>3.5550000000000002</v>
      </c>
      <c r="AA601" s="23">
        <v>3.5179999999999998</v>
      </c>
      <c r="AB601" s="23">
        <v>3.516</v>
      </c>
      <c r="AC601" s="23">
        <v>3.6869999999999998</v>
      </c>
      <c r="AD601" s="23">
        <v>3.6789999999999998</v>
      </c>
      <c r="AE601" s="23">
        <v>3.29</v>
      </c>
      <c r="AF601" s="23">
        <v>3.4289999999999998</v>
      </c>
      <c r="AG601" s="23">
        <v>3.262</v>
      </c>
      <c r="AH601" s="6">
        <f>IF((AF601&lt;&gt;0)*AND(AG601&lt;&gt;0),AVERAGE(AF601:AG601),"")</f>
        <v>3.3454999999999999</v>
      </c>
      <c r="AI601" s="11"/>
      <c r="AJ601" s="11"/>
      <c r="AK601" s="11"/>
      <c r="AL601" s="11"/>
      <c r="AM601" s="11"/>
      <c r="AN601" s="11"/>
      <c r="AO601" s="11"/>
      <c r="AP601" s="3"/>
      <c r="AQ601" s="23">
        <f t="shared" si="553"/>
        <v>4.4000000000000039E-2</v>
      </c>
      <c r="AR601" s="23">
        <f t="shared" si="577"/>
        <v>0.1419999999999999</v>
      </c>
      <c r="AS601" s="23">
        <f t="shared" si="578"/>
        <v>7.2999999999999954E-2</v>
      </c>
      <c r="AT601" s="23">
        <f t="shared" si="556"/>
        <v>-0.24300000000000033</v>
      </c>
      <c r="AU601" s="23">
        <f t="shared" si="557"/>
        <v>-1.7000000000000348E-2</v>
      </c>
      <c r="AV601" s="23">
        <f t="shared" si="558"/>
        <v>9.9999999999997868E-3</v>
      </c>
      <c r="AW601" s="23">
        <f t="shared" si="559"/>
        <v>1.7999999999999794E-2</v>
      </c>
      <c r="AX601" s="23">
        <f t="shared" si="560"/>
        <v>1.6000000000000014E-2</v>
      </c>
      <c r="AY601" s="23">
        <f t="shared" si="561"/>
        <v>2.8000000000000025E-2</v>
      </c>
      <c r="AZ601" s="23">
        <f t="shared" si="562"/>
        <v>-9.0000000000003411E-3</v>
      </c>
      <c r="BA601" s="23">
        <f t="shared" si="563"/>
        <v>-1.1000000000000121E-2</v>
      </c>
      <c r="BB601" s="23">
        <f t="shared" si="564"/>
        <v>0.1599999999999997</v>
      </c>
      <c r="BC601" s="23">
        <f t="shared" si="565"/>
        <v>0.15199999999999969</v>
      </c>
      <c r="BD601" s="23">
        <f t="shared" si="566"/>
        <v>-0.2370000000000001</v>
      </c>
      <c r="BE601" s="23">
        <f t="shared" si="567"/>
        <v>-9.8000000000000309E-2</v>
      </c>
      <c r="BF601" s="23">
        <f t="shared" si="568"/>
        <v>-0.26500000000000012</v>
      </c>
      <c r="BG601" s="23">
        <f t="shared" si="569"/>
        <v>-0.18150000000000022</v>
      </c>
      <c r="BH601" s="23" t="str">
        <f t="shared" si="570"/>
        <v/>
      </c>
      <c r="BI601" s="23" t="str">
        <f t="shared" si="571"/>
        <v/>
      </c>
      <c r="BJ601" s="23" t="str">
        <f t="shared" si="572"/>
        <v/>
      </c>
      <c r="BK601" s="23" t="str">
        <f t="shared" si="573"/>
        <v/>
      </c>
      <c r="BL601" s="23" t="str">
        <f t="shared" si="574"/>
        <v/>
      </c>
      <c r="BM601" s="23" t="str">
        <f t="shared" si="575"/>
        <v/>
      </c>
      <c r="BN601" s="23" t="str">
        <f t="shared" si="576"/>
        <v/>
      </c>
      <c r="BP601" s="8">
        <f t="shared" si="527"/>
        <v>4.4000000000000039E-2</v>
      </c>
      <c r="BQ601" s="8">
        <f t="shared" si="528"/>
        <v>0.1419999999999999</v>
      </c>
      <c r="BR601" s="8">
        <f t="shared" si="529"/>
        <v>7.2999999999999954E-2</v>
      </c>
      <c r="BS601" s="8">
        <f t="shared" si="530"/>
        <v>0.24300000000000033</v>
      </c>
      <c r="BT601" s="8">
        <f t="shared" si="531"/>
        <v>1.7000000000000348E-2</v>
      </c>
      <c r="BU601" s="8">
        <f t="shared" si="532"/>
        <v>9.9999999999997868E-3</v>
      </c>
      <c r="BV601" s="8">
        <f t="shared" si="533"/>
        <v>1.7999999999999794E-2</v>
      </c>
      <c r="BW601" s="8">
        <f t="shared" si="534"/>
        <v>1.6000000000000014E-2</v>
      </c>
      <c r="BX601" s="8">
        <f t="shared" si="535"/>
        <v>2.8000000000000025E-2</v>
      </c>
      <c r="BY601" s="8">
        <f t="shared" si="536"/>
        <v>9.0000000000003411E-3</v>
      </c>
      <c r="BZ601" s="8">
        <f t="shared" si="537"/>
        <v>1.1000000000000121E-2</v>
      </c>
      <c r="CA601" s="8">
        <f t="shared" si="538"/>
        <v>0.1599999999999997</v>
      </c>
      <c r="CB601" s="8">
        <f t="shared" si="539"/>
        <v>0.15199999999999969</v>
      </c>
      <c r="CC601" s="8">
        <f t="shared" si="540"/>
        <v>0.2370000000000001</v>
      </c>
      <c r="CD601" s="8">
        <f t="shared" si="541"/>
        <v>9.8000000000000309E-2</v>
      </c>
      <c r="CE601" s="8">
        <f t="shared" si="542"/>
        <v>0.26500000000000012</v>
      </c>
      <c r="CF601" s="8">
        <f t="shared" si="543"/>
        <v>0.18150000000000022</v>
      </c>
      <c r="CG601" s="8" t="str">
        <f t="shared" si="544"/>
        <v/>
      </c>
      <c r="CH601" s="8" t="str">
        <f t="shared" si="545"/>
        <v/>
      </c>
      <c r="CI601" s="8" t="str">
        <f t="shared" si="546"/>
        <v/>
      </c>
      <c r="CJ601" s="8" t="str">
        <f t="shared" si="547"/>
        <v/>
      </c>
      <c r="CK601" s="8" t="str">
        <f t="shared" si="548"/>
        <v/>
      </c>
      <c r="CL601" s="8" t="str">
        <f t="shared" si="549"/>
        <v/>
      </c>
      <c r="CM601" s="8" t="str">
        <f t="shared" si="550"/>
        <v/>
      </c>
      <c r="CN601" s="8"/>
    </row>
    <row r="602" spans="1:92">
      <c r="A602" s="1">
        <f t="shared" si="579"/>
        <v>600</v>
      </c>
      <c r="B602" s="34"/>
      <c r="C602" s="1">
        <v>3</v>
      </c>
      <c r="D602" s="4">
        <f t="shared" si="552"/>
        <v>35</v>
      </c>
      <c r="E602" s="4" t="s">
        <v>251</v>
      </c>
      <c r="F602" s="4">
        <v>1</v>
      </c>
      <c r="G602" s="4" t="s">
        <v>13</v>
      </c>
      <c r="H602" s="4" t="s">
        <v>19</v>
      </c>
      <c r="I602" s="4"/>
      <c r="J602" s="5">
        <v>85.8</v>
      </c>
      <c r="K602" s="67">
        <v>3.4000000000000002E-2</v>
      </c>
      <c r="L602" s="41">
        <v>6.2409999999999997</v>
      </c>
      <c r="M602" s="132" t="s">
        <v>238</v>
      </c>
      <c r="N602" s="4" t="s">
        <v>15</v>
      </c>
      <c r="O602" s="6">
        <v>6.2429999999999994</v>
      </c>
      <c r="P602" s="4" t="s">
        <v>9</v>
      </c>
      <c r="Q602" s="3"/>
      <c r="R602" s="23">
        <v>6.4560000000000004</v>
      </c>
      <c r="S602" s="23">
        <v>5.9059999999999997</v>
      </c>
      <c r="T602" s="23">
        <v>6.8410000000000002</v>
      </c>
      <c r="U602" s="23">
        <v>6.0720000000000001</v>
      </c>
      <c r="V602" s="23">
        <v>6.6920000000000002</v>
      </c>
      <c r="W602" s="23">
        <v>6.3739999999999997</v>
      </c>
      <c r="X602" s="23">
        <v>6.3609999999999998</v>
      </c>
      <c r="Y602" s="23">
        <v>6.3230000000000004</v>
      </c>
      <c r="Z602" s="23">
        <v>6.1719999999999997</v>
      </c>
      <c r="AA602" s="23">
        <v>6.2720000000000002</v>
      </c>
      <c r="AB602" s="23">
        <v>6.3220000000000001</v>
      </c>
      <c r="AC602" s="23">
        <v>6.3719999999999999</v>
      </c>
      <c r="AD602" s="23">
        <v>6.2089999999999996</v>
      </c>
      <c r="AE602" s="23">
        <v>6.0060000000000002</v>
      </c>
      <c r="AF602" s="23">
        <v>5.7750000000000004</v>
      </c>
      <c r="AG602" s="23">
        <v>6.8209999999999997</v>
      </c>
      <c r="AH602" s="6">
        <f>IF((AF602&lt;&gt;0)*AND(AG602&lt;&gt;0),AVERAGE(AF602:AG602),"")</f>
        <v>6.298</v>
      </c>
      <c r="AI602" s="11"/>
      <c r="AJ602" s="11"/>
      <c r="AK602" s="11"/>
      <c r="AL602" s="11"/>
      <c r="AM602" s="11"/>
      <c r="AN602" s="11"/>
      <c r="AO602" s="11"/>
      <c r="AP602" s="3"/>
      <c r="AQ602" s="23">
        <f t="shared" si="553"/>
        <v>0.21500000000000075</v>
      </c>
      <c r="AR602" s="23">
        <f t="shared" si="577"/>
        <v>-0.33499999999999996</v>
      </c>
      <c r="AS602" s="23">
        <f t="shared" si="578"/>
        <v>0.60000000000000053</v>
      </c>
      <c r="AT602" s="23">
        <f t="shared" si="556"/>
        <v>-0.16899999999999959</v>
      </c>
      <c r="AU602" s="23">
        <f t="shared" si="557"/>
        <v>0.45100000000000051</v>
      </c>
      <c r="AV602" s="23">
        <f t="shared" si="558"/>
        <v>0.13300000000000001</v>
      </c>
      <c r="AW602" s="23">
        <f t="shared" si="559"/>
        <v>0.12000000000000011</v>
      </c>
      <c r="AX602" s="23">
        <f t="shared" si="560"/>
        <v>8.2000000000000739E-2</v>
      </c>
      <c r="AY602" s="23">
        <f t="shared" si="561"/>
        <v>-6.899999999999995E-2</v>
      </c>
      <c r="AZ602" s="23">
        <f t="shared" si="562"/>
        <v>3.1000000000000583E-2</v>
      </c>
      <c r="BA602" s="23">
        <f t="shared" si="563"/>
        <v>8.1000000000000405E-2</v>
      </c>
      <c r="BB602" s="23">
        <f t="shared" si="564"/>
        <v>0.13100000000000023</v>
      </c>
      <c r="BC602" s="23">
        <f t="shared" si="565"/>
        <v>-3.2000000000000028E-2</v>
      </c>
      <c r="BD602" s="23">
        <f t="shared" si="566"/>
        <v>-0.23499999999999943</v>
      </c>
      <c r="BE602" s="23">
        <f t="shared" si="567"/>
        <v>-0.4659999999999993</v>
      </c>
      <c r="BF602" s="23">
        <f t="shared" si="568"/>
        <v>0.58000000000000007</v>
      </c>
      <c r="BG602" s="23">
        <f t="shared" si="569"/>
        <v>5.7000000000000384E-2</v>
      </c>
      <c r="BH602" s="23" t="str">
        <f t="shared" si="570"/>
        <v/>
      </c>
      <c r="BI602" s="23" t="str">
        <f t="shared" si="571"/>
        <v/>
      </c>
      <c r="BJ602" s="23" t="str">
        <f t="shared" si="572"/>
        <v/>
      </c>
      <c r="BK602" s="23" t="str">
        <f t="shared" si="573"/>
        <v/>
      </c>
      <c r="BL602" s="23" t="str">
        <f t="shared" si="574"/>
        <v/>
      </c>
      <c r="BM602" s="23" t="str">
        <f t="shared" si="575"/>
        <v/>
      </c>
      <c r="BN602" s="23" t="str">
        <f t="shared" si="576"/>
        <v/>
      </c>
      <c r="BP602" s="8">
        <f t="shared" si="527"/>
        <v>0.21500000000000075</v>
      </c>
      <c r="BQ602" s="8">
        <f t="shared" si="528"/>
        <v>0.33499999999999996</v>
      </c>
      <c r="BR602" s="8">
        <f t="shared" si="529"/>
        <v>0.60000000000000053</v>
      </c>
      <c r="BS602" s="8">
        <f t="shared" si="530"/>
        <v>0.16899999999999959</v>
      </c>
      <c r="BT602" s="8">
        <f t="shared" si="531"/>
        <v>0.45100000000000051</v>
      </c>
      <c r="BU602" s="8">
        <f t="shared" si="532"/>
        <v>0.13300000000000001</v>
      </c>
      <c r="BV602" s="8">
        <f t="shared" si="533"/>
        <v>0.12000000000000011</v>
      </c>
      <c r="BW602" s="8">
        <f t="shared" si="534"/>
        <v>8.2000000000000739E-2</v>
      </c>
      <c r="BX602" s="8">
        <f t="shared" si="535"/>
        <v>6.899999999999995E-2</v>
      </c>
      <c r="BY602" s="8">
        <f t="shared" si="536"/>
        <v>3.1000000000000583E-2</v>
      </c>
      <c r="BZ602" s="8">
        <f t="shared" si="537"/>
        <v>8.1000000000000405E-2</v>
      </c>
      <c r="CA602" s="8">
        <f t="shared" si="538"/>
        <v>0.13100000000000023</v>
      </c>
      <c r="CB602" s="8">
        <f t="shared" si="539"/>
        <v>3.2000000000000028E-2</v>
      </c>
      <c r="CC602" s="8">
        <f t="shared" si="540"/>
        <v>0.23499999999999943</v>
      </c>
      <c r="CD602" s="8">
        <f t="shared" si="541"/>
        <v>0.4659999999999993</v>
      </c>
      <c r="CE602" s="8">
        <f t="shared" si="542"/>
        <v>0.58000000000000007</v>
      </c>
      <c r="CF602" s="8">
        <f t="shared" si="543"/>
        <v>5.7000000000000384E-2</v>
      </c>
      <c r="CG602" s="8" t="str">
        <f t="shared" si="544"/>
        <v/>
      </c>
      <c r="CH602" s="8" t="str">
        <f t="shared" si="545"/>
        <v/>
      </c>
      <c r="CI602" s="8" t="str">
        <f t="shared" si="546"/>
        <v/>
      </c>
      <c r="CJ602" s="8" t="str">
        <f t="shared" si="547"/>
        <v/>
      </c>
      <c r="CK602" s="8" t="str">
        <f t="shared" si="548"/>
        <v/>
      </c>
      <c r="CL602" s="8" t="str">
        <f t="shared" si="549"/>
        <v/>
      </c>
      <c r="CM602" s="8" t="str">
        <f t="shared" si="550"/>
        <v/>
      </c>
      <c r="CN602" s="8"/>
    </row>
    <row r="603" spans="1:92">
      <c r="A603" s="1">
        <f t="shared" si="579"/>
        <v>601</v>
      </c>
      <c r="B603" s="34"/>
      <c r="C603" s="1">
        <v>3</v>
      </c>
      <c r="D603" s="4">
        <f t="shared" si="552"/>
        <v>35</v>
      </c>
      <c r="E603" s="4" t="s">
        <v>168</v>
      </c>
      <c r="F603" s="4">
        <v>1</v>
      </c>
      <c r="G603" s="4" t="s">
        <v>13</v>
      </c>
      <c r="H603" s="4" t="s">
        <v>14</v>
      </c>
      <c r="I603" s="4"/>
      <c r="J603" s="5">
        <v>85.1</v>
      </c>
      <c r="K603" s="67">
        <v>0</v>
      </c>
      <c r="L603" s="41">
        <v>7.2760000000000016</v>
      </c>
      <c r="M603" s="132" t="s">
        <v>238</v>
      </c>
      <c r="N603" s="4" t="s">
        <v>15</v>
      </c>
      <c r="O603" s="6">
        <v>7.2680000000000007</v>
      </c>
      <c r="P603" s="4" t="s">
        <v>9</v>
      </c>
      <c r="Q603" s="3"/>
      <c r="R603" s="23">
        <v>7.883</v>
      </c>
      <c r="S603" s="23">
        <v>7.44</v>
      </c>
      <c r="T603" s="23">
        <v>7.726</v>
      </c>
      <c r="U603" s="23">
        <v>7.1840000000000002</v>
      </c>
      <c r="V603" s="23">
        <v>7.6070000000000002</v>
      </c>
      <c r="W603" s="23">
        <v>7.4329999999999998</v>
      </c>
      <c r="X603" s="23">
        <v>7.4279999999999999</v>
      </c>
      <c r="Y603" s="23">
        <v>7.383</v>
      </c>
      <c r="Z603" s="23">
        <v>7.3170000000000002</v>
      </c>
      <c r="AA603" s="23">
        <v>7.3120000000000003</v>
      </c>
      <c r="AB603" s="23">
        <v>7.673</v>
      </c>
      <c r="AC603" s="23">
        <v>7.7510000000000003</v>
      </c>
      <c r="AD603" s="23">
        <v>7.6539999999999999</v>
      </c>
      <c r="AE603" s="23">
        <v>7.423</v>
      </c>
      <c r="AF603" s="23">
        <v>7.3179999999999996</v>
      </c>
      <c r="AG603" s="23">
        <v>7.0789999999999997</v>
      </c>
      <c r="AH603" s="6">
        <f>IF((AF603&lt;&gt;0)*AND(AG603&lt;&gt;0),AVERAGE(AF603:AG603),"")</f>
        <v>7.1984999999999992</v>
      </c>
      <c r="AI603" s="11"/>
      <c r="AJ603" s="11"/>
      <c r="AK603" s="11"/>
      <c r="AL603" s="11"/>
      <c r="AM603" s="11"/>
      <c r="AN603" s="11"/>
      <c r="AO603" s="11"/>
      <c r="AP603" s="3"/>
      <c r="AQ603" s="23">
        <f t="shared" si="553"/>
        <v>0.60699999999999843</v>
      </c>
      <c r="AR603" s="23">
        <f t="shared" si="577"/>
        <v>0.16399999999999881</v>
      </c>
      <c r="AS603" s="23">
        <f t="shared" si="578"/>
        <v>0.4499999999999984</v>
      </c>
      <c r="AT603" s="23">
        <f t="shared" si="556"/>
        <v>-9.2000000000001414E-2</v>
      </c>
      <c r="AU603" s="23">
        <f t="shared" si="557"/>
        <v>0.33099999999999863</v>
      </c>
      <c r="AV603" s="23">
        <f t="shared" si="558"/>
        <v>0.15699999999999825</v>
      </c>
      <c r="AW603" s="23">
        <f t="shared" si="559"/>
        <v>0.15199999999999836</v>
      </c>
      <c r="AX603" s="23">
        <f t="shared" si="560"/>
        <v>0.10699999999999843</v>
      </c>
      <c r="AY603" s="23">
        <f t="shared" si="561"/>
        <v>4.0999999999998593E-2</v>
      </c>
      <c r="AZ603" s="23">
        <f t="shared" si="562"/>
        <v>3.59999999999987E-2</v>
      </c>
      <c r="BA603" s="23">
        <f t="shared" si="563"/>
        <v>0.39699999999999847</v>
      </c>
      <c r="BB603" s="23">
        <f t="shared" si="564"/>
        <v>0.47499999999999876</v>
      </c>
      <c r="BC603" s="23">
        <f t="shared" si="565"/>
        <v>0.37799999999999834</v>
      </c>
      <c r="BD603" s="23">
        <f t="shared" si="566"/>
        <v>0.14699999999999847</v>
      </c>
      <c r="BE603" s="23">
        <f t="shared" si="567"/>
        <v>4.1999999999998039E-2</v>
      </c>
      <c r="BF603" s="23">
        <f t="shared" si="568"/>
        <v>-0.19700000000000184</v>
      </c>
      <c r="BG603" s="23">
        <f t="shared" si="569"/>
        <v>-7.7500000000002345E-2</v>
      </c>
      <c r="BH603" s="23" t="str">
        <f t="shared" si="570"/>
        <v/>
      </c>
      <c r="BI603" s="23" t="str">
        <f t="shared" si="571"/>
        <v/>
      </c>
      <c r="BJ603" s="23" t="str">
        <f t="shared" si="572"/>
        <v/>
      </c>
      <c r="BK603" s="23" t="str">
        <f t="shared" si="573"/>
        <v/>
      </c>
      <c r="BL603" s="23" t="str">
        <f t="shared" si="574"/>
        <v/>
      </c>
      <c r="BM603" s="23" t="str">
        <f t="shared" si="575"/>
        <v/>
      </c>
      <c r="BN603" s="23" t="str">
        <f t="shared" si="576"/>
        <v/>
      </c>
      <c r="BP603" s="8">
        <f t="shared" si="527"/>
        <v>0.60699999999999843</v>
      </c>
      <c r="BQ603" s="8">
        <f t="shared" si="528"/>
        <v>0.16399999999999881</v>
      </c>
      <c r="BR603" s="8">
        <f t="shared" si="529"/>
        <v>0.4499999999999984</v>
      </c>
      <c r="BS603" s="8">
        <f t="shared" si="530"/>
        <v>9.2000000000001414E-2</v>
      </c>
      <c r="BT603" s="8">
        <f t="shared" si="531"/>
        <v>0.33099999999999863</v>
      </c>
      <c r="BU603" s="8">
        <f t="shared" si="532"/>
        <v>0.15699999999999825</v>
      </c>
      <c r="BV603" s="8">
        <f t="shared" si="533"/>
        <v>0.15199999999999836</v>
      </c>
      <c r="BW603" s="8">
        <f t="shared" si="534"/>
        <v>0.10699999999999843</v>
      </c>
      <c r="BX603" s="8">
        <f t="shared" si="535"/>
        <v>4.0999999999998593E-2</v>
      </c>
      <c r="BY603" s="8">
        <f t="shared" si="536"/>
        <v>3.59999999999987E-2</v>
      </c>
      <c r="BZ603" s="8">
        <f t="shared" si="537"/>
        <v>0.39699999999999847</v>
      </c>
      <c r="CA603" s="8">
        <f t="shared" si="538"/>
        <v>0.47499999999999876</v>
      </c>
      <c r="CB603" s="8">
        <f t="shared" si="539"/>
        <v>0.37799999999999834</v>
      </c>
      <c r="CC603" s="8">
        <f t="shared" si="540"/>
        <v>0.14699999999999847</v>
      </c>
      <c r="CD603" s="8">
        <f t="shared" si="541"/>
        <v>4.1999999999998039E-2</v>
      </c>
      <c r="CE603" s="8">
        <f t="shared" si="542"/>
        <v>0.19700000000000184</v>
      </c>
      <c r="CF603" s="8">
        <f t="shared" si="543"/>
        <v>7.7500000000002345E-2</v>
      </c>
      <c r="CG603" s="8" t="str">
        <f t="shared" si="544"/>
        <v/>
      </c>
      <c r="CH603" s="8" t="str">
        <f t="shared" si="545"/>
        <v/>
      </c>
      <c r="CI603" s="8" t="str">
        <f t="shared" si="546"/>
        <v/>
      </c>
      <c r="CJ603" s="8" t="str">
        <f t="shared" si="547"/>
        <v/>
      </c>
      <c r="CK603" s="8" t="str">
        <f t="shared" si="548"/>
        <v/>
      </c>
      <c r="CL603" s="8" t="str">
        <f t="shared" si="549"/>
        <v/>
      </c>
      <c r="CM603" s="8" t="str">
        <f t="shared" si="550"/>
        <v/>
      </c>
      <c r="CN603" s="8"/>
    </row>
    <row r="604" spans="1:92">
      <c r="A604" s="1">
        <f t="shared" si="579"/>
        <v>602</v>
      </c>
      <c r="B604" s="34"/>
      <c r="C604" s="1">
        <v>3</v>
      </c>
      <c r="D604" s="4">
        <f t="shared" si="552"/>
        <v>35</v>
      </c>
      <c r="E604" s="4" t="s">
        <v>251</v>
      </c>
      <c r="F604" s="4">
        <v>1</v>
      </c>
      <c r="G604" s="4" t="s">
        <v>16</v>
      </c>
      <c r="H604" s="4" t="s">
        <v>17</v>
      </c>
      <c r="I604" s="4"/>
      <c r="J604" s="5">
        <v>91</v>
      </c>
      <c r="K604" s="67">
        <v>3.7999999999999999E-2</v>
      </c>
      <c r="L604" s="41">
        <v>7.4650000000000007</v>
      </c>
      <c r="M604" s="132" t="s">
        <v>238</v>
      </c>
      <c r="N604" s="4" t="s">
        <v>15</v>
      </c>
      <c r="O604" s="6">
        <v>7.5100000000000007</v>
      </c>
      <c r="P604" s="4" t="s">
        <v>9</v>
      </c>
      <c r="Q604" s="3"/>
      <c r="R604" s="23">
        <v>7.2290000000000001</v>
      </c>
      <c r="S604" s="23">
        <v>7.1269999999999998</v>
      </c>
      <c r="T604" s="23">
        <v>7.8570000000000002</v>
      </c>
      <c r="U604" s="23">
        <v>7.65</v>
      </c>
      <c r="V604" s="23">
        <v>7.6929999999999996</v>
      </c>
      <c r="W604" s="23">
        <v>7.5369999999999999</v>
      </c>
      <c r="X604" s="23">
        <v>7.5369999999999999</v>
      </c>
      <c r="Y604" s="23">
        <v>7.5389999999999997</v>
      </c>
      <c r="Z604" s="23">
        <v>7.4409999999999998</v>
      </c>
      <c r="AA604" s="23">
        <v>7.484</v>
      </c>
      <c r="AB604" s="23">
        <v>7.7789999999999999</v>
      </c>
      <c r="AC604" s="23">
        <v>7.7160000000000002</v>
      </c>
      <c r="AD604" s="23">
        <v>7.5179999999999998</v>
      </c>
      <c r="AE604" s="23">
        <v>7.5860000000000003</v>
      </c>
      <c r="AF604" s="23">
        <v>7.1749999999999998</v>
      </c>
      <c r="AG604" s="23">
        <v>7.6109999999999998</v>
      </c>
      <c r="AH604" s="6">
        <f>IF((AF604&lt;&gt;0)*AND(AG604&lt;&gt;0),AVERAGE(AF604:AG604),"")</f>
        <v>7.3929999999999998</v>
      </c>
      <c r="AI604" s="11"/>
      <c r="AJ604" s="11"/>
      <c r="AK604" s="11"/>
      <c r="AL604" s="11"/>
      <c r="AM604" s="11"/>
      <c r="AN604" s="11"/>
      <c r="AO604" s="11"/>
      <c r="AP604" s="3"/>
      <c r="AQ604" s="23">
        <f t="shared" si="553"/>
        <v>-0.23600000000000065</v>
      </c>
      <c r="AR604" s="23">
        <f t="shared" si="577"/>
        <v>-0.33800000000000097</v>
      </c>
      <c r="AS604" s="23">
        <f t="shared" si="578"/>
        <v>0.39199999999999946</v>
      </c>
      <c r="AT604" s="23">
        <f t="shared" si="556"/>
        <v>0.18499999999999961</v>
      </c>
      <c r="AU604" s="23">
        <f t="shared" si="557"/>
        <v>0.22799999999999887</v>
      </c>
      <c r="AV604" s="23">
        <f t="shared" si="558"/>
        <v>7.1999999999999176E-2</v>
      </c>
      <c r="AW604" s="23">
        <f t="shared" si="559"/>
        <v>7.1999999999999176E-2</v>
      </c>
      <c r="AX604" s="23">
        <f t="shared" si="560"/>
        <v>7.3999999999998956E-2</v>
      </c>
      <c r="AY604" s="23">
        <f t="shared" si="561"/>
        <v>-2.4000000000000909E-2</v>
      </c>
      <c r="AZ604" s="23">
        <f t="shared" si="562"/>
        <v>1.899999999999924E-2</v>
      </c>
      <c r="BA604" s="23">
        <f t="shared" si="563"/>
        <v>0.31399999999999917</v>
      </c>
      <c r="BB604" s="23">
        <f t="shared" si="564"/>
        <v>0.25099999999999945</v>
      </c>
      <c r="BC604" s="23">
        <f t="shared" si="565"/>
        <v>5.2999999999999048E-2</v>
      </c>
      <c r="BD604" s="23">
        <f t="shared" si="566"/>
        <v>0.12099999999999955</v>
      </c>
      <c r="BE604" s="23">
        <f t="shared" si="567"/>
        <v>-0.29000000000000092</v>
      </c>
      <c r="BF604" s="23">
        <f t="shared" si="568"/>
        <v>0.14599999999999902</v>
      </c>
      <c r="BG604" s="23">
        <f t="shared" si="569"/>
        <v>-7.2000000000000952E-2</v>
      </c>
      <c r="BH604" s="23" t="str">
        <f t="shared" si="570"/>
        <v/>
      </c>
      <c r="BI604" s="23" t="str">
        <f t="shared" si="571"/>
        <v/>
      </c>
      <c r="BJ604" s="23" t="str">
        <f t="shared" si="572"/>
        <v/>
      </c>
      <c r="BK604" s="23" t="str">
        <f t="shared" si="573"/>
        <v/>
      </c>
      <c r="BL604" s="23" t="str">
        <f t="shared" si="574"/>
        <v/>
      </c>
      <c r="BM604" s="23" t="str">
        <f t="shared" si="575"/>
        <v/>
      </c>
      <c r="BN604" s="23" t="str">
        <f t="shared" si="576"/>
        <v/>
      </c>
      <c r="BP604" s="8">
        <f t="shared" si="527"/>
        <v>0.23600000000000065</v>
      </c>
      <c r="BQ604" s="8">
        <f t="shared" si="528"/>
        <v>0.33800000000000097</v>
      </c>
      <c r="BR604" s="8">
        <f t="shared" si="529"/>
        <v>0.39199999999999946</v>
      </c>
      <c r="BS604" s="8">
        <f t="shared" si="530"/>
        <v>0.18499999999999961</v>
      </c>
      <c r="BT604" s="8">
        <f t="shared" si="531"/>
        <v>0.22799999999999887</v>
      </c>
      <c r="BU604" s="8">
        <f t="shared" si="532"/>
        <v>7.1999999999999176E-2</v>
      </c>
      <c r="BV604" s="8">
        <f t="shared" si="533"/>
        <v>7.1999999999999176E-2</v>
      </c>
      <c r="BW604" s="8">
        <f t="shared" si="534"/>
        <v>7.3999999999998956E-2</v>
      </c>
      <c r="BX604" s="8">
        <f t="shared" si="535"/>
        <v>2.4000000000000909E-2</v>
      </c>
      <c r="BY604" s="8">
        <f t="shared" si="536"/>
        <v>1.899999999999924E-2</v>
      </c>
      <c r="BZ604" s="8">
        <f t="shared" si="537"/>
        <v>0.31399999999999917</v>
      </c>
      <c r="CA604" s="8">
        <f t="shared" si="538"/>
        <v>0.25099999999999945</v>
      </c>
      <c r="CB604" s="8">
        <f t="shared" si="539"/>
        <v>5.2999999999999048E-2</v>
      </c>
      <c r="CC604" s="8">
        <f t="shared" si="540"/>
        <v>0.12099999999999955</v>
      </c>
      <c r="CD604" s="8">
        <f t="shared" si="541"/>
        <v>0.29000000000000092</v>
      </c>
      <c r="CE604" s="8">
        <f t="shared" si="542"/>
        <v>0.14599999999999902</v>
      </c>
      <c r="CF604" s="8">
        <f t="shared" si="543"/>
        <v>7.2000000000000952E-2</v>
      </c>
      <c r="CG604" s="8" t="str">
        <f t="shared" si="544"/>
        <v/>
      </c>
      <c r="CH604" s="8" t="str">
        <f t="shared" si="545"/>
        <v/>
      </c>
      <c r="CI604" s="8" t="str">
        <f t="shared" si="546"/>
        <v/>
      </c>
      <c r="CJ604" s="8" t="str">
        <f t="shared" si="547"/>
        <v/>
      </c>
      <c r="CK604" s="8" t="str">
        <f t="shared" si="548"/>
        <v/>
      </c>
      <c r="CL604" s="8" t="str">
        <f t="shared" si="549"/>
        <v/>
      </c>
      <c r="CM604" s="8" t="str">
        <f t="shared" si="550"/>
        <v/>
      </c>
      <c r="CN604" s="8"/>
    </row>
    <row r="605" spans="1:92">
      <c r="A605" s="1">
        <f t="shared" si="579"/>
        <v>603</v>
      </c>
      <c r="B605" s="34"/>
      <c r="C605" s="1">
        <v>3</v>
      </c>
      <c r="D605" s="4">
        <f t="shared" si="552"/>
        <v>35</v>
      </c>
      <c r="E605" s="4" t="s">
        <v>168</v>
      </c>
      <c r="F605" s="4">
        <v>1</v>
      </c>
      <c r="G605" s="4" t="s">
        <v>16</v>
      </c>
      <c r="H605" s="4" t="s">
        <v>24</v>
      </c>
      <c r="I605" s="4"/>
      <c r="J605" s="5">
        <v>91.3</v>
      </c>
      <c r="K605" s="67">
        <v>2.4E-2</v>
      </c>
      <c r="L605" s="41">
        <v>8.6819999999999986</v>
      </c>
      <c r="M605" s="132" t="s">
        <v>238</v>
      </c>
      <c r="N605" s="4" t="s">
        <v>15</v>
      </c>
      <c r="O605" s="6">
        <v>8.7319999999999993</v>
      </c>
      <c r="P605" s="4" t="s">
        <v>9</v>
      </c>
      <c r="Q605" s="3"/>
      <c r="R605" s="23">
        <v>8.3949999999999996</v>
      </c>
      <c r="S605" s="23">
        <v>8.4039999999999999</v>
      </c>
      <c r="T605" s="23">
        <v>8.8559999999999999</v>
      </c>
      <c r="U605" s="23">
        <v>8.6059999999999999</v>
      </c>
      <c r="V605" s="23">
        <v>8.7219999999999995</v>
      </c>
      <c r="W605" s="23">
        <v>8.6839999999999993</v>
      </c>
      <c r="X605" s="23">
        <v>8.6940000000000008</v>
      </c>
      <c r="Y605" s="23">
        <v>8.7149999999999999</v>
      </c>
      <c r="Z605" s="23">
        <v>8.6739999999999995</v>
      </c>
      <c r="AA605" s="23">
        <v>8.6639999999999997</v>
      </c>
      <c r="AB605" s="23">
        <v>8.6180000000000003</v>
      </c>
      <c r="AC605" s="23">
        <v>8.6440000000000001</v>
      </c>
      <c r="AD605" s="23">
        <v>8.5630000000000006</v>
      </c>
      <c r="AE605" s="23">
        <v>8.4269999999999996</v>
      </c>
      <c r="AF605" s="23">
        <v>8.3379999999999992</v>
      </c>
      <c r="AG605" s="23">
        <v>8.8170000000000002</v>
      </c>
      <c r="AH605" s="6">
        <f>IF((AF605&lt;&gt;0)*AND(AG605&lt;&gt;0),AVERAGE(AF605:AG605),"")</f>
        <v>8.5775000000000006</v>
      </c>
      <c r="AI605" s="11"/>
      <c r="AJ605" s="50"/>
      <c r="AK605" s="50"/>
      <c r="AL605" s="11"/>
      <c r="AM605" s="11"/>
      <c r="AN605" s="11"/>
      <c r="AO605" s="11"/>
      <c r="AP605" s="3"/>
      <c r="AQ605" s="23">
        <f t="shared" si="553"/>
        <v>-0.28699999999999903</v>
      </c>
      <c r="AR605" s="23">
        <f t="shared" si="577"/>
        <v>-0.27799999999999869</v>
      </c>
      <c r="AS605" s="23">
        <f t="shared" si="578"/>
        <v>0.17400000000000126</v>
      </c>
      <c r="AT605" s="23">
        <f t="shared" si="556"/>
        <v>-7.5999999999998735E-2</v>
      </c>
      <c r="AU605" s="23">
        <f t="shared" si="557"/>
        <v>4.0000000000000924E-2</v>
      </c>
      <c r="AV605" s="23">
        <f t="shared" si="558"/>
        <v>2.0000000000006679E-3</v>
      </c>
      <c r="AW605" s="23">
        <f t="shared" si="559"/>
        <v>1.2000000000002231E-2</v>
      </c>
      <c r="AX605" s="23">
        <f t="shared" si="560"/>
        <v>3.3000000000001251E-2</v>
      </c>
      <c r="AY605" s="23">
        <f t="shared" si="561"/>
        <v>-7.9999999999991189E-3</v>
      </c>
      <c r="AZ605" s="23">
        <f t="shared" si="562"/>
        <v>-1.7999999999998906E-2</v>
      </c>
      <c r="BA605" s="23">
        <f t="shared" si="563"/>
        <v>-6.399999999999828E-2</v>
      </c>
      <c r="BB605" s="23">
        <f t="shared" si="564"/>
        <v>-3.7999999999998479E-2</v>
      </c>
      <c r="BC605" s="23">
        <f t="shared" si="565"/>
        <v>-0.118999999999998</v>
      </c>
      <c r="BD605" s="23">
        <f t="shared" si="566"/>
        <v>-0.25499999999999901</v>
      </c>
      <c r="BE605" s="23">
        <f t="shared" si="567"/>
        <v>-0.34399999999999942</v>
      </c>
      <c r="BF605" s="23">
        <f t="shared" si="568"/>
        <v>0.13500000000000156</v>
      </c>
      <c r="BG605" s="23">
        <f t="shared" si="569"/>
        <v>-0.10449999999999804</v>
      </c>
      <c r="BH605" s="23" t="str">
        <f t="shared" si="570"/>
        <v/>
      </c>
      <c r="BI605" s="23" t="str">
        <f t="shared" si="571"/>
        <v/>
      </c>
      <c r="BJ605" s="23" t="str">
        <f t="shared" si="572"/>
        <v/>
      </c>
      <c r="BK605" s="23" t="str">
        <f t="shared" si="573"/>
        <v/>
      </c>
      <c r="BL605" s="23" t="str">
        <f t="shared" si="574"/>
        <v/>
      </c>
      <c r="BM605" s="23" t="str">
        <f t="shared" si="575"/>
        <v/>
      </c>
      <c r="BN605" s="23" t="str">
        <f t="shared" si="576"/>
        <v/>
      </c>
      <c r="BP605" s="8">
        <f t="shared" si="527"/>
        <v>0.28699999999999903</v>
      </c>
      <c r="BQ605" s="8">
        <f t="shared" si="528"/>
        <v>0.27799999999999869</v>
      </c>
      <c r="BR605" s="8">
        <f t="shared" si="529"/>
        <v>0.17400000000000126</v>
      </c>
      <c r="BS605" s="8">
        <f t="shared" si="530"/>
        <v>7.5999999999998735E-2</v>
      </c>
      <c r="BT605" s="8">
        <f t="shared" si="531"/>
        <v>4.0000000000000924E-2</v>
      </c>
      <c r="BU605" s="8">
        <f t="shared" si="532"/>
        <v>2.0000000000006679E-3</v>
      </c>
      <c r="BV605" s="8">
        <f t="shared" si="533"/>
        <v>1.2000000000002231E-2</v>
      </c>
      <c r="BW605" s="8">
        <f t="shared" si="534"/>
        <v>3.3000000000001251E-2</v>
      </c>
      <c r="BX605" s="8">
        <f t="shared" si="535"/>
        <v>7.9999999999991189E-3</v>
      </c>
      <c r="BY605" s="8">
        <f t="shared" si="536"/>
        <v>1.7999999999998906E-2</v>
      </c>
      <c r="BZ605" s="8">
        <f t="shared" si="537"/>
        <v>6.399999999999828E-2</v>
      </c>
      <c r="CA605" s="8">
        <f t="shared" si="538"/>
        <v>3.7999999999998479E-2</v>
      </c>
      <c r="CB605" s="8">
        <f t="shared" si="539"/>
        <v>0.118999999999998</v>
      </c>
      <c r="CC605" s="8">
        <f t="shared" si="540"/>
        <v>0.25499999999999901</v>
      </c>
      <c r="CD605" s="8">
        <f t="shared" si="541"/>
        <v>0.34399999999999942</v>
      </c>
      <c r="CE605" s="8">
        <f t="shared" si="542"/>
        <v>0.13500000000000156</v>
      </c>
      <c r="CF605" s="8">
        <f t="shared" si="543"/>
        <v>0.10449999999999804</v>
      </c>
      <c r="CG605" s="8" t="str">
        <f t="shared" si="544"/>
        <v/>
      </c>
      <c r="CH605" s="8" t="str">
        <f t="shared" si="545"/>
        <v/>
      </c>
      <c r="CI605" s="8" t="str">
        <f t="shared" si="546"/>
        <v/>
      </c>
      <c r="CJ605" s="8" t="str">
        <f t="shared" si="547"/>
        <v/>
      </c>
      <c r="CK605" s="8" t="str">
        <f t="shared" si="548"/>
        <v/>
      </c>
      <c r="CL605" s="8" t="str">
        <f t="shared" si="549"/>
        <v/>
      </c>
      <c r="CM605" s="8" t="str">
        <f t="shared" si="550"/>
        <v/>
      </c>
      <c r="CN605" s="8"/>
    </row>
    <row r="606" spans="1:92" ht="15">
      <c r="A606" s="1">
        <f t="shared" si="579"/>
        <v>604</v>
      </c>
      <c r="B606" s="34"/>
      <c r="C606" s="1">
        <v>3</v>
      </c>
      <c r="D606" s="4">
        <f t="shared" si="552"/>
        <v>35</v>
      </c>
      <c r="E606" s="4" t="s">
        <v>251</v>
      </c>
      <c r="F606" s="4">
        <v>1</v>
      </c>
      <c r="G606" s="4" t="s">
        <v>13</v>
      </c>
      <c r="H606" s="4" t="s">
        <v>138</v>
      </c>
      <c r="I606" s="4" t="s">
        <v>346</v>
      </c>
      <c r="J606" s="5">
        <v>50.6</v>
      </c>
      <c r="K606" s="67">
        <v>8.5000000000000006E-2</v>
      </c>
      <c r="L606" s="41">
        <v>7.9690000000000003</v>
      </c>
      <c r="M606" s="132" t="s">
        <v>120</v>
      </c>
      <c r="N606" s="4" t="s">
        <v>15</v>
      </c>
      <c r="O606" s="11"/>
      <c r="P606" s="11"/>
      <c r="Q606" s="3"/>
      <c r="R606" s="11"/>
      <c r="S606" s="11"/>
      <c r="T606" s="11"/>
      <c r="U606" s="11"/>
      <c r="V606" s="11"/>
      <c r="W606" s="11"/>
      <c r="X606" s="11"/>
      <c r="Y606" s="23">
        <v>9.3350000000000009</v>
      </c>
      <c r="Z606" s="23">
        <v>9.1050000000000004</v>
      </c>
      <c r="AA606" s="23">
        <v>8.5239999999999991</v>
      </c>
      <c r="AB606" s="11"/>
      <c r="AC606" s="11"/>
      <c r="AD606" s="11"/>
      <c r="AE606" s="11"/>
      <c r="AF606" s="11"/>
      <c r="AG606" s="23">
        <v>6.0170000000000003</v>
      </c>
      <c r="AH606" s="11"/>
      <c r="AI606" s="100">
        <v>8.1850000000000005</v>
      </c>
      <c r="AJ606" s="94">
        <v>7.9669999999999996</v>
      </c>
      <c r="AK606" s="94">
        <v>7.97</v>
      </c>
      <c r="AL606" s="94">
        <v>7.9390000000000001</v>
      </c>
      <c r="AM606" s="94">
        <v>7.9450000000000003</v>
      </c>
      <c r="AN606" s="100">
        <v>7.992</v>
      </c>
      <c r="AO606" s="100">
        <v>8.0009999999999994</v>
      </c>
      <c r="AP606" s="3"/>
      <c r="AQ606" s="23" t="str">
        <f t="shared" si="553"/>
        <v/>
      </c>
      <c r="AR606" s="23" t="str">
        <f t="shared" si="577"/>
        <v/>
      </c>
      <c r="AS606" s="23" t="str">
        <f t="shared" si="578"/>
        <v/>
      </c>
      <c r="AT606" s="23" t="str">
        <f t="shared" si="556"/>
        <v/>
      </c>
      <c r="AU606" s="23" t="str">
        <f t="shared" si="557"/>
        <v/>
      </c>
      <c r="AV606" s="23" t="str">
        <f t="shared" si="558"/>
        <v/>
      </c>
      <c r="AW606" s="23" t="str">
        <f t="shared" si="559"/>
        <v/>
      </c>
      <c r="AX606" s="23" t="str">
        <f t="shared" si="560"/>
        <v/>
      </c>
      <c r="AY606" s="23" t="str">
        <f t="shared" si="561"/>
        <v/>
      </c>
      <c r="AZ606" s="23" t="str">
        <f t="shared" si="562"/>
        <v/>
      </c>
      <c r="BA606" s="23" t="str">
        <f t="shared" si="563"/>
        <v/>
      </c>
      <c r="BB606" s="23" t="str">
        <f t="shared" si="564"/>
        <v/>
      </c>
      <c r="BC606" s="23" t="str">
        <f t="shared" si="565"/>
        <v/>
      </c>
      <c r="BD606" s="23" t="str">
        <f t="shared" si="566"/>
        <v/>
      </c>
      <c r="BE606" s="23" t="str">
        <f t="shared" si="567"/>
        <v/>
      </c>
      <c r="BF606" s="23" t="str">
        <f t="shared" si="568"/>
        <v/>
      </c>
      <c r="BG606" s="23" t="str">
        <f t="shared" si="569"/>
        <v/>
      </c>
      <c r="BH606" s="23" t="str">
        <f t="shared" si="570"/>
        <v/>
      </c>
      <c r="BI606" s="23" t="str">
        <f t="shared" si="571"/>
        <v/>
      </c>
      <c r="BJ606" s="23" t="str">
        <f t="shared" si="572"/>
        <v/>
      </c>
      <c r="BK606" s="23" t="str">
        <f t="shared" si="573"/>
        <v/>
      </c>
      <c r="BL606" s="23" t="str">
        <f t="shared" si="574"/>
        <v/>
      </c>
      <c r="BM606" s="23" t="str">
        <f t="shared" si="575"/>
        <v/>
      </c>
      <c r="BN606" s="23" t="str">
        <f t="shared" si="576"/>
        <v/>
      </c>
      <c r="BP606" s="8" t="str">
        <f t="shared" si="527"/>
        <v/>
      </c>
      <c r="BQ606" s="8" t="str">
        <f t="shared" si="528"/>
        <v/>
      </c>
      <c r="BR606" s="8" t="str">
        <f t="shared" si="529"/>
        <v/>
      </c>
      <c r="BS606" s="8" t="str">
        <f t="shared" si="530"/>
        <v/>
      </c>
      <c r="BT606" s="8" t="str">
        <f t="shared" si="531"/>
        <v/>
      </c>
      <c r="BU606" s="8" t="str">
        <f t="shared" si="532"/>
        <v/>
      </c>
      <c r="BV606" s="8" t="str">
        <f t="shared" si="533"/>
        <v/>
      </c>
      <c r="BW606" s="8" t="str">
        <f t="shared" si="534"/>
        <v/>
      </c>
      <c r="BX606" s="8" t="str">
        <f t="shared" si="535"/>
        <v/>
      </c>
      <c r="BY606" s="8" t="str">
        <f t="shared" si="536"/>
        <v/>
      </c>
      <c r="BZ606" s="8" t="str">
        <f t="shared" si="537"/>
        <v/>
      </c>
      <c r="CA606" s="8" t="str">
        <f t="shared" si="538"/>
        <v/>
      </c>
      <c r="CB606" s="8" t="str">
        <f t="shared" si="539"/>
        <v/>
      </c>
      <c r="CC606" s="8" t="str">
        <f t="shared" si="540"/>
        <v/>
      </c>
      <c r="CD606" s="8" t="str">
        <f t="shared" si="541"/>
        <v/>
      </c>
      <c r="CE606" s="8" t="str">
        <f t="shared" si="542"/>
        <v/>
      </c>
      <c r="CF606" s="8" t="str">
        <f t="shared" si="543"/>
        <v/>
      </c>
      <c r="CG606" s="8" t="str">
        <f t="shared" si="544"/>
        <v/>
      </c>
      <c r="CH606" s="8" t="str">
        <f t="shared" si="545"/>
        <v/>
      </c>
      <c r="CI606" s="8" t="str">
        <f t="shared" si="546"/>
        <v/>
      </c>
      <c r="CJ606" s="8" t="str">
        <f t="shared" si="547"/>
        <v/>
      </c>
      <c r="CK606" s="8" t="str">
        <f t="shared" si="548"/>
        <v/>
      </c>
      <c r="CL606" s="8" t="str">
        <f t="shared" si="549"/>
        <v/>
      </c>
      <c r="CM606" s="8" t="str">
        <f t="shared" si="550"/>
        <v/>
      </c>
      <c r="CN606" s="8"/>
    </row>
    <row r="607" spans="1:92">
      <c r="A607" s="1">
        <f t="shared" si="579"/>
        <v>605</v>
      </c>
      <c r="B607" s="34"/>
      <c r="C607" s="1">
        <v>3</v>
      </c>
      <c r="D607" s="4">
        <f t="shared" si="552"/>
        <v>35</v>
      </c>
      <c r="E607" s="4" t="s">
        <v>247</v>
      </c>
      <c r="F607" s="4">
        <v>3</v>
      </c>
      <c r="G607" s="4" t="s">
        <v>13</v>
      </c>
      <c r="H607" s="4" t="s">
        <v>14</v>
      </c>
      <c r="I607" s="4"/>
      <c r="J607" s="5">
        <v>98.1</v>
      </c>
      <c r="K607" s="69"/>
      <c r="L607" s="41">
        <v>2.6970000000000001</v>
      </c>
      <c r="M607" s="132" t="s">
        <v>126</v>
      </c>
      <c r="N607" s="4" t="s">
        <v>15</v>
      </c>
      <c r="O607" s="6">
        <v>2.7030000000000003</v>
      </c>
      <c r="P607" s="4" t="s">
        <v>9</v>
      </c>
      <c r="Q607" s="3"/>
      <c r="R607" s="23">
        <v>2.7280000000000002</v>
      </c>
      <c r="S607" s="23">
        <v>2.7949999999999999</v>
      </c>
      <c r="T607" s="23">
        <v>2.7170000000000001</v>
      </c>
      <c r="U607" s="23">
        <v>2.5590000000000002</v>
      </c>
      <c r="V607" s="23">
        <v>2.6230000000000002</v>
      </c>
      <c r="W607" s="11"/>
      <c r="X607" s="11"/>
      <c r="Y607" s="11"/>
      <c r="Z607" s="23">
        <v>2.718</v>
      </c>
      <c r="AA607" s="23">
        <v>2.6850000000000001</v>
      </c>
      <c r="AB607" s="23">
        <v>2.7650000000000001</v>
      </c>
      <c r="AC607" s="23">
        <v>2.9220000000000002</v>
      </c>
      <c r="AD607" s="23">
        <v>2.8769999999999998</v>
      </c>
      <c r="AE607" s="23">
        <v>2.5720000000000001</v>
      </c>
      <c r="AF607" s="23">
        <v>2.5680000000000001</v>
      </c>
      <c r="AG607" s="23">
        <v>2.16</v>
      </c>
      <c r="AH607" s="6">
        <f>IF((AF607&lt;&gt;0)*AND(AG607&lt;&gt;0),AVERAGE(AF607:AG607),"")</f>
        <v>2.3639999999999999</v>
      </c>
      <c r="AI607" s="11"/>
      <c r="AJ607" s="50"/>
      <c r="AK607" s="50"/>
      <c r="AL607" s="11"/>
      <c r="AM607" s="11"/>
      <c r="AN607" s="11"/>
      <c r="AO607" s="11"/>
      <c r="AP607" s="3"/>
      <c r="AQ607" s="23">
        <f t="shared" si="553"/>
        <v>3.1000000000000139E-2</v>
      </c>
      <c r="AR607" s="23">
        <f t="shared" si="577"/>
        <v>9.7999999999999865E-2</v>
      </c>
      <c r="AS607" s="23">
        <f t="shared" si="578"/>
        <v>2.0000000000000018E-2</v>
      </c>
      <c r="AT607" s="23">
        <f t="shared" si="556"/>
        <v>-0.1379999999999999</v>
      </c>
      <c r="AU607" s="23">
        <f t="shared" si="557"/>
        <v>-7.3999999999999844E-2</v>
      </c>
      <c r="AV607" s="23" t="str">
        <f t="shared" si="558"/>
        <v/>
      </c>
      <c r="AW607" s="23" t="str">
        <f t="shared" si="559"/>
        <v/>
      </c>
      <c r="AX607" s="23" t="str">
        <f t="shared" si="560"/>
        <v/>
      </c>
      <c r="AY607" s="23">
        <f t="shared" si="561"/>
        <v>2.0999999999999908E-2</v>
      </c>
      <c r="AZ607" s="23">
        <f t="shared" si="562"/>
        <v>-1.2000000000000011E-2</v>
      </c>
      <c r="BA607" s="23">
        <f t="shared" si="563"/>
        <v>6.800000000000006E-2</v>
      </c>
      <c r="BB607" s="23">
        <f t="shared" si="564"/>
        <v>0.22500000000000009</v>
      </c>
      <c r="BC607" s="23">
        <f t="shared" si="565"/>
        <v>0.17999999999999972</v>
      </c>
      <c r="BD607" s="23">
        <f t="shared" si="566"/>
        <v>-0.125</v>
      </c>
      <c r="BE607" s="23">
        <f t="shared" si="567"/>
        <v>-0.129</v>
      </c>
      <c r="BF607" s="23">
        <f t="shared" si="568"/>
        <v>-0.53699999999999992</v>
      </c>
      <c r="BG607" s="23">
        <f t="shared" si="569"/>
        <v>-0.33300000000000018</v>
      </c>
      <c r="BH607" s="23" t="str">
        <f t="shared" si="570"/>
        <v/>
      </c>
      <c r="BI607" s="23" t="str">
        <f t="shared" si="571"/>
        <v/>
      </c>
      <c r="BJ607" s="23" t="str">
        <f t="shared" si="572"/>
        <v/>
      </c>
      <c r="BK607" s="23" t="str">
        <f t="shared" si="573"/>
        <v/>
      </c>
      <c r="BL607" s="23" t="str">
        <f t="shared" si="574"/>
        <v/>
      </c>
      <c r="BM607" s="23" t="str">
        <f t="shared" si="575"/>
        <v/>
      </c>
      <c r="BN607" s="23" t="str">
        <f t="shared" si="576"/>
        <v/>
      </c>
      <c r="BP607" s="8">
        <f t="shared" si="527"/>
        <v>3.1000000000000139E-2</v>
      </c>
      <c r="BQ607" s="8">
        <f t="shared" si="528"/>
        <v>9.7999999999999865E-2</v>
      </c>
      <c r="BR607" s="8">
        <f t="shared" si="529"/>
        <v>2.0000000000000018E-2</v>
      </c>
      <c r="BS607" s="8">
        <f t="shared" si="530"/>
        <v>0.1379999999999999</v>
      </c>
      <c r="BT607" s="8">
        <f t="shared" si="531"/>
        <v>7.3999999999999844E-2</v>
      </c>
      <c r="BU607" s="8" t="str">
        <f t="shared" si="532"/>
        <v/>
      </c>
      <c r="BV607" s="8" t="str">
        <f t="shared" si="533"/>
        <v/>
      </c>
      <c r="BW607" s="8" t="str">
        <f t="shared" si="534"/>
        <v/>
      </c>
      <c r="BX607" s="8">
        <f t="shared" si="535"/>
        <v>2.0999999999999908E-2</v>
      </c>
      <c r="BY607" s="8">
        <f t="shared" si="536"/>
        <v>1.2000000000000011E-2</v>
      </c>
      <c r="BZ607" s="8">
        <f t="shared" si="537"/>
        <v>6.800000000000006E-2</v>
      </c>
      <c r="CA607" s="8">
        <f t="shared" si="538"/>
        <v>0.22500000000000009</v>
      </c>
      <c r="CB607" s="8">
        <f t="shared" si="539"/>
        <v>0.17999999999999972</v>
      </c>
      <c r="CC607" s="8">
        <f t="shared" si="540"/>
        <v>0.125</v>
      </c>
      <c r="CD607" s="8">
        <f t="shared" si="541"/>
        <v>0.129</v>
      </c>
      <c r="CE607" s="8">
        <f t="shared" si="542"/>
        <v>0.53699999999999992</v>
      </c>
      <c r="CF607" s="8">
        <f t="shared" si="543"/>
        <v>0.33300000000000018</v>
      </c>
      <c r="CG607" s="8" t="str">
        <f t="shared" si="544"/>
        <v/>
      </c>
      <c r="CH607" s="8" t="str">
        <f t="shared" si="545"/>
        <v/>
      </c>
      <c r="CI607" s="8" t="str">
        <f t="shared" si="546"/>
        <v/>
      </c>
      <c r="CJ607" s="8" t="str">
        <f t="shared" si="547"/>
        <v/>
      </c>
      <c r="CK607" s="8" t="str">
        <f t="shared" si="548"/>
        <v/>
      </c>
      <c r="CL607" s="8" t="str">
        <f t="shared" si="549"/>
        <v/>
      </c>
      <c r="CM607" s="8" t="str">
        <f t="shared" si="550"/>
        <v/>
      </c>
      <c r="CN607" s="8"/>
    </row>
    <row r="608" spans="1:92">
      <c r="A608" s="1">
        <f t="shared" si="579"/>
        <v>606</v>
      </c>
      <c r="B608" s="34"/>
      <c r="C608" s="1">
        <v>3</v>
      </c>
      <c r="D608" s="4">
        <f t="shared" si="552"/>
        <v>35</v>
      </c>
      <c r="E608" s="4" t="s">
        <v>252</v>
      </c>
      <c r="F608" s="4">
        <v>3</v>
      </c>
      <c r="G608" s="4" t="s">
        <v>13</v>
      </c>
      <c r="H608" s="4" t="s">
        <v>19</v>
      </c>
      <c r="I608" s="4"/>
      <c r="J608" s="5">
        <v>97.2</v>
      </c>
      <c r="K608" s="69"/>
      <c r="L608" s="41">
        <v>5.0560000000000018</v>
      </c>
      <c r="M608" s="132" t="s">
        <v>126</v>
      </c>
      <c r="N608" s="4" t="s">
        <v>15</v>
      </c>
      <c r="O608" s="6">
        <v>5.0640000000000027</v>
      </c>
      <c r="P608" s="4" t="s">
        <v>9</v>
      </c>
      <c r="Q608" s="3"/>
      <c r="R608" s="1">
        <v>5.9850000000000003</v>
      </c>
      <c r="S608" s="6">
        <v>5.1210000000000004</v>
      </c>
      <c r="T608" s="91">
        <v>5.3979999999999997</v>
      </c>
      <c r="U608" s="1">
        <v>4.9690000000000003</v>
      </c>
      <c r="V608" s="23">
        <v>5.12</v>
      </c>
      <c r="W608" s="11"/>
      <c r="X608" s="11"/>
      <c r="Y608" s="11"/>
      <c r="Z608" s="23">
        <v>5.0659999999999998</v>
      </c>
      <c r="AA608" s="23">
        <v>5.0510000000000002</v>
      </c>
      <c r="AB608" s="23">
        <v>5.31</v>
      </c>
      <c r="AC608" s="23">
        <v>5.3879999999999999</v>
      </c>
      <c r="AD608" s="23">
        <v>5.3159999999999998</v>
      </c>
      <c r="AE608" s="23">
        <v>5.1070000000000002</v>
      </c>
      <c r="AF608" s="23">
        <v>4.9930000000000003</v>
      </c>
      <c r="AG608" s="1">
        <v>4.9790000000000001</v>
      </c>
      <c r="AH608" s="6">
        <f>IF((AF608&lt;&gt;0)*AND(AG608&lt;&gt;0),AVERAGE(AF608:AG608),"")</f>
        <v>4.9860000000000007</v>
      </c>
      <c r="AI608" s="11"/>
      <c r="AJ608" s="11"/>
      <c r="AK608" s="11"/>
      <c r="AL608" s="11"/>
      <c r="AM608" s="11"/>
      <c r="AN608" s="11"/>
      <c r="AO608" s="11"/>
      <c r="AP608" s="3"/>
      <c r="AQ608" s="23">
        <f t="shared" si="553"/>
        <v>0.92899999999999849</v>
      </c>
      <c r="AR608" s="23">
        <f t="shared" si="577"/>
        <v>6.4999999999998614E-2</v>
      </c>
      <c r="AS608" s="23">
        <f t="shared" si="578"/>
        <v>0.34199999999999786</v>
      </c>
      <c r="AT608" s="23">
        <f t="shared" si="556"/>
        <v>-8.7000000000001521E-2</v>
      </c>
      <c r="AU608" s="23">
        <f t="shared" si="557"/>
        <v>6.399999999999828E-2</v>
      </c>
      <c r="AV608" s="23" t="str">
        <f t="shared" si="558"/>
        <v/>
      </c>
      <c r="AW608" s="23" t="str">
        <f t="shared" si="559"/>
        <v/>
      </c>
      <c r="AX608" s="23" t="str">
        <f t="shared" si="560"/>
        <v/>
      </c>
      <c r="AY608" s="23">
        <f t="shared" si="561"/>
        <v>9.9999999999980105E-3</v>
      </c>
      <c r="AZ608" s="23">
        <f t="shared" si="562"/>
        <v>-5.0000000000016698E-3</v>
      </c>
      <c r="BA608" s="23">
        <f t="shared" si="563"/>
        <v>0.25399999999999778</v>
      </c>
      <c r="BB608" s="23">
        <f t="shared" si="564"/>
        <v>0.33199999999999807</v>
      </c>
      <c r="BC608" s="23">
        <f t="shared" si="565"/>
        <v>0.25999999999999801</v>
      </c>
      <c r="BD608" s="23">
        <f t="shared" si="566"/>
        <v>5.099999999999838E-2</v>
      </c>
      <c r="BE608" s="23">
        <f t="shared" si="567"/>
        <v>-6.3000000000001499E-2</v>
      </c>
      <c r="BF608" s="23">
        <f t="shared" si="568"/>
        <v>-7.7000000000001734E-2</v>
      </c>
      <c r="BG608" s="23">
        <f t="shared" si="569"/>
        <v>-7.0000000000001172E-2</v>
      </c>
      <c r="BH608" s="23" t="str">
        <f t="shared" si="570"/>
        <v/>
      </c>
      <c r="BI608" s="23" t="str">
        <f t="shared" si="571"/>
        <v/>
      </c>
      <c r="BJ608" s="23" t="str">
        <f t="shared" si="572"/>
        <v/>
      </c>
      <c r="BK608" s="23" t="str">
        <f t="shared" si="573"/>
        <v/>
      </c>
      <c r="BL608" s="23" t="str">
        <f t="shared" si="574"/>
        <v/>
      </c>
      <c r="BM608" s="23" t="str">
        <f t="shared" si="575"/>
        <v/>
      </c>
      <c r="BN608" s="23" t="str">
        <f t="shared" si="576"/>
        <v/>
      </c>
      <c r="BP608" s="8">
        <f t="shared" si="527"/>
        <v>0.92899999999999849</v>
      </c>
      <c r="BQ608" s="8">
        <f t="shared" si="528"/>
        <v>6.4999999999998614E-2</v>
      </c>
      <c r="BR608" s="8">
        <f t="shared" si="529"/>
        <v>0.34199999999999786</v>
      </c>
      <c r="BS608" s="8">
        <f t="shared" si="530"/>
        <v>8.7000000000001521E-2</v>
      </c>
      <c r="BT608" s="8">
        <f t="shared" si="531"/>
        <v>6.399999999999828E-2</v>
      </c>
      <c r="BU608" s="8" t="str">
        <f t="shared" si="532"/>
        <v/>
      </c>
      <c r="BV608" s="8" t="str">
        <f t="shared" si="533"/>
        <v/>
      </c>
      <c r="BW608" s="8" t="str">
        <f t="shared" si="534"/>
        <v/>
      </c>
      <c r="BX608" s="8">
        <f t="shared" si="535"/>
        <v>9.9999999999980105E-3</v>
      </c>
      <c r="BY608" s="8">
        <f t="shared" si="536"/>
        <v>5.0000000000016698E-3</v>
      </c>
      <c r="BZ608" s="8">
        <f t="shared" si="537"/>
        <v>0.25399999999999778</v>
      </c>
      <c r="CA608" s="8">
        <f t="shared" si="538"/>
        <v>0.33199999999999807</v>
      </c>
      <c r="CB608" s="8">
        <f t="shared" si="539"/>
        <v>0.25999999999999801</v>
      </c>
      <c r="CC608" s="8">
        <f t="shared" si="540"/>
        <v>5.099999999999838E-2</v>
      </c>
      <c r="CD608" s="8">
        <f t="shared" si="541"/>
        <v>6.3000000000001499E-2</v>
      </c>
      <c r="CE608" s="8">
        <f t="shared" si="542"/>
        <v>7.7000000000001734E-2</v>
      </c>
      <c r="CF608" s="8">
        <f t="shared" si="543"/>
        <v>7.0000000000001172E-2</v>
      </c>
      <c r="CG608" s="8" t="str">
        <f t="shared" si="544"/>
        <v/>
      </c>
      <c r="CH608" s="8" t="str">
        <f t="shared" si="545"/>
        <v/>
      </c>
      <c r="CI608" s="8" t="str">
        <f t="shared" si="546"/>
        <v/>
      </c>
      <c r="CJ608" s="8" t="str">
        <f t="shared" si="547"/>
        <v/>
      </c>
      <c r="CK608" s="8" t="str">
        <f t="shared" si="548"/>
        <v/>
      </c>
      <c r="CL608" s="8" t="str">
        <f t="shared" si="549"/>
        <v/>
      </c>
      <c r="CM608" s="8" t="str">
        <f t="shared" si="550"/>
        <v/>
      </c>
      <c r="CN608" s="8"/>
    </row>
    <row r="609" spans="1:92">
      <c r="A609" s="1">
        <f t="shared" si="579"/>
        <v>607</v>
      </c>
      <c r="B609" s="34"/>
      <c r="C609" s="1">
        <v>3</v>
      </c>
      <c r="D609" s="4">
        <f t="shared" si="552"/>
        <v>35</v>
      </c>
      <c r="E609" s="4" t="s">
        <v>247</v>
      </c>
      <c r="F609" s="4">
        <v>3</v>
      </c>
      <c r="G609" s="4" t="s">
        <v>13</v>
      </c>
      <c r="H609" s="4" t="s">
        <v>14</v>
      </c>
      <c r="I609" s="4"/>
      <c r="J609" s="5">
        <v>96.9</v>
      </c>
      <c r="K609" s="69"/>
      <c r="L609" s="41">
        <v>6.8449999999999998</v>
      </c>
      <c r="M609" s="132" t="s">
        <v>126</v>
      </c>
      <c r="N609" s="4" t="s">
        <v>15</v>
      </c>
      <c r="O609" s="6">
        <v>6.8450000000000006</v>
      </c>
      <c r="P609" s="4" t="s">
        <v>9</v>
      </c>
      <c r="Q609" s="3"/>
      <c r="R609" s="1">
        <v>7.2279999999999998</v>
      </c>
      <c r="S609" s="1">
        <v>6.9589999999999996</v>
      </c>
      <c r="T609" s="1">
        <v>7.0869999999999997</v>
      </c>
      <c r="U609" s="1">
        <v>6.8280000000000003</v>
      </c>
      <c r="V609" s="23">
        <v>6.99</v>
      </c>
      <c r="W609" s="11"/>
      <c r="X609" s="11"/>
      <c r="Y609" s="11"/>
      <c r="Z609" s="23">
        <v>6.8710000000000004</v>
      </c>
      <c r="AA609" s="23">
        <v>6.8540000000000001</v>
      </c>
      <c r="AB609" s="23">
        <v>7.1840000000000002</v>
      </c>
      <c r="AC609" s="23">
        <v>7.2880000000000003</v>
      </c>
      <c r="AD609" s="23">
        <v>7.1820000000000004</v>
      </c>
      <c r="AE609" s="23">
        <v>6.9779999999999998</v>
      </c>
      <c r="AF609" s="23">
        <v>6.8109999999999999</v>
      </c>
      <c r="AG609" s="1">
        <v>6.694</v>
      </c>
      <c r="AH609" s="6">
        <f>IF((AF609&lt;&gt;0)*AND(AG609&lt;&gt;0),AVERAGE(AF609:AG609),"")</f>
        <v>6.7524999999999995</v>
      </c>
      <c r="AI609" s="11"/>
      <c r="AJ609" s="11"/>
      <c r="AK609" s="11"/>
      <c r="AL609" s="11"/>
      <c r="AM609" s="11"/>
      <c r="AN609" s="11"/>
      <c r="AO609" s="11"/>
      <c r="AP609" s="3"/>
      <c r="AQ609" s="23">
        <f t="shared" si="553"/>
        <v>0.38300000000000001</v>
      </c>
      <c r="AR609" s="23">
        <f t="shared" si="577"/>
        <v>0.11399999999999988</v>
      </c>
      <c r="AS609" s="23">
        <f t="shared" si="578"/>
        <v>0.24199999999999999</v>
      </c>
      <c r="AT609" s="23">
        <f t="shared" si="556"/>
        <v>-1.699999999999946E-2</v>
      </c>
      <c r="AU609" s="23">
        <f t="shared" si="557"/>
        <v>0.14500000000000046</v>
      </c>
      <c r="AV609" s="23" t="str">
        <f t="shared" si="558"/>
        <v/>
      </c>
      <c r="AW609" s="23" t="str">
        <f t="shared" si="559"/>
        <v/>
      </c>
      <c r="AX609" s="23" t="str">
        <f t="shared" si="560"/>
        <v/>
      </c>
      <c r="AY609" s="23">
        <f t="shared" si="561"/>
        <v>2.6000000000000689E-2</v>
      </c>
      <c r="AZ609" s="23">
        <f t="shared" si="562"/>
        <v>9.0000000000003411E-3</v>
      </c>
      <c r="BA609" s="23">
        <f t="shared" si="563"/>
        <v>0.33900000000000041</v>
      </c>
      <c r="BB609" s="23">
        <f t="shared" si="564"/>
        <v>0.4430000000000005</v>
      </c>
      <c r="BC609" s="23">
        <f t="shared" si="565"/>
        <v>0.33700000000000063</v>
      </c>
      <c r="BD609" s="23">
        <f t="shared" si="566"/>
        <v>0.13300000000000001</v>
      </c>
      <c r="BE609" s="23">
        <f t="shared" si="567"/>
        <v>-3.3999999999999808E-2</v>
      </c>
      <c r="BF609" s="23">
        <f t="shared" si="568"/>
        <v>-0.1509999999999998</v>
      </c>
      <c r="BG609" s="23">
        <f t="shared" si="569"/>
        <v>-9.2500000000000249E-2</v>
      </c>
      <c r="BH609" s="23" t="str">
        <f t="shared" si="570"/>
        <v/>
      </c>
      <c r="BI609" s="23" t="str">
        <f t="shared" si="571"/>
        <v/>
      </c>
      <c r="BJ609" s="23" t="str">
        <f t="shared" si="572"/>
        <v/>
      </c>
      <c r="BK609" s="23" t="str">
        <f t="shared" si="573"/>
        <v/>
      </c>
      <c r="BL609" s="23" t="str">
        <f t="shared" si="574"/>
        <v/>
      </c>
      <c r="BM609" s="23" t="str">
        <f t="shared" si="575"/>
        <v/>
      </c>
      <c r="BN609" s="23" t="str">
        <f t="shared" si="576"/>
        <v/>
      </c>
      <c r="BP609" s="8">
        <f t="shared" si="527"/>
        <v>0.38300000000000001</v>
      </c>
      <c r="BQ609" s="8">
        <f t="shared" si="528"/>
        <v>0.11399999999999988</v>
      </c>
      <c r="BR609" s="8">
        <f t="shared" si="529"/>
        <v>0.24199999999999999</v>
      </c>
      <c r="BS609" s="8">
        <f t="shared" si="530"/>
        <v>1.699999999999946E-2</v>
      </c>
      <c r="BT609" s="8">
        <f t="shared" si="531"/>
        <v>0.14500000000000046</v>
      </c>
      <c r="BU609" s="8" t="str">
        <f t="shared" si="532"/>
        <v/>
      </c>
      <c r="BV609" s="8" t="str">
        <f t="shared" si="533"/>
        <v/>
      </c>
      <c r="BW609" s="8" t="str">
        <f t="shared" si="534"/>
        <v/>
      </c>
      <c r="BX609" s="8">
        <f t="shared" si="535"/>
        <v>2.6000000000000689E-2</v>
      </c>
      <c r="BY609" s="8">
        <f t="shared" si="536"/>
        <v>9.0000000000003411E-3</v>
      </c>
      <c r="BZ609" s="8">
        <f t="shared" si="537"/>
        <v>0.33900000000000041</v>
      </c>
      <c r="CA609" s="8">
        <f t="shared" si="538"/>
        <v>0.4430000000000005</v>
      </c>
      <c r="CB609" s="8">
        <f t="shared" si="539"/>
        <v>0.33700000000000063</v>
      </c>
      <c r="CC609" s="8">
        <f t="shared" si="540"/>
        <v>0.13300000000000001</v>
      </c>
      <c r="CD609" s="8">
        <f t="shared" si="541"/>
        <v>3.3999999999999808E-2</v>
      </c>
      <c r="CE609" s="8">
        <f t="shared" si="542"/>
        <v>0.1509999999999998</v>
      </c>
      <c r="CF609" s="8">
        <f t="shared" si="543"/>
        <v>9.2500000000000249E-2</v>
      </c>
      <c r="CG609" s="8" t="str">
        <f t="shared" si="544"/>
        <v/>
      </c>
      <c r="CH609" s="8" t="str">
        <f t="shared" si="545"/>
        <v/>
      </c>
      <c r="CI609" s="8" t="str">
        <f t="shared" si="546"/>
        <v/>
      </c>
      <c r="CJ609" s="8" t="str">
        <f t="shared" si="547"/>
        <v/>
      </c>
      <c r="CK609" s="8" t="str">
        <f t="shared" si="548"/>
        <v/>
      </c>
      <c r="CL609" s="8" t="str">
        <f t="shared" si="549"/>
        <v/>
      </c>
      <c r="CM609" s="8" t="str">
        <f t="shared" si="550"/>
        <v/>
      </c>
      <c r="CN609" s="8"/>
    </row>
    <row r="610" spans="1:92">
      <c r="A610" s="1">
        <f t="shared" si="579"/>
        <v>608</v>
      </c>
      <c r="B610" s="34" t="s">
        <v>339</v>
      </c>
      <c r="C610" s="1">
        <v>3</v>
      </c>
      <c r="D610" s="4">
        <f t="shared" si="552"/>
        <v>35</v>
      </c>
      <c r="E610" s="4" t="s">
        <v>265</v>
      </c>
      <c r="F610" s="4">
        <v>1</v>
      </c>
      <c r="G610" s="4" t="s">
        <v>13</v>
      </c>
      <c r="H610" s="4" t="s">
        <v>19</v>
      </c>
      <c r="I610" s="4"/>
      <c r="J610" s="13">
        <v>92.5</v>
      </c>
      <c r="K610" s="69"/>
      <c r="L610" s="41">
        <v>6.9560000000000004</v>
      </c>
      <c r="M610" s="132" t="s">
        <v>238</v>
      </c>
      <c r="N610" s="4" t="s">
        <v>15</v>
      </c>
      <c r="O610" s="6">
        <v>6.9560000000000004</v>
      </c>
      <c r="P610" s="4" t="s">
        <v>351</v>
      </c>
      <c r="Q610" s="3"/>
      <c r="R610" s="23">
        <v>7.4770000000000003</v>
      </c>
      <c r="S610" s="23">
        <v>7.3040000000000003</v>
      </c>
      <c r="T610" s="23">
        <v>7.3710000000000004</v>
      </c>
      <c r="U610" s="23">
        <v>6.8380000000000001</v>
      </c>
      <c r="V610" s="23">
        <v>6.9850000000000003</v>
      </c>
      <c r="W610" s="23">
        <v>7.02</v>
      </c>
      <c r="X610" s="23">
        <v>7.0359999999999996</v>
      </c>
      <c r="Y610" s="23">
        <v>6.9950000000000001</v>
      </c>
      <c r="Z610" s="23">
        <v>7.0010000000000003</v>
      </c>
      <c r="AA610" s="23">
        <v>6.9530000000000003</v>
      </c>
      <c r="AB610" s="23">
        <v>7.0430000000000001</v>
      </c>
      <c r="AC610" s="23">
        <v>7.2839999999999998</v>
      </c>
      <c r="AD610" s="23">
        <v>7.2889999999999997</v>
      </c>
      <c r="AE610" s="23">
        <v>6.8090000000000002</v>
      </c>
      <c r="AF610" s="23">
        <v>6.9770000000000003</v>
      </c>
      <c r="AG610" s="23">
        <v>6.6360000000000001</v>
      </c>
      <c r="AH610" s="6">
        <f t="shared" si="581"/>
        <v>6.8064999999999998</v>
      </c>
      <c r="AI610" s="29"/>
      <c r="AJ610" s="29"/>
      <c r="AK610" s="29"/>
      <c r="AL610" s="29"/>
      <c r="AM610" s="29"/>
      <c r="AN610" s="29"/>
      <c r="AO610" s="29"/>
      <c r="AP610" s="3"/>
      <c r="AQ610" s="23">
        <f t="shared" si="553"/>
        <v>0.52099999999999991</v>
      </c>
      <c r="AR610" s="23">
        <f t="shared" si="577"/>
        <v>0.34799999999999986</v>
      </c>
      <c r="AS610" s="23">
        <f t="shared" si="578"/>
        <v>0.41500000000000004</v>
      </c>
      <c r="AT610" s="23">
        <f t="shared" si="556"/>
        <v>-0.11800000000000033</v>
      </c>
      <c r="AU610" s="23">
        <f t="shared" si="557"/>
        <v>2.8999999999999915E-2</v>
      </c>
      <c r="AV610" s="23">
        <f t="shared" si="558"/>
        <v>6.3999999999999169E-2</v>
      </c>
      <c r="AW610" s="23">
        <f t="shared" si="559"/>
        <v>7.9999999999999183E-2</v>
      </c>
      <c r="AX610" s="23">
        <f t="shared" si="560"/>
        <v>3.8999999999999702E-2</v>
      </c>
      <c r="AY610" s="23">
        <f t="shared" si="561"/>
        <v>4.4999999999999929E-2</v>
      </c>
      <c r="AZ610" s="23">
        <f t="shared" si="562"/>
        <v>-3.0000000000001137E-3</v>
      </c>
      <c r="BA610" s="23">
        <f t="shared" si="563"/>
        <v>8.6999999999999744E-2</v>
      </c>
      <c r="BB610" s="23">
        <f t="shared" si="564"/>
        <v>0.3279999999999994</v>
      </c>
      <c r="BC610" s="23">
        <f t="shared" si="565"/>
        <v>0.3329999999999993</v>
      </c>
      <c r="BD610" s="23">
        <f t="shared" si="566"/>
        <v>-0.14700000000000024</v>
      </c>
      <c r="BE610" s="23">
        <f t="shared" si="567"/>
        <v>2.0999999999999908E-2</v>
      </c>
      <c r="BF610" s="23">
        <f t="shared" si="568"/>
        <v>-0.32000000000000028</v>
      </c>
      <c r="BG610" s="23">
        <f t="shared" si="569"/>
        <v>-0.14950000000000063</v>
      </c>
      <c r="BH610" s="23" t="str">
        <f t="shared" si="570"/>
        <v/>
      </c>
      <c r="BI610" s="23" t="str">
        <f t="shared" si="571"/>
        <v/>
      </c>
      <c r="BJ610" s="23" t="str">
        <f t="shared" si="572"/>
        <v/>
      </c>
      <c r="BK610" s="23" t="str">
        <f t="shared" si="573"/>
        <v/>
      </c>
      <c r="BL610" s="23" t="str">
        <f t="shared" si="574"/>
        <v/>
      </c>
      <c r="BM610" s="23" t="str">
        <f t="shared" si="575"/>
        <v/>
      </c>
      <c r="BN610" s="23" t="str">
        <f t="shared" si="576"/>
        <v/>
      </c>
      <c r="BP610" s="8">
        <f t="shared" si="527"/>
        <v>0.52099999999999991</v>
      </c>
      <c r="BQ610" s="8">
        <f t="shared" si="528"/>
        <v>0.34799999999999986</v>
      </c>
      <c r="BR610" s="8">
        <f t="shared" si="529"/>
        <v>0.41500000000000004</v>
      </c>
      <c r="BS610" s="8">
        <f t="shared" si="530"/>
        <v>0.11800000000000033</v>
      </c>
      <c r="BT610" s="8">
        <f t="shared" si="531"/>
        <v>2.8999999999999915E-2</v>
      </c>
      <c r="BU610" s="8">
        <f t="shared" si="532"/>
        <v>6.3999999999999169E-2</v>
      </c>
      <c r="BV610" s="8">
        <f t="shared" si="533"/>
        <v>7.9999999999999183E-2</v>
      </c>
      <c r="BW610" s="8">
        <f t="shared" si="534"/>
        <v>3.8999999999999702E-2</v>
      </c>
      <c r="BX610" s="8">
        <f t="shared" si="535"/>
        <v>4.4999999999999929E-2</v>
      </c>
      <c r="BY610" s="8">
        <f t="shared" si="536"/>
        <v>3.0000000000001137E-3</v>
      </c>
      <c r="BZ610" s="8">
        <f t="shared" si="537"/>
        <v>8.6999999999999744E-2</v>
      </c>
      <c r="CA610" s="8">
        <f t="shared" si="538"/>
        <v>0.3279999999999994</v>
      </c>
      <c r="CB610" s="8">
        <f t="shared" si="539"/>
        <v>0.3329999999999993</v>
      </c>
      <c r="CC610" s="8">
        <f t="shared" si="540"/>
        <v>0.14700000000000024</v>
      </c>
      <c r="CD610" s="8">
        <f t="shared" si="541"/>
        <v>2.0999999999999908E-2</v>
      </c>
      <c r="CE610" s="8">
        <f t="shared" si="542"/>
        <v>0.32000000000000028</v>
      </c>
      <c r="CF610" s="8">
        <f t="shared" si="543"/>
        <v>0.14950000000000063</v>
      </c>
      <c r="CG610" s="8" t="str">
        <f t="shared" si="544"/>
        <v/>
      </c>
      <c r="CH610" s="8" t="str">
        <f t="shared" si="545"/>
        <v/>
      </c>
      <c r="CI610" s="8" t="str">
        <f t="shared" si="546"/>
        <v/>
      </c>
      <c r="CJ610" s="8" t="str">
        <f t="shared" si="547"/>
        <v/>
      </c>
      <c r="CK610" s="8" t="str">
        <f t="shared" si="548"/>
        <v/>
      </c>
      <c r="CL610" s="8" t="str">
        <f t="shared" si="549"/>
        <v/>
      </c>
      <c r="CM610" s="8" t="str">
        <f t="shared" si="550"/>
        <v/>
      </c>
      <c r="CN610" s="8"/>
    </row>
    <row r="611" spans="1:92">
      <c r="A611" s="1">
        <f t="shared" si="579"/>
        <v>609</v>
      </c>
      <c r="B611" s="34"/>
      <c r="C611" s="1">
        <v>3</v>
      </c>
      <c r="D611" s="4">
        <f t="shared" si="552"/>
        <v>35</v>
      </c>
      <c r="E611" s="4" t="s">
        <v>156</v>
      </c>
      <c r="F611" s="4">
        <v>1</v>
      </c>
      <c r="G611" s="4" t="s">
        <v>13</v>
      </c>
      <c r="H611" s="4" t="s">
        <v>19</v>
      </c>
      <c r="I611" s="4"/>
      <c r="J611" s="13">
        <v>91.5</v>
      </c>
      <c r="K611" s="69"/>
      <c r="L611" s="41">
        <v>7.141</v>
      </c>
      <c r="M611" s="132" t="s">
        <v>238</v>
      </c>
      <c r="N611" s="4" t="s">
        <v>15</v>
      </c>
      <c r="O611" s="6">
        <v>7.1390000000000011</v>
      </c>
      <c r="P611" s="4" t="s">
        <v>9</v>
      </c>
      <c r="Q611" s="3"/>
      <c r="R611" s="23">
        <v>7.6989999999999998</v>
      </c>
      <c r="S611" s="23">
        <v>7.516</v>
      </c>
      <c r="T611" s="23">
        <v>7.55</v>
      </c>
      <c r="U611" s="23">
        <v>7.0410000000000004</v>
      </c>
      <c r="V611" s="23">
        <v>7.1829999999999998</v>
      </c>
      <c r="W611" s="23">
        <v>7.2030000000000003</v>
      </c>
      <c r="X611" s="23">
        <v>7.2229999999999999</v>
      </c>
      <c r="Y611" s="23">
        <v>7.181</v>
      </c>
      <c r="Z611" s="23">
        <v>7.1820000000000004</v>
      </c>
      <c r="AA611" s="23">
        <v>7.1379999999999999</v>
      </c>
      <c r="AB611" s="23">
        <v>7.0880000000000001</v>
      </c>
      <c r="AC611" s="23">
        <v>7.3529999999999998</v>
      </c>
      <c r="AD611" s="23">
        <v>7.4050000000000002</v>
      </c>
      <c r="AE611" s="23">
        <v>6.84</v>
      </c>
      <c r="AF611" s="23">
        <v>7.1470000000000002</v>
      </c>
      <c r="AG611" s="23">
        <v>6.8540000000000001</v>
      </c>
      <c r="AH611" s="6">
        <f t="shared" si="581"/>
        <v>7.0005000000000006</v>
      </c>
      <c r="AI611" s="29"/>
      <c r="AJ611" s="29"/>
      <c r="AK611" s="29"/>
      <c r="AL611" s="29"/>
      <c r="AM611" s="29"/>
      <c r="AN611" s="29"/>
      <c r="AO611" s="29"/>
      <c r="AP611" s="3"/>
      <c r="AQ611" s="23">
        <f t="shared" si="553"/>
        <v>0.55799999999999983</v>
      </c>
      <c r="AR611" s="23">
        <f t="shared" si="577"/>
        <v>0.375</v>
      </c>
      <c r="AS611" s="23">
        <f t="shared" si="578"/>
        <v>0.40899999999999981</v>
      </c>
      <c r="AT611" s="23">
        <f t="shared" si="556"/>
        <v>-9.9999999999999645E-2</v>
      </c>
      <c r="AU611" s="23">
        <f t="shared" si="557"/>
        <v>4.1999999999999815E-2</v>
      </c>
      <c r="AV611" s="23">
        <f t="shared" si="558"/>
        <v>6.2000000000000277E-2</v>
      </c>
      <c r="AW611" s="23">
        <f t="shared" si="559"/>
        <v>8.1999999999999851E-2</v>
      </c>
      <c r="AX611" s="23">
        <f t="shared" si="560"/>
        <v>4.0000000000000036E-2</v>
      </c>
      <c r="AY611" s="23">
        <f t="shared" si="561"/>
        <v>4.1000000000000369E-2</v>
      </c>
      <c r="AZ611" s="23">
        <f t="shared" si="562"/>
        <v>-3.0000000000001137E-3</v>
      </c>
      <c r="BA611" s="23">
        <f t="shared" si="563"/>
        <v>-5.2999999999999936E-2</v>
      </c>
      <c r="BB611" s="23">
        <f t="shared" si="564"/>
        <v>0.21199999999999974</v>
      </c>
      <c r="BC611" s="23">
        <f t="shared" si="565"/>
        <v>0.26400000000000023</v>
      </c>
      <c r="BD611" s="23">
        <f t="shared" si="566"/>
        <v>-0.30100000000000016</v>
      </c>
      <c r="BE611" s="23">
        <f t="shared" si="567"/>
        <v>6.0000000000002274E-3</v>
      </c>
      <c r="BF611" s="23">
        <f t="shared" si="568"/>
        <v>-0.28699999999999992</v>
      </c>
      <c r="BG611" s="23">
        <f t="shared" si="569"/>
        <v>-0.1404999999999994</v>
      </c>
      <c r="BH611" s="23" t="str">
        <f t="shared" si="570"/>
        <v/>
      </c>
      <c r="BI611" s="23" t="str">
        <f t="shared" si="571"/>
        <v/>
      </c>
      <c r="BJ611" s="23" t="str">
        <f t="shared" si="572"/>
        <v/>
      </c>
      <c r="BK611" s="23" t="str">
        <f t="shared" si="573"/>
        <v/>
      </c>
      <c r="BL611" s="23" t="str">
        <f t="shared" si="574"/>
        <v/>
      </c>
      <c r="BM611" s="23" t="str">
        <f t="shared" si="575"/>
        <v/>
      </c>
      <c r="BN611" s="23" t="str">
        <f t="shared" si="576"/>
        <v/>
      </c>
      <c r="BP611" s="8">
        <f t="shared" si="527"/>
        <v>0.55799999999999983</v>
      </c>
      <c r="BQ611" s="8">
        <f t="shared" si="528"/>
        <v>0.375</v>
      </c>
      <c r="BR611" s="8">
        <f t="shared" si="529"/>
        <v>0.40899999999999981</v>
      </c>
      <c r="BS611" s="8">
        <f t="shared" si="530"/>
        <v>9.9999999999999645E-2</v>
      </c>
      <c r="BT611" s="8">
        <f t="shared" si="531"/>
        <v>4.1999999999999815E-2</v>
      </c>
      <c r="BU611" s="8">
        <f t="shared" si="532"/>
        <v>6.2000000000000277E-2</v>
      </c>
      <c r="BV611" s="8">
        <f t="shared" si="533"/>
        <v>8.1999999999999851E-2</v>
      </c>
      <c r="BW611" s="8">
        <f t="shared" si="534"/>
        <v>4.0000000000000036E-2</v>
      </c>
      <c r="BX611" s="8">
        <f t="shared" si="535"/>
        <v>4.1000000000000369E-2</v>
      </c>
      <c r="BY611" s="8">
        <f t="shared" si="536"/>
        <v>3.0000000000001137E-3</v>
      </c>
      <c r="BZ611" s="8">
        <f t="shared" si="537"/>
        <v>5.2999999999999936E-2</v>
      </c>
      <c r="CA611" s="8">
        <f t="shared" si="538"/>
        <v>0.21199999999999974</v>
      </c>
      <c r="CB611" s="8">
        <f t="shared" si="539"/>
        <v>0.26400000000000023</v>
      </c>
      <c r="CC611" s="8">
        <f t="shared" si="540"/>
        <v>0.30100000000000016</v>
      </c>
      <c r="CD611" s="8">
        <f t="shared" si="541"/>
        <v>6.0000000000002274E-3</v>
      </c>
      <c r="CE611" s="8">
        <f t="shared" si="542"/>
        <v>0.28699999999999992</v>
      </c>
      <c r="CF611" s="8">
        <f t="shared" si="543"/>
        <v>0.1404999999999994</v>
      </c>
      <c r="CG611" s="8" t="str">
        <f t="shared" si="544"/>
        <v/>
      </c>
      <c r="CH611" s="8" t="str">
        <f t="shared" si="545"/>
        <v/>
      </c>
      <c r="CI611" s="8" t="str">
        <f t="shared" si="546"/>
        <v/>
      </c>
      <c r="CJ611" s="8" t="str">
        <f t="shared" si="547"/>
        <v/>
      </c>
      <c r="CK611" s="8" t="str">
        <f t="shared" si="548"/>
        <v/>
      </c>
      <c r="CL611" s="8" t="str">
        <f t="shared" si="549"/>
        <v/>
      </c>
      <c r="CM611" s="8" t="str">
        <f t="shared" si="550"/>
        <v/>
      </c>
      <c r="CN611" s="8"/>
    </row>
    <row r="612" spans="1:92">
      <c r="A612" s="1">
        <f t="shared" si="579"/>
        <v>610</v>
      </c>
      <c r="B612" s="34"/>
      <c r="C612" s="1">
        <v>3</v>
      </c>
      <c r="D612" s="4">
        <f t="shared" si="552"/>
        <v>35</v>
      </c>
      <c r="E612" s="4" t="s">
        <v>264</v>
      </c>
      <c r="F612" s="4">
        <v>1</v>
      </c>
      <c r="G612" s="4" t="s">
        <v>16</v>
      </c>
      <c r="H612" s="4" t="s">
        <v>192</v>
      </c>
      <c r="I612" s="4"/>
      <c r="J612" s="13">
        <v>93.2</v>
      </c>
      <c r="K612" s="67">
        <v>0</v>
      </c>
      <c r="L612" s="41">
        <v>8.533000000000003</v>
      </c>
      <c r="M612" s="132" t="s">
        <v>238</v>
      </c>
      <c r="N612" s="4" t="s">
        <v>15</v>
      </c>
      <c r="O612" s="6">
        <v>8.5480000000000036</v>
      </c>
      <c r="P612" s="4" t="s">
        <v>9</v>
      </c>
      <c r="Q612" s="3"/>
      <c r="R612" s="23">
        <v>8.5649999999999995</v>
      </c>
      <c r="S612" s="23">
        <v>8.5090000000000003</v>
      </c>
      <c r="T612" s="23">
        <v>8.9540000000000006</v>
      </c>
      <c r="U612" s="23">
        <v>8.4879999999999995</v>
      </c>
      <c r="V612" s="23">
        <v>8.6240000000000006</v>
      </c>
      <c r="W612" s="23">
        <v>8.548</v>
      </c>
      <c r="X612" s="23">
        <v>8.5649999999999995</v>
      </c>
      <c r="Y612" s="23">
        <v>8.5730000000000004</v>
      </c>
      <c r="Z612" s="23">
        <v>8.5329999999999995</v>
      </c>
      <c r="AA612" s="23">
        <v>8.532</v>
      </c>
      <c r="AB612" s="23">
        <v>8.6880000000000006</v>
      </c>
      <c r="AC612" s="23">
        <v>8.7309999999999999</v>
      </c>
      <c r="AD612" s="23">
        <v>8.657</v>
      </c>
      <c r="AE612" s="23">
        <v>8.5069999999999997</v>
      </c>
      <c r="AF612" s="23">
        <v>8.4169999999999998</v>
      </c>
      <c r="AG612" s="23">
        <v>8.4770000000000003</v>
      </c>
      <c r="AH612" s="6">
        <f t="shared" si="581"/>
        <v>8.4469999999999992</v>
      </c>
      <c r="AI612" s="29"/>
      <c r="AJ612" s="29"/>
      <c r="AK612" s="29"/>
      <c r="AL612" s="29"/>
      <c r="AM612" s="29"/>
      <c r="AN612" s="29"/>
      <c r="AO612" s="29"/>
      <c r="AP612" s="3"/>
      <c r="AQ612" s="23">
        <f t="shared" si="553"/>
        <v>3.1999999999996476E-2</v>
      </c>
      <c r="AR612" s="23">
        <f t="shared" si="577"/>
        <v>-2.4000000000002686E-2</v>
      </c>
      <c r="AS612" s="23">
        <f t="shared" si="578"/>
        <v>0.4209999999999976</v>
      </c>
      <c r="AT612" s="23">
        <f t="shared" si="556"/>
        <v>-4.5000000000003482E-2</v>
      </c>
      <c r="AU612" s="23">
        <f t="shared" si="557"/>
        <v>9.0999999999997527E-2</v>
      </c>
      <c r="AV612" s="23">
        <f t="shared" si="558"/>
        <v>1.4999999999997016E-2</v>
      </c>
      <c r="AW612" s="23">
        <f t="shared" si="559"/>
        <v>3.1999999999996476E-2</v>
      </c>
      <c r="AX612" s="23">
        <f t="shared" si="560"/>
        <v>3.9999999999997371E-2</v>
      </c>
      <c r="AY612" s="23">
        <f t="shared" si="561"/>
        <v>-3.5527136788005009E-15</v>
      </c>
      <c r="AZ612" s="23">
        <f t="shared" si="562"/>
        <v>-1.0000000000029985E-3</v>
      </c>
      <c r="BA612" s="23">
        <f t="shared" si="563"/>
        <v>0.15499999999999758</v>
      </c>
      <c r="BB612" s="23">
        <f t="shared" si="564"/>
        <v>0.19799999999999685</v>
      </c>
      <c r="BC612" s="23">
        <f t="shared" si="565"/>
        <v>0.123999999999997</v>
      </c>
      <c r="BD612" s="23">
        <f t="shared" si="566"/>
        <v>-2.6000000000003354E-2</v>
      </c>
      <c r="BE612" s="23">
        <f t="shared" si="567"/>
        <v>-0.11600000000000321</v>
      </c>
      <c r="BF612" s="23">
        <f t="shared" si="568"/>
        <v>-5.6000000000002714E-2</v>
      </c>
      <c r="BG612" s="23">
        <f t="shared" si="569"/>
        <v>-8.6000000000003851E-2</v>
      </c>
      <c r="BH612" s="23" t="str">
        <f t="shared" si="570"/>
        <v/>
      </c>
      <c r="BI612" s="23" t="str">
        <f t="shared" si="571"/>
        <v/>
      </c>
      <c r="BJ612" s="23" t="str">
        <f t="shared" si="572"/>
        <v/>
      </c>
      <c r="BK612" s="23" t="str">
        <f t="shared" si="573"/>
        <v/>
      </c>
      <c r="BL612" s="23" t="str">
        <f t="shared" si="574"/>
        <v/>
      </c>
      <c r="BM612" s="23" t="str">
        <f t="shared" si="575"/>
        <v/>
      </c>
      <c r="BN612" s="23" t="str">
        <f t="shared" si="576"/>
        <v/>
      </c>
      <c r="BP612" s="8">
        <f t="shared" si="527"/>
        <v>3.1999999999996476E-2</v>
      </c>
      <c r="BQ612" s="8">
        <f t="shared" si="528"/>
        <v>2.4000000000002686E-2</v>
      </c>
      <c r="BR612" s="8">
        <f t="shared" si="529"/>
        <v>0.4209999999999976</v>
      </c>
      <c r="BS612" s="8">
        <f t="shared" si="530"/>
        <v>4.5000000000003482E-2</v>
      </c>
      <c r="BT612" s="8">
        <f t="shared" si="531"/>
        <v>9.0999999999997527E-2</v>
      </c>
      <c r="BU612" s="8">
        <f t="shared" si="532"/>
        <v>1.4999999999997016E-2</v>
      </c>
      <c r="BV612" s="8">
        <f t="shared" si="533"/>
        <v>3.1999999999996476E-2</v>
      </c>
      <c r="BW612" s="8">
        <f t="shared" si="534"/>
        <v>3.9999999999997371E-2</v>
      </c>
      <c r="BX612" s="8">
        <f t="shared" si="535"/>
        <v>3.5527136788005009E-15</v>
      </c>
      <c r="BY612" s="8">
        <f t="shared" si="536"/>
        <v>1.0000000000029985E-3</v>
      </c>
      <c r="BZ612" s="8">
        <f t="shared" si="537"/>
        <v>0.15499999999999758</v>
      </c>
      <c r="CA612" s="8">
        <f t="shared" si="538"/>
        <v>0.19799999999999685</v>
      </c>
      <c r="CB612" s="8">
        <f t="shared" si="539"/>
        <v>0.123999999999997</v>
      </c>
      <c r="CC612" s="8">
        <f t="shared" si="540"/>
        <v>2.6000000000003354E-2</v>
      </c>
      <c r="CD612" s="8">
        <f t="shared" si="541"/>
        <v>0.11600000000000321</v>
      </c>
      <c r="CE612" s="8">
        <f t="shared" si="542"/>
        <v>5.6000000000002714E-2</v>
      </c>
      <c r="CF612" s="8">
        <f t="shared" si="543"/>
        <v>8.6000000000003851E-2</v>
      </c>
      <c r="CG612" s="8" t="str">
        <f t="shared" si="544"/>
        <v/>
      </c>
      <c r="CH612" s="8" t="str">
        <f t="shared" si="545"/>
        <v/>
      </c>
      <c r="CI612" s="8" t="str">
        <f t="shared" si="546"/>
        <v/>
      </c>
      <c r="CJ612" s="8" t="str">
        <f t="shared" si="547"/>
        <v/>
      </c>
      <c r="CK612" s="8" t="str">
        <f t="shared" si="548"/>
        <v/>
      </c>
      <c r="CL612" s="8" t="str">
        <f t="shared" si="549"/>
        <v/>
      </c>
      <c r="CM612" s="8" t="str">
        <f t="shared" si="550"/>
        <v/>
      </c>
      <c r="CN612" s="8"/>
    </row>
    <row r="613" spans="1:92">
      <c r="A613" s="1">
        <f t="shared" si="579"/>
        <v>611</v>
      </c>
      <c r="B613" s="34"/>
      <c r="C613" s="1">
        <v>3</v>
      </c>
      <c r="D613" s="4">
        <f t="shared" si="552"/>
        <v>35</v>
      </c>
      <c r="E613" s="4" t="s">
        <v>266</v>
      </c>
      <c r="F613" s="4">
        <v>1</v>
      </c>
      <c r="G613" s="4" t="s">
        <v>13</v>
      </c>
      <c r="H613" s="4" t="s">
        <v>19</v>
      </c>
      <c r="I613" s="4"/>
      <c r="J613" s="13">
        <v>89.7</v>
      </c>
      <c r="K613" s="67">
        <v>0.51400000000000001</v>
      </c>
      <c r="L613" s="41">
        <v>9.8249999999999975</v>
      </c>
      <c r="M613" s="132" t="s">
        <v>238</v>
      </c>
      <c r="N613" s="4" t="s">
        <v>15</v>
      </c>
      <c r="O613" s="6">
        <v>9.8089999999999957</v>
      </c>
      <c r="P613" s="4" t="s">
        <v>9</v>
      </c>
      <c r="Q613" s="3"/>
      <c r="R613" s="23">
        <v>9.6199999999999992</v>
      </c>
      <c r="S613" s="23">
        <v>9.2840000000000007</v>
      </c>
      <c r="T613" s="23">
        <v>10.226000000000001</v>
      </c>
      <c r="U613" s="23">
        <v>9.5559999999999992</v>
      </c>
      <c r="V613" s="23">
        <v>10.003</v>
      </c>
      <c r="W613" s="23">
        <v>9.8390000000000004</v>
      </c>
      <c r="X613" s="23">
        <v>9.8290000000000006</v>
      </c>
      <c r="Y613" s="23">
        <v>9.8840000000000003</v>
      </c>
      <c r="Z613" s="23">
        <v>9.8059999999999992</v>
      </c>
      <c r="AA613" s="23">
        <v>9.8179999999999996</v>
      </c>
      <c r="AB613" s="23">
        <v>9.2810000000000006</v>
      </c>
      <c r="AC613" s="23">
        <v>9.5540000000000003</v>
      </c>
      <c r="AD613" s="23">
        <v>9.4649999999999999</v>
      </c>
      <c r="AE613" s="23">
        <v>9</v>
      </c>
      <c r="AF613" s="23">
        <v>8.9060000000000006</v>
      </c>
      <c r="AG613" s="23">
        <v>10.115</v>
      </c>
      <c r="AH613" s="6">
        <f t="shared" si="581"/>
        <v>9.5105000000000004</v>
      </c>
      <c r="AI613" s="29"/>
      <c r="AJ613" s="29"/>
      <c r="AK613" s="29"/>
      <c r="AL613" s="29"/>
      <c r="AM613" s="29"/>
      <c r="AN613" s="29"/>
      <c r="AO613" s="29"/>
      <c r="AP613" s="3"/>
      <c r="AQ613" s="23">
        <f t="shared" si="553"/>
        <v>-0.20499999999999829</v>
      </c>
      <c r="AR613" s="23">
        <f t="shared" si="577"/>
        <v>-0.54099999999999682</v>
      </c>
      <c r="AS613" s="23">
        <f t="shared" si="578"/>
        <v>0.40100000000000335</v>
      </c>
      <c r="AT613" s="23">
        <f t="shared" si="556"/>
        <v>-0.26899999999999835</v>
      </c>
      <c r="AU613" s="23">
        <f t="shared" si="557"/>
        <v>0.1780000000000026</v>
      </c>
      <c r="AV613" s="23">
        <f t="shared" si="558"/>
        <v>1.4000000000002899E-2</v>
      </c>
      <c r="AW613" s="23">
        <f t="shared" si="559"/>
        <v>4.0000000000031122E-3</v>
      </c>
      <c r="AX613" s="23">
        <f t="shared" si="560"/>
        <v>5.9000000000002828E-2</v>
      </c>
      <c r="AY613" s="23">
        <f t="shared" si="561"/>
        <v>-1.8999999999998352E-2</v>
      </c>
      <c r="AZ613" s="23">
        <f t="shared" si="562"/>
        <v>-6.9999999999978968E-3</v>
      </c>
      <c r="BA613" s="23">
        <f t="shared" si="563"/>
        <v>-0.54399999999999693</v>
      </c>
      <c r="BB613" s="23">
        <f t="shared" si="564"/>
        <v>-0.27099999999999724</v>
      </c>
      <c r="BC613" s="23">
        <f t="shared" si="565"/>
        <v>-0.35999999999999766</v>
      </c>
      <c r="BD613" s="23">
        <f t="shared" si="566"/>
        <v>-0.82499999999999751</v>
      </c>
      <c r="BE613" s="23">
        <f t="shared" si="567"/>
        <v>-0.91899999999999693</v>
      </c>
      <c r="BF613" s="23">
        <f t="shared" si="568"/>
        <v>0.2900000000000027</v>
      </c>
      <c r="BG613" s="23">
        <f t="shared" si="569"/>
        <v>-0.31449999999999712</v>
      </c>
      <c r="BH613" s="23" t="str">
        <f t="shared" si="570"/>
        <v/>
      </c>
      <c r="BI613" s="23" t="str">
        <f t="shared" si="571"/>
        <v/>
      </c>
      <c r="BJ613" s="23" t="str">
        <f t="shared" si="572"/>
        <v/>
      </c>
      <c r="BK613" s="23" t="str">
        <f t="shared" si="573"/>
        <v/>
      </c>
      <c r="BL613" s="23" t="str">
        <f t="shared" si="574"/>
        <v/>
      </c>
      <c r="BM613" s="23" t="str">
        <f t="shared" si="575"/>
        <v/>
      </c>
      <c r="BN613" s="23" t="str">
        <f t="shared" si="576"/>
        <v/>
      </c>
      <c r="BP613" s="8">
        <f t="shared" si="527"/>
        <v>0.20499999999999829</v>
      </c>
      <c r="BQ613" s="8">
        <f t="shared" si="528"/>
        <v>0.54099999999999682</v>
      </c>
      <c r="BR613" s="8">
        <f t="shared" si="529"/>
        <v>0.40100000000000335</v>
      </c>
      <c r="BS613" s="8">
        <f t="shared" si="530"/>
        <v>0.26899999999999835</v>
      </c>
      <c r="BT613" s="8">
        <f t="shared" si="531"/>
        <v>0.1780000000000026</v>
      </c>
      <c r="BU613" s="8">
        <f t="shared" si="532"/>
        <v>1.4000000000002899E-2</v>
      </c>
      <c r="BV613" s="8">
        <f t="shared" si="533"/>
        <v>4.0000000000031122E-3</v>
      </c>
      <c r="BW613" s="8">
        <f t="shared" si="534"/>
        <v>5.9000000000002828E-2</v>
      </c>
      <c r="BX613" s="8">
        <f t="shared" si="535"/>
        <v>1.8999999999998352E-2</v>
      </c>
      <c r="BY613" s="8">
        <f t="shared" si="536"/>
        <v>6.9999999999978968E-3</v>
      </c>
      <c r="BZ613" s="8">
        <f t="shared" si="537"/>
        <v>0.54399999999999693</v>
      </c>
      <c r="CA613" s="8">
        <f t="shared" si="538"/>
        <v>0.27099999999999724</v>
      </c>
      <c r="CB613" s="8">
        <f t="shared" si="539"/>
        <v>0.35999999999999766</v>
      </c>
      <c r="CC613" s="8">
        <f t="shared" si="540"/>
        <v>0.82499999999999751</v>
      </c>
      <c r="CD613" s="8">
        <f t="shared" si="541"/>
        <v>0.91899999999999693</v>
      </c>
      <c r="CE613" s="8">
        <f t="shared" si="542"/>
        <v>0.2900000000000027</v>
      </c>
      <c r="CF613" s="8">
        <f t="shared" si="543"/>
        <v>0.31449999999999712</v>
      </c>
      <c r="CG613" s="8" t="str">
        <f t="shared" si="544"/>
        <v/>
      </c>
      <c r="CH613" s="8" t="str">
        <f t="shared" si="545"/>
        <v/>
      </c>
      <c r="CI613" s="8" t="str">
        <f t="shared" si="546"/>
        <v/>
      </c>
      <c r="CJ613" s="8" t="str">
        <f t="shared" si="547"/>
        <v/>
      </c>
      <c r="CK613" s="8" t="str">
        <f t="shared" si="548"/>
        <v/>
      </c>
      <c r="CL613" s="8" t="str">
        <f t="shared" si="549"/>
        <v/>
      </c>
      <c r="CM613" s="8" t="str">
        <f t="shared" si="550"/>
        <v/>
      </c>
      <c r="CN613" s="8"/>
    </row>
    <row r="614" spans="1:92">
      <c r="A614" s="1">
        <f t="shared" si="579"/>
        <v>612</v>
      </c>
      <c r="B614" s="34"/>
      <c r="C614" s="1">
        <v>3</v>
      </c>
      <c r="D614" s="4">
        <f t="shared" si="552"/>
        <v>35</v>
      </c>
      <c r="E614" s="4" t="s">
        <v>266</v>
      </c>
      <c r="F614" s="4">
        <v>3</v>
      </c>
      <c r="G614" s="4" t="s">
        <v>13</v>
      </c>
      <c r="H614" s="4" t="s">
        <v>19</v>
      </c>
      <c r="I614" s="4"/>
      <c r="J614" s="13">
        <v>98.4</v>
      </c>
      <c r="K614" s="69"/>
      <c r="L614" s="41">
        <v>5.7779999999999996</v>
      </c>
      <c r="M614" s="132" t="s">
        <v>134</v>
      </c>
      <c r="N614" s="4" t="s">
        <v>15</v>
      </c>
      <c r="O614" s="6">
        <v>5.7960000000000003</v>
      </c>
      <c r="P614" s="4" t="s">
        <v>9</v>
      </c>
      <c r="Q614" s="3"/>
      <c r="R614" s="23">
        <v>6.3330000000000002</v>
      </c>
      <c r="S614" s="23">
        <v>6.1890000000000001</v>
      </c>
      <c r="T614" s="23">
        <v>6.2370000000000001</v>
      </c>
      <c r="U614" s="23">
        <v>5.6260000000000003</v>
      </c>
      <c r="V614" s="23">
        <v>5.657</v>
      </c>
      <c r="W614" s="50"/>
      <c r="X614" s="50"/>
      <c r="Y614" s="50"/>
      <c r="Z614" s="23">
        <v>5.81</v>
      </c>
      <c r="AA614" s="23">
        <v>5.7489999999999997</v>
      </c>
      <c r="AB614" s="23">
        <v>5.7039999999999997</v>
      </c>
      <c r="AC614" s="23">
        <v>5.8049999999999997</v>
      </c>
      <c r="AD614" s="23">
        <v>5.9489999999999998</v>
      </c>
      <c r="AE614" s="23">
        <v>5.5519999999999996</v>
      </c>
      <c r="AF614" s="23">
        <v>5.952</v>
      </c>
      <c r="AG614" s="23">
        <v>5.39</v>
      </c>
      <c r="AH614" s="6">
        <f>IF((AF614&lt;&gt;0)*AND(AG614&lt;&gt;0),AVERAGE(AF614:AG614),"")</f>
        <v>5.6709999999999994</v>
      </c>
      <c r="AI614" s="29"/>
      <c r="AJ614" s="29"/>
      <c r="AK614" s="29"/>
      <c r="AL614" s="29"/>
      <c r="AM614" s="29"/>
      <c r="AN614" s="29"/>
      <c r="AO614" s="29"/>
      <c r="AP614" s="3"/>
      <c r="AQ614" s="23">
        <f t="shared" si="553"/>
        <v>0.5550000000000006</v>
      </c>
      <c r="AR614" s="23">
        <f t="shared" si="577"/>
        <v>0.41100000000000048</v>
      </c>
      <c r="AS614" s="23">
        <f t="shared" si="578"/>
        <v>0.45900000000000052</v>
      </c>
      <c r="AT614" s="23">
        <f t="shared" si="556"/>
        <v>-0.15199999999999925</v>
      </c>
      <c r="AU614" s="23">
        <f t="shared" si="557"/>
        <v>-0.12099999999999955</v>
      </c>
      <c r="AV614" s="23" t="str">
        <f t="shared" si="558"/>
        <v/>
      </c>
      <c r="AW614" s="23" t="str">
        <f t="shared" si="559"/>
        <v/>
      </c>
      <c r="AX614" s="23" t="str">
        <f t="shared" si="560"/>
        <v/>
      </c>
      <c r="AY614" s="23">
        <f t="shared" si="561"/>
        <v>3.2000000000000028E-2</v>
      </c>
      <c r="AZ614" s="23">
        <f t="shared" si="562"/>
        <v>-2.8999999999999915E-2</v>
      </c>
      <c r="BA614" s="23">
        <f t="shared" si="563"/>
        <v>-7.3999999999999844E-2</v>
      </c>
      <c r="BB614" s="23">
        <f t="shared" si="564"/>
        <v>2.7000000000000135E-2</v>
      </c>
      <c r="BC614" s="23">
        <f t="shared" si="565"/>
        <v>0.17100000000000026</v>
      </c>
      <c r="BD614" s="23">
        <f t="shared" si="566"/>
        <v>-0.22599999999999998</v>
      </c>
      <c r="BE614" s="23">
        <f t="shared" si="567"/>
        <v>0.17400000000000038</v>
      </c>
      <c r="BF614" s="23">
        <f t="shared" si="568"/>
        <v>-0.3879999999999999</v>
      </c>
      <c r="BG614" s="23">
        <f t="shared" si="569"/>
        <v>-0.10700000000000021</v>
      </c>
      <c r="BH614" s="23" t="str">
        <f t="shared" si="570"/>
        <v/>
      </c>
      <c r="BI614" s="23" t="str">
        <f t="shared" si="571"/>
        <v/>
      </c>
      <c r="BJ614" s="23" t="str">
        <f t="shared" si="572"/>
        <v/>
      </c>
      <c r="BK614" s="23" t="str">
        <f t="shared" si="573"/>
        <v/>
      </c>
      <c r="BL614" s="23" t="str">
        <f t="shared" si="574"/>
        <v/>
      </c>
      <c r="BM614" s="23" t="str">
        <f t="shared" si="575"/>
        <v/>
      </c>
      <c r="BN614" s="23" t="str">
        <f t="shared" si="576"/>
        <v/>
      </c>
      <c r="BP614" s="8">
        <f t="shared" si="527"/>
        <v>0.5550000000000006</v>
      </c>
      <c r="BQ614" s="8">
        <f t="shared" si="528"/>
        <v>0.41100000000000048</v>
      </c>
      <c r="BR614" s="8">
        <f t="shared" si="529"/>
        <v>0.45900000000000052</v>
      </c>
      <c r="BS614" s="8">
        <f t="shared" si="530"/>
        <v>0.15199999999999925</v>
      </c>
      <c r="BT614" s="8">
        <f t="shared" si="531"/>
        <v>0.12099999999999955</v>
      </c>
      <c r="BU614" s="8" t="str">
        <f t="shared" si="532"/>
        <v/>
      </c>
      <c r="BV614" s="8" t="str">
        <f t="shared" si="533"/>
        <v/>
      </c>
      <c r="BW614" s="8" t="str">
        <f t="shared" si="534"/>
        <v/>
      </c>
      <c r="BX614" s="8">
        <f t="shared" si="535"/>
        <v>3.2000000000000028E-2</v>
      </c>
      <c r="BY614" s="8">
        <f t="shared" si="536"/>
        <v>2.8999999999999915E-2</v>
      </c>
      <c r="BZ614" s="8">
        <f t="shared" si="537"/>
        <v>7.3999999999999844E-2</v>
      </c>
      <c r="CA614" s="8">
        <f t="shared" si="538"/>
        <v>2.7000000000000135E-2</v>
      </c>
      <c r="CB614" s="8">
        <f t="shared" si="539"/>
        <v>0.17100000000000026</v>
      </c>
      <c r="CC614" s="8">
        <f t="shared" si="540"/>
        <v>0.22599999999999998</v>
      </c>
      <c r="CD614" s="8">
        <f t="shared" si="541"/>
        <v>0.17400000000000038</v>
      </c>
      <c r="CE614" s="8">
        <f t="shared" si="542"/>
        <v>0.3879999999999999</v>
      </c>
      <c r="CF614" s="8">
        <f t="shared" si="543"/>
        <v>0.10700000000000021</v>
      </c>
      <c r="CG614" s="8" t="str">
        <f t="shared" si="544"/>
        <v/>
      </c>
      <c r="CH614" s="8" t="str">
        <f t="shared" si="545"/>
        <v/>
      </c>
      <c r="CI614" s="8" t="str">
        <f t="shared" si="546"/>
        <v/>
      </c>
      <c r="CJ614" s="8" t="str">
        <f t="shared" si="547"/>
        <v/>
      </c>
      <c r="CK614" s="8" t="str">
        <f t="shared" si="548"/>
        <v/>
      </c>
      <c r="CL614" s="8" t="str">
        <f t="shared" si="549"/>
        <v/>
      </c>
      <c r="CM614" s="8" t="str">
        <f t="shared" si="550"/>
        <v/>
      </c>
      <c r="CN614" s="8"/>
    </row>
    <row r="615" spans="1:92">
      <c r="A615" s="1">
        <f t="shared" si="579"/>
        <v>613</v>
      </c>
      <c r="B615" s="34"/>
      <c r="C615" s="1">
        <v>3</v>
      </c>
      <c r="D615" s="4">
        <f t="shared" si="552"/>
        <v>35</v>
      </c>
      <c r="E615" s="4" t="s">
        <v>156</v>
      </c>
      <c r="F615" s="4">
        <v>3</v>
      </c>
      <c r="G615" s="4" t="s">
        <v>13</v>
      </c>
      <c r="H615" s="4" t="s">
        <v>19</v>
      </c>
      <c r="I615" s="4"/>
      <c r="J615" s="13">
        <v>98.1</v>
      </c>
      <c r="K615" s="69"/>
      <c r="L615" s="41">
        <v>6.4489999999999998</v>
      </c>
      <c r="M615" s="132" t="s">
        <v>134</v>
      </c>
      <c r="N615" s="4" t="s">
        <v>15</v>
      </c>
      <c r="O615" s="6">
        <v>6.4539999999999997</v>
      </c>
      <c r="P615" s="4" t="s">
        <v>9</v>
      </c>
      <c r="Q615" s="3"/>
      <c r="R615" s="23">
        <v>6.9829999999999997</v>
      </c>
      <c r="S615" s="23">
        <v>6.8140000000000001</v>
      </c>
      <c r="T615" s="23">
        <v>6.8710000000000004</v>
      </c>
      <c r="U615" s="23">
        <v>6.3460000000000001</v>
      </c>
      <c r="V615" s="23">
        <v>6.4089999999999998</v>
      </c>
      <c r="W615" s="50"/>
      <c r="X615" s="50"/>
      <c r="Y615" s="50"/>
      <c r="Z615" s="23">
        <v>6.4950000000000001</v>
      </c>
      <c r="AA615" s="23">
        <v>6.4370000000000003</v>
      </c>
      <c r="AB615" s="23">
        <v>6.6660000000000004</v>
      </c>
      <c r="AC615" s="23">
        <v>6.8780000000000001</v>
      </c>
      <c r="AD615" s="23">
        <v>6.8559999999999999</v>
      </c>
      <c r="AE615" s="23">
        <v>6.4589999999999996</v>
      </c>
      <c r="AF615" s="23">
        <v>6.5330000000000004</v>
      </c>
      <c r="AG615" s="23">
        <v>6.0830000000000002</v>
      </c>
      <c r="AH615" s="6">
        <f t="shared" si="581"/>
        <v>6.3079999999999998</v>
      </c>
      <c r="AI615" s="29"/>
      <c r="AJ615" s="29"/>
      <c r="AK615" s="29"/>
      <c r="AL615" s="29"/>
      <c r="AM615" s="29"/>
      <c r="AN615" s="29"/>
      <c r="AO615" s="29"/>
      <c r="AP615" s="3"/>
      <c r="AQ615" s="23">
        <f t="shared" si="553"/>
        <v>0.53399999999999981</v>
      </c>
      <c r="AR615" s="23">
        <f t="shared" si="577"/>
        <v>0.36500000000000021</v>
      </c>
      <c r="AS615" s="23">
        <f t="shared" si="578"/>
        <v>0.4220000000000006</v>
      </c>
      <c r="AT615" s="23">
        <f t="shared" si="556"/>
        <v>-0.10299999999999976</v>
      </c>
      <c r="AU615" s="23">
        <f t="shared" si="557"/>
        <v>-4.0000000000000036E-2</v>
      </c>
      <c r="AV615" s="23" t="str">
        <f t="shared" si="558"/>
        <v/>
      </c>
      <c r="AW615" s="23" t="str">
        <f t="shared" si="559"/>
        <v/>
      </c>
      <c r="AX615" s="23" t="str">
        <f t="shared" si="560"/>
        <v/>
      </c>
      <c r="AY615" s="23">
        <f t="shared" si="561"/>
        <v>4.6000000000000263E-2</v>
      </c>
      <c r="AZ615" s="23">
        <f t="shared" si="562"/>
        <v>-1.1999999999999567E-2</v>
      </c>
      <c r="BA615" s="23">
        <f t="shared" si="563"/>
        <v>0.21700000000000053</v>
      </c>
      <c r="BB615" s="23">
        <f t="shared" si="564"/>
        <v>0.42900000000000027</v>
      </c>
      <c r="BC615" s="23">
        <f t="shared" si="565"/>
        <v>0.40700000000000003</v>
      </c>
      <c r="BD615" s="23">
        <f t="shared" si="566"/>
        <v>9.9999999999997868E-3</v>
      </c>
      <c r="BE615" s="23">
        <f t="shared" si="567"/>
        <v>8.4000000000000519E-2</v>
      </c>
      <c r="BF615" s="23">
        <f t="shared" si="568"/>
        <v>-0.36599999999999966</v>
      </c>
      <c r="BG615" s="23">
        <f t="shared" si="569"/>
        <v>-0.14100000000000001</v>
      </c>
      <c r="BH615" s="23" t="str">
        <f t="shared" si="570"/>
        <v/>
      </c>
      <c r="BI615" s="23" t="str">
        <f t="shared" si="571"/>
        <v/>
      </c>
      <c r="BJ615" s="23" t="str">
        <f t="shared" si="572"/>
        <v/>
      </c>
      <c r="BK615" s="23" t="str">
        <f t="shared" si="573"/>
        <v/>
      </c>
      <c r="BL615" s="23" t="str">
        <f t="shared" si="574"/>
        <v/>
      </c>
      <c r="BM615" s="23" t="str">
        <f t="shared" si="575"/>
        <v/>
      </c>
      <c r="BN615" s="23" t="str">
        <f t="shared" si="576"/>
        <v/>
      </c>
      <c r="BP615" s="8">
        <f t="shared" si="527"/>
        <v>0.53399999999999981</v>
      </c>
      <c r="BQ615" s="8">
        <f t="shared" si="528"/>
        <v>0.36500000000000021</v>
      </c>
      <c r="BR615" s="8">
        <f t="shared" si="529"/>
        <v>0.4220000000000006</v>
      </c>
      <c r="BS615" s="8">
        <f t="shared" si="530"/>
        <v>0.10299999999999976</v>
      </c>
      <c r="BT615" s="8">
        <f t="shared" si="531"/>
        <v>4.0000000000000036E-2</v>
      </c>
      <c r="BU615" s="8" t="str">
        <f t="shared" si="532"/>
        <v/>
      </c>
      <c r="BV615" s="8" t="str">
        <f t="shared" si="533"/>
        <v/>
      </c>
      <c r="BW615" s="8" t="str">
        <f t="shared" si="534"/>
        <v/>
      </c>
      <c r="BX615" s="8">
        <f t="shared" si="535"/>
        <v>4.6000000000000263E-2</v>
      </c>
      <c r="BY615" s="8">
        <f t="shared" si="536"/>
        <v>1.1999999999999567E-2</v>
      </c>
      <c r="BZ615" s="8">
        <f t="shared" si="537"/>
        <v>0.21700000000000053</v>
      </c>
      <c r="CA615" s="8">
        <f t="shared" si="538"/>
        <v>0.42900000000000027</v>
      </c>
      <c r="CB615" s="8">
        <f t="shared" si="539"/>
        <v>0.40700000000000003</v>
      </c>
      <c r="CC615" s="8">
        <f t="shared" si="540"/>
        <v>9.9999999999997868E-3</v>
      </c>
      <c r="CD615" s="8">
        <f t="shared" si="541"/>
        <v>8.4000000000000519E-2</v>
      </c>
      <c r="CE615" s="8">
        <f t="shared" si="542"/>
        <v>0.36599999999999966</v>
      </c>
      <c r="CF615" s="8">
        <f t="shared" si="543"/>
        <v>0.14100000000000001</v>
      </c>
      <c r="CG615" s="8" t="str">
        <f t="shared" si="544"/>
        <v/>
      </c>
      <c r="CH615" s="8" t="str">
        <f t="shared" si="545"/>
        <v/>
      </c>
      <c r="CI615" s="8" t="str">
        <f t="shared" si="546"/>
        <v/>
      </c>
      <c r="CJ615" s="8" t="str">
        <f t="shared" si="547"/>
        <v/>
      </c>
      <c r="CK615" s="8" t="str">
        <f t="shared" si="548"/>
        <v/>
      </c>
      <c r="CL615" s="8" t="str">
        <f t="shared" si="549"/>
        <v/>
      </c>
      <c r="CM615" s="8" t="str">
        <f t="shared" si="550"/>
        <v/>
      </c>
      <c r="CN615" s="8"/>
    </row>
    <row r="616" spans="1:92">
      <c r="A616" s="1">
        <f t="shared" si="579"/>
        <v>614</v>
      </c>
      <c r="B616" s="34"/>
      <c r="C616" s="1">
        <v>3</v>
      </c>
      <c r="D616" s="4">
        <f t="shared" si="552"/>
        <v>35</v>
      </c>
      <c r="E616" s="4" t="s">
        <v>265</v>
      </c>
      <c r="F616" s="4">
        <v>3</v>
      </c>
      <c r="G616" s="4" t="s">
        <v>13</v>
      </c>
      <c r="H616" s="4" t="s">
        <v>19</v>
      </c>
      <c r="I616" s="4"/>
      <c r="J616" s="13">
        <v>97.6</v>
      </c>
      <c r="K616" s="69"/>
      <c r="L616" s="41">
        <v>6.8860000000000001</v>
      </c>
      <c r="M616" s="132" t="s">
        <v>134</v>
      </c>
      <c r="N616" s="4" t="s">
        <v>15</v>
      </c>
      <c r="O616" s="6">
        <v>6.8879999999999999</v>
      </c>
      <c r="P616" s="4" t="s">
        <v>9</v>
      </c>
      <c r="Q616" s="3"/>
      <c r="R616" s="23">
        <v>7.4610000000000003</v>
      </c>
      <c r="S616" s="23">
        <v>7.2839999999999998</v>
      </c>
      <c r="T616" s="23">
        <v>7.3390000000000004</v>
      </c>
      <c r="U616" s="23">
        <v>6.8739999999999997</v>
      </c>
      <c r="V616" s="23">
        <v>6.9260000000000002</v>
      </c>
      <c r="W616" s="50"/>
      <c r="X616" s="50"/>
      <c r="Y616" s="50"/>
      <c r="Z616" s="23">
        <v>6.9320000000000004</v>
      </c>
      <c r="AA616" s="23">
        <v>6.8840000000000003</v>
      </c>
      <c r="AB616" s="23">
        <v>7.03</v>
      </c>
      <c r="AC616" s="23">
        <v>7.2619999999999996</v>
      </c>
      <c r="AD616" s="23">
        <v>7.2670000000000003</v>
      </c>
      <c r="AE616" s="23">
        <v>6.7969999999999997</v>
      </c>
      <c r="AF616" s="23">
        <v>6.9669999999999996</v>
      </c>
      <c r="AG616" s="23">
        <v>6.5659999999999998</v>
      </c>
      <c r="AH616" s="6">
        <f t="shared" si="581"/>
        <v>6.7664999999999997</v>
      </c>
      <c r="AI616" s="29"/>
      <c r="AJ616" s="29"/>
      <c r="AK616" s="29"/>
      <c r="AL616" s="29"/>
      <c r="AM616" s="29"/>
      <c r="AN616" s="29"/>
      <c r="AO616" s="29"/>
      <c r="AP616" s="3"/>
      <c r="AQ616" s="23">
        <f t="shared" si="553"/>
        <v>0.57500000000000018</v>
      </c>
      <c r="AR616" s="23">
        <f t="shared" si="577"/>
        <v>0.39799999999999969</v>
      </c>
      <c r="AS616" s="23">
        <f t="shared" si="578"/>
        <v>0.45300000000000029</v>
      </c>
      <c r="AT616" s="23">
        <f t="shared" si="556"/>
        <v>-1.2000000000000455E-2</v>
      </c>
      <c r="AU616" s="23">
        <f t="shared" si="557"/>
        <v>4.0000000000000036E-2</v>
      </c>
      <c r="AV616" s="23" t="str">
        <f t="shared" si="558"/>
        <v/>
      </c>
      <c r="AW616" s="23" t="str">
        <f t="shared" si="559"/>
        <v/>
      </c>
      <c r="AX616" s="23" t="str">
        <f t="shared" si="560"/>
        <v/>
      </c>
      <c r="AY616" s="23">
        <f t="shared" si="561"/>
        <v>4.6000000000000263E-2</v>
      </c>
      <c r="AZ616" s="23">
        <f t="shared" si="562"/>
        <v>-1.9999999999997797E-3</v>
      </c>
      <c r="BA616" s="23">
        <f t="shared" si="563"/>
        <v>0.14400000000000013</v>
      </c>
      <c r="BB616" s="23">
        <f t="shared" si="564"/>
        <v>0.37599999999999945</v>
      </c>
      <c r="BC616" s="23">
        <f t="shared" si="565"/>
        <v>0.38100000000000023</v>
      </c>
      <c r="BD616" s="23">
        <f t="shared" si="566"/>
        <v>-8.9000000000000412E-2</v>
      </c>
      <c r="BE616" s="23">
        <f t="shared" si="567"/>
        <v>8.0999999999999517E-2</v>
      </c>
      <c r="BF616" s="23">
        <f t="shared" si="568"/>
        <v>-0.32000000000000028</v>
      </c>
      <c r="BG616" s="23">
        <f t="shared" si="569"/>
        <v>-0.11950000000000038</v>
      </c>
      <c r="BH616" s="23" t="str">
        <f t="shared" si="570"/>
        <v/>
      </c>
      <c r="BI616" s="23" t="str">
        <f t="shared" si="571"/>
        <v/>
      </c>
      <c r="BJ616" s="23" t="str">
        <f t="shared" si="572"/>
        <v/>
      </c>
      <c r="BK616" s="23" t="str">
        <f t="shared" si="573"/>
        <v/>
      </c>
      <c r="BL616" s="23" t="str">
        <f t="shared" si="574"/>
        <v/>
      </c>
      <c r="BM616" s="23" t="str">
        <f t="shared" si="575"/>
        <v/>
      </c>
      <c r="BN616" s="23" t="str">
        <f t="shared" si="576"/>
        <v/>
      </c>
      <c r="BP616" s="8">
        <f t="shared" si="527"/>
        <v>0.57500000000000018</v>
      </c>
      <c r="BQ616" s="8">
        <f t="shared" si="528"/>
        <v>0.39799999999999969</v>
      </c>
      <c r="BR616" s="8">
        <f t="shared" si="529"/>
        <v>0.45300000000000029</v>
      </c>
      <c r="BS616" s="8">
        <f t="shared" si="530"/>
        <v>1.2000000000000455E-2</v>
      </c>
      <c r="BT616" s="8">
        <f t="shared" si="531"/>
        <v>4.0000000000000036E-2</v>
      </c>
      <c r="BU616" s="8" t="str">
        <f t="shared" si="532"/>
        <v/>
      </c>
      <c r="BV616" s="8" t="str">
        <f t="shared" si="533"/>
        <v/>
      </c>
      <c r="BW616" s="8" t="str">
        <f t="shared" si="534"/>
        <v/>
      </c>
      <c r="BX616" s="8">
        <f t="shared" si="535"/>
        <v>4.6000000000000263E-2</v>
      </c>
      <c r="BY616" s="8">
        <f t="shared" si="536"/>
        <v>1.9999999999997797E-3</v>
      </c>
      <c r="BZ616" s="8">
        <f t="shared" si="537"/>
        <v>0.14400000000000013</v>
      </c>
      <c r="CA616" s="8">
        <f t="shared" si="538"/>
        <v>0.37599999999999945</v>
      </c>
      <c r="CB616" s="8">
        <f t="shared" si="539"/>
        <v>0.38100000000000023</v>
      </c>
      <c r="CC616" s="8">
        <f t="shared" si="540"/>
        <v>8.9000000000000412E-2</v>
      </c>
      <c r="CD616" s="8">
        <f t="shared" si="541"/>
        <v>8.0999999999999517E-2</v>
      </c>
      <c r="CE616" s="8">
        <f t="shared" si="542"/>
        <v>0.32000000000000028</v>
      </c>
      <c r="CF616" s="8">
        <f t="shared" si="543"/>
        <v>0.11950000000000038</v>
      </c>
      <c r="CG616" s="8" t="str">
        <f t="shared" si="544"/>
        <v/>
      </c>
      <c r="CH616" s="8" t="str">
        <f t="shared" si="545"/>
        <v/>
      </c>
      <c r="CI616" s="8" t="str">
        <f t="shared" si="546"/>
        <v/>
      </c>
      <c r="CJ616" s="8" t="str">
        <f t="shared" si="547"/>
        <v/>
      </c>
      <c r="CK616" s="8" t="str">
        <f t="shared" si="548"/>
        <v/>
      </c>
      <c r="CL616" s="8" t="str">
        <f t="shared" si="549"/>
        <v/>
      </c>
      <c r="CM616" s="8" t="str">
        <f t="shared" si="550"/>
        <v/>
      </c>
      <c r="CN616" s="8"/>
    </row>
    <row r="617" spans="1:92">
      <c r="A617" s="1">
        <f t="shared" si="579"/>
        <v>615</v>
      </c>
      <c r="B617" s="34"/>
      <c r="C617" s="1">
        <v>3</v>
      </c>
      <c r="D617" s="4">
        <f t="shared" si="552"/>
        <v>35</v>
      </c>
      <c r="E617" s="4" t="s">
        <v>264</v>
      </c>
      <c r="F617" s="4">
        <v>3</v>
      </c>
      <c r="G617" s="4" t="s">
        <v>16</v>
      </c>
      <c r="H617" s="4" t="s">
        <v>192</v>
      </c>
      <c r="I617" s="4"/>
      <c r="J617" s="13">
        <v>97.8</v>
      </c>
      <c r="K617" s="69"/>
      <c r="L617" s="41">
        <v>8.2129999999999992</v>
      </c>
      <c r="M617" s="132" t="s">
        <v>134</v>
      </c>
      <c r="N617" s="4" t="s">
        <v>15</v>
      </c>
      <c r="O617" s="6">
        <v>8.2390000000000008</v>
      </c>
      <c r="P617" s="4" t="s">
        <v>9</v>
      </c>
      <c r="Q617" s="3"/>
      <c r="R617" s="23">
        <v>8.3160000000000007</v>
      </c>
      <c r="S617" s="23">
        <v>8.2469999999999999</v>
      </c>
      <c r="T617" s="23">
        <v>8.5820000000000007</v>
      </c>
      <c r="U617" s="23">
        <v>8.1980000000000004</v>
      </c>
      <c r="V617" s="23">
        <v>8.2690000000000001</v>
      </c>
      <c r="W617" s="50"/>
      <c r="X617" s="50"/>
      <c r="Y617" s="50"/>
      <c r="Z617" s="23">
        <v>8.2189999999999994</v>
      </c>
      <c r="AA617" s="23">
        <v>8.2070000000000007</v>
      </c>
      <c r="AB617" s="23">
        <v>8.44</v>
      </c>
      <c r="AC617" s="23">
        <v>8.5039999999999996</v>
      </c>
      <c r="AD617" s="23">
        <v>8.4179999999999993</v>
      </c>
      <c r="AE617" s="23">
        <v>8.27</v>
      </c>
      <c r="AF617" s="23">
        <v>8.1329999999999991</v>
      </c>
      <c r="AG617" s="23">
        <v>8.1270000000000007</v>
      </c>
      <c r="AH617" s="6">
        <f t="shared" si="581"/>
        <v>8.129999999999999</v>
      </c>
      <c r="AI617" s="29"/>
      <c r="AJ617" s="29"/>
      <c r="AK617" s="29"/>
      <c r="AL617" s="29"/>
      <c r="AM617" s="29"/>
      <c r="AN617" s="29"/>
      <c r="AO617" s="29"/>
      <c r="AP617" s="3"/>
      <c r="AQ617" s="23">
        <f t="shared" si="553"/>
        <v>0.10300000000000153</v>
      </c>
      <c r="AR617" s="23">
        <f t="shared" si="577"/>
        <v>3.4000000000000696E-2</v>
      </c>
      <c r="AS617" s="23">
        <f t="shared" si="578"/>
        <v>0.36900000000000155</v>
      </c>
      <c r="AT617" s="23">
        <f t="shared" si="556"/>
        <v>-1.4999999999998792E-2</v>
      </c>
      <c r="AU617" s="23">
        <f t="shared" si="557"/>
        <v>5.6000000000000938E-2</v>
      </c>
      <c r="AV617" s="23" t="str">
        <f t="shared" si="558"/>
        <v/>
      </c>
      <c r="AW617" s="23" t="str">
        <f t="shared" si="559"/>
        <v/>
      </c>
      <c r="AX617" s="23" t="str">
        <f t="shared" si="560"/>
        <v/>
      </c>
      <c r="AY617" s="23">
        <f t="shared" si="561"/>
        <v>6.0000000000002274E-3</v>
      </c>
      <c r="AZ617" s="23">
        <f t="shared" si="562"/>
        <v>-5.999999999998451E-3</v>
      </c>
      <c r="BA617" s="23">
        <f t="shared" si="563"/>
        <v>0.22700000000000031</v>
      </c>
      <c r="BB617" s="23">
        <f t="shared" si="564"/>
        <v>0.29100000000000037</v>
      </c>
      <c r="BC617" s="23">
        <f t="shared" si="565"/>
        <v>0.20500000000000007</v>
      </c>
      <c r="BD617" s="23">
        <f t="shared" si="566"/>
        <v>5.7000000000000384E-2</v>
      </c>
      <c r="BE617" s="23">
        <f t="shared" si="567"/>
        <v>-8.0000000000000071E-2</v>
      </c>
      <c r="BF617" s="23">
        <f t="shared" si="568"/>
        <v>-8.5999999999998522E-2</v>
      </c>
      <c r="BG617" s="23">
        <f t="shared" si="569"/>
        <v>-8.3000000000000185E-2</v>
      </c>
      <c r="BH617" s="23" t="str">
        <f t="shared" si="570"/>
        <v/>
      </c>
      <c r="BI617" s="23" t="str">
        <f t="shared" si="571"/>
        <v/>
      </c>
      <c r="BJ617" s="23" t="str">
        <f t="shared" si="572"/>
        <v/>
      </c>
      <c r="BK617" s="23" t="str">
        <f t="shared" si="573"/>
        <v/>
      </c>
      <c r="BL617" s="23" t="str">
        <f t="shared" si="574"/>
        <v/>
      </c>
      <c r="BM617" s="23" t="str">
        <f t="shared" si="575"/>
        <v/>
      </c>
      <c r="BN617" s="23" t="str">
        <f t="shared" si="576"/>
        <v/>
      </c>
      <c r="BP617" s="8">
        <f t="shared" si="527"/>
        <v>0.10300000000000153</v>
      </c>
      <c r="BQ617" s="8">
        <f t="shared" si="528"/>
        <v>3.4000000000000696E-2</v>
      </c>
      <c r="BR617" s="8">
        <f t="shared" si="529"/>
        <v>0.36900000000000155</v>
      </c>
      <c r="BS617" s="8">
        <f t="shared" si="530"/>
        <v>1.4999999999998792E-2</v>
      </c>
      <c r="BT617" s="8">
        <f t="shared" si="531"/>
        <v>5.6000000000000938E-2</v>
      </c>
      <c r="BU617" s="8" t="str">
        <f t="shared" si="532"/>
        <v/>
      </c>
      <c r="BV617" s="8" t="str">
        <f t="shared" si="533"/>
        <v/>
      </c>
      <c r="BW617" s="8" t="str">
        <f t="shared" si="534"/>
        <v/>
      </c>
      <c r="BX617" s="8">
        <f t="shared" si="535"/>
        <v>6.0000000000002274E-3</v>
      </c>
      <c r="BY617" s="8">
        <f t="shared" si="536"/>
        <v>5.999999999998451E-3</v>
      </c>
      <c r="BZ617" s="8">
        <f t="shared" si="537"/>
        <v>0.22700000000000031</v>
      </c>
      <c r="CA617" s="8">
        <f t="shared" si="538"/>
        <v>0.29100000000000037</v>
      </c>
      <c r="CB617" s="8">
        <f t="shared" si="539"/>
        <v>0.20500000000000007</v>
      </c>
      <c r="CC617" s="8">
        <f t="shared" si="540"/>
        <v>5.7000000000000384E-2</v>
      </c>
      <c r="CD617" s="8">
        <f t="shared" si="541"/>
        <v>8.0000000000000071E-2</v>
      </c>
      <c r="CE617" s="8">
        <f t="shared" si="542"/>
        <v>8.5999999999998522E-2</v>
      </c>
      <c r="CF617" s="8">
        <f t="shared" si="543"/>
        <v>8.3000000000000185E-2</v>
      </c>
      <c r="CG617" s="8" t="str">
        <f t="shared" si="544"/>
        <v/>
      </c>
      <c r="CH617" s="8" t="str">
        <f t="shared" si="545"/>
        <v/>
      </c>
      <c r="CI617" s="8" t="str">
        <f t="shared" si="546"/>
        <v/>
      </c>
      <c r="CJ617" s="8" t="str">
        <f t="shared" si="547"/>
        <v/>
      </c>
      <c r="CK617" s="8" t="str">
        <f t="shared" si="548"/>
        <v/>
      </c>
      <c r="CL617" s="8" t="str">
        <f t="shared" si="549"/>
        <v/>
      </c>
      <c r="CM617" s="8" t="str">
        <f t="shared" si="550"/>
        <v/>
      </c>
      <c r="CN617" s="8"/>
    </row>
    <row r="618" spans="1:92">
      <c r="A618" s="1">
        <f t="shared" si="579"/>
        <v>616</v>
      </c>
      <c r="B618" s="34" t="s">
        <v>299</v>
      </c>
      <c r="C618" s="1">
        <v>2</v>
      </c>
      <c r="D618" s="4">
        <f t="shared" si="552"/>
        <v>12</v>
      </c>
      <c r="E618" s="4" t="s">
        <v>246</v>
      </c>
      <c r="F618" s="4">
        <v>1</v>
      </c>
      <c r="G618" s="4" t="s">
        <v>13</v>
      </c>
      <c r="H618" s="4" t="s">
        <v>14</v>
      </c>
      <c r="I618" s="4"/>
      <c r="J618" s="5">
        <v>93.2</v>
      </c>
      <c r="K618" s="67">
        <v>0</v>
      </c>
      <c r="L618" s="40">
        <v>1.7430000000000001</v>
      </c>
      <c r="M618" s="134" t="s">
        <v>242</v>
      </c>
      <c r="N618" s="1" t="s">
        <v>15</v>
      </c>
      <c r="O618" s="23">
        <v>1.7390000000000001</v>
      </c>
      <c r="P618" s="4" t="s">
        <v>9</v>
      </c>
      <c r="Q618" s="3" t="s">
        <v>227</v>
      </c>
      <c r="R618" s="23">
        <v>1.8029999999999999</v>
      </c>
      <c r="S618" s="46">
        <v>1.7410000000000001</v>
      </c>
      <c r="T618" s="46">
        <v>1.7390000000000001</v>
      </c>
      <c r="U618" s="46">
        <v>1.571</v>
      </c>
      <c r="V618" s="46">
        <v>1.756</v>
      </c>
      <c r="W618" s="46">
        <v>1.738</v>
      </c>
      <c r="X618" s="23">
        <v>1.74</v>
      </c>
      <c r="Y618" s="23">
        <v>1.746</v>
      </c>
      <c r="Z618" s="23">
        <v>1.7470000000000001</v>
      </c>
      <c r="AA618" s="23">
        <v>1.7370000000000001</v>
      </c>
      <c r="AB618" s="6">
        <v>1.875</v>
      </c>
      <c r="AC618" s="6">
        <v>1.9330000000000001</v>
      </c>
      <c r="AD618" s="6">
        <v>1.869</v>
      </c>
      <c r="AE618" s="6">
        <v>1.6759999999999999</v>
      </c>
      <c r="AF618" s="6">
        <v>1.6759999999999999</v>
      </c>
      <c r="AG618" s="6">
        <v>1.4950000000000001</v>
      </c>
      <c r="AH618" s="6">
        <f t="shared" si="580"/>
        <v>1.5855000000000001</v>
      </c>
      <c r="AI618" s="9"/>
      <c r="AJ618" s="9"/>
      <c r="AK618" s="9"/>
      <c r="AL618" s="9"/>
      <c r="AM618" s="9"/>
      <c r="AN618" s="9"/>
      <c r="AO618" s="9"/>
      <c r="AP618" s="3"/>
      <c r="AQ618" s="23">
        <f t="shared" si="553"/>
        <v>5.9999999999999831E-2</v>
      </c>
      <c r="AR618" s="23">
        <f t="shared" si="577"/>
        <v>-2.0000000000000018E-3</v>
      </c>
      <c r="AS618" s="23">
        <f t="shared" si="578"/>
        <v>-4.0000000000000036E-3</v>
      </c>
      <c r="AT618" s="23">
        <f t="shared" si="556"/>
        <v>-0.17200000000000015</v>
      </c>
      <c r="AU618" s="23">
        <f t="shared" si="557"/>
        <v>1.2999999999999901E-2</v>
      </c>
      <c r="AV618" s="23">
        <f t="shared" si="558"/>
        <v>-5.0000000000001155E-3</v>
      </c>
      <c r="AW618" s="23">
        <f t="shared" si="559"/>
        <v>-3.0000000000001137E-3</v>
      </c>
      <c r="AX618" s="23">
        <f t="shared" si="560"/>
        <v>2.9999999999998916E-3</v>
      </c>
      <c r="AY618" s="23">
        <f t="shared" si="561"/>
        <v>4.0000000000000036E-3</v>
      </c>
      <c r="AZ618" s="23">
        <f t="shared" si="562"/>
        <v>-6.0000000000000053E-3</v>
      </c>
      <c r="BA618" s="23">
        <f t="shared" si="563"/>
        <v>0.1319999999999999</v>
      </c>
      <c r="BB618" s="23">
        <f t="shared" si="564"/>
        <v>0.18999999999999995</v>
      </c>
      <c r="BC618" s="23">
        <f t="shared" si="565"/>
        <v>0.12599999999999989</v>
      </c>
      <c r="BD618" s="23">
        <f t="shared" si="566"/>
        <v>-6.7000000000000171E-2</v>
      </c>
      <c r="BE618" s="23">
        <f t="shared" si="567"/>
        <v>-6.7000000000000171E-2</v>
      </c>
      <c r="BF618" s="23">
        <f t="shared" si="568"/>
        <v>-0.248</v>
      </c>
      <c r="BG618" s="23">
        <f t="shared" si="569"/>
        <v>-0.15749999999999997</v>
      </c>
      <c r="BH618" s="23" t="str">
        <f t="shared" si="570"/>
        <v/>
      </c>
      <c r="BI618" s="23" t="str">
        <f t="shared" si="571"/>
        <v/>
      </c>
      <c r="BJ618" s="23" t="str">
        <f t="shared" si="572"/>
        <v/>
      </c>
      <c r="BK618" s="23" t="str">
        <f t="shared" si="573"/>
        <v/>
      </c>
      <c r="BL618" s="23" t="str">
        <f t="shared" si="574"/>
        <v/>
      </c>
      <c r="BM618" s="23" t="str">
        <f t="shared" si="575"/>
        <v/>
      </c>
      <c r="BN618" s="23" t="str">
        <f t="shared" si="576"/>
        <v/>
      </c>
      <c r="BP618" s="8">
        <f t="shared" si="527"/>
        <v>5.9999999999999831E-2</v>
      </c>
      <c r="BQ618" s="8">
        <f t="shared" si="528"/>
        <v>2.0000000000000018E-3</v>
      </c>
      <c r="BR618" s="8">
        <f t="shared" si="529"/>
        <v>4.0000000000000036E-3</v>
      </c>
      <c r="BS618" s="8">
        <f t="shared" si="530"/>
        <v>0.17200000000000015</v>
      </c>
      <c r="BT618" s="8">
        <f t="shared" si="531"/>
        <v>1.2999999999999901E-2</v>
      </c>
      <c r="BU618" s="8">
        <f t="shared" si="532"/>
        <v>5.0000000000001155E-3</v>
      </c>
      <c r="BV618" s="8">
        <f t="shared" si="533"/>
        <v>3.0000000000001137E-3</v>
      </c>
      <c r="BW618" s="8">
        <f t="shared" si="534"/>
        <v>2.9999999999998916E-3</v>
      </c>
      <c r="BX618" s="8">
        <f t="shared" si="535"/>
        <v>4.0000000000000036E-3</v>
      </c>
      <c r="BY618" s="8">
        <f t="shared" si="536"/>
        <v>6.0000000000000053E-3</v>
      </c>
      <c r="BZ618" s="8">
        <f t="shared" si="537"/>
        <v>0.1319999999999999</v>
      </c>
      <c r="CA618" s="8">
        <f t="shared" si="538"/>
        <v>0.18999999999999995</v>
      </c>
      <c r="CB618" s="8">
        <f t="shared" si="539"/>
        <v>0.12599999999999989</v>
      </c>
      <c r="CC618" s="8">
        <f t="shared" si="540"/>
        <v>6.7000000000000171E-2</v>
      </c>
      <c r="CD618" s="8">
        <f t="shared" si="541"/>
        <v>6.7000000000000171E-2</v>
      </c>
      <c r="CE618" s="8">
        <f t="shared" si="542"/>
        <v>0.248</v>
      </c>
      <c r="CF618" s="8">
        <f t="shared" si="543"/>
        <v>0.15749999999999997</v>
      </c>
      <c r="CG618" s="8" t="str">
        <f t="shared" si="544"/>
        <v/>
      </c>
      <c r="CH618" s="8" t="str">
        <f t="shared" si="545"/>
        <v/>
      </c>
      <c r="CI618" s="8" t="str">
        <f t="shared" si="546"/>
        <v/>
      </c>
      <c r="CJ618" s="8" t="str">
        <f t="shared" si="547"/>
        <v/>
      </c>
      <c r="CK618" s="8" t="str">
        <f t="shared" si="548"/>
        <v/>
      </c>
      <c r="CL618" s="8" t="str">
        <f t="shared" si="549"/>
        <v/>
      </c>
      <c r="CM618" s="8" t="str">
        <f t="shared" si="550"/>
        <v/>
      </c>
      <c r="CN618" s="8"/>
    </row>
    <row r="619" spans="1:92">
      <c r="A619" s="1">
        <f t="shared" si="579"/>
        <v>617</v>
      </c>
      <c r="B619" s="34"/>
      <c r="C619" s="1">
        <v>2</v>
      </c>
      <c r="D619" s="4">
        <f t="shared" si="552"/>
        <v>12</v>
      </c>
      <c r="E619" s="4" t="s">
        <v>251</v>
      </c>
      <c r="F619" s="4">
        <v>1</v>
      </c>
      <c r="G619" s="4" t="s">
        <v>13</v>
      </c>
      <c r="H619" s="4" t="s">
        <v>138</v>
      </c>
      <c r="I619" s="4" t="s">
        <v>346</v>
      </c>
      <c r="J619" s="5">
        <v>0.3</v>
      </c>
      <c r="K619" s="67">
        <v>0</v>
      </c>
      <c r="L619" s="40">
        <v>4.3330000000000002</v>
      </c>
      <c r="M619" s="134" t="s">
        <v>120</v>
      </c>
      <c r="N619" s="1" t="s">
        <v>15</v>
      </c>
      <c r="O619" s="23">
        <v>4.3109999999999999</v>
      </c>
      <c r="P619" s="4" t="s">
        <v>9</v>
      </c>
      <c r="Q619" s="3" t="s">
        <v>227</v>
      </c>
      <c r="R619" s="50"/>
      <c r="S619" s="50"/>
      <c r="T619" s="50"/>
      <c r="U619" s="50"/>
      <c r="V619" s="50"/>
      <c r="W619" s="50"/>
      <c r="X619" s="50"/>
      <c r="Y619" s="23">
        <v>5.5060000000000002</v>
      </c>
      <c r="Z619" s="23">
        <v>5.2569999999999997</v>
      </c>
      <c r="AA619" s="23">
        <v>4.7850000000000001</v>
      </c>
      <c r="AB619" s="50"/>
      <c r="AC619" s="50"/>
      <c r="AD619" s="50"/>
      <c r="AE619" s="50"/>
      <c r="AF619" s="50"/>
      <c r="AG619" s="6">
        <v>2.5489999999999999</v>
      </c>
      <c r="AH619" s="50"/>
      <c r="AI619" s="23">
        <v>4.67</v>
      </c>
      <c r="AJ619" s="23">
        <v>4.3659999999999997</v>
      </c>
      <c r="AK619" s="23">
        <v>4.3579999999999997</v>
      </c>
      <c r="AL619" s="23">
        <v>4.3639999999999999</v>
      </c>
      <c r="AM619" s="23">
        <v>4.3609999999999998</v>
      </c>
      <c r="AN619" s="23">
        <v>4.3979999999999997</v>
      </c>
      <c r="AO619" s="23">
        <v>4.3710000000000004</v>
      </c>
      <c r="AP619" s="3"/>
      <c r="AQ619" s="23" t="str">
        <f t="shared" si="553"/>
        <v/>
      </c>
      <c r="AR619" s="23" t="str">
        <f t="shared" si="577"/>
        <v/>
      </c>
      <c r="AS619" s="23" t="str">
        <f t="shared" si="578"/>
        <v/>
      </c>
      <c r="AT619" s="23" t="str">
        <f t="shared" si="556"/>
        <v/>
      </c>
      <c r="AU619" s="23" t="str">
        <f t="shared" si="557"/>
        <v/>
      </c>
      <c r="AV619" s="23" t="str">
        <f t="shared" si="558"/>
        <v/>
      </c>
      <c r="AW619" s="23" t="str">
        <f t="shared" si="559"/>
        <v/>
      </c>
      <c r="AX619" s="23" t="str">
        <f t="shared" si="560"/>
        <v/>
      </c>
      <c r="AY619" s="23" t="str">
        <f t="shared" si="561"/>
        <v/>
      </c>
      <c r="AZ619" s="23" t="str">
        <f t="shared" si="562"/>
        <v/>
      </c>
      <c r="BA619" s="23" t="str">
        <f t="shared" si="563"/>
        <v/>
      </c>
      <c r="BB619" s="23" t="str">
        <f t="shared" si="564"/>
        <v/>
      </c>
      <c r="BC619" s="23" t="str">
        <f t="shared" si="565"/>
        <v/>
      </c>
      <c r="BD619" s="23" t="str">
        <f t="shared" si="566"/>
        <v/>
      </c>
      <c r="BE619" s="23" t="str">
        <f t="shared" si="567"/>
        <v/>
      </c>
      <c r="BF619" s="23" t="str">
        <f t="shared" si="568"/>
        <v/>
      </c>
      <c r="BG619" s="23" t="str">
        <f t="shared" si="569"/>
        <v/>
      </c>
      <c r="BH619" s="23" t="str">
        <f t="shared" si="570"/>
        <v/>
      </c>
      <c r="BI619" s="23" t="str">
        <f t="shared" si="571"/>
        <v/>
      </c>
      <c r="BJ619" s="23" t="str">
        <f t="shared" si="572"/>
        <v/>
      </c>
      <c r="BK619" s="23" t="str">
        <f t="shared" si="573"/>
        <v/>
      </c>
      <c r="BL619" s="23" t="str">
        <f t="shared" si="574"/>
        <v/>
      </c>
      <c r="BM619" s="23" t="str">
        <f t="shared" si="575"/>
        <v/>
      </c>
      <c r="BN619" s="23" t="str">
        <f t="shared" si="576"/>
        <v/>
      </c>
      <c r="BP619" s="8" t="str">
        <f t="shared" si="527"/>
        <v/>
      </c>
      <c r="BQ619" s="8" t="str">
        <f t="shared" si="528"/>
        <v/>
      </c>
      <c r="BR619" s="8" t="str">
        <f t="shared" si="529"/>
        <v/>
      </c>
      <c r="BS619" s="8" t="str">
        <f t="shared" si="530"/>
        <v/>
      </c>
      <c r="BT619" s="8" t="str">
        <f t="shared" si="531"/>
        <v/>
      </c>
      <c r="BU619" s="8" t="str">
        <f t="shared" si="532"/>
        <v/>
      </c>
      <c r="BV619" s="8" t="str">
        <f t="shared" si="533"/>
        <v/>
      </c>
      <c r="BW619" s="8" t="str">
        <f t="shared" si="534"/>
        <v/>
      </c>
      <c r="BX619" s="8" t="str">
        <f t="shared" si="535"/>
        <v/>
      </c>
      <c r="BY619" s="8" t="str">
        <f t="shared" si="536"/>
        <v/>
      </c>
      <c r="BZ619" s="8" t="str">
        <f t="shared" si="537"/>
        <v/>
      </c>
      <c r="CA619" s="8" t="str">
        <f t="shared" si="538"/>
        <v/>
      </c>
      <c r="CB619" s="8" t="str">
        <f t="shared" si="539"/>
        <v/>
      </c>
      <c r="CC619" s="8" t="str">
        <f t="shared" si="540"/>
        <v/>
      </c>
      <c r="CD619" s="8" t="str">
        <f t="shared" si="541"/>
        <v/>
      </c>
      <c r="CE619" s="8" t="str">
        <f t="shared" si="542"/>
        <v/>
      </c>
      <c r="CF619" s="8" t="str">
        <f t="shared" si="543"/>
        <v/>
      </c>
      <c r="CG619" s="8" t="str">
        <f t="shared" si="544"/>
        <v/>
      </c>
      <c r="CH619" s="8" t="str">
        <f t="shared" si="545"/>
        <v/>
      </c>
      <c r="CI619" s="8" t="str">
        <f t="shared" si="546"/>
        <v/>
      </c>
      <c r="CJ619" s="8" t="str">
        <f t="shared" si="547"/>
        <v/>
      </c>
      <c r="CK619" s="8" t="str">
        <f t="shared" si="548"/>
        <v/>
      </c>
      <c r="CL619" s="8" t="str">
        <f t="shared" si="549"/>
        <v/>
      </c>
      <c r="CM619" s="8" t="str">
        <f t="shared" si="550"/>
        <v/>
      </c>
      <c r="CN619" s="8"/>
    </row>
    <row r="620" spans="1:92">
      <c r="A620" s="1">
        <f t="shared" si="579"/>
        <v>618</v>
      </c>
      <c r="B620" s="34"/>
      <c r="C620" s="1">
        <v>2</v>
      </c>
      <c r="D620" s="4">
        <f t="shared" si="552"/>
        <v>12</v>
      </c>
      <c r="E620" s="4" t="s">
        <v>251</v>
      </c>
      <c r="F620" s="4">
        <v>1</v>
      </c>
      <c r="G620" s="4" t="s">
        <v>16</v>
      </c>
      <c r="H620" s="4" t="s">
        <v>192</v>
      </c>
      <c r="I620" s="4"/>
      <c r="J620" s="5">
        <v>92.4</v>
      </c>
      <c r="K620" s="46">
        <v>3.7999999999999999E-2</v>
      </c>
      <c r="L620" s="40">
        <v>6.2709999999999999</v>
      </c>
      <c r="M620" s="134" t="s">
        <v>242</v>
      </c>
      <c r="N620" s="1" t="s">
        <v>15</v>
      </c>
      <c r="O620" s="23">
        <v>6.319</v>
      </c>
      <c r="P620" s="4" t="s">
        <v>9</v>
      </c>
      <c r="Q620" s="3" t="s">
        <v>227</v>
      </c>
      <c r="R620" s="23">
        <v>5.8129999999999997</v>
      </c>
      <c r="S620" s="46">
        <v>5.7169999999999996</v>
      </c>
      <c r="T620" s="46">
        <v>6.3289999999999997</v>
      </c>
      <c r="U620" s="46">
        <v>6.2789999999999999</v>
      </c>
      <c r="V620" s="46">
        <v>6.31</v>
      </c>
      <c r="W620" s="46">
        <v>6.25</v>
      </c>
      <c r="X620" s="46">
        <v>6.2539999999999996</v>
      </c>
      <c r="Y620" s="23">
        <v>6.2910000000000004</v>
      </c>
      <c r="Z620" s="23">
        <v>6.2560000000000002</v>
      </c>
      <c r="AA620" s="23">
        <v>6.2489999999999997</v>
      </c>
      <c r="AB620" s="6">
        <v>6.2709999999999999</v>
      </c>
      <c r="AC620" s="6">
        <v>6.2469999999999999</v>
      </c>
      <c r="AD620" s="6">
        <v>6.0709999999999997</v>
      </c>
      <c r="AE620" s="6">
        <v>6.0880000000000001</v>
      </c>
      <c r="AF620" s="6">
        <v>5.73</v>
      </c>
      <c r="AG620" s="6">
        <v>6.4189999999999996</v>
      </c>
      <c r="AH620" s="6">
        <f t="shared" si="580"/>
        <v>6.0745000000000005</v>
      </c>
      <c r="AI620" s="9"/>
      <c r="AJ620" s="9"/>
      <c r="AK620" s="9"/>
      <c r="AL620" s="9"/>
      <c r="AM620" s="9"/>
      <c r="AN620" s="9"/>
      <c r="AO620" s="9"/>
      <c r="AP620" s="3"/>
      <c r="AQ620" s="23">
        <f t="shared" si="553"/>
        <v>-0.45800000000000018</v>
      </c>
      <c r="AR620" s="23">
        <f t="shared" si="577"/>
        <v>-0.55400000000000027</v>
      </c>
      <c r="AS620" s="23">
        <f t="shared" si="578"/>
        <v>5.7999999999999829E-2</v>
      </c>
      <c r="AT620" s="23">
        <f t="shared" si="556"/>
        <v>8.0000000000000071E-3</v>
      </c>
      <c r="AU620" s="23">
        <f t="shared" si="557"/>
        <v>3.8999999999999702E-2</v>
      </c>
      <c r="AV620" s="23">
        <f t="shared" si="558"/>
        <v>-2.0999999999999908E-2</v>
      </c>
      <c r="AW620" s="23">
        <f t="shared" si="559"/>
        <v>-1.7000000000000348E-2</v>
      </c>
      <c r="AX620" s="23">
        <f t="shared" si="560"/>
        <v>2.0000000000000462E-2</v>
      </c>
      <c r="AY620" s="23">
        <f t="shared" si="561"/>
        <v>-1.499999999999968E-2</v>
      </c>
      <c r="AZ620" s="23">
        <f t="shared" si="562"/>
        <v>-2.2000000000000242E-2</v>
      </c>
      <c r="BA620" s="23">
        <f t="shared" si="563"/>
        <v>0</v>
      </c>
      <c r="BB620" s="23">
        <f t="shared" si="564"/>
        <v>-2.4000000000000021E-2</v>
      </c>
      <c r="BC620" s="23">
        <f t="shared" si="565"/>
        <v>-0.20000000000000018</v>
      </c>
      <c r="BD620" s="23">
        <f t="shared" si="566"/>
        <v>-0.18299999999999983</v>
      </c>
      <c r="BE620" s="23">
        <f t="shared" si="567"/>
        <v>-0.54099999999999948</v>
      </c>
      <c r="BF620" s="23">
        <f t="shared" si="568"/>
        <v>0.14799999999999969</v>
      </c>
      <c r="BG620" s="23">
        <f t="shared" si="569"/>
        <v>-0.19649999999999945</v>
      </c>
      <c r="BH620" s="23" t="str">
        <f t="shared" si="570"/>
        <v/>
      </c>
      <c r="BI620" s="23" t="str">
        <f t="shared" si="571"/>
        <v/>
      </c>
      <c r="BJ620" s="23" t="str">
        <f t="shared" si="572"/>
        <v/>
      </c>
      <c r="BK620" s="23" t="str">
        <f t="shared" si="573"/>
        <v/>
      </c>
      <c r="BL620" s="23" t="str">
        <f t="shared" si="574"/>
        <v/>
      </c>
      <c r="BM620" s="23" t="str">
        <f t="shared" si="575"/>
        <v/>
      </c>
      <c r="BN620" s="23" t="str">
        <f t="shared" si="576"/>
        <v/>
      </c>
      <c r="BP620" s="8">
        <f t="shared" si="527"/>
        <v>0.45800000000000018</v>
      </c>
      <c r="BQ620" s="8">
        <f t="shared" si="528"/>
        <v>0.55400000000000027</v>
      </c>
      <c r="BR620" s="8">
        <f t="shared" si="529"/>
        <v>5.7999999999999829E-2</v>
      </c>
      <c r="BS620" s="8">
        <f t="shared" si="530"/>
        <v>8.0000000000000071E-3</v>
      </c>
      <c r="BT620" s="8">
        <f t="shared" si="531"/>
        <v>3.8999999999999702E-2</v>
      </c>
      <c r="BU620" s="8">
        <f t="shared" si="532"/>
        <v>2.0999999999999908E-2</v>
      </c>
      <c r="BV620" s="8">
        <f t="shared" si="533"/>
        <v>1.7000000000000348E-2</v>
      </c>
      <c r="BW620" s="8">
        <f t="shared" si="534"/>
        <v>2.0000000000000462E-2</v>
      </c>
      <c r="BX620" s="8">
        <f t="shared" si="535"/>
        <v>1.499999999999968E-2</v>
      </c>
      <c r="BY620" s="8">
        <f t="shared" si="536"/>
        <v>2.2000000000000242E-2</v>
      </c>
      <c r="BZ620" s="8">
        <f t="shared" si="537"/>
        <v>0</v>
      </c>
      <c r="CA620" s="8">
        <f t="shared" si="538"/>
        <v>2.4000000000000021E-2</v>
      </c>
      <c r="CB620" s="8">
        <f t="shared" si="539"/>
        <v>0.20000000000000018</v>
      </c>
      <c r="CC620" s="8">
        <f t="shared" si="540"/>
        <v>0.18299999999999983</v>
      </c>
      <c r="CD620" s="8">
        <f t="shared" si="541"/>
        <v>0.54099999999999948</v>
      </c>
      <c r="CE620" s="8">
        <f t="shared" si="542"/>
        <v>0.14799999999999969</v>
      </c>
      <c r="CF620" s="8">
        <f t="shared" si="543"/>
        <v>0.19649999999999945</v>
      </c>
      <c r="CG620" s="8" t="str">
        <f t="shared" si="544"/>
        <v/>
      </c>
      <c r="CH620" s="8" t="str">
        <f t="shared" si="545"/>
        <v/>
      </c>
      <c r="CI620" s="8" t="str">
        <f t="shared" si="546"/>
        <v/>
      </c>
      <c r="CJ620" s="8" t="str">
        <f t="shared" si="547"/>
        <v/>
      </c>
      <c r="CK620" s="8" t="str">
        <f t="shared" si="548"/>
        <v/>
      </c>
      <c r="CL620" s="8" t="str">
        <f t="shared" si="549"/>
        <v/>
      </c>
      <c r="CM620" s="8" t="str">
        <f t="shared" si="550"/>
        <v/>
      </c>
      <c r="CN620" s="8"/>
    </row>
    <row r="621" spans="1:92">
      <c r="A621" s="1">
        <f t="shared" si="579"/>
        <v>619</v>
      </c>
      <c r="B621" s="34"/>
      <c r="C621" s="1">
        <v>2</v>
      </c>
      <c r="D621" s="4">
        <f t="shared" si="552"/>
        <v>12</v>
      </c>
      <c r="E621" s="4" t="s">
        <v>247</v>
      </c>
      <c r="F621" s="4">
        <v>3</v>
      </c>
      <c r="G621" s="4" t="s">
        <v>13</v>
      </c>
      <c r="H621" s="4" t="s">
        <v>14</v>
      </c>
      <c r="I621" s="4"/>
      <c r="J621" s="5">
        <v>99.2</v>
      </c>
      <c r="K621" s="69"/>
      <c r="L621" s="40">
        <v>0.88100000000000001</v>
      </c>
      <c r="M621" s="134" t="s">
        <v>134</v>
      </c>
      <c r="N621" s="1" t="s">
        <v>15</v>
      </c>
      <c r="O621" s="23">
        <v>0.88900000000000001</v>
      </c>
      <c r="P621" s="4" t="s">
        <v>9</v>
      </c>
      <c r="Q621" s="3" t="s">
        <v>227</v>
      </c>
      <c r="R621" s="23">
        <v>0.90900000000000003</v>
      </c>
      <c r="S621" s="6">
        <v>0.83499999999999996</v>
      </c>
      <c r="T621" s="46">
        <v>0.84299999999999997</v>
      </c>
      <c r="U621" s="46">
        <v>0.76500000000000001</v>
      </c>
      <c r="V621" s="46">
        <v>0.85399999999999998</v>
      </c>
      <c r="W621" s="50"/>
      <c r="X621" s="50"/>
      <c r="Y621" s="50"/>
      <c r="Z621" s="23">
        <v>0.88100000000000001</v>
      </c>
      <c r="AA621" s="23">
        <v>0.876</v>
      </c>
      <c r="AB621" s="6">
        <v>1.081</v>
      </c>
      <c r="AC621" s="6">
        <v>1.1339999999999999</v>
      </c>
      <c r="AD621" s="6">
        <v>1.034</v>
      </c>
      <c r="AE621" s="6">
        <v>0.91</v>
      </c>
      <c r="AF621" s="6">
        <v>0.77800000000000002</v>
      </c>
      <c r="AG621" s="6">
        <v>0.59199999999999997</v>
      </c>
      <c r="AH621" s="6">
        <f t="shared" si="580"/>
        <v>0.68500000000000005</v>
      </c>
      <c r="AI621" s="9"/>
      <c r="AJ621" s="9"/>
      <c r="AK621" s="9"/>
      <c r="AL621" s="9"/>
      <c r="AM621" s="9"/>
      <c r="AN621" s="9"/>
      <c r="AO621" s="9"/>
      <c r="AP621" s="3"/>
      <c r="AQ621" s="23">
        <f t="shared" si="553"/>
        <v>2.8000000000000025E-2</v>
      </c>
      <c r="AR621" s="23">
        <f t="shared" si="577"/>
        <v>-4.6000000000000041E-2</v>
      </c>
      <c r="AS621" s="23">
        <f t="shared" si="578"/>
        <v>-3.8000000000000034E-2</v>
      </c>
      <c r="AT621" s="23">
        <f t="shared" si="556"/>
        <v>-0.11599999999999999</v>
      </c>
      <c r="AU621" s="23">
        <f t="shared" si="557"/>
        <v>-2.7000000000000024E-2</v>
      </c>
      <c r="AV621" s="23" t="str">
        <f t="shared" si="558"/>
        <v/>
      </c>
      <c r="AW621" s="23" t="str">
        <f t="shared" si="559"/>
        <v/>
      </c>
      <c r="AX621" s="23" t="str">
        <f t="shared" si="560"/>
        <v/>
      </c>
      <c r="AY621" s="23">
        <f t="shared" si="561"/>
        <v>0</v>
      </c>
      <c r="AZ621" s="23">
        <f t="shared" si="562"/>
        <v>-5.0000000000000044E-3</v>
      </c>
      <c r="BA621" s="23">
        <f t="shared" si="563"/>
        <v>0.19999999999999996</v>
      </c>
      <c r="BB621" s="23">
        <f t="shared" si="564"/>
        <v>0.25299999999999989</v>
      </c>
      <c r="BC621" s="23">
        <f t="shared" si="565"/>
        <v>0.15300000000000002</v>
      </c>
      <c r="BD621" s="23">
        <f t="shared" si="566"/>
        <v>2.9000000000000026E-2</v>
      </c>
      <c r="BE621" s="23">
        <f t="shared" si="567"/>
        <v>-0.10299999999999998</v>
      </c>
      <c r="BF621" s="23">
        <f t="shared" si="568"/>
        <v>-0.28900000000000003</v>
      </c>
      <c r="BG621" s="23">
        <f t="shared" si="569"/>
        <v>-0.19599999999999995</v>
      </c>
      <c r="BH621" s="23" t="str">
        <f t="shared" si="570"/>
        <v/>
      </c>
      <c r="BI621" s="23" t="str">
        <f t="shared" si="571"/>
        <v/>
      </c>
      <c r="BJ621" s="23" t="str">
        <f t="shared" si="572"/>
        <v/>
      </c>
      <c r="BK621" s="23" t="str">
        <f t="shared" si="573"/>
        <v/>
      </c>
      <c r="BL621" s="23" t="str">
        <f t="shared" si="574"/>
        <v/>
      </c>
      <c r="BM621" s="23" t="str">
        <f t="shared" si="575"/>
        <v/>
      </c>
      <c r="BN621" s="23" t="str">
        <f t="shared" si="576"/>
        <v/>
      </c>
      <c r="BP621" s="8">
        <f t="shared" si="527"/>
        <v>2.8000000000000025E-2</v>
      </c>
      <c r="BQ621" s="8">
        <f t="shared" si="528"/>
        <v>4.6000000000000041E-2</v>
      </c>
      <c r="BR621" s="8">
        <f t="shared" si="529"/>
        <v>3.8000000000000034E-2</v>
      </c>
      <c r="BS621" s="8">
        <f t="shared" si="530"/>
        <v>0.11599999999999999</v>
      </c>
      <c r="BT621" s="8">
        <f t="shared" si="531"/>
        <v>2.7000000000000024E-2</v>
      </c>
      <c r="BU621" s="8" t="str">
        <f t="shared" si="532"/>
        <v/>
      </c>
      <c r="BV621" s="8" t="str">
        <f t="shared" si="533"/>
        <v/>
      </c>
      <c r="BW621" s="8" t="str">
        <f t="shared" si="534"/>
        <v/>
      </c>
      <c r="BX621" s="8">
        <f t="shared" si="535"/>
        <v>0</v>
      </c>
      <c r="BY621" s="8">
        <f t="shared" si="536"/>
        <v>5.0000000000000044E-3</v>
      </c>
      <c r="BZ621" s="8">
        <f t="shared" si="537"/>
        <v>0.19999999999999996</v>
      </c>
      <c r="CA621" s="8">
        <f t="shared" si="538"/>
        <v>0.25299999999999989</v>
      </c>
      <c r="CB621" s="8">
        <f t="shared" si="539"/>
        <v>0.15300000000000002</v>
      </c>
      <c r="CC621" s="8">
        <f t="shared" si="540"/>
        <v>2.9000000000000026E-2</v>
      </c>
      <c r="CD621" s="8">
        <f t="shared" si="541"/>
        <v>0.10299999999999998</v>
      </c>
      <c r="CE621" s="8">
        <f t="shared" si="542"/>
        <v>0.28900000000000003</v>
      </c>
      <c r="CF621" s="8">
        <f t="shared" si="543"/>
        <v>0.19599999999999995</v>
      </c>
      <c r="CG621" s="8" t="str">
        <f t="shared" si="544"/>
        <v/>
      </c>
      <c r="CH621" s="8" t="str">
        <f t="shared" si="545"/>
        <v/>
      </c>
      <c r="CI621" s="8" t="str">
        <f t="shared" si="546"/>
        <v/>
      </c>
      <c r="CJ621" s="8" t="str">
        <f t="shared" si="547"/>
        <v/>
      </c>
      <c r="CK621" s="8" t="str">
        <f t="shared" si="548"/>
        <v/>
      </c>
      <c r="CL621" s="8" t="str">
        <f t="shared" si="549"/>
        <v/>
      </c>
      <c r="CM621" s="8" t="str">
        <f t="shared" si="550"/>
        <v/>
      </c>
      <c r="CN621" s="8"/>
    </row>
    <row r="622" spans="1:92">
      <c r="A622" s="1">
        <f t="shared" si="579"/>
        <v>620</v>
      </c>
      <c r="B622" s="34"/>
      <c r="C622" s="1">
        <v>2</v>
      </c>
      <c r="D622" s="4">
        <f t="shared" si="552"/>
        <v>12</v>
      </c>
      <c r="E622" s="4" t="s">
        <v>252</v>
      </c>
      <c r="F622" s="4">
        <v>3</v>
      </c>
      <c r="G622" s="4" t="s">
        <v>13</v>
      </c>
      <c r="H622" s="4" t="s">
        <v>19</v>
      </c>
      <c r="I622" s="4"/>
      <c r="J622" s="5">
        <v>98.5</v>
      </c>
      <c r="K622" s="69"/>
      <c r="L622" s="40">
        <v>5.6040000000000001</v>
      </c>
      <c r="M622" s="134" t="s">
        <v>134</v>
      </c>
      <c r="N622" s="1" t="s">
        <v>15</v>
      </c>
      <c r="O622" s="23">
        <v>5.6150000000000002</v>
      </c>
      <c r="P622" s="4" t="s">
        <v>9</v>
      </c>
      <c r="Q622" s="3" t="s">
        <v>227</v>
      </c>
      <c r="R622" s="23">
        <v>5.899</v>
      </c>
      <c r="S622" s="6">
        <v>5.91</v>
      </c>
      <c r="T622" s="6">
        <v>5.7279999999999998</v>
      </c>
      <c r="U622" s="46">
        <v>5.2469999999999999</v>
      </c>
      <c r="V622" s="46">
        <v>5.4870000000000001</v>
      </c>
      <c r="W622" s="50"/>
      <c r="X622" s="50"/>
      <c r="Y622" s="50"/>
      <c r="Z622" s="23">
        <v>5.5880000000000001</v>
      </c>
      <c r="AA622" s="23">
        <v>5.5860000000000003</v>
      </c>
      <c r="AB622" s="6">
        <v>5.5940000000000003</v>
      </c>
      <c r="AC622" s="6">
        <v>5.6340000000000003</v>
      </c>
      <c r="AD622" s="6">
        <v>5.73</v>
      </c>
      <c r="AE622" s="6">
        <v>5.4889999999999999</v>
      </c>
      <c r="AF622" s="6">
        <v>5.835</v>
      </c>
      <c r="AG622" s="6">
        <v>5.0759999999999996</v>
      </c>
      <c r="AH622" s="6">
        <f t="shared" si="580"/>
        <v>5.4554999999999998</v>
      </c>
      <c r="AI622" s="9"/>
      <c r="AJ622" s="9"/>
      <c r="AK622" s="9"/>
      <c r="AL622" s="9"/>
      <c r="AM622" s="9"/>
      <c r="AN622" s="9"/>
      <c r="AO622" s="9"/>
      <c r="AP622" s="3"/>
      <c r="AQ622" s="23">
        <f t="shared" si="553"/>
        <v>0.29499999999999993</v>
      </c>
      <c r="AR622" s="23">
        <f t="shared" si="577"/>
        <v>0.30600000000000005</v>
      </c>
      <c r="AS622" s="23">
        <f t="shared" si="578"/>
        <v>0.12399999999999967</v>
      </c>
      <c r="AT622" s="23">
        <f t="shared" si="556"/>
        <v>-0.35700000000000021</v>
      </c>
      <c r="AU622" s="23">
        <f t="shared" si="557"/>
        <v>-0.11699999999999999</v>
      </c>
      <c r="AV622" s="23" t="str">
        <f t="shared" si="558"/>
        <v/>
      </c>
      <c r="AW622" s="23" t="str">
        <f t="shared" si="559"/>
        <v/>
      </c>
      <c r="AX622" s="23" t="str">
        <f t="shared" si="560"/>
        <v/>
      </c>
      <c r="AY622" s="23">
        <f t="shared" si="561"/>
        <v>-1.6000000000000014E-2</v>
      </c>
      <c r="AZ622" s="23">
        <f t="shared" si="562"/>
        <v>-1.7999999999999794E-2</v>
      </c>
      <c r="BA622" s="23">
        <f t="shared" si="563"/>
        <v>-9.9999999999997868E-3</v>
      </c>
      <c r="BB622" s="23">
        <f t="shared" si="564"/>
        <v>3.0000000000000249E-2</v>
      </c>
      <c r="BC622" s="23">
        <f t="shared" si="565"/>
        <v>0.12600000000000033</v>
      </c>
      <c r="BD622" s="23">
        <f t="shared" si="566"/>
        <v>-0.11500000000000021</v>
      </c>
      <c r="BE622" s="23">
        <f t="shared" si="567"/>
        <v>0.23099999999999987</v>
      </c>
      <c r="BF622" s="23">
        <f t="shared" si="568"/>
        <v>-0.52800000000000047</v>
      </c>
      <c r="BG622" s="23">
        <f t="shared" si="569"/>
        <v>-0.1485000000000003</v>
      </c>
      <c r="BH622" s="23" t="str">
        <f t="shared" si="570"/>
        <v/>
      </c>
      <c r="BI622" s="23" t="str">
        <f t="shared" si="571"/>
        <v/>
      </c>
      <c r="BJ622" s="23" t="str">
        <f t="shared" si="572"/>
        <v/>
      </c>
      <c r="BK622" s="23" t="str">
        <f t="shared" si="573"/>
        <v/>
      </c>
      <c r="BL622" s="23" t="str">
        <f t="shared" si="574"/>
        <v/>
      </c>
      <c r="BM622" s="23" t="str">
        <f t="shared" si="575"/>
        <v/>
      </c>
      <c r="BN622" s="23" t="str">
        <f t="shared" si="576"/>
        <v/>
      </c>
      <c r="BP622" s="8">
        <f t="shared" si="527"/>
        <v>0.29499999999999993</v>
      </c>
      <c r="BQ622" s="8">
        <f t="shared" si="528"/>
        <v>0.30600000000000005</v>
      </c>
      <c r="BR622" s="8">
        <f t="shared" si="529"/>
        <v>0.12399999999999967</v>
      </c>
      <c r="BS622" s="8">
        <f t="shared" si="530"/>
        <v>0.35700000000000021</v>
      </c>
      <c r="BT622" s="8">
        <f t="shared" si="531"/>
        <v>0.11699999999999999</v>
      </c>
      <c r="BU622" s="8" t="str">
        <f t="shared" si="532"/>
        <v/>
      </c>
      <c r="BV622" s="8" t="str">
        <f t="shared" si="533"/>
        <v/>
      </c>
      <c r="BW622" s="8" t="str">
        <f t="shared" si="534"/>
        <v/>
      </c>
      <c r="BX622" s="8">
        <f t="shared" si="535"/>
        <v>1.6000000000000014E-2</v>
      </c>
      <c r="BY622" s="8">
        <f t="shared" si="536"/>
        <v>1.7999999999999794E-2</v>
      </c>
      <c r="BZ622" s="8">
        <f t="shared" si="537"/>
        <v>9.9999999999997868E-3</v>
      </c>
      <c r="CA622" s="8">
        <f t="shared" si="538"/>
        <v>3.0000000000000249E-2</v>
      </c>
      <c r="CB622" s="8">
        <f t="shared" si="539"/>
        <v>0.12600000000000033</v>
      </c>
      <c r="CC622" s="8">
        <f t="shared" si="540"/>
        <v>0.11500000000000021</v>
      </c>
      <c r="CD622" s="8">
        <f t="shared" si="541"/>
        <v>0.23099999999999987</v>
      </c>
      <c r="CE622" s="8">
        <f t="shared" si="542"/>
        <v>0.52800000000000047</v>
      </c>
      <c r="CF622" s="8">
        <f t="shared" si="543"/>
        <v>0.1485000000000003</v>
      </c>
      <c r="CG622" s="8" t="str">
        <f t="shared" si="544"/>
        <v/>
      </c>
      <c r="CH622" s="8" t="str">
        <f t="shared" si="545"/>
        <v/>
      </c>
      <c r="CI622" s="8" t="str">
        <f t="shared" si="546"/>
        <v/>
      </c>
      <c r="CJ622" s="8" t="str">
        <f t="shared" si="547"/>
        <v/>
      </c>
      <c r="CK622" s="8" t="str">
        <f t="shared" si="548"/>
        <v/>
      </c>
      <c r="CL622" s="8" t="str">
        <f t="shared" si="549"/>
        <v/>
      </c>
      <c r="CM622" s="8" t="str">
        <f t="shared" si="550"/>
        <v/>
      </c>
      <c r="CN622" s="8"/>
    </row>
    <row r="623" spans="1:92">
      <c r="A623" s="1">
        <f t="shared" si="579"/>
        <v>621</v>
      </c>
      <c r="B623" s="34" t="s">
        <v>198</v>
      </c>
      <c r="C623" s="1">
        <v>8</v>
      </c>
      <c r="D623" s="4">
        <f t="shared" si="552"/>
        <v>69</v>
      </c>
      <c r="E623" s="4" t="s">
        <v>245</v>
      </c>
      <c r="F623" s="4">
        <v>1</v>
      </c>
      <c r="G623" s="4" t="s">
        <v>13</v>
      </c>
      <c r="H623" s="4" t="s">
        <v>19</v>
      </c>
      <c r="I623" s="4"/>
      <c r="J623" s="5">
        <v>91.5</v>
      </c>
      <c r="K623" s="67">
        <v>1.5569999999999999</v>
      </c>
      <c r="L623" s="40">
        <v>4.7789999999999999</v>
      </c>
      <c r="M623" s="134" t="s">
        <v>130</v>
      </c>
      <c r="N623" s="1" t="s">
        <v>15</v>
      </c>
      <c r="O623" s="75"/>
      <c r="P623" s="25"/>
      <c r="Q623" s="3" t="s">
        <v>227</v>
      </c>
      <c r="R623" s="23">
        <v>4.6929999999999996</v>
      </c>
      <c r="S623" s="23">
        <v>4.5739999999999998</v>
      </c>
      <c r="T623" s="6">
        <v>4.8659999999999997</v>
      </c>
      <c r="U623" s="23">
        <v>4.7969999999999997</v>
      </c>
      <c r="V623" s="23">
        <v>4.8780000000000001</v>
      </c>
      <c r="W623" s="23">
        <v>4.7489999999999997</v>
      </c>
      <c r="X623" s="23">
        <v>4.7430000000000003</v>
      </c>
      <c r="Y623" s="23">
        <v>4.7750000000000004</v>
      </c>
      <c r="Z623" s="6">
        <v>4.7460000000000004</v>
      </c>
      <c r="AA623" s="50"/>
      <c r="AB623" s="6">
        <v>4.7990000000000004</v>
      </c>
      <c r="AC623" s="6">
        <v>4.8499999999999996</v>
      </c>
      <c r="AD623" s="6">
        <v>4.7590000000000003</v>
      </c>
      <c r="AE623" s="23">
        <v>4.6239999999999997</v>
      </c>
      <c r="AF623" s="23">
        <v>4.5190000000000001</v>
      </c>
      <c r="AG623" s="23">
        <v>4.5250000000000004</v>
      </c>
      <c r="AH623" s="6">
        <f t="shared" si="580"/>
        <v>4.5220000000000002</v>
      </c>
      <c r="AI623" s="9"/>
      <c r="AJ623" s="9"/>
      <c r="AK623" s="9"/>
      <c r="AL623" s="9"/>
      <c r="AM623" s="9"/>
      <c r="AN623" s="9"/>
      <c r="AO623" s="9"/>
      <c r="AP623" s="3"/>
      <c r="AQ623" s="23">
        <f t="shared" si="553"/>
        <v>-8.6000000000000298E-2</v>
      </c>
      <c r="AR623" s="23">
        <f t="shared" si="577"/>
        <v>-0.20500000000000007</v>
      </c>
      <c r="AS623" s="23">
        <f t="shared" si="578"/>
        <v>8.6999999999999744E-2</v>
      </c>
      <c r="AT623" s="23">
        <f t="shared" si="556"/>
        <v>1.7999999999999794E-2</v>
      </c>
      <c r="AU623" s="23">
        <f t="shared" si="557"/>
        <v>9.9000000000000199E-2</v>
      </c>
      <c r="AV623" s="23">
        <f t="shared" si="558"/>
        <v>-3.0000000000000249E-2</v>
      </c>
      <c r="AW623" s="23">
        <f t="shared" si="559"/>
        <v>-3.5999999999999588E-2</v>
      </c>
      <c r="AX623" s="23">
        <f t="shared" si="560"/>
        <v>-3.9999999999995595E-3</v>
      </c>
      <c r="AY623" s="23">
        <f t="shared" si="561"/>
        <v>-3.2999999999999474E-2</v>
      </c>
      <c r="AZ623" s="23" t="str">
        <f t="shared" si="562"/>
        <v/>
      </c>
      <c r="BA623" s="23">
        <f t="shared" si="563"/>
        <v>2.0000000000000462E-2</v>
      </c>
      <c r="BB623" s="23">
        <f t="shared" si="564"/>
        <v>7.099999999999973E-2</v>
      </c>
      <c r="BC623" s="23">
        <f t="shared" si="565"/>
        <v>-1.9999999999999574E-2</v>
      </c>
      <c r="BD623" s="23">
        <f t="shared" si="566"/>
        <v>-0.15500000000000025</v>
      </c>
      <c r="BE623" s="23">
        <f t="shared" si="567"/>
        <v>-0.25999999999999979</v>
      </c>
      <c r="BF623" s="23">
        <f t="shared" si="568"/>
        <v>-0.25399999999999956</v>
      </c>
      <c r="BG623" s="23">
        <f t="shared" si="569"/>
        <v>-0.25699999999999967</v>
      </c>
      <c r="BH623" s="23" t="str">
        <f t="shared" si="570"/>
        <v/>
      </c>
      <c r="BI623" s="23" t="str">
        <f t="shared" si="571"/>
        <v/>
      </c>
      <c r="BJ623" s="23" t="str">
        <f t="shared" si="572"/>
        <v/>
      </c>
      <c r="BK623" s="23" t="str">
        <f t="shared" si="573"/>
        <v/>
      </c>
      <c r="BL623" s="23" t="str">
        <f t="shared" si="574"/>
        <v/>
      </c>
      <c r="BM623" s="23" t="str">
        <f t="shared" si="575"/>
        <v/>
      </c>
      <c r="BN623" s="23" t="str">
        <f t="shared" si="576"/>
        <v/>
      </c>
      <c r="BP623" s="8">
        <f t="shared" si="527"/>
        <v>8.6000000000000298E-2</v>
      </c>
      <c r="BQ623" s="8">
        <f t="shared" si="528"/>
        <v>0.20500000000000007</v>
      </c>
      <c r="BR623" s="8">
        <f t="shared" si="529"/>
        <v>8.6999999999999744E-2</v>
      </c>
      <c r="BS623" s="8">
        <f t="shared" si="530"/>
        <v>1.7999999999999794E-2</v>
      </c>
      <c r="BT623" s="8">
        <f t="shared" si="531"/>
        <v>9.9000000000000199E-2</v>
      </c>
      <c r="BU623" s="8">
        <f t="shared" si="532"/>
        <v>3.0000000000000249E-2</v>
      </c>
      <c r="BV623" s="8">
        <f t="shared" si="533"/>
        <v>3.5999999999999588E-2</v>
      </c>
      <c r="BW623" s="8">
        <f t="shared" si="534"/>
        <v>3.9999999999995595E-3</v>
      </c>
      <c r="BX623" s="8">
        <f t="shared" si="535"/>
        <v>3.2999999999999474E-2</v>
      </c>
      <c r="BY623" s="8" t="str">
        <f t="shared" si="536"/>
        <v/>
      </c>
      <c r="BZ623" s="8">
        <f t="shared" si="537"/>
        <v>2.0000000000000462E-2</v>
      </c>
      <c r="CA623" s="8">
        <f t="shared" si="538"/>
        <v>7.099999999999973E-2</v>
      </c>
      <c r="CB623" s="8">
        <f t="shared" si="539"/>
        <v>1.9999999999999574E-2</v>
      </c>
      <c r="CC623" s="8">
        <f t="shared" si="540"/>
        <v>0.15500000000000025</v>
      </c>
      <c r="CD623" s="8">
        <f t="shared" si="541"/>
        <v>0.25999999999999979</v>
      </c>
      <c r="CE623" s="8">
        <f t="shared" si="542"/>
        <v>0.25399999999999956</v>
      </c>
      <c r="CF623" s="8">
        <f t="shared" si="543"/>
        <v>0.25699999999999967</v>
      </c>
      <c r="CG623" s="8" t="str">
        <f t="shared" si="544"/>
        <v/>
      </c>
      <c r="CH623" s="8" t="str">
        <f t="shared" si="545"/>
        <v/>
      </c>
      <c r="CI623" s="8" t="str">
        <f t="shared" si="546"/>
        <v/>
      </c>
      <c r="CJ623" s="8" t="str">
        <f t="shared" si="547"/>
        <v/>
      </c>
      <c r="CK623" s="8" t="str">
        <f t="shared" si="548"/>
        <v/>
      </c>
      <c r="CL623" s="8" t="str">
        <f t="shared" si="549"/>
        <v/>
      </c>
      <c r="CM623" s="8" t="str">
        <f t="shared" si="550"/>
        <v/>
      </c>
      <c r="CN623" s="8"/>
    </row>
    <row r="624" spans="1:92">
      <c r="A624" s="1">
        <f t="shared" si="579"/>
        <v>622</v>
      </c>
      <c r="B624" s="34"/>
      <c r="C624" s="1">
        <v>8</v>
      </c>
      <c r="D624" s="4">
        <f t="shared" si="552"/>
        <v>69</v>
      </c>
      <c r="E624" s="4" t="s">
        <v>137</v>
      </c>
      <c r="F624" s="4">
        <v>1</v>
      </c>
      <c r="G624" s="4" t="s">
        <v>13</v>
      </c>
      <c r="H624" s="4" t="s">
        <v>19</v>
      </c>
      <c r="I624" s="4" t="s">
        <v>345</v>
      </c>
      <c r="J624" s="5">
        <v>63.7</v>
      </c>
      <c r="K624" s="69"/>
      <c r="L624" s="54">
        <v>4.68</v>
      </c>
      <c r="M624" s="134" t="s">
        <v>353</v>
      </c>
      <c r="N624" s="27" t="s">
        <v>128</v>
      </c>
      <c r="O624" s="75"/>
      <c r="P624" s="25"/>
      <c r="Q624" s="3" t="s">
        <v>227</v>
      </c>
      <c r="R624" s="23">
        <v>6.3579999999999997</v>
      </c>
      <c r="S624" s="23">
        <v>5.8019999999999996</v>
      </c>
      <c r="T624" s="6">
        <v>6.1619999999999999</v>
      </c>
      <c r="U624" s="50"/>
      <c r="V624" s="23">
        <v>6.0309999999999997</v>
      </c>
      <c r="W624" s="23">
        <v>5.5339999999999998</v>
      </c>
      <c r="X624" s="23">
        <v>5.5039999999999996</v>
      </c>
      <c r="Y624" s="23">
        <v>5.242</v>
      </c>
      <c r="Z624" s="6">
        <v>5.0419999999999998</v>
      </c>
      <c r="AA624" s="50"/>
      <c r="AB624" s="6">
        <v>6.2949999999999999</v>
      </c>
      <c r="AC624" s="6">
        <v>6.2809999999999997</v>
      </c>
      <c r="AD624" s="6">
        <v>6.1210000000000004</v>
      </c>
      <c r="AE624" s="23">
        <v>6.077</v>
      </c>
      <c r="AF624" s="23">
        <v>5.8739999999999997</v>
      </c>
      <c r="AG624" s="23">
        <v>3.9119999999999999</v>
      </c>
      <c r="AH624" s="6">
        <f t="shared" si="580"/>
        <v>4.8929999999999998</v>
      </c>
      <c r="AI624" s="9"/>
      <c r="AJ624" s="9"/>
      <c r="AK624" s="9"/>
      <c r="AL624" s="9"/>
      <c r="AM624" s="9"/>
      <c r="AN624" s="9"/>
      <c r="AO624" s="9"/>
      <c r="AP624" s="3"/>
      <c r="AQ624" s="23">
        <f t="shared" si="553"/>
        <v>1.6779999999999999</v>
      </c>
      <c r="AR624" s="23">
        <f t="shared" si="577"/>
        <v>1.1219999999999999</v>
      </c>
      <c r="AS624" s="23">
        <f t="shared" si="578"/>
        <v>1.4820000000000002</v>
      </c>
      <c r="AT624" s="23" t="str">
        <f t="shared" si="556"/>
        <v/>
      </c>
      <c r="AU624" s="23">
        <f t="shared" si="557"/>
        <v>1.351</v>
      </c>
      <c r="AV624" s="23">
        <f t="shared" si="558"/>
        <v>0.85400000000000009</v>
      </c>
      <c r="AW624" s="23">
        <f t="shared" si="559"/>
        <v>0.82399999999999984</v>
      </c>
      <c r="AX624" s="23">
        <f t="shared" si="560"/>
        <v>0.56200000000000028</v>
      </c>
      <c r="AY624" s="23">
        <f t="shared" si="561"/>
        <v>0.3620000000000001</v>
      </c>
      <c r="AZ624" s="23" t="str">
        <f t="shared" si="562"/>
        <v/>
      </c>
      <c r="BA624" s="23">
        <f t="shared" si="563"/>
        <v>1.6150000000000002</v>
      </c>
      <c r="BB624" s="23">
        <f t="shared" si="564"/>
        <v>1.601</v>
      </c>
      <c r="BC624" s="23">
        <f t="shared" si="565"/>
        <v>1.4410000000000007</v>
      </c>
      <c r="BD624" s="23">
        <f t="shared" si="566"/>
        <v>1.3970000000000002</v>
      </c>
      <c r="BE624" s="23">
        <f t="shared" si="567"/>
        <v>1.194</v>
      </c>
      <c r="BF624" s="23">
        <f t="shared" si="568"/>
        <v>-0.76799999999999979</v>
      </c>
      <c r="BG624" s="23">
        <f t="shared" si="569"/>
        <v>0.21300000000000008</v>
      </c>
      <c r="BH624" s="23" t="str">
        <f t="shared" si="570"/>
        <v/>
      </c>
      <c r="BI624" s="23" t="str">
        <f t="shared" si="571"/>
        <v/>
      </c>
      <c r="BJ624" s="23" t="str">
        <f t="shared" si="572"/>
        <v/>
      </c>
      <c r="BK624" s="23" t="str">
        <f t="shared" si="573"/>
        <v/>
      </c>
      <c r="BL624" s="23" t="str">
        <f t="shared" si="574"/>
        <v/>
      </c>
      <c r="BM624" s="23" t="str">
        <f t="shared" si="575"/>
        <v/>
      </c>
      <c r="BN624" s="23" t="str">
        <f t="shared" si="576"/>
        <v/>
      </c>
      <c r="BP624" s="8">
        <f t="shared" si="527"/>
        <v>1.6779999999999999</v>
      </c>
      <c r="BQ624" s="8">
        <f t="shared" si="528"/>
        <v>1.1219999999999999</v>
      </c>
      <c r="BR624" s="8">
        <f t="shared" si="529"/>
        <v>1.4820000000000002</v>
      </c>
      <c r="BS624" s="8" t="str">
        <f t="shared" si="530"/>
        <v/>
      </c>
      <c r="BT624" s="8">
        <f t="shared" si="531"/>
        <v>1.351</v>
      </c>
      <c r="BU624" s="8">
        <f t="shared" si="532"/>
        <v>0.85400000000000009</v>
      </c>
      <c r="BV624" s="8">
        <f t="shared" si="533"/>
        <v>0.82399999999999984</v>
      </c>
      <c r="BW624" s="8">
        <f t="shared" si="534"/>
        <v>0.56200000000000028</v>
      </c>
      <c r="BX624" s="8">
        <f t="shared" si="535"/>
        <v>0.3620000000000001</v>
      </c>
      <c r="BY624" s="8" t="str">
        <f t="shared" si="536"/>
        <v/>
      </c>
      <c r="BZ624" s="8">
        <f t="shared" si="537"/>
        <v>1.6150000000000002</v>
      </c>
      <c r="CA624" s="8">
        <f t="shared" si="538"/>
        <v>1.601</v>
      </c>
      <c r="CB624" s="8">
        <f t="shared" si="539"/>
        <v>1.4410000000000007</v>
      </c>
      <c r="CC624" s="8">
        <f t="shared" si="540"/>
        <v>1.3970000000000002</v>
      </c>
      <c r="CD624" s="8">
        <f t="shared" si="541"/>
        <v>1.194</v>
      </c>
      <c r="CE624" s="8">
        <f t="shared" si="542"/>
        <v>0.76799999999999979</v>
      </c>
      <c r="CF624" s="8">
        <f t="shared" si="543"/>
        <v>0.21300000000000008</v>
      </c>
      <c r="CG624" s="8" t="str">
        <f t="shared" si="544"/>
        <v/>
      </c>
      <c r="CH624" s="8" t="str">
        <f t="shared" si="545"/>
        <v/>
      </c>
      <c r="CI624" s="8" t="str">
        <f t="shared" si="546"/>
        <v/>
      </c>
      <c r="CJ624" s="8" t="str">
        <f t="shared" si="547"/>
        <v/>
      </c>
      <c r="CK624" s="8" t="str">
        <f t="shared" si="548"/>
        <v/>
      </c>
      <c r="CL624" s="8" t="str">
        <f t="shared" si="549"/>
        <v/>
      </c>
      <c r="CM624" s="8" t="str">
        <f t="shared" si="550"/>
        <v/>
      </c>
      <c r="CN624" s="8"/>
    </row>
    <row r="625" spans="1:92">
      <c r="A625" s="1">
        <f t="shared" si="579"/>
        <v>623</v>
      </c>
      <c r="B625" s="34"/>
      <c r="C625" s="1">
        <v>8</v>
      </c>
      <c r="D625" s="4">
        <f t="shared" si="552"/>
        <v>69</v>
      </c>
      <c r="E625" s="4" t="s">
        <v>199</v>
      </c>
      <c r="F625" s="4">
        <v>3</v>
      </c>
      <c r="G625" s="4" t="s">
        <v>13</v>
      </c>
      <c r="H625" s="4" t="s">
        <v>19</v>
      </c>
      <c r="I625" s="4"/>
      <c r="J625" s="5">
        <v>97.5</v>
      </c>
      <c r="K625" s="69"/>
      <c r="L625" s="40">
        <v>2.3559999999999999</v>
      </c>
      <c r="M625" s="134" t="s">
        <v>130</v>
      </c>
      <c r="N625" s="1" t="s">
        <v>15</v>
      </c>
      <c r="O625" s="75"/>
      <c r="P625" s="25"/>
      <c r="Q625" s="3" t="s">
        <v>227</v>
      </c>
      <c r="R625" s="23">
        <v>2.64</v>
      </c>
      <c r="S625" s="23">
        <v>2.4710000000000001</v>
      </c>
      <c r="T625" s="6">
        <v>2.5230000000000001</v>
      </c>
      <c r="U625" s="6">
        <v>2.149</v>
      </c>
      <c r="V625" s="23">
        <v>2.3119999999999998</v>
      </c>
      <c r="W625" s="50"/>
      <c r="X625" s="50"/>
      <c r="Y625" s="50"/>
      <c r="Z625" s="6">
        <v>2.36</v>
      </c>
      <c r="AA625" s="50"/>
      <c r="AB625" s="6">
        <v>2.6520000000000001</v>
      </c>
      <c r="AC625" s="6">
        <v>2.653</v>
      </c>
      <c r="AD625" s="6">
        <v>2.5939999999999999</v>
      </c>
      <c r="AE625" s="23">
        <v>2.5230000000000001</v>
      </c>
      <c r="AF625" s="23">
        <v>2.492</v>
      </c>
      <c r="AG625" s="23">
        <v>2.0609999999999999</v>
      </c>
      <c r="AH625" s="6">
        <f t="shared" si="580"/>
        <v>2.2765</v>
      </c>
      <c r="AI625" s="9"/>
      <c r="AJ625" s="9"/>
      <c r="AK625" s="9"/>
      <c r="AL625" s="9"/>
      <c r="AM625" s="9"/>
      <c r="AN625" s="9"/>
      <c r="AO625" s="9"/>
      <c r="AP625" s="3"/>
      <c r="AQ625" s="23">
        <f t="shared" si="553"/>
        <v>0.28400000000000025</v>
      </c>
      <c r="AR625" s="23">
        <f t="shared" si="577"/>
        <v>0.11500000000000021</v>
      </c>
      <c r="AS625" s="23">
        <f t="shared" si="578"/>
        <v>0.16700000000000026</v>
      </c>
      <c r="AT625" s="23">
        <f t="shared" si="556"/>
        <v>-0.20699999999999985</v>
      </c>
      <c r="AU625" s="23">
        <f t="shared" si="557"/>
        <v>-4.4000000000000039E-2</v>
      </c>
      <c r="AV625" s="23" t="str">
        <f t="shared" si="558"/>
        <v/>
      </c>
      <c r="AW625" s="23" t="str">
        <f t="shared" si="559"/>
        <v/>
      </c>
      <c r="AX625" s="23" t="str">
        <f t="shared" si="560"/>
        <v/>
      </c>
      <c r="AY625" s="23">
        <f t="shared" si="561"/>
        <v>4.0000000000000036E-3</v>
      </c>
      <c r="AZ625" s="23" t="str">
        <f t="shared" si="562"/>
        <v/>
      </c>
      <c r="BA625" s="23">
        <f t="shared" si="563"/>
        <v>0.29600000000000026</v>
      </c>
      <c r="BB625" s="23">
        <f t="shared" si="564"/>
        <v>0.29700000000000015</v>
      </c>
      <c r="BC625" s="23">
        <f t="shared" si="565"/>
        <v>0.23799999999999999</v>
      </c>
      <c r="BD625" s="23">
        <f t="shared" si="566"/>
        <v>0.16700000000000026</v>
      </c>
      <c r="BE625" s="23">
        <f t="shared" si="567"/>
        <v>0.13600000000000012</v>
      </c>
      <c r="BF625" s="23">
        <f t="shared" si="568"/>
        <v>-0.29499999999999993</v>
      </c>
      <c r="BG625" s="23">
        <f t="shared" si="569"/>
        <v>-7.9499999999999904E-2</v>
      </c>
      <c r="BH625" s="23" t="str">
        <f t="shared" si="570"/>
        <v/>
      </c>
      <c r="BI625" s="23" t="str">
        <f t="shared" si="571"/>
        <v/>
      </c>
      <c r="BJ625" s="23" t="str">
        <f t="shared" si="572"/>
        <v/>
      </c>
      <c r="BK625" s="23" t="str">
        <f t="shared" si="573"/>
        <v/>
      </c>
      <c r="BL625" s="23" t="str">
        <f t="shared" si="574"/>
        <v/>
      </c>
      <c r="BM625" s="23" t="str">
        <f t="shared" si="575"/>
        <v/>
      </c>
      <c r="BN625" s="23" t="str">
        <f t="shared" si="576"/>
        <v/>
      </c>
      <c r="BP625" s="8">
        <f t="shared" si="527"/>
        <v>0.28400000000000025</v>
      </c>
      <c r="BQ625" s="8">
        <f t="shared" si="528"/>
        <v>0.11500000000000021</v>
      </c>
      <c r="BR625" s="8">
        <f t="shared" si="529"/>
        <v>0.16700000000000026</v>
      </c>
      <c r="BS625" s="8">
        <f t="shared" si="530"/>
        <v>0.20699999999999985</v>
      </c>
      <c r="BT625" s="8">
        <f t="shared" si="531"/>
        <v>4.4000000000000039E-2</v>
      </c>
      <c r="BU625" s="8" t="str">
        <f t="shared" si="532"/>
        <v/>
      </c>
      <c r="BV625" s="8" t="str">
        <f t="shared" si="533"/>
        <v/>
      </c>
      <c r="BW625" s="8" t="str">
        <f t="shared" si="534"/>
        <v/>
      </c>
      <c r="BX625" s="8">
        <f t="shared" si="535"/>
        <v>4.0000000000000036E-3</v>
      </c>
      <c r="BY625" s="8" t="str">
        <f t="shared" si="536"/>
        <v/>
      </c>
      <c r="BZ625" s="8">
        <f t="shared" si="537"/>
        <v>0.29600000000000026</v>
      </c>
      <c r="CA625" s="8">
        <f t="shared" si="538"/>
        <v>0.29700000000000015</v>
      </c>
      <c r="CB625" s="8">
        <f t="shared" si="539"/>
        <v>0.23799999999999999</v>
      </c>
      <c r="CC625" s="8">
        <f t="shared" si="540"/>
        <v>0.16700000000000026</v>
      </c>
      <c r="CD625" s="8">
        <f t="shared" si="541"/>
        <v>0.13600000000000012</v>
      </c>
      <c r="CE625" s="8">
        <f t="shared" si="542"/>
        <v>0.29499999999999993</v>
      </c>
      <c r="CF625" s="8">
        <f t="shared" si="543"/>
        <v>7.9499999999999904E-2</v>
      </c>
      <c r="CG625" s="8" t="str">
        <f t="shared" si="544"/>
        <v/>
      </c>
      <c r="CH625" s="8" t="str">
        <f t="shared" si="545"/>
        <v/>
      </c>
      <c r="CI625" s="8" t="str">
        <f t="shared" si="546"/>
        <v/>
      </c>
      <c r="CJ625" s="8" t="str">
        <f t="shared" si="547"/>
        <v/>
      </c>
      <c r="CK625" s="8" t="str">
        <f t="shared" si="548"/>
        <v/>
      </c>
      <c r="CL625" s="8" t="str">
        <f t="shared" si="549"/>
        <v/>
      </c>
      <c r="CM625" s="8" t="str">
        <f t="shared" si="550"/>
        <v/>
      </c>
      <c r="CN625" s="8"/>
    </row>
    <row r="626" spans="1:92">
      <c r="A626" s="1">
        <f t="shared" si="579"/>
        <v>624</v>
      </c>
      <c r="B626" s="34"/>
      <c r="C626" s="1">
        <v>8</v>
      </c>
      <c r="D626" s="4">
        <f t="shared" si="552"/>
        <v>69</v>
      </c>
      <c r="E626" s="4" t="s">
        <v>191</v>
      </c>
      <c r="F626" s="4">
        <v>3</v>
      </c>
      <c r="G626" s="4" t="s">
        <v>13</v>
      </c>
      <c r="H626" s="4" t="s">
        <v>19</v>
      </c>
      <c r="I626" s="4"/>
      <c r="J626" s="5">
        <v>98</v>
      </c>
      <c r="K626" s="69"/>
      <c r="L626" s="40">
        <v>3.7229999999999999</v>
      </c>
      <c r="M626" s="134" t="s">
        <v>130</v>
      </c>
      <c r="N626" s="1" t="s">
        <v>15</v>
      </c>
      <c r="O626" s="75"/>
      <c r="P626" s="25"/>
      <c r="Q626" s="3" t="s">
        <v>227</v>
      </c>
      <c r="R626" s="23">
        <v>3.923</v>
      </c>
      <c r="S626" s="23">
        <v>3.8260000000000001</v>
      </c>
      <c r="T626" s="6">
        <v>3.774</v>
      </c>
      <c r="U626" s="6">
        <v>3.556</v>
      </c>
      <c r="V626" s="23">
        <v>3.677</v>
      </c>
      <c r="W626" s="50"/>
      <c r="X626" s="50"/>
      <c r="Y626" s="50"/>
      <c r="Z626" s="6">
        <v>3.7250000000000001</v>
      </c>
      <c r="AA626" s="50"/>
      <c r="AB626" s="6">
        <v>3.83</v>
      </c>
      <c r="AC626" s="6">
        <v>3.8330000000000002</v>
      </c>
      <c r="AD626" s="6">
        <v>3.831</v>
      </c>
      <c r="AE626" s="23">
        <v>3.7149999999999999</v>
      </c>
      <c r="AF626" s="23">
        <v>3.8140000000000001</v>
      </c>
      <c r="AG626" s="23">
        <v>3.4159999999999999</v>
      </c>
      <c r="AH626" s="6">
        <f t="shared" si="580"/>
        <v>3.6150000000000002</v>
      </c>
      <c r="AI626" s="9"/>
      <c r="AJ626" s="9"/>
      <c r="AK626" s="9"/>
      <c r="AL626" s="9"/>
      <c r="AM626" s="9"/>
      <c r="AN626" s="9"/>
      <c r="AO626" s="9"/>
      <c r="AP626" s="3"/>
      <c r="AQ626" s="23">
        <f t="shared" si="553"/>
        <v>0.20000000000000018</v>
      </c>
      <c r="AR626" s="23">
        <f t="shared" si="577"/>
        <v>0.1030000000000002</v>
      </c>
      <c r="AS626" s="23">
        <f t="shared" si="578"/>
        <v>5.1000000000000156E-2</v>
      </c>
      <c r="AT626" s="23">
        <f t="shared" si="556"/>
        <v>-0.16699999999999982</v>
      </c>
      <c r="AU626" s="23">
        <f t="shared" si="557"/>
        <v>-4.5999999999999819E-2</v>
      </c>
      <c r="AV626" s="23" t="str">
        <f t="shared" si="558"/>
        <v/>
      </c>
      <c r="AW626" s="23" t="str">
        <f t="shared" si="559"/>
        <v/>
      </c>
      <c r="AX626" s="23" t="str">
        <f t="shared" si="560"/>
        <v/>
      </c>
      <c r="AY626" s="23">
        <f t="shared" si="561"/>
        <v>2.0000000000002238E-3</v>
      </c>
      <c r="AZ626" s="23" t="str">
        <f t="shared" si="562"/>
        <v/>
      </c>
      <c r="BA626" s="23">
        <f t="shared" si="563"/>
        <v>0.10700000000000021</v>
      </c>
      <c r="BB626" s="23">
        <f t="shared" si="564"/>
        <v>0.11000000000000032</v>
      </c>
      <c r="BC626" s="23">
        <f t="shared" si="565"/>
        <v>0.1080000000000001</v>
      </c>
      <c r="BD626" s="23">
        <f t="shared" si="566"/>
        <v>-8.0000000000000071E-3</v>
      </c>
      <c r="BE626" s="23">
        <f t="shared" si="567"/>
        <v>9.1000000000000192E-2</v>
      </c>
      <c r="BF626" s="23">
        <f t="shared" si="568"/>
        <v>-0.30699999999999994</v>
      </c>
      <c r="BG626" s="23">
        <f t="shared" si="569"/>
        <v>-0.10799999999999965</v>
      </c>
      <c r="BH626" s="23" t="str">
        <f t="shared" si="570"/>
        <v/>
      </c>
      <c r="BI626" s="23" t="str">
        <f t="shared" si="571"/>
        <v/>
      </c>
      <c r="BJ626" s="23" t="str">
        <f t="shared" si="572"/>
        <v/>
      </c>
      <c r="BK626" s="23" t="str">
        <f t="shared" si="573"/>
        <v/>
      </c>
      <c r="BL626" s="23" t="str">
        <f t="shared" si="574"/>
        <v/>
      </c>
      <c r="BM626" s="23" t="str">
        <f t="shared" si="575"/>
        <v/>
      </c>
      <c r="BN626" s="23" t="str">
        <f t="shared" si="576"/>
        <v/>
      </c>
      <c r="BP626" s="8">
        <f t="shared" si="527"/>
        <v>0.20000000000000018</v>
      </c>
      <c r="BQ626" s="8">
        <f t="shared" si="528"/>
        <v>0.1030000000000002</v>
      </c>
      <c r="BR626" s="8">
        <f t="shared" si="529"/>
        <v>5.1000000000000156E-2</v>
      </c>
      <c r="BS626" s="8">
        <f t="shared" si="530"/>
        <v>0.16699999999999982</v>
      </c>
      <c r="BT626" s="8">
        <f t="shared" si="531"/>
        <v>4.5999999999999819E-2</v>
      </c>
      <c r="BU626" s="8" t="str">
        <f t="shared" si="532"/>
        <v/>
      </c>
      <c r="BV626" s="8" t="str">
        <f t="shared" si="533"/>
        <v/>
      </c>
      <c r="BW626" s="8" t="str">
        <f t="shared" si="534"/>
        <v/>
      </c>
      <c r="BX626" s="8">
        <f t="shared" si="535"/>
        <v>2.0000000000002238E-3</v>
      </c>
      <c r="BY626" s="8" t="str">
        <f t="shared" si="536"/>
        <v/>
      </c>
      <c r="BZ626" s="8">
        <f t="shared" si="537"/>
        <v>0.10700000000000021</v>
      </c>
      <c r="CA626" s="8">
        <f t="shared" si="538"/>
        <v>0.11000000000000032</v>
      </c>
      <c r="CB626" s="8">
        <f t="shared" si="539"/>
        <v>0.1080000000000001</v>
      </c>
      <c r="CC626" s="8">
        <f t="shared" si="540"/>
        <v>8.0000000000000071E-3</v>
      </c>
      <c r="CD626" s="8">
        <f t="shared" si="541"/>
        <v>9.1000000000000192E-2</v>
      </c>
      <c r="CE626" s="8">
        <f t="shared" si="542"/>
        <v>0.30699999999999994</v>
      </c>
      <c r="CF626" s="8">
        <f t="shared" si="543"/>
        <v>0.10799999999999965</v>
      </c>
      <c r="CG626" s="8" t="str">
        <f t="shared" si="544"/>
        <v/>
      </c>
      <c r="CH626" s="8" t="str">
        <f t="shared" si="545"/>
        <v/>
      </c>
      <c r="CI626" s="8" t="str">
        <f t="shared" si="546"/>
        <v/>
      </c>
      <c r="CJ626" s="8" t="str">
        <f t="shared" si="547"/>
        <v/>
      </c>
      <c r="CK626" s="8" t="str">
        <f t="shared" si="548"/>
        <v/>
      </c>
      <c r="CL626" s="8" t="str">
        <f t="shared" si="549"/>
        <v/>
      </c>
      <c r="CM626" s="8" t="str">
        <f t="shared" si="550"/>
        <v/>
      </c>
      <c r="CN626" s="8"/>
    </row>
    <row r="627" spans="1:92">
      <c r="A627" s="1">
        <f t="shared" si="579"/>
        <v>625</v>
      </c>
      <c r="B627" s="34" t="s">
        <v>352</v>
      </c>
      <c r="C627" s="1">
        <v>6</v>
      </c>
      <c r="D627" s="4">
        <f t="shared" si="552"/>
        <v>69</v>
      </c>
      <c r="E627" s="4" t="s">
        <v>171</v>
      </c>
      <c r="F627" s="4">
        <v>1</v>
      </c>
      <c r="G627" s="4" t="s">
        <v>13</v>
      </c>
      <c r="H627" s="4" t="s">
        <v>14</v>
      </c>
      <c r="I627" s="4"/>
      <c r="J627" s="5">
        <v>90.7</v>
      </c>
      <c r="K627" s="67">
        <v>0</v>
      </c>
      <c r="L627" s="40">
        <v>4.593</v>
      </c>
      <c r="M627" s="132" t="s">
        <v>234</v>
      </c>
      <c r="N627" s="1" t="s">
        <v>15</v>
      </c>
      <c r="O627" s="93">
        <v>4.5969999999999978</v>
      </c>
      <c r="P627" s="4" t="s">
        <v>9</v>
      </c>
      <c r="Q627" s="3"/>
      <c r="R627" s="78">
        <v>4.6550000000000002</v>
      </c>
      <c r="S627" s="78">
        <v>4.6360000000000001</v>
      </c>
      <c r="T627" s="78">
        <v>4.7779999999999996</v>
      </c>
      <c r="U627" s="1">
        <v>4.4829999999999997</v>
      </c>
      <c r="V627" s="78">
        <v>4.6989999999999998</v>
      </c>
      <c r="W627" s="78">
        <v>4.6379999999999999</v>
      </c>
      <c r="X627" s="78">
        <v>4.6369999999999996</v>
      </c>
      <c r="Y627" s="78">
        <v>4.6269999999999998</v>
      </c>
      <c r="Z627" s="78">
        <v>4.5990000000000002</v>
      </c>
      <c r="AA627" s="23">
        <v>4.5839999999999996</v>
      </c>
      <c r="AB627" s="78">
        <v>4.6980000000000004</v>
      </c>
      <c r="AC627" s="78">
        <v>4.8620000000000001</v>
      </c>
      <c r="AD627" s="78">
        <v>4.79</v>
      </c>
      <c r="AE627" s="78">
        <v>4.4610000000000003</v>
      </c>
      <c r="AF627" s="78">
        <v>4.4480000000000004</v>
      </c>
      <c r="AG627" s="78">
        <v>4.633</v>
      </c>
      <c r="AH627" s="77">
        <f t="shared" si="580"/>
        <v>4.5404999999999998</v>
      </c>
      <c r="AI627" s="9"/>
      <c r="AJ627" s="9"/>
      <c r="AK627" s="9"/>
      <c r="AL627" s="9"/>
      <c r="AM627" s="9"/>
      <c r="AN627" s="9"/>
      <c r="AO627" s="9"/>
      <c r="AP627" s="3"/>
      <c r="AQ627" s="23">
        <f t="shared" si="553"/>
        <v>6.2000000000000277E-2</v>
      </c>
      <c r="AR627" s="23">
        <f t="shared" si="577"/>
        <v>4.3000000000000149E-2</v>
      </c>
      <c r="AS627" s="23">
        <f t="shared" si="578"/>
        <v>0.18499999999999961</v>
      </c>
      <c r="AT627" s="23">
        <f t="shared" si="556"/>
        <v>-0.11000000000000032</v>
      </c>
      <c r="AU627" s="23">
        <f t="shared" si="557"/>
        <v>0.10599999999999987</v>
      </c>
      <c r="AV627" s="23">
        <f t="shared" si="558"/>
        <v>4.4999999999999929E-2</v>
      </c>
      <c r="AW627" s="23">
        <f t="shared" si="559"/>
        <v>4.3999999999999595E-2</v>
      </c>
      <c r="AX627" s="23">
        <f t="shared" si="560"/>
        <v>3.3999999999999808E-2</v>
      </c>
      <c r="AY627" s="23">
        <f t="shared" si="561"/>
        <v>6.0000000000002274E-3</v>
      </c>
      <c r="AZ627" s="23">
        <f t="shared" si="562"/>
        <v>-9.0000000000003411E-3</v>
      </c>
      <c r="BA627" s="23">
        <f t="shared" si="563"/>
        <v>0.10500000000000043</v>
      </c>
      <c r="BB627" s="23">
        <f t="shared" si="564"/>
        <v>0.26900000000000013</v>
      </c>
      <c r="BC627" s="23">
        <f t="shared" si="565"/>
        <v>0.19700000000000006</v>
      </c>
      <c r="BD627" s="23">
        <f t="shared" si="566"/>
        <v>-0.13199999999999967</v>
      </c>
      <c r="BE627" s="23">
        <f t="shared" si="567"/>
        <v>-0.14499999999999957</v>
      </c>
      <c r="BF627" s="23">
        <f t="shared" si="568"/>
        <v>4.0000000000000036E-2</v>
      </c>
      <c r="BG627" s="23">
        <f t="shared" si="569"/>
        <v>-5.2500000000000213E-2</v>
      </c>
      <c r="BH627" s="23" t="str">
        <f t="shared" si="570"/>
        <v/>
      </c>
      <c r="BI627" s="23" t="str">
        <f t="shared" si="571"/>
        <v/>
      </c>
      <c r="BJ627" s="23" t="str">
        <f t="shared" si="572"/>
        <v/>
      </c>
      <c r="BK627" s="23" t="str">
        <f t="shared" si="573"/>
        <v/>
      </c>
      <c r="BL627" s="23" t="str">
        <f t="shared" si="574"/>
        <v/>
      </c>
      <c r="BM627" s="23" t="str">
        <f t="shared" si="575"/>
        <v/>
      </c>
      <c r="BN627" s="23" t="str">
        <f t="shared" si="576"/>
        <v/>
      </c>
      <c r="BP627" s="8">
        <f t="shared" si="527"/>
        <v>6.2000000000000277E-2</v>
      </c>
      <c r="BQ627" s="8">
        <f t="shared" si="528"/>
        <v>4.3000000000000149E-2</v>
      </c>
      <c r="BR627" s="8">
        <f t="shared" si="529"/>
        <v>0.18499999999999961</v>
      </c>
      <c r="BS627" s="8">
        <f t="shared" si="530"/>
        <v>0.11000000000000032</v>
      </c>
      <c r="BT627" s="8">
        <f t="shared" si="531"/>
        <v>0.10599999999999987</v>
      </c>
      <c r="BU627" s="8">
        <f t="shared" si="532"/>
        <v>4.4999999999999929E-2</v>
      </c>
      <c r="BV627" s="8">
        <f t="shared" si="533"/>
        <v>4.3999999999999595E-2</v>
      </c>
      <c r="BW627" s="8">
        <f t="shared" si="534"/>
        <v>3.3999999999999808E-2</v>
      </c>
      <c r="BX627" s="8">
        <f t="shared" si="535"/>
        <v>6.0000000000002274E-3</v>
      </c>
      <c r="BY627" s="8">
        <f t="shared" si="536"/>
        <v>9.0000000000003411E-3</v>
      </c>
      <c r="BZ627" s="8">
        <f t="shared" si="537"/>
        <v>0.10500000000000043</v>
      </c>
      <c r="CA627" s="8">
        <f t="shared" si="538"/>
        <v>0.26900000000000013</v>
      </c>
      <c r="CB627" s="8">
        <f t="shared" si="539"/>
        <v>0.19700000000000006</v>
      </c>
      <c r="CC627" s="8">
        <f t="shared" si="540"/>
        <v>0.13199999999999967</v>
      </c>
      <c r="CD627" s="8">
        <f t="shared" si="541"/>
        <v>0.14499999999999957</v>
      </c>
      <c r="CE627" s="8">
        <f t="shared" si="542"/>
        <v>4.0000000000000036E-2</v>
      </c>
      <c r="CF627" s="8">
        <f t="shared" si="543"/>
        <v>5.2500000000000213E-2</v>
      </c>
      <c r="CG627" s="8" t="str">
        <f t="shared" si="544"/>
        <v/>
      </c>
      <c r="CH627" s="8" t="str">
        <f t="shared" si="545"/>
        <v/>
      </c>
      <c r="CI627" s="8" t="str">
        <f t="shared" si="546"/>
        <v/>
      </c>
      <c r="CJ627" s="8" t="str">
        <f t="shared" si="547"/>
        <v/>
      </c>
      <c r="CK627" s="8" t="str">
        <f t="shared" si="548"/>
        <v/>
      </c>
      <c r="CL627" s="8" t="str">
        <f t="shared" si="549"/>
        <v/>
      </c>
      <c r="CM627" s="8" t="str">
        <f t="shared" si="550"/>
        <v/>
      </c>
      <c r="CN627" s="8"/>
    </row>
    <row r="628" spans="1:92">
      <c r="A628" s="1">
        <f t="shared" si="579"/>
        <v>626</v>
      </c>
      <c r="B628" s="34"/>
      <c r="C628" s="1">
        <v>6</v>
      </c>
      <c r="D628" s="4">
        <f t="shared" si="552"/>
        <v>69</v>
      </c>
      <c r="E628" s="4" t="s">
        <v>241</v>
      </c>
      <c r="F628" s="4">
        <v>1</v>
      </c>
      <c r="G628" s="4" t="s">
        <v>13</v>
      </c>
      <c r="H628" s="4" t="s">
        <v>14</v>
      </c>
      <c r="I628" s="4"/>
      <c r="J628" s="5">
        <v>89.1</v>
      </c>
      <c r="K628" s="69"/>
      <c r="L628" s="40">
        <v>5.931</v>
      </c>
      <c r="M628" s="132" t="s">
        <v>234</v>
      </c>
      <c r="N628" s="1" t="s">
        <v>15</v>
      </c>
      <c r="O628" s="93">
        <v>5.9339999999999984</v>
      </c>
      <c r="P628" s="4" t="s">
        <v>9</v>
      </c>
      <c r="Q628" s="3"/>
      <c r="R628" s="78">
        <v>6.0759999999999996</v>
      </c>
      <c r="S628" s="78">
        <v>6.1150000000000002</v>
      </c>
      <c r="T628" s="78">
        <v>6.0960000000000001</v>
      </c>
      <c r="U628" s="1">
        <v>5.8390000000000004</v>
      </c>
      <c r="V628" s="78">
        <v>6.069</v>
      </c>
      <c r="W628" s="78">
        <v>6.0060000000000002</v>
      </c>
      <c r="X628" s="78">
        <v>6.0030000000000001</v>
      </c>
      <c r="Y628" s="78">
        <v>6.0060000000000002</v>
      </c>
      <c r="Z628" s="78">
        <v>5.9560000000000004</v>
      </c>
      <c r="AA628" s="23">
        <v>5.93</v>
      </c>
      <c r="AB628" s="78">
        <v>6.0259999999999998</v>
      </c>
      <c r="AC628" s="78">
        <v>6.2370000000000001</v>
      </c>
      <c r="AD628" s="78">
        <v>6.2</v>
      </c>
      <c r="AE628" s="78">
        <v>5.7960000000000003</v>
      </c>
      <c r="AF628" s="78">
        <v>5.8680000000000003</v>
      </c>
      <c r="AG628" s="78">
        <v>5.9710000000000001</v>
      </c>
      <c r="AH628" s="77">
        <f t="shared" si="580"/>
        <v>5.9195000000000002</v>
      </c>
      <c r="AI628" s="9"/>
      <c r="AJ628" s="9"/>
      <c r="AK628" s="9"/>
      <c r="AL628" s="9"/>
      <c r="AM628" s="9"/>
      <c r="AN628" s="9"/>
      <c r="AO628" s="9"/>
      <c r="AP628" s="3"/>
      <c r="AQ628" s="23">
        <f t="shared" si="553"/>
        <v>0.14499999999999957</v>
      </c>
      <c r="AR628" s="23">
        <f t="shared" si="577"/>
        <v>0.18400000000000016</v>
      </c>
      <c r="AS628" s="23">
        <f t="shared" si="578"/>
        <v>0.16500000000000004</v>
      </c>
      <c r="AT628" s="23">
        <f t="shared" si="556"/>
        <v>-9.1999999999999638E-2</v>
      </c>
      <c r="AU628" s="23">
        <f t="shared" si="557"/>
        <v>0.1379999999999999</v>
      </c>
      <c r="AV628" s="23">
        <f t="shared" si="558"/>
        <v>7.5000000000000178E-2</v>
      </c>
      <c r="AW628" s="23">
        <f t="shared" si="559"/>
        <v>7.2000000000000064E-2</v>
      </c>
      <c r="AX628" s="23">
        <f t="shared" si="560"/>
        <v>7.5000000000000178E-2</v>
      </c>
      <c r="AY628" s="23">
        <f t="shared" si="561"/>
        <v>2.5000000000000355E-2</v>
      </c>
      <c r="AZ628" s="23">
        <f t="shared" si="562"/>
        <v>-1.000000000000334E-3</v>
      </c>
      <c r="BA628" s="23">
        <f t="shared" si="563"/>
        <v>9.4999999999999751E-2</v>
      </c>
      <c r="BB628" s="23">
        <f t="shared" si="564"/>
        <v>0.30600000000000005</v>
      </c>
      <c r="BC628" s="23">
        <f t="shared" si="565"/>
        <v>0.26900000000000013</v>
      </c>
      <c r="BD628" s="23">
        <f t="shared" si="566"/>
        <v>-0.13499999999999979</v>
      </c>
      <c r="BE628" s="23">
        <f t="shared" si="567"/>
        <v>-6.2999999999999723E-2</v>
      </c>
      <c r="BF628" s="23">
        <f t="shared" si="568"/>
        <v>4.0000000000000036E-2</v>
      </c>
      <c r="BG628" s="23">
        <f t="shared" si="569"/>
        <v>-1.1499999999999844E-2</v>
      </c>
      <c r="BH628" s="23" t="str">
        <f t="shared" si="570"/>
        <v/>
      </c>
      <c r="BI628" s="23" t="str">
        <f t="shared" si="571"/>
        <v/>
      </c>
      <c r="BJ628" s="23" t="str">
        <f t="shared" si="572"/>
        <v/>
      </c>
      <c r="BK628" s="23" t="str">
        <f t="shared" si="573"/>
        <v/>
      </c>
      <c r="BL628" s="23" t="str">
        <f t="shared" si="574"/>
        <v/>
      </c>
      <c r="BM628" s="23" t="str">
        <f t="shared" si="575"/>
        <v/>
      </c>
      <c r="BN628" s="23" t="str">
        <f t="shared" si="576"/>
        <v/>
      </c>
      <c r="BP628" s="8">
        <f t="shared" si="527"/>
        <v>0.14499999999999957</v>
      </c>
      <c r="BQ628" s="8">
        <f t="shared" si="528"/>
        <v>0.18400000000000016</v>
      </c>
      <c r="BR628" s="8">
        <f t="shared" si="529"/>
        <v>0.16500000000000004</v>
      </c>
      <c r="BS628" s="8">
        <f t="shared" si="530"/>
        <v>9.1999999999999638E-2</v>
      </c>
      <c r="BT628" s="8">
        <f t="shared" si="531"/>
        <v>0.1379999999999999</v>
      </c>
      <c r="BU628" s="8">
        <f t="shared" si="532"/>
        <v>7.5000000000000178E-2</v>
      </c>
      <c r="BV628" s="8">
        <f t="shared" si="533"/>
        <v>7.2000000000000064E-2</v>
      </c>
      <c r="BW628" s="8">
        <f t="shared" si="534"/>
        <v>7.5000000000000178E-2</v>
      </c>
      <c r="BX628" s="8">
        <f t="shared" si="535"/>
        <v>2.5000000000000355E-2</v>
      </c>
      <c r="BY628" s="8">
        <f t="shared" si="536"/>
        <v>1.000000000000334E-3</v>
      </c>
      <c r="BZ628" s="8">
        <f t="shared" si="537"/>
        <v>9.4999999999999751E-2</v>
      </c>
      <c r="CA628" s="8">
        <f t="shared" si="538"/>
        <v>0.30600000000000005</v>
      </c>
      <c r="CB628" s="8">
        <f t="shared" si="539"/>
        <v>0.26900000000000013</v>
      </c>
      <c r="CC628" s="8">
        <f t="shared" si="540"/>
        <v>0.13499999999999979</v>
      </c>
      <c r="CD628" s="8">
        <f t="shared" si="541"/>
        <v>6.2999999999999723E-2</v>
      </c>
      <c r="CE628" s="8">
        <f t="shared" si="542"/>
        <v>4.0000000000000036E-2</v>
      </c>
      <c r="CF628" s="8">
        <f t="shared" si="543"/>
        <v>1.1499999999999844E-2</v>
      </c>
      <c r="CG628" s="8" t="str">
        <f t="shared" si="544"/>
        <v/>
      </c>
      <c r="CH628" s="8" t="str">
        <f t="shared" si="545"/>
        <v/>
      </c>
      <c r="CI628" s="8" t="str">
        <f t="shared" si="546"/>
        <v/>
      </c>
      <c r="CJ628" s="8" t="str">
        <f t="shared" si="547"/>
        <v/>
      </c>
      <c r="CK628" s="8" t="str">
        <f t="shared" si="548"/>
        <v/>
      </c>
      <c r="CL628" s="8" t="str">
        <f t="shared" si="549"/>
        <v/>
      </c>
      <c r="CM628" s="8" t="str">
        <f t="shared" si="550"/>
        <v/>
      </c>
      <c r="CN628" s="8"/>
    </row>
    <row r="629" spans="1:92">
      <c r="A629" s="1">
        <f t="shared" si="579"/>
        <v>627</v>
      </c>
      <c r="B629" s="34"/>
      <c r="C629" s="1">
        <v>6</v>
      </c>
      <c r="D629" s="4">
        <f t="shared" si="552"/>
        <v>69</v>
      </c>
      <c r="E629" s="4" t="s">
        <v>171</v>
      </c>
      <c r="F629" s="4">
        <v>1</v>
      </c>
      <c r="G629" s="4" t="s">
        <v>13</v>
      </c>
      <c r="H629" s="4" t="s">
        <v>14</v>
      </c>
      <c r="I629" s="4"/>
      <c r="J629" s="5">
        <v>89.9</v>
      </c>
      <c r="K629" s="67">
        <v>1E-3</v>
      </c>
      <c r="L629" s="40">
        <v>7.9269999999999996</v>
      </c>
      <c r="M629" s="132" t="s">
        <v>234</v>
      </c>
      <c r="N629" s="1" t="s">
        <v>15</v>
      </c>
      <c r="O629" s="93">
        <v>7.9359999999999991</v>
      </c>
      <c r="P629" s="4" t="s">
        <v>9</v>
      </c>
      <c r="Q629" s="3"/>
      <c r="R629" s="78">
        <v>8.1240000000000006</v>
      </c>
      <c r="S629" s="78">
        <v>7.6950000000000003</v>
      </c>
      <c r="T629" s="78">
        <v>8.2560000000000002</v>
      </c>
      <c r="U629" s="1">
        <v>7.806</v>
      </c>
      <c r="V629" s="78">
        <v>8.16</v>
      </c>
      <c r="W629" s="78">
        <v>7.9770000000000003</v>
      </c>
      <c r="X629" s="78">
        <v>7.9710000000000001</v>
      </c>
      <c r="Y629" s="78">
        <v>7.9640000000000004</v>
      </c>
      <c r="Z629" s="78">
        <v>7.8890000000000002</v>
      </c>
      <c r="AA629" s="23">
        <v>7.9029999999999996</v>
      </c>
      <c r="AB629" s="78">
        <v>8.1300000000000008</v>
      </c>
      <c r="AC629" s="78">
        <v>8.2390000000000008</v>
      </c>
      <c r="AD629" s="78">
        <v>8.0630000000000006</v>
      </c>
      <c r="AE629" s="78">
        <v>7.8520000000000003</v>
      </c>
      <c r="AF629" s="78">
        <v>7.585</v>
      </c>
      <c r="AG629" s="78">
        <v>8.2929999999999993</v>
      </c>
      <c r="AH629" s="77">
        <f t="shared" si="580"/>
        <v>7.9390000000000001</v>
      </c>
      <c r="AI629" s="9"/>
      <c r="AJ629" s="9"/>
      <c r="AK629" s="9"/>
      <c r="AL629" s="9"/>
      <c r="AM629" s="9"/>
      <c r="AN629" s="9"/>
      <c r="AO629" s="9"/>
      <c r="AP629" s="3"/>
      <c r="AQ629" s="23">
        <f t="shared" si="553"/>
        <v>0.19700000000000095</v>
      </c>
      <c r="AR629" s="23">
        <f t="shared" si="577"/>
        <v>-0.23199999999999932</v>
      </c>
      <c r="AS629" s="23">
        <f t="shared" si="578"/>
        <v>0.32900000000000063</v>
      </c>
      <c r="AT629" s="23">
        <f t="shared" si="556"/>
        <v>-0.12099999999999955</v>
      </c>
      <c r="AU629" s="23">
        <f t="shared" si="557"/>
        <v>0.23300000000000054</v>
      </c>
      <c r="AV629" s="23">
        <f t="shared" si="558"/>
        <v>5.0000000000000711E-2</v>
      </c>
      <c r="AW629" s="23">
        <f t="shared" si="559"/>
        <v>4.4000000000000483E-2</v>
      </c>
      <c r="AX629" s="23">
        <f t="shared" si="560"/>
        <v>3.700000000000081E-2</v>
      </c>
      <c r="AY629" s="23">
        <f t="shared" si="561"/>
        <v>-3.7999999999999368E-2</v>
      </c>
      <c r="AZ629" s="23">
        <f t="shared" si="562"/>
        <v>-2.4000000000000021E-2</v>
      </c>
      <c r="BA629" s="23">
        <f t="shared" si="563"/>
        <v>0.20300000000000118</v>
      </c>
      <c r="BB629" s="23">
        <f t="shared" si="564"/>
        <v>0.31200000000000117</v>
      </c>
      <c r="BC629" s="23">
        <f t="shared" si="565"/>
        <v>0.13600000000000101</v>
      </c>
      <c r="BD629" s="23">
        <f t="shared" si="566"/>
        <v>-7.4999999999999289E-2</v>
      </c>
      <c r="BE629" s="23">
        <f t="shared" si="567"/>
        <v>-0.34199999999999964</v>
      </c>
      <c r="BF629" s="23">
        <f t="shared" si="568"/>
        <v>0.36599999999999966</v>
      </c>
      <c r="BG629" s="23">
        <f t="shared" si="569"/>
        <v>1.2000000000000455E-2</v>
      </c>
      <c r="BH629" s="23" t="str">
        <f t="shared" si="570"/>
        <v/>
      </c>
      <c r="BI629" s="23" t="str">
        <f t="shared" si="571"/>
        <v/>
      </c>
      <c r="BJ629" s="23" t="str">
        <f t="shared" si="572"/>
        <v/>
      </c>
      <c r="BK629" s="23" t="str">
        <f t="shared" si="573"/>
        <v/>
      </c>
      <c r="BL629" s="23" t="str">
        <f t="shared" si="574"/>
        <v/>
      </c>
      <c r="BM629" s="23" t="str">
        <f t="shared" si="575"/>
        <v/>
      </c>
      <c r="BN629" s="23" t="str">
        <f t="shared" si="576"/>
        <v/>
      </c>
      <c r="BP629" s="8">
        <f t="shared" si="527"/>
        <v>0.19700000000000095</v>
      </c>
      <c r="BQ629" s="8">
        <f t="shared" si="528"/>
        <v>0.23199999999999932</v>
      </c>
      <c r="BR629" s="8">
        <f t="shared" si="529"/>
        <v>0.32900000000000063</v>
      </c>
      <c r="BS629" s="8">
        <f t="shared" si="530"/>
        <v>0.12099999999999955</v>
      </c>
      <c r="BT629" s="8">
        <f t="shared" si="531"/>
        <v>0.23300000000000054</v>
      </c>
      <c r="BU629" s="8">
        <f t="shared" si="532"/>
        <v>5.0000000000000711E-2</v>
      </c>
      <c r="BV629" s="8">
        <f t="shared" si="533"/>
        <v>4.4000000000000483E-2</v>
      </c>
      <c r="BW629" s="8">
        <f t="shared" si="534"/>
        <v>3.700000000000081E-2</v>
      </c>
      <c r="BX629" s="8">
        <f t="shared" si="535"/>
        <v>3.7999999999999368E-2</v>
      </c>
      <c r="BY629" s="8">
        <f t="shared" si="536"/>
        <v>2.4000000000000021E-2</v>
      </c>
      <c r="BZ629" s="8">
        <f t="shared" si="537"/>
        <v>0.20300000000000118</v>
      </c>
      <c r="CA629" s="8">
        <f t="shared" si="538"/>
        <v>0.31200000000000117</v>
      </c>
      <c r="CB629" s="8">
        <f t="shared" si="539"/>
        <v>0.13600000000000101</v>
      </c>
      <c r="CC629" s="8">
        <f t="shared" si="540"/>
        <v>7.4999999999999289E-2</v>
      </c>
      <c r="CD629" s="8">
        <f t="shared" si="541"/>
        <v>0.34199999999999964</v>
      </c>
      <c r="CE629" s="8">
        <f t="shared" si="542"/>
        <v>0.36599999999999966</v>
      </c>
      <c r="CF629" s="8">
        <f t="shared" si="543"/>
        <v>1.2000000000000455E-2</v>
      </c>
      <c r="CG629" s="8" t="str">
        <f t="shared" si="544"/>
        <v/>
      </c>
      <c r="CH629" s="8" t="str">
        <f t="shared" si="545"/>
        <v/>
      </c>
      <c r="CI629" s="8" t="str">
        <f t="shared" si="546"/>
        <v/>
      </c>
      <c r="CJ629" s="8" t="str">
        <f t="shared" si="547"/>
        <v/>
      </c>
      <c r="CK629" s="8" t="str">
        <f t="shared" si="548"/>
        <v/>
      </c>
      <c r="CL629" s="8" t="str">
        <f t="shared" si="549"/>
        <v/>
      </c>
      <c r="CM629" s="8" t="str">
        <f t="shared" si="550"/>
        <v/>
      </c>
      <c r="CN629" s="8"/>
    </row>
    <row r="630" spans="1:92">
      <c r="A630" s="1">
        <f t="shared" si="579"/>
        <v>628</v>
      </c>
      <c r="B630" s="34"/>
      <c r="C630" s="1">
        <v>6</v>
      </c>
      <c r="D630" s="4">
        <f t="shared" si="552"/>
        <v>69</v>
      </c>
      <c r="E630" s="4" t="s">
        <v>245</v>
      </c>
      <c r="F630" s="4">
        <v>1</v>
      </c>
      <c r="G630" s="4" t="s">
        <v>13</v>
      </c>
      <c r="H630" s="4" t="s">
        <v>19</v>
      </c>
      <c r="I630" s="4"/>
      <c r="J630" s="5">
        <v>88.8</v>
      </c>
      <c r="K630" s="67">
        <v>0.23799999999999999</v>
      </c>
      <c r="L630" s="40">
        <v>8.2949999999999999</v>
      </c>
      <c r="M630" s="132" t="s">
        <v>234</v>
      </c>
      <c r="N630" s="1" t="s">
        <v>15</v>
      </c>
      <c r="O630" s="93">
        <v>8.2960000000000029</v>
      </c>
      <c r="P630" s="4" t="s">
        <v>9</v>
      </c>
      <c r="Q630" s="3"/>
      <c r="R630" s="78">
        <v>8.6630000000000003</v>
      </c>
      <c r="S630" s="78">
        <v>8.42</v>
      </c>
      <c r="T630" s="78">
        <v>8.6340000000000003</v>
      </c>
      <c r="U630" s="78">
        <v>8.3010000000000002</v>
      </c>
      <c r="V630" s="78">
        <v>8.5869999999999997</v>
      </c>
      <c r="W630" s="78">
        <v>8.3870000000000005</v>
      </c>
      <c r="X630" s="78">
        <v>8.3689999999999998</v>
      </c>
      <c r="Y630" s="78">
        <v>8.3870000000000005</v>
      </c>
      <c r="Z630" s="78">
        <v>8.2940000000000005</v>
      </c>
      <c r="AA630" s="23">
        <v>8.3230000000000004</v>
      </c>
      <c r="AB630" s="78">
        <v>8.5020000000000007</v>
      </c>
      <c r="AC630" s="78">
        <v>8.6989999999999998</v>
      </c>
      <c r="AD630" s="78">
        <v>8.6120000000000001</v>
      </c>
      <c r="AE630" s="78">
        <v>8.2569999999999997</v>
      </c>
      <c r="AF630" s="78">
        <v>8.2189999999999994</v>
      </c>
      <c r="AG630" s="78">
        <v>8.3239999999999998</v>
      </c>
      <c r="AH630" s="77">
        <f t="shared" si="580"/>
        <v>8.2714999999999996</v>
      </c>
      <c r="AI630" s="9"/>
      <c r="AJ630" s="9"/>
      <c r="AK630" s="9"/>
      <c r="AL630" s="9"/>
      <c r="AM630" s="9"/>
      <c r="AN630" s="9"/>
      <c r="AO630" s="9"/>
      <c r="AP630" s="3"/>
      <c r="AQ630" s="23">
        <f t="shared" si="553"/>
        <v>0.36800000000000033</v>
      </c>
      <c r="AR630" s="23">
        <f t="shared" si="577"/>
        <v>0.125</v>
      </c>
      <c r="AS630" s="23">
        <f t="shared" si="578"/>
        <v>0.33900000000000041</v>
      </c>
      <c r="AT630" s="23">
        <f t="shared" si="556"/>
        <v>6.0000000000002274E-3</v>
      </c>
      <c r="AU630" s="23">
        <f t="shared" si="557"/>
        <v>0.29199999999999982</v>
      </c>
      <c r="AV630" s="23">
        <f t="shared" si="558"/>
        <v>9.2000000000000526E-2</v>
      </c>
      <c r="AW630" s="23">
        <f t="shared" si="559"/>
        <v>7.3999999999999844E-2</v>
      </c>
      <c r="AX630" s="23">
        <f t="shared" si="560"/>
        <v>9.2000000000000526E-2</v>
      </c>
      <c r="AY630" s="23">
        <f t="shared" si="561"/>
        <v>-9.9999999999944578E-4</v>
      </c>
      <c r="AZ630" s="23">
        <f t="shared" si="562"/>
        <v>2.8000000000000469E-2</v>
      </c>
      <c r="BA630" s="23">
        <f t="shared" si="563"/>
        <v>0.20700000000000074</v>
      </c>
      <c r="BB630" s="23">
        <f t="shared" si="564"/>
        <v>0.40399999999999991</v>
      </c>
      <c r="BC630" s="23">
        <f t="shared" si="565"/>
        <v>0.31700000000000017</v>
      </c>
      <c r="BD630" s="23">
        <f t="shared" si="566"/>
        <v>-3.8000000000000256E-2</v>
      </c>
      <c r="BE630" s="23">
        <f t="shared" si="567"/>
        <v>-7.6000000000000512E-2</v>
      </c>
      <c r="BF630" s="23">
        <f t="shared" si="568"/>
        <v>2.8999999999999915E-2</v>
      </c>
      <c r="BG630" s="23">
        <f t="shared" si="569"/>
        <v>-2.3500000000000298E-2</v>
      </c>
      <c r="BH630" s="23" t="str">
        <f t="shared" si="570"/>
        <v/>
      </c>
      <c r="BI630" s="23" t="str">
        <f t="shared" si="571"/>
        <v/>
      </c>
      <c r="BJ630" s="23" t="str">
        <f t="shared" si="572"/>
        <v/>
      </c>
      <c r="BK630" s="23" t="str">
        <f t="shared" si="573"/>
        <v/>
      </c>
      <c r="BL630" s="23" t="str">
        <f t="shared" si="574"/>
        <v/>
      </c>
      <c r="BM630" s="23" t="str">
        <f t="shared" si="575"/>
        <v/>
      </c>
      <c r="BN630" s="23" t="str">
        <f t="shared" si="576"/>
        <v/>
      </c>
      <c r="BP630" s="8">
        <f t="shared" si="527"/>
        <v>0.36800000000000033</v>
      </c>
      <c r="BQ630" s="8">
        <f t="shared" si="528"/>
        <v>0.125</v>
      </c>
      <c r="BR630" s="8">
        <f t="shared" si="529"/>
        <v>0.33900000000000041</v>
      </c>
      <c r="BS630" s="8">
        <f t="shared" si="530"/>
        <v>6.0000000000002274E-3</v>
      </c>
      <c r="BT630" s="8">
        <f t="shared" si="531"/>
        <v>0.29199999999999982</v>
      </c>
      <c r="BU630" s="8">
        <f t="shared" si="532"/>
        <v>9.2000000000000526E-2</v>
      </c>
      <c r="BV630" s="8">
        <f t="shared" si="533"/>
        <v>7.3999999999999844E-2</v>
      </c>
      <c r="BW630" s="8">
        <f t="shared" si="534"/>
        <v>9.2000000000000526E-2</v>
      </c>
      <c r="BX630" s="8">
        <f t="shared" si="535"/>
        <v>9.9999999999944578E-4</v>
      </c>
      <c r="BY630" s="8">
        <f t="shared" si="536"/>
        <v>2.8000000000000469E-2</v>
      </c>
      <c r="BZ630" s="8">
        <f t="shared" si="537"/>
        <v>0.20700000000000074</v>
      </c>
      <c r="CA630" s="8">
        <f t="shared" si="538"/>
        <v>0.40399999999999991</v>
      </c>
      <c r="CB630" s="8">
        <f t="shared" si="539"/>
        <v>0.31700000000000017</v>
      </c>
      <c r="CC630" s="8">
        <f t="shared" si="540"/>
        <v>3.8000000000000256E-2</v>
      </c>
      <c r="CD630" s="8">
        <f t="shared" si="541"/>
        <v>7.6000000000000512E-2</v>
      </c>
      <c r="CE630" s="8">
        <f t="shared" si="542"/>
        <v>2.8999999999999915E-2</v>
      </c>
      <c r="CF630" s="8">
        <f t="shared" si="543"/>
        <v>2.3500000000000298E-2</v>
      </c>
      <c r="CG630" s="8" t="str">
        <f t="shared" si="544"/>
        <v/>
      </c>
      <c r="CH630" s="8" t="str">
        <f t="shared" si="545"/>
        <v/>
      </c>
      <c r="CI630" s="8" t="str">
        <f t="shared" si="546"/>
        <v/>
      </c>
      <c r="CJ630" s="8" t="str">
        <f t="shared" si="547"/>
        <v/>
      </c>
      <c r="CK630" s="8" t="str">
        <f t="shared" si="548"/>
        <v/>
      </c>
      <c r="CL630" s="8" t="str">
        <f t="shared" si="549"/>
        <v/>
      </c>
      <c r="CM630" s="8" t="str">
        <f t="shared" si="550"/>
        <v/>
      </c>
      <c r="CN630" s="8"/>
    </row>
    <row r="631" spans="1:92">
      <c r="A631" s="1">
        <f t="shared" si="579"/>
        <v>629</v>
      </c>
      <c r="B631" s="34"/>
      <c r="C631" s="1">
        <v>6</v>
      </c>
      <c r="D631" s="4">
        <f t="shared" si="552"/>
        <v>69</v>
      </c>
      <c r="E631" s="4" t="s">
        <v>137</v>
      </c>
      <c r="F631" s="4">
        <v>1</v>
      </c>
      <c r="G631" s="4" t="s">
        <v>13</v>
      </c>
      <c r="H631" s="4" t="s">
        <v>19</v>
      </c>
      <c r="I631" s="4"/>
      <c r="J631" s="5">
        <v>89.1</v>
      </c>
      <c r="K631" s="69"/>
      <c r="L631" s="40">
        <v>8.4480000000000004</v>
      </c>
      <c r="M631" s="132" t="s">
        <v>234</v>
      </c>
      <c r="N631" s="1" t="s">
        <v>15</v>
      </c>
      <c r="O631" s="93">
        <v>8.4560000000000013</v>
      </c>
      <c r="P631" s="4" t="s">
        <v>9</v>
      </c>
      <c r="Q631" s="3"/>
      <c r="R631" s="78">
        <v>8.9179999999999993</v>
      </c>
      <c r="S631" s="78">
        <v>8.3859999999999992</v>
      </c>
      <c r="T631" s="78">
        <v>8.8719999999999999</v>
      </c>
      <c r="U631" s="78">
        <v>8.5020000000000007</v>
      </c>
      <c r="V631" s="78">
        <v>8.81</v>
      </c>
      <c r="W631" s="78">
        <v>8.6059999999999999</v>
      </c>
      <c r="X631" s="78">
        <v>8.5370000000000008</v>
      </c>
      <c r="Y631" s="78">
        <v>8.5269999999999992</v>
      </c>
      <c r="Z631" s="78">
        <v>8.4290000000000003</v>
      </c>
      <c r="AA631" s="23">
        <v>8.4589999999999996</v>
      </c>
      <c r="AB631" s="78">
        <v>8.68</v>
      </c>
      <c r="AC631" s="78">
        <v>8.8409999999999993</v>
      </c>
      <c r="AD631" s="78">
        <v>8.6950000000000003</v>
      </c>
      <c r="AE631" s="78">
        <v>8.4060000000000006</v>
      </c>
      <c r="AF631" s="78">
        <v>8.24</v>
      </c>
      <c r="AG631" s="78">
        <v>8.609</v>
      </c>
      <c r="AH631" s="77">
        <f t="shared" si="580"/>
        <v>8.4245000000000001</v>
      </c>
      <c r="AI631" s="9"/>
      <c r="AJ631" s="9"/>
      <c r="AK631" s="9"/>
      <c r="AL631" s="9"/>
      <c r="AM631" s="9"/>
      <c r="AN631" s="9"/>
      <c r="AO631" s="9"/>
      <c r="AP631" s="3"/>
      <c r="AQ631" s="23">
        <f t="shared" si="553"/>
        <v>0.46999999999999886</v>
      </c>
      <c r="AR631" s="23">
        <f t="shared" si="577"/>
        <v>-6.2000000000001165E-2</v>
      </c>
      <c r="AS631" s="23">
        <f t="shared" si="578"/>
        <v>0.42399999999999949</v>
      </c>
      <c r="AT631" s="23">
        <f t="shared" si="556"/>
        <v>5.400000000000027E-2</v>
      </c>
      <c r="AU631" s="23">
        <f t="shared" si="557"/>
        <v>0.3620000000000001</v>
      </c>
      <c r="AV631" s="23">
        <f t="shared" si="558"/>
        <v>0.15799999999999947</v>
      </c>
      <c r="AW631" s="23">
        <f t="shared" si="559"/>
        <v>8.9000000000000412E-2</v>
      </c>
      <c r="AX631" s="23">
        <f t="shared" si="560"/>
        <v>7.8999999999998849E-2</v>
      </c>
      <c r="AY631" s="23">
        <f t="shared" si="561"/>
        <v>-1.9000000000000128E-2</v>
      </c>
      <c r="AZ631" s="23">
        <f t="shared" si="562"/>
        <v>1.0999999999999233E-2</v>
      </c>
      <c r="BA631" s="23">
        <f t="shared" si="563"/>
        <v>0.23199999999999932</v>
      </c>
      <c r="BB631" s="23">
        <f t="shared" si="564"/>
        <v>0.39299999999999891</v>
      </c>
      <c r="BC631" s="23">
        <f t="shared" si="565"/>
        <v>0.24699999999999989</v>
      </c>
      <c r="BD631" s="23">
        <f t="shared" si="566"/>
        <v>-4.1999999999999815E-2</v>
      </c>
      <c r="BE631" s="23">
        <f t="shared" si="567"/>
        <v>-0.20800000000000018</v>
      </c>
      <c r="BF631" s="23">
        <f t="shared" si="568"/>
        <v>0.16099999999999959</v>
      </c>
      <c r="BG631" s="23">
        <f t="shared" si="569"/>
        <v>-2.3500000000000298E-2</v>
      </c>
      <c r="BH631" s="23" t="str">
        <f t="shared" si="570"/>
        <v/>
      </c>
      <c r="BI631" s="23" t="str">
        <f t="shared" si="571"/>
        <v/>
      </c>
      <c r="BJ631" s="23" t="str">
        <f t="shared" si="572"/>
        <v/>
      </c>
      <c r="BK631" s="23" t="str">
        <f t="shared" si="573"/>
        <v/>
      </c>
      <c r="BL631" s="23" t="str">
        <f t="shared" si="574"/>
        <v/>
      </c>
      <c r="BM631" s="23" t="str">
        <f t="shared" si="575"/>
        <v/>
      </c>
      <c r="BN631" s="23" t="str">
        <f t="shared" si="576"/>
        <v/>
      </c>
      <c r="BP631" s="8">
        <f t="shared" si="527"/>
        <v>0.46999999999999886</v>
      </c>
      <c r="BQ631" s="8">
        <f t="shared" si="528"/>
        <v>6.2000000000001165E-2</v>
      </c>
      <c r="BR631" s="8">
        <f t="shared" si="529"/>
        <v>0.42399999999999949</v>
      </c>
      <c r="BS631" s="8">
        <f t="shared" si="530"/>
        <v>5.400000000000027E-2</v>
      </c>
      <c r="BT631" s="8">
        <f t="shared" si="531"/>
        <v>0.3620000000000001</v>
      </c>
      <c r="BU631" s="8">
        <f t="shared" si="532"/>
        <v>0.15799999999999947</v>
      </c>
      <c r="BV631" s="8">
        <f t="shared" si="533"/>
        <v>8.9000000000000412E-2</v>
      </c>
      <c r="BW631" s="8">
        <f t="shared" si="534"/>
        <v>7.8999999999998849E-2</v>
      </c>
      <c r="BX631" s="8">
        <f t="shared" si="535"/>
        <v>1.9000000000000128E-2</v>
      </c>
      <c r="BY631" s="8">
        <f t="shared" si="536"/>
        <v>1.0999999999999233E-2</v>
      </c>
      <c r="BZ631" s="8">
        <f t="shared" si="537"/>
        <v>0.23199999999999932</v>
      </c>
      <c r="CA631" s="8">
        <f t="shared" si="538"/>
        <v>0.39299999999999891</v>
      </c>
      <c r="CB631" s="8">
        <f t="shared" si="539"/>
        <v>0.24699999999999989</v>
      </c>
      <c r="CC631" s="8">
        <f t="shared" si="540"/>
        <v>4.1999999999999815E-2</v>
      </c>
      <c r="CD631" s="8">
        <f t="shared" si="541"/>
        <v>0.20800000000000018</v>
      </c>
      <c r="CE631" s="8">
        <f t="shared" si="542"/>
        <v>0.16099999999999959</v>
      </c>
      <c r="CF631" s="8">
        <f t="shared" si="543"/>
        <v>2.3500000000000298E-2</v>
      </c>
      <c r="CG631" s="8" t="str">
        <f t="shared" si="544"/>
        <v/>
      </c>
      <c r="CH631" s="8" t="str">
        <f t="shared" si="545"/>
        <v/>
      </c>
      <c r="CI631" s="8" t="str">
        <f t="shared" si="546"/>
        <v/>
      </c>
      <c r="CJ631" s="8" t="str">
        <f t="shared" si="547"/>
        <v/>
      </c>
      <c r="CK631" s="8" t="str">
        <f t="shared" si="548"/>
        <v/>
      </c>
      <c r="CL631" s="8" t="str">
        <f t="shared" si="549"/>
        <v/>
      </c>
      <c r="CM631" s="8" t="str">
        <f t="shared" si="550"/>
        <v/>
      </c>
      <c r="CN631" s="8"/>
    </row>
    <row r="632" spans="1:92">
      <c r="A632" s="1">
        <f t="shared" si="579"/>
        <v>630</v>
      </c>
      <c r="B632" s="34"/>
      <c r="C632" s="1">
        <v>6</v>
      </c>
      <c r="D632" s="4">
        <f t="shared" si="552"/>
        <v>69</v>
      </c>
      <c r="E632" s="4" t="s">
        <v>137</v>
      </c>
      <c r="F632" s="4">
        <v>1</v>
      </c>
      <c r="G632" s="4" t="s">
        <v>16</v>
      </c>
      <c r="H632" s="4" t="s">
        <v>17</v>
      </c>
      <c r="I632" s="4"/>
      <c r="J632" s="5">
        <v>91.2</v>
      </c>
      <c r="K632" s="69"/>
      <c r="L632" s="40">
        <v>8.9410000000000007</v>
      </c>
      <c r="M632" s="132" t="s">
        <v>234</v>
      </c>
      <c r="N632" s="1" t="s">
        <v>15</v>
      </c>
      <c r="O632" s="93">
        <v>8.9710000000000036</v>
      </c>
      <c r="P632" s="4" t="s">
        <v>9</v>
      </c>
      <c r="Q632" s="3"/>
      <c r="R632" s="78">
        <v>8.5039999999999996</v>
      </c>
      <c r="S632" s="78">
        <v>8.5980000000000008</v>
      </c>
      <c r="T632" s="78">
        <v>9.2629999999999999</v>
      </c>
      <c r="U632" s="1">
        <v>9.0180000000000007</v>
      </c>
      <c r="V632" s="78">
        <v>9.14</v>
      </c>
      <c r="W632" s="78">
        <v>8.9209999999999994</v>
      </c>
      <c r="X632" s="78">
        <v>8.9689999999999994</v>
      </c>
      <c r="Y632" s="78">
        <v>9.0060000000000002</v>
      </c>
      <c r="Z632" s="78">
        <v>8.9149999999999991</v>
      </c>
      <c r="AA632" s="23">
        <v>8.9410000000000007</v>
      </c>
      <c r="AB632" s="78">
        <v>9.1270000000000007</v>
      </c>
      <c r="AC632" s="78">
        <v>9.1300000000000008</v>
      </c>
      <c r="AD632" s="78">
        <v>8.9510000000000005</v>
      </c>
      <c r="AE632" s="78">
        <v>8.9190000000000005</v>
      </c>
      <c r="AF632" s="78">
        <v>8.57</v>
      </c>
      <c r="AG632" s="78">
        <v>9.3179999999999996</v>
      </c>
      <c r="AH632" s="77">
        <f t="shared" si="580"/>
        <v>8.9439999999999991</v>
      </c>
      <c r="AI632" s="9"/>
      <c r="AJ632" s="9"/>
      <c r="AK632" s="9"/>
      <c r="AL632" s="9"/>
      <c r="AM632" s="9"/>
      <c r="AN632" s="9"/>
      <c r="AO632" s="9"/>
      <c r="AP632" s="3"/>
      <c r="AQ632" s="23">
        <f t="shared" si="553"/>
        <v>-0.43700000000000117</v>
      </c>
      <c r="AR632" s="23">
        <f t="shared" si="577"/>
        <v>-0.34299999999999997</v>
      </c>
      <c r="AS632" s="23">
        <f t="shared" si="578"/>
        <v>0.32199999999999918</v>
      </c>
      <c r="AT632" s="23">
        <f t="shared" si="556"/>
        <v>7.6999999999999957E-2</v>
      </c>
      <c r="AU632" s="23">
        <f t="shared" si="557"/>
        <v>0.19899999999999984</v>
      </c>
      <c r="AV632" s="23">
        <f t="shared" si="558"/>
        <v>-2.000000000000135E-2</v>
      </c>
      <c r="AW632" s="23">
        <f t="shared" si="559"/>
        <v>2.7999999999998693E-2</v>
      </c>
      <c r="AX632" s="23">
        <f t="shared" si="560"/>
        <v>6.4999999999999503E-2</v>
      </c>
      <c r="AY632" s="23">
        <f t="shared" si="561"/>
        <v>-2.6000000000001577E-2</v>
      </c>
      <c r="AZ632" s="23">
        <f t="shared" si="562"/>
        <v>0</v>
      </c>
      <c r="BA632" s="23">
        <f t="shared" si="563"/>
        <v>0.18599999999999994</v>
      </c>
      <c r="BB632" s="23">
        <f t="shared" si="564"/>
        <v>0.18900000000000006</v>
      </c>
      <c r="BC632" s="23">
        <f t="shared" si="565"/>
        <v>9.9999999999997868E-3</v>
      </c>
      <c r="BD632" s="23">
        <f t="shared" si="566"/>
        <v>-2.2000000000000242E-2</v>
      </c>
      <c r="BE632" s="23">
        <f t="shared" si="567"/>
        <v>-0.37100000000000044</v>
      </c>
      <c r="BF632" s="23">
        <f t="shared" si="568"/>
        <v>0.37699999999999889</v>
      </c>
      <c r="BG632" s="23">
        <f t="shared" si="569"/>
        <v>2.9999999999983373E-3</v>
      </c>
      <c r="BH632" s="23" t="str">
        <f t="shared" si="570"/>
        <v/>
      </c>
      <c r="BI632" s="23" t="str">
        <f t="shared" si="571"/>
        <v/>
      </c>
      <c r="BJ632" s="23" t="str">
        <f t="shared" si="572"/>
        <v/>
      </c>
      <c r="BK632" s="23" t="str">
        <f t="shared" si="573"/>
        <v/>
      </c>
      <c r="BL632" s="23" t="str">
        <f t="shared" si="574"/>
        <v/>
      </c>
      <c r="BM632" s="23" t="str">
        <f t="shared" si="575"/>
        <v/>
      </c>
      <c r="BN632" s="23" t="str">
        <f t="shared" si="576"/>
        <v/>
      </c>
      <c r="BP632" s="8">
        <f t="shared" si="527"/>
        <v>0.43700000000000117</v>
      </c>
      <c r="BQ632" s="8">
        <f t="shared" si="528"/>
        <v>0.34299999999999997</v>
      </c>
      <c r="BR632" s="8">
        <f t="shared" si="529"/>
        <v>0.32199999999999918</v>
      </c>
      <c r="BS632" s="8">
        <f t="shared" si="530"/>
        <v>7.6999999999999957E-2</v>
      </c>
      <c r="BT632" s="8">
        <f t="shared" si="531"/>
        <v>0.19899999999999984</v>
      </c>
      <c r="BU632" s="8">
        <f t="shared" si="532"/>
        <v>2.000000000000135E-2</v>
      </c>
      <c r="BV632" s="8">
        <f t="shared" si="533"/>
        <v>2.7999999999998693E-2</v>
      </c>
      <c r="BW632" s="8">
        <f t="shared" si="534"/>
        <v>6.4999999999999503E-2</v>
      </c>
      <c r="BX632" s="8">
        <f t="shared" si="535"/>
        <v>2.6000000000001577E-2</v>
      </c>
      <c r="BY632" s="8">
        <f t="shared" si="536"/>
        <v>0</v>
      </c>
      <c r="BZ632" s="8">
        <f t="shared" si="537"/>
        <v>0.18599999999999994</v>
      </c>
      <c r="CA632" s="8">
        <f t="shared" si="538"/>
        <v>0.18900000000000006</v>
      </c>
      <c r="CB632" s="8">
        <f t="shared" si="539"/>
        <v>9.9999999999997868E-3</v>
      </c>
      <c r="CC632" s="8">
        <f t="shared" si="540"/>
        <v>2.2000000000000242E-2</v>
      </c>
      <c r="CD632" s="8">
        <f t="shared" si="541"/>
        <v>0.37100000000000044</v>
      </c>
      <c r="CE632" s="8">
        <f t="shared" si="542"/>
        <v>0.37699999999999889</v>
      </c>
      <c r="CF632" s="8">
        <f t="shared" si="543"/>
        <v>2.9999999999983373E-3</v>
      </c>
      <c r="CG632" s="8" t="str">
        <f t="shared" si="544"/>
        <v/>
      </c>
      <c r="CH632" s="8" t="str">
        <f t="shared" si="545"/>
        <v/>
      </c>
      <c r="CI632" s="8" t="str">
        <f t="shared" si="546"/>
        <v/>
      </c>
      <c r="CJ632" s="8" t="str">
        <f t="shared" si="547"/>
        <v/>
      </c>
      <c r="CK632" s="8" t="str">
        <f t="shared" si="548"/>
        <v/>
      </c>
      <c r="CL632" s="8" t="str">
        <f t="shared" si="549"/>
        <v/>
      </c>
      <c r="CM632" s="8" t="str">
        <f t="shared" si="550"/>
        <v/>
      </c>
      <c r="CN632" s="8"/>
    </row>
    <row r="633" spans="1:92">
      <c r="A633" s="1">
        <f t="shared" si="579"/>
        <v>631</v>
      </c>
      <c r="B633" s="34"/>
      <c r="C633" s="1">
        <v>6</v>
      </c>
      <c r="D633" s="4">
        <f t="shared" si="552"/>
        <v>69</v>
      </c>
      <c r="E633" s="4" t="s">
        <v>137</v>
      </c>
      <c r="F633" s="4">
        <v>1</v>
      </c>
      <c r="G633" s="4" t="s">
        <v>13</v>
      </c>
      <c r="H633" s="4" t="s">
        <v>138</v>
      </c>
      <c r="I633" s="4" t="s">
        <v>346</v>
      </c>
      <c r="J633" s="5">
        <v>1.67</v>
      </c>
      <c r="K633" s="69"/>
      <c r="L633" s="54">
        <v>8.923</v>
      </c>
      <c r="M633" s="132" t="s">
        <v>353</v>
      </c>
      <c r="N633" s="27" t="s">
        <v>128</v>
      </c>
      <c r="O633" s="75"/>
      <c r="P633" s="75"/>
      <c r="Q633" s="3"/>
      <c r="R633" s="92"/>
      <c r="S633" s="92"/>
      <c r="T633" s="92"/>
      <c r="U633" s="92"/>
      <c r="V633" s="92"/>
      <c r="W633" s="92"/>
      <c r="X633" s="92"/>
      <c r="Y633" s="78">
        <v>10.875999999999999</v>
      </c>
      <c r="Z633" s="78">
        <v>10.305</v>
      </c>
      <c r="AA633" s="78">
        <v>10.028</v>
      </c>
      <c r="AB633" s="92"/>
      <c r="AC633" s="92"/>
      <c r="AD633" s="92"/>
      <c r="AE633" s="92"/>
      <c r="AF633" s="92"/>
      <c r="AG633" s="78">
        <v>8.9809999999999999</v>
      </c>
      <c r="AH633" s="92"/>
      <c r="AI633" s="23">
        <v>9.0440000000000005</v>
      </c>
      <c r="AJ633" s="23">
        <v>8.8140000000000001</v>
      </c>
      <c r="AK633" s="23">
        <v>8.6430000000000007</v>
      </c>
      <c r="AL633" s="23">
        <v>8.8989999999999991</v>
      </c>
      <c r="AM633" s="23">
        <v>8.923</v>
      </c>
      <c r="AN633" s="23">
        <v>8.9580000000000002</v>
      </c>
      <c r="AO633" s="23">
        <v>9.9420000000000002</v>
      </c>
      <c r="AP633" s="3"/>
      <c r="AQ633" s="23" t="str">
        <f t="shared" si="553"/>
        <v/>
      </c>
      <c r="AR633" s="23" t="str">
        <f t="shared" si="577"/>
        <v/>
      </c>
      <c r="AS633" s="23" t="str">
        <f t="shared" si="578"/>
        <v/>
      </c>
      <c r="AT633" s="23" t="str">
        <f t="shared" si="556"/>
        <v/>
      </c>
      <c r="AU633" s="23" t="str">
        <f t="shared" si="557"/>
        <v/>
      </c>
      <c r="AV633" s="23" t="str">
        <f t="shared" si="558"/>
        <v/>
      </c>
      <c r="AW633" s="23" t="str">
        <f t="shared" si="559"/>
        <v/>
      </c>
      <c r="AX633" s="23" t="str">
        <f t="shared" si="560"/>
        <v/>
      </c>
      <c r="AY633" s="23" t="str">
        <f t="shared" si="561"/>
        <v/>
      </c>
      <c r="AZ633" s="23" t="str">
        <f t="shared" si="562"/>
        <v/>
      </c>
      <c r="BA633" s="23" t="str">
        <f t="shared" si="563"/>
        <v/>
      </c>
      <c r="BB633" s="23" t="str">
        <f t="shared" si="564"/>
        <v/>
      </c>
      <c r="BC633" s="23" t="str">
        <f t="shared" si="565"/>
        <v/>
      </c>
      <c r="BD633" s="23" t="str">
        <f t="shared" si="566"/>
        <v/>
      </c>
      <c r="BE633" s="23" t="str">
        <f t="shared" si="567"/>
        <v/>
      </c>
      <c r="BF633" s="23" t="str">
        <f t="shared" si="568"/>
        <v/>
      </c>
      <c r="BG633" s="23" t="str">
        <f t="shared" si="569"/>
        <v/>
      </c>
      <c r="BH633" s="23" t="str">
        <f t="shared" si="570"/>
        <v/>
      </c>
      <c r="BI633" s="23" t="str">
        <f t="shared" si="571"/>
        <v/>
      </c>
      <c r="BJ633" s="23" t="str">
        <f t="shared" si="572"/>
        <v/>
      </c>
      <c r="BK633" s="23" t="str">
        <f t="shared" si="573"/>
        <v/>
      </c>
      <c r="BL633" s="23" t="str">
        <f t="shared" si="574"/>
        <v/>
      </c>
      <c r="BM633" s="23" t="str">
        <f t="shared" si="575"/>
        <v/>
      </c>
      <c r="BN633" s="23" t="str">
        <f t="shared" si="576"/>
        <v/>
      </c>
      <c r="BP633" s="8" t="str">
        <f t="shared" si="527"/>
        <v/>
      </c>
      <c r="BQ633" s="8" t="str">
        <f t="shared" si="528"/>
        <v/>
      </c>
      <c r="BR633" s="8" t="str">
        <f t="shared" si="529"/>
        <v/>
      </c>
      <c r="BS633" s="8" t="str">
        <f t="shared" si="530"/>
        <v/>
      </c>
      <c r="BT633" s="8" t="str">
        <f t="shared" si="531"/>
        <v/>
      </c>
      <c r="BU633" s="8" t="str">
        <f t="shared" si="532"/>
        <v/>
      </c>
      <c r="BV633" s="8" t="str">
        <f t="shared" si="533"/>
        <v/>
      </c>
      <c r="BW633" s="8" t="str">
        <f t="shared" si="534"/>
        <v/>
      </c>
      <c r="BX633" s="8" t="str">
        <f t="shared" si="535"/>
        <v/>
      </c>
      <c r="BY633" s="8" t="str">
        <f t="shared" si="536"/>
        <v/>
      </c>
      <c r="BZ633" s="8" t="str">
        <f t="shared" si="537"/>
        <v/>
      </c>
      <c r="CA633" s="8" t="str">
        <f t="shared" si="538"/>
        <v/>
      </c>
      <c r="CB633" s="8" t="str">
        <f t="shared" si="539"/>
        <v/>
      </c>
      <c r="CC633" s="8" t="str">
        <f t="shared" si="540"/>
        <v/>
      </c>
      <c r="CD633" s="8" t="str">
        <f t="shared" si="541"/>
        <v/>
      </c>
      <c r="CE633" s="8" t="str">
        <f t="shared" si="542"/>
        <v/>
      </c>
      <c r="CF633" s="8" t="str">
        <f t="shared" si="543"/>
        <v/>
      </c>
      <c r="CG633" s="8" t="str">
        <f t="shared" si="544"/>
        <v/>
      </c>
      <c r="CH633" s="8" t="str">
        <f t="shared" si="545"/>
        <v/>
      </c>
      <c r="CI633" s="8" t="str">
        <f t="shared" si="546"/>
        <v/>
      </c>
      <c r="CJ633" s="8" t="str">
        <f t="shared" si="547"/>
        <v/>
      </c>
      <c r="CK633" s="8" t="str">
        <f t="shared" si="548"/>
        <v/>
      </c>
      <c r="CL633" s="8" t="str">
        <f t="shared" si="549"/>
        <v/>
      </c>
      <c r="CM633" s="8" t="str">
        <f t="shared" si="550"/>
        <v/>
      </c>
      <c r="CN633" s="8"/>
    </row>
    <row r="634" spans="1:92">
      <c r="A634" s="1">
        <f t="shared" si="579"/>
        <v>632</v>
      </c>
      <c r="B634" s="34"/>
      <c r="C634" s="1">
        <v>6</v>
      </c>
      <c r="D634" s="4">
        <f t="shared" si="552"/>
        <v>69</v>
      </c>
      <c r="E634" s="4" t="s">
        <v>170</v>
      </c>
      <c r="F634" s="4">
        <v>3</v>
      </c>
      <c r="G634" s="4" t="s">
        <v>13</v>
      </c>
      <c r="H634" s="4" t="s">
        <v>14</v>
      </c>
      <c r="I634" s="4"/>
      <c r="J634" s="5">
        <v>97.5</v>
      </c>
      <c r="K634" s="69"/>
      <c r="L634" s="40">
        <v>4.1840000000000002</v>
      </c>
      <c r="M634" s="132" t="s">
        <v>127</v>
      </c>
      <c r="N634" s="1" t="s">
        <v>15</v>
      </c>
      <c r="O634" s="93">
        <v>4.194</v>
      </c>
      <c r="P634" s="4" t="s">
        <v>9</v>
      </c>
      <c r="Q634" s="3"/>
      <c r="R634" s="78">
        <v>4.2530000000000001</v>
      </c>
      <c r="S634" s="78">
        <v>4.1989999999999998</v>
      </c>
      <c r="T634" s="78">
        <v>4.3330000000000002</v>
      </c>
      <c r="U634" s="78">
        <v>4.0720000000000001</v>
      </c>
      <c r="V634" s="78">
        <v>4.2389999999999999</v>
      </c>
      <c r="W634" s="92"/>
      <c r="X634" s="92"/>
      <c r="Y634" s="92"/>
      <c r="Z634" s="23">
        <v>4.2009999999999996</v>
      </c>
      <c r="AA634" s="92"/>
      <c r="AB634" s="78">
        <v>4.3490000000000002</v>
      </c>
      <c r="AC634" s="78">
        <v>4.4980000000000002</v>
      </c>
      <c r="AD634" s="78">
        <v>4.4000000000000004</v>
      </c>
      <c r="AE634" s="78">
        <v>4.1340000000000003</v>
      </c>
      <c r="AF634" s="78">
        <v>4.0259999999999998</v>
      </c>
      <c r="AG634" s="78">
        <v>4.1890000000000001</v>
      </c>
      <c r="AH634" s="77">
        <f t="shared" si="580"/>
        <v>4.1074999999999999</v>
      </c>
      <c r="AI634" s="9"/>
      <c r="AJ634" s="9"/>
      <c r="AK634" s="9"/>
      <c r="AL634" s="9"/>
      <c r="AM634" s="9"/>
      <c r="AN634" s="9"/>
      <c r="AO634" s="9"/>
      <c r="AP634" s="3"/>
      <c r="AQ634" s="23">
        <f t="shared" si="553"/>
        <v>6.899999999999995E-2</v>
      </c>
      <c r="AR634" s="23">
        <f t="shared" si="577"/>
        <v>1.499999999999968E-2</v>
      </c>
      <c r="AS634" s="23">
        <f t="shared" si="578"/>
        <v>0.14900000000000002</v>
      </c>
      <c r="AT634" s="23">
        <f t="shared" si="556"/>
        <v>-0.1120000000000001</v>
      </c>
      <c r="AU634" s="23">
        <f t="shared" si="557"/>
        <v>5.4999999999999716E-2</v>
      </c>
      <c r="AV634" s="23" t="str">
        <f t="shared" si="558"/>
        <v/>
      </c>
      <c r="AW634" s="23" t="str">
        <f t="shared" si="559"/>
        <v/>
      </c>
      <c r="AX634" s="23" t="str">
        <f t="shared" si="560"/>
        <v/>
      </c>
      <c r="AY634" s="23">
        <f t="shared" si="561"/>
        <v>1.699999999999946E-2</v>
      </c>
      <c r="AZ634" s="23" t="str">
        <f t="shared" si="562"/>
        <v/>
      </c>
      <c r="BA634" s="23">
        <f t="shared" si="563"/>
        <v>0.16500000000000004</v>
      </c>
      <c r="BB634" s="23">
        <f t="shared" si="564"/>
        <v>0.31400000000000006</v>
      </c>
      <c r="BC634" s="23">
        <f t="shared" si="565"/>
        <v>0.21600000000000019</v>
      </c>
      <c r="BD634" s="23">
        <f t="shared" si="566"/>
        <v>-4.9999999999999822E-2</v>
      </c>
      <c r="BE634" s="23">
        <f t="shared" si="567"/>
        <v>-0.15800000000000036</v>
      </c>
      <c r="BF634" s="23">
        <f t="shared" si="568"/>
        <v>4.9999999999998934E-3</v>
      </c>
      <c r="BG634" s="23">
        <f t="shared" si="569"/>
        <v>-7.6500000000000234E-2</v>
      </c>
      <c r="BH634" s="23" t="str">
        <f t="shared" si="570"/>
        <v/>
      </c>
      <c r="BI634" s="23" t="str">
        <f t="shared" si="571"/>
        <v/>
      </c>
      <c r="BJ634" s="23" t="str">
        <f t="shared" si="572"/>
        <v/>
      </c>
      <c r="BK634" s="23" t="str">
        <f t="shared" si="573"/>
        <v/>
      </c>
      <c r="BL634" s="23" t="str">
        <f t="shared" si="574"/>
        <v/>
      </c>
      <c r="BM634" s="23" t="str">
        <f t="shared" si="575"/>
        <v/>
      </c>
      <c r="BN634" s="23" t="str">
        <f t="shared" si="576"/>
        <v/>
      </c>
      <c r="BP634" s="8">
        <f t="shared" si="527"/>
        <v>6.899999999999995E-2</v>
      </c>
      <c r="BQ634" s="8">
        <f t="shared" si="528"/>
        <v>1.499999999999968E-2</v>
      </c>
      <c r="BR634" s="8">
        <f t="shared" si="529"/>
        <v>0.14900000000000002</v>
      </c>
      <c r="BS634" s="8">
        <f t="shared" si="530"/>
        <v>0.1120000000000001</v>
      </c>
      <c r="BT634" s="8">
        <f t="shared" si="531"/>
        <v>5.4999999999999716E-2</v>
      </c>
      <c r="BU634" s="8" t="str">
        <f t="shared" si="532"/>
        <v/>
      </c>
      <c r="BV634" s="8" t="str">
        <f t="shared" si="533"/>
        <v/>
      </c>
      <c r="BW634" s="8" t="str">
        <f t="shared" si="534"/>
        <v/>
      </c>
      <c r="BX634" s="8">
        <f t="shared" si="535"/>
        <v>1.699999999999946E-2</v>
      </c>
      <c r="BY634" s="8" t="str">
        <f t="shared" si="536"/>
        <v/>
      </c>
      <c r="BZ634" s="8">
        <f t="shared" si="537"/>
        <v>0.16500000000000004</v>
      </c>
      <c r="CA634" s="8">
        <f t="shared" si="538"/>
        <v>0.31400000000000006</v>
      </c>
      <c r="CB634" s="8">
        <f t="shared" si="539"/>
        <v>0.21600000000000019</v>
      </c>
      <c r="CC634" s="8">
        <f t="shared" si="540"/>
        <v>4.9999999999999822E-2</v>
      </c>
      <c r="CD634" s="8">
        <f t="shared" si="541"/>
        <v>0.15800000000000036</v>
      </c>
      <c r="CE634" s="8">
        <f t="shared" si="542"/>
        <v>4.9999999999998934E-3</v>
      </c>
      <c r="CF634" s="8">
        <f t="shared" si="543"/>
        <v>7.6500000000000234E-2</v>
      </c>
      <c r="CG634" s="8" t="str">
        <f t="shared" si="544"/>
        <v/>
      </c>
      <c r="CH634" s="8" t="str">
        <f t="shared" si="545"/>
        <v/>
      </c>
      <c r="CI634" s="8" t="str">
        <f t="shared" si="546"/>
        <v/>
      </c>
      <c r="CJ634" s="8" t="str">
        <f t="shared" si="547"/>
        <v/>
      </c>
      <c r="CK634" s="8" t="str">
        <f t="shared" si="548"/>
        <v/>
      </c>
      <c r="CL634" s="8" t="str">
        <f t="shared" si="549"/>
        <v/>
      </c>
      <c r="CM634" s="8" t="str">
        <f t="shared" si="550"/>
        <v/>
      </c>
      <c r="CN634" s="8"/>
    </row>
    <row r="635" spans="1:92">
      <c r="A635" s="1">
        <f t="shared" si="579"/>
        <v>633</v>
      </c>
      <c r="B635" s="34"/>
      <c r="C635" s="1">
        <v>6</v>
      </c>
      <c r="D635" s="4">
        <f t="shared" si="552"/>
        <v>69</v>
      </c>
      <c r="E635" s="4" t="s">
        <v>243</v>
      </c>
      <c r="F635" s="4">
        <v>3</v>
      </c>
      <c r="G635" s="4" t="s">
        <v>13</v>
      </c>
      <c r="H635" s="4" t="s">
        <v>14</v>
      </c>
      <c r="I635" s="4"/>
      <c r="J635" s="5">
        <v>97.4</v>
      </c>
      <c r="K635" s="69"/>
      <c r="L635" s="40">
        <v>5.65</v>
      </c>
      <c r="M635" s="132" t="s">
        <v>127</v>
      </c>
      <c r="N635" s="1" t="s">
        <v>15</v>
      </c>
      <c r="O635" s="93">
        <v>5.6579999999999995</v>
      </c>
      <c r="P635" s="4" t="s">
        <v>9</v>
      </c>
      <c r="Q635" s="3"/>
      <c r="R635" s="78">
        <v>5.7329999999999997</v>
      </c>
      <c r="S635" s="78">
        <v>5.758</v>
      </c>
      <c r="T635" s="78">
        <v>5.7450000000000001</v>
      </c>
      <c r="U635" s="78">
        <v>5.5640000000000001</v>
      </c>
      <c r="V635" s="78">
        <v>5.7030000000000003</v>
      </c>
      <c r="W635" s="92"/>
      <c r="X635" s="92"/>
      <c r="Y635" s="92"/>
      <c r="Z635" s="23">
        <v>5.6790000000000003</v>
      </c>
      <c r="AA635" s="92"/>
      <c r="AB635" s="78">
        <v>5.7569999999999997</v>
      </c>
      <c r="AC635" s="78">
        <v>5.9550000000000001</v>
      </c>
      <c r="AD635" s="78">
        <v>5.8920000000000003</v>
      </c>
      <c r="AE635" s="78">
        <v>5.5490000000000004</v>
      </c>
      <c r="AF635" s="78">
        <v>5.5220000000000002</v>
      </c>
      <c r="AG635" s="78">
        <v>5.6680000000000001</v>
      </c>
      <c r="AH635" s="77">
        <f t="shared" si="580"/>
        <v>5.5950000000000006</v>
      </c>
      <c r="AI635" s="9"/>
      <c r="AJ635" s="9"/>
      <c r="AK635" s="9"/>
      <c r="AL635" s="9"/>
      <c r="AM635" s="9"/>
      <c r="AN635" s="9"/>
      <c r="AO635" s="9"/>
      <c r="AP635" s="3"/>
      <c r="AQ635" s="23">
        <f t="shared" si="553"/>
        <v>8.2999999999999297E-2</v>
      </c>
      <c r="AR635" s="23">
        <f t="shared" si="577"/>
        <v>0.10799999999999965</v>
      </c>
      <c r="AS635" s="23">
        <f t="shared" si="578"/>
        <v>9.4999999999999751E-2</v>
      </c>
      <c r="AT635" s="23">
        <f t="shared" si="556"/>
        <v>-8.6000000000000298E-2</v>
      </c>
      <c r="AU635" s="23">
        <f t="shared" si="557"/>
        <v>5.2999999999999936E-2</v>
      </c>
      <c r="AV635" s="23" t="str">
        <f t="shared" si="558"/>
        <v/>
      </c>
      <c r="AW635" s="23" t="str">
        <f t="shared" si="559"/>
        <v/>
      </c>
      <c r="AX635" s="23" t="str">
        <f t="shared" si="560"/>
        <v/>
      </c>
      <c r="AY635" s="23">
        <f t="shared" si="561"/>
        <v>2.8999999999999915E-2</v>
      </c>
      <c r="AZ635" s="23" t="str">
        <f t="shared" si="562"/>
        <v/>
      </c>
      <c r="BA635" s="23">
        <f t="shared" si="563"/>
        <v>0.10699999999999932</v>
      </c>
      <c r="BB635" s="23">
        <f t="shared" si="564"/>
        <v>0.30499999999999972</v>
      </c>
      <c r="BC635" s="23">
        <f t="shared" si="565"/>
        <v>0.24199999999999999</v>
      </c>
      <c r="BD635" s="23">
        <f t="shared" si="566"/>
        <v>-0.10099999999999998</v>
      </c>
      <c r="BE635" s="23">
        <f t="shared" si="567"/>
        <v>-0.12800000000000011</v>
      </c>
      <c r="BF635" s="23">
        <f t="shared" si="568"/>
        <v>1.7999999999999794E-2</v>
      </c>
      <c r="BG635" s="23">
        <f t="shared" si="569"/>
        <v>-5.4999999999999716E-2</v>
      </c>
      <c r="BH635" s="23" t="str">
        <f t="shared" si="570"/>
        <v/>
      </c>
      <c r="BI635" s="23" t="str">
        <f t="shared" si="571"/>
        <v/>
      </c>
      <c r="BJ635" s="23" t="str">
        <f t="shared" si="572"/>
        <v/>
      </c>
      <c r="BK635" s="23" t="str">
        <f t="shared" si="573"/>
        <v/>
      </c>
      <c r="BL635" s="23" t="str">
        <f t="shared" si="574"/>
        <v/>
      </c>
      <c r="BM635" s="23" t="str">
        <f t="shared" si="575"/>
        <v/>
      </c>
      <c r="BN635" s="23" t="str">
        <f t="shared" si="576"/>
        <v/>
      </c>
      <c r="BP635" s="8">
        <f t="shared" si="527"/>
        <v>8.2999999999999297E-2</v>
      </c>
      <c r="BQ635" s="8">
        <f t="shared" si="528"/>
        <v>0.10799999999999965</v>
      </c>
      <c r="BR635" s="8">
        <f t="shared" si="529"/>
        <v>9.4999999999999751E-2</v>
      </c>
      <c r="BS635" s="8">
        <f t="shared" si="530"/>
        <v>8.6000000000000298E-2</v>
      </c>
      <c r="BT635" s="8">
        <f t="shared" si="531"/>
        <v>5.2999999999999936E-2</v>
      </c>
      <c r="BU635" s="8" t="str">
        <f t="shared" si="532"/>
        <v/>
      </c>
      <c r="BV635" s="8" t="str">
        <f t="shared" si="533"/>
        <v/>
      </c>
      <c r="BW635" s="8" t="str">
        <f t="shared" si="534"/>
        <v/>
      </c>
      <c r="BX635" s="8">
        <f t="shared" si="535"/>
        <v>2.8999999999999915E-2</v>
      </c>
      <c r="BY635" s="8" t="str">
        <f t="shared" si="536"/>
        <v/>
      </c>
      <c r="BZ635" s="8">
        <f t="shared" si="537"/>
        <v>0.10699999999999932</v>
      </c>
      <c r="CA635" s="8">
        <f t="shared" si="538"/>
        <v>0.30499999999999972</v>
      </c>
      <c r="CB635" s="8">
        <f t="shared" si="539"/>
        <v>0.24199999999999999</v>
      </c>
      <c r="CC635" s="8">
        <f t="shared" si="540"/>
        <v>0.10099999999999998</v>
      </c>
      <c r="CD635" s="8">
        <f t="shared" si="541"/>
        <v>0.12800000000000011</v>
      </c>
      <c r="CE635" s="8">
        <f t="shared" si="542"/>
        <v>1.7999999999999794E-2</v>
      </c>
      <c r="CF635" s="8">
        <f t="shared" si="543"/>
        <v>5.4999999999999716E-2</v>
      </c>
      <c r="CG635" s="8" t="str">
        <f t="shared" si="544"/>
        <v/>
      </c>
      <c r="CH635" s="8" t="str">
        <f t="shared" si="545"/>
        <v/>
      </c>
      <c r="CI635" s="8" t="str">
        <f t="shared" si="546"/>
        <v/>
      </c>
      <c r="CJ635" s="8" t="str">
        <f t="shared" si="547"/>
        <v/>
      </c>
      <c r="CK635" s="8" t="str">
        <f t="shared" si="548"/>
        <v/>
      </c>
      <c r="CL635" s="8" t="str">
        <f t="shared" si="549"/>
        <v/>
      </c>
      <c r="CM635" s="8" t="str">
        <f t="shared" si="550"/>
        <v/>
      </c>
      <c r="CN635" s="8"/>
    </row>
    <row r="636" spans="1:92">
      <c r="A636" s="1">
        <f t="shared" si="579"/>
        <v>634</v>
      </c>
      <c r="B636" s="34"/>
      <c r="C636" s="1">
        <v>6</v>
      </c>
      <c r="D636" s="4">
        <f t="shared" si="552"/>
        <v>69</v>
      </c>
      <c r="E636" s="4" t="s">
        <v>199</v>
      </c>
      <c r="F636" s="4">
        <v>3</v>
      </c>
      <c r="G636" s="4" t="s">
        <v>13</v>
      </c>
      <c r="H636" s="4" t="s">
        <v>19</v>
      </c>
      <c r="I636" s="4"/>
      <c r="J636" s="5">
        <v>98.4</v>
      </c>
      <c r="K636" s="69"/>
      <c r="L636" s="40">
        <v>5.9249999999999998</v>
      </c>
      <c r="M636" s="132" t="s">
        <v>127</v>
      </c>
      <c r="N636" s="1" t="s">
        <v>15</v>
      </c>
      <c r="O636" s="93">
        <v>5.9360000000000017</v>
      </c>
      <c r="P636" s="4" t="s">
        <v>9</v>
      </c>
      <c r="Q636" s="3"/>
      <c r="R636" s="78">
        <v>6.226</v>
      </c>
      <c r="S636" s="78">
        <v>6.1509999999999998</v>
      </c>
      <c r="T636" s="78">
        <v>6.0789999999999997</v>
      </c>
      <c r="U636" s="78">
        <v>5.6989999999999998</v>
      </c>
      <c r="V636" s="78">
        <v>5.8630000000000004</v>
      </c>
      <c r="W636" s="92"/>
      <c r="X636" s="92"/>
      <c r="Y636" s="92"/>
      <c r="Z636" s="23">
        <v>5.9550000000000001</v>
      </c>
      <c r="AA636" s="92"/>
      <c r="AB636" s="78">
        <v>6.0380000000000003</v>
      </c>
      <c r="AC636" s="78">
        <v>6.157</v>
      </c>
      <c r="AD636" s="78">
        <v>6.16</v>
      </c>
      <c r="AE636" s="78">
        <v>5.8869999999999996</v>
      </c>
      <c r="AF636" s="78">
        <v>5.99</v>
      </c>
      <c r="AG636" s="78">
        <v>5.7060000000000004</v>
      </c>
      <c r="AH636" s="77">
        <f t="shared" si="580"/>
        <v>5.8480000000000008</v>
      </c>
      <c r="AI636" s="9"/>
      <c r="AJ636" s="9"/>
      <c r="AK636" s="9"/>
      <c r="AL636" s="9"/>
      <c r="AM636" s="9"/>
      <c r="AN636" s="9"/>
      <c r="AO636" s="9"/>
      <c r="AP636" s="3"/>
      <c r="AQ636" s="23">
        <f t="shared" si="553"/>
        <v>0.30100000000000016</v>
      </c>
      <c r="AR636" s="23">
        <f t="shared" si="577"/>
        <v>0.22599999999999998</v>
      </c>
      <c r="AS636" s="23">
        <f t="shared" si="578"/>
        <v>0.15399999999999991</v>
      </c>
      <c r="AT636" s="23">
        <f t="shared" si="556"/>
        <v>-0.22599999999999998</v>
      </c>
      <c r="AU636" s="23">
        <f t="shared" si="557"/>
        <v>-6.1999999999999389E-2</v>
      </c>
      <c r="AV636" s="23" t="str">
        <f t="shared" si="558"/>
        <v/>
      </c>
      <c r="AW636" s="23" t="str">
        <f t="shared" si="559"/>
        <v/>
      </c>
      <c r="AX636" s="23" t="str">
        <f t="shared" si="560"/>
        <v/>
      </c>
      <c r="AY636" s="23">
        <f t="shared" si="561"/>
        <v>3.0000000000000249E-2</v>
      </c>
      <c r="AZ636" s="23" t="str">
        <f t="shared" si="562"/>
        <v/>
      </c>
      <c r="BA636" s="23">
        <f t="shared" si="563"/>
        <v>0.11300000000000043</v>
      </c>
      <c r="BB636" s="23">
        <f t="shared" si="564"/>
        <v>0.23200000000000021</v>
      </c>
      <c r="BC636" s="23">
        <f t="shared" si="565"/>
        <v>0.23500000000000032</v>
      </c>
      <c r="BD636" s="23">
        <f t="shared" si="566"/>
        <v>-3.8000000000000256E-2</v>
      </c>
      <c r="BE636" s="23">
        <f t="shared" si="567"/>
        <v>6.5000000000000391E-2</v>
      </c>
      <c r="BF636" s="23">
        <f t="shared" si="568"/>
        <v>-0.21899999999999942</v>
      </c>
      <c r="BG636" s="23">
        <f t="shared" si="569"/>
        <v>-7.6999999999999069E-2</v>
      </c>
      <c r="BH636" s="23" t="str">
        <f t="shared" si="570"/>
        <v/>
      </c>
      <c r="BI636" s="23" t="str">
        <f t="shared" si="571"/>
        <v/>
      </c>
      <c r="BJ636" s="23" t="str">
        <f t="shared" si="572"/>
        <v/>
      </c>
      <c r="BK636" s="23" t="str">
        <f t="shared" si="573"/>
        <v/>
      </c>
      <c r="BL636" s="23" t="str">
        <f t="shared" si="574"/>
        <v/>
      </c>
      <c r="BM636" s="23" t="str">
        <f t="shared" si="575"/>
        <v/>
      </c>
      <c r="BN636" s="23" t="str">
        <f t="shared" si="576"/>
        <v/>
      </c>
      <c r="BP636" s="8">
        <f t="shared" ref="BP636:BP723" si="582">IF(AQ636&lt;&gt;"",ABS(AQ636),"")</f>
        <v>0.30100000000000016</v>
      </c>
      <c r="BQ636" s="8">
        <f t="shared" ref="BQ636:BQ723" si="583">IF(AR636&lt;&gt;"",ABS(AR636),"")</f>
        <v>0.22599999999999998</v>
      </c>
      <c r="BR636" s="8">
        <f t="shared" ref="BR636:BR723" si="584">IF(AS636&lt;&gt;"",ABS(AS636),"")</f>
        <v>0.15399999999999991</v>
      </c>
      <c r="BS636" s="8">
        <f t="shared" ref="BS636:BS723" si="585">IF(AT636&lt;&gt;"",ABS(AT636),"")</f>
        <v>0.22599999999999998</v>
      </c>
      <c r="BT636" s="8">
        <f t="shared" ref="BT636:BT723" si="586">IF(AU636&lt;&gt;"",ABS(AU636),"")</f>
        <v>6.1999999999999389E-2</v>
      </c>
      <c r="BU636" s="8" t="str">
        <f t="shared" ref="BU636:BU723" si="587">IF(AV636&lt;&gt;"",ABS(AV636),"")</f>
        <v/>
      </c>
      <c r="BV636" s="8" t="str">
        <f t="shared" ref="BV636:BV723" si="588">IF(AW636&lt;&gt;"",ABS(AW636),"")</f>
        <v/>
      </c>
      <c r="BW636" s="8" t="str">
        <f t="shared" ref="BW636:BW723" si="589">IF(AX636&lt;&gt;"",ABS(AX636),"")</f>
        <v/>
      </c>
      <c r="BX636" s="8">
        <f t="shared" ref="BX636:BX723" si="590">IF(AY636&lt;&gt;"",ABS(AY636),"")</f>
        <v>3.0000000000000249E-2</v>
      </c>
      <c r="BY636" s="8" t="str">
        <f t="shared" ref="BY636:BY723" si="591">IF(AZ636&lt;&gt;"",ABS(AZ636),"")</f>
        <v/>
      </c>
      <c r="BZ636" s="8">
        <f t="shared" ref="BZ636:BZ723" si="592">IF(BA636&lt;&gt;"",ABS(BA636),"")</f>
        <v>0.11300000000000043</v>
      </c>
      <c r="CA636" s="8">
        <f t="shared" ref="CA636:CA723" si="593">IF(BB636&lt;&gt;"",ABS(BB636),"")</f>
        <v>0.23200000000000021</v>
      </c>
      <c r="CB636" s="8">
        <f t="shared" ref="CB636:CB723" si="594">IF(BC636&lt;&gt;"",ABS(BC636),"")</f>
        <v>0.23500000000000032</v>
      </c>
      <c r="CC636" s="8">
        <f t="shared" ref="CC636:CC723" si="595">IF(BD636&lt;&gt;"",ABS(BD636),"")</f>
        <v>3.8000000000000256E-2</v>
      </c>
      <c r="CD636" s="8">
        <f t="shared" ref="CD636:CD723" si="596">IF(BE636&lt;&gt;"",ABS(BE636),"")</f>
        <v>6.5000000000000391E-2</v>
      </c>
      <c r="CE636" s="8">
        <f t="shared" ref="CE636:CE723" si="597">IF(BF636&lt;&gt;"",ABS(BF636),"")</f>
        <v>0.21899999999999942</v>
      </c>
      <c r="CF636" s="8">
        <f t="shared" ref="CF636:CF723" si="598">IF(BG636&lt;&gt;"",ABS(BG636),"")</f>
        <v>7.6999999999999069E-2</v>
      </c>
      <c r="CG636" s="8" t="str">
        <f t="shared" ref="CG636:CG723" si="599">IF(BH636&lt;&gt;"",ABS(BH636),"")</f>
        <v/>
      </c>
      <c r="CH636" s="8" t="str">
        <f t="shared" ref="CH636:CH723" si="600">IF(BI636&lt;&gt;"",ABS(BI636),"")</f>
        <v/>
      </c>
      <c r="CI636" s="8" t="str">
        <f t="shared" ref="CI636:CI723" si="601">IF(BJ636&lt;&gt;"",ABS(BJ636),"")</f>
        <v/>
      </c>
      <c r="CJ636" s="8" t="str">
        <f t="shared" ref="CJ636:CJ723" si="602">IF(BK636&lt;&gt;"",ABS(BK636),"")</f>
        <v/>
      </c>
      <c r="CK636" s="8" t="str">
        <f t="shared" ref="CK636:CK723" si="603">IF(BL636&lt;&gt;"",ABS(BL636),"")</f>
        <v/>
      </c>
      <c r="CL636" s="8" t="str">
        <f t="shared" ref="CL636:CL723" si="604">IF(BM636&lt;&gt;"",ABS(BM636),"")</f>
        <v/>
      </c>
      <c r="CM636" s="8" t="str">
        <f t="shared" ref="CM636:CM723" si="605">IF(BN636&lt;&gt;"",ABS(BN636),"")</f>
        <v/>
      </c>
      <c r="CN636" s="8"/>
    </row>
    <row r="637" spans="1:92">
      <c r="A637" s="1">
        <f t="shared" si="579"/>
        <v>635</v>
      </c>
      <c r="B637" s="34"/>
      <c r="C637" s="1">
        <v>6</v>
      </c>
      <c r="D637" s="4">
        <f t="shared" si="552"/>
        <v>69</v>
      </c>
      <c r="E637" s="4" t="s">
        <v>191</v>
      </c>
      <c r="F637" s="4">
        <v>3</v>
      </c>
      <c r="G637" s="4" t="s">
        <v>13</v>
      </c>
      <c r="H637" s="4" t="s">
        <v>19</v>
      </c>
      <c r="I637" s="4"/>
      <c r="J637" s="5">
        <v>98.3</v>
      </c>
      <c r="K637" s="69"/>
      <c r="L637" s="40">
        <v>6.399</v>
      </c>
      <c r="M637" s="132" t="s">
        <v>127</v>
      </c>
      <c r="N637" s="1" t="s">
        <v>15</v>
      </c>
      <c r="O637" s="93">
        <v>6.4119999999999981</v>
      </c>
      <c r="P637" s="4" t="s">
        <v>9</v>
      </c>
      <c r="Q637" s="3"/>
      <c r="R637" s="78">
        <v>6.7590000000000003</v>
      </c>
      <c r="S637" s="78">
        <v>6.5419999999999998</v>
      </c>
      <c r="T637" s="78">
        <v>6.55</v>
      </c>
      <c r="U637" s="78">
        <v>6.1870000000000003</v>
      </c>
      <c r="V637" s="78">
        <v>6.367</v>
      </c>
      <c r="W637" s="92"/>
      <c r="X637" s="92"/>
      <c r="Y637" s="92"/>
      <c r="Z637" s="23">
        <v>6.4180000000000001</v>
      </c>
      <c r="AA637" s="92"/>
      <c r="AB637" s="78">
        <v>6.48</v>
      </c>
      <c r="AC637" s="78">
        <v>6.6</v>
      </c>
      <c r="AD637" s="78">
        <v>6.59</v>
      </c>
      <c r="AE637" s="78">
        <v>6.3209999999999997</v>
      </c>
      <c r="AF637" s="78">
        <v>6.3879999999999999</v>
      </c>
      <c r="AG637" s="78">
        <v>6.2469999999999999</v>
      </c>
      <c r="AH637" s="77">
        <f t="shared" si="580"/>
        <v>6.3174999999999999</v>
      </c>
      <c r="AI637" s="9"/>
      <c r="AJ637" s="9"/>
      <c r="AK637" s="9"/>
      <c r="AL637" s="9"/>
      <c r="AM637" s="9"/>
      <c r="AN637" s="9"/>
      <c r="AO637" s="9"/>
      <c r="AP637" s="3"/>
      <c r="AQ637" s="23">
        <f t="shared" si="553"/>
        <v>0.36000000000000032</v>
      </c>
      <c r="AR637" s="23">
        <f t="shared" si="577"/>
        <v>0.14299999999999979</v>
      </c>
      <c r="AS637" s="23">
        <f t="shared" si="578"/>
        <v>0.1509999999999998</v>
      </c>
      <c r="AT637" s="23">
        <f t="shared" si="556"/>
        <v>-0.21199999999999974</v>
      </c>
      <c r="AU637" s="23">
        <f t="shared" si="557"/>
        <v>-3.2000000000000028E-2</v>
      </c>
      <c r="AV637" s="23" t="str">
        <f t="shared" si="558"/>
        <v/>
      </c>
      <c r="AW637" s="23" t="str">
        <f t="shared" si="559"/>
        <v/>
      </c>
      <c r="AX637" s="23" t="str">
        <f t="shared" si="560"/>
        <v/>
      </c>
      <c r="AY637" s="23">
        <f t="shared" si="561"/>
        <v>1.9000000000000128E-2</v>
      </c>
      <c r="AZ637" s="23" t="str">
        <f t="shared" si="562"/>
        <v/>
      </c>
      <c r="BA637" s="23">
        <f t="shared" si="563"/>
        <v>8.1000000000000405E-2</v>
      </c>
      <c r="BB637" s="23">
        <f t="shared" si="564"/>
        <v>0.20099999999999962</v>
      </c>
      <c r="BC637" s="23">
        <f t="shared" si="565"/>
        <v>0.19099999999999984</v>
      </c>
      <c r="BD637" s="23">
        <f t="shared" si="566"/>
        <v>-7.8000000000000291E-2</v>
      </c>
      <c r="BE637" s="23">
        <f t="shared" si="567"/>
        <v>-1.1000000000000121E-2</v>
      </c>
      <c r="BF637" s="23">
        <f t="shared" si="568"/>
        <v>-0.15200000000000014</v>
      </c>
      <c r="BG637" s="23">
        <f t="shared" si="569"/>
        <v>-8.1500000000000128E-2</v>
      </c>
      <c r="BH637" s="23" t="str">
        <f t="shared" si="570"/>
        <v/>
      </c>
      <c r="BI637" s="23" t="str">
        <f t="shared" si="571"/>
        <v/>
      </c>
      <c r="BJ637" s="23" t="str">
        <f t="shared" si="572"/>
        <v/>
      </c>
      <c r="BK637" s="23" t="str">
        <f t="shared" si="573"/>
        <v/>
      </c>
      <c r="BL637" s="23" t="str">
        <f t="shared" si="574"/>
        <v/>
      </c>
      <c r="BM637" s="23" t="str">
        <f t="shared" si="575"/>
        <v/>
      </c>
      <c r="BN637" s="23" t="str">
        <f t="shared" si="576"/>
        <v/>
      </c>
      <c r="BP637" s="8">
        <f t="shared" si="582"/>
        <v>0.36000000000000032</v>
      </c>
      <c r="BQ637" s="8">
        <f t="shared" si="583"/>
        <v>0.14299999999999979</v>
      </c>
      <c r="BR637" s="8">
        <f t="shared" si="584"/>
        <v>0.1509999999999998</v>
      </c>
      <c r="BS637" s="8">
        <f t="shared" si="585"/>
        <v>0.21199999999999974</v>
      </c>
      <c r="BT637" s="8">
        <f t="shared" si="586"/>
        <v>3.2000000000000028E-2</v>
      </c>
      <c r="BU637" s="8" t="str">
        <f t="shared" si="587"/>
        <v/>
      </c>
      <c r="BV637" s="8" t="str">
        <f t="shared" si="588"/>
        <v/>
      </c>
      <c r="BW637" s="8" t="str">
        <f t="shared" si="589"/>
        <v/>
      </c>
      <c r="BX637" s="8">
        <f t="shared" si="590"/>
        <v>1.9000000000000128E-2</v>
      </c>
      <c r="BY637" s="8" t="str">
        <f t="shared" si="591"/>
        <v/>
      </c>
      <c r="BZ637" s="8">
        <f t="shared" si="592"/>
        <v>8.1000000000000405E-2</v>
      </c>
      <c r="CA637" s="8">
        <f t="shared" si="593"/>
        <v>0.20099999999999962</v>
      </c>
      <c r="CB637" s="8">
        <f t="shared" si="594"/>
        <v>0.19099999999999984</v>
      </c>
      <c r="CC637" s="8">
        <f t="shared" si="595"/>
        <v>7.8000000000000291E-2</v>
      </c>
      <c r="CD637" s="8">
        <f t="shared" si="596"/>
        <v>1.1000000000000121E-2</v>
      </c>
      <c r="CE637" s="8">
        <f t="shared" si="597"/>
        <v>0.15200000000000014</v>
      </c>
      <c r="CF637" s="8">
        <f t="shared" si="598"/>
        <v>8.1500000000000128E-2</v>
      </c>
      <c r="CG637" s="8" t="str">
        <f t="shared" si="599"/>
        <v/>
      </c>
      <c r="CH637" s="8" t="str">
        <f t="shared" si="600"/>
        <v/>
      </c>
      <c r="CI637" s="8" t="str">
        <f t="shared" si="601"/>
        <v/>
      </c>
      <c r="CJ637" s="8" t="str">
        <f t="shared" si="602"/>
        <v/>
      </c>
      <c r="CK637" s="8" t="str">
        <f t="shared" si="603"/>
        <v/>
      </c>
      <c r="CL637" s="8" t="str">
        <f t="shared" si="604"/>
        <v/>
      </c>
      <c r="CM637" s="8" t="str">
        <f t="shared" si="605"/>
        <v/>
      </c>
      <c r="CN637" s="8"/>
    </row>
    <row r="638" spans="1:92">
      <c r="A638" s="1">
        <f t="shared" si="579"/>
        <v>636</v>
      </c>
      <c r="B638" s="34" t="s">
        <v>449</v>
      </c>
      <c r="C638" s="1">
        <v>10</v>
      </c>
      <c r="D638" s="4">
        <f t="shared" si="552"/>
        <v>1016</v>
      </c>
      <c r="E638" s="4" t="s">
        <v>137</v>
      </c>
      <c r="F638" s="4">
        <v>1</v>
      </c>
      <c r="G638" s="4" t="s">
        <v>13</v>
      </c>
      <c r="H638" s="4" t="s">
        <v>19</v>
      </c>
      <c r="I638" s="4"/>
      <c r="J638" s="5">
        <v>87.6</v>
      </c>
      <c r="K638" s="69"/>
      <c r="L638" s="40">
        <v>2.0010000000000003</v>
      </c>
      <c r="M638" s="132" t="s">
        <v>127</v>
      </c>
      <c r="N638" s="1" t="s">
        <v>15</v>
      </c>
      <c r="O638" s="75"/>
      <c r="P638" s="25"/>
      <c r="Q638" s="3"/>
      <c r="R638" s="23">
        <v>2.1389999999999998</v>
      </c>
      <c r="S638" s="23">
        <v>2.0030000000000001</v>
      </c>
      <c r="T638" s="23">
        <v>2.3809999999999998</v>
      </c>
      <c r="U638" s="23">
        <v>2.0190000000000001</v>
      </c>
      <c r="V638" s="23">
        <v>2.2330000000000001</v>
      </c>
      <c r="W638" s="23">
        <v>2.0950000000000002</v>
      </c>
      <c r="X638" s="23">
        <v>2.093</v>
      </c>
      <c r="Y638" s="23">
        <v>2.0550000000000002</v>
      </c>
      <c r="Z638" s="23">
        <v>1.998</v>
      </c>
      <c r="AA638" s="45"/>
      <c r="AB638" s="23">
        <v>2.3849999999999998</v>
      </c>
      <c r="AC638" s="23">
        <v>2.415</v>
      </c>
      <c r="AD638" s="23">
        <v>2.2759999999999998</v>
      </c>
      <c r="AE638" s="23">
        <v>2.2000000000000002</v>
      </c>
      <c r="AF638" s="23">
        <v>2.0230000000000001</v>
      </c>
      <c r="AG638" s="23">
        <v>1.401</v>
      </c>
      <c r="AH638" s="23">
        <f>AVERAGE(AF638:AG638)</f>
        <v>1.7120000000000002</v>
      </c>
      <c r="AI638" s="1">
        <v>2.5009999999999999</v>
      </c>
      <c r="AJ638" s="23">
        <v>2.052</v>
      </c>
      <c r="AK638" s="23">
        <v>1.7789999999999999</v>
      </c>
      <c r="AL638" s="23">
        <v>2.093</v>
      </c>
      <c r="AM638" s="23">
        <v>2.052</v>
      </c>
      <c r="AN638" s="1">
        <v>1.857</v>
      </c>
      <c r="AO638" s="1">
        <v>1.827</v>
      </c>
      <c r="AP638" s="3"/>
      <c r="AQ638" s="23">
        <f t="shared" si="553"/>
        <v>0.13799999999999946</v>
      </c>
      <c r="AR638" s="23">
        <f t="shared" si="577"/>
        <v>1.9999999999997797E-3</v>
      </c>
      <c r="AS638" s="23">
        <f t="shared" si="578"/>
        <v>0.37999999999999945</v>
      </c>
      <c r="AT638" s="23">
        <f t="shared" si="556"/>
        <v>1.7999999999999794E-2</v>
      </c>
      <c r="AU638" s="23">
        <f t="shared" si="557"/>
        <v>0.23199999999999976</v>
      </c>
      <c r="AV638" s="23">
        <f t="shared" si="558"/>
        <v>9.3999999999999861E-2</v>
      </c>
      <c r="AW638" s="23">
        <f t="shared" si="559"/>
        <v>9.1999999999999638E-2</v>
      </c>
      <c r="AX638" s="23">
        <f t="shared" si="560"/>
        <v>5.3999999999999826E-2</v>
      </c>
      <c r="AY638" s="23">
        <f t="shared" si="561"/>
        <v>-3.0000000000003357E-3</v>
      </c>
      <c r="AZ638" s="23" t="str">
        <f t="shared" si="562"/>
        <v/>
      </c>
      <c r="BA638" s="23">
        <f t="shared" si="563"/>
        <v>0.38399999999999945</v>
      </c>
      <c r="BB638" s="23">
        <f t="shared" si="564"/>
        <v>0.4139999999999997</v>
      </c>
      <c r="BC638" s="23">
        <f t="shared" si="565"/>
        <v>0.27499999999999947</v>
      </c>
      <c r="BD638" s="23">
        <f t="shared" si="566"/>
        <v>0.19899999999999984</v>
      </c>
      <c r="BE638" s="23">
        <f t="shared" si="567"/>
        <v>2.1999999999999797E-2</v>
      </c>
      <c r="BF638" s="23">
        <f t="shared" si="568"/>
        <v>-0.60000000000000031</v>
      </c>
      <c r="BG638" s="23">
        <f t="shared" si="569"/>
        <v>-0.28900000000000015</v>
      </c>
      <c r="BH638" s="23">
        <f t="shared" si="570"/>
        <v>0.49999999999999956</v>
      </c>
      <c r="BI638" s="23">
        <f t="shared" si="571"/>
        <v>5.0999999999999712E-2</v>
      </c>
      <c r="BJ638" s="23">
        <f t="shared" si="572"/>
        <v>-0.22200000000000042</v>
      </c>
      <c r="BK638" s="23">
        <f t="shared" si="573"/>
        <v>9.1999999999999638E-2</v>
      </c>
      <c r="BL638" s="23">
        <f t="shared" si="574"/>
        <v>5.0999999999999712E-2</v>
      </c>
      <c r="BM638" s="23">
        <f t="shared" si="575"/>
        <v>-0.14400000000000035</v>
      </c>
      <c r="BN638" s="23">
        <f t="shared" si="576"/>
        <v>-0.17400000000000038</v>
      </c>
      <c r="BP638" s="8">
        <f t="shared" ref="BP638:BP648" si="606">IF(AQ638&lt;&gt;"",ABS(AQ638),"")</f>
        <v>0.13799999999999946</v>
      </c>
      <c r="BQ638" s="8">
        <f t="shared" ref="BQ638:BQ648" si="607">IF(AR638&lt;&gt;"",ABS(AR638),"")</f>
        <v>1.9999999999997797E-3</v>
      </c>
      <c r="BR638" s="8">
        <f t="shared" ref="BR638:BR648" si="608">IF(AS638&lt;&gt;"",ABS(AS638),"")</f>
        <v>0.37999999999999945</v>
      </c>
      <c r="BS638" s="8">
        <f t="shared" ref="BS638:BS648" si="609">IF(AT638&lt;&gt;"",ABS(AT638),"")</f>
        <v>1.7999999999999794E-2</v>
      </c>
      <c r="BT638" s="8">
        <f t="shared" ref="BT638:BT648" si="610">IF(AU638&lt;&gt;"",ABS(AU638),"")</f>
        <v>0.23199999999999976</v>
      </c>
      <c r="BU638" s="8">
        <f t="shared" ref="BU638:BU648" si="611">IF(AV638&lt;&gt;"",ABS(AV638),"")</f>
        <v>9.3999999999999861E-2</v>
      </c>
      <c r="BV638" s="8">
        <f t="shared" ref="BV638:BV648" si="612">IF(AW638&lt;&gt;"",ABS(AW638),"")</f>
        <v>9.1999999999999638E-2</v>
      </c>
      <c r="BW638" s="8">
        <f t="shared" ref="BW638:BW648" si="613">IF(AX638&lt;&gt;"",ABS(AX638),"")</f>
        <v>5.3999999999999826E-2</v>
      </c>
      <c r="BX638" s="8">
        <f t="shared" ref="BX638:BX648" si="614">IF(AY638&lt;&gt;"",ABS(AY638),"")</f>
        <v>3.0000000000003357E-3</v>
      </c>
      <c r="BY638" s="8" t="str">
        <f t="shared" ref="BY638:BY648" si="615">IF(AZ638&lt;&gt;"",ABS(AZ638),"")</f>
        <v/>
      </c>
      <c r="BZ638" s="8">
        <f t="shared" ref="BZ638:BZ648" si="616">IF(BA638&lt;&gt;"",ABS(BA638),"")</f>
        <v>0.38399999999999945</v>
      </c>
      <c r="CA638" s="8">
        <f t="shared" ref="CA638:CA648" si="617">IF(BB638&lt;&gt;"",ABS(BB638),"")</f>
        <v>0.4139999999999997</v>
      </c>
      <c r="CB638" s="8">
        <f t="shared" ref="CB638:CB648" si="618">IF(BC638&lt;&gt;"",ABS(BC638),"")</f>
        <v>0.27499999999999947</v>
      </c>
      <c r="CC638" s="8">
        <f t="shared" ref="CC638:CC648" si="619">IF(BD638&lt;&gt;"",ABS(BD638),"")</f>
        <v>0.19899999999999984</v>
      </c>
      <c r="CD638" s="8">
        <f t="shared" ref="CD638:CD648" si="620">IF(BE638&lt;&gt;"",ABS(BE638),"")</f>
        <v>2.1999999999999797E-2</v>
      </c>
      <c r="CE638" s="8">
        <f t="shared" ref="CE638:CE648" si="621">IF(BF638&lt;&gt;"",ABS(BF638),"")</f>
        <v>0.60000000000000031</v>
      </c>
      <c r="CF638" s="8">
        <f t="shared" ref="CF638:CF648" si="622">IF(BG638&lt;&gt;"",ABS(BG638),"")</f>
        <v>0.28900000000000015</v>
      </c>
      <c r="CG638" s="8"/>
      <c r="CH638" s="8"/>
      <c r="CI638" s="8"/>
      <c r="CJ638" s="8"/>
      <c r="CK638" s="8"/>
      <c r="CL638" s="8"/>
      <c r="CM638" s="8"/>
      <c r="CN638" s="8"/>
    </row>
    <row r="639" spans="1:92">
      <c r="A639" s="1">
        <f t="shared" si="579"/>
        <v>637</v>
      </c>
      <c r="B639" s="34"/>
      <c r="C639" s="1">
        <v>10</v>
      </c>
      <c r="D639" s="4">
        <f t="shared" si="552"/>
        <v>1016</v>
      </c>
      <c r="E639" s="4" t="s">
        <v>137</v>
      </c>
      <c r="F639" s="4">
        <v>1</v>
      </c>
      <c r="G639" s="4" t="s">
        <v>13</v>
      </c>
      <c r="H639" s="4" t="s">
        <v>138</v>
      </c>
      <c r="I639" s="4" t="s">
        <v>346</v>
      </c>
      <c r="J639" s="5">
        <v>12.2</v>
      </c>
      <c r="K639" s="69"/>
      <c r="L639" s="54">
        <v>3.2879999999999998</v>
      </c>
      <c r="M639" s="132" t="s">
        <v>353</v>
      </c>
      <c r="N639" s="27" t="s">
        <v>128</v>
      </c>
      <c r="O639" s="75"/>
      <c r="P639" s="25"/>
      <c r="Q639" s="3"/>
      <c r="R639" s="45"/>
      <c r="S639" s="45"/>
      <c r="T639" s="45"/>
      <c r="U639" s="45"/>
      <c r="V639" s="45"/>
      <c r="W639" s="45"/>
      <c r="X639" s="45"/>
      <c r="Y639" s="23">
        <v>4.681</v>
      </c>
      <c r="Z639" s="23">
        <v>4.2910000000000004</v>
      </c>
      <c r="AA639" s="45"/>
      <c r="AB639" s="45"/>
      <c r="AC639" s="45"/>
      <c r="AD639" s="45"/>
      <c r="AE639" s="45"/>
      <c r="AF639" s="45"/>
      <c r="AG639" s="23">
        <v>2.452</v>
      </c>
      <c r="AH639" s="45"/>
      <c r="AI639" s="1">
        <v>4.1749999999999998</v>
      </c>
      <c r="AJ639" s="1">
        <v>3.2189999999999999</v>
      </c>
      <c r="AK639" s="1">
        <v>2.9780000000000002</v>
      </c>
      <c r="AL639" s="1">
        <v>3.3330000000000002</v>
      </c>
      <c r="AM639" s="1">
        <v>3.2879999999999998</v>
      </c>
      <c r="AN639" s="1">
        <v>2.899</v>
      </c>
      <c r="AO639" s="1">
        <v>2.8410000000000002</v>
      </c>
      <c r="AP639" s="3"/>
      <c r="AQ639" s="23" t="str">
        <f t="shared" si="553"/>
        <v/>
      </c>
      <c r="AR639" s="23" t="str">
        <f t="shared" si="577"/>
        <v/>
      </c>
      <c r="AS639" s="23" t="str">
        <f t="shared" si="578"/>
        <v/>
      </c>
      <c r="AT639" s="23" t="str">
        <f t="shared" si="556"/>
        <v/>
      </c>
      <c r="AU639" s="23" t="str">
        <f t="shared" si="557"/>
        <v/>
      </c>
      <c r="AV639" s="23" t="str">
        <f t="shared" si="558"/>
        <v/>
      </c>
      <c r="AW639" s="23" t="str">
        <f t="shared" si="559"/>
        <v/>
      </c>
      <c r="AX639" s="23" t="str">
        <f t="shared" si="560"/>
        <v/>
      </c>
      <c r="AY639" s="23" t="str">
        <f t="shared" si="561"/>
        <v/>
      </c>
      <c r="AZ639" s="23" t="str">
        <f t="shared" si="562"/>
        <v/>
      </c>
      <c r="BA639" s="23" t="str">
        <f t="shared" si="563"/>
        <v/>
      </c>
      <c r="BB639" s="23" t="str">
        <f t="shared" si="564"/>
        <v/>
      </c>
      <c r="BC639" s="23" t="str">
        <f t="shared" si="565"/>
        <v/>
      </c>
      <c r="BD639" s="23" t="str">
        <f t="shared" si="566"/>
        <v/>
      </c>
      <c r="BE639" s="23" t="str">
        <f t="shared" si="567"/>
        <v/>
      </c>
      <c r="BF639" s="23" t="str">
        <f t="shared" si="568"/>
        <v/>
      </c>
      <c r="BG639" s="23" t="str">
        <f t="shared" si="569"/>
        <v/>
      </c>
      <c r="BH639" s="23" t="str">
        <f t="shared" si="570"/>
        <v/>
      </c>
      <c r="BI639" s="23" t="str">
        <f t="shared" si="571"/>
        <v/>
      </c>
      <c r="BJ639" s="23" t="str">
        <f t="shared" si="572"/>
        <v/>
      </c>
      <c r="BK639" s="23" t="str">
        <f t="shared" si="573"/>
        <v/>
      </c>
      <c r="BL639" s="23" t="str">
        <f t="shared" si="574"/>
        <v/>
      </c>
      <c r="BM639" s="23" t="str">
        <f t="shared" si="575"/>
        <v/>
      </c>
      <c r="BN639" s="23" t="str">
        <f t="shared" si="576"/>
        <v/>
      </c>
      <c r="BP639" s="8" t="str">
        <f t="shared" si="606"/>
        <v/>
      </c>
      <c r="BQ639" s="8" t="str">
        <f t="shared" si="607"/>
        <v/>
      </c>
      <c r="BR639" s="8" t="str">
        <f t="shared" si="608"/>
        <v/>
      </c>
      <c r="BS639" s="8" t="str">
        <f t="shared" si="609"/>
        <v/>
      </c>
      <c r="BT639" s="8" t="str">
        <f t="shared" si="610"/>
        <v/>
      </c>
      <c r="BU639" s="8" t="str">
        <f t="shared" si="611"/>
        <v/>
      </c>
      <c r="BV639" s="8" t="str">
        <f t="shared" si="612"/>
        <v/>
      </c>
      <c r="BW639" s="8" t="str">
        <f t="shared" si="613"/>
        <v/>
      </c>
      <c r="BX639" s="8" t="str">
        <f t="shared" si="614"/>
        <v/>
      </c>
      <c r="BY639" s="8" t="str">
        <f t="shared" si="615"/>
        <v/>
      </c>
      <c r="BZ639" s="8" t="str">
        <f t="shared" si="616"/>
        <v/>
      </c>
      <c r="CA639" s="8" t="str">
        <f t="shared" si="617"/>
        <v/>
      </c>
      <c r="CB639" s="8" t="str">
        <f t="shared" si="618"/>
        <v/>
      </c>
      <c r="CC639" s="8" t="str">
        <f t="shared" si="619"/>
        <v/>
      </c>
      <c r="CD639" s="8" t="str">
        <f t="shared" si="620"/>
        <v/>
      </c>
      <c r="CE639" s="8" t="str">
        <f t="shared" si="621"/>
        <v/>
      </c>
      <c r="CF639" s="8" t="str">
        <f t="shared" si="622"/>
        <v/>
      </c>
      <c r="CG639" s="8"/>
      <c r="CH639" s="8"/>
      <c r="CI639" s="8"/>
      <c r="CJ639" s="8"/>
      <c r="CK639" s="8"/>
      <c r="CL639" s="8"/>
      <c r="CM639" s="8"/>
      <c r="CN639" s="8"/>
    </row>
    <row r="640" spans="1:92">
      <c r="A640" s="1">
        <f t="shared" si="579"/>
        <v>638</v>
      </c>
      <c r="B640" s="34"/>
      <c r="C640" s="1">
        <v>10</v>
      </c>
      <c r="D640" s="4">
        <f t="shared" si="552"/>
        <v>1016</v>
      </c>
      <c r="E640" s="4" t="s">
        <v>245</v>
      </c>
      <c r="F640" s="4">
        <v>1</v>
      </c>
      <c r="G640" s="4" t="s">
        <v>13</v>
      </c>
      <c r="H640" s="4" t="s">
        <v>19</v>
      </c>
      <c r="I640" s="4"/>
      <c r="J640" s="5">
        <v>84</v>
      </c>
      <c r="K640" s="67">
        <v>7.8E-2</v>
      </c>
      <c r="L640" s="40">
        <v>4.0320000000000009</v>
      </c>
      <c r="M640" s="132" t="s">
        <v>127</v>
      </c>
      <c r="N640" s="1" t="s">
        <v>15</v>
      </c>
      <c r="O640" s="75"/>
      <c r="P640" s="25"/>
      <c r="Q640" s="3"/>
      <c r="R640" s="23">
        <v>4.1710000000000003</v>
      </c>
      <c r="S640" s="23">
        <v>4.0519999999999996</v>
      </c>
      <c r="T640" s="23">
        <v>4.4210000000000003</v>
      </c>
      <c r="U640" s="23">
        <v>4.1669999999999998</v>
      </c>
      <c r="V640" s="23">
        <v>4.2910000000000004</v>
      </c>
      <c r="W640" s="23">
        <v>4.101</v>
      </c>
      <c r="X640" s="23">
        <v>4.0960000000000001</v>
      </c>
      <c r="Y640" s="23">
        <v>4.0949999999999998</v>
      </c>
      <c r="Z640" s="23">
        <v>4.024</v>
      </c>
      <c r="AA640" s="45"/>
      <c r="AB640" s="23">
        <v>4.3220000000000001</v>
      </c>
      <c r="AC640" s="23">
        <v>4.3440000000000003</v>
      </c>
      <c r="AD640" s="23">
        <v>4.2450000000000001</v>
      </c>
      <c r="AE640" s="23">
        <v>4.1319999999999997</v>
      </c>
      <c r="AF640" s="23">
        <v>4.024</v>
      </c>
      <c r="AG640" s="23">
        <v>3.46</v>
      </c>
      <c r="AH640" s="23">
        <f>AVERAGE(AF640:AG640)</f>
        <v>3.742</v>
      </c>
      <c r="AI640" s="45"/>
      <c r="AJ640" s="45"/>
      <c r="AK640" s="45"/>
      <c r="AL640" s="45"/>
      <c r="AM640" s="45"/>
      <c r="AN640" s="45"/>
      <c r="AO640" s="45"/>
      <c r="AP640" s="3"/>
      <c r="AQ640" s="23">
        <f t="shared" si="553"/>
        <v>0.13899999999999935</v>
      </c>
      <c r="AR640" s="23">
        <f t="shared" si="577"/>
        <v>1.9999999999998685E-2</v>
      </c>
      <c r="AS640" s="23">
        <f t="shared" si="578"/>
        <v>0.38899999999999935</v>
      </c>
      <c r="AT640" s="23">
        <f t="shared" si="556"/>
        <v>0.1349999999999989</v>
      </c>
      <c r="AU640" s="23">
        <f t="shared" si="557"/>
        <v>0.25899999999999945</v>
      </c>
      <c r="AV640" s="23">
        <f t="shared" si="558"/>
        <v>6.8999999999999062E-2</v>
      </c>
      <c r="AW640" s="23">
        <f t="shared" si="559"/>
        <v>6.3999999999999169E-2</v>
      </c>
      <c r="AX640" s="23">
        <f t="shared" si="560"/>
        <v>6.2999999999998835E-2</v>
      </c>
      <c r="AY640" s="23">
        <f t="shared" si="561"/>
        <v>-8.0000000000008953E-3</v>
      </c>
      <c r="AZ640" s="23" t="str">
        <f t="shared" si="562"/>
        <v/>
      </c>
      <c r="BA640" s="23">
        <f t="shared" si="563"/>
        <v>0.28999999999999915</v>
      </c>
      <c r="BB640" s="23">
        <f t="shared" si="564"/>
        <v>0.31199999999999939</v>
      </c>
      <c r="BC640" s="23">
        <f t="shared" si="565"/>
        <v>0.21299999999999919</v>
      </c>
      <c r="BD640" s="23">
        <f t="shared" si="566"/>
        <v>9.9999999999998757E-2</v>
      </c>
      <c r="BE640" s="23">
        <f t="shared" si="567"/>
        <v>-8.0000000000008953E-3</v>
      </c>
      <c r="BF640" s="23">
        <f t="shared" si="568"/>
        <v>-0.57200000000000095</v>
      </c>
      <c r="BG640" s="23">
        <f t="shared" si="569"/>
        <v>-0.29000000000000092</v>
      </c>
      <c r="BH640" s="23" t="str">
        <f t="shared" si="570"/>
        <v/>
      </c>
      <c r="BI640" s="23" t="str">
        <f t="shared" si="571"/>
        <v/>
      </c>
      <c r="BJ640" s="23" t="str">
        <f t="shared" si="572"/>
        <v/>
      </c>
      <c r="BK640" s="23" t="str">
        <f t="shared" si="573"/>
        <v/>
      </c>
      <c r="BL640" s="23" t="str">
        <f t="shared" si="574"/>
        <v/>
      </c>
      <c r="BM640" s="23" t="str">
        <f t="shared" si="575"/>
        <v/>
      </c>
      <c r="BN640" s="23" t="str">
        <f t="shared" si="576"/>
        <v/>
      </c>
      <c r="BP640" s="8">
        <f t="shared" si="606"/>
        <v>0.13899999999999935</v>
      </c>
      <c r="BQ640" s="8">
        <f t="shared" si="607"/>
        <v>1.9999999999998685E-2</v>
      </c>
      <c r="BR640" s="8">
        <f t="shared" si="608"/>
        <v>0.38899999999999935</v>
      </c>
      <c r="BS640" s="8">
        <f t="shared" si="609"/>
        <v>0.1349999999999989</v>
      </c>
      <c r="BT640" s="8">
        <f t="shared" si="610"/>
        <v>0.25899999999999945</v>
      </c>
      <c r="BU640" s="8">
        <f t="shared" si="611"/>
        <v>6.8999999999999062E-2</v>
      </c>
      <c r="BV640" s="8">
        <f t="shared" si="612"/>
        <v>6.3999999999999169E-2</v>
      </c>
      <c r="BW640" s="8">
        <f t="shared" si="613"/>
        <v>6.2999999999998835E-2</v>
      </c>
      <c r="BX640" s="8">
        <f t="shared" si="614"/>
        <v>8.0000000000008953E-3</v>
      </c>
      <c r="BY640" s="8" t="str">
        <f t="shared" si="615"/>
        <v/>
      </c>
      <c r="BZ640" s="8">
        <f t="shared" si="616"/>
        <v>0.28999999999999915</v>
      </c>
      <c r="CA640" s="8">
        <f t="shared" si="617"/>
        <v>0.31199999999999939</v>
      </c>
      <c r="CB640" s="8">
        <f t="shared" si="618"/>
        <v>0.21299999999999919</v>
      </c>
      <c r="CC640" s="8">
        <f t="shared" si="619"/>
        <v>9.9999999999998757E-2</v>
      </c>
      <c r="CD640" s="8">
        <f t="shared" si="620"/>
        <v>8.0000000000008953E-3</v>
      </c>
      <c r="CE640" s="8">
        <f t="shared" si="621"/>
        <v>0.57200000000000095</v>
      </c>
      <c r="CF640" s="8">
        <f t="shared" si="622"/>
        <v>0.29000000000000092</v>
      </c>
      <c r="CG640" s="8"/>
      <c r="CH640" s="8"/>
      <c r="CI640" s="8"/>
      <c r="CJ640" s="8"/>
      <c r="CK640" s="8"/>
      <c r="CL640" s="8"/>
      <c r="CM640" s="8"/>
      <c r="CN640" s="8"/>
    </row>
    <row r="641" spans="1:92">
      <c r="A641" s="1">
        <f t="shared" si="579"/>
        <v>639</v>
      </c>
      <c r="B641" s="34"/>
      <c r="C641" s="1">
        <v>10</v>
      </c>
      <c r="D641" s="4">
        <f t="shared" si="552"/>
        <v>1016</v>
      </c>
      <c r="E641" s="4" t="s">
        <v>191</v>
      </c>
      <c r="F641" s="4">
        <v>3</v>
      </c>
      <c r="G641" s="4" t="s">
        <v>13</v>
      </c>
      <c r="H641" s="4" t="s">
        <v>19</v>
      </c>
      <c r="I641" s="4"/>
      <c r="J641" s="5">
        <v>97.7</v>
      </c>
      <c r="K641" s="69"/>
      <c r="L641" s="40">
        <v>1.2650000000000001</v>
      </c>
      <c r="M641" s="132" t="s">
        <v>130</v>
      </c>
      <c r="N641" s="1" t="s">
        <v>15</v>
      </c>
      <c r="O641" s="75"/>
      <c r="P641" s="25"/>
      <c r="Q641" s="3"/>
      <c r="R641" s="23">
        <v>1.419</v>
      </c>
      <c r="S641" s="23">
        <v>1.2450000000000001</v>
      </c>
      <c r="T641" s="23">
        <v>1.458</v>
      </c>
      <c r="U641" s="23">
        <v>1.1000000000000001</v>
      </c>
      <c r="V641" s="23">
        <v>1.2310000000000001</v>
      </c>
      <c r="W641" s="45"/>
      <c r="X641" s="45"/>
      <c r="Y641" s="45"/>
      <c r="Z641" s="23">
        <v>1.2609999999999999</v>
      </c>
      <c r="AA641" s="45"/>
      <c r="AB641" s="23">
        <v>1.5580000000000001</v>
      </c>
      <c r="AC641" s="23">
        <v>1.573</v>
      </c>
      <c r="AD641" s="23">
        <v>1.464</v>
      </c>
      <c r="AE641" s="23">
        <v>1.409</v>
      </c>
      <c r="AF641" s="23">
        <v>1.244</v>
      </c>
      <c r="AG641" s="23">
        <v>0.95299999999999996</v>
      </c>
      <c r="AH641" s="23">
        <f>AVERAGE(AF641:AG641)</f>
        <v>1.0985</v>
      </c>
      <c r="AI641" s="45"/>
      <c r="AJ641" s="45"/>
      <c r="AK641" s="45"/>
      <c r="AL641" s="45"/>
      <c r="AM641" s="45"/>
      <c r="AN641" s="45"/>
      <c r="AO641" s="45"/>
      <c r="AP641" s="3"/>
      <c r="AQ641" s="23">
        <f t="shared" si="553"/>
        <v>0.15399999999999991</v>
      </c>
      <c r="AR641" s="23">
        <f t="shared" si="577"/>
        <v>-2.0000000000000018E-2</v>
      </c>
      <c r="AS641" s="23">
        <f t="shared" si="578"/>
        <v>0.19299999999999984</v>
      </c>
      <c r="AT641" s="23">
        <f t="shared" si="556"/>
        <v>-0.16500000000000004</v>
      </c>
      <c r="AU641" s="23">
        <f t="shared" si="557"/>
        <v>-3.400000000000003E-2</v>
      </c>
      <c r="AV641" s="23" t="str">
        <f t="shared" si="558"/>
        <v/>
      </c>
      <c r="AW641" s="23" t="str">
        <f t="shared" si="559"/>
        <v/>
      </c>
      <c r="AX641" s="23" t="str">
        <f t="shared" si="560"/>
        <v/>
      </c>
      <c r="AY641" s="23">
        <f t="shared" si="561"/>
        <v>-4.0000000000002256E-3</v>
      </c>
      <c r="AZ641" s="23" t="str">
        <f t="shared" si="562"/>
        <v/>
      </c>
      <c r="BA641" s="23">
        <f t="shared" si="563"/>
        <v>0.29299999999999993</v>
      </c>
      <c r="BB641" s="23">
        <f t="shared" si="564"/>
        <v>0.30799999999999983</v>
      </c>
      <c r="BC641" s="23">
        <f t="shared" si="565"/>
        <v>0.19899999999999984</v>
      </c>
      <c r="BD641" s="23">
        <f t="shared" si="566"/>
        <v>0.14399999999999991</v>
      </c>
      <c r="BE641" s="23">
        <f t="shared" si="567"/>
        <v>-2.100000000000013E-2</v>
      </c>
      <c r="BF641" s="23">
        <f t="shared" si="568"/>
        <v>-0.31200000000000017</v>
      </c>
      <c r="BG641" s="23">
        <f t="shared" si="569"/>
        <v>-0.16650000000000009</v>
      </c>
      <c r="BH641" s="23" t="str">
        <f t="shared" si="570"/>
        <v/>
      </c>
      <c r="BI641" s="23" t="str">
        <f t="shared" si="571"/>
        <v/>
      </c>
      <c r="BJ641" s="23" t="str">
        <f t="shared" si="572"/>
        <v/>
      </c>
      <c r="BK641" s="23" t="str">
        <f t="shared" si="573"/>
        <v/>
      </c>
      <c r="BL641" s="23" t="str">
        <f t="shared" si="574"/>
        <v/>
      </c>
      <c r="BM641" s="23" t="str">
        <f t="shared" si="575"/>
        <v/>
      </c>
      <c r="BN641" s="23" t="str">
        <f t="shared" si="576"/>
        <v/>
      </c>
      <c r="BP641" s="8">
        <f t="shared" si="606"/>
        <v>0.15399999999999991</v>
      </c>
      <c r="BQ641" s="8">
        <f t="shared" si="607"/>
        <v>2.0000000000000018E-2</v>
      </c>
      <c r="BR641" s="8">
        <f t="shared" si="608"/>
        <v>0.19299999999999984</v>
      </c>
      <c r="BS641" s="8">
        <f t="shared" si="609"/>
        <v>0.16500000000000004</v>
      </c>
      <c r="BT641" s="8">
        <f t="shared" si="610"/>
        <v>3.400000000000003E-2</v>
      </c>
      <c r="BU641" s="8" t="str">
        <f t="shared" si="611"/>
        <v/>
      </c>
      <c r="BV641" s="8" t="str">
        <f t="shared" si="612"/>
        <v/>
      </c>
      <c r="BW641" s="8" t="str">
        <f t="shared" si="613"/>
        <v/>
      </c>
      <c r="BX641" s="8">
        <f t="shared" si="614"/>
        <v>4.0000000000002256E-3</v>
      </c>
      <c r="BY641" s="8" t="str">
        <f t="shared" si="615"/>
        <v/>
      </c>
      <c r="BZ641" s="8">
        <f t="shared" si="616"/>
        <v>0.29299999999999993</v>
      </c>
      <c r="CA641" s="8">
        <f t="shared" si="617"/>
        <v>0.30799999999999983</v>
      </c>
      <c r="CB641" s="8">
        <f t="shared" si="618"/>
        <v>0.19899999999999984</v>
      </c>
      <c r="CC641" s="8">
        <f t="shared" si="619"/>
        <v>0.14399999999999991</v>
      </c>
      <c r="CD641" s="8">
        <f t="shared" si="620"/>
        <v>2.100000000000013E-2</v>
      </c>
      <c r="CE641" s="8">
        <f t="shared" si="621"/>
        <v>0.31200000000000017</v>
      </c>
      <c r="CF641" s="8">
        <f t="shared" si="622"/>
        <v>0.16650000000000009</v>
      </c>
      <c r="CG641" s="8"/>
      <c r="CH641" s="8"/>
      <c r="CI641" s="8"/>
      <c r="CJ641" s="8"/>
      <c r="CK641" s="8"/>
      <c r="CL641" s="8"/>
      <c r="CM641" s="8"/>
      <c r="CN641" s="8"/>
    </row>
    <row r="642" spans="1:92">
      <c r="A642" s="1">
        <f t="shared" si="579"/>
        <v>640</v>
      </c>
      <c r="B642" s="34"/>
      <c r="C642" s="1">
        <v>10</v>
      </c>
      <c r="D642" s="4">
        <f t="shared" si="552"/>
        <v>1016</v>
      </c>
      <c r="E642" s="4" t="s">
        <v>199</v>
      </c>
      <c r="F642" s="4">
        <v>3</v>
      </c>
      <c r="G642" s="4" t="s">
        <v>13</v>
      </c>
      <c r="H642" s="4" t="s">
        <v>19</v>
      </c>
      <c r="I642" s="4"/>
      <c r="J642" s="5">
        <v>97.4</v>
      </c>
      <c r="K642" s="69"/>
      <c r="L642" s="40">
        <v>2.4289999999999998</v>
      </c>
      <c r="M642" s="132" t="s">
        <v>130</v>
      </c>
      <c r="N642" s="1" t="s">
        <v>15</v>
      </c>
      <c r="O642" s="75"/>
      <c r="P642" s="25"/>
      <c r="Q642" s="3"/>
      <c r="R642" s="23">
        <v>2.665</v>
      </c>
      <c r="S642" s="23">
        <v>2.504</v>
      </c>
      <c r="T642" s="23">
        <v>2.6509999999999998</v>
      </c>
      <c r="U642" s="23">
        <v>2.1949999999999998</v>
      </c>
      <c r="V642" s="23">
        <v>2.4020000000000001</v>
      </c>
      <c r="W642" s="45"/>
      <c r="X642" s="45"/>
      <c r="Y642" s="45"/>
      <c r="Z642" s="23">
        <v>2.4390000000000001</v>
      </c>
      <c r="AA642" s="45"/>
      <c r="AB642" s="23">
        <v>2.6230000000000002</v>
      </c>
      <c r="AC642" s="23">
        <v>2.6320000000000001</v>
      </c>
      <c r="AD642" s="23">
        <v>2.5910000000000002</v>
      </c>
      <c r="AE642" s="23">
        <v>2.4820000000000002</v>
      </c>
      <c r="AF642" s="23">
        <v>2.4990000000000001</v>
      </c>
      <c r="AG642" s="23">
        <v>2.0379999999999998</v>
      </c>
      <c r="AH642" s="23">
        <f>AVERAGE(AF642:AG642)</f>
        <v>2.2685</v>
      </c>
      <c r="AI642" s="45"/>
      <c r="AJ642" s="45"/>
      <c r="AK642" s="45"/>
      <c r="AL642" s="45"/>
      <c r="AM642" s="45"/>
      <c r="AN642" s="45"/>
      <c r="AO642" s="45"/>
      <c r="AP642" s="3"/>
      <c r="AQ642" s="23">
        <f t="shared" si="553"/>
        <v>0.23600000000000021</v>
      </c>
      <c r="AR642" s="23">
        <f t="shared" si="577"/>
        <v>7.5000000000000178E-2</v>
      </c>
      <c r="AS642" s="23">
        <f t="shared" si="578"/>
        <v>0.22199999999999998</v>
      </c>
      <c r="AT642" s="23">
        <f t="shared" si="556"/>
        <v>-0.23399999999999999</v>
      </c>
      <c r="AU642" s="23">
        <f t="shared" si="557"/>
        <v>-2.6999999999999691E-2</v>
      </c>
      <c r="AV642" s="23" t="str">
        <f t="shared" si="558"/>
        <v/>
      </c>
      <c r="AW642" s="23" t="str">
        <f t="shared" si="559"/>
        <v/>
      </c>
      <c r="AX642" s="23" t="str">
        <f t="shared" si="560"/>
        <v/>
      </c>
      <c r="AY642" s="23">
        <f t="shared" si="561"/>
        <v>1.0000000000000231E-2</v>
      </c>
      <c r="AZ642" s="23" t="str">
        <f t="shared" si="562"/>
        <v/>
      </c>
      <c r="BA642" s="23">
        <f t="shared" si="563"/>
        <v>0.19400000000000039</v>
      </c>
      <c r="BB642" s="23">
        <f t="shared" si="564"/>
        <v>0.20300000000000029</v>
      </c>
      <c r="BC642" s="23">
        <f t="shared" si="565"/>
        <v>0.16200000000000037</v>
      </c>
      <c r="BD642" s="23">
        <f t="shared" si="566"/>
        <v>5.300000000000038E-2</v>
      </c>
      <c r="BE642" s="23">
        <f t="shared" si="567"/>
        <v>7.0000000000000284E-2</v>
      </c>
      <c r="BF642" s="23">
        <f t="shared" si="568"/>
        <v>-0.39100000000000001</v>
      </c>
      <c r="BG642" s="23">
        <f t="shared" si="569"/>
        <v>-0.16049999999999986</v>
      </c>
      <c r="BH642" s="23" t="str">
        <f t="shared" si="570"/>
        <v/>
      </c>
      <c r="BI642" s="23" t="str">
        <f t="shared" si="571"/>
        <v/>
      </c>
      <c r="BJ642" s="23" t="str">
        <f t="shared" si="572"/>
        <v/>
      </c>
      <c r="BK642" s="23" t="str">
        <f t="shared" si="573"/>
        <v/>
      </c>
      <c r="BL642" s="23" t="str">
        <f t="shared" si="574"/>
        <v/>
      </c>
      <c r="BM642" s="23" t="str">
        <f t="shared" si="575"/>
        <v/>
      </c>
      <c r="BN642" s="23" t="str">
        <f t="shared" si="576"/>
        <v/>
      </c>
      <c r="BP642" s="8">
        <f t="shared" si="606"/>
        <v>0.23600000000000021</v>
      </c>
      <c r="BQ642" s="8">
        <f t="shared" si="607"/>
        <v>7.5000000000000178E-2</v>
      </c>
      <c r="BR642" s="8">
        <f t="shared" si="608"/>
        <v>0.22199999999999998</v>
      </c>
      <c r="BS642" s="8">
        <f t="shared" si="609"/>
        <v>0.23399999999999999</v>
      </c>
      <c r="BT642" s="8">
        <f t="shared" si="610"/>
        <v>2.6999999999999691E-2</v>
      </c>
      <c r="BU642" s="8" t="str">
        <f t="shared" si="611"/>
        <v/>
      </c>
      <c r="BV642" s="8" t="str">
        <f t="shared" si="612"/>
        <v/>
      </c>
      <c r="BW642" s="8" t="str">
        <f t="shared" si="613"/>
        <v/>
      </c>
      <c r="BX642" s="8">
        <f t="shared" si="614"/>
        <v>1.0000000000000231E-2</v>
      </c>
      <c r="BY642" s="8" t="str">
        <f t="shared" si="615"/>
        <v/>
      </c>
      <c r="BZ642" s="8">
        <f t="shared" si="616"/>
        <v>0.19400000000000039</v>
      </c>
      <c r="CA642" s="8">
        <f t="shared" si="617"/>
        <v>0.20300000000000029</v>
      </c>
      <c r="CB642" s="8">
        <f t="shared" si="618"/>
        <v>0.16200000000000037</v>
      </c>
      <c r="CC642" s="8">
        <f t="shared" si="619"/>
        <v>5.300000000000038E-2</v>
      </c>
      <c r="CD642" s="8">
        <f t="shared" si="620"/>
        <v>7.0000000000000284E-2</v>
      </c>
      <c r="CE642" s="8">
        <f t="shared" si="621"/>
        <v>0.39100000000000001</v>
      </c>
      <c r="CF642" s="8">
        <f t="shared" si="622"/>
        <v>0.16049999999999986</v>
      </c>
      <c r="CG642" s="8"/>
      <c r="CH642" s="8"/>
      <c r="CI642" s="8"/>
      <c r="CJ642" s="8"/>
      <c r="CK642" s="8"/>
      <c r="CL642" s="8"/>
      <c r="CM642" s="8"/>
      <c r="CN642" s="8"/>
    </row>
    <row r="643" spans="1:92">
      <c r="A643" s="1">
        <f t="shared" si="579"/>
        <v>641</v>
      </c>
      <c r="B643" s="34" t="s">
        <v>598</v>
      </c>
      <c r="C643" s="1">
        <v>10</v>
      </c>
      <c r="D643" s="4">
        <f t="shared" si="552"/>
        <v>1016</v>
      </c>
      <c r="E643" s="4" t="s">
        <v>144</v>
      </c>
      <c r="F643" s="4">
        <v>1</v>
      </c>
      <c r="G643" s="4" t="s">
        <v>13</v>
      </c>
      <c r="H643" s="4" t="s">
        <v>19</v>
      </c>
      <c r="I643" s="4"/>
      <c r="J643" s="5">
        <v>88.4</v>
      </c>
      <c r="K643" s="69"/>
      <c r="L643" s="40">
        <v>0.22500000000000001</v>
      </c>
      <c r="M643" s="132" t="s">
        <v>365</v>
      </c>
      <c r="N643" s="1" t="s">
        <v>15</v>
      </c>
      <c r="O643" s="75"/>
      <c r="P643" s="25"/>
      <c r="Q643" s="3"/>
      <c r="R643" s="23">
        <v>0.161</v>
      </c>
      <c r="S643" s="23">
        <v>0.222</v>
      </c>
      <c r="T643" s="23">
        <v>0.55900000000000005</v>
      </c>
      <c r="U643" s="23">
        <v>-0.26500000000000001</v>
      </c>
      <c r="V643" s="23">
        <v>0.19</v>
      </c>
      <c r="W643" s="23">
        <v>0.20599999999999999</v>
      </c>
      <c r="X643" s="23">
        <v>0.219</v>
      </c>
      <c r="Y643" s="23">
        <v>0.215</v>
      </c>
      <c r="Z643" s="23">
        <v>0.215</v>
      </c>
      <c r="AA643" s="45"/>
      <c r="AB643" s="23">
        <v>8.0000000000000002E-3</v>
      </c>
      <c r="AC643" s="23">
        <v>0.26800000000000002</v>
      </c>
      <c r="AD643" s="23">
        <v>0.253</v>
      </c>
      <c r="AE643" s="23">
        <v>8.9999999999999993E-3</v>
      </c>
      <c r="AF643" s="23">
        <v>0.14799999999999999</v>
      </c>
      <c r="AG643" s="23">
        <v>-0.106</v>
      </c>
      <c r="AH643" s="23">
        <f>AVERAGE(AF643:AG643)</f>
        <v>2.0999999999999998E-2</v>
      </c>
      <c r="AI643" s="45"/>
      <c r="AJ643" s="45"/>
      <c r="AK643" s="45"/>
      <c r="AL643" s="45"/>
      <c r="AM643" s="45"/>
      <c r="AN643" s="45"/>
      <c r="AO643" s="45"/>
      <c r="AP643" s="3"/>
      <c r="AQ643" s="23">
        <f t="shared" si="553"/>
        <v>-6.4000000000000001E-2</v>
      </c>
      <c r="AR643" s="23">
        <f t="shared" si="577"/>
        <v>-3.0000000000000027E-3</v>
      </c>
      <c r="AS643" s="23">
        <f t="shared" si="578"/>
        <v>0.33400000000000007</v>
      </c>
      <c r="AT643" s="23">
        <f t="shared" si="556"/>
        <v>-0.49</v>
      </c>
      <c r="AU643" s="23">
        <f t="shared" si="557"/>
        <v>-3.5000000000000003E-2</v>
      </c>
      <c r="AV643" s="23">
        <f t="shared" si="558"/>
        <v>-1.9000000000000017E-2</v>
      </c>
      <c r="AW643" s="23">
        <f t="shared" si="559"/>
        <v>-6.0000000000000053E-3</v>
      </c>
      <c r="AX643" s="23">
        <f t="shared" si="560"/>
        <v>-1.0000000000000009E-2</v>
      </c>
      <c r="AY643" s="23">
        <f t="shared" si="561"/>
        <v>-1.0000000000000009E-2</v>
      </c>
      <c r="AZ643" s="23" t="str">
        <f t="shared" si="562"/>
        <v/>
      </c>
      <c r="BA643" s="23">
        <f t="shared" si="563"/>
        <v>-0.217</v>
      </c>
      <c r="BB643" s="23">
        <f t="shared" si="564"/>
        <v>4.300000000000001E-2</v>
      </c>
      <c r="BC643" s="23">
        <f t="shared" si="565"/>
        <v>2.7999999999999997E-2</v>
      </c>
      <c r="BD643" s="23">
        <f t="shared" si="566"/>
        <v>-0.216</v>
      </c>
      <c r="BE643" s="23">
        <f t="shared" si="567"/>
        <v>-7.7000000000000013E-2</v>
      </c>
      <c r="BF643" s="23">
        <f t="shared" si="568"/>
        <v>-0.33100000000000002</v>
      </c>
      <c r="BG643" s="23">
        <f t="shared" si="569"/>
        <v>-0.20400000000000001</v>
      </c>
      <c r="BH643" s="23" t="str">
        <f t="shared" si="570"/>
        <v/>
      </c>
      <c r="BI643" s="23" t="str">
        <f t="shared" si="571"/>
        <v/>
      </c>
      <c r="BJ643" s="23" t="str">
        <f t="shared" si="572"/>
        <v/>
      </c>
      <c r="BK643" s="23" t="str">
        <f t="shared" si="573"/>
        <v/>
      </c>
      <c r="BL643" s="23" t="str">
        <f t="shared" si="574"/>
        <v/>
      </c>
      <c r="BM643" s="23" t="str">
        <f t="shared" si="575"/>
        <v/>
      </c>
      <c r="BN643" s="23" t="str">
        <f t="shared" si="576"/>
        <v/>
      </c>
      <c r="BP643" s="8">
        <f t="shared" si="606"/>
        <v>6.4000000000000001E-2</v>
      </c>
      <c r="BQ643" s="8">
        <f t="shared" si="607"/>
        <v>3.0000000000000027E-3</v>
      </c>
      <c r="BR643" s="8">
        <f t="shared" si="608"/>
        <v>0.33400000000000007</v>
      </c>
      <c r="BS643" s="8">
        <f t="shared" si="609"/>
        <v>0.49</v>
      </c>
      <c r="BT643" s="8">
        <f t="shared" si="610"/>
        <v>3.5000000000000003E-2</v>
      </c>
      <c r="BU643" s="8">
        <f t="shared" si="611"/>
        <v>1.9000000000000017E-2</v>
      </c>
      <c r="BV643" s="8">
        <f t="shared" si="612"/>
        <v>6.0000000000000053E-3</v>
      </c>
      <c r="BW643" s="8">
        <f t="shared" si="613"/>
        <v>1.0000000000000009E-2</v>
      </c>
      <c r="BX643" s="8">
        <f t="shared" si="614"/>
        <v>1.0000000000000009E-2</v>
      </c>
      <c r="BY643" s="8" t="str">
        <f t="shared" si="615"/>
        <v/>
      </c>
      <c r="BZ643" s="8">
        <f t="shared" si="616"/>
        <v>0.217</v>
      </c>
      <c r="CA643" s="8">
        <f t="shared" si="617"/>
        <v>4.300000000000001E-2</v>
      </c>
      <c r="CB643" s="8">
        <f t="shared" si="618"/>
        <v>2.7999999999999997E-2</v>
      </c>
      <c r="CC643" s="8">
        <f t="shared" si="619"/>
        <v>0.216</v>
      </c>
      <c r="CD643" s="8">
        <f t="shared" si="620"/>
        <v>7.7000000000000013E-2</v>
      </c>
      <c r="CE643" s="8">
        <f t="shared" si="621"/>
        <v>0.33100000000000002</v>
      </c>
      <c r="CF643" s="8">
        <f t="shared" si="622"/>
        <v>0.20400000000000001</v>
      </c>
      <c r="CG643" s="8"/>
      <c r="CH643" s="8"/>
      <c r="CI643" s="8"/>
      <c r="CJ643" s="8"/>
      <c r="CK643" s="8"/>
      <c r="CL643" s="8"/>
      <c r="CM643" s="8"/>
      <c r="CN643" s="8"/>
    </row>
    <row r="644" spans="1:92">
      <c r="A644" s="1">
        <f t="shared" si="579"/>
        <v>642</v>
      </c>
      <c r="B644" s="34"/>
      <c r="C644" s="1">
        <v>10</v>
      </c>
      <c r="D644" s="4">
        <f t="shared" ref="D644:D707" si="623">_xlfn.SWITCH(C644,1,12,2,12,3,35,4,35,5,35,6,69,7,69,8,69,9,69,1016)</f>
        <v>1016</v>
      </c>
      <c r="E644" s="4" t="s">
        <v>145</v>
      </c>
      <c r="F644" s="4">
        <v>3</v>
      </c>
      <c r="G644" s="4" t="s">
        <v>13</v>
      </c>
      <c r="H644" s="4" t="s">
        <v>19</v>
      </c>
      <c r="I644" s="4"/>
      <c r="J644" s="5">
        <v>96.8</v>
      </c>
      <c r="K644" s="69"/>
      <c r="L644" s="40">
        <v>0.38400000000000001</v>
      </c>
      <c r="M644" s="132" t="s">
        <v>127</v>
      </c>
      <c r="N644" s="1" t="s">
        <v>15</v>
      </c>
      <c r="O644" s="75"/>
      <c r="P644" s="25"/>
      <c r="Q644" s="3"/>
      <c r="R644" s="23">
        <v>0.47099999999999997</v>
      </c>
      <c r="S644" s="23">
        <v>0.46</v>
      </c>
      <c r="T644" s="23">
        <v>0.64700000000000002</v>
      </c>
      <c r="U644" s="23">
        <v>0.27400000000000002</v>
      </c>
      <c r="V644" s="23">
        <v>0.30199999999999999</v>
      </c>
      <c r="W644" s="45"/>
      <c r="X644" s="45"/>
      <c r="Y644" s="45"/>
      <c r="Z644" s="23">
        <v>0.4</v>
      </c>
      <c r="AA644" s="45"/>
      <c r="AB644" s="23">
        <v>2.1999999999999999E-2</v>
      </c>
      <c r="AC644" s="23">
        <v>0.66400000000000003</v>
      </c>
      <c r="AD644" s="23">
        <v>0.59499999999999997</v>
      </c>
      <c r="AE644" s="23">
        <v>0.42099999999999999</v>
      </c>
      <c r="AF644" s="23">
        <v>0.374</v>
      </c>
      <c r="AG644" s="23">
        <v>-4.5999999999999999E-2</v>
      </c>
      <c r="AH644" s="23">
        <f>AVERAGE(AF644:AG644)</f>
        <v>0.16400000000000001</v>
      </c>
      <c r="AI644" s="45"/>
      <c r="AJ644" s="45"/>
      <c r="AK644" s="45"/>
      <c r="AL644" s="45"/>
      <c r="AM644" s="45"/>
      <c r="AN644" s="45"/>
      <c r="AO644" s="45"/>
      <c r="AP644" s="3"/>
      <c r="AQ644" s="23">
        <f t="shared" ref="AQ644:AQ707" si="624">IF((R644&lt;&gt;"")*AND($L644&lt;&gt;"")*AND($H644&lt;&gt;"dou"),R644-$L644,"")</f>
        <v>8.6999999999999966E-2</v>
      </c>
      <c r="AR644" s="23">
        <f t="shared" si="577"/>
        <v>7.6000000000000012E-2</v>
      </c>
      <c r="AS644" s="23">
        <f t="shared" si="578"/>
        <v>0.26300000000000001</v>
      </c>
      <c r="AT644" s="23">
        <f t="shared" si="556"/>
        <v>-0.10999999999999999</v>
      </c>
      <c r="AU644" s="23">
        <f t="shared" si="557"/>
        <v>-8.2000000000000017E-2</v>
      </c>
      <c r="AV644" s="23" t="str">
        <f t="shared" si="558"/>
        <v/>
      </c>
      <c r="AW644" s="23" t="str">
        <f t="shared" si="559"/>
        <v/>
      </c>
      <c r="AX644" s="23" t="str">
        <f t="shared" si="560"/>
        <v/>
      </c>
      <c r="AY644" s="23">
        <f t="shared" si="561"/>
        <v>1.6000000000000014E-2</v>
      </c>
      <c r="AZ644" s="23" t="str">
        <f t="shared" si="562"/>
        <v/>
      </c>
      <c r="BA644" s="23">
        <f t="shared" si="563"/>
        <v>-0.36199999999999999</v>
      </c>
      <c r="BB644" s="23">
        <f t="shared" si="564"/>
        <v>0.28000000000000003</v>
      </c>
      <c r="BC644" s="23">
        <f t="shared" si="565"/>
        <v>0.21099999999999997</v>
      </c>
      <c r="BD644" s="23">
        <f t="shared" si="566"/>
        <v>3.6999999999999977E-2</v>
      </c>
      <c r="BE644" s="23">
        <f t="shared" si="567"/>
        <v>-1.0000000000000009E-2</v>
      </c>
      <c r="BF644" s="23">
        <f t="shared" si="568"/>
        <v>-0.43</v>
      </c>
      <c r="BG644" s="23">
        <f t="shared" si="569"/>
        <v>-0.22</v>
      </c>
      <c r="BH644" s="23" t="str">
        <f t="shared" si="570"/>
        <v/>
      </c>
      <c r="BI644" s="23" t="str">
        <f t="shared" si="571"/>
        <v/>
      </c>
      <c r="BJ644" s="23" t="str">
        <f t="shared" si="572"/>
        <v/>
      </c>
      <c r="BK644" s="23" t="str">
        <f t="shared" si="573"/>
        <v/>
      </c>
      <c r="BL644" s="23" t="str">
        <f t="shared" si="574"/>
        <v/>
      </c>
      <c r="BM644" s="23" t="str">
        <f t="shared" si="575"/>
        <v/>
      </c>
      <c r="BN644" s="23" t="str">
        <f t="shared" si="576"/>
        <v/>
      </c>
      <c r="BP644" s="8">
        <f t="shared" si="606"/>
        <v>8.6999999999999966E-2</v>
      </c>
      <c r="BQ644" s="8">
        <f t="shared" si="607"/>
        <v>7.6000000000000012E-2</v>
      </c>
      <c r="BR644" s="8">
        <f t="shared" si="608"/>
        <v>0.26300000000000001</v>
      </c>
      <c r="BS644" s="8">
        <f t="shared" si="609"/>
        <v>0.10999999999999999</v>
      </c>
      <c r="BT644" s="8">
        <f t="shared" si="610"/>
        <v>8.2000000000000017E-2</v>
      </c>
      <c r="BU644" s="8" t="str">
        <f t="shared" si="611"/>
        <v/>
      </c>
      <c r="BV644" s="8" t="str">
        <f t="shared" si="612"/>
        <v/>
      </c>
      <c r="BW644" s="8" t="str">
        <f t="shared" si="613"/>
        <v/>
      </c>
      <c r="BX644" s="8">
        <f t="shared" si="614"/>
        <v>1.6000000000000014E-2</v>
      </c>
      <c r="BY644" s="8" t="str">
        <f t="shared" si="615"/>
        <v/>
      </c>
      <c r="BZ644" s="8">
        <f t="shared" si="616"/>
        <v>0.36199999999999999</v>
      </c>
      <c r="CA644" s="8">
        <f t="shared" si="617"/>
        <v>0.28000000000000003</v>
      </c>
      <c r="CB644" s="8">
        <f t="shared" si="618"/>
        <v>0.21099999999999997</v>
      </c>
      <c r="CC644" s="8">
        <f t="shared" si="619"/>
        <v>3.6999999999999977E-2</v>
      </c>
      <c r="CD644" s="8">
        <f t="shared" si="620"/>
        <v>1.0000000000000009E-2</v>
      </c>
      <c r="CE644" s="8">
        <f t="shared" si="621"/>
        <v>0.43</v>
      </c>
      <c r="CF644" s="8">
        <f t="shared" si="622"/>
        <v>0.22</v>
      </c>
      <c r="CG644" s="8"/>
      <c r="CH644" s="8"/>
      <c r="CI644" s="8"/>
      <c r="CJ644" s="8"/>
      <c r="CK644" s="8"/>
      <c r="CL644" s="8"/>
      <c r="CM644" s="8"/>
      <c r="CN644" s="8"/>
    </row>
    <row r="645" spans="1:92">
      <c r="A645" s="1">
        <f t="shared" si="579"/>
        <v>643</v>
      </c>
      <c r="B645" s="34" t="s">
        <v>431</v>
      </c>
      <c r="C645" s="1">
        <v>7</v>
      </c>
      <c r="D645" s="4">
        <f t="shared" si="623"/>
        <v>69</v>
      </c>
      <c r="E645" s="4" t="s">
        <v>251</v>
      </c>
      <c r="F645" s="4">
        <v>1</v>
      </c>
      <c r="G645" s="4" t="s">
        <v>13</v>
      </c>
      <c r="H645" s="4" t="s">
        <v>19</v>
      </c>
      <c r="I645" s="4"/>
      <c r="J645" s="5">
        <v>86.8</v>
      </c>
      <c r="K645" s="67">
        <v>1.9E-2</v>
      </c>
      <c r="L645" s="40">
        <v>4.835</v>
      </c>
      <c r="M645" s="132" t="s">
        <v>127</v>
      </c>
      <c r="N645" s="1" t="s">
        <v>15</v>
      </c>
      <c r="O645" s="75"/>
      <c r="P645" s="75"/>
      <c r="Q645" s="3"/>
      <c r="R645" s="23">
        <v>5.0519999999999996</v>
      </c>
      <c r="S645" s="23">
        <v>4.9630000000000001</v>
      </c>
      <c r="T645" s="23">
        <v>5.2290000000000001</v>
      </c>
      <c r="U645" s="23">
        <v>4.7839999999999998</v>
      </c>
      <c r="V645" s="23">
        <v>4.99</v>
      </c>
      <c r="W645" s="23">
        <v>4.9080000000000004</v>
      </c>
      <c r="X645" s="23">
        <v>4.9119999999999999</v>
      </c>
      <c r="Y645" s="23">
        <v>4.8869999999999996</v>
      </c>
      <c r="Z645" s="1">
        <v>4.8540000000000001</v>
      </c>
      <c r="AA645" s="45"/>
      <c r="AB645" s="23">
        <v>4.819</v>
      </c>
      <c r="AC645" s="23">
        <v>4.819</v>
      </c>
      <c r="AD645" s="23">
        <v>4.8710000000000004</v>
      </c>
      <c r="AE645" s="23">
        <v>4.5949999999999998</v>
      </c>
      <c r="AF645" s="23">
        <v>4.952</v>
      </c>
      <c r="AG645" s="23">
        <v>4.8129999999999997</v>
      </c>
      <c r="AH645" s="23">
        <f>SUM(AF645:AG645)/2</f>
        <v>4.8825000000000003</v>
      </c>
      <c r="AI645" s="9"/>
      <c r="AJ645" s="9"/>
      <c r="AK645" s="9"/>
      <c r="AL645" s="9"/>
      <c r="AM645" s="9"/>
      <c r="AN645" s="9"/>
      <c r="AO645" s="9"/>
      <c r="AP645" s="3"/>
      <c r="AQ645" s="23">
        <f t="shared" si="624"/>
        <v>0.21699999999999964</v>
      </c>
      <c r="AR645" s="23">
        <f t="shared" si="577"/>
        <v>0.12800000000000011</v>
      </c>
      <c r="AS645" s="23">
        <f t="shared" si="578"/>
        <v>0.39400000000000013</v>
      </c>
      <c r="AT645" s="23">
        <f t="shared" si="556"/>
        <v>-5.1000000000000156E-2</v>
      </c>
      <c r="AU645" s="23">
        <f t="shared" si="557"/>
        <v>0.15500000000000025</v>
      </c>
      <c r="AV645" s="23">
        <f t="shared" si="558"/>
        <v>7.3000000000000398E-2</v>
      </c>
      <c r="AW645" s="23">
        <f t="shared" si="559"/>
        <v>7.6999999999999957E-2</v>
      </c>
      <c r="AX645" s="23">
        <f t="shared" si="560"/>
        <v>5.1999999999999602E-2</v>
      </c>
      <c r="AY645" s="23">
        <f t="shared" si="561"/>
        <v>1.9000000000000128E-2</v>
      </c>
      <c r="AZ645" s="23" t="str">
        <f t="shared" si="562"/>
        <v/>
      </c>
      <c r="BA645" s="23">
        <f t="shared" si="563"/>
        <v>-1.6000000000000014E-2</v>
      </c>
      <c r="BB645" s="23">
        <f t="shared" si="564"/>
        <v>-1.6000000000000014E-2</v>
      </c>
      <c r="BC645" s="23">
        <f t="shared" si="565"/>
        <v>3.6000000000000476E-2</v>
      </c>
      <c r="BD645" s="23">
        <f t="shared" si="566"/>
        <v>-0.24000000000000021</v>
      </c>
      <c r="BE645" s="23">
        <f t="shared" si="567"/>
        <v>0.11699999999999999</v>
      </c>
      <c r="BF645" s="23">
        <f t="shared" si="568"/>
        <v>-2.2000000000000242E-2</v>
      </c>
      <c r="BG645" s="23">
        <f t="shared" si="569"/>
        <v>4.750000000000032E-2</v>
      </c>
      <c r="BH645" s="23" t="str">
        <f t="shared" si="570"/>
        <v/>
      </c>
      <c r="BI645" s="23" t="str">
        <f t="shared" si="571"/>
        <v/>
      </c>
      <c r="BJ645" s="23" t="str">
        <f t="shared" si="572"/>
        <v/>
      </c>
      <c r="BK645" s="23" t="str">
        <f t="shared" si="573"/>
        <v/>
      </c>
      <c r="BL645" s="23" t="str">
        <f t="shared" si="574"/>
        <v/>
      </c>
      <c r="BM645" s="23" t="str">
        <f t="shared" si="575"/>
        <v/>
      </c>
      <c r="BN645" s="23" t="str">
        <f t="shared" si="576"/>
        <v/>
      </c>
      <c r="BP645" s="8">
        <f t="shared" si="606"/>
        <v>0.21699999999999964</v>
      </c>
      <c r="BQ645" s="8">
        <f t="shared" si="607"/>
        <v>0.12800000000000011</v>
      </c>
      <c r="BR645" s="8">
        <f t="shared" si="608"/>
        <v>0.39400000000000013</v>
      </c>
      <c r="BS645" s="8">
        <f t="shared" si="609"/>
        <v>5.1000000000000156E-2</v>
      </c>
      <c r="BT645" s="8">
        <f t="shared" si="610"/>
        <v>0.15500000000000025</v>
      </c>
      <c r="BU645" s="8">
        <f t="shared" si="611"/>
        <v>7.3000000000000398E-2</v>
      </c>
      <c r="BV645" s="8">
        <f t="shared" si="612"/>
        <v>7.6999999999999957E-2</v>
      </c>
      <c r="BW645" s="8">
        <f t="shared" si="613"/>
        <v>5.1999999999999602E-2</v>
      </c>
      <c r="BX645" s="8">
        <f t="shared" si="614"/>
        <v>1.9000000000000128E-2</v>
      </c>
      <c r="BY645" s="8" t="str">
        <f t="shared" si="615"/>
        <v/>
      </c>
      <c r="BZ645" s="8">
        <f t="shared" si="616"/>
        <v>1.6000000000000014E-2</v>
      </c>
      <c r="CA645" s="8">
        <f t="shared" si="617"/>
        <v>1.6000000000000014E-2</v>
      </c>
      <c r="CB645" s="8">
        <f t="shared" si="618"/>
        <v>3.6000000000000476E-2</v>
      </c>
      <c r="CC645" s="8">
        <f t="shared" si="619"/>
        <v>0.24000000000000021</v>
      </c>
      <c r="CD645" s="8">
        <f t="shared" si="620"/>
        <v>0.11699999999999999</v>
      </c>
      <c r="CE645" s="8">
        <f t="shared" si="621"/>
        <v>2.2000000000000242E-2</v>
      </c>
      <c r="CF645" s="8">
        <f t="shared" si="622"/>
        <v>4.750000000000032E-2</v>
      </c>
      <c r="CG645" s="8"/>
      <c r="CH645" s="8"/>
      <c r="CI645" s="8"/>
      <c r="CJ645" s="8"/>
      <c r="CK645" s="8"/>
      <c r="CL645" s="8"/>
      <c r="CM645" s="8"/>
      <c r="CN645" s="8"/>
    </row>
    <row r="646" spans="1:92">
      <c r="A646" s="1">
        <f t="shared" si="579"/>
        <v>644</v>
      </c>
      <c r="B646" s="34"/>
      <c r="C646" s="1">
        <v>7</v>
      </c>
      <c r="D646" s="4">
        <f t="shared" si="623"/>
        <v>69</v>
      </c>
      <c r="E646" s="4" t="s">
        <v>168</v>
      </c>
      <c r="F646" s="4">
        <v>1</v>
      </c>
      <c r="G646" s="4" t="s">
        <v>16</v>
      </c>
      <c r="H646" s="4" t="s">
        <v>192</v>
      </c>
      <c r="I646" s="4"/>
      <c r="J646" s="5">
        <v>92.6</v>
      </c>
      <c r="K646" s="67">
        <v>0</v>
      </c>
      <c r="L646" s="40">
        <v>5.6319999999999997</v>
      </c>
      <c r="M646" s="132" t="s">
        <v>127</v>
      </c>
      <c r="N646" s="1" t="s">
        <v>15</v>
      </c>
      <c r="O646" s="75"/>
      <c r="P646" s="75"/>
      <c r="Q646" s="3"/>
      <c r="R646" s="23">
        <v>5.7140000000000004</v>
      </c>
      <c r="S646" s="23">
        <v>5.52</v>
      </c>
      <c r="T646" s="23">
        <v>5.9489999999999998</v>
      </c>
      <c r="U646" s="23">
        <v>5.7069999999999999</v>
      </c>
      <c r="V646" s="23">
        <v>5.7140000000000004</v>
      </c>
      <c r="W646" s="23">
        <v>5.6639999999999997</v>
      </c>
      <c r="X646" s="23">
        <v>5.6689999999999996</v>
      </c>
      <c r="Y646" s="23">
        <v>5.6580000000000004</v>
      </c>
      <c r="Z646" s="1">
        <v>5.6269999999999998</v>
      </c>
      <c r="AA646" s="45"/>
      <c r="AB646" s="23">
        <v>5.8129999999999997</v>
      </c>
      <c r="AC646" s="23">
        <v>5.7610000000000001</v>
      </c>
      <c r="AD646" s="23">
        <v>5.6820000000000004</v>
      </c>
      <c r="AE646" s="23">
        <v>5.6740000000000004</v>
      </c>
      <c r="AF646" s="23">
        <v>5.57</v>
      </c>
      <c r="AG646" s="23">
        <v>5.5759999999999996</v>
      </c>
      <c r="AH646" s="23">
        <f t="shared" ref="AH646:AH652" si="625">SUM(AF646:AG646)/2</f>
        <v>5.5730000000000004</v>
      </c>
      <c r="AI646" s="9"/>
      <c r="AJ646" s="9"/>
      <c r="AK646" s="9"/>
      <c r="AL646" s="9"/>
      <c r="AM646" s="9"/>
      <c r="AN646" s="9"/>
      <c r="AO646" s="9"/>
      <c r="AP646" s="3"/>
      <c r="AQ646" s="23">
        <f t="shared" si="624"/>
        <v>8.2000000000000739E-2</v>
      </c>
      <c r="AR646" s="23">
        <f t="shared" si="577"/>
        <v>-0.1120000000000001</v>
      </c>
      <c r="AS646" s="23">
        <f t="shared" si="578"/>
        <v>0.31700000000000017</v>
      </c>
      <c r="AT646" s="23">
        <f t="shared" si="556"/>
        <v>7.5000000000000178E-2</v>
      </c>
      <c r="AU646" s="23">
        <f t="shared" si="557"/>
        <v>8.2000000000000739E-2</v>
      </c>
      <c r="AV646" s="23">
        <f t="shared" si="558"/>
        <v>3.2000000000000028E-2</v>
      </c>
      <c r="AW646" s="23">
        <f t="shared" si="559"/>
        <v>3.6999999999999922E-2</v>
      </c>
      <c r="AX646" s="23">
        <f t="shared" si="560"/>
        <v>2.6000000000000689E-2</v>
      </c>
      <c r="AY646" s="23">
        <f t="shared" si="561"/>
        <v>-4.9999999999998934E-3</v>
      </c>
      <c r="AZ646" s="23" t="str">
        <f t="shared" si="562"/>
        <v/>
      </c>
      <c r="BA646" s="23">
        <f t="shared" si="563"/>
        <v>0.18100000000000005</v>
      </c>
      <c r="BB646" s="23">
        <f t="shared" si="564"/>
        <v>0.12900000000000045</v>
      </c>
      <c r="BC646" s="23">
        <f t="shared" si="565"/>
        <v>5.0000000000000711E-2</v>
      </c>
      <c r="BD646" s="23">
        <f t="shared" si="566"/>
        <v>4.2000000000000703E-2</v>
      </c>
      <c r="BE646" s="23">
        <f t="shared" si="567"/>
        <v>-6.1999999999999389E-2</v>
      </c>
      <c r="BF646" s="23">
        <f t="shared" si="568"/>
        <v>-5.600000000000005E-2</v>
      </c>
      <c r="BG646" s="23">
        <f t="shared" si="569"/>
        <v>-5.8999999999999275E-2</v>
      </c>
      <c r="BH646" s="23" t="str">
        <f t="shared" si="570"/>
        <v/>
      </c>
      <c r="BI646" s="23" t="str">
        <f t="shared" si="571"/>
        <v/>
      </c>
      <c r="BJ646" s="23" t="str">
        <f t="shared" si="572"/>
        <v/>
      </c>
      <c r="BK646" s="23" t="str">
        <f t="shared" si="573"/>
        <v/>
      </c>
      <c r="BL646" s="23" t="str">
        <f t="shared" si="574"/>
        <v/>
      </c>
      <c r="BM646" s="23" t="str">
        <f t="shared" si="575"/>
        <v/>
      </c>
      <c r="BN646" s="23" t="str">
        <f t="shared" si="576"/>
        <v/>
      </c>
      <c r="BP646" s="8">
        <f t="shared" si="606"/>
        <v>8.2000000000000739E-2</v>
      </c>
      <c r="BQ646" s="8">
        <f t="shared" si="607"/>
        <v>0.1120000000000001</v>
      </c>
      <c r="BR646" s="8">
        <f t="shared" si="608"/>
        <v>0.31700000000000017</v>
      </c>
      <c r="BS646" s="8">
        <f t="shared" si="609"/>
        <v>7.5000000000000178E-2</v>
      </c>
      <c r="BT646" s="8">
        <f t="shared" si="610"/>
        <v>8.2000000000000739E-2</v>
      </c>
      <c r="BU646" s="8">
        <f t="shared" si="611"/>
        <v>3.2000000000000028E-2</v>
      </c>
      <c r="BV646" s="8">
        <f t="shared" si="612"/>
        <v>3.6999999999999922E-2</v>
      </c>
      <c r="BW646" s="8">
        <f t="shared" si="613"/>
        <v>2.6000000000000689E-2</v>
      </c>
      <c r="BX646" s="8">
        <f t="shared" si="614"/>
        <v>4.9999999999998934E-3</v>
      </c>
      <c r="BY646" s="8" t="str">
        <f t="shared" si="615"/>
        <v/>
      </c>
      <c r="BZ646" s="8">
        <f t="shared" si="616"/>
        <v>0.18100000000000005</v>
      </c>
      <c r="CA646" s="8">
        <f t="shared" si="617"/>
        <v>0.12900000000000045</v>
      </c>
      <c r="CB646" s="8">
        <f t="shared" si="618"/>
        <v>5.0000000000000711E-2</v>
      </c>
      <c r="CC646" s="8">
        <f t="shared" si="619"/>
        <v>4.2000000000000703E-2</v>
      </c>
      <c r="CD646" s="8">
        <f t="shared" si="620"/>
        <v>6.1999999999999389E-2</v>
      </c>
      <c r="CE646" s="8">
        <f t="shared" si="621"/>
        <v>5.600000000000005E-2</v>
      </c>
      <c r="CF646" s="8">
        <f t="shared" si="622"/>
        <v>5.8999999999999275E-2</v>
      </c>
      <c r="CG646" s="8"/>
      <c r="CH646" s="8"/>
      <c r="CI646" s="8"/>
      <c r="CJ646" s="8"/>
      <c r="CK646" s="8"/>
      <c r="CL646" s="8"/>
      <c r="CM646" s="8"/>
      <c r="CN646" s="8"/>
    </row>
    <row r="647" spans="1:92">
      <c r="A647" s="1">
        <f t="shared" si="579"/>
        <v>645</v>
      </c>
      <c r="B647" s="34"/>
      <c r="C647" s="1">
        <v>7</v>
      </c>
      <c r="D647" s="4">
        <f t="shared" si="623"/>
        <v>69</v>
      </c>
      <c r="E647" s="4" t="s">
        <v>168</v>
      </c>
      <c r="F647" s="4">
        <v>1</v>
      </c>
      <c r="G647" s="4" t="s">
        <v>16</v>
      </c>
      <c r="H647" s="4" t="s">
        <v>192</v>
      </c>
      <c r="I647" s="4"/>
      <c r="J647" s="5">
        <v>92.5</v>
      </c>
      <c r="K647" s="67" t="s">
        <v>192</v>
      </c>
      <c r="L647" s="40">
        <v>6.1440000000000001</v>
      </c>
      <c r="M647" s="132" t="s">
        <v>127</v>
      </c>
      <c r="N647" s="1" t="s">
        <v>15</v>
      </c>
      <c r="O647" s="75"/>
      <c r="P647" s="75"/>
      <c r="Q647" s="3"/>
      <c r="R647" s="23">
        <v>6.1680000000000001</v>
      </c>
      <c r="S647" s="23">
        <v>6.0129999999999999</v>
      </c>
      <c r="T647" s="23">
        <v>6.4470000000000001</v>
      </c>
      <c r="U647" s="23">
        <v>6.27</v>
      </c>
      <c r="V647" s="23">
        <v>6.2160000000000002</v>
      </c>
      <c r="W647" s="23">
        <v>6.1689999999999996</v>
      </c>
      <c r="X647" s="23">
        <v>6.1749999999999998</v>
      </c>
      <c r="Y647" s="23">
        <v>6.1669999999999998</v>
      </c>
      <c r="Z647" s="1">
        <v>6.1379999999999999</v>
      </c>
      <c r="AA647" s="45"/>
      <c r="AB647" s="23">
        <v>6.2750000000000004</v>
      </c>
      <c r="AC647" s="23">
        <v>6.2249999999999996</v>
      </c>
      <c r="AD647" s="23">
        <v>6.1550000000000002</v>
      </c>
      <c r="AE647" s="23">
        <v>6.14</v>
      </c>
      <c r="AF647" s="23">
        <v>6.0579999999999998</v>
      </c>
      <c r="AG647" s="23">
        <v>6.0650000000000004</v>
      </c>
      <c r="AH647" s="23">
        <f t="shared" si="625"/>
        <v>6.0615000000000006</v>
      </c>
      <c r="AI647" s="9"/>
      <c r="AJ647" s="9"/>
      <c r="AK647" s="9"/>
      <c r="AL647" s="9"/>
      <c r="AM647" s="9"/>
      <c r="AN647" s="9"/>
      <c r="AO647" s="9"/>
      <c r="AP647" s="3"/>
      <c r="AQ647" s="23">
        <f t="shared" si="624"/>
        <v>2.4000000000000021E-2</v>
      </c>
      <c r="AR647" s="23">
        <f t="shared" si="577"/>
        <v>-0.13100000000000023</v>
      </c>
      <c r="AS647" s="23">
        <f t="shared" si="578"/>
        <v>0.30299999999999994</v>
      </c>
      <c r="AT647" s="23">
        <f t="shared" si="556"/>
        <v>0.12599999999999945</v>
      </c>
      <c r="AU647" s="23">
        <f t="shared" si="557"/>
        <v>7.2000000000000064E-2</v>
      </c>
      <c r="AV647" s="23">
        <f t="shared" si="558"/>
        <v>2.4999999999999467E-2</v>
      </c>
      <c r="AW647" s="23">
        <f t="shared" si="559"/>
        <v>3.0999999999999694E-2</v>
      </c>
      <c r="AX647" s="23">
        <f t="shared" si="560"/>
        <v>2.2999999999999687E-2</v>
      </c>
      <c r="AY647" s="23">
        <f t="shared" si="561"/>
        <v>-6.0000000000002274E-3</v>
      </c>
      <c r="AZ647" s="23" t="str">
        <f t="shared" si="562"/>
        <v/>
      </c>
      <c r="BA647" s="23">
        <f t="shared" si="563"/>
        <v>0.13100000000000023</v>
      </c>
      <c r="BB647" s="23">
        <f t="shared" si="564"/>
        <v>8.0999999999999517E-2</v>
      </c>
      <c r="BC647" s="23">
        <f t="shared" si="565"/>
        <v>1.1000000000000121E-2</v>
      </c>
      <c r="BD647" s="23">
        <f t="shared" si="566"/>
        <v>-4.0000000000004476E-3</v>
      </c>
      <c r="BE647" s="23">
        <f t="shared" si="567"/>
        <v>-8.6000000000000298E-2</v>
      </c>
      <c r="BF647" s="23">
        <f t="shared" si="568"/>
        <v>-7.8999999999999737E-2</v>
      </c>
      <c r="BG647" s="23">
        <f t="shared" si="569"/>
        <v>-8.2499999999999574E-2</v>
      </c>
      <c r="BH647" s="23" t="str">
        <f t="shared" si="570"/>
        <v/>
      </c>
      <c r="BI647" s="23" t="str">
        <f t="shared" si="571"/>
        <v/>
      </c>
      <c r="BJ647" s="23" t="str">
        <f t="shared" si="572"/>
        <v/>
      </c>
      <c r="BK647" s="23" t="str">
        <f t="shared" si="573"/>
        <v/>
      </c>
      <c r="BL647" s="23" t="str">
        <f t="shared" si="574"/>
        <v/>
      </c>
      <c r="BM647" s="23" t="str">
        <f t="shared" si="575"/>
        <v/>
      </c>
      <c r="BN647" s="23" t="str">
        <f t="shared" si="576"/>
        <v/>
      </c>
      <c r="BP647" s="8">
        <f t="shared" si="606"/>
        <v>2.4000000000000021E-2</v>
      </c>
      <c r="BQ647" s="8">
        <f t="shared" si="607"/>
        <v>0.13100000000000023</v>
      </c>
      <c r="BR647" s="8">
        <f t="shared" si="608"/>
        <v>0.30299999999999994</v>
      </c>
      <c r="BS647" s="8">
        <f t="shared" si="609"/>
        <v>0.12599999999999945</v>
      </c>
      <c r="BT647" s="8">
        <f t="shared" si="610"/>
        <v>7.2000000000000064E-2</v>
      </c>
      <c r="BU647" s="8">
        <f t="shared" si="611"/>
        <v>2.4999999999999467E-2</v>
      </c>
      <c r="BV647" s="8">
        <f t="shared" si="612"/>
        <v>3.0999999999999694E-2</v>
      </c>
      <c r="BW647" s="8">
        <f t="shared" si="613"/>
        <v>2.2999999999999687E-2</v>
      </c>
      <c r="BX647" s="8">
        <f t="shared" si="614"/>
        <v>6.0000000000002274E-3</v>
      </c>
      <c r="BY647" s="8" t="str">
        <f t="shared" si="615"/>
        <v/>
      </c>
      <c r="BZ647" s="8">
        <f t="shared" si="616"/>
        <v>0.13100000000000023</v>
      </c>
      <c r="CA647" s="8">
        <f t="shared" si="617"/>
        <v>8.0999999999999517E-2</v>
      </c>
      <c r="CB647" s="8">
        <f t="shared" si="618"/>
        <v>1.1000000000000121E-2</v>
      </c>
      <c r="CC647" s="8">
        <f t="shared" si="619"/>
        <v>4.0000000000004476E-3</v>
      </c>
      <c r="CD647" s="8">
        <f t="shared" si="620"/>
        <v>8.6000000000000298E-2</v>
      </c>
      <c r="CE647" s="8">
        <f t="shared" si="621"/>
        <v>7.8999999999999737E-2</v>
      </c>
      <c r="CF647" s="8">
        <f t="shared" si="622"/>
        <v>8.2499999999999574E-2</v>
      </c>
      <c r="CG647" s="8"/>
      <c r="CH647" s="8"/>
      <c r="CI647" s="8"/>
      <c r="CJ647" s="8"/>
      <c r="CK647" s="8"/>
      <c r="CL647" s="8"/>
      <c r="CM647" s="8"/>
      <c r="CN647" s="8"/>
    </row>
    <row r="648" spans="1:92">
      <c r="A648" s="1">
        <f t="shared" si="579"/>
        <v>646</v>
      </c>
      <c r="B648" s="34"/>
      <c r="C648" s="1">
        <v>7</v>
      </c>
      <c r="D648" s="4">
        <f t="shared" si="623"/>
        <v>69</v>
      </c>
      <c r="E648" s="4" t="s">
        <v>251</v>
      </c>
      <c r="F648" s="4">
        <v>1</v>
      </c>
      <c r="G648" s="4" t="s">
        <v>13</v>
      </c>
      <c r="H648" s="4" t="s">
        <v>19</v>
      </c>
      <c r="I648" s="4"/>
      <c r="J648" s="5">
        <v>91.6</v>
      </c>
      <c r="K648" s="67" t="s">
        <v>192</v>
      </c>
      <c r="L648" s="40">
        <v>6.1360000000000001</v>
      </c>
      <c r="M648" s="132" t="s">
        <v>127</v>
      </c>
      <c r="N648" s="1" t="s">
        <v>15</v>
      </c>
      <c r="O648" s="75"/>
      <c r="P648" s="75"/>
      <c r="Q648" s="3"/>
      <c r="R648" s="23">
        <v>6.37</v>
      </c>
      <c r="S648" s="23">
        <v>6.1120000000000001</v>
      </c>
      <c r="T648" s="23">
        <v>6.3879999999999999</v>
      </c>
      <c r="U648" s="92"/>
      <c r="V648" s="23">
        <v>6.22</v>
      </c>
      <c r="W648" s="23">
        <v>6.1710000000000003</v>
      </c>
      <c r="X648" s="23">
        <v>6.1660000000000004</v>
      </c>
      <c r="Y648" s="23">
        <v>6.15</v>
      </c>
      <c r="Z648" s="1">
        <v>6.1280000000000001</v>
      </c>
      <c r="AA648" s="45"/>
      <c r="AB648" s="23">
        <v>6.048</v>
      </c>
      <c r="AC648" s="23">
        <v>6.0869999999999997</v>
      </c>
      <c r="AD648" s="23">
        <v>6.1</v>
      </c>
      <c r="AE648" s="23">
        <v>5.8630000000000004</v>
      </c>
      <c r="AF648" s="23">
        <v>6.0620000000000003</v>
      </c>
      <c r="AG648" s="23">
        <v>5.9850000000000003</v>
      </c>
      <c r="AH648" s="23">
        <f t="shared" si="625"/>
        <v>6.0235000000000003</v>
      </c>
      <c r="AI648" s="9"/>
      <c r="AJ648" s="9"/>
      <c r="AK648" s="9"/>
      <c r="AL648" s="9"/>
      <c r="AM648" s="9"/>
      <c r="AN648" s="9"/>
      <c r="AO648" s="9"/>
      <c r="AP648" s="3"/>
      <c r="AQ648" s="23">
        <f t="shared" si="624"/>
        <v>0.23399999999999999</v>
      </c>
      <c r="AR648" s="23">
        <f t="shared" si="577"/>
        <v>-2.4000000000000021E-2</v>
      </c>
      <c r="AS648" s="23">
        <f t="shared" si="578"/>
        <v>0.25199999999999978</v>
      </c>
      <c r="AT648" s="23" t="str">
        <f t="shared" si="556"/>
        <v/>
      </c>
      <c r="AU648" s="23">
        <f t="shared" si="557"/>
        <v>8.3999999999999631E-2</v>
      </c>
      <c r="AV648" s="23">
        <f t="shared" si="558"/>
        <v>3.5000000000000142E-2</v>
      </c>
      <c r="AW648" s="23">
        <f t="shared" si="559"/>
        <v>3.0000000000000249E-2</v>
      </c>
      <c r="AX648" s="23">
        <f t="shared" si="560"/>
        <v>1.4000000000000234E-2</v>
      </c>
      <c r="AY648" s="23">
        <f t="shared" si="561"/>
        <v>-8.0000000000000071E-3</v>
      </c>
      <c r="AZ648" s="23" t="str">
        <f t="shared" si="562"/>
        <v/>
      </c>
      <c r="BA648" s="23">
        <f t="shared" si="563"/>
        <v>-8.8000000000000078E-2</v>
      </c>
      <c r="BB648" s="23">
        <f t="shared" si="564"/>
        <v>-4.9000000000000377E-2</v>
      </c>
      <c r="BC648" s="23">
        <f t="shared" si="565"/>
        <v>-3.6000000000000476E-2</v>
      </c>
      <c r="BD648" s="23">
        <f t="shared" si="566"/>
        <v>-0.27299999999999969</v>
      </c>
      <c r="BE648" s="23">
        <f t="shared" si="567"/>
        <v>-7.3999999999999844E-2</v>
      </c>
      <c r="BF648" s="23">
        <f t="shared" si="568"/>
        <v>-0.1509999999999998</v>
      </c>
      <c r="BG648" s="23">
        <f t="shared" si="569"/>
        <v>-0.11249999999999982</v>
      </c>
      <c r="BH648" s="23" t="str">
        <f t="shared" si="570"/>
        <v/>
      </c>
      <c r="BI648" s="23" t="str">
        <f t="shared" si="571"/>
        <v/>
      </c>
      <c r="BJ648" s="23" t="str">
        <f t="shared" si="572"/>
        <v/>
      </c>
      <c r="BK648" s="23" t="str">
        <f t="shared" si="573"/>
        <v/>
      </c>
      <c r="BL648" s="23" t="str">
        <f t="shared" si="574"/>
        <v/>
      </c>
      <c r="BM648" s="23" t="str">
        <f t="shared" si="575"/>
        <v/>
      </c>
      <c r="BN648" s="23" t="str">
        <f t="shared" si="576"/>
        <v/>
      </c>
      <c r="BP648" s="8">
        <f t="shared" si="606"/>
        <v>0.23399999999999999</v>
      </c>
      <c r="BQ648" s="8">
        <f t="shared" si="607"/>
        <v>2.4000000000000021E-2</v>
      </c>
      <c r="BR648" s="8">
        <f t="shared" si="608"/>
        <v>0.25199999999999978</v>
      </c>
      <c r="BS648" s="8" t="str">
        <f t="shared" si="609"/>
        <v/>
      </c>
      <c r="BT648" s="8">
        <f t="shared" si="610"/>
        <v>8.3999999999999631E-2</v>
      </c>
      <c r="BU648" s="8">
        <f t="shared" si="611"/>
        <v>3.5000000000000142E-2</v>
      </c>
      <c r="BV648" s="8">
        <f t="shared" si="612"/>
        <v>3.0000000000000249E-2</v>
      </c>
      <c r="BW648" s="8">
        <f t="shared" si="613"/>
        <v>1.4000000000000234E-2</v>
      </c>
      <c r="BX648" s="8">
        <f t="shared" si="614"/>
        <v>8.0000000000000071E-3</v>
      </c>
      <c r="BY648" s="8" t="str">
        <f t="shared" si="615"/>
        <v/>
      </c>
      <c r="BZ648" s="8">
        <f t="shared" si="616"/>
        <v>8.8000000000000078E-2</v>
      </c>
      <c r="CA648" s="8">
        <f t="shared" si="617"/>
        <v>4.9000000000000377E-2</v>
      </c>
      <c r="CB648" s="8">
        <f t="shared" si="618"/>
        <v>3.6000000000000476E-2</v>
      </c>
      <c r="CC648" s="8">
        <f t="shared" si="619"/>
        <v>0.27299999999999969</v>
      </c>
      <c r="CD648" s="8">
        <f t="shared" si="620"/>
        <v>7.3999999999999844E-2</v>
      </c>
      <c r="CE648" s="8">
        <f t="shared" si="621"/>
        <v>0.1509999999999998</v>
      </c>
      <c r="CF648" s="8">
        <f t="shared" si="622"/>
        <v>0.11249999999999982</v>
      </c>
      <c r="CG648" s="8"/>
      <c r="CH648" s="8"/>
      <c r="CI648" s="8"/>
      <c r="CJ648" s="8"/>
      <c r="CK648" s="8"/>
      <c r="CL648" s="8"/>
      <c r="CM648" s="8"/>
      <c r="CN648" s="8"/>
    </row>
    <row r="649" spans="1:92">
      <c r="A649" s="1">
        <f t="shared" si="579"/>
        <v>647</v>
      </c>
      <c r="B649" s="34"/>
      <c r="C649" s="1">
        <v>7</v>
      </c>
      <c r="D649" s="4">
        <f t="shared" si="623"/>
        <v>69</v>
      </c>
      <c r="E649" s="4" t="s">
        <v>252</v>
      </c>
      <c r="F649" s="4">
        <v>3</v>
      </c>
      <c r="G649" s="4" t="s">
        <v>13</v>
      </c>
      <c r="H649" s="4" t="s">
        <v>19</v>
      </c>
      <c r="I649" s="4"/>
      <c r="J649" s="5">
        <v>98.4</v>
      </c>
      <c r="K649" s="69"/>
      <c r="L649" s="40">
        <v>4.1159999999999997</v>
      </c>
      <c r="M649" s="132" t="s">
        <v>130</v>
      </c>
      <c r="N649" s="1" t="s">
        <v>15</v>
      </c>
      <c r="O649" s="75"/>
      <c r="P649" s="75"/>
      <c r="Q649" s="3"/>
      <c r="R649" s="23">
        <v>4.4450000000000003</v>
      </c>
      <c r="S649" s="23">
        <v>4.3</v>
      </c>
      <c r="T649" s="23">
        <v>4.3289999999999997</v>
      </c>
      <c r="U649" s="23">
        <v>3.7559999999999998</v>
      </c>
      <c r="V649" s="23">
        <v>3.9740000000000002</v>
      </c>
      <c r="W649" s="45"/>
      <c r="X649" s="45"/>
      <c r="Y649" s="45"/>
      <c r="Z649" s="1">
        <v>4.1349999999999998</v>
      </c>
      <c r="AA649" s="45"/>
      <c r="AB649" s="23">
        <v>4.2850000000000001</v>
      </c>
      <c r="AC649" s="23">
        <v>4.2850000000000001</v>
      </c>
      <c r="AD649" s="23">
        <v>4.2910000000000004</v>
      </c>
      <c r="AE649" s="23">
        <v>4.1580000000000004</v>
      </c>
      <c r="AF649" s="23">
        <v>4.2880000000000003</v>
      </c>
      <c r="AG649" s="23">
        <v>3.9089999999999998</v>
      </c>
      <c r="AH649" s="23">
        <f t="shared" si="625"/>
        <v>4.0984999999999996</v>
      </c>
      <c r="AI649" s="9"/>
      <c r="AJ649" s="9"/>
      <c r="AK649" s="9"/>
      <c r="AL649" s="9"/>
      <c r="AM649" s="9"/>
      <c r="AN649" s="9"/>
      <c r="AO649" s="9"/>
      <c r="AP649" s="3"/>
      <c r="AQ649" s="23">
        <f t="shared" si="624"/>
        <v>0.32900000000000063</v>
      </c>
      <c r="AR649" s="23">
        <f t="shared" si="577"/>
        <v>0.18400000000000016</v>
      </c>
      <c r="AS649" s="23">
        <f t="shared" si="578"/>
        <v>0.21300000000000008</v>
      </c>
      <c r="AT649" s="23">
        <f t="shared" si="556"/>
        <v>-0.35999999999999988</v>
      </c>
      <c r="AU649" s="23">
        <f t="shared" si="557"/>
        <v>-0.14199999999999946</v>
      </c>
      <c r="AV649" s="23" t="str">
        <f t="shared" si="558"/>
        <v/>
      </c>
      <c r="AW649" s="23" t="str">
        <f t="shared" si="559"/>
        <v/>
      </c>
      <c r="AX649" s="23" t="str">
        <f t="shared" si="560"/>
        <v/>
      </c>
      <c r="AY649" s="23">
        <f t="shared" si="561"/>
        <v>1.9000000000000128E-2</v>
      </c>
      <c r="AZ649" s="23" t="str">
        <f t="shared" si="562"/>
        <v/>
      </c>
      <c r="BA649" s="23">
        <f t="shared" si="563"/>
        <v>0.16900000000000048</v>
      </c>
      <c r="BB649" s="23">
        <f t="shared" si="564"/>
        <v>0.16900000000000048</v>
      </c>
      <c r="BC649" s="23">
        <f t="shared" si="565"/>
        <v>0.17500000000000071</v>
      </c>
      <c r="BD649" s="23">
        <f t="shared" si="566"/>
        <v>4.2000000000000703E-2</v>
      </c>
      <c r="BE649" s="23">
        <f t="shared" si="567"/>
        <v>0.1720000000000006</v>
      </c>
      <c r="BF649" s="23">
        <f t="shared" si="568"/>
        <v>-0.20699999999999985</v>
      </c>
      <c r="BG649" s="23">
        <f t="shared" si="569"/>
        <v>-1.7500000000000071E-2</v>
      </c>
      <c r="BH649" s="23" t="str">
        <f t="shared" si="570"/>
        <v/>
      </c>
      <c r="BI649" s="23" t="str">
        <f t="shared" si="571"/>
        <v/>
      </c>
      <c r="BJ649" s="23" t="str">
        <f t="shared" si="572"/>
        <v/>
      </c>
      <c r="BK649" s="23" t="str">
        <f t="shared" si="573"/>
        <v/>
      </c>
      <c r="BL649" s="23" t="str">
        <f t="shared" si="574"/>
        <v/>
      </c>
      <c r="BM649" s="23" t="str">
        <f t="shared" si="575"/>
        <v/>
      </c>
      <c r="BN649" s="23" t="str">
        <f t="shared" si="576"/>
        <v/>
      </c>
      <c r="BP649" s="8">
        <f t="shared" ref="BP649:BP656" si="626">IF(AQ649&lt;&gt;"",ABS(AQ649),"")</f>
        <v>0.32900000000000063</v>
      </c>
      <c r="BQ649" s="8">
        <f t="shared" ref="BQ649:BQ656" si="627">IF(AR649&lt;&gt;"",ABS(AR649),"")</f>
        <v>0.18400000000000016</v>
      </c>
      <c r="BR649" s="8">
        <f t="shared" ref="BR649:BR656" si="628">IF(AS649&lt;&gt;"",ABS(AS649),"")</f>
        <v>0.21300000000000008</v>
      </c>
      <c r="BS649" s="8">
        <f t="shared" ref="BS649:BS656" si="629">IF(AT649&lt;&gt;"",ABS(AT649),"")</f>
        <v>0.35999999999999988</v>
      </c>
      <c r="BT649" s="8">
        <f t="shared" ref="BT649:BT656" si="630">IF(AU649&lt;&gt;"",ABS(AU649),"")</f>
        <v>0.14199999999999946</v>
      </c>
      <c r="BU649" s="8" t="str">
        <f t="shared" ref="BU649:BU656" si="631">IF(AV649&lt;&gt;"",ABS(AV649),"")</f>
        <v/>
      </c>
      <c r="BV649" s="8" t="str">
        <f t="shared" ref="BV649:BV656" si="632">IF(AW649&lt;&gt;"",ABS(AW649),"")</f>
        <v/>
      </c>
      <c r="BW649" s="8" t="str">
        <f t="shared" ref="BW649:BW656" si="633">IF(AX649&lt;&gt;"",ABS(AX649),"")</f>
        <v/>
      </c>
      <c r="BX649" s="8">
        <f t="shared" ref="BX649:BX656" si="634">IF(AY649&lt;&gt;"",ABS(AY649),"")</f>
        <v>1.9000000000000128E-2</v>
      </c>
      <c r="BY649" s="8" t="str">
        <f t="shared" ref="BY649:BY656" si="635">IF(AZ649&lt;&gt;"",ABS(AZ649),"")</f>
        <v/>
      </c>
      <c r="BZ649" s="8">
        <f t="shared" ref="BZ649:BZ656" si="636">IF(BA649&lt;&gt;"",ABS(BA649),"")</f>
        <v>0.16900000000000048</v>
      </c>
      <c r="CA649" s="8">
        <f t="shared" ref="CA649:CA656" si="637">IF(BB649&lt;&gt;"",ABS(BB649),"")</f>
        <v>0.16900000000000048</v>
      </c>
      <c r="CB649" s="8">
        <f t="shared" ref="CB649:CB656" si="638">IF(BC649&lt;&gt;"",ABS(BC649),"")</f>
        <v>0.17500000000000071</v>
      </c>
      <c r="CC649" s="8">
        <f t="shared" ref="CC649:CC656" si="639">IF(BD649&lt;&gt;"",ABS(BD649),"")</f>
        <v>4.2000000000000703E-2</v>
      </c>
      <c r="CD649" s="8">
        <f t="shared" ref="CD649:CD656" si="640">IF(BE649&lt;&gt;"",ABS(BE649),"")</f>
        <v>0.1720000000000006</v>
      </c>
      <c r="CE649" s="8">
        <f t="shared" ref="CE649:CE656" si="641">IF(BF649&lt;&gt;"",ABS(BF649),"")</f>
        <v>0.20699999999999985</v>
      </c>
      <c r="CF649" s="8">
        <f t="shared" ref="CF649:CF656" si="642">IF(BG649&lt;&gt;"",ABS(BG649),"")</f>
        <v>1.7500000000000071E-2</v>
      </c>
      <c r="CG649" s="8"/>
      <c r="CH649" s="8"/>
      <c r="CI649" s="8"/>
      <c r="CJ649" s="8"/>
      <c r="CK649" s="8"/>
      <c r="CL649" s="8"/>
      <c r="CM649" s="8"/>
      <c r="CN649" s="8"/>
    </row>
    <row r="650" spans="1:92">
      <c r="A650" s="1">
        <f t="shared" si="579"/>
        <v>648</v>
      </c>
      <c r="B650" s="34"/>
      <c r="C650" s="1">
        <v>7</v>
      </c>
      <c r="D650" s="4">
        <f t="shared" si="623"/>
        <v>69</v>
      </c>
      <c r="E650" s="4" t="s">
        <v>252</v>
      </c>
      <c r="F650" s="4">
        <v>3</v>
      </c>
      <c r="G650" s="4" t="s">
        <v>13</v>
      </c>
      <c r="H650" s="4" t="s">
        <v>19</v>
      </c>
      <c r="I650" s="4"/>
      <c r="J650" s="5">
        <v>97.2</v>
      </c>
      <c r="K650" s="69"/>
      <c r="L650" s="40">
        <v>4.4909999999999997</v>
      </c>
      <c r="M650" s="132" t="s">
        <v>130</v>
      </c>
      <c r="N650" s="1" t="s">
        <v>15</v>
      </c>
      <c r="O650" s="75"/>
      <c r="P650" s="75"/>
      <c r="Q650" s="3"/>
      <c r="R650" s="23">
        <v>4.7469999999999999</v>
      </c>
      <c r="S650" s="23">
        <v>4.6100000000000003</v>
      </c>
      <c r="T650" s="23">
        <v>4.7640000000000002</v>
      </c>
      <c r="U650" s="23">
        <v>4.4560000000000004</v>
      </c>
      <c r="V650" s="23">
        <v>4.5439999999999996</v>
      </c>
      <c r="W650" s="45"/>
      <c r="X650" s="45"/>
      <c r="Y650" s="45"/>
      <c r="Z650" s="1">
        <v>4.4939999999999998</v>
      </c>
      <c r="AA650" s="45"/>
      <c r="AB650" s="23">
        <v>4.625</v>
      </c>
      <c r="AC650" s="23">
        <v>4.6399999999999997</v>
      </c>
      <c r="AD650" s="23">
        <v>4.633</v>
      </c>
      <c r="AE650" s="23">
        <v>4.4530000000000003</v>
      </c>
      <c r="AF650" s="23">
        <v>4.5890000000000004</v>
      </c>
      <c r="AG650" s="23">
        <v>4.2779999999999996</v>
      </c>
      <c r="AH650" s="23">
        <f t="shared" si="625"/>
        <v>4.4335000000000004</v>
      </c>
      <c r="AI650" s="9"/>
      <c r="AJ650" s="9"/>
      <c r="AK650" s="9"/>
      <c r="AL650" s="9"/>
      <c r="AM650" s="9"/>
      <c r="AN650" s="9"/>
      <c r="AO650" s="9"/>
      <c r="AP650" s="3"/>
      <c r="AQ650" s="23">
        <f t="shared" si="624"/>
        <v>0.25600000000000023</v>
      </c>
      <c r="AR650" s="23">
        <f t="shared" si="577"/>
        <v>0.11900000000000066</v>
      </c>
      <c r="AS650" s="23">
        <f t="shared" si="578"/>
        <v>0.27300000000000058</v>
      </c>
      <c r="AT650" s="23">
        <f t="shared" si="556"/>
        <v>-3.4999999999999254E-2</v>
      </c>
      <c r="AU650" s="23">
        <f t="shared" si="557"/>
        <v>5.2999999999999936E-2</v>
      </c>
      <c r="AV650" s="23" t="str">
        <f t="shared" si="558"/>
        <v/>
      </c>
      <c r="AW650" s="23" t="str">
        <f t="shared" si="559"/>
        <v/>
      </c>
      <c r="AX650" s="23" t="str">
        <f t="shared" si="560"/>
        <v/>
      </c>
      <c r="AY650" s="23">
        <f t="shared" si="561"/>
        <v>3.0000000000001137E-3</v>
      </c>
      <c r="AZ650" s="23" t="str">
        <f t="shared" si="562"/>
        <v/>
      </c>
      <c r="BA650" s="23">
        <f t="shared" si="563"/>
        <v>0.13400000000000034</v>
      </c>
      <c r="BB650" s="23">
        <f t="shared" si="564"/>
        <v>0.14900000000000002</v>
      </c>
      <c r="BC650" s="23">
        <f t="shared" si="565"/>
        <v>0.14200000000000035</v>
      </c>
      <c r="BD650" s="23">
        <f t="shared" si="566"/>
        <v>-3.7999999999999368E-2</v>
      </c>
      <c r="BE650" s="23">
        <f t="shared" si="567"/>
        <v>9.8000000000000753E-2</v>
      </c>
      <c r="BF650" s="23">
        <f t="shared" si="568"/>
        <v>-0.21300000000000008</v>
      </c>
      <c r="BG650" s="23">
        <f t="shared" si="569"/>
        <v>-5.7499999999999218E-2</v>
      </c>
      <c r="BH650" s="23" t="str">
        <f t="shared" si="570"/>
        <v/>
      </c>
      <c r="BI650" s="23" t="str">
        <f t="shared" si="571"/>
        <v/>
      </c>
      <c r="BJ650" s="23" t="str">
        <f t="shared" si="572"/>
        <v/>
      </c>
      <c r="BK650" s="23" t="str">
        <f t="shared" si="573"/>
        <v/>
      </c>
      <c r="BL650" s="23" t="str">
        <f t="shared" si="574"/>
        <v/>
      </c>
      <c r="BM650" s="23" t="str">
        <f t="shared" si="575"/>
        <v/>
      </c>
      <c r="BN650" s="23" t="str">
        <f t="shared" si="576"/>
        <v/>
      </c>
      <c r="BP650" s="8">
        <f t="shared" si="626"/>
        <v>0.25600000000000023</v>
      </c>
      <c r="BQ650" s="8">
        <f t="shared" si="627"/>
        <v>0.11900000000000066</v>
      </c>
      <c r="BR650" s="8">
        <f t="shared" si="628"/>
        <v>0.27300000000000058</v>
      </c>
      <c r="BS650" s="8">
        <f t="shared" si="629"/>
        <v>3.4999999999999254E-2</v>
      </c>
      <c r="BT650" s="8">
        <f t="shared" si="630"/>
        <v>5.2999999999999936E-2</v>
      </c>
      <c r="BU650" s="8" t="str">
        <f t="shared" si="631"/>
        <v/>
      </c>
      <c r="BV650" s="8" t="str">
        <f t="shared" si="632"/>
        <v/>
      </c>
      <c r="BW650" s="8" t="str">
        <f t="shared" si="633"/>
        <v/>
      </c>
      <c r="BX650" s="8">
        <f t="shared" si="634"/>
        <v>3.0000000000001137E-3</v>
      </c>
      <c r="BY650" s="8" t="str">
        <f t="shared" si="635"/>
        <v/>
      </c>
      <c r="BZ650" s="8">
        <f t="shared" si="636"/>
        <v>0.13400000000000034</v>
      </c>
      <c r="CA650" s="8">
        <f t="shared" si="637"/>
        <v>0.14900000000000002</v>
      </c>
      <c r="CB650" s="8">
        <f t="shared" si="638"/>
        <v>0.14200000000000035</v>
      </c>
      <c r="CC650" s="8">
        <f t="shared" si="639"/>
        <v>3.7999999999999368E-2</v>
      </c>
      <c r="CD650" s="8">
        <f t="shared" si="640"/>
        <v>9.8000000000000753E-2</v>
      </c>
      <c r="CE650" s="8">
        <f t="shared" si="641"/>
        <v>0.21300000000000008</v>
      </c>
      <c r="CF650" s="8">
        <f t="shared" si="642"/>
        <v>5.7499999999999218E-2</v>
      </c>
      <c r="CG650" s="8"/>
      <c r="CH650" s="8"/>
      <c r="CI650" s="8"/>
      <c r="CJ650" s="8"/>
      <c r="CK650" s="8"/>
      <c r="CL650" s="8"/>
      <c r="CM650" s="8"/>
      <c r="CN650" s="8"/>
    </row>
    <row r="651" spans="1:92">
      <c r="A651" s="1">
        <f t="shared" si="579"/>
        <v>649</v>
      </c>
      <c r="B651" s="34"/>
      <c r="C651" s="1">
        <v>7</v>
      </c>
      <c r="D651" s="4">
        <f t="shared" si="623"/>
        <v>69</v>
      </c>
      <c r="E651" s="4" t="s">
        <v>252</v>
      </c>
      <c r="F651" s="4">
        <v>3</v>
      </c>
      <c r="G651" s="4" t="s">
        <v>13</v>
      </c>
      <c r="H651" s="4" t="s">
        <v>19</v>
      </c>
      <c r="I651" s="4"/>
      <c r="J651" s="5">
        <v>97.1</v>
      </c>
      <c r="K651" s="69"/>
      <c r="L651" s="40">
        <v>4.766</v>
      </c>
      <c r="M651" s="132" t="s">
        <v>130</v>
      </c>
      <c r="N651" s="1" t="s">
        <v>15</v>
      </c>
      <c r="O651" s="75"/>
      <c r="P651" s="75"/>
      <c r="Q651" s="3"/>
      <c r="R651" s="23">
        <v>5.0250000000000004</v>
      </c>
      <c r="S651" s="23">
        <v>4.968</v>
      </c>
      <c r="T651" s="23">
        <v>5.0640000000000001</v>
      </c>
      <c r="U651" s="23">
        <v>4.7640000000000002</v>
      </c>
      <c r="V651" s="23">
        <v>4.835</v>
      </c>
      <c r="W651" s="45"/>
      <c r="X651" s="45"/>
      <c r="Y651" s="45"/>
      <c r="Z651" s="1">
        <v>4.7729999999999997</v>
      </c>
      <c r="AA651" s="45"/>
      <c r="AB651" s="23">
        <v>4.9009999999999998</v>
      </c>
      <c r="AC651" s="23">
        <v>4.9109999999999996</v>
      </c>
      <c r="AD651" s="23">
        <v>4.931</v>
      </c>
      <c r="AE651" s="23">
        <v>4.7350000000000003</v>
      </c>
      <c r="AF651" s="23">
        <v>4.952</v>
      </c>
      <c r="AG651" s="23">
        <v>4.5279999999999996</v>
      </c>
      <c r="AH651" s="23">
        <f t="shared" si="625"/>
        <v>4.74</v>
      </c>
      <c r="AI651" s="9"/>
      <c r="AJ651" s="9"/>
      <c r="AK651" s="9"/>
      <c r="AL651" s="9"/>
      <c r="AM651" s="9"/>
      <c r="AN651" s="9"/>
      <c r="AO651" s="9"/>
      <c r="AP651" s="3"/>
      <c r="AQ651" s="23">
        <f t="shared" si="624"/>
        <v>0.25900000000000034</v>
      </c>
      <c r="AR651" s="23">
        <f t="shared" si="577"/>
        <v>0.20199999999999996</v>
      </c>
      <c r="AS651" s="23">
        <f t="shared" si="578"/>
        <v>0.29800000000000004</v>
      </c>
      <c r="AT651" s="23">
        <f t="shared" si="556"/>
        <v>-1.9999999999997797E-3</v>
      </c>
      <c r="AU651" s="23">
        <f t="shared" si="557"/>
        <v>6.899999999999995E-2</v>
      </c>
      <c r="AV651" s="23" t="str">
        <f t="shared" si="558"/>
        <v/>
      </c>
      <c r="AW651" s="23" t="str">
        <f t="shared" si="559"/>
        <v/>
      </c>
      <c r="AX651" s="23" t="str">
        <f t="shared" si="560"/>
        <v/>
      </c>
      <c r="AY651" s="23">
        <f t="shared" si="561"/>
        <v>6.9999999999996732E-3</v>
      </c>
      <c r="AZ651" s="23" t="str">
        <f t="shared" si="562"/>
        <v/>
      </c>
      <c r="BA651" s="23">
        <f t="shared" si="563"/>
        <v>0.13499999999999979</v>
      </c>
      <c r="BB651" s="23">
        <f t="shared" si="564"/>
        <v>0.14499999999999957</v>
      </c>
      <c r="BC651" s="23">
        <f t="shared" si="565"/>
        <v>0.16500000000000004</v>
      </c>
      <c r="BD651" s="23">
        <f t="shared" si="566"/>
        <v>-3.0999999999999694E-2</v>
      </c>
      <c r="BE651" s="23">
        <f t="shared" si="567"/>
        <v>0.18599999999999994</v>
      </c>
      <c r="BF651" s="23">
        <f t="shared" si="568"/>
        <v>-0.23800000000000043</v>
      </c>
      <c r="BG651" s="23">
        <f t="shared" si="569"/>
        <v>-2.5999999999999801E-2</v>
      </c>
      <c r="BH651" s="23" t="str">
        <f t="shared" si="570"/>
        <v/>
      </c>
      <c r="BI651" s="23" t="str">
        <f t="shared" si="571"/>
        <v/>
      </c>
      <c r="BJ651" s="23" t="str">
        <f t="shared" si="572"/>
        <v/>
      </c>
      <c r="BK651" s="23" t="str">
        <f t="shared" si="573"/>
        <v/>
      </c>
      <c r="BL651" s="23" t="str">
        <f t="shared" si="574"/>
        <v/>
      </c>
      <c r="BM651" s="23" t="str">
        <f t="shared" si="575"/>
        <v/>
      </c>
      <c r="BN651" s="23" t="str">
        <f t="shared" si="576"/>
        <v/>
      </c>
      <c r="BP651" s="8">
        <f t="shared" si="626"/>
        <v>0.25900000000000034</v>
      </c>
      <c r="BQ651" s="8">
        <f t="shared" si="627"/>
        <v>0.20199999999999996</v>
      </c>
      <c r="BR651" s="8">
        <f t="shared" si="628"/>
        <v>0.29800000000000004</v>
      </c>
      <c r="BS651" s="8">
        <f t="shared" si="629"/>
        <v>1.9999999999997797E-3</v>
      </c>
      <c r="BT651" s="8">
        <f t="shared" si="630"/>
        <v>6.899999999999995E-2</v>
      </c>
      <c r="BU651" s="8" t="str">
        <f t="shared" si="631"/>
        <v/>
      </c>
      <c r="BV651" s="8" t="str">
        <f t="shared" si="632"/>
        <v/>
      </c>
      <c r="BW651" s="8" t="str">
        <f t="shared" si="633"/>
        <v/>
      </c>
      <c r="BX651" s="8">
        <f t="shared" si="634"/>
        <v>6.9999999999996732E-3</v>
      </c>
      <c r="BY651" s="8" t="str">
        <f t="shared" si="635"/>
        <v/>
      </c>
      <c r="BZ651" s="8">
        <f t="shared" si="636"/>
        <v>0.13499999999999979</v>
      </c>
      <c r="CA651" s="8">
        <f t="shared" si="637"/>
        <v>0.14499999999999957</v>
      </c>
      <c r="CB651" s="8">
        <f t="shared" si="638"/>
        <v>0.16500000000000004</v>
      </c>
      <c r="CC651" s="8">
        <f t="shared" si="639"/>
        <v>3.0999999999999694E-2</v>
      </c>
      <c r="CD651" s="8">
        <f t="shared" si="640"/>
        <v>0.18599999999999994</v>
      </c>
      <c r="CE651" s="8">
        <f t="shared" si="641"/>
        <v>0.23800000000000043</v>
      </c>
      <c r="CF651" s="8">
        <f t="shared" si="642"/>
        <v>2.5999999999999801E-2</v>
      </c>
      <c r="CG651" s="8"/>
      <c r="CH651" s="8"/>
      <c r="CI651" s="8"/>
      <c r="CJ651" s="8"/>
      <c r="CK651" s="8"/>
      <c r="CL651" s="8"/>
      <c r="CM651" s="8"/>
      <c r="CN651" s="8"/>
    </row>
    <row r="652" spans="1:92">
      <c r="A652" s="1">
        <f t="shared" si="579"/>
        <v>650</v>
      </c>
      <c r="B652" s="34"/>
      <c r="C652" s="1">
        <v>7</v>
      </c>
      <c r="D652" s="4">
        <f t="shared" si="623"/>
        <v>69</v>
      </c>
      <c r="E652" s="4" t="s">
        <v>247</v>
      </c>
      <c r="F652" s="4">
        <v>3</v>
      </c>
      <c r="G652" s="4" t="s">
        <v>16</v>
      </c>
      <c r="H652" s="4" t="s">
        <v>192</v>
      </c>
      <c r="I652" s="4"/>
      <c r="J652" s="5">
        <v>97.3</v>
      </c>
      <c r="K652" s="69"/>
      <c r="L652" s="40">
        <v>5.5819999999999999</v>
      </c>
      <c r="M652" s="132" t="s">
        <v>130</v>
      </c>
      <c r="N652" s="1" t="s">
        <v>15</v>
      </c>
      <c r="O652" s="75"/>
      <c r="P652" s="75"/>
      <c r="Q652" s="3"/>
      <c r="R652" s="23">
        <v>5.6820000000000004</v>
      </c>
      <c r="S652" s="23">
        <v>5.468</v>
      </c>
      <c r="T652" s="23">
        <v>5.8739999999999997</v>
      </c>
      <c r="U652" s="23">
        <v>5.6059999999999999</v>
      </c>
      <c r="V652" s="23">
        <v>5.6429999999999998</v>
      </c>
      <c r="W652" s="45"/>
      <c r="X652" s="45"/>
      <c r="Y652" s="45"/>
      <c r="Z652" s="1">
        <v>5.5650000000000004</v>
      </c>
      <c r="AA652" s="45"/>
      <c r="AB652" s="23">
        <v>5.7750000000000004</v>
      </c>
      <c r="AC652" s="23">
        <v>5.7240000000000002</v>
      </c>
      <c r="AD652" s="23">
        <v>5.64</v>
      </c>
      <c r="AE652" s="23">
        <v>5.6369999999999996</v>
      </c>
      <c r="AF652" s="23">
        <v>5.5149999999999997</v>
      </c>
      <c r="AG652" s="23">
        <v>5.5119999999999996</v>
      </c>
      <c r="AH652" s="23">
        <f t="shared" si="625"/>
        <v>5.5134999999999996</v>
      </c>
      <c r="AI652" s="9"/>
      <c r="AJ652" s="9"/>
      <c r="AK652" s="9"/>
      <c r="AL652" s="9"/>
      <c r="AM652" s="9"/>
      <c r="AN652" s="9"/>
      <c r="AO652" s="9"/>
      <c r="AP652" s="3"/>
      <c r="AQ652" s="23">
        <f t="shared" si="624"/>
        <v>0.10000000000000053</v>
      </c>
      <c r="AR652" s="23">
        <f t="shared" si="577"/>
        <v>-0.11399999999999988</v>
      </c>
      <c r="AS652" s="23">
        <f t="shared" si="578"/>
        <v>0.29199999999999982</v>
      </c>
      <c r="AT652" s="23">
        <f t="shared" si="556"/>
        <v>2.4000000000000021E-2</v>
      </c>
      <c r="AU652" s="23">
        <f t="shared" si="557"/>
        <v>6.0999999999999943E-2</v>
      </c>
      <c r="AV652" s="23" t="str">
        <f t="shared" si="558"/>
        <v/>
      </c>
      <c r="AW652" s="23" t="str">
        <f t="shared" si="559"/>
        <v/>
      </c>
      <c r="AX652" s="23" t="str">
        <f t="shared" si="560"/>
        <v/>
      </c>
      <c r="AY652" s="23">
        <f t="shared" si="561"/>
        <v>-1.699999999999946E-2</v>
      </c>
      <c r="AZ652" s="23" t="str">
        <f t="shared" si="562"/>
        <v/>
      </c>
      <c r="BA652" s="23">
        <f t="shared" si="563"/>
        <v>0.1930000000000005</v>
      </c>
      <c r="BB652" s="23">
        <f t="shared" si="564"/>
        <v>0.14200000000000035</v>
      </c>
      <c r="BC652" s="23">
        <f t="shared" si="565"/>
        <v>5.7999999999999829E-2</v>
      </c>
      <c r="BD652" s="23">
        <f t="shared" si="566"/>
        <v>5.4999999999999716E-2</v>
      </c>
      <c r="BE652" s="23">
        <f t="shared" si="567"/>
        <v>-6.7000000000000171E-2</v>
      </c>
      <c r="BF652" s="23">
        <f t="shared" si="568"/>
        <v>-7.0000000000000284E-2</v>
      </c>
      <c r="BG652" s="23">
        <f t="shared" si="569"/>
        <v>-6.8500000000000227E-2</v>
      </c>
      <c r="BH652" s="23" t="str">
        <f t="shared" si="570"/>
        <v/>
      </c>
      <c r="BI652" s="23" t="str">
        <f t="shared" si="571"/>
        <v/>
      </c>
      <c r="BJ652" s="23" t="str">
        <f t="shared" si="572"/>
        <v/>
      </c>
      <c r="BK652" s="23" t="str">
        <f t="shared" si="573"/>
        <v/>
      </c>
      <c r="BL652" s="23" t="str">
        <f t="shared" si="574"/>
        <v/>
      </c>
      <c r="BM652" s="23" t="str">
        <f t="shared" si="575"/>
        <v/>
      </c>
      <c r="BN652" s="23" t="str">
        <f t="shared" si="576"/>
        <v/>
      </c>
      <c r="BP652" s="8">
        <f t="shared" si="626"/>
        <v>0.10000000000000053</v>
      </c>
      <c r="BQ652" s="8">
        <f t="shared" si="627"/>
        <v>0.11399999999999988</v>
      </c>
      <c r="BR652" s="8">
        <f t="shared" si="628"/>
        <v>0.29199999999999982</v>
      </c>
      <c r="BS652" s="8">
        <f t="shared" si="629"/>
        <v>2.4000000000000021E-2</v>
      </c>
      <c r="BT652" s="8">
        <f t="shared" si="630"/>
        <v>6.0999999999999943E-2</v>
      </c>
      <c r="BU652" s="8" t="str">
        <f t="shared" si="631"/>
        <v/>
      </c>
      <c r="BV652" s="8" t="str">
        <f t="shared" si="632"/>
        <v/>
      </c>
      <c r="BW652" s="8" t="str">
        <f t="shared" si="633"/>
        <v/>
      </c>
      <c r="BX652" s="8">
        <f t="shared" si="634"/>
        <v>1.699999999999946E-2</v>
      </c>
      <c r="BY652" s="8" t="str">
        <f t="shared" si="635"/>
        <v/>
      </c>
      <c r="BZ652" s="8">
        <f t="shared" si="636"/>
        <v>0.1930000000000005</v>
      </c>
      <c r="CA652" s="8">
        <f t="shared" si="637"/>
        <v>0.14200000000000035</v>
      </c>
      <c r="CB652" s="8">
        <f t="shared" si="638"/>
        <v>5.7999999999999829E-2</v>
      </c>
      <c r="CC652" s="8">
        <f t="shared" si="639"/>
        <v>5.4999999999999716E-2</v>
      </c>
      <c r="CD652" s="8">
        <f t="shared" si="640"/>
        <v>6.7000000000000171E-2</v>
      </c>
      <c r="CE652" s="8">
        <f t="shared" si="641"/>
        <v>7.0000000000000284E-2</v>
      </c>
      <c r="CF652" s="8">
        <f t="shared" si="642"/>
        <v>6.8500000000000227E-2</v>
      </c>
      <c r="CG652" s="8"/>
      <c r="CH652" s="8"/>
      <c r="CI652" s="8"/>
      <c r="CJ652" s="8"/>
      <c r="CK652" s="8"/>
      <c r="CL652" s="8"/>
      <c r="CM652" s="8"/>
      <c r="CN652" s="8"/>
    </row>
    <row r="653" spans="1:92">
      <c r="A653" s="1">
        <f t="shared" si="579"/>
        <v>651</v>
      </c>
      <c r="B653" s="34" t="s">
        <v>297</v>
      </c>
      <c r="C653" s="1">
        <v>7</v>
      </c>
      <c r="D653" s="4">
        <f t="shared" si="623"/>
        <v>69</v>
      </c>
      <c r="E653" s="4" t="s">
        <v>148</v>
      </c>
      <c r="F653" s="4">
        <v>1</v>
      </c>
      <c r="G653" s="4" t="s">
        <v>16</v>
      </c>
      <c r="H653" s="4" t="s">
        <v>24</v>
      </c>
      <c r="I653" s="4"/>
      <c r="J653" s="5">
        <v>90.8</v>
      </c>
      <c r="K653" s="67">
        <v>1E-3</v>
      </c>
      <c r="L653" s="40">
        <v>2.6100000000000003</v>
      </c>
      <c r="M653" s="132" t="s">
        <v>365</v>
      </c>
      <c r="N653" s="1" t="s">
        <v>15</v>
      </c>
      <c r="O653" s="75"/>
      <c r="P653" s="25"/>
      <c r="Q653" s="3"/>
      <c r="R653" s="23">
        <v>2.5550000000000002</v>
      </c>
      <c r="S653" s="23">
        <v>2.411</v>
      </c>
      <c r="T653" s="23">
        <v>2.9319999999999999</v>
      </c>
      <c r="U653" s="23">
        <v>2.6469999999999998</v>
      </c>
      <c r="V653" s="23">
        <v>2.6680000000000001</v>
      </c>
      <c r="W653" s="23">
        <v>2.6360000000000001</v>
      </c>
      <c r="X653" s="23">
        <v>2.6469999999999998</v>
      </c>
      <c r="Y653" s="23">
        <v>2.6349999999999998</v>
      </c>
      <c r="Z653" s="23">
        <v>2.6059999999999999</v>
      </c>
      <c r="AA653" s="45"/>
      <c r="AB653" s="23">
        <v>2.609</v>
      </c>
      <c r="AC653" s="23">
        <v>2.5880000000000001</v>
      </c>
      <c r="AD653" s="23">
        <v>2.5299999999999998</v>
      </c>
      <c r="AE653" s="23">
        <v>2.4660000000000002</v>
      </c>
      <c r="AF653" s="23">
        <v>2.3980000000000001</v>
      </c>
      <c r="AG653" s="23">
        <v>2.5750000000000002</v>
      </c>
      <c r="AH653" s="23">
        <f t="shared" ref="AH653:AH674" si="643">SUM(AF653:AG653)/2</f>
        <v>2.4865000000000004</v>
      </c>
      <c r="AI653" s="9"/>
      <c r="AJ653" s="9"/>
      <c r="AK653" s="9"/>
      <c r="AL653" s="9"/>
      <c r="AM653" s="9"/>
      <c r="AN653" s="9"/>
      <c r="AO653" s="9"/>
      <c r="AP653" s="3"/>
      <c r="AQ653" s="23">
        <f t="shared" si="624"/>
        <v>-5.500000000000016E-2</v>
      </c>
      <c r="AR653" s="23">
        <f t="shared" si="577"/>
        <v>-0.19900000000000029</v>
      </c>
      <c r="AS653" s="23">
        <f t="shared" si="578"/>
        <v>0.32199999999999962</v>
      </c>
      <c r="AT653" s="23">
        <f t="shared" si="556"/>
        <v>3.6999999999999478E-2</v>
      </c>
      <c r="AU653" s="23">
        <f t="shared" si="557"/>
        <v>5.7999999999999829E-2</v>
      </c>
      <c r="AV653" s="23">
        <f t="shared" si="558"/>
        <v>2.5999999999999801E-2</v>
      </c>
      <c r="AW653" s="23">
        <f t="shared" si="559"/>
        <v>3.6999999999999478E-2</v>
      </c>
      <c r="AX653" s="23">
        <f t="shared" si="560"/>
        <v>2.4999999999999467E-2</v>
      </c>
      <c r="AY653" s="23">
        <f t="shared" si="561"/>
        <v>-4.0000000000004476E-3</v>
      </c>
      <c r="AZ653" s="23" t="str">
        <f t="shared" si="562"/>
        <v/>
      </c>
      <c r="BA653" s="23">
        <f t="shared" si="563"/>
        <v>-1.000000000000334E-3</v>
      </c>
      <c r="BB653" s="23">
        <f t="shared" si="564"/>
        <v>-2.2000000000000242E-2</v>
      </c>
      <c r="BC653" s="23">
        <f t="shared" si="565"/>
        <v>-8.0000000000000515E-2</v>
      </c>
      <c r="BD653" s="23">
        <f t="shared" si="566"/>
        <v>-0.14400000000000013</v>
      </c>
      <c r="BE653" s="23">
        <f t="shared" si="567"/>
        <v>-0.21200000000000019</v>
      </c>
      <c r="BF653" s="23">
        <f t="shared" si="568"/>
        <v>-3.5000000000000142E-2</v>
      </c>
      <c r="BG653" s="23">
        <f t="shared" si="569"/>
        <v>-0.12349999999999994</v>
      </c>
      <c r="BH653" s="23" t="str">
        <f t="shared" si="570"/>
        <v/>
      </c>
      <c r="BI653" s="23" t="str">
        <f t="shared" si="571"/>
        <v/>
      </c>
      <c r="BJ653" s="23" t="str">
        <f t="shared" si="572"/>
        <v/>
      </c>
      <c r="BK653" s="23" t="str">
        <f t="shared" si="573"/>
        <v/>
      </c>
      <c r="BL653" s="23" t="str">
        <f t="shared" si="574"/>
        <v/>
      </c>
      <c r="BM653" s="23" t="str">
        <f t="shared" si="575"/>
        <v/>
      </c>
      <c r="BN653" s="23" t="str">
        <f t="shared" si="576"/>
        <v/>
      </c>
      <c r="BP653" s="8">
        <f t="shared" si="626"/>
        <v>5.500000000000016E-2</v>
      </c>
      <c r="BQ653" s="8">
        <f t="shared" si="627"/>
        <v>0.19900000000000029</v>
      </c>
      <c r="BR653" s="8">
        <f t="shared" si="628"/>
        <v>0.32199999999999962</v>
      </c>
      <c r="BS653" s="8">
        <f t="shared" si="629"/>
        <v>3.6999999999999478E-2</v>
      </c>
      <c r="BT653" s="8">
        <f t="shared" si="630"/>
        <v>5.7999999999999829E-2</v>
      </c>
      <c r="BU653" s="8">
        <f t="shared" si="631"/>
        <v>2.5999999999999801E-2</v>
      </c>
      <c r="BV653" s="8">
        <f t="shared" si="632"/>
        <v>3.6999999999999478E-2</v>
      </c>
      <c r="BW653" s="8">
        <f t="shared" si="633"/>
        <v>2.4999999999999467E-2</v>
      </c>
      <c r="BX653" s="8">
        <f t="shared" si="634"/>
        <v>4.0000000000004476E-3</v>
      </c>
      <c r="BY653" s="8" t="str">
        <f t="shared" si="635"/>
        <v/>
      </c>
      <c r="BZ653" s="8">
        <f t="shared" si="636"/>
        <v>1.000000000000334E-3</v>
      </c>
      <c r="CA653" s="8">
        <f t="shared" si="637"/>
        <v>2.2000000000000242E-2</v>
      </c>
      <c r="CB653" s="8">
        <f t="shared" si="638"/>
        <v>8.0000000000000515E-2</v>
      </c>
      <c r="CC653" s="8">
        <f t="shared" si="639"/>
        <v>0.14400000000000013</v>
      </c>
      <c r="CD653" s="8">
        <f t="shared" si="640"/>
        <v>0.21200000000000019</v>
      </c>
      <c r="CE653" s="8">
        <f t="shared" si="641"/>
        <v>3.5000000000000142E-2</v>
      </c>
      <c r="CF653" s="8">
        <f t="shared" si="642"/>
        <v>0.12349999999999994</v>
      </c>
      <c r="CG653" s="8" t="str">
        <f t="shared" si="599"/>
        <v/>
      </c>
      <c r="CH653" s="8" t="str">
        <f t="shared" si="600"/>
        <v/>
      </c>
      <c r="CI653" s="8" t="str">
        <f t="shared" si="601"/>
        <v/>
      </c>
      <c r="CJ653" s="8" t="str">
        <f t="shared" si="602"/>
        <v/>
      </c>
      <c r="CK653" s="8" t="str">
        <f t="shared" si="603"/>
        <v/>
      </c>
      <c r="CL653" s="8" t="str">
        <f t="shared" si="604"/>
        <v/>
      </c>
      <c r="CM653" s="8" t="str">
        <f t="shared" si="605"/>
        <v/>
      </c>
      <c r="CN653" s="8"/>
    </row>
    <row r="654" spans="1:92">
      <c r="A654" s="1">
        <f t="shared" si="579"/>
        <v>652</v>
      </c>
      <c r="B654" s="34"/>
      <c r="C654" s="1">
        <v>7</v>
      </c>
      <c r="D654" s="4">
        <f t="shared" si="623"/>
        <v>69</v>
      </c>
      <c r="E654" s="4" t="s">
        <v>151</v>
      </c>
      <c r="F654" s="4">
        <v>1</v>
      </c>
      <c r="G654" s="4" t="s">
        <v>16</v>
      </c>
      <c r="H654" s="4" t="s">
        <v>25</v>
      </c>
      <c r="I654" s="4"/>
      <c r="J654" s="5">
        <v>90.9</v>
      </c>
      <c r="K654" s="69"/>
      <c r="L654" s="40">
        <v>2.9030000000000005</v>
      </c>
      <c r="M654" s="132" t="s">
        <v>365</v>
      </c>
      <c r="N654" s="1" t="s">
        <v>15</v>
      </c>
      <c r="O654" s="75"/>
      <c r="P654" s="25"/>
      <c r="Q654" s="3"/>
      <c r="R654" s="23">
        <v>2.7949999999999999</v>
      </c>
      <c r="S654" s="23">
        <v>2.6749999999999998</v>
      </c>
      <c r="T654" s="23">
        <v>3.214</v>
      </c>
      <c r="U654" s="23">
        <v>2.9329999999999998</v>
      </c>
      <c r="V654" s="23">
        <v>2.948</v>
      </c>
      <c r="W654" s="23">
        <v>2.9249999999999998</v>
      </c>
      <c r="X654" s="23">
        <v>2.9369999999999998</v>
      </c>
      <c r="Y654" s="23">
        <v>2.9249999999999998</v>
      </c>
      <c r="Z654" s="23">
        <v>2.899</v>
      </c>
      <c r="AA654" s="45"/>
      <c r="AB654" s="23">
        <v>2.88</v>
      </c>
      <c r="AC654" s="23">
        <v>2.8610000000000002</v>
      </c>
      <c r="AD654" s="1">
        <v>2.7989999999999999</v>
      </c>
      <c r="AE654" s="23">
        <v>2.7389999999999999</v>
      </c>
      <c r="AF654" s="23">
        <v>2.66</v>
      </c>
      <c r="AG654" s="23">
        <v>2.8650000000000002</v>
      </c>
      <c r="AH654" s="23">
        <f t="shared" si="643"/>
        <v>2.7625000000000002</v>
      </c>
      <c r="AI654" s="9"/>
      <c r="AJ654" s="9"/>
      <c r="AK654" s="9"/>
      <c r="AL654" s="9"/>
      <c r="AM654" s="9"/>
      <c r="AN654" s="9"/>
      <c r="AO654" s="9"/>
      <c r="AP654" s="3"/>
      <c r="AQ654" s="23">
        <f t="shared" si="624"/>
        <v>-0.10800000000000054</v>
      </c>
      <c r="AR654" s="23">
        <f t="shared" si="577"/>
        <v>-0.22800000000000065</v>
      </c>
      <c r="AS654" s="23">
        <f t="shared" si="578"/>
        <v>0.3109999999999995</v>
      </c>
      <c r="AT654" s="23">
        <f t="shared" ref="AT654:AT717" si="644">IF((U654&lt;&gt;"")*AND($L654&lt;&gt;"")*AND($H654&lt;&gt;"dou"),U654-$L654,"")</f>
        <v>2.9999999999999361E-2</v>
      </c>
      <c r="AU654" s="23">
        <f t="shared" ref="AU654:AU717" si="645">IF((V654&lt;&gt;"")*AND($L654&lt;&gt;"")*AND($H654&lt;&gt;"dou"),V654-$L654,"")</f>
        <v>4.4999999999999485E-2</v>
      </c>
      <c r="AV654" s="23">
        <f t="shared" ref="AV654:AV717" si="646">IF((W654&lt;&gt;"")*AND($L654&lt;&gt;"")*AND($H654&lt;&gt;"dou"),W654-$L654,"")</f>
        <v>2.1999999999999353E-2</v>
      </c>
      <c r="AW654" s="23">
        <f t="shared" ref="AW654:AW717" si="647">IF((X654&lt;&gt;"")*AND($L654&lt;&gt;"")*AND($H654&lt;&gt;"dou"),X654-$L654,"")</f>
        <v>3.3999999999999364E-2</v>
      </c>
      <c r="AX654" s="23">
        <f t="shared" ref="AX654:AX717" si="648">IF((Y654&lt;&gt;"")*AND($L654&lt;&gt;"")*AND($H654&lt;&gt;"dou"),Y654-$L654,"")</f>
        <v>2.1999999999999353E-2</v>
      </c>
      <c r="AY654" s="23">
        <f t="shared" ref="AY654:AY717" si="649">IF((Z654&lt;&gt;"")*AND($L654&lt;&gt;"")*AND($H654&lt;&gt;"dou"),Z654-$L654,"")</f>
        <v>-4.0000000000004476E-3</v>
      </c>
      <c r="AZ654" s="23" t="str">
        <f t="shared" ref="AZ654:AZ717" si="650">IF((AA654&lt;&gt;"")*AND($L654&lt;&gt;"")*AND($H654&lt;&gt;"dou"),AA654-$L654,"")</f>
        <v/>
      </c>
      <c r="BA654" s="23">
        <f t="shared" ref="BA654:BA717" si="651">IF((AB654&lt;&gt;"")*AND($L654&lt;&gt;"")*AND($H654&lt;&gt;"dou"),AB654-$L654,"")</f>
        <v>-2.3000000000000576E-2</v>
      </c>
      <c r="BB654" s="23">
        <f t="shared" ref="BB654:BB717" si="652">IF((AC654&lt;&gt;"")*AND($L654&lt;&gt;"")*AND($H654&lt;&gt;"dou"),AC654-$L654,"")</f>
        <v>-4.2000000000000259E-2</v>
      </c>
      <c r="BC654" s="23">
        <f t="shared" ref="BC654:BC717" si="653">IF((AD654&lt;&gt;"")*AND($L654&lt;&gt;"")*AND($H654&lt;&gt;"dou"),AD654-$L654,"")</f>
        <v>-0.10400000000000054</v>
      </c>
      <c r="BD654" s="23">
        <f t="shared" ref="BD654:BD717" si="654">IF((AE654&lt;&gt;"")*AND($L654&lt;&gt;"")*AND($H654&lt;&gt;"dou"),AE654-$L654,"")</f>
        <v>-0.16400000000000059</v>
      </c>
      <c r="BE654" s="23">
        <f t="shared" ref="BE654:BE717" si="655">IF((AF654&lt;&gt;"")*AND($L654&lt;&gt;"")*AND($H654&lt;&gt;"dou"),AF654-$L654,"")</f>
        <v>-0.24300000000000033</v>
      </c>
      <c r="BF654" s="23">
        <f t="shared" ref="BF654:BF717" si="656">IF((AG654&lt;&gt;"")*AND($L654&lt;&gt;"")*AND($H654&lt;&gt;"dou"),AG654-$L654,"")</f>
        <v>-3.8000000000000256E-2</v>
      </c>
      <c r="BG654" s="23">
        <f t="shared" ref="BG654:BG717" si="657">IF((AH654&lt;&gt;"")*AND($L654&lt;&gt;"")*AND($H654&lt;&gt;"dou"),AH654-$L654,"")</f>
        <v>-0.14050000000000029</v>
      </c>
      <c r="BH654" s="23" t="str">
        <f t="shared" ref="BH654:BH717" si="658">IF((AI654&lt;&gt;"")*AND($L654&lt;&gt;"")*AND($H654&lt;&gt;"dou"),AI654-$L654,"")</f>
        <v/>
      </c>
      <c r="BI654" s="23" t="str">
        <f t="shared" ref="BI654:BI717" si="659">IF((AJ654&lt;&gt;"")*AND($L654&lt;&gt;"")*AND($H654&lt;&gt;"dou"),AJ654-$L654,"")</f>
        <v/>
      </c>
      <c r="BJ654" s="23" t="str">
        <f t="shared" ref="BJ654:BJ717" si="660">IF((AK654&lt;&gt;"")*AND($L654&lt;&gt;"")*AND($H654&lt;&gt;"dou"),AK654-$L654,"")</f>
        <v/>
      </c>
      <c r="BK654" s="23" t="str">
        <f t="shared" ref="BK654:BK717" si="661">IF((AL654&lt;&gt;"")*AND($L654&lt;&gt;"")*AND($H654&lt;&gt;"dou"),AL654-$L654,"")</f>
        <v/>
      </c>
      <c r="BL654" s="23" t="str">
        <f t="shared" ref="BL654:BL717" si="662">IF((AM654&lt;&gt;"")*AND($L654&lt;&gt;"")*AND($H654&lt;&gt;"dou"),AM654-$L654,"")</f>
        <v/>
      </c>
      <c r="BM654" s="23" t="str">
        <f t="shared" ref="BM654:BM717" si="663">IF((AN654&lt;&gt;"")*AND($L654&lt;&gt;"")*AND($H654&lt;&gt;"dou"),AN654-$L654,"")</f>
        <v/>
      </c>
      <c r="BN654" s="23" t="str">
        <f t="shared" ref="BN654:BN717" si="664">IF((AO654&lt;&gt;"")*AND($L654&lt;&gt;"")*AND($H654&lt;&gt;"dou"),AO654-$L654,"")</f>
        <v/>
      </c>
      <c r="BP654" s="8">
        <f t="shared" si="626"/>
        <v>0.10800000000000054</v>
      </c>
      <c r="BQ654" s="8">
        <f t="shared" si="627"/>
        <v>0.22800000000000065</v>
      </c>
      <c r="BR654" s="8">
        <f t="shared" si="628"/>
        <v>0.3109999999999995</v>
      </c>
      <c r="BS654" s="8">
        <f t="shared" si="629"/>
        <v>2.9999999999999361E-2</v>
      </c>
      <c r="BT654" s="8">
        <f t="shared" si="630"/>
        <v>4.4999999999999485E-2</v>
      </c>
      <c r="BU654" s="8">
        <f t="shared" si="631"/>
        <v>2.1999999999999353E-2</v>
      </c>
      <c r="BV654" s="8">
        <f t="shared" si="632"/>
        <v>3.3999999999999364E-2</v>
      </c>
      <c r="BW654" s="8">
        <f t="shared" si="633"/>
        <v>2.1999999999999353E-2</v>
      </c>
      <c r="BX654" s="8">
        <f t="shared" si="634"/>
        <v>4.0000000000004476E-3</v>
      </c>
      <c r="BY654" s="8" t="str">
        <f t="shared" si="635"/>
        <v/>
      </c>
      <c r="BZ654" s="8">
        <f t="shared" si="636"/>
        <v>2.3000000000000576E-2</v>
      </c>
      <c r="CA654" s="8">
        <f t="shared" si="637"/>
        <v>4.2000000000000259E-2</v>
      </c>
      <c r="CB654" s="8">
        <f t="shared" si="638"/>
        <v>0.10400000000000054</v>
      </c>
      <c r="CC654" s="8">
        <f t="shared" si="639"/>
        <v>0.16400000000000059</v>
      </c>
      <c r="CD654" s="8">
        <f t="shared" si="640"/>
        <v>0.24300000000000033</v>
      </c>
      <c r="CE654" s="8">
        <f t="shared" si="641"/>
        <v>3.8000000000000256E-2</v>
      </c>
      <c r="CF654" s="8">
        <f t="shared" si="642"/>
        <v>0.14050000000000029</v>
      </c>
      <c r="CG654" s="8" t="str">
        <f t="shared" si="599"/>
        <v/>
      </c>
      <c r="CH654" s="8" t="str">
        <f t="shared" si="600"/>
        <v/>
      </c>
      <c r="CI654" s="8" t="str">
        <f t="shared" si="601"/>
        <v/>
      </c>
      <c r="CJ654" s="8" t="str">
        <f t="shared" si="602"/>
        <v/>
      </c>
      <c r="CK654" s="8" t="str">
        <f t="shared" si="603"/>
        <v/>
      </c>
      <c r="CL654" s="8" t="str">
        <f t="shared" si="604"/>
        <v/>
      </c>
      <c r="CM654" s="8" t="str">
        <f t="shared" si="605"/>
        <v/>
      </c>
      <c r="CN654" s="8"/>
    </row>
    <row r="655" spans="1:92">
      <c r="A655" s="1">
        <f t="shared" si="579"/>
        <v>653</v>
      </c>
      <c r="B655" s="34"/>
      <c r="C655" s="1">
        <v>7</v>
      </c>
      <c r="D655" s="4">
        <f t="shared" si="623"/>
        <v>69</v>
      </c>
      <c r="E655" s="4" t="s">
        <v>148</v>
      </c>
      <c r="F655" s="4">
        <v>1</v>
      </c>
      <c r="G655" s="4" t="s">
        <v>16</v>
      </c>
      <c r="H655" s="4" t="s">
        <v>24</v>
      </c>
      <c r="I655" s="4"/>
      <c r="J655" s="5">
        <v>91.2</v>
      </c>
      <c r="K655" s="67">
        <v>5.0000000000000001E-3</v>
      </c>
      <c r="L655" s="40">
        <v>3.0640000000000005</v>
      </c>
      <c r="M655" s="132" t="s">
        <v>365</v>
      </c>
      <c r="N655" s="1" t="s">
        <v>15</v>
      </c>
      <c r="O655" s="75"/>
      <c r="P655" s="25"/>
      <c r="Q655" s="3"/>
      <c r="R655" s="23">
        <v>2.9660000000000002</v>
      </c>
      <c r="S655" s="23">
        <v>2.8479999999999999</v>
      </c>
      <c r="T655" s="23">
        <v>3.3839999999999999</v>
      </c>
      <c r="U655" s="23">
        <v>3.09</v>
      </c>
      <c r="V655" s="23">
        <v>3.11</v>
      </c>
      <c r="W655" s="23">
        <v>3.0910000000000002</v>
      </c>
      <c r="X655" s="23">
        <v>3.1019999999999999</v>
      </c>
      <c r="Y655" s="23">
        <v>3.0870000000000002</v>
      </c>
      <c r="Z655" s="23">
        <v>3.0640000000000001</v>
      </c>
      <c r="AA655" s="45"/>
      <c r="AB655" s="23">
        <v>3.0569999999999999</v>
      </c>
      <c r="AC655" s="23">
        <v>3.0339999999999998</v>
      </c>
      <c r="AD655" s="1">
        <v>2.972</v>
      </c>
      <c r="AE655" s="23">
        <v>2.9169999999999998</v>
      </c>
      <c r="AF655" s="23">
        <v>2.84</v>
      </c>
      <c r="AG655" s="23">
        <v>3.028</v>
      </c>
      <c r="AH655" s="23">
        <f t="shared" si="643"/>
        <v>2.9340000000000002</v>
      </c>
      <c r="AI655" s="9"/>
      <c r="AJ655" s="9"/>
      <c r="AK655" s="9"/>
      <c r="AL655" s="9"/>
      <c r="AM655" s="9"/>
      <c r="AN655" s="9"/>
      <c r="AO655" s="9"/>
      <c r="AP655" s="3"/>
      <c r="AQ655" s="23">
        <f t="shared" si="624"/>
        <v>-9.8000000000000309E-2</v>
      </c>
      <c r="AR655" s="23">
        <f t="shared" ref="AR655:AR718" si="665">IF((S655&lt;&gt;"")*AND($L655&lt;&gt;"")*AND($H655&lt;&gt;"dou"),S655-$L655,"")</f>
        <v>-0.21600000000000064</v>
      </c>
      <c r="AS655" s="23">
        <f t="shared" ref="AS655:AS718" si="666">IF((T655&lt;&gt;"")*AND($L655&lt;&gt;"")*AND($H655&lt;&gt;"dou"),T655-$L655,"")</f>
        <v>0.3199999999999994</v>
      </c>
      <c r="AT655" s="23">
        <f t="shared" si="644"/>
        <v>2.5999999999999357E-2</v>
      </c>
      <c r="AU655" s="23">
        <f t="shared" si="645"/>
        <v>4.5999999999999375E-2</v>
      </c>
      <c r="AV655" s="23">
        <f t="shared" si="646"/>
        <v>2.6999999999999691E-2</v>
      </c>
      <c r="AW655" s="23">
        <f t="shared" si="647"/>
        <v>3.7999999999999368E-2</v>
      </c>
      <c r="AX655" s="23">
        <f t="shared" si="648"/>
        <v>2.2999999999999687E-2</v>
      </c>
      <c r="AY655" s="23">
        <f t="shared" si="649"/>
        <v>-4.4408920985006262E-16</v>
      </c>
      <c r="AZ655" s="23" t="str">
        <f t="shared" si="650"/>
        <v/>
      </c>
      <c r="BA655" s="23">
        <f t="shared" si="651"/>
        <v>-7.0000000000005613E-3</v>
      </c>
      <c r="BB655" s="23">
        <f t="shared" si="652"/>
        <v>-3.0000000000000693E-2</v>
      </c>
      <c r="BC655" s="23">
        <f t="shared" si="653"/>
        <v>-9.2000000000000526E-2</v>
      </c>
      <c r="BD655" s="23">
        <f t="shared" si="654"/>
        <v>-0.14700000000000069</v>
      </c>
      <c r="BE655" s="23">
        <f t="shared" si="655"/>
        <v>-0.22400000000000064</v>
      </c>
      <c r="BF655" s="23">
        <f t="shared" si="656"/>
        <v>-3.6000000000000476E-2</v>
      </c>
      <c r="BG655" s="23">
        <f t="shared" si="657"/>
        <v>-0.13000000000000034</v>
      </c>
      <c r="BH655" s="23" t="str">
        <f t="shared" si="658"/>
        <v/>
      </c>
      <c r="BI655" s="23" t="str">
        <f t="shared" si="659"/>
        <v/>
      </c>
      <c r="BJ655" s="23" t="str">
        <f t="shared" si="660"/>
        <v/>
      </c>
      <c r="BK655" s="23" t="str">
        <f t="shared" si="661"/>
        <v/>
      </c>
      <c r="BL655" s="23" t="str">
        <f t="shared" si="662"/>
        <v/>
      </c>
      <c r="BM655" s="23" t="str">
        <f t="shared" si="663"/>
        <v/>
      </c>
      <c r="BN655" s="23" t="str">
        <f t="shared" si="664"/>
        <v/>
      </c>
      <c r="BP655" s="8">
        <f t="shared" si="626"/>
        <v>9.8000000000000309E-2</v>
      </c>
      <c r="BQ655" s="8">
        <f t="shared" si="627"/>
        <v>0.21600000000000064</v>
      </c>
      <c r="BR655" s="8">
        <f t="shared" si="628"/>
        <v>0.3199999999999994</v>
      </c>
      <c r="BS655" s="8">
        <f t="shared" si="629"/>
        <v>2.5999999999999357E-2</v>
      </c>
      <c r="BT655" s="8">
        <f t="shared" si="630"/>
        <v>4.5999999999999375E-2</v>
      </c>
      <c r="BU655" s="8">
        <f t="shared" si="631"/>
        <v>2.6999999999999691E-2</v>
      </c>
      <c r="BV655" s="8">
        <f t="shared" si="632"/>
        <v>3.7999999999999368E-2</v>
      </c>
      <c r="BW655" s="8">
        <f t="shared" si="633"/>
        <v>2.2999999999999687E-2</v>
      </c>
      <c r="BX655" s="8">
        <f t="shared" si="634"/>
        <v>4.4408920985006262E-16</v>
      </c>
      <c r="BY655" s="8" t="str">
        <f t="shared" si="635"/>
        <v/>
      </c>
      <c r="BZ655" s="8">
        <f t="shared" si="636"/>
        <v>7.0000000000005613E-3</v>
      </c>
      <c r="CA655" s="8">
        <f t="shared" si="637"/>
        <v>3.0000000000000693E-2</v>
      </c>
      <c r="CB655" s="8">
        <f t="shared" si="638"/>
        <v>9.2000000000000526E-2</v>
      </c>
      <c r="CC655" s="8">
        <f t="shared" si="639"/>
        <v>0.14700000000000069</v>
      </c>
      <c r="CD655" s="8">
        <f t="shared" si="640"/>
        <v>0.22400000000000064</v>
      </c>
      <c r="CE655" s="8">
        <f t="shared" si="641"/>
        <v>3.6000000000000476E-2</v>
      </c>
      <c r="CF655" s="8">
        <f t="shared" si="642"/>
        <v>0.13000000000000034</v>
      </c>
      <c r="CG655" s="8" t="str">
        <f t="shared" si="599"/>
        <v/>
      </c>
      <c r="CH655" s="8" t="str">
        <f t="shared" si="600"/>
        <v/>
      </c>
      <c r="CI655" s="8" t="str">
        <f t="shared" si="601"/>
        <v/>
      </c>
      <c r="CJ655" s="8" t="str">
        <f t="shared" si="602"/>
        <v/>
      </c>
      <c r="CK655" s="8" t="str">
        <f t="shared" si="603"/>
        <v/>
      </c>
      <c r="CL655" s="8" t="str">
        <f t="shared" si="604"/>
        <v/>
      </c>
      <c r="CM655" s="8" t="str">
        <f t="shared" si="605"/>
        <v/>
      </c>
      <c r="CN655" s="8"/>
    </row>
    <row r="656" spans="1:92">
      <c r="A656" s="1">
        <f t="shared" si="579"/>
        <v>654</v>
      </c>
      <c r="B656" s="34"/>
      <c r="C656" s="1">
        <v>7</v>
      </c>
      <c r="D656" s="4">
        <f t="shared" si="623"/>
        <v>69</v>
      </c>
      <c r="E656" s="4" t="s">
        <v>151</v>
      </c>
      <c r="F656" s="4">
        <v>1</v>
      </c>
      <c r="G656" s="4" t="s">
        <v>16</v>
      </c>
      <c r="H656" s="4" t="s">
        <v>25</v>
      </c>
      <c r="I656" s="4"/>
      <c r="J656" s="5">
        <v>91.3</v>
      </c>
      <c r="K656" s="69"/>
      <c r="L656" s="40">
        <v>3.4459999999999997</v>
      </c>
      <c r="M656" s="132" t="s">
        <v>365</v>
      </c>
      <c r="N656" s="1" t="s">
        <v>15</v>
      </c>
      <c r="O656" s="75"/>
      <c r="P656" s="25"/>
      <c r="Q656" s="3"/>
      <c r="R656" s="23">
        <v>3.3210000000000002</v>
      </c>
      <c r="S656" s="23">
        <v>3.214</v>
      </c>
      <c r="T656" s="23">
        <v>3.762</v>
      </c>
      <c r="U656" s="23">
        <v>3.49</v>
      </c>
      <c r="V656" s="23">
        <v>3.488</v>
      </c>
      <c r="W656" s="23">
        <v>3.4740000000000002</v>
      </c>
      <c r="X656" s="23">
        <v>3.4849999999999999</v>
      </c>
      <c r="Y656" s="23">
        <v>3.47</v>
      </c>
      <c r="Z656" s="23">
        <v>3.448</v>
      </c>
      <c r="AA656" s="45"/>
      <c r="AB656" s="23">
        <v>3.423</v>
      </c>
      <c r="AC656" s="23">
        <v>3.4009999999999998</v>
      </c>
      <c r="AD656" s="1">
        <v>3.3380000000000001</v>
      </c>
      <c r="AE656" s="23">
        <v>3.2829999999999999</v>
      </c>
      <c r="AF656" s="23">
        <v>3.2029999999999998</v>
      </c>
      <c r="AG656" s="23">
        <v>3.4060000000000001</v>
      </c>
      <c r="AH656" s="23">
        <f t="shared" si="643"/>
        <v>3.3045</v>
      </c>
      <c r="AI656" s="9"/>
      <c r="AJ656" s="9"/>
      <c r="AK656" s="9"/>
      <c r="AL656" s="9"/>
      <c r="AM656" s="9"/>
      <c r="AN656" s="9"/>
      <c r="AO656" s="9"/>
      <c r="AP656" s="3"/>
      <c r="AQ656" s="23">
        <f t="shared" si="624"/>
        <v>-0.12499999999999956</v>
      </c>
      <c r="AR656" s="23">
        <f t="shared" si="665"/>
        <v>-0.23199999999999976</v>
      </c>
      <c r="AS656" s="23">
        <f t="shared" si="666"/>
        <v>0.31600000000000028</v>
      </c>
      <c r="AT656" s="23">
        <f t="shared" si="644"/>
        <v>4.4000000000000483E-2</v>
      </c>
      <c r="AU656" s="23">
        <f t="shared" si="645"/>
        <v>4.2000000000000259E-2</v>
      </c>
      <c r="AV656" s="23">
        <f t="shared" si="646"/>
        <v>2.8000000000000469E-2</v>
      </c>
      <c r="AW656" s="23">
        <f t="shared" si="647"/>
        <v>3.9000000000000146E-2</v>
      </c>
      <c r="AX656" s="23">
        <f t="shared" si="648"/>
        <v>2.4000000000000465E-2</v>
      </c>
      <c r="AY656" s="23">
        <f t="shared" si="649"/>
        <v>2.0000000000002238E-3</v>
      </c>
      <c r="AZ656" s="23" t="str">
        <f t="shared" si="650"/>
        <v/>
      </c>
      <c r="BA656" s="23">
        <f t="shared" si="651"/>
        <v>-2.2999999999999687E-2</v>
      </c>
      <c r="BB656" s="23">
        <f t="shared" si="652"/>
        <v>-4.4999999999999929E-2</v>
      </c>
      <c r="BC656" s="23">
        <f t="shared" si="653"/>
        <v>-0.10799999999999965</v>
      </c>
      <c r="BD656" s="23">
        <f t="shared" si="654"/>
        <v>-0.16299999999999981</v>
      </c>
      <c r="BE656" s="23">
        <f t="shared" si="655"/>
        <v>-0.24299999999999988</v>
      </c>
      <c r="BF656" s="23">
        <f t="shared" si="656"/>
        <v>-3.9999999999999591E-2</v>
      </c>
      <c r="BG656" s="23">
        <f t="shared" si="657"/>
        <v>-0.14149999999999974</v>
      </c>
      <c r="BH656" s="23" t="str">
        <f t="shared" si="658"/>
        <v/>
      </c>
      <c r="BI656" s="23" t="str">
        <f t="shared" si="659"/>
        <v/>
      </c>
      <c r="BJ656" s="23" t="str">
        <f t="shared" si="660"/>
        <v/>
      </c>
      <c r="BK656" s="23" t="str">
        <f t="shared" si="661"/>
        <v/>
      </c>
      <c r="BL656" s="23" t="str">
        <f t="shared" si="662"/>
        <v/>
      </c>
      <c r="BM656" s="23" t="str">
        <f t="shared" si="663"/>
        <v/>
      </c>
      <c r="BN656" s="23" t="str">
        <f t="shared" si="664"/>
        <v/>
      </c>
      <c r="BP656" s="8">
        <f t="shared" si="626"/>
        <v>0.12499999999999956</v>
      </c>
      <c r="BQ656" s="8">
        <f t="shared" si="627"/>
        <v>0.23199999999999976</v>
      </c>
      <c r="BR656" s="8">
        <f t="shared" si="628"/>
        <v>0.31600000000000028</v>
      </c>
      <c r="BS656" s="8">
        <f t="shared" si="629"/>
        <v>4.4000000000000483E-2</v>
      </c>
      <c r="BT656" s="8">
        <f t="shared" si="630"/>
        <v>4.2000000000000259E-2</v>
      </c>
      <c r="BU656" s="8">
        <f t="shared" si="631"/>
        <v>2.8000000000000469E-2</v>
      </c>
      <c r="BV656" s="8">
        <f t="shared" si="632"/>
        <v>3.9000000000000146E-2</v>
      </c>
      <c r="BW656" s="8">
        <f t="shared" si="633"/>
        <v>2.4000000000000465E-2</v>
      </c>
      <c r="BX656" s="8">
        <f t="shared" si="634"/>
        <v>2.0000000000002238E-3</v>
      </c>
      <c r="BY656" s="8" t="str">
        <f t="shared" si="635"/>
        <v/>
      </c>
      <c r="BZ656" s="8">
        <f t="shared" si="636"/>
        <v>2.2999999999999687E-2</v>
      </c>
      <c r="CA656" s="8">
        <f t="shared" si="637"/>
        <v>4.4999999999999929E-2</v>
      </c>
      <c r="CB656" s="8">
        <f t="shared" si="638"/>
        <v>0.10799999999999965</v>
      </c>
      <c r="CC656" s="8">
        <f t="shared" si="639"/>
        <v>0.16299999999999981</v>
      </c>
      <c r="CD656" s="8">
        <f t="shared" si="640"/>
        <v>0.24299999999999988</v>
      </c>
      <c r="CE656" s="8">
        <f t="shared" si="641"/>
        <v>3.9999999999999591E-2</v>
      </c>
      <c r="CF656" s="8">
        <f t="shared" si="642"/>
        <v>0.14149999999999974</v>
      </c>
      <c r="CG656" s="8" t="str">
        <f t="shared" si="599"/>
        <v/>
      </c>
      <c r="CH656" s="8" t="str">
        <f t="shared" si="600"/>
        <v/>
      </c>
      <c r="CI656" s="8" t="str">
        <f t="shared" si="601"/>
        <v/>
      </c>
      <c r="CJ656" s="8" t="str">
        <f t="shared" si="602"/>
        <v/>
      </c>
      <c r="CK656" s="8" t="str">
        <f t="shared" si="603"/>
        <v/>
      </c>
      <c r="CL656" s="8" t="str">
        <f t="shared" si="604"/>
        <v/>
      </c>
      <c r="CM656" s="8" t="str">
        <f t="shared" si="605"/>
        <v/>
      </c>
      <c r="CN656" s="8"/>
    </row>
    <row r="657" spans="1:92">
      <c r="A657" s="1">
        <f t="shared" si="579"/>
        <v>655</v>
      </c>
      <c r="B657" s="34"/>
      <c r="C657" s="1">
        <v>7</v>
      </c>
      <c r="D657" s="4">
        <f t="shared" si="623"/>
        <v>69</v>
      </c>
      <c r="E657" s="4" t="s">
        <v>148</v>
      </c>
      <c r="F657" s="4">
        <v>1</v>
      </c>
      <c r="G657" s="4" t="s">
        <v>16</v>
      </c>
      <c r="H657" s="4" t="s">
        <v>24</v>
      </c>
      <c r="I657" s="4"/>
      <c r="J657" s="5">
        <v>91.2</v>
      </c>
      <c r="K657" s="67">
        <v>1E-3</v>
      </c>
      <c r="L657" s="40">
        <v>3.4939999999999998</v>
      </c>
      <c r="M657" s="132" t="s">
        <v>365</v>
      </c>
      <c r="N657" s="1" t="s">
        <v>15</v>
      </c>
      <c r="O657" s="75"/>
      <c r="P657" s="25"/>
      <c r="Q657" s="3"/>
      <c r="R657" s="23">
        <v>3.367</v>
      </c>
      <c r="S657" s="23">
        <v>3.258</v>
      </c>
      <c r="T657" s="23">
        <v>3.8109999999999999</v>
      </c>
      <c r="U657" s="23">
        <v>3.5489999999999999</v>
      </c>
      <c r="V657" s="23">
        <v>3.5390000000000001</v>
      </c>
      <c r="W657" s="23">
        <v>3.5230000000000001</v>
      </c>
      <c r="X657" s="23">
        <v>3.5339999999999998</v>
      </c>
      <c r="Y657" s="23">
        <v>3.52</v>
      </c>
      <c r="Z657" s="23">
        <v>3.4969999999999999</v>
      </c>
      <c r="AA657" s="45"/>
      <c r="AB657" s="23">
        <v>3.468</v>
      </c>
      <c r="AC657" s="23">
        <v>3.4449999999999998</v>
      </c>
      <c r="AD657" s="1">
        <v>3.383</v>
      </c>
      <c r="AE657" s="23">
        <v>3.3290000000000002</v>
      </c>
      <c r="AF657" s="23">
        <v>3.2490000000000001</v>
      </c>
      <c r="AG657" s="23">
        <v>3.4590000000000001</v>
      </c>
      <c r="AH657" s="23">
        <f t="shared" si="643"/>
        <v>3.3540000000000001</v>
      </c>
      <c r="AI657" s="9"/>
      <c r="AJ657" s="9"/>
      <c r="AK657" s="9"/>
      <c r="AL657" s="9"/>
      <c r="AM657" s="9"/>
      <c r="AN657" s="9"/>
      <c r="AO657" s="9"/>
      <c r="AP657" s="3"/>
      <c r="AQ657" s="23">
        <f t="shared" si="624"/>
        <v>-0.12699999999999978</v>
      </c>
      <c r="AR657" s="23">
        <f t="shared" si="665"/>
        <v>-0.23599999999999977</v>
      </c>
      <c r="AS657" s="23">
        <f t="shared" si="666"/>
        <v>0.31700000000000017</v>
      </c>
      <c r="AT657" s="23">
        <f t="shared" si="644"/>
        <v>5.500000000000016E-2</v>
      </c>
      <c r="AU657" s="23">
        <f t="shared" si="645"/>
        <v>4.5000000000000373E-2</v>
      </c>
      <c r="AV657" s="23">
        <f t="shared" si="646"/>
        <v>2.9000000000000359E-2</v>
      </c>
      <c r="AW657" s="23">
        <f t="shared" si="647"/>
        <v>4.0000000000000036E-2</v>
      </c>
      <c r="AX657" s="23">
        <f t="shared" si="648"/>
        <v>2.6000000000000245E-2</v>
      </c>
      <c r="AY657" s="23">
        <f t="shared" si="649"/>
        <v>3.0000000000001137E-3</v>
      </c>
      <c r="AZ657" s="23" t="str">
        <f t="shared" si="650"/>
        <v/>
      </c>
      <c r="BA657" s="23">
        <f t="shared" si="651"/>
        <v>-2.5999999999999801E-2</v>
      </c>
      <c r="BB657" s="23">
        <f t="shared" si="652"/>
        <v>-4.8999999999999932E-2</v>
      </c>
      <c r="BC657" s="23">
        <f t="shared" si="653"/>
        <v>-0.11099999999999977</v>
      </c>
      <c r="BD657" s="23">
        <f t="shared" si="654"/>
        <v>-0.16499999999999959</v>
      </c>
      <c r="BE657" s="23">
        <f t="shared" si="655"/>
        <v>-0.24499999999999966</v>
      </c>
      <c r="BF657" s="23">
        <f t="shared" si="656"/>
        <v>-3.4999999999999698E-2</v>
      </c>
      <c r="BG657" s="23">
        <f t="shared" si="657"/>
        <v>-0.13999999999999968</v>
      </c>
      <c r="BH657" s="23" t="str">
        <f t="shared" si="658"/>
        <v/>
      </c>
      <c r="BI657" s="23" t="str">
        <f t="shared" si="659"/>
        <v/>
      </c>
      <c r="BJ657" s="23" t="str">
        <f t="shared" si="660"/>
        <v/>
      </c>
      <c r="BK657" s="23" t="str">
        <f t="shared" si="661"/>
        <v/>
      </c>
      <c r="BL657" s="23" t="str">
        <f t="shared" si="662"/>
        <v/>
      </c>
      <c r="BM657" s="23" t="str">
        <f t="shared" si="663"/>
        <v/>
      </c>
      <c r="BN657" s="23" t="str">
        <f t="shared" si="664"/>
        <v/>
      </c>
      <c r="BP657" s="8">
        <f t="shared" si="582"/>
        <v>0.12699999999999978</v>
      </c>
      <c r="BQ657" s="8">
        <f t="shared" si="583"/>
        <v>0.23599999999999977</v>
      </c>
      <c r="BR657" s="8">
        <f t="shared" si="584"/>
        <v>0.31700000000000017</v>
      </c>
      <c r="BS657" s="8">
        <f t="shared" si="585"/>
        <v>5.500000000000016E-2</v>
      </c>
      <c r="BT657" s="8">
        <f t="shared" si="586"/>
        <v>4.5000000000000373E-2</v>
      </c>
      <c r="BU657" s="8">
        <f t="shared" si="587"/>
        <v>2.9000000000000359E-2</v>
      </c>
      <c r="BV657" s="8">
        <f t="shared" si="588"/>
        <v>4.0000000000000036E-2</v>
      </c>
      <c r="BW657" s="8">
        <f t="shared" si="589"/>
        <v>2.6000000000000245E-2</v>
      </c>
      <c r="BX657" s="8">
        <f t="shared" si="590"/>
        <v>3.0000000000001137E-3</v>
      </c>
      <c r="BY657" s="8" t="str">
        <f t="shared" si="591"/>
        <v/>
      </c>
      <c r="BZ657" s="8">
        <f t="shared" si="592"/>
        <v>2.5999999999999801E-2</v>
      </c>
      <c r="CA657" s="8">
        <f t="shared" si="593"/>
        <v>4.8999999999999932E-2</v>
      </c>
      <c r="CB657" s="8">
        <f t="shared" si="594"/>
        <v>0.11099999999999977</v>
      </c>
      <c r="CC657" s="8">
        <f t="shared" si="595"/>
        <v>0.16499999999999959</v>
      </c>
      <c r="CD657" s="8">
        <f t="shared" si="596"/>
        <v>0.24499999999999966</v>
      </c>
      <c r="CE657" s="8">
        <f t="shared" si="597"/>
        <v>3.4999999999999698E-2</v>
      </c>
      <c r="CF657" s="8">
        <f t="shared" si="598"/>
        <v>0.13999999999999968</v>
      </c>
      <c r="CG657" s="8" t="str">
        <f t="shared" si="599"/>
        <v/>
      </c>
      <c r="CH657" s="8" t="str">
        <f t="shared" si="600"/>
        <v/>
      </c>
      <c r="CI657" s="8" t="str">
        <f t="shared" si="601"/>
        <v/>
      </c>
      <c r="CJ657" s="8" t="str">
        <f t="shared" si="602"/>
        <v/>
      </c>
      <c r="CK657" s="8" t="str">
        <f t="shared" si="603"/>
        <v/>
      </c>
      <c r="CL657" s="8" t="str">
        <f t="shared" si="604"/>
        <v/>
      </c>
      <c r="CM657" s="8" t="str">
        <f t="shared" si="605"/>
        <v/>
      </c>
      <c r="CN657" s="8"/>
    </row>
    <row r="658" spans="1:92">
      <c r="A658" s="1">
        <f t="shared" si="579"/>
        <v>656</v>
      </c>
      <c r="B658" s="34"/>
      <c r="C658" s="1">
        <v>7</v>
      </c>
      <c r="D658" s="4">
        <f t="shared" si="623"/>
        <v>69</v>
      </c>
      <c r="E658" s="4" t="s">
        <v>157</v>
      </c>
      <c r="F658" s="4">
        <v>1</v>
      </c>
      <c r="G658" s="4" t="s">
        <v>16</v>
      </c>
      <c r="H658" s="4" t="s">
        <v>17</v>
      </c>
      <c r="I658" s="4"/>
      <c r="J658" s="5">
        <v>85</v>
      </c>
      <c r="K658" s="67">
        <v>0</v>
      </c>
      <c r="L658" s="40">
        <v>3.7919999999999998</v>
      </c>
      <c r="M658" s="132" t="s">
        <v>365</v>
      </c>
      <c r="N658" s="1" t="s">
        <v>15</v>
      </c>
      <c r="O658" s="75"/>
      <c r="P658" s="25"/>
      <c r="Q658" s="3"/>
      <c r="R658" s="23">
        <v>2.8359999999999999</v>
      </c>
      <c r="S658" s="23">
        <v>2.9140000000000001</v>
      </c>
      <c r="T658" s="23">
        <v>4.1669999999999998</v>
      </c>
      <c r="U658" s="45"/>
      <c r="V658" s="23">
        <v>4.1139999999999999</v>
      </c>
      <c r="W658" s="23">
        <v>3.89</v>
      </c>
      <c r="X658" s="23">
        <v>3.91</v>
      </c>
      <c r="Y658" s="23">
        <v>3.8620000000000001</v>
      </c>
      <c r="Z658" s="23">
        <v>3.6970000000000001</v>
      </c>
      <c r="AA658" s="45"/>
      <c r="AB658" s="23">
        <v>3.71</v>
      </c>
      <c r="AC658" s="23">
        <v>3.778</v>
      </c>
      <c r="AD658" s="1">
        <v>3.4980000000000002</v>
      </c>
      <c r="AE658" s="23">
        <v>3.492</v>
      </c>
      <c r="AF658" s="23">
        <v>2.871</v>
      </c>
      <c r="AG658" s="23">
        <v>4.7279999999999998</v>
      </c>
      <c r="AH658" s="23">
        <f t="shared" ref="AH658" si="667">SUM(AF658:AG658)/2</f>
        <v>3.7995000000000001</v>
      </c>
      <c r="AI658" s="9"/>
      <c r="AJ658" s="9"/>
      <c r="AK658" s="9"/>
      <c r="AL658" s="9"/>
      <c r="AM658" s="9"/>
      <c r="AN658" s="9"/>
      <c r="AO658" s="9"/>
      <c r="AP658" s="3"/>
      <c r="AQ658" s="23">
        <f t="shared" si="624"/>
        <v>-0.95599999999999996</v>
      </c>
      <c r="AR658" s="23">
        <f t="shared" si="665"/>
        <v>-0.87799999999999967</v>
      </c>
      <c r="AS658" s="23">
        <f t="shared" si="666"/>
        <v>0.375</v>
      </c>
      <c r="AT658" s="23" t="str">
        <f t="shared" si="644"/>
        <v/>
      </c>
      <c r="AU658" s="23">
        <f t="shared" si="645"/>
        <v>0.32200000000000006</v>
      </c>
      <c r="AV658" s="23">
        <f t="shared" si="646"/>
        <v>9.8000000000000309E-2</v>
      </c>
      <c r="AW658" s="23">
        <f t="shared" si="647"/>
        <v>0.11800000000000033</v>
      </c>
      <c r="AX658" s="23">
        <f t="shared" si="648"/>
        <v>7.0000000000000284E-2</v>
      </c>
      <c r="AY658" s="23">
        <f t="shared" si="649"/>
        <v>-9.4999999999999751E-2</v>
      </c>
      <c r="AZ658" s="23" t="str">
        <f t="shared" si="650"/>
        <v/>
      </c>
      <c r="BA658" s="23">
        <f t="shared" si="651"/>
        <v>-8.1999999999999851E-2</v>
      </c>
      <c r="BB658" s="23">
        <f t="shared" si="652"/>
        <v>-1.399999999999979E-2</v>
      </c>
      <c r="BC658" s="23">
        <f t="shared" si="653"/>
        <v>-0.29399999999999959</v>
      </c>
      <c r="BD658" s="23">
        <f t="shared" si="654"/>
        <v>-0.29999999999999982</v>
      </c>
      <c r="BE658" s="23">
        <f t="shared" si="655"/>
        <v>-0.92099999999999982</v>
      </c>
      <c r="BF658" s="23">
        <f t="shared" si="656"/>
        <v>0.93599999999999994</v>
      </c>
      <c r="BG658" s="23">
        <f t="shared" si="657"/>
        <v>7.5000000000002842E-3</v>
      </c>
      <c r="BH658" s="23" t="str">
        <f t="shared" si="658"/>
        <v/>
      </c>
      <c r="BI658" s="23" t="str">
        <f t="shared" si="659"/>
        <v/>
      </c>
      <c r="BJ658" s="23" t="str">
        <f t="shared" si="660"/>
        <v/>
      </c>
      <c r="BK658" s="23" t="str">
        <f t="shared" si="661"/>
        <v/>
      </c>
      <c r="BL658" s="23" t="str">
        <f t="shared" si="662"/>
        <v/>
      </c>
      <c r="BM658" s="23" t="str">
        <f t="shared" si="663"/>
        <v/>
      </c>
      <c r="BN658" s="23" t="str">
        <f t="shared" si="664"/>
        <v/>
      </c>
      <c r="BP658" s="8">
        <f t="shared" si="582"/>
        <v>0.95599999999999996</v>
      </c>
      <c r="BQ658" s="8">
        <f t="shared" si="583"/>
        <v>0.87799999999999967</v>
      </c>
      <c r="BR658" s="8">
        <f t="shared" si="584"/>
        <v>0.375</v>
      </c>
      <c r="BS658" s="8" t="str">
        <f t="shared" si="585"/>
        <v/>
      </c>
      <c r="BT658" s="8">
        <f t="shared" si="586"/>
        <v>0.32200000000000006</v>
      </c>
      <c r="BU658" s="8">
        <f t="shared" si="587"/>
        <v>9.8000000000000309E-2</v>
      </c>
      <c r="BV658" s="8">
        <f t="shared" si="588"/>
        <v>0.11800000000000033</v>
      </c>
      <c r="BW658" s="8">
        <f t="shared" si="589"/>
        <v>7.0000000000000284E-2</v>
      </c>
      <c r="BX658" s="8">
        <f t="shared" si="590"/>
        <v>9.4999999999999751E-2</v>
      </c>
      <c r="BY658" s="8" t="str">
        <f t="shared" si="591"/>
        <v/>
      </c>
      <c r="BZ658" s="8">
        <f t="shared" si="592"/>
        <v>8.1999999999999851E-2</v>
      </c>
      <c r="CA658" s="8">
        <f t="shared" si="593"/>
        <v>1.399999999999979E-2</v>
      </c>
      <c r="CB658" s="8">
        <f t="shared" si="594"/>
        <v>0.29399999999999959</v>
      </c>
      <c r="CC658" s="8">
        <f t="shared" si="595"/>
        <v>0.29999999999999982</v>
      </c>
      <c r="CD658" s="8">
        <f t="shared" si="596"/>
        <v>0.92099999999999982</v>
      </c>
      <c r="CE658" s="8">
        <f t="shared" si="597"/>
        <v>0.93599999999999994</v>
      </c>
      <c r="CF658" s="8">
        <f t="shared" si="598"/>
        <v>7.5000000000002842E-3</v>
      </c>
      <c r="CG658" s="8" t="str">
        <f t="shared" si="599"/>
        <v/>
      </c>
      <c r="CH658" s="8" t="str">
        <f t="shared" si="600"/>
        <v/>
      </c>
      <c r="CI658" s="8" t="str">
        <f t="shared" si="601"/>
        <v/>
      </c>
      <c r="CJ658" s="8" t="str">
        <f t="shared" si="602"/>
        <v/>
      </c>
      <c r="CK658" s="8" t="str">
        <f t="shared" si="603"/>
        <v/>
      </c>
      <c r="CL658" s="8" t="str">
        <f t="shared" si="604"/>
        <v/>
      </c>
      <c r="CM658" s="8" t="str">
        <f t="shared" si="605"/>
        <v/>
      </c>
      <c r="CN658" s="8"/>
    </row>
    <row r="659" spans="1:92">
      <c r="A659" s="1">
        <f t="shared" si="579"/>
        <v>657</v>
      </c>
      <c r="B659" s="34"/>
      <c r="C659" s="1">
        <v>7</v>
      </c>
      <c r="D659" s="4">
        <f t="shared" si="623"/>
        <v>69</v>
      </c>
      <c r="E659" s="4" t="s">
        <v>157</v>
      </c>
      <c r="F659" s="4">
        <v>1</v>
      </c>
      <c r="G659" s="4" t="s">
        <v>13</v>
      </c>
      <c r="H659" s="4" t="s">
        <v>19</v>
      </c>
      <c r="I659" s="4"/>
      <c r="J659" s="5">
        <v>87.3</v>
      </c>
      <c r="K659" s="67">
        <v>0.05</v>
      </c>
      <c r="L659" s="40">
        <v>3.8529999999999998</v>
      </c>
      <c r="M659" s="132" t="s">
        <v>365</v>
      </c>
      <c r="N659" s="1" t="s">
        <v>15</v>
      </c>
      <c r="O659" s="75"/>
      <c r="P659" s="25"/>
      <c r="Q659" s="3"/>
      <c r="R659" s="23">
        <v>3.9809999999999999</v>
      </c>
      <c r="S659" s="23">
        <v>3.82</v>
      </c>
      <c r="T659" s="23">
        <v>4.25</v>
      </c>
      <c r="U659" s="23">
        <v>4.0629999999999997</v>
      </c>
      <c r="V659" s="23">
        <v>3.9889999999999999</v>
      </c>
      <c r="W659" s="23">
        <v>3.9279999999999999</v>
      </c>
      <c r="X659" s="23">
        <v>3.8839999999999999</v>
      </c>
      <c r="Y659" s="23">
        <v>3.9180000000000001</v>
      </c>
      <c r="Z659" s="23">
        <v>3.847</v>
      </c>
      <c r="AA659" s="45"/>
      <c r="AB659" s="23">
        <v>3.8319999999999999</v>
      </c>
      <c r="AC659" s="23">
        <v>3.891</v>
      </c>
      <c r="AD659" s="1">
        <v>3.8820000000000001</v>
      </c>
      <c r="AE659" s="23">
        <v>3.6150000000000002</v>
      </c>
      <c r="AF659" s="23">
        <v>3.7389999999999999</v>
      </c>
      <c r="AG659" s="23">
        <v>3.8969999999999998</v>
      </c>
      <c r="AH659" s="23">
        <f t="shared" si="643"/>
        <v>3.8179999999999996</v>
      </c>
      <c r="AI659" s="9"/>
      <c r="AJ659" s="9"/>
      <c r="AK659" s="9"/>
      <c r="AL659" s="9"/>
      <c r="AM659" s="9"/>
      <c r="AN659" s="9"/>
      <c r="AO659" s="9"/>
      <c r="AP659" s="3"/>
      <c r="AQ659" s="23">
        <f t="shared" si="624"/>
        <v>0.12800000000000011</v>
      </c>
      <c r="AR659" s="23">
        <f t="shared" si="665"/>
        <v>-3.2999999999999918E-2</v>
      </c>
      <c r="AS659" s="23">
        <f t="shared" si="666"/>
        <v>0.39700000000000024</v>
      </c>
      <c r="AT659" s="23">
        <f t="shared" si="644"/>
        <v>0.20999999999999996</v>
      </c>
      <c r="AU659" s="23">
        <f t="shared" si="645"/>
        <v>0.13600000000000012</v>
      </c>
      <c r="AV659" s="23">
        <f t="shared" si="646"/>
        <v>7.5000000000000178E-2</v>
      </c>
      <c r="AW659" s="23">
        <f t="shared" si="647"/>
        <v>3.1000000000000139E-2</v>
      </c>
      <c r="AX659" s="23">
        <f t="shared" si="648"/>
        <v>6.5000000000000391E-2</v>
      </c>
      <c r="AY659" s="23">
        <f t="shared" si="649"/>
        <v>-5.9999999999997833E-3</v>
      </c>
      <c r="AZ659" s="23" t="str">
        <f t="shared" si="650"/>
        <v/>
      </c>
      <c r="BA659" s="23">
        <f t="shared" si="651"/>
        <v>-2.0999999999999908E-2</v>
      </c>
      <c r="BB659" s="23">
        <f t="shared" si="652"/>
        <v>3.8000000000000256E-2</v>
      </c>
      <c r="BC659" s="23">
        <f t="shared" si="653"/>
        <v>2.9000000000000359E-2</v>
      </c>
      <c r="BD659" s="23">
        <f t="shared" si="654"/>
        <v>-0.23799999999999955</v>
      </c>
      <c r="BE659" s="23">
        <f t="shared" si="655"/>
        <v>-0.11399999999999988</v>
      </c>
      <c r="BF659" s="23">
        <f t="shared" si="656"/>
        <v>4.4000000000000039E-2</v>
      </c>
      <c r="BG659" s="23">
        <f t="shared" si="657"/>
        <v>-3.5000000000000142E-2</v>
      </c>
      <c r="BH659" s="23" t="str">
        <f t="shared" si="658"/>
        <v/>
      </c>
      <c r="BI659" s="23" t="str">
        <f t="shared" si="659"/>
        <v/>
      </c>
      <c r="BJ659" s="23" t="str">
        <f t="shared" si="660"/>
        <v/>
      </c>
      <c r="BK659" s="23" t="str">
        <f t="shared" si="661"/>
        <v/>
      </c>
      <c r="BL659" s="23" t="str">
        <f t="shared" si="662"/>
        <v/>
      </c>
      <c r="BM659" s="23" t="str">
        <f t="shared" si="663"/>
        <v/>
      </c>
      <c r="BN659" s="23" t="str">
        <f t="shared" si="664"/>
        <v/>
      </c>
      <c r="BP659" s="8">
        <f t="shared" si="582"/>
        <v>0.12800000000000011</v>
      </c>
      <c r="BQ659" s="8">
        <f t="shared" si="583"/>
        <v>3.2999999999999918E-2</v>
      </c>
      <c r="BR659" s="8">
        <f t="shared" si="584"/>
        <v>0.39700000000000024</v>
      </c>
      <c r="BS659" s="8">
        <f t="shared" si="585"/>
        <v>0.20999999999999996</v>
      </c>
      <c r="BT659" s="8">
        <f t="shared" si="586"/>
        <v>0.13600000000000012</v>
      </c>
      <c r="BU659" s="8">
        <f t="shared" si="587"/>
        <v>7.5000000000000178E-2</v>
      </c>
      <c r="BV659" s="8">
        <f t="shared" si="588"/>
        <v>3.1000000000000139E-2</v>
      </c>
      <c r="BW659" s="8">
        <f t="shared" si="589"/>
        <v>6.5000000000000391E-2</v>
      </c>
      <c r="BX659" s="8">
        <f t="shared" si="590"/>
        <v>5.9999999999997833E-3</v>
      </c>
      <c r="BY659" s="8" t="str">
        <f t="shared" si="591"/>
        <v/>
      </c>
      <c r="BZ659" s="8">
        <f t="shared" si="592"/>
        <v>2.0999999999999908E-2</v>
      </c>
      <c r="CA659" s="8">
        <f t="shared" si="593"/>
        <v>3.8000000000000256E-2</v>
      </c>
      <c r="CB659" s="8">
        <f t="shared" si="594"/>
        <v>2.9000000000000359E-2</v>
      </c>
      <c r="CC659" s="8">
        <f t="shared" si="595"/>
        <v>0.23799999999999955</v>
      </c>
      <c r="CD659" s="8">
        <f t="shared" si="596"/>
        <v>0.11399999999999988</v>
      </c>
      <c r="CE659" s="8">
        <f t="shared" si="597"/>
        <v>4.4000000000000039E-2</v>
      </c>
      <c r="CF659" s="8">
        <f t="shared" si="598"/>
        <v>3.5000000000000142E-2</v>
      </c>
      <c r="CG659" s="8" t="str">
        <f t="shared" si="599"/>
        <v/>
      </c>
      <c r="CH659" s="8" t="str">
        <f t="shared" si="600"/>
        <v/>
      </c>
      <c r="CI659" s="8" t="str">
        <f t="shared" si="601"/>
        <v/>
      </c>
      <c r="CJ659" s="8" t="str">
        <f t="shared" si="602"/>
        <v/>
      </c>
      <c r="CK659" s="8" t="str">
        <f t="shared" si="603"/>
        <v/>
      </c>
      <c r="CL659" s="8" t="str">
        <f t="shared" si="604"/>
        <v/>
      </c>
      <c r="CM659" s="8" t="str">
        <f t="shared" si="605"/>
        <v/>
      </c>
      <c r="CN659" s="8"/>
    </row>
    <row r="660" spans="1:92">
      <c r="A660" s="1">
        <f t="shared" si="579"/>
        <v>658</v>
      </c>
      <c r="B660" s="34"/>
      <c r="C660" s="1">
        <v>7</v>
      </c>
      <c r="D660" s="4">
        <f t="shared" si="623"/>
        <v>69</v>
      </c>
      <c r="E660" s="4" t="s">
        <v>135</v>
      </c>
      <c r="F660" s="4">
        <v>1</v>
      </c>
      <c r="G660" s="4" t="s">
        <v>16</v>
      </c>
      <c r="H660" s="4" t="s">
        <v>18</v>
      </c>
      <c r="I660" s="4"/>
      <c r="J660" s="5">
        <v>85.5</v>
      </c>
      <c r="K660" s="67">
        <v>0.01</v>
      </c>
      <c r="L660" s="40">
        <v>3.9989999999999992</v>
      </c>
      <c r="M660" s="132" t="s">
        <v>365</v>
      </c>
      <c r="N660" s="1" t="s">
        <v>15</v>
      </c>
      <c r="O660" s="75"/>
      <c r="P660" s="25"/>
      <c r="Q660" s="3"/>
      <c r="R660" s="23">
        <v>2.7719999999999998</v>
      </c>
      <c r="S660" s="23">
        <v>3.0859999999999999</v>
      </c>
      <c r="T660" s="23">
        <v>4.3680000000000003</v>
      </c>
      <c r="U660" s="45"/>
      <c r="V660" s="23">
        <v>4.2679999999999998</v>
      </c>
      <c r="W660" s="23">
        <v>4.077</v>
      </c>
      <c r="X660" s="23">
        <v>4.1079999999999997</v>
      </c>
      <c r="Y660" s="23">
        <v>4.0839999999999996</v>
      </c>
      <c r="Z660" s="23">
        <v>3.9209999999999998</v>
      </c>
      <c r="AA660" s="45"/>
      <c r="AB660" s="23">
        <v>3.851</v>
      </c>
      <c r="AC660" s="23">
        <v>3.92</v>
      </c>
      <c r="AD660" s="1">
        <v>3.6389999999999998</v>
      </c>
      <c r="AE660" s="23">
        <v>3.6339999999999999</v>
      </c>
      <c r="AF660" s="23">
        <v>3.04</v>
      </c>
      <c r="AG660" s="23">
        <v>4.9080000000000004</v>
      </c>
      <c r="AH660" s="23">
        <f t="shared" si="643"/>
        <v>3.9740000000000002</v>
      </c>
      <c r="AI660" s="9"/>
      <c r="AJ660" s="9"/>
      <c r="AK660" s="9"/>
      <c r="AL660" s="9"/>
      <c r="AM660" s="9"/>
      <c r="AN660" s="9"/>
      <c r="AO660" s="9"/>
      <c r="AP660" s="3"/>
      <c r="AQ660" s="23">
        <f t="shared" si="624"/>
        <v>-1.2269999999999994</v>
      </c>
      <c r="AR660" s="23">
        <f t="shared" si="665"/>
        <v>-0.91299999999999937</v>
      </c>
      <c r="AS660" s="23">
        <f t="shared" si="666"/>
        <v>0.3690000000000011</v>
      </c>
      <c r="AT660" s="23" t="str">
        <f t="shared" si="644"/>
        <v/>
      </c>
      <c r="AU660" s="23">
        <f t="shared" si="645"/>
        <v>0.26900000000000057</v>
      </c>
      <c r="AV660" s="23">
        <f t="shared" si="646"/>
        <v>7.8000000000000735E-2</v>
      </c>
      <c r="AW660" s="23">
        <f t="shared" si="647"/>
        <v>0.10900000000000043</v>
      </c>
      <c r="AX660" s="23">
        <f t="shared" si="648"/>
        <v>8.5000000000000409E-2</v>
      </c>
      <c r="AY660" s="23">
        <f t="shared" si="649"/>
        <v>-7.7999999999999403E-2</v>
      </c>
      <c r="AZ660" s="23" t="str">
        <f t="shared" si="650"/>
        <v/>
      </c>
      <c r="BA660" s="23">
        <f t="shared" si="651"/>
        <v>-0.14799999999999924</v>
      </c>
      <c r="BB660" s="23">
        <f t="shared" si="652"/>
        <v>-7.8999999999999293E-2</v>
      </c>
      <c r="BC660" s="23">
        <f t="shared" si="653"/>
        <v>-0.35999999999999943</v>
      </c>
      <c r="BD660" s="23">
        <f t="shared" si="654"/>
        <v>-0.36499999999999932</v>
      </c>
      <c r="BE660" s="23">
        <f t="shared" si="655"/>
        <v>-0.95899999999999919</v>
      </c>
      <c r="BF660" s="23">
        <f t="shared" si="656"/>
        <v>0.90900000000000114</v>
      </c>
      <c r="BG660" s="23">
        <f t="shared" si="657"/>
        <v>-2.4999999999999023E-2</v>
      </c>
      <c r="BH660" s="23" t="str">
        <f t="shared" si="658"/>
        <v/>
      </c>
      <c r="BI660" s="23" t="str">
        <f t="shared" si="659"/>
        <v/>
      </c>
      <c r="BJ660" s="23" t="str">
        <f t="shared" si="660"/>
        <v/>
      </c>
      <c r="BK660" s="23" t="str">
        <f t="shared" si="661"/>
        <v/>
      </c>
      <c r="BL660" s="23" t="str">
        <f t="shared" si="662"/>
        <v/>
      </c>
      <c r="BM660" s="23" t="str">
        <f t="shared" si="663"/>
        <v/>
      </c>
      <c r="BN660" s="23" t="str">
        <f t="shared" si="664"/>
        <v/>
      </c>
      <c r="BP660" s="8">
        <f t="shared" si="582"/>
        <v>1.2269999999999994</v>
      </c>
      <c r="BQ660" s="8">
        <f t="shared" si="583"/>
        <v>0.91299999999999937</v>
      </c>
      <c r="BR660" s="8">
        <f t="shared" si="584"/>
        <v>0.3690000000000011</v>
      </c>
      <c r="BS660" s="8" t="str">
        <f t="shared" si="585"/>
        <v/>
      </c>
      <c r="BT660" s="8">
        <f t="shared" si="586"/>
        <v>0.26900000000000057</v>
      </c>
      <c r="BU660" s="8">
        <f t="shared" si="587"/>
        <v>7.8000000000000735E-2</v>
      </c>
      <c r="BV660" s="8">
        <f t="shared" si="588"/>
        <v>0.10900000000000043</v>
      </c>
      <c r="BW660" s="8">
        <f t="shared" si="589"/>
        <v>8.5000000000000409E-2</v>
      </c>
      <c r="BX660" s="8">
        <f t="shared" si="590"/>
        <v>7.7999999999999403E-2</v>
      </c>
      <c r="BY660" s="8" t="str">
        <f t="shared" si="591"/>
        <v/>
      </c>
      <c r="BZ660" s="8">
        <f t="shared" si="592"/>
        <v>0.14799999999999924</v>
      </c>
      <c r="CA660" s="8">
        <f t="shared" si="593"/>
        <v>7.8999999999999293E-2</v>
      </c>
      <c r="CB660" s="8">
        <f t="shared" si="594"/>
        <v>0.35999999999999943</v>
      </c>
      <c r="CC660" s="8">
        <f t="shared" si="595"/>
        <v>0.36499999999999932</v>
      </c>
      <c r="CD660" s="8">
        <f t="shared" si="596"/>
        <v>0.95899999999999919</v>
      </c>
      <c r="CE660" s="8">
        <f t="shared" si="597"/>
        <v>0.90900000000000114</v>
      </c>
      <c r="CF660" s="8">
        <f t="shared" si="598"/>
        <v>2.4999999999999023E-2</v>
      </c>
      <c r="CG660" s="8" t="str">
        <f t="shared" si="599"/>
        <v/>
      </c>
      <c r="CH660" s="8" t="str">
        <f t="shared" si="600"/>
        <v/>
      </c>
      <c r="CI660" s="8" t="str">
        <f t="shared" si="601"/>
        <v/>
      </c>
      <c r="CJ660" s="8" t="str">
        <f t="shared" si="602"/>
        <v/>
      </c>
      <c r="CK660" s="8" t="str">
        <f t="shared" si="603"/>
        <v/>
      </c>
      <c r="CL660" s="8" t="str">
        <f t="shared" si="604"/>
        <v/>
      </c>
      <c r="CM660" s="8" t="str">
        <f t="shared" si="605"/>
        <v/>
      </c>
      <c r="CN660" s="8"/>
    </row>
    <row r="661" spans="1:92">
      <c r="A661" s="1">
        <f t="shared" si="579"/>
        <v>659</v>
      </c>
      <c r="B661" s="34"/>
      <c r="C661" s="1">
        <v>7</v>
      </c>
      <c r="D661" s="4">
        <f t="shared" si="623"/>
        <v>69</v>
      </c>
      <c r="E661" s="4" t="s">
        <v>135</v>
      </c>
      <c r="F661" s="4">
        <v>1</v>
      </c>
      <c r="G661" s="4" t="s">
        <v>13</v>
      </c>
      <c r="H661" s="4" t="s">
        <v>19</v>
      </c>
      <c r="I661" s="4"/>
      <c r="J661" s="5">
        <v>90.8</v>
      </c>
      <c r="K661" s="67">
        <v>8.9999999999999993E-3</v>
      </c>
      <c r="L661" s="40">
        <v>4.2109999999999994</v>
      </c>
      <c r="M661" s="132" t="s">
        <v>365</v>
      </c>
      <c r="N661" s="1" t="s">
        <v>15</v>
      </c>
      <c r="O661" s="75"/>
      <c r="P661" s="25"/>
      <c r="Q661" s="3"/>
      <c r="R661" s="23">
        <v>4.2629999999999999</v>
      </c>
      <c r="S661" s="23">
        <v>4.1100000000000003</v>
      </c>
      <c r="T661" s="23">
        <v>4.5540000000000003</v>
      </c>
      <c r="U661" s="23">
        <v>4.2300000000000004</v>
      </c>
      <c r="V661" s="23">
        <v>4.2889999999999997</v>
      </c>
      <c r="W661" s="23">
        <v>4.2430000000000003</v>
      </c>
      <c r="X661" s="23">
        <v>4.2169999999999996</v>
      </c>
      <c r="Y661" s="23">
        <v>4.2430000000000003</v>
      </c>
      <c r="Z661" s="23">
        <v>4.2130000000000001</v>
      </c>
      <c r="AA661" s="45"/>
      <c r="AB661" s="23">
        <v>4.2469999999999999</v>
      </c>
      <c r="AC661" s="23">
        <v>4.2320000000000002</v>
      </c>
      <c r="AD661" s="1">
        <v>4.1929999999999996</v>
      </c>
      <c r="AE661" s="23">
        <v>4.4059999999999997</v>
      </c>
      <c r="AF661" s="23">
        <v>4.0919999999999996</v>
      </c>
      <c r="AG661" s="23">
        <v>4.1870000000000003</v>
      </c>
      <c r="AH661" s="23">
        <f t="shared" si="643"/>
        <v>4.1395</v>
      </c>
      <c r="AI661" s="9"/>
      <c r="AJ661" s="9"/>
      <c r="AK661" s="9"/>
      <c r="AL661" s="9"/>
      <c r="AM661" s="9"/>
      <c r="AN661" s="9"/>
      <c r="AO661" s="9"/>
      <c r="AP661" s="3"/>
      <c r="AQ661" s="23">
        <f t="shared" si="624"/>
        <v>5.200000000000049E-2</v>
      </c>
      <c r="AR661" s="23">
        <f t="shared" si="665"/>
        <v>-0.10099999999999909</v>
      </c>
      <c r="AS661" s="23">
        <f t="shared" si="666"/>
        <v>0.34300000000000086</v>
      </c>
      <c r="AT661" s="23">
        <f t="shared" si="644"/>
        <v>1.9000000000001016E-2</v>
      </c>
      <c r="AU661" s="23">
        <f t="shared" si="645"/>
        <v>7.8000000000000291E-2</v>
      </c>
      <c r="AV661" s="23">
        <f t="shared" si="646"/>
        <v>3.2000000000000917E-2</v>
      </c>
      <c r="AW661" s="23">
        <f t="shared" si="647"/>
        <v>6.0000000000002274E-3</v>
      </c>
      <c r="AX661" s="23">
        <f t="shared" si="648"/>
        <v>3.2000000000000917E-2</v>
      </c>
      <c r="AY661" s="23">
        <f t="shared" si="649"/>
        <v>2.0000000000006679E-3</v>
      </c>
      <c r="AZ661" s="23" t="str">
        <f t="shared" si="650"/>
        <v/>
      </c>
      <c r="BA661" s="23">
        <f t="shared" si="651"/>
        <v>3.6000000000000476E-2</v>
      </c>
      <c r="BB661" s="23">
        <f t="shared" si="652"/>
        <v>2.1000000000000796E-2</v>
      </c>
      <c r="BC661" s="23">
        <f t="shared" si="653"/>
        <v>-1.7999999999999794E-2</v>
      </c>
      <c r="BD661" s="23">
        <f t="shared" si="654"/>
        <v>0.19500000000000028</v>
      </c>
      <c r="BE661" s="23">
        <f t="shared" si="655"/>
        <v>-0.11899999999999977</v>
      </c>
      <c r="BF661" s="23">
        <f t="shared" si="656"/>
        <v>-2.3999999999999133E-2</v>
      </c>
      <c r="BG661" s="23">
        <f t="shared" si="657"/>
        <v>-7.1499999999999453E-2</v>
      </c>
      <c r="BH661" s="23" t="str">
        <f t="shared" si="658"/>
        <v/>
      </c>
      <c r="BI661" s="23" t="str">
        <f t="shared" si="659"/>
        <v/>
      </c>
      <c r="BJ661" s="23" t="str">
        <f t="shared" si="660"/>
        <v/>
      </c>
      <c r="BK661" s="23" t="str">
        <f t="shared" si="661"/>
        <v/>
      </c>
      <c r="BL661" s="23" t="str">
        <f t="shared" si="662"/>
        <v/>
      </c>
      <c r="BM661" s="23" t="str">
        <f t="shared" si="663"/>
        <v/>
      </c>
      <c r="BN661" s="23" t="str">
        <f t="shared" si="664"/>
        <v/>
      </c>
      <c r="BP661" s="8">
        <f t="shared" si="582"/>
        <v>5.200000000000049E-2</v>
      </c>
      <c r="BQ661" s="8">
        <f t="shared" si="583"/>
        <v>0.10099999999999909</v>
      </c>
      <c r="BR661" s="8">
        <f t="shared" si="584"/>
        <v>0.34300000000000086</v>
      </c>
      <c r="BS661" s="8">
        <f t="shared" si="585"/>
        <v>1.9000000000001016E-2</v>
      </c>
      <c r="BT661" s="8">
        <f t="shared" si="586"/>
        <v>7.8000000000000291E-2</v>
      </c>
      <c r="BU661" s="8">
        <f t="shared" si="587"/>
        <v>3.2000000000000917E-2</v>
      </c>
      <c r="BV661" s="8">
        <f t="shared" si="588"/>
        <v>6.0000000000002274E-3</v>
      </c>
      <c r="BW661" s="8">
        <f t="shared" si="589"/>
        <v>3.2000000000000917E-2</v>
      </c>
      <c r="BX661" s="8">
        <f t="shared" si="590"/>
        <v>2.0000000000006679E-3</v>
      </c>
      <c r="BY661" s="8" t="str">
        <f t="shared" si="591"/>
        <v/>
      </c>
      <c r="BZ661" s="8">
        <f t="shared" si="592"/>
        <v>3.6000000000000476E-2</v>
      </c>
      <c r="CA661" s="8">
        <f t="shared" si="593"/>
        <v>2.1000000000000796E-2</v>
      </c>
      <c r="CB661" s="8">
        <f t="shared" si="594"/>
        <v>1.7999999999999794E-2</v>
      </c>
      <c r="CC661" s="8">
        <f t="shared" si="595"/>
        <v>0.19500000000000028</v>
      </c>
      <c r="CD661" s="8">
        <f t="shared" si="596"/>
        <v>0.11899999999999977</v>
      </c>
      <c r="CE661" s="8">
        <f t="shared" si="597"/>
        <v>2.3999999999999133E-2</v>
      </c>
      <c r="CF661" s="8">
        <f t="shared" si="598"/>
        <v>7.1499999999999453E-2</v>
      </c>
      <c r="CG661" s="8" t="str">
        <f t="shared" si="599"/>
        <v/>
      </c>
      <c r="CH661" s="8" t="str">
        <f t="shared" si="600"/>
        <v/>
      </c>
      <c r="CI661" s="8" t="str">
        <f t="shared" si="601"/>
        <v/>
      </c>
      <c r="CJ661" s="8" t="str">
        <f t="shared" si="602"/>
        <v/>
      </c>
      <c r="CK661" s="8" t="str">
        <f t="shared" si="603"/>
        <v/>
      </c>
      <c r="CL661" s="8" t="str">
        <f t="shared" si="604"/>
        <v/>
      </c>
      <c r="CM661" s="8" t="str">
        <f t="shared" si="605"/>
        <v/>
      </c>
      <c r="CN661" s="8"/>
    </row>
    <row r="662" spans="1:92">
      <c r="A662" s="1">
        <f t="shared" si="579"/>
        <v>660</v>
      </c>
      <c r="B662" s="34" t="s">
        <v>354</v>
      </c>
      <c r="C662" s="1">
        <v>11</v>
      </c>
      <c r="D662" s="4">
        <f t="shared" si="623"/>
        <v>1016</v>
      </c>
      <c r="E662" s="4" t="s">
        <v>157</v>
      </c>
      <c r="F662" s="4">
        <v>1</v>
      </c>
      <c r="G662" s="4" t="s">
        <v>13</v>
      </c>
      <c r="H662" s="4" t="s">
        <v>19</v>
      </c>
      <c r="I662" s="4"/>
      <c r="J662" s="5"/>
      <c r="K662" s="67" t="s">
        <v>307</v>
      </c>
      <c r="L662" s="40">
        <v>4.6950000000000003</v>
      </c>
      <c r="M662" s="132" t="s">
        <v>130</v>
      </c>
      <c r="N662" s="1" t="s">
        <v>15</v>
      </c>
      <c r="O662" s="75"/>
      <c r="P662" s="25"/>
      <c r="Q662" s="3"/>
      <c r="R662" s="23">
        <v>4.8929999999999998</v>
      </c>
      <c r="S662" s="23">
        <v>4.8150000000000004</v>
      </c>
      <c r="T662" s="23">
        <v>5.1740000000000004</v>
      </c>
      <c r="U662" s="45"/>
      <c r="V662" s="23">
        <v>4.8689999999999998</v>
      </c>
      <c r="W662" s="23">
        <v>4.7830000000000004</v>
      </c>
      <c r="X662" s="23">
        <v>4.7869999999999999</v>
      </c>
      <c r="Y662" s="23">
        <v>4.7560000000000002</v>
      </c>
      <c r="Z662" s="23">
        <v>4.7130000000000001</v>
      </c>
      <c r="AA662" s="45"/>
      <c r="AB662" s="23">
        <v>4.7160000000000002</v>
      </c>
      <c r="AC662" s="23">
        <v>4.71</v>
      </c>
      <c r="AD662" s="23">
        <v>4.7510000000000003</v>
      </c>
      <c r="AE662" s="23">
        <v>4.4909999999999997</v>
      </c>
      <c r="AF662" s="23">
        <v>4.8129999999999997</v>
      </c>
      <c r="AG662" s="23">
        <v>4.6689999999999996</v>
      </c>
      <c r="AH662" s="23">
        <f t="shared" si="643"/>
        <v>4.7409999999999997</v>
      </c>
      <c r="AI662" s="9"/>
      <c r="AJ662" s="9"/>
      <c r="AK662" s="9"/>
      <c r="AL662" s="9"/>
      <c r="AM662" s="9"/>
      <c r="AN662" s="9"/>
      <c r="AO662" s="9"/>
      <c r="AP662" s="3"/>
      <c r="AQ662" s="23">
        <f t="shared" si="624"/>
        <v>0.19799999999999951</v>
      </c>
      <c r="AR662" s="23">
        <f t="shared" si="665"/>
        <v>0.12000000000000011</v>
      </c>
      <c r="AS662" s="23">
        <f t="shared" si="666"/>
        <v>0.47900000000000009</v>
      </c>
      <c r="AT662" s="23" t="str">
        <f t="shared" si="644"/>
        <v/>
      </c>
      <c r="AU662" s="23">
        <f t="shared" si="645"/>
        <v>0.17399999999999949</v>
      </c>
      <c r="AV662" s="23">
        <f t="shared" si="646"/>
        <v>8.8000000000000078E-2</v>
      </c>
      <c r="AW662" s="23">
        <f t="shared" si="647"/>
        <v>9.1999999999999638E-2</v>
      </c>
      <c r="AX662" s="23">
        <f t="shared" si="648"/>
        <v>6.0999999999999943E-2</v>
      </c>
      <c r="AY662" s="23">
        <f t="shared" si="649"/>
        <v>1.7999999999999794E-2</v>
      </c>
      <c r="AZ662" s="23" t="str">
        <f t="shared" si="650"/>
        <v/>
      </c>
      <c r="BA662" s="23">
        <f t="shared" si="651"/>
        <v>2.0999999999999908E-2</v>
      </c>
      <c r="BB662" s="23">
        <f t="shared" si="652"/>
        <v>1.499999999999968E-2</v>
      </c>
      <c r="BC662" s="23">
        <f t="shared" si="653"/>
        <v>5.600000000000005E-2</v>
      </c>
      <c r="BD662" s="23">
        <f t="shared" si="654"/>
        <v>-0.20400000000000063</v>
      </c>
      <c r="BE662" s="23">
        <f t="shared" si="655"/>
        <v>0.11799999999999944</v>
      </c>
      <c r="BF662" s="23">
        <f t="shared" si="656"/>
        <v>-2.6000000000000689E-2</v>
      </c>
      <c r="BG662" s="23">
        <f t="shared" si="657"/>
        <v>4.5999999999999375E-2</v>
      </c>
      <c r="BH662" s="23" t="str">
        <f t="shared" si="658"/>
        <v/>
      </c>
      <c r="BI662" s="23" t="str">
        <f t="shared" si="659"/>
        <v/>
      </c>
      <c r="BJ662" s="23" t="str">
        <f t="shared" si="660"/>
        <v/>
      </c>
      <c r="BK662" s="23" t="str">
        <f t="shared" si="661"/>
        <v/>
      </c>
      <c r="BL662" s="23" t="str">
        <f t="shared" si="662"/>
        <v/>
      </c>
      <c r="BM662" s="23" t="str">
        <f t="shared" si="663"/>
        <v/>
      </c>
      <c r="BN662" s="23" t="str">
        <f t="shared" si="664"/>
        <v/>
      </c>
      <c r="BP662" s="8">
        <f t="shared" si="582"/>
        <v>0.19799999999999951</v>
      </c>
      <c r="BQ662" s="8">
        <f t="shared" si="583"/>
        <v>0.12000000000000011</v>
      </c>
      <c r="BR662" s="8">
        <f t="shared" si="584"/>
        <v>0.47900000000000009</v>
      </c>
      <c r="BS662" s="8" t="str">
        <f t="shared" si="585"/>
        <v/>
      </c>
      <c r="BT662" s="8">
        <f t="shared" si="586"/>
        <v>0.17399999999999949</v>
      </c>
      <c r="BU662" s="8">
        <f t="shared" si="587"/>
        <v>8.8000000000000078E-2</v>
      </c>
      <c r="BV662" s="8">
        <f t="shared" si="588"/>
        <v>9.1999999999999638E-2</v>
      </c>
      <c r="BW662" s="8">
        <f t="shared" si="589"/>
        <v>6.0999999999999943E-2</v>
      </c>
      <c r="BX662" s="8">
        <f t="shared" si="590"/>
        <v>1.7999999999999794E-2</v>
      </c>
      <c r="BY662" s="8" t="str">
        <f t="shared" si="591"/>
        <v/>
      </c>
      <c r="BZ662" s="8">
        <f t="shared" si="592"/>
        <v>2.0999999999999908E-2</v>
      </c>
      <c r="CA662" s="8">
        <f t="shared" si="593"/>
        <v>1.499999999999968E-2</v>
      </c>
      <c r="CB662" s="8">
        <f t="shared" si="594"/>
        <v>5.600000000000005E-2</v>
      </c>
      <c r="CC662" s="8">
        <f t="shared" si="595"/>
        <v>0.20400000000000063</v>
      </c>
      <c r="CD662" s="8">
        <f t="shared" si="596"/>
        <v>0.11799999999999944</v>
      </c>
      <c r="CE662" s="8">
        <f t="shared" si="597"/>
        <v>2.6000000000000689E-2</v>
      </c>
      <c r="CF662" s="8">
        <f t="shared" si="598"/>
        <v>4.5999999999999375E-2</v>
      </c>
      <c r="CG662" s="8" t="str">
        <f t="shared" si="599"/>
        <v/>
      </c>
      <c r="CH662" s="8" t="str">
        <f t="shared" si="600"/>
        <v/>
      </c>
      <c r="CI662" s="8" t="str">
        <f t="shared" si="601"/>
        <v/>
      </c>
      <c r="CJ662" s="8" t="str">
        <f t="shared" si="602"/>
        <v/>
      </c>
      <c r="CK662" s="8" t="str">
        <f t="shared" si="603"/>
        <v/>
      </c>
      <c r="CL662" s="8" t="str">
        <f t="shared" si="604"/>
        <v/>
      </c>
      <c r="CM662" s="8" t="str">
        <f t="shared" si="605"/>
        <v/>
      </c>
      <c r="CN662" s="8"/>
    </row>
    <row r="663" spans="1:92">
      <c r="A663" s="1">
        <f t="shared" si="579"/>
        <v>661</v>
      </c>
      <c r="B663" s="34"/>
      <c r="C663" s="1">
        <v>11</v>
      </c>
      <c r="D663" s="4">
        <f t="shared" si="623"/>
        <v>1016</v>
      </c>
      <c r="E663" s="4" t="s">
        <v>135</v>
      </c>
      <c r="F663" s="4">
        <v>1</v>
      </c>
      <c r="G663" s="4" t="s">
        <v>13</v>
      </c>
      <c r="H663" s="4" t="s">
        <v>19</v>
      </c>
      <c r="I663" s="4"/>
      <c r="J663" s="5"/>
      <c r="K663" s="67" t="s">
        <v>307</v>
      </c>
      <c r="L663" s="40">
        <v>5.0030000000000001</v>
      </c>
      <c r="M663" s="132" t="s">
        <v>130</v>
      </c>
      <c r="N663" s="1" t="s">
        <v>15</v>
      </c>
      <c r="O663" s="75"/>
      <c r="P663" s="25"/>
      <c r="Q663" s="3"/>
      <c r="R663" s="23">
        <v>5.3230000000000004</v>
      </c>
      <c r="S663" s="23">
        <v>4.9960000000000004</v>
      </c>
      <c r="T663" s="23">
        <v>5.4409999999999998</v>
      </c>
      <c r="U663" s="45"/>
      <c r="V663" s="23">
        <v>5.15</v>
      </c>
      <c r="W663" s="23">
        <v>5.0640000000000001</v>
      </c>
      <c r="X663" s="23">
        <v>5.0620000000000003</v>
      </c>
      <c r="Y663" s="23">
        <v>5.0469999999999997</v>
      </c>
      <c r="Z663" s="23">
        <v>5.0019999999999998</v>
      </c>
      <c r="AA663" s="45"/>
      <c r="AB663" s="23">
        <v>5.0810000000000004</v>
      </c>
      <c r="AC663" s="23">
        <v>5.0970000000000004</v>
      </c>
      <c r="AD663" s="23">
        <v>5.0659999999999998</v>
      </c>
      <c r="AE663" s="23">
        <v>4.8710000000000004</v>
      </c>
      <c r="AF663" s="23">
        <v>4.9669999999999996</v>
      </c>
      <c r="AG663" s="23">
        <v>4.92</v>
      </c>
      <c r="AH663" s="23">
        <f t="shared" si="643"/>
        <v>4.9435000000000002</v>
      </c>
      <c r="AI663" s="9"/>
      <c r="AJ663" s="9"/>
      <c r="AK663" s="9"/>
      <c r="AL663" s="9"/>
      <c r="AM663" s="9"/>
      <c r="AN663" s="9"/>
      <c r="AO663" s="9"/>
      <c r="AP663" s="3"/>
      <c r="AQ663" s="23">
        <f t="shared" si="624"/>
        <v>0.32000000000000028</v>
      </c>
      <c r="AR663" s="23">
        <f t="shared" si="665"/>
        <v>-6.9999999999996732E-3</v>
      </c>
      <c r="AS663" s="23">
        <f t="shared" si="666"/>
        <v>0.43799999999999972</v>
      </c>
      <c r="AT663" s="23" t="str">
        <f t="shared" si="644"/>
        <v/>
      </c>
      <c r="AU663" s="23">
        <f t="shared" si="645"/>
        <v>0.14700000000000024</v>
      </c>
      <c r="AV663" s="23">
        <f t="shared" si="646"/>
        <v>6.0999999999999943E-2</v>
      </c>
      <c r="AW663" s="23">
        <f t="shared" si="647"/>
        <v>5.9000000000000163E-2</v>
      </c>
      <c r="AX663" s="23">
        <f t="shared" si="648"/>
        <v>4.3999999999999595E-2</v>
      </c>
      <c r="AY663" s="23">
        <f t="shared" si="649"/>
        <v>-1.000000000000334E-3</v>
      </c>
      <c r="AZ663" s="23" t="str">
        <f t="shared" si="650"/>
        <v/>
      </c>
      <c r="BA663" s="23">
        <f t="shared" si="651"/>
        <v>7.8000000000000291E-2</v>
      </c>
      <c r="BB663" s="23">
        <f t="shared" si="652"/>
        <v>9.4000000000000306E-2</v>
      </c>
      <c r="BC663" s="23">
        <f t="shared" si="653"/>
        <v>6.2999999999999723E-2</v>
      </c>
      <c r="BD663" s="23">
        <f t="shared" si="654"/>
        <v>-0.13199999999999967</v>
      </c>
      <c r="BE663" s="23">
        <f t="shared" si="655"/>
        <v>-3.6000000000000476E-2</v>
      </c>
      <c r="BF663" s="23">
        <f t="shared" si="656"/>
        <v>-8.3000000000000185E-2</v>
      </c>
      <c r="BG663" s="23">
        <f t="shared" si="657"/>
        <v>-5.9499999999999886E-2</v>
      </c>
      <c r="BH663" s="23" t="str">
        <f t="shared" si="658"/>
        <v/>
      </c>
      <c r="BI663" s="23" t="str">
        <f t="shared" si="659"/>
        <v/>
      </c>
      <c r="BJ663" s="23" t="str">
        <f t="shared" si="660"/>
        <v/>
      </c>
      <c r="BK663" s="23" t="str">
        <f t="shared" si="661"/>
        <v/>
      </c>
      <c r="BL663" s="23" t="str">
        <f t="shared" si="662"/>
        <v/>
      </c>
      <c r="BM663" s="23" t="str">
        <f t="shared" si="663"/>
        <v/>
      </c>
      <c r="BN663" s="23" t="str">
        <f t="shared" si="664"/>
        <v/>
      </c>
      <c r="BP663" s="8">
        <f t="shared" si="582"/>
        <v>0.32000000000000028</v>
      </c>
      <c r="BQ663" s="8">
        <f t="shared" si="583"/>
        <v>6.9999999999996732E-3</v>
      </c>
      <c r="BR663" s="8">
        <f t="shared" si="584"/>
        <v>0.43799999999999972</v>
      </c>
      <c r="BS663" s="8" t="str">
        <f t="shared" si="585"/>
        <v/>
      </c>
      <c r="BT663" s="8">
        <f t="shared" si="586"/>
        <v>0.14700000000000024</v>
      </c>
      <c r="BU663" s="8">
        <f t="shared" si="587"/>
        <v>6.0999999999999943E-2</v>
      </c>
      <c r="BV663" s="8">
        <f t="shared" si="588"/>
        <v>5.9000000000000163E-2</v>
      </c>
      <c r="BW663" s="8">
        <f t="shared" si="589"/>
        <v>4.3999999999999595E-2</v>
      </c>
      <c r="BX663" s="8">
        <f t="shared" si="590"/>
        <v>1.000000000000334E-3</v>
      </c>
      <c r="BY663" s="8" t="str">
        <f t="shared" si="591"/>
        <v/>
      </c>
      <c r="BZ663" s="8">
        <f t="shared" si="592"/>
        <v>7.8000000000000291E-2</v>
      </c>
      <c r="CA663" s="8">
        <f t="shared" si="593"/>
        <v>9.4000000000000306E-2</v>
      </c>
      <c r="CB663" s="8">
        <f t="shared" si="594"/>
        <v>6.2999999999999723E-2</v>
      </c>
      <c r="CC663" s="8">
        <f t="shared" si="595"/>
        <v>0.13199999999999967</v>
      </c>
      <c r="CD663" s="8">
        <f t="shared" si="596"/>
        <v>3.6000000000000476E-2</v>
      </c>
      <c r="CE663" s="8">
        <f t="shared" si="597"/>
        <v>8.3000000000000185E-2</v>
      </c>
      <c r="CF663" s="8">
        <f t="shared" si="598"/>
        <v>5.9499999999999886E-2</v>
      </c>
      <c r="CG663" s="8" t="str">
        <f t="shared" si="599"/>
        <v/>
      </c>
      <c r="CH663" s="8" t="str">
        <f t="shared" si="600"/>
        <v/>
      </c>
      <c r="CI663" s="8" t="str">
        <f t="shared" si="601"/>
        <v/>
      </c>
      <c r="CJ663" s="8" t="str">
        <f t="shared" si="602"/>
        <v/>
      </c>
      <c r="CK663" s="8" t="str">
        <f t="shared" si="603"/>
        <v/>
      </c>
      <c r="CL663" s="8" t="str">
        <f t="shared" si="604"/>
        <v/>
      </c>
      <c r="CM663" s="8" t="str">
        <f t="shared" si="605"/>
        <v/>
      </c>
      <c r="CN663" s="8"/>
    </row>
    <row r="664" spans="1:92">
      <c r="A664" s="1">
        <f t="shared" si="579"/>
        <v>662</v>
      </c>
      <c r="B664" s="34"/>
      <c r="C664" s="1">
        <v>11</v>
      </c>
      <c r="D664" s="4">
        <f t="shared" si="623"/>
        <v>1016</v>
      </c>
      <c r="E664" s="4" t="s">
        <v>157</v>
      </c>
      <c r="F664" s="4">
        <v>1</v>
      </c>
      <c r="G664" s="4" t="s">
        <v>13</v>
      </c>
      <c r="H664" s="4" t="s">
        <v>19</v>
      </c>
      <c r="I664" s="4" t="s">
        <v>296</v>
      </c>
      <c r="J664" s="5"/>
      <c r="K664" s="67" t="s">
        <v>307</v>
      </c>
      <c r="L664" s="40">
        <v>5.3460000000000001</v>
      </c>
      <c r="M664" s="132" t="s">
        <v>130</v>
      </c>
      <c r="N664" s="1" t="s">
        <v>15</v>
      </c>
      <c r="O664" s="75"/>
      <c r="P664" s="25"/>
      <c r="Q664" s="3"/>
      <c r="R664" s="23">
        <v>5.7249999999999996</v>
      </c>
      <c r="S664" s="23">
        <v>5.367</v>
      </c>
      <c r="T664" s="23">
        <v>5.8639999999999999</v>
      </c>
      <c r="U664" s="45"/>
      <c r="V664" s="23">
        <v>5.6280000000000001</v>
      </c>
      <c r="W664" s="23">
        <v>5.4450000000000003</v>
      </c>
      <c r="X664" s="23">
        <v>5.4260000000000002</v>
      </c>
      <c r="Y664" s="23">
        <v>5.4089999999999998</v>
      </c>
      <c r="Z664" s="23">
        <v>5.32</v>
      </c>
      <c r="AA664" s="45"/>
      <c r="AB664" s="23">
        <v>5.6580000000000004</v>
      </c>
      <c r="AC664" s="23">
        <v>5.6479999999999997</v>
      </c>
      <c r="AD664" s="23">
        <v>5.5609999999999999</v>
      </c>
      <c r="AE664" s="23">
        <v>5.4710000000000001</v>
      </c>
      <c r="AF664" s="23">
        <v>5.3970000000000002</v>
      </c>
      <c r="AG664" s="23">
        <v>5.2869999999999999</v>
      </c>
      <c r="AH664" s="23">
        <f t="shared" si="643"/>
        <v>5.3420000000000005</v>
      </c>
      <c r="AI664" s="9"/>
      <c r="AJ664" s="9"/>
      <c r="AK664" s="9"/>
      <c r="AL664" s="9"/>
      <c r="AM664" s="9"/>
      <c r="AN664" s="9"/>
      <c r="AO664" s="9"/>
      <c r="AP664" s="3"/>
      <c r="AQ664" s="23">
        <f t="shared" si="624"/>
        <v>0.37899999999999956</v>
      </c>
      <c r="AR664" s="23">
        <f t="shared" si="665"/>
        <v>2.0999999999999908E-2</v>
      </c>
      <c r="AS664" s="23">
        <f t="shared" si="666"/>
        <v>0.51799999999999979</v>
      </c>
      <c r="AT664" s="23" t="str">
        <f t="shared" si="644"/>
        <v/>
      </c>
      <c r="AU664" s="23">
        <f t="shared" si="645"/>
        <v>0.28200000000000003</v>
      </c>
      <c r="AV664" s="23">
        <f t="shared" si="646"/>
        <v>9.9000000000000199E-2</v>
      </c>
      <c r="AW664" s="23">
        <f t="shared" si="647"/>
        <v>8.0000000000000071E-2</v>
      </c>
      <c r="AX664" s="23">
        <f t="shared" si="648"/>
        <v>6.2999999999999723E-2</v>
      </c>
      <c r="AY664" s="23">
        <f t="shared" si="649"/>
        <v>-2.5999999999999801E-2</v>
      </c>
      <c r="AZ664" s="23" t="str">
        <f t="shared" si="650"/>
        <v/>
      </c>
      <c r="BA664" s="23">
        <f t="shared" si="651"/>
        <v>0.31200000000000028</v>
      </c>
      <c r="BB664" s="23">
        <f t="shared" si="652"/>
        <v>0.3019999999999996</v>
      </c>
      <c r="BC664" s="23">
        <f t="shared" si="653"/>
        <v>0.21499999999999986</v>
      </c>
      <c r="BD664" s="23">
        <f t="shared" si="654"/>
        <v>0.125</v>
      </c>
      <c r="BE664" s="23">
        <f t="shared" si="655"/>
        <v>5.1000000000000156E-2</v>
      </c>
      <c r="BF664" s="23">
        <f t="shared" si="656"/>
        <v>-5.9000000000000163E-2</v>
      </c>
      <c r="BG664" s="23">
        <f t="shared" si="657"/>
        <v>-3.9999999999995595E-3</v>
      </c>
      <c r="BH664" s="23" t="str">
        <f t="shared" si="658"/>
        <v/>
      </c>
      <c r="BI664" s="23" t="str">
        <f t="shared" si="659"/>
        <v/>
      </c>
      <c r="BJ664" s="23" t="str">
        <f t="shared" si="660"/>
        <v/>
      </c>
      <c r="BK664" s="23" t="str">
        <f t="shared" si="661"/>
        <v/>
      </c>
      <c r="BL664" s="23" t="str">
        <f t="shared" si="662"/>
        <v/>
      </c>
      <c r="BM664" s="23" t="str">
        <f t="shared" si="663"/>
        <v/>
      </c>
      <c r="BN664" s="23" t="str">
        <f t="shared" si="664"/>
        <v/>
      </c>
      <c r="BP664" s="8">
        <f t="shared" si="582"/>
        <v>0.37899999999999956</v>
      </c>
      <c r="BQ664" s="8">
        <f t="shared" si="583"/>
        <v>2.0999999999999908E-2</v>
      </c>
      <c r="BR664" s="8">
        <f t="shared" si="584"/>
        <v>0.51799999999999979</v>
      </c>
      <c r="BS664" s="8" t="str">
        <f t="shared" si="585"/>
        <v/>
      </c>
      <c r="BT664" s="8">
        <f t="shared" si="586"/>
        <v>0.28200000000000003</v>
      </c>
      <c r="BU664" s="8">
        <f t="shared" si="587"/>
        <v>9.9000000000000199E-2</v>
      </c>
      <c r="BV664" s="8">
        <f t="shared" si="588"/>
        <v>8.0000000000000071E-2</v>
      </c>
      <c r="BW664" s="8">
        <f t="shared" si="589"/>
        <v>6.2999999999999723E-2</v>
      </c>
      <c r="BX664" s="8">
        <f t="shared" si="590"/>
        <v>2.5999999999999801E-2</v>
      </c>
      <c r="BY664" s="8" t="str">
        <f t="shared" si="591"/>
        <v/>
      </c>
      <c r="BZ664" s="8">
        <f t="shared" si="592"/>
        <v>0.31200000000000028</v>
      </c>
      <c r="CA664" s="8">
        <f t="shared" si="593"/>
        <v>0.3019999999999996</v>
      </c>
      <c r="CB664" s="8">
        <f t="shared" si="594"/>
        <v>0.21499999999999986</v>
      </c>
      <c r="CC664" s="8">
        <f t="shared" si="595"/>
        <v>0.125</v>
      </c>
      <c r="CD664" s="8">
        <f t="shared" si="596"/>
        <v>5.1000000000000156E-2</v>
      </c>
      <c r="CE664" s="8">
        <f t="shared" si="597"/>
        <v>5.9000000000000163E-2</v>
      </c>
      <c r="CF664" s="8">
        <f t="shared" si="598"/>
        <v>3.9999999999995595E-3</v>
      </c>
      <c r="CG664" s="8" t="str">
        <f t="shared" si="599"/>
        <v/>
      </c>
      <c r="CH664" s="8" t="str">
        <f t="shared" si="600"/>
        <v/>
      </c>
      <c r="CI664" s="8" t="str">
        <f t="shared" si="601"/>
        <v/>
      </c>
      <c r="CJ664" s="8" t="str">
        <f t="shared" si="602"/>
        <v/>
      </c>
      <c r="CK664" s="8" t="str">
        <f t="shared" si="603"/>
        <v/>
      </c>
      <c r="CL664" s="8" t="str">
        <f t="shared" si="604"/>
        <v/>
      </c>
      <c r="CM664" s="8" t="str">
        <f t="shared" si="605"/>
        <v/>
      </c>
      <c r="CN664" s="8"/>
    </row>
    <row r="665" spans="1:92">
      <c r="A665" s="1">
        <f t="shared" si="579"/>
        <v>663</v>
      </c>
      <c r="B665" s="34"/>
      <c r="C665" s="1">
        <v>11</v>
      </c>
      <c r="D665" s="4">
        <f t="shared" si="623"/>
        <v>1016</v>
      </c>
      <c r="E665" s="4" t="s">
        <v>148</v>
      </c>
      <c r="F665" s="4">
        <v>1</v>
      </c>
      <c r="G665" s="4" t="s">
        <v>16</v>
      </c>
      <c r="H665" s="4" t="s">
        <v>24</v>
      </c>
      <c r="I665" s="4"/>
      <c r="J665" s="5"/>
      <c r="K665" s="67" t="s">
        <v>307</v>
      </c>
      <c r="L665" s="40">
        <v>5.5739999999999998</v>
      </c>
      <c r="M665" s="132" t="s">
        <v>130</v>
      </c>
      <c r="N665" s="1" t="s">
        <v>15</v>
      </c>
      <c r="O665" s="75"/>
      <c r="P665" s="25"/>
      <c r="Q665" s="3"/>
      <c r="R665" s="23">
        <v>5.5970000000000004</v>
      </c>
      <c r="S665" s="23">
        <v>5.4489999999999998</v>
      </c>
      <c r="T665" s="23">
        <v>5.9550000000000001</v>
      </c>
      <c r="U665" s="45"/>
      <c r="V665" s="23">
        <v>5.6470000000000002</v>
      </c>
      <c r="W665" s="23">
        <v>5.609</v>
      </c>
      <c r="X665" s="23">
        <v>5.617</v>
      </c>
      <c r="Y665" s="23">
        <v>5.609</v>
      </c>
      <c r="Z665" s="23">
        <v>5.5739999999999998</v>
      </c>
      <c r="AA665" s="45"/>
      <c r="AB665" s="23">
        <v>5.7350000000000003</v>
      </c>
      <c r="AC665" s="23">
        <v>5.6790000000000003</v>
      </c>
      <c r="AD665" s="23">
        <v>5.6029999999999998</v>
      </c>
      <c r="AE665" s="23">
        <v>5.5970000000000004</v>
      </c>
      <c r="AF665" s="23">
        <v>5.4870000000000001</v>
      </c>
      <c r="AG665" s="23">
        <v>5.5220000000000002</v>
      </c>
      <c r="AH665" s="23">
        <f t="shared" si="643"/>
        <v>5.5045000000000002</v>
      </c>
      <c r="AI665" s="9"/>
      <c r="AJ665" s="9"/>
      <c r="AK665" s="9"/>
      <c r="AL665" s="9"/>
      <c r="AM665" s="9"/>
      <c r="AN665" s="9"/>
      <c r="AO665" s="9"/>
      <c r="AP665" s="3"/>
      <c r="AQ665" s="23">
        <f t="shared" si="624"/>
        <v>2.3000000000000576E-2</v>
      </c>
      <c r="AR665" s="23">
        <f t="shared" si="665"/>
        <v>-0.125</v>
      </c>
      <c r="AS665" s="23">
        <f t="shared" si="666"/>
        <v>0.38100000000000023</v>
      </c>
      <c r="AT665" s="23" t="str">
        <f t="shared" si="644"/>
        <v/>
      </c>
      <c r="AU665" s="23">
        <f t="shared" si="645"/>
        <v>7.3000000000000398E-2</v>
      </c>
      <c r="AV665" s="23">
        <f t="shared" si="646"/>
        <v>3.5000000000000142E-2</v>
      </c>
      <c r="AW665" s="23">
        <f t="shared" si="647"/>
        <v>4.3000000000000149E-2</v>
      </c>
      <c r="AX665" s="23">
        <f t="shared" si="648"/>
        <v>3.5000000000000142E-2</v>
      </c>
      <c r="AY665" s="23">
        <f t="shared" si="649"/>
        <v>0</v>
      </c>
      <c r="AZ665" s="23" t="str">
        <f t="shared" si="650"/>
        <v/>
      </c>
      <c r="BA665" s="23">
        <f t="shared" si="651"/>
        <v>0.16100000000000048</v>
      </c>
      <c r="BB665" s="23">
        <f t="shared" si="652"/>
        <v>0.10500000000000043</v>
      </c>
      <c r="BC665" s="23">
        <f t="shared" si="653"/>
        <v>2.8999999999999915E-2</v>
      </c>
      <c r="BD665" s="23">
        <f t="shared" si="654"/>
        <v>2.3000000000000576E-2</v>
      </c>
      <c r="BE665" s="23">
        <f t="shared" si="655"/>
        <v>-8.6999999999999744E-2</v>
      </c>
      <c r="BF665" s="23">
        <f t="shared" si="656"/>
        <v>-5.1999999999999602E-2</v>
      </c>
      <c r="BG665" s="23">
        <f t="shared" si="657"/>
        <v>-6.9499999999999673E-2</v>
      </c>
      <c r="BH665" s="23" t="str">
        <f t="shared" si="658"/>
        <v/>
      </c>
      <c r="BI665" s="23" t="str">
        <f t="shared" si="659"/>
        <v/>
      </c>
      <c r="BJ665" s="23" t="str">
        <f t="shared" si="660"/>
        <v/>
      </c>
      <c r="BK665" s="23" t="str">
        <f t="shared" si="661"/>
        <v/>
      </c>
      <c r="BL665" s="23" t="str">
        <f t="shared" si="662"/>
        <v/>
      </c>
      <c r="BM665" s="23" t="str">
        <f t="shared" si="663"/>
        <v/>
      </c>
      <c r="BN665" s="23" t="str">
        <f t="shared" si="664"/>
        <v/>
      </c>
      <c r="BP665" s="8">
        <f t="shared" si="582"/>
        <v>2.3000000000000576E-2</v>
      </c>
      <c r="BQ665" s="8">
        <f t="shared" si="583"/>
        <v>0.125</v>
      </c>
      <c r="BR665" s="8">
        <f t="shared" si="584"/>
        <v>0.38100000000000023</v>
      </c>
      <c r="BS665" s="8" t="str">
        <f t="shared" si="585"/>
        <v/>
      </c>
      <c r="BT665" s="8">
        <f t="shared" si="586"/>
        <v>7.3000000000000398E-2</v>
      </c>
      <c r="BU665" s="8">
        <f t="shared" si="587"/>
        <v>3.5000000000000142E-2</v>
      </c>
      <c r="BV665" s="8">
        <f t="shared" si="588"/>
        <v>4.3000000000000149E-2</v>
      </c>
      <c r="BW665" s="8">
        <f t="shared" si="589"/>
        <v>3.5000000000000142E-2</v>
      </c>
      <c r="BX665" s="8">
        <f t="shared" si="590"/>
        <v>0</v>
      </c>
      <c r="BY665" s="8" t="str">
        <f t="shared" si="591"/>
        <v/>
      </c>
      <c r="BZ665" s="8">
        <f t="shared" si="592"/>
        <v>0.16100000000000048</v>
      </c>
      <c r="CA665" s="8">
        <f t="shared" si="593"/>
        <v>0.10500000000000043</v>
      </c>
      <c r="CB665" s="8">
        <f t="shared" si="594"/>
        <v>2.8999999999999915E-2</v>
      </c>
      <c r="CC665" s="8">
        <f t="shared" si="595"/>
        <v>2.3000000000000576E-2</v>
      </c>
      <c r="CD665" s="8">
        <f t="shared" si="596"/>
        <v>8.6999999999999744E-2</v>
      </c>
      <c r="CE665" s="8">
        <f t="shared" si="597"/>
        <v>5.1999999999999602E-2</v>
      </c>
      <c r="CF665" s="8">
        <f t="shared" si="598"/>
        <v>6.9499999999999673E-2</v>
      </c>
      <c r="CG665" s="8" t="str">
        <f t="shared" si="599"/>
        <v/>
      </c>
      <c r="CH665" s="8" t="str">
        <f t="shared" si="600"/>
        <v/>
      </c>
      <c r="CI665" s="8" t="str">
        <f t="shared" si="601"/>
        <v/>
      </c>
      <c r="CJ665" s="8" t="str">
        <f t="shared" si="602"/>
        <v/>
      </c>
      <c r="CK665" s="8" t="str">
        <f t="shared" si="603"/>
        <v/>
      </c>
      <c r="CL665" s="8" t="str">
        <f t="shared" si="604"/>
        <v/>
      </c>
      <c r="CM665" s="8" t="str">
        <f t="shared" si="605"/>
        <v/>
      </c>
      <c r="CN665" s="8"/>
    </row>
    <row r="666" spans="1:92">
      <c r="A666" s="1">
        <f t="shared" si="579"/>
        <v>664</v>
      </c>
      <c r="B666" s="34"/>
      <c r="C666" s="1">
        <v>11</v>
      </c>
      <c r="D666" s="4">
        <f t="shared" si="623"/>
        <v>1016</v>
      </c>
      <c r="E666" s="4" t="s">
        <v>151</v>
      </c>
      <c r="F666" s="4">
        <v>1</v>
      </c>
      <c r="G666" s="4" t="s">
        <v>16</v>
      </c>
      <c r="H666" s="4" t="s">
        <v>24</v>
      </c>
      <c r="I666" s="4"/>
      <c r="J666" s="5">
        <v>91.8</v>
      </c>
      <c r="K666" s="67"/>
      <c r="L666" s="40">
        <v>5.6280000000000001</v>
      </c>
      <c r="M666" s="132" t="s">
        <v>130</v>
      </c>
      <c r="N666" s="1" t="s">
        <v>15</v>
      </c>
      <c r="O666" s="75"/>
      <c r="P666" s="25"/>
      <c r="Q666" s="3"/>
      <c r="R666" s="23">
        <v>5.7069999999999999</v>
      </c>
      <c r="S666" s="23">
        <v>5.5910000000000002</v>
      </c>
      <c r="T666" s="23">
        <v>5.9740000000000002</v>
      </c>
      <c r="U666" s="45"/>
      <c r="V666" s="23">
        <v>5.7510000000000003</v>
      </c>
      <c r="W666" s="23">
        <v>5.6660000000000004</v>
      </c>
      <c r="X666" s="23">
        <v>5.67</v>
      </c>
      <c r="Y666" s="23">
        <v>5.6580000000000004</v>
      </c>
      <c r="Z666" s="23">
        <v>5.62</v>
      </c>
      <c r="AA666" s="45"/>
      <c r="AB666" s="23">
        <v>5.8659999999999997</v>
      </c>
      <c r="AC666" s="23">
        <v>5.8049999999999997</v>
      </c>
      <c r="AD666" s="23">
        <v>5.7350000000000003</v>
      </c>
      <c r="AE666" s="23">
        <v>5.7510000000000003</v>
      </c>
      <c r="AF666" s="23">
        <v>5.6639999999999997</v>
      </c>
      <c r="AG666" s="23">
        <v>5.5780000000000003</v>
      </c>
      <c r="AH666" s="23">
        <f t="shared" si="643"/>
        <v>5.6210000000000004</v>
      </c>
      <c r="AI666" s="9"/>
      <c r="AJ666" s="9"/>
      <c r="AK666" s="9"/>
      <c r="AL666" s="9"/>
      <c r="AM666" s="9"/>
      <c r="AN666" s="9"/>
      <c r="AO666" s="9"/>
      <c r="AP666" s="3"/>
      <c r="AQ666" s="23">
        <f t="shared" si="624"/>
        <v>7.8999999999999737E-2</v>
      </c>
      <c r="AR666" s="23">
        <f t="shared" si="665"/>
        <v>-3.6999999999999922E-2</v>
      </c>
      <c r="AS666" s="23">
        <f t="shared" si="666"/>
        <v>0.34600000000000009</v>
      </c>
      <c r="AT666" s="23" t="str">
        <f t="shared" si="644"/>
        <v/>
      </c>
      <c r="AU666" s="23">
        <f t="shared" si="645"/>
        <v>0.12300000000000022</v>
      </c>
      <c r="AV666" s="23">
        <f t="shared" si="646"/>
        <v>3.8000000000000256E-2</v>
      </c>
      <c r="AW666" s="23">
        <f t="shared" si="647"/>
        <v>4.1999999999999815E-2</v>
      </c>
      <c r="AX666" s="23">
        <f t="shared" si="648"/>
        <v>3.0000000000000249E-2</v>
      </c>
      <c r="AY666" s="23">
        <f t="shared" si="649"/>
        <v>-8.0000000000000071E-3</v>
      </c>
      <c r="AZ666" s="23" t="str">
        <f t="shared" si="650"/>
        <v/>
      </c>
      <c r="BA666" s="23">
        <f t="shared" si="651"/>
        <v>0.23799999999999955</v>
      </c>
      <c r="BB666" s="23">
        <f t="shared" si="652"/>
        <v>0.1769999999999996</v>
      </c>
      <c r="BC666" s="23">
        <f t="shared" si="653"/>
        <v>0.10700000000000021</v>
      </c>
      <c r="BD666" s="23">
        <f t="shared" si="654"/>
        <v>0.12300000000000022</v>
      </c>
      <c r="BE666" s="23">
        <f t="shared" si="655"/>
        <v>3.5999999999999588E-2</v>
      </c>
      <c r="BF666" s="23">
        <f t="shared" si="656"/>
        <v>-4.9999999999999822E-2</v>
      </c>
      <c r="BG666" s="23">
        <f t="shared" si="657"/>
        <v>-6.9999999999996732E-3</v>
      </c>
      <c r="BH666" s="23" t="str">
        <f t="shared" si="658"/>
        <v/>
      </c>
      <c r="BI666" s="23" t="str">
        <f t="shared" si="659"/>
        <v/>
      </c>
      <c r="BJ666" s="23" t="str">
        <f t="shared" si="660"/>
        <v/>
      </c>
      <c r="BK666" s="23" t="str">
        <f t="shared" si="661"/>
        <v/>
      </c>
      <c r="BL666" s="23" t="str">
        <f t="shared" si="662"/>
        <v/>
      </c>
      <c r="BM666" s="23" t="str">
        <f t="shared" si="663"/>
        <v/>
      </c>
      <c r="BN666" s="23" t="str">
        <f t="shared" si="664"/>
        <v/>
      </c>
      <c r="BP666" s="8">
        <f t="shared" si="582"/>
        <v>7.8999999999999737E-2</v>
      </c>
      <c r="BQ666" s="8">
        <f t="shared" si="583"/>
        <v>3.6999999999999922E-2</v>
      </c>
      <c r="BR666" s="8">
        <f t="shared" si="584"/>
        <v>0.34600000000000009</v>
      </c>
      <c r="BS666" s="8" t="str">
        <f t="shared" si="585"/>
        <v/>
      </c>
      <c r="BT666" s="8">
        <f t="shared" si="586"/>
        <v>0.12300000000000022</v>
      </c>
      <c r="BU666" s="8">
        <f t="shared" si="587"/>
        <v>3.8000000000000256E-2</v>
      </c>
      <c r="BV666" s="8">
        <f t="shared" si="588"/>
        <v>4.1999999999999815E-2</v>
      </c>
      <c r="BW666" s="8">
        <f t="shared" si="589"/>
        <v>3.0000000000000249E-2</v>
      </c>
      <c r="BX666" s="8">
        <f t="shared" si="590"/>
        <v>8.0000000000000071E-3</v>
      </c>
      <c r="BY666" s="8" t="str">
        <f t="shared" si="591"/>
        <v/>
      </c>
      <c r="BZ666" s="8">
        <f t="shared" si="592"/>
        <v>0.23799999999999955</v>
      </c>
      <c r="CA666" s="8">
        <f t="shared" si="593"/>
        <v>0.1769999999999996</v>
      </c>
      <c r="CB666" s="8">
        <f t="shared" si="594"/>
        <v>0.10700000000000021</v>
      </c>
      <c r="CC666" s="8">
        <f t="shared" si="595"/>
        <v>0.12300000000000022</v>
      </c>
      <c r="CD666" s="8">
        <f t="shared" si="596"/>
        <v>3.5999999999999588E-2</v>
      </c>
      <c r="CE666" s="8">
        <f t="shared" si="597"/>
        <v>4.9999999999999822E-2</v>
      </c>
      <c r="CF666" s="8">
        <f t="shared" si="598"/>
        <v>6.9999999999996732E-3</v>
      </c>
      <c r="CG666" s="8" t="str">
        <f t="shared" si="599"/>
        <v/>
      </c>
      <c r="CH666" s="8" t="str">
        <f t="shared" si="600"/>
        <v/>
      </c>
      <c r="CI666" s="8" t="str">
        <f t="shared" si="601"/>
        <v/>
      </c>
      <c r="CJ666" s="8" t="str">
        <f t="shared" si="602"/>
        <v/>
      </c>
      <c r="CK666" s="8" t="str">
        <f t="shared" si="603"/>
        <v/>
      </c>
      <c r="CL666" s="8" t="str">
        <f t="shared" si="604"/>
        <v/>
      </c>
      <c r="CM666" s="8" t="str">
        <f t="shared" si="605"/>
        <v/>
      </c>
      <c r="CN666" s="8"/>
    </row>
    <row r="667" spans="1:92">
      <c r="A667" s="1">
        <f t="shared" si="579"/>
        <v>665</v>
      </c>
      <c r="B667" s="34"/>
      <c r="C667" s="1">
        <v>11</v>
      </c>
      <c r="D667" s="4">
        <f t="shared" si="623"/>
        <v>1016</v>
      </c>
      <c r="E667" s="4" t="s">
        <v>135</v>
      </c>
      <c r="F667" s="4">
        <v>1</v>
      </c>
      <c r="G667" s="4" t="s">
        <v>13</v>
      </c>
      <c r="H667" s="4" t="s">
        <v>19</v>
      </c>
      <c r="I667" s="4" t="s">
        <v>296</v>
      </c>
      <c r="J667" s="5"/>
      <c r="K667" s="67" t="s">
        <v>307</v>
      </c>
      <c r="L667" s="54">
        <v>5.8780000000000001</v>
      </c>
      <c r="M667" s="132" t="s">
        <v>130</v>
      </c>
      <c r="N667" s="27" t="s">
        <v>128</v>
      </c>
      <c r="O667" s="75"/>
      <c r="P667" s="25"/>
      <c r="Q667" s="3"/>
      <c r="R667" s="23">
        <v>6.5549999999999997</v>
      </c>
      <c r="S667" s="23">
        <v>5.8630000000000004</v>
      </c>
      <c r="T667" s="23">
        <v>6.593</v>
      </c>
      <c r="U667" s="45"/>
      <c r="V667" s="23">
        <v>6.335</v>
      </c>
      <c r="W667" s="23">
        <v>6.02</v>
      </c>
      <c r="X667" s="23">
        <v>6.0019999999999998</v>
      </c>
      <c r="Y667" s="23">
        <v>5.9740000000000002</v>
      </c>
      <c r="Z667" s="23">
        <v>5.8170000000000002</v>
      </c>
      <c r="AA667" s="45"/>
      <c r="AB667" s="23">
        <v>6.3680000000000003</v>
      </c>
      <c r="AC667" s="23">
        <v>6.3540000000000001</v>
      </c>
      <c r="AD667" s="23">
        <v>6.2050000000000001</v>
      </c>
      <c r="AE667" s="23">
        <v>6.1580000000000004</v>
      </c>
      <c r="AF667" s="23">
        <v>5.91</v>
      </c>
      <c r="AG667" s="23">
        <v>5.9950000000000001</v>
      </c>
      <c r="AH667" s="23">
        <f t="shared" si="643"/>
        <v>5.9525000000000006</v>
      </c>
      <c r="AI667" s="9"/>
      <c r="AJ667" s="9"/>
      <c r="AK667" s="9"/>
      <c r="AL667" s="9"/>
      <c r="AM667" s="9"/>
      <c r="AN667" s="9"/>
      <c r="AO667" s="9"/>
      <c r="AP667" s="3"/>
      <c r="AQ667" s="23">
        <f t="shared" si="624"/>
        <v>0.6769999999999996</v>
      </c>
      <c r="AR667" s="23">
        <f t="shared" si="665"/>
        <v>-1.499999999999968E-2</v>
      </c>
      <c r="AS667" s="23">
        <f t="shared" si="666"/>
        <v>0.71499999999999986</v>
      </c>
      <c r="AT667" s="23" t="str">
        <f t="shared" si="644"/>
        <v/>
      </c>
      <c r="AU667" s="23">
        <f t="shared" si="645"/>
        <v>0.45699999999999985</v>
      </c>
      <c r="AV667" s="23">
        <f t="shared" si="646"/>
        <v>0.14199999999999946</v>
      </c>
      <c r="AW667" s="23">
        <f t="shared" si="647"/>
        <v>0.12399999999999967</v>
      </c>
      <c r="AX667" s="23">
        <f t="shared" si="648"/>
        <v>9.6000000000000085E-2</v>
      </c>
      <c r="AY667" s="23">
        <f t="shared" si="649"/>
        <v>-6.0999999999999943E-2</v>
      </c>
      <c r="AZ667" s="23" t="str">
        <f t="shared" si="650"/>
        <v/>
      </c>
      <c r="BA667" s="23">
        <f t="shared" si="651"/>
        <v>0.49000000000000021</v>
      </c>
      <c r="BB667" s="23">
        <f t="shared" si="652"/>
        <v>0.47599999999999998</v>
      </c>
      <c r="BC667" s="23">
        <f t="shared" si="653"/>
        <v>0.32699999999999996</v>
      </c>
      <c r="BD667" s="23">
        <f t="shared" si="654"/>
        <v>0.28000000000000025</v>
      </c>
      <c r="BE667" s="23">
        <f t="shared" si="655"/>
        <v>3.2000000000000028E-2</v>
      </c>
      <c r="BF667" s="23">
        <f t="shared" si="656"/>
        <v>0.11699999999999999</v>
      </c>
      <c r="BG667" s="23">
        <f t="shared" si="657"/>
        <v>7.4500000000000455E-2</v>
      </c>
      <c r="BH667" s="23" t="str">
        <f t="shared" si="658"/>
        <v/>
      </c>
      <c r="BI667" s="23" t="str">
        <f t="shared" si="659"/>
        <v/>
      </c>
      <c r="BJ667" s="23" t="str">
        <f t="shared" si="660"/>
        <v/>
      </c>
      <c r="BK667" s="23" t="str">
        <f t="shared" si="661"/>
        <v/>
      </c>
      <c r="BL667" s="23" t="str">
        <f t="shared" si="662"/>
        <v/>
      </c>
      <c r="BM667" s="23" t="str">
        <f t="shared" si="663"/>
        <v/>
      </c>
      <c r="BN667" s="23" t="str">
        <f t="shared" si="664"/>
        <v/>
      </c>
      <c r="BP667" s="8">
        <f t="shared" si="582"/>
        <v>0.6769999999999996</v>
      </c>
      <c r="BQ667" s="8">
        <f t="shared" si="583"/>
        <v>1.499999999999968E-2</v>
      </c>
      <c r="BR667" s="8">
        <f t="shared" si="584"/>
        <v>0.71499999999999986</v>
      </c>
      <c r="BS667" s="8" t="str">
        <f t="shared" si="585"/>
        <v/>
      </c>
      <c r="BT667" s="8">
        <f t="shared" si="586"/>
        <v>0.45699999999999985</v>
      </c>
      <c r="BU667" s="8">
        <f t="shared" si="587"/>
        <v>0.14199999999999946</v>
      </c>
      <c r="BV667" s="8">
        <f t="shared" si="588"/>
        <v>0.12399999999999967</v>
      </c>
      <c r="BW667" s="8">
        <f t="shared" si="589"/>
        <v>9.6000000000000085E-2</v>
      </c>
      <c r="BX667" s="8">
        <f t="shared" si="590"/>
        <v>6.0999999999999943E-2</v>
      </c>
      <c r="BY667" s="8" t="str">
        <f t="shared" si="591"/>
        <v/>
      </c>
      <c r="BZ667" s="8">
        <f t="shared" si="592"/>
        <v>0.49000000000000021</v>
      </c>
      <c r="CA667" s="8">
        <f t="shared" si="593"/>
        <v>0.47599999999999998</v>
      </c>
      <c r="CB667" s="8">
        <f t="shared" si="594"/>
        <v>0.32699999999999996</v>
      </c>
      <c r="CC667" s="8">
        <f t="shared" si="595"/>
        <v>0.28000000000000025</v>
      </c>
      <c r="CD667" s="8">
        <f t="shared" si="596"/>
        <v>3.2000000000000028E-2</v>
      </c>
      <c r="CE667" s="8">
        <f t="shared" si="597"/>
        <v>0.11699999999999999</v>
      </c>
      <c r="CF667" s="8">
        <f t="shared" si="598"/>
        <v>7.4500000000000455E-2</v>
      </c>
      <c r="CG667" s="8" t="str">
        <f t="shared" si="599"/>
        <v/>
      </c>
      <c r="CH667" s="8" t="str">
        <f t="shared" si="600"/>
        <v/>
      </c>
      <c r="CI667" s="8" t="str">
        <f t="shared" si="601"/>
        <v/>
      </c>
      <c r="CJ667" s="8" t="str">
        <f t="shared" si="602"/>
        <v/>
      </c>
      <c r="CK667" s="8" t="str">
        <f t="shared" si="603"/>
        <v/>
      </c>
      <c r="CL667" s="8" t="str">
        <f t="shared" si="604"/>
        <v/>
      </c>
      <c r="CM667" s="8" t="str">
        <f t="shared" si="605"/>
        <v/>
      </c>
      <c r="CN667" s="8"/>
    </row>
    <row r="668" spans="1:92">
      <c r="A668" s="1">
        <f t="shared" si="579"/>
        <v>666</v>
      </c>
      <c r="B668" s="34" t="s">
        <v>599</v>
      </c>
      <c r="C668" s="1">
        <v>11</v>
      </c>
      <c r="D668" s="4">
        <f t="shared" si="623"/>
        <v>1016</v>
      </c>
      <c r="E668" s="4" t="s">
        <v>157</v>
      </c>
      <c r="F668" s="4">
        <v>1</v>
      </c>
      <c r="G668" s="4" t="s">
        <v>13</v>
      </c>
      <c r="H668" s="4" t="s">
        <v>19</v>
      </c>
      <c r="I668" s="4"/>
      <c r="J668" s="5"/>
      <c r="K668" s="67" t="s">
        <v>307</v>
      </c>
      <c r="L668" s="40">
        <v>5.0410000000000004</v>
      </c>
      <c r="M668" s="132" t="s">
        <v>130</v>
      </c>
      <c r="N668" s="1" t="s">
        <v>15</v>
      </c>
      <c r="O668" s="75"/>
      <c r="P668" s="25"/>
      <c r="Q668" s="3"/>
      <c r="R668" s="23">
        <v>5.4130000000000003</v>
      </c>
      <c r="S668" s="23">
        <v>5.2130000000000001</v>
      </c>
      <c r="T668" s="23">
        <v>5.4829999999999997</v>
      </c>
      <c r="U668" s="45"/>
      <c r="V668" s="23">
        <v>5.1970000000000001</v>
      </c>
      <c r="W668" s="23">
        <v>5.1280000000000001</v>
      </c>
      <c r="X668" s="23">
        <v>5.1340000000000003</v>
      </c>
      <c r="Y668" s="23">
        <v>5.101</v>
      </c>
      <c r="Z668" s="23">
        <v>5.0709999999999997</v>
      </c>
      <c r="AA668" s="45"/>
      <c r="AB668" s="23">
        <v>5.0229999999999997</v>
      </c>
      <c r="AC668" s="23">
        <v>5.0110000000000001</v>
      </c>
      <c r="AD668" s="23">
        <v>5.0839999999999996</v>
      </c>
      <c r="AE668" s="23">
        <v>4.7990000000000004</v>
      </c>
      <c r="AF668" s="1">
        <v>5.2240000000000002</v>
      </c>
      <c r="AG668" s="23">
        <v>5</v>
      </c>
      <c r="AH668" s="23">
        <f t="shared" si="643"/>
        <v>5.1120000000000001</v>
      </c>
      <c r="AI668" s="9"/>
      <c r="AJ668" s="9"/>
      <c r="AK668" s="9"/>
      <c r="AL668" s="9"/>
      <c r="AM668" s="9"/>
      <c r="AN668" s="9"/>
      <c r="AO668" s="9"/>
      <c r="AP668" s="3"/>
      <c r="AQ668" s="23">
        <f t="shared" si="624"/>
        <v>0.37199999999999989</v>
      </c>
      <c r="AR668" s="23">
        <f t="shared" si="665"/>
        <v>0.17199999999999971</v>
      </c>
      <c r="AS668" s="23">
        <f t="shared" si="666"/>
        <v>0.44199999999999928</v>
      </c>
      <c r="AT668" s="23" t="str">
        <f t="shared" si="644"/>
        <v/>
      </c>
      <c r="AU668" s="23">
        <f t="shared" si="645"/>
        <v>0.15599999999999969</v>
      </c>
      <c r="AV668" s="23">
        <f t="shared" si="646"/>
        <v>8.6999999999999744E-2</v>
      </c>
      <c r="AW668" s="23">
        <f t="shared" si="647"/>
        <v>9.2999999999999972E-2</v>
      </c>
      <c r="AX668" s="23">
        <f t="shared" si="648"/>
        <v>5.9999999999999609E-2</v>
      </c>
      <c r="AY668" s="23">
        <f t="shared" si="649"/>
        <v>2.9999999999999361E-2</v>
      </c>
      <c r="AZ668" s="23" t="str">
        <f t="shared" si="650"/>
        <v/>
      </c>
      <c r="BA668" s="23">
        <f t="shared" si="651"/>
        <v>-1.8000000000000682E-2</v>
      </c>
      <c r="BB668" s="23">
        <f t="shared" si="652"/>
        <v>-3.0000000000000249E-2</v>
      </c>
      <c r="BC668" s="23">
        <f t="shared" si="653"/>
        <v>4.2999999999999261E-2</v>
      </c>
      <c r="BD668" s="23">
        <f t="shared" si="654"/>
        <v>-0.24199999999999999</v>
      </c>
      <c r="BE668" s="23">
        <f t="shared" si="655"/>
        <v>0.18299999999999983</v>
      </c>
      <c r="BF668" s="23">
        <f t="shared" si="656"/>
        <v>-4.1000000000000369E-2</v>
      </c>
      <c r="BG668" s="23">
        <f t="shared" si="657"/>
        <v>7.099999999999973E-2</v>
      </c>
      <c r="BH668" s="23" t="str">
        <f t="shared" si="658"/>
        <v/>
      </c>
      <c r="BI668" s="23" t="str">
        <f t="shared" si="659"/>
        <v/>
      </c>
      <c r="BJ668" s="23" t="str">
        <f t="shared" si="660"/>
        <v/>
      </c>
      <c r="BK668" s="23" t="str">
        <f t="shared" si="661"/>
        <v/>
      </c>
      <c r="BL668" s="23" t="str">
        <f t="shared" si="662"/>
        <v/>
      </c>
      <c r="BM668" s="23" t="str">
        <f t="shared" si="663"/>
        <v/>
      </c>
      <c r="BN668" s="23" t="str">
        <f t="shared" si="664"/>
        <v/>
      </c>
      <c r="BP668" s="8">
        <f t="shared" si="582"/>
        <v>0.37199999999999989</v>
      </c>
      <c r="BQ668" s="8">
        <f t="shared" si="583"/>
        <v>0.17199999999999971</v>
      </c>
      <c r="BR668" s="8">
        <f t="shared" si="584"/>
        <v>0.44199999999999928</v>
      </c>
      <c r="BS668" s="8" t="str">
        <f t="shared" si="585"/>
        <v/>
      </c>
      <c r="BT668" s="8">
        <f t="shared" si="586"/>
        <v>0.15599999999999969</v>
      </c>
      <c r="BU668" s="8">
        <f t="shared" si="587"/>
        <v>8.6999999999999744E-2</v>
      </c>
      <c r="BV668" s="8">
        <f t="shared" si="588"/>
        <v>9.2999999999999972E-2</v>
      </c>
      <c r="BW668" s="8">
        <f t="shared" si="589"/>
        <v>5.9999999999999609E-2</v>
      </c>
      <c r="BX668" s="8">
        <f t="shared" si="590"/>
        <v>2.9999999999999361E-2</v>
      </c>
      <c r="BY668" s="8" t="str">
        <f t="shared" si="591"/>
        <v/>
      </c>
      <c r="BZ668" s="8">
        <f t="shared" si="592"/>
        <v>1.8000000000000682E-2</v>
      </c>
      <c r="CA668" s="8">
        <f t="shared" si="593"/>
        <v>3.0000000000000249E-2</v>
      </c>
      <c r="CB668" s="8">
        <f t="shared" si="594"/>
        <v>4.2999999999999261E-2</v>
      </c>
      <c r="CC668" s="8">
        <f t="shared" si="595"/>
        <v>0.24199999999999999</v>
      </c>
      <c r="CD668" s="8">
        <f t="shared" si="596"/>
        <v>0.18299999999999983</v>
      </c>
      <c r="CE668" s="8">
        <f t="shared" si="597"/>
        <v>4.1000000000000369E-2</v>
      </c>
      <c r="CF668" s="8">
        <f t="shared" si="598"/>
        <v>7.099999999999973E-2</v>
      </c>
      <c r="CG668" s="8" t="str">
        <f t="shared" si="599"/>
        <v/>
      </c>
      <c r="CH668" s="8" t="str">
        <f t="shared" si="600"/>
        <v/>
      </c>
      <c r="CI668" s="8" t="str">
        <f t="shared" si="601"/>
        <v/>
      </c>
      <c r="CJ668" s="8" t="str">
        <f t="shared" si="602"/>
        <v/>
      </c>
      <c r="CK668" s="8" t="str">
        <f t="shared" si="603"/>
        <v/>
      </c>
      <c r="CL668" s="8" t="str">
        <f t="shared" si="604"/>
        <v/>
      </c>
      <c r="CM668" s="8" t="str">
        <f t="shared" si="605"/>
        <v/>
      </c>
      <c r="CN668" s="8"/>
    </row>
    <row r="669" spans="1:92">
      <c r="A669" s="1">
        <f t="shared" si="579"/>
        <v>667</v>
      </c>
      <c r="B669" s="34"/>
      <c r="C669" s="1">
        <v>11</v>
      </c>
      <c r="D669" s="4">
        <f t="shared" si="623"/>
        <v>1016</v>
      </c>
      <c r="E669" s="4" t="s">
        <v>151</v>
      </c>
      <c r="F669" s="4">
        <v>1</v>
      </c>
      <c r="G669" s="4" t="s">
        <v>16</v>
      </c>
      <c r="H669" s="4" t="s">
        <v>192</v>
      </c>
      <c r="I669" s="4"/>
      <c r="J669" s="5"/>
      <c r="K669" s="67"/>
      <c r="L669" s="40">
        <v>5.524</v>
      </c>
      <c r="M669" s="132" t="s">
        <v>130</v>
      </c>
      <c r="N669" s="1" t="s">
        <v>15</v>
      </c>
      <c r="O669" s="75"/>
      <c r="P669" s="25"/>
      <c r="Q669" s="3"/>
      <c r="R669" s="23">
        <v>5.59</v>
      </c>
      <c r="S669" s="23">
        <v>5.4820000000000002</v>
      </c>
      <c r="T669" s="23">
        <v>5.8540000000000001</v>
      </c>
      <c r="U669" s="45"/>
      <c r="V669" s="23">
        <v>5.6269999999999998</v>
      </c>
      <c r="W669" s="23">
        <v>5.548</v>
      </c>
      <c r="X669" s="23">
        <v>5.5529999999999999</v>
      </c>
      <c r="Y669" s="23">
        <v>5.5430000000000001</v>
      </c>
      <c r="Z669" s="23">
        <v>5.5140000000000002</v>
      </c>
      <c r="AA669" s="45"/>
      <c r="AB669" s="23">
        <v>5.7389999999999999</v>
      </c>
      <c r="AC669" s="1">
        <v>5.6760000000000002</v>
      </c>
      <c r="AD669" s="23">
        <v>5.6120000000000001</v>
      </c>
      <c r="AE669" s="23">
        <v>5.625</v>
      </c>
      <c r="AF669" s="23">
        <v>5.5529999999999999</v>
      </c>
      <c r="AG669" s="23">
        <v>5.4610000000000003</v>
      </c>
      <c r="AH669" s="23">
        <f t="shared" si="643"/>
        <v>5.5069999999999997</v>
      </c>
      <c r="AI669" s="9"/>
      <c r="AJ669" s="9"/>
      <c r="AK669" s="9"/>
      <c r="AL669" s="9"/>
      <c r="AM669" s="9"/>
      <c r="AN669" s="9"/>
      <c r="AO669" s="9"/>
      <c r="AP669" s="3"/>
      <c r="AQ669" s="23">
        <f t="shared" si="624"/>
        <v>6.5999999999999837E-2</v>
      </c>
      <c r="AR669" s="23">
        <f t="shared" si="665"/>
        <v>-4.1999999999999815E-2</v>
      </c>
      <c r="AS669" s="23">
        <f t="shared" si="666"/>
        <v>0.33000000000000007</v>
      </c>
      <c r="AT669" s="23" t="str">
        <f t="shared" si="644"/>
        <v/>
      </c>
      <c r="AU669" s="23">
        <f t="shared" si="645"/>
        <v>0.10299999999999976</v>
      </c>
      <c r="AV669" s="23">
        <f t="shared" si="646"/>
        <v>2.4000000000000021E-2</v>
      </c>
      <c r="AW669" s="23">
        <f t="shared" si="647"/>
        <v>2.8999999999999915E-2</v>
      </c>
      <c r="AX669" s="23">
        <f t="shared" si="648"/>
        <v>1.9000000000000128E-2</v>
      </c>
      <c r="AY669" s="23">
        <f t="shared" si="649"/>
        <v>-9.9999999999997868E-3</v>
      </c>
      <c r="AZ669" s="23" t="str">
        <f t="shared" si="650"/>
        <v/>
      </c>
      <c r="BA669" s="23">
        <f t="shared" si="651"/>
        <v>0.21499999999999986</v>
      </c>
      <c r="BB669" s="23">
        <f t="shared" si="652"/>
        <v>0.15200000000000014</v>
      </c>
      <c r="BC669" s="23">
        <f t="shared" si="653"/>
        <v>8.8000000000000078E-2</v>
      </c>
      <c r="BD669" s="23">
        <f t="shared" si="654"/>
        <v>0.10099999999999998</v>
      </c>
      <c r="BE669" s="23">
        <f t="shared" si="655"/>
        <v>2.8999999999999915E-2</v>
      </c>
      <c r="BF669" s="23">
        <f t="shared" si="656"/>
        <v>-6.2999999999999723E-2</v>
      </c>
      <c r="BG669" s="23">
        <f t="shared" si="657"/>
        <v>-1.7000000000000348E-2</v>
      </c>
      <c r="BH669" s="23" t="str">
        <f t="shared" si="658"/>
        <v/>
      </c>
      <c r="BI669" s="23" t="str">
        <f t="shared" si="659"/>
        <v/>
      </c>
      <c r="BJ669" s="23" t="str">
        <f t="shared" si="660"/>
        <v/>
      </c>
      <c r="BK669" s="23" t="str">
        <f t="shared" si="661"/>
        <v/>
      </c>
      <c r="BL669" s="23" t="str">
        <f t="shared" si="662"/>
        <v/>
      </c>
      <c r="BM669" s="23" t="str">
        <f t="shared" si="663"/>
        <v/>
      </c>
      <c r="BN669" s="23" t="str">
        <f t="shared" si="664"/>
        <v/>
      </c>
      <c r="BP669" s="8">
        <f t="shared" si="582"/>
        <v>6.5999999999999837E-2</v>
      </c>
      <c r="BQ669" s="8">
        <f t="shared" si="583"/>
        <v>4.1999999999999815E-2</v>
      </c>
      <c r="BR669" s="8">
        <f t="shared" si="584"/>
        <v>0.33000000000000007</v>
      </c>
      <c r="BS669" s="8" t="str">
        <f t="shared" si="585"/>
        <v/>
      </c>
      <c r="BT669" s="8">
        <f t="shared" si="586"/>
        <v>0.10299999999999976</v>
      </c>
      <c r="BU669" s="8">
        <f t="shared" si="587"/>
        <v>2.4000000000000021E-2</v>
      </c>
      <c r="BV669" s="8">
        <f t="shared" si="588"/>
        <v>2.8999999999999915E-2</v>
      </c>
      <c r="BW669" s="8">
        <f t="shared" si="589"/>
        <v>1.9000000000000128E-2</v>
      </c>
      <c r="BX669" s="8">
        <f t="shared" si="590"/>
        <v>9.9999999999997868E-3</v>
      </c>
      <c r="BY669" s="8" t="str">
        <f t="shared" si="591"/>
        <v/>
      </c>
      <c r="BZ669" s="8">
        <f t="shared" si="592"/>
        <v>0.21499999999999986</v>
      </c>
      <c r="CA669" s="8">
        <f t="shared" si="593"/>
        <v>0.15200000000000014</v>
      </c>
      <c r="CB669" s="8">
        <f t="shared" si="594"/>
        <v>8.8000000000000078E-2</v>
      </c>
      <c r="CC669" s="8">
        <f t="shared" si="595"/>
        <v>0.10099999999999998</v>
      </c>
      <c r="CD669" s="8">
        <f t="shared" si="596"/>
        <v>2.8999999999999915E-2</v>
      </c>
      <c r="CE669" s="8">
        <f t="shared" si="597"/>
        <v>6.2999999999999723E-2</v>
      </c>
      <c r="CF669" s="8">
        <f t="shared" si="598"/>
        <v>1.7000000000000348E-2</v>
      </c>
      <c r="CG669" s="8" t="str">
        <f t="shared" si="599"/>
        <v/>
      </c>
      <c r="CH669" s="8" t="str">
        <f t="shared" si="600"/>
        <v/>
      </c>
      <c r="CI669" s="8" t="str">
        <f t="shared" si="601"/>
        <v/>
      </c>
      <c r="CJ669" s="8" t="str">
        <f t="shared" si="602"/>
        <v/>
      </c>
      <c r="CK669" s="8" t="str">
        <f t="shared" si="603"/>
        <v/>
      </c>
      <c r="CL669" s="8" t="str">
        <f t="shared" si="604"/>
        <v/>
      </c>
      <c r="CM669" s="8" t="str">
        <f t="shared" si="605"/>
        <v/>
      </c>
      <c r="CN669" s="8"/>
    </row>
    <row r="670" spans="1:92">
      <c r="A670" s="1">
        <f t="shared" si="579"/>
        <v>668</v>
      </c>
      <c r="B670" s="34"/>
      <c r="C670" s="1">
        <v>11</v>
      </c>
      <c r="D670" s="4">
        <f t="shared" si="623"/>
        <v>1016</v>
      </c>
      <c r="E670" s="4" t="s">
        <v>157</v>
      </c>
      <c r="F670" s="4">
        <v>1</v>
      </c>
      <c r="G670" s="4" t="s">
        <v>13</v>
      </c>
      <c r="H670" s="4" t="s">
        <v>19</v>
      </c>
      <c r="I670" s="4" t="s">
        <v>296</v>
      </c>
      <c r="J670" s="5"/>
      <c r="K670" s="67" t="s">
        <v>307</v>
      </c>
      <c r="L670" s="54">
        <v>5.6150000000000002</v>
      </c>
      <c r="M670" s="132" t="s">
        <v>130</v>
      </c>
      <c r="N670" s="27" t="s">
        <v>128</v>
      </c>
      <c r="O670" s="75"/>
      <c r="P670" s="25"/>
      <c r="Q670" s="3"/>
      <c r="R670" s="23">
        <v>5.8719999999999999</v>
      </c>
      <c r="S670" s="23">
        <v>5.5389999999999997</v>
      </c>
      <c r="T670" s="23">
        <v>6.2210000000000001</v>
      </c>
      <c r="U670" s="45"/>
      <c r="V670" s="23">
        <v>5.9539999999999997</v>
      </c>
      <c r="W670" s="23">
        <v>5.843</v>
      </c>
      <c r="X670" s="23">
        <v>5.7210000000000001</v>
      </c>
      <c r="Y670" s="23">
        <v>5.6859999999999999</v>
      </c>
      <c r="Z670" s="23">
        <v>5.5650000000000004</v>
      </c>
      <c r="AA670" s="45"/>
      <c r="AB670" s="23">
        <v>6.0419999999999998</v>
      </c>
      <c r="AC670" s="23">
        <v>6.0129999999999999</v>
      </c>
      <c r="AD670" s="23">
        <v>5.8579999999999997</v>
      </c>
      <c r="AE670" s="23">
        <v>5.835</v>
      </c>
      <c r="AF670" s="23">
        <v>5.5759999999999996</v>
      </c>
      <c r="AG670" s="23">
        <v>5.7359999999999998</v>
      </c>
      <c r="AH670" s="23">
        <f t="shared" si="643"/>
        <v>5.6559999999999997</v>
      </c>
      <c r="AI670" s="9"/>
      <c r="AJ670" s="9"/>
      <c r="AK670" s="9"/>
      <c r="AL670" s="9"/>
      <c r="AM670" s="9"/>
      <c r="AN670" s="9"/>
      <c r="AO670" s="9"/>
      <c r="AP670" s="3"/>
      <c r="AQ670" s="23">
        <f t="shared" si="624"/>
        <v>0.25699999999999967</v>
      </c>
      <c r="AR670" s="23">
        <f t="shared" si="665"/>
        <v>-7.6000000000000512E-2</v>
      </c>
      <c r="AS670" s="23">
        <f t="shared" si="666"/>
        <v>0.60599999999999987</v>
      </c>
      <c r="AT670" s="23" t="str">
        <f t="shared" si="644"/>
        <v/>
      </c>
      <c r="AU670" s="23">
        <f t="shared" si="645"/>
        <v>0.33899999999999952</v>
      </c>
      <c r="AV670" s="23">
        <f t="shared" si="646"/>
        <v>0.22799999999999976</v>
      </c>
      <c r="AW670" s="23">
        <f t="shared" si="647"/>
        <v>0.10599999999999987</v>
      </c>
      <c r="AX670" s="23">
        <f t="shared" si="648"/>
        <v>7.099999999999973E-2</v>
      </c>
      <c r="AY670" s="23">
        <f t="shared" si="649"/>
        <v>-4.9999999999999822E-2</v>
      </c>
      <c r="AZ670" s="23" t="str">
        <f t="shared" si="650"/>
        <v/>
      </c>
      <c r="BA670" s="23">
        <f t="shared" si="651"/>
        <v>0.4269999999999996</v>
      </c>
      <c r="BB670" s="23">
        <f t="shared" si="652"/>
        <v>0.39799999999999969</v>
      </c>
      <c r="BC670" s="23">
        <f t="shared" si="653"/>
        <v>0.24299999999999944</v>
      </c>
      <c r="BD670" s="23">
        <f t="shared" si="654"/>
        <v>0.21999999999999975</v>
      </c>
      <c r="BE670" s="23">
        <f t="shared" si="655"/>
        <v>-3.900000000000059E-2</v>
      </c>
      <c r="BF670" s="23">
        <f t="shared" si="656"/>
        <v>0.12099999999999955</v>
      </c>
      <c r="BG670" s="23">
        <f t="shared" si="657"/>
        <v>4.0999999999999481E-2</v>
      </c>
      <c r="BH670" s="23" t="str">
        <f t="shared" si="658"/>
        <v/>
      </c>
      <c r="BI670" s="23" t="str">
        <f t="shared" si="659"/>
        <v/>
      </c>
      <c r="BJ670" s="23" t="str">
        <f t="shared" si="660"/>
        <v/>
      </c>
      <c r="BK670" s="23" t="str">
        <f t="shared" si="661"/>
        <v/>
      </c>
      <c r="BL670" s="23" t="str">
        <f t="shared" si="662"/>
        <v/>
      </c>
      <c r="BM670" s="23" t="str">
        <f t="shared" si="663"/>
        <v/>
      </c>
      <c r="BN670" s="23" t="str">
        <f t="shared" si="664"/>
        <v/>
      </c>
      <c r="BP670" s="8">
        <f t="shared" si="582"/>
        <v>0.25699999999999967</v>
      </c>
      <c r="BQ670" s="8">
        <f t="shared" si="583"/>
        <v>7.6000000000000512E-2</v>
      </c>
      <c r="BR670" s="8">
        <f t="shared" si="584"/>
        <v>0.60599999999999987</v>
      </c>
      <c r="BS670" s="8" t="str">
        <f t="shared" si="585"/>
        <v/>
      </c>
      <c r="BT670" s="8">
        <f t="shared" si="586"/>
        <v>0.33899999999999952</v>
      </c>
      <c r="BU670" s="8">
        <f t="shared" si="587"/>
        <v>0.22799999999999976</v>
      </c>
      <c r="BV670" s="8">
        <f t="shared" si="588"/>
        <v>0.10599999999999987</v>
      </c>
      <c r="BW670" s="8">
        <f t="shared" si="589"/>
        <v>7.099999999999973E-2</v>
      </c>
      <c r="BX670" s="8">
        <f t="shared" si="590"/>
        <v>4.9999999999999822E-2</v>
      </c>
      <c r="BY670" s="8" t="str">
        <f t="shared" si="591"/>
        <v/>
      </c>
      <c r="BZ670" s="8">
        <f t="shared" si="592"/>
        <v>0.4269999999999996</v>
      </c>
      <c r="CA670" s="8">
        <f t="shared" si="593"/>
        <v>0.39799999999999969</v>
      </c>
      <c r="CB670" s="8">
        <f t="shared" si="594"/>
        <v>0.24299999999999944</v>
      </c>
      <c r="CC670" s="8">
        <f t="shared" si="595"/>
        <v>0.21999999999999975</v>
      </c>
      <c r="CD670" s="8">
        <f t="shared" si="596"/>
        <v>3.900000000000059E-2</v>
      </c>
      <c r="CE670" s="8">
        <f t="shared" si="597"/>
        <v>0.12099999999999955</v>
      </c>
      <c r="CF670" s="8">
        <f t="shared" si="598"/>
        <v>4.0999999999999481E-2</v>
      </c>
      <c r="CG670" s="8" t="str">
        <f t="shared" si="599"/>
        <v/>
      </c>
      <c r="CH670" s="8" t="str">
        <f t="shared" si="600"/>
        <v/>
      </c>
      <c r="CI670" s="8" t="str">
        <f t="shared" si="601"/>
        <v/>
      </c>
      <c r="CJ670" s="8" t="str">
        <f t="shared" si="602"/>
        <v/>
      </c>
      <c r="CK670" s="8" t="str">
        <f t="shared" si="603"/>
        <v/>
      </c>
      <c r="CL670" s="8" t="str">
        <f t="shared" si="604"/>
        <v/>
      </c>
      <c r="CM670" s="8" t="str">
        <f t="shared" si="605"/>
        <v/>
      </c>
      <c r="CN670" s="8"/>
    </row>
    <row r="671" spans="1:92">
      <c r="A671" s="1">
        <f t="shared" si="579"/>
        <v>669</v>
      </c>
      <c r="B671" s="34"/>
      <c r="C671" s="1">
        <v>11</v>
      </c>
      <c r="D671" s="4">
        <f t="shared" si="623"/>
        <v>1016</v>
      </c>
      <c r="E671" s="4" t="s">
        <v>135</v>
      </c>
      <c r="F671" s="4">
        <v>1</v>
      </c>
      <c r="G671" s="4" t="s">
        <v>13</v>
      </c>
      <c r="H671" s="4" t="s">
        <v>19</v>
      </c>
      <c r="I671" s="4" t="s">
        <v>296</v>
      </c>
      <c r="J671" s="5"/>
      <c r="K671" s="67" t="s">
        <v>307</v>
      </c>
      <c r="L671" s="54">
        <v>5.657</v>
      </c>
      <c r="M671" s="132" t="s">
        <v>130</v>
      </c>
      <c r="N671" s="27" t="s">
        <v>128</v>
      </c>
      <c r="O671" s="75"/>
      <c r="P671" s="25"/>
      <c r="Q671" s="3"/>
      <c r="R671" s="1">
        <v>5.9589999999999996</v>
      </c>
      <c r="S671" s="1">
        <v>5.6310000000000002</v>
      </c>
      <c r="T671" s="1">
        <v>6.2549999999999999</v>
      </c>
      <c r="U671" s="45"/>
      <c r="V671" s="23">
        <v>5.9989999999999997</v>
      </c>
      <c r="W671" s="1">
        <v>5.7649999999999997</v>
      </c>
      <c r="X671" s="1">
        <v>5.7569999999999997</v>
      </c>
      <c r="Y671" s="23">
        <v>5.73</v>
      </c>
      <c r="Z671" s="23">
        <v>5.61</v>
      </c>
      <c r="AA671" s="45"/>
      <c r="AB671" s="1">
        <v>6.0039999999999996</v>
      </c>
      <c r="AC671" s="1">
        <v>5.9880000000000004</v>
      </c>
      <c r="AD671" s="1">
        <v>5.891</v>
      </c>
      <c r="AE671" s="23">
        <v>5.7930000000000001</v>
      </c>
      <c r="AF671" s="1">
        <v>5.6749999999999998</v>
      </c>
      <c r="AG671" s="23">
        <v>5.7610000000000001</v>
      </c>
      <c r="AH671" s="23">
        <f t="shared" si="643"/>
        <v>5.718</v>
      </c>
      <c r="AI671" s="9"/>
      <c r="AJ671" s="9"/>
      <c r="AK671" s="9"/>
      <c r="AL671" s="9"/>
      <c r="AM671" s="9"/>
      <c r="AN671" s="9"/>
      <c r="AO671" s="9"/>
      <c r="AP671" s="3"/>
      <c r="AQ671" s="23">
        <f t="shared" si="624"/>
        <v>0.3019999999999996</v>
      </c>
      <c r="AR671" s="23">
        <f t="shared" si="665"/>
        <v>-2.5999999999999801E-2</v>
      </c>
      <c r="AS671" s="23">
        <f t="shared" si="666"/>
        <v>0.59799999999999986</v>
      </c>
      <c r="AT671" s="23" t="str">
        <f t="shared" si="644"/>
        <v/>
      </c>
      <c r="AU671" s="23">
        <f t="shared" si="645"/>
        <v>0.34199999999999964</v>
      </c>
      <c r="AV671" s="23">
        <f t="shared" si="646"/>
        <v>0.10799999999999965</v>
      </c>
      <c r="AW671" s="23">
        <f t="shared" si="647"/>
        <v>9.9999999999999645E-2</v>
      </c>
      <c r="AX671" s="23">
        <f t="shared" si="648"/>
        <v>7.3000000000000398E-2</v>
      </c>
      <c r="AY671" s="23">
        <f t="shared" si="649"/>
        <v>-4.6999999999999709E-2</v>
      </c>
      <c r="AZ671" s="23" t="str">
        <f t="shared" si="650"/>
        <v/>
      </c>
      <c r="BA671" s="23">
        <f t="shared" si="651"/>
        <v>0.34699999999999953</v>
      </c>
      <c r="BB671" s="23">
        <f t="shared" si="652"/>
        <v>0.33100000000000041</v>
      </c>
      <c r="BC671" s="23">
        <f t="shared" si="653"/>
        <v>0.23399999999999999</v>
      </c>
      <c r="BD671" s="23">
        <f t="shared" si="654"/>
        <v>0.13600000000000012</v>
      </c>
      <c r="BE671" s="23">
        <f t="shared" si="655"/>
        <v>1.7999999999999794E-2</v>
      </c>
      <c r="BF671" s="23">
        <f t="shared" si="656"/>
        <v>0.10400000000000009</v>
      </c>
      <c r="BG671" s="23">
        <f t="shared" si="657"/>
        <v>6.0999999999999943E-2</v>
      </c>
      <c r="BH671" s="23" t="str">
        <f t="shared" si="658"/>
        <v/>
      </c>
      <c r="BI671" s="23" t="str">
        <f t="shared" si="659"/>
        <v/>
      </c>
      <c r="BJ671" s="23" t="str">
        <f t="shared" si="660"/>
        <v/>
      </c>
      <c r="BK671" s="23" t="str">
        <f t="shared" si="661"/>
        <v/>
      </c>
      <c r="BL671" s="23" t="str">
        <f t="shared" si="662"/>
        <v/>
      </c>
      <c r="BM671" s="23" t="str">
        <f t="shared" si="663"/>
        <v/>
      </c>
      <c r="BN671" s="23" t="str">
        <f t="shared" si="664"/>
        <v/>
      </c>
      <c r="BP671" s="8">
        <f t="shared" si="582"/>
        <v>0.3019999999999996</v>
      </c>
      <c r="BQ671" s="8">
        <f t="shared" si="583"/>
        <v>2.5999999999999801E-2</v>
      </c>
      <c r="BR671" s="8">
        <f t="shared" si="584"/>
        <v>0.59799999999999986</v>
      </c>
      <c r="BS671" s="8" t="str">
        <f t="shared" si="585"/>
        <v/>
      </c>
      <c r="BT671" s="8">
        <f t="shared" si="586"/>
        <v>0.34199999999999964</v>
      </c>
      <c r="BU671" s="8">
        <f t="shared" si="587"/>
        <v>0.10799999999999965</v>
      </c>
      <c r="BV671" s="8">
        <f t="shared" si="588"/>
        <v>9.9999999999999645E-2</v>
      </c>
      <c r="BW671" s="8">
        <f t="shared" si="589"/>
        <v>7.3000000000000398E-2</v>
      </c>
      <c r="BX671" s="8">
        <f t="shared" si="590"/>
        <v>4.6999999999999709E-2</v>
      </c>
      <c r="BY671" s="8" t="str">
        <f t="shared" si="591"/>
        <v/>
      </c>
      <c r="BZ671" s="8">
        <f t="shared" si="592"/>
        <v>0.34699999999999953</v>
      </c>
      <c r="CA671" s="8">
        <f t="shared" si="593"/>
        <v>0.33100000000000041</v>
      </c>
      <c r="CB671" s="8">
        <f t="shared" si="594"/>
        <v>0.23399999999999999</v>
      </c>
      <c r="CC671" s="8">
        <f t="shared" si="595"/>
        <v>0.13600000000000012</v>
      </c>
      <c r="CD671" s="8">
        <f t="shared" si="596"/>
        <v>1.7999999999999794E-2</v>
      </c>
      <c r="CE671" s="8">
        <f t="shared" si="597"/>
        <v>0.10400000000000009</v>
      </c>
      <c r="CF671" s="8">
        <f t="shared" si="598"/>
        <v>6.0999999999999943E-2</v>
      </c>
      <c r="CG671" s="8" t="str">
        <f t="shared" si="599"/>
        <v/>
      </c>
      <c r="CH671" s="8" t="str">
        <f t="shared" si="600"/>
        <v/>
      </c>
      <c r="CI671" s="8" t="str">
        <f t="shared" si="601"/>
        <v/>
      </c>
      <c r="CJ671" s="8" t="str">
        <f t="shared" si="602"/>
        <v/>
      </c>
      <c r="CK671" s="8" t="str">
        <f t="shared" si="603"/>
        <v/>
      </c>
      <c r="CL671" s="8" t="str">
        <f t="shared" si="604"/>
        <v/>
      </c>
      <c r="CM671" s="8" t="str">
        <f t="shared" si="605"/>
        <v/>
      </c>
      <c r="CN671" s="8"/>
    </row>
    <row r="672" spans="1:92">
      <c r="A672" s="1">
        <f t="shared" si="579"/>
        <v>670</v>
      </c>
      <c r="B672" s="34"/>
      <c r="C672" s="1">
        <v>11</v>
      </c>
      <c r="D672" s="4">
        <f t="shared" si="623"/>
        <v>1016</v>
      </c>
      <c r="E672" s="4" t="s">
        <v>148</v>
      </c>
      <c r="F672" s="4">
        <v>1</v>
      </c>
      <c r="G672" s="4" t="s">
        <v>16</v>
      </c>
      <c r="H672" s="4" t="s">
        <v>192</v>
      </c>
      <c r="I672" s="4"/>
      <c r="J672" s="5"/>
      <c r="K672" s="67" t="s">
        <v>307</v>
      </c>
      <c r="L672" s="40">
        <v>5.9459999999999997</v>
      </c>
      <c r="M672" s="132" t="s">
        <v>130</v>
      </c>
      <c r="N672" s="1" t="s">
        <v>15</v>
      </c>
      <c r="O672" s="75"/>
      <c r="P672" s="25"/>
      <c r="Q672" s="3"/>
      <c r="R672" s="1">
        <v>6.0880000000000001</v>
      </c>
      <c r="S672" s="1">
        <v>5.9509999999999996</v>
      </c>
      <c r="T672" s="23">
        <v>6.32</v>
      </c>
      <c r="U672" s="45"/>
      <c r="V672" s="23">
        <v>6.0780000000000003</v>
      </c>
      <c r="W672" s="1">
        <v>5.9859999999999998</v>
      </c>
      <c r="X672" s="23">
        <v>5.9820000000000002</v>
      </c>
      <c r="Y672" s="23">
        <v>5.9710000000000001</v>
      </c>
      <c r="Z672" s="23">
        <v>5.9340000000000002</v>
      </c>
      <c r="AA672" s="45"/>
      <c r="AB672" s="1">
        <v>6.165</v>
      </c>
      <c r="AC672" s="1">
        <v>6.1130000000000004</v>
      </c>
      <c r="AD672" s="1">
        <v>6.0629999999999997</v>
      </c>
      <c r="AE672" s="23">
        <v>6.0270000000000001</v>
      </c>
      <c r="AF672" s="1">
        <v>6.0359999999999996</v>
      </c>
      <c r="AG672" s="23">
        <v>5.8520000000000003</v>
      </c>
      <c r="AH672" s="23">
        <f t="shared" si="643"/>
        <v>5.944</v>
      </c>
      <c r="AI672" s="9"/>
      <c r="AJ672" s="9"/>
      <c r="AK672" s="9"/>
      <c r="AL672" s="9"/>
      <c r="AM672" s="9"/>
      <c r="AN672" s="9"/>
      <c r="AO672" s="9"/>
      <c r="AP672" s="3"/>
      <c r="AQ672" s="23">
        <f t="shared" si="624"/>
        <v>0.14200000000000035</v>
      </c>
      <c r="AR672" s="23">
        <f t="shared" si="665"/>
        <v>4.9999999999998934E-3</v>
      </c>
      <c r="AS672" s="23">
        <f t="shared" si="666"/>
        <v>0.37400000000000055</v>
      </c>
      <c r="AT672" s="23" t="str">
        <f t="shared" si="644"/>
        <v/>
      </c>
      <c r="AU672" s="23">
        <f t="shared" si="645"/>
        <v>0.13200000000000056</v>
      </c>
      <c r="AV672" s="23">
        <f t="shared" si="646"/>
        <v>4.0000000000000036E-2</v>
      </c>
      <c r="AW672" s="23">
        <f t="shared" si="647"/>
        <v>3.6000000000000476E-2</v>
      </c>
      <c r="AX672" s="23">
        <f t="shared" si="648"/>
        <v>2.5000000000000355E-2</v>
      </c>
      <c r="AY672" s="23">
        <f t="shared" si="649"/>
        <v>-1.1999999999999567E-2</v>
      </c>
      <c r="AZ672" s="23" t="str">
        <f t="shared" si="650"/>
        <v/>
      </c>
      <c r="BA672" s="23">
        <f t="shared" si="651"/>
        <v>0.21900000000000031</v>
      </c>
      <c r="BB672" s="23">
        <f t="shared" si="652"/>
        <v>0.1670000000000007</v>
      </c>
      <c r="BC672" s="23">
        <f t="shared" si="653"/>
        <v>0.11699999999999999</v>
      </c>
      <c r="BD672" s="23">
        <f t="shared" si="654"/>
        <v>8.1000000000000405E-2</v>
      </c>
      <c r="BE672" s="23">
        <f t="shared" si="655"/>
        <v>8.9999999999999858E-2</v>
      </c>
      <c r="BF672" s="23">
        <f t="shared" si="656"/>
        <v>-9.3999999999999417E-2</v>
      </c>
      <c r="BG672" s="23">
        <f t="shared" si="657"/>
        <v>-1.9999999999997797E-3</v>
      </c>
      <c r="BH672" s="23" t="str">
        <f t="shared" si="658"/>
        <v/>
      </c>
      <c r="BI672" s="23" t="str">
        <f t="shared" si="659"/>
        <v/>
      </c>
      <c r="BJ672" s="23" t="str">
        <f t="shared" si="660"/>
        <v/>
      </c>
      <c r="BK672" s="23" t="str">
        <f t="shared" si="661"/>
        <v/>
      </c>
      <c r="BL672" s="23" t="str">
        <f t="shared" si="662"/>
        <v/>
      </c>
      <c r="BM672" s="23" t="str">
        <f t="shared" si="663"/>
        <v/>
      </c>
      <c r="BN672" s="23" t="str">
        <f t="shared" si="664"/>
        <v/>
      </c>
      <c r="BP672" s="8">
        <f t="shared" si="582"/>
        <v>0.14200000000000035</v>
      </c>
      <c r="BQ672" s="8">
        <f t="shared" si="583"/>
        <v>4.9999999999998934E-3</v>
      </c>
      <c r="BR672" s="8">
        <f t="shared" si="584"/>
        <v>0.37400000000000055</v>
      </c>
      <c r="BS672" s="8" t="str">
        <f t="shared" si="585"/>
        <v/>
      </c>
      <c r="BT672" s="8">
        <f t="shared" si="586"/>
        <v>0.13200000000000056</v>
      </c>
      <c r="BU672" s="8">
        <f t="shared" si="587"/>
        <v>4.0000000000000036E-2</v>
      </c>
      <c r="BV672" s="8">
        <f t="shared" si="588"/>
        <v>3.6000000000000476E-2</v>
      </c>
      <c r="BW672" s="8">
        <f t="shared" si="589"/>
        <v>2.5000000000000355E-2</v>
      </c>
      <c r="BX672" s="8">
        <f t="shared" si="590"/>
        <v>1.1999999999999567E-2</v>
      </c>
      <c r="BY672" s="8" t="str">
        <f t="shared" si="591"/>
        <v/>
      </c>
      <c r="BZ672" s="8">
        <f t="shared" si="592"/>
        <v>0.21900000000000031</v>
      </c>
      <c r="CA672" s="8">
        <f t="shared" si="593"/>
        <v>0.1670000000000007</v>
      </c>
      <c r="CB672" s="8">
        <f t="shared" si="594"/>
        <v>0.11699999999999999</v>
      </c>
      <c r="CC672" s="8">
        <f t="shared" si="595"/>
        <v>8.1000000000000405E-2</v>
      </c>
      <c r="CD672" s="8">
        <f t="shared" si="596"/>
        <v>8.9999999999999858E-2</v>
      </c>
      <c r="CE672" s="8">
        <f t="shared" si="597"/>
        <v>9.3999999999999417E-2</v>
      </c>
      <c r="CF672" s="8">
        <f t="shared" si="598"/>
        <v>1.9999999999997797E-3</v>
      </c>
      <c r="CG672" s="8" t="str">
        <f t="shared" si="599"/>
        <v/>
      </c>
      <c r="CH672" s="8" t="str">
        <f t="shared" si="600"/>
        <v/>
      </c>
      <c r="CI672" s="8" t="str">
        <f t="shared" si="601"/>
        <v/>
      </c>
      <c r="CJ672" s="8" t="str">
        <f t="shared" si="602"/>
        <v/>
      </c>
      <c r="CK672" s="8" t="str">
        <f t="shared" si="603"/>
        <v/>
      </c>
      <c r="CL672" s="8" t="str">
        <f t="shared" si="604"/>
        <v/>
      </c>
      <c r="CM672" s="8" t="str">
        <f t="shared" si="605"/>
        <v/>
      </c>
      <c r="CN672" s="8"/>
    </row>
    <row r="673" spans="1:92">
      <c r="A673" s="1">
        <f t="shared" si="579"/>
        <v>671</v>
      </c>
      <c r="B673" s="34"/>
      <c r="C673" s="1">
        <v>11</v>
      </c>
      <c r="D673" s="4">
        <f t="shared" si="623"/>
        <v>1016</v>
      </c>
      <c r="E673" s="4" t="s">
        <v>151</v>
      </c>
      <c r="F673" s="4">
        <v>1</v>
      </c>
      <c r="G673" s="4" t="s">
        <v>13</v>
      </c>
      <c r="H673" s="4" t="s">
        <v>19</v>
      </c>
      <c r="I673" s="4" t="s">
        <v>296</v>
      </c>
      <c r="J673" s="5"/>
      <c r="K673" s="67"/>
      <c r="L673" s="40">
        <v>5.9489999999999998</v>
      </c>
      <c r="M673" s="132" t="s">
        <v>130</v>
      </c>
      <c r="N673" s="1" t="s">
        <v>15</v>
      </c>
      <c r="O673" s="75"/>
      <c r="P673" s="25"/>
      <c r="Q673" s="3"/>
      <c r="R673" s="1">
        <v>6.7690000000000001</v>
      </c>
      <c r="S673" s="1">
        <v>5.8360000000000003</v>
      </c>
      <c r="T673" s="1">
        <v>6.5579999999999998</v>
      </c>
      <c r="U673" s="45"/>
      <c r="V673" s="23">
        <v>6.258</v>
      </c>
      <c r="W673" s="23">
        <v>6.0430000000000001</v>
      </c>
      <c r="X673" s="23">
        <v>6.0830000000000002</v>
      </c>
      <c r="Y673" s="23">
        <v>6.0330000000000004</v>
      </c>
      <c r="Z673" s="23">
        <v>5.9219999999999997</v>
      </c>
      <c r="AA673" s="45"/>
      <c r="AB673" s="1">
        <v>6.2720000000000002</v>
      </c>
      <c r="AC673" s="23">
        <v>6.28</v>
      </c>
      <c r="AD673" s="1">
        <v>6.1319999999999997</v>
      </c>
      <c r="AE673" s="23">
        <v>6.0309999999999997</v>
      </c>
      <c r="AF673" s="1">
        <v>5.8170000000000002</v>
      </c>
      <c r="AG673" s="23">
        <v>6.1550000000000002</v>
      </c>
      <c r="AH673" s="23">
        <f t="shared" si="643"/>
        <v>5.9860000000000007</v>
      </c>
      <c r="AI673" s="9"/>
      <c r="AJ673" s="9"/>
      <c r="AK673" s="9"/>
      <c r="AL673" s="9"/>
      <c r="AM673" s="9"/>
      <c r="AN673" s="9"/>
      <c r="AO673" s="9"/>
      <c r="AP673" s="3"/>
      <c r="AQ673" s="23">
        <f t="shared" si="624"/>
        <v>0.82000000000000028</v>
      </c>
      <c r="AR673" s="23">
        <f t="shared" si="665"/>
        <v>-0.11299999999999955</v>
      </c>
      <c r="AS673" s="23">
        <f t="shared" si="666"/>
        <v>0.60899999999999999</v>
      </c>
      <c r="AT673" s="23" t="str">
        <f t="shared" si="644"/>
        <v/>
      </c>
      <c r="AU673" s="23">
        <f t="shared" si="645"/>
        <v>0.30900000000000016</v>
      </c>
      <c r="AV673" s="23">
        <f t="shared" si="646"/>
        <v>9.4000000000000306E-2</v>
      </c>
      <c r="AW673" s="23">
        <f t="shared" si="647"/>
        <v>0.13400000000000034</v>
      </c>
      <c r="AX673" s="23">
        <f t="shared" si="648"/>
        <v>8.4000000000000519E-2</v>
      </c>
      <c r="AY673" s="23">
        <f t="shared" si="649"/>
        <v>-2.7000000000000135E-2</v>
      </c>
      <c r="AZ673" s="23" t="str">
        <f t="shared" si="650"/>
        <v/>
      </c>
      <c r="BA673" s="23">
        <f t="shared" si="651"/>
        <v>0.3230000000000004</v>
      </c>
      <c r="BB673" s="23">
        <f t="shared" si="652"/>
        <v>0.33100000000000041</v>
      </c>
      <c r="BC673" s="23">
        <f t="shared" si="653"/>
        <v>0.18299999999999983</v>
      </c>
      <c r="BD673" s="23">
        <f t="shared" si="654"/>
        <v>8.1999999999999851E-2</v>
      </c>
      <c r="BE673" s="23">
        <f t="shared" si="655"/>
        <v>-0.13199999999999967</v>
      </c>
      <c r="BF673" s="23">
        <f t="shared" si="656"/>
        <v>0.20600000000000041</v>
      </c>
      <c r="BG673" s="23">
        <f t="shared" si="657"/>
        <v>3.700000000000081E-2</v>
      </c>
      <c r="BH673" s="23" t="str">
        <f t="shared" si="658"/>
        <v/>
      </c>
      <c r="BI673" s="23" t="str">
        <f t="shared" si="659"/>
        <v/>
      </c>
      <c r="BJ673" s="23" t="str">
        <f t="shared" si="660"/>
        <v/>
      </c>
      <c r="BK673" s="23" t="str">
        <f t="shared" si="661"/>
        <v/>
      </c>
      <c r="BL673" s="23" t="str">
        <f t="shared" si="662"/>
        <v/>
      </c>
      <c r="BM673" s="23" t="str">
        <f t="shared" si="663"/>
        <v/>
      </c>
      <c r="BN673" s="23" t="str">
        <f t="shared" si="664"/>
        <v/>
      </c>
      <c r="BP673" s="8">
        <f t="shared" si="582"/>
        <v>0.82000000000000028</v>
      </c>
      <c r="BQ673" s="8">
        <f t="shared" si="583"/>
        <v>0.11299999999999955</v>
      </c>
      <c r="BR673" s="8">
        <f t="shared" si="584"/>
        <v>0.60899999999999999</v>
      </c>
      <c r="BS673" s="8" t="str">
        <f t="shared" si="585"/>
        <v/>
      </c>
      <c r="BT673" s="8">
        <f t="shared" si="586"/>
        <v>0.30900000000000016</v>
      </c>
      <c r="BU673" s="8">
        <f t="shared" si="587"/>
        <v>9.4000000000000306E-2</v>
      </c>
      <c r="BV673" s="8">
        <f t="shared" si="588"/>
        <v>0.13400000000000034</v>
      </c>
      <c r="BW673" s="8">
        <f t="shared" si="589"/>
        <v>8.4000000000000519E-2</v>
      </c>
      <c r="BX673" s="8">
        <f t="shared" si="590"/>
        <v>2.7000000000000135E-2</v>
      </c>
      <c r="BY673" s="8" t="str">
        <f t="shared" si="591"/>
        <v/>
      </c>
      <c r="BZ673" s="8">
        <f t="shared" si="592"/>
        <v>0.3230000000000004</v>
      </c>
      <c r="CA673" s="8">
        <f t="shared" si="593"/>
        <v>0.33100000000000041</v>
      </c>
      <c r="CB673" s="8">
        <f t="shared" si="594"/>
        <v>0.18299999999999983</v>
      </c>
      <c r="CC673" s="8">
        <f t="shared" si="595"/>
        <v>8.1999999999999851E-2</v>
      </c>
      <c r="CD673" s="8">
        <f t="shared" si="596"/>
        <v>0.13199999999999967</v>
      </c>
      <c r="CE673" s="8">
        <f t="shared" si="597"/>
        <v>0.20600000000000041</v>
      </c>
      <c r="CF673" s="8">
        <f t="shared" si="598"/>
        <v>3.700000000000081E-2</v>
      </c>
      <c r="CG673" s="8" t="str">
        <f t="shared" si="599"/>
        <v/>
      </c>
      <c r="CH673" s="8" t="str">
        <f t="shared" si="600"/>
        <v/>
      </c>
      <c r="CI673" s="8" t="str">
        <f t="shared" si="601"/>
        <v/>
      </c>
      <c r="CJ673" s="8" t="str">
        <f t="shared" si="602"/>
        <v/>
      </c>
      <c r="CK673" s="8" t="str">
        <f t="shared" si="603"/>
        <v/>
      </c>
      <c r="CL673" s="8" t="str">
        <f t="shared" si="604"/>
        <v/>
      </c>
      <c r="CM673" s="8" t="str">
        <f t="shared" si="605"/>
        <v/>
      </c>
      <c r="CN673" s="8"/>
    </row>
    <row r="674" spans="1:92">
      <c r="A674" s="1">
        <f t="shared" si="579"/>
        <v>672</v>
      </c>
      <c r="B674" s="34"/>
      <c r="C674" s="1">
        <v>11</v>
      </c>
      <c r="D674" s="4">
        <f t="shared" si="623"/>
        <v>1016</v>
      </c>
      <c r="E674" s="4" t="s">
        <v>148</v>
      </c>
      <c r="F674" s="4">
        <v>1</v>
      </c>
      <c r="G674" s="4" t="s">
        <v>13</v>
      </c>
      <c r="H674" s="4" t="s">
        <v>19</v>
      </c>
      <c r="I674" s="4" t="s">
        <v>296</v>
      </c>
      <c r="J674" s="5"/>
      <c r="K674" s="67" t="s">
        <v>307</v>
      </c>
      <c r="L674" s="54">
        <v>6.1520000000000001</v>
      </c>
      <c r="M674" s="132" t="s">
        <v>130</v>
      </c>
      <c r="N674" s="27" t="s">
        <v>128</v>
      </c>
      <c r="O674" s="75"/>
      <c r="P674" s="25"/>
      <c r="Q674" s="3"/>
      <c r="R674" s="45"/>
      <c r="S674" s="1">
        <v>6.0209999999999999</v>
      </c>
      <c r="T674" s="23">
        <v>6.7690000000000001</v>
      </c>
      <c r="U674" s="45"/>
      <c r="V674" s="23">
        <v>6.4980000000000002</v>
      </c>
      <c r="W674" s="1">
        <v>6.2960000000000003</v>
      </c>
      <c r="X674" s="23">
        <v>6.2519999999999998</v>
      </c>
      <c r="Y674" s="23">
        <v>6.2409999999999997</v>
      </c>
      <c r="Z674" s="23">
        <v>6.1139999999999999</v>
      </c>
      <c r="AA674" s="45"/>
      <c r="AB674" s="1">
        <v>6.4809999999999999</v>
      </c>
      <c r="AC674" s="1">
        <v>6.4749999999999996</v>
      </c>
      <c r="AD674" s="1">
        <v>6.3289999999999997</v>
      </c>
      <c r="AE674" s="23">
        <v>6.2530000000000001</v>
      </c>
      <c r="AF674" s="1">
        <v>5.992</v>
      </c>
      <c r="AG674" s="23">
        <v>6.367</v>
      </c>
      <c r="AH674" s="23">
        <f t="shared" si="643"/>
        <v>6.1795</v>
      </c>
      <c r="AI674" s="9"/>
      <c r="AJ674" s="9"/>
      <c r="AK674" s="9"/>
      <c r="AL674" s="9"/>
      <c r="AM674" s="9"/>
      <c r="AN674" s="9"/>
      <c r="AO674" s="9"/>
      <c r="AP674" s="3"/>
      <c r="AQ674" s="23" t="str">
        <f t="shared" si="624"/>
        <v/>
      </c>
      <c r="AR674" s="23">
        <f t="shared" si="665"/>
        <v>-0.13100000000000023</v>
      </c>
      <c r="AS674" s="23">
        <f t="shared" si="666"/>
        <v>0.61699999999999999</v>
      </c>
      <c r="AT674" s="23" t="str">
        <f t="shared" si="644"/>
        <v/>
      </c>
      <c r="AU674" s="23">
        <f t="shared" si="645"/>
        <v>0.34600000000000009</v>
      </c>
      <c r="AV674" s="23">
        <f t="shared" si="646"/>
        <v>0.14400000000000013</v>
      </c>
      <c r="AW674" s="23">
        <f t="shared" si="647"/>
        <v>9.9999999999999645E-2</v>
      </c>
      <c r="AX674" s="23">
        <f t="shared" si="648"/>
        <v>8.8999999999999524E-2</v>
      </c>
      <c r="AY674" s="23">
        <f t="shared" si="649"/>
        <v>-3.8000000000000256E-2</v>
      </c>
      <c r="AZ674" s="23" t="str">
        <f t="shared" si="650"/>
        <v/>
      </c>
      <c r="BA674" s="23">
        <f t="shared" si="651"/>
        <v>0.32899999999999974</v>
      </c>
      <c r="BB674" s="23">
        <f t="shared" si="652"/>
        <v>0.32299999999999951</v>
      </c>
      <c r="BC674" s="23">
        <f t="shared" si="653"/>
        <v>0.1769999999999996</v>
      </c>
      <c r="BD674" s="23">
        <f t="shared" si="654"/>
        <v>0.10099999999999998</v>
      </c>
      <c r="BE674" s="23">
        <f t="shared" si="655"/>
        <v>-0.16000000000000014</v>
      </c>
      <c r="BF674" s="23">
        <f t="shared" si="656"/>
        <v>0.21499999999999986</v>
      </c>
      <c r="BG674" s="23">
        <f t="shared" si="657"/>
        <v>2.7499999999999858E-2</v>
      </c>
      <c r="BH674" s="23" t="str">
        <f t="shared" si="658"/>
        <v/>
      </c>
      <c r="BI674" s="23" t="str">
        <f t="shared" si="659"/>
        <v/>
      </c>
      <c r="BJ674" s="23" t="str">
        <f t="shared" si="660"/>
        <v/>
      </c>
      <c r="BK674" s="23" t="str">
        <f t="shared" si="661"/>
        <v/>
      </c>
      <c r="BL674" s="23" t="str">
        <f t="shared" si="662"/>
        <v/>
      </c>
      <c r="BM674" s="23" t="str">
        <f t="shared" si="663"/>
        <v/>
      </c>
      <c r="BN674" s="23" t="str">
        <f t="shared" si="664"/>
        <v/>
      </c>
      <c r="BP674" s="8" t="str">
        <f t="shared" si="582"/>
        <v/>
      </c>
      <c r="BQ674" s="8">
        <f t="shared" si="583"/>
        <v>0.13100000000000023</v>
      </c>
      <c r="BR674" s="8">
        <f t="shared" si="584"/>
        <v>0.61699999999999999</v>
      </c>
      <c r="BS674" s="8" t="str">
        <f t="shared" si="585"/>
        <v/>
      </c>
      <c r="BT674" s="8">
        <f t="shared" si="586"/>
        <v>0.34600000000000009</v>
      </c>
      <c r="BU674" s="8">
        <f t="shared" si="587"/>
        <v>0.14400000000000013</v>
      </c>
      <c r="BV674" s="8">
        <f t="shared" si="588"/>
        <v>9.9999999999999645E-2</v>
      </c>
      <c r="BW674" s="8">
        <f t="shared" si="589"/>
        <v>8.8999999999999524E-2</v>
      </c>
      <c r="BX674" s="8">
        <f t="shared" si="590"/>
        <v>3.8000000000000256E-2</v>
      </c>
      <c r="BY674" s="8" t="str">
        <f t="shared" si="591"/>
        <v/>
      </c>
      <c r="BZ674" s="8">
        <f t="shared" si="592"/>
        <v>0.32899999999999974</v>
      </c>
      <c r="CA674" s="8">
        <f t="shared" si="593"/>
        <v>0.32299999999999951</v>
      </c>
      <c r="CB674" s="8">
        <f t="shared" si="594"/>
        <v>0.1769999999999996</v>
      </c>
      <c r="CC674" s="8">
        <f t="shared" si="595"/>
        <v>0.10099999999999998</v>
      </c>
      <c r="CD674" s="8">
        <f t="shared" si="596"/>
        <v>0.16000000000000014</v>
      </c>
      <c r="CE674" s="8">
        <f t="shared" si="597"/>
        <v>0.21499999999999986</v>
      </c>
      <c r="CF674" s="8">
        <f t="shared" si="598"/>
        <v>2.7499999999999858E-2</v>
      </c>
      <c r="CG674" s="8" t="str">
        <f t="shared" si="599"/>
        <v/>
      </c>
      <c r="CH674" s="8" t="str">
        <f t="shared" si="600"/>
        <v/>
      </c>
      <c r="CI674" s="8" t="str">
        <f t="shared" si="601"/>
        <v/>
      </c>
      <c r="CJ674" s="8" t="str">
        <f t="shared" si="602"/>
        <v/>
      </c>
      <c r="CK674" s="8" t="str">
        <f t="shared" si="603"/>
        <v/>
      </c>
      <c r="CL674" s="8" t="str">
        <f t="shared" si="604"/>
        <v/>
      </c>
      <c r="CM674" s="8" t="str">
        <f t="shared" si="605"/>
        <v/>
      </c>
      <c r="CN674" s="8"/>
    </row>
    <row r="675" spans="1:92">
      <c r="A675" s="1">
        <f t="shared" si="579"/>
        <v>673</v>
      </c>
      <c r="B675" s="34" t="s">
        <v>305</v>
      </c>
      <c r="C675" s="1">
        <v>10</v>
      </c>
      <c r="D675" s="4">
        <f t="shared" si="623"/>
        <v>1016</v>
      </c>
      <c r="E675" s="4" t="s">
        <v>151</v>
      </c>
      <c r="F675" s="4">
        <v>1</v>
      </c>
      <c r="G675" s="4" t="s">
        <v>13</v>
      </c>
      <c r="H675" s="4" t="s">
        <v>14</v>
      </c>
      <c r="I675" s="4" t="s">
        <v>230</v>
      </c>
      <c r="J675" s="5">
        <v>85.4</v>
      </c>
      <c r="K675" s="69"/>
      <c r="L675" s="40">
        <v>3.8980000000000001</v>
      </c>
      <c r="M675" s="132" t="s">
        <v>130</v>
      </c>
      <c r="N675" s="1" t="s">
        <v>15</v>
      </c>
      <c r="O675" s="75"/>
      <c r="P675" s="25"/>
      <c r="Q675" s="3"/>
      <c r="R675" s="23">
        <v>4.28</v>
      </c>
      <c r="S675" s="23">
        <v>3.7559999999999998</v>
      </c>
      <c r="T675" s="23">
        <v>4.4649999999999999</v>
      </c>
      <c r="U675" s="23">
        <v>3.88</v>
      </c>
      <c r="V675" s="23">
        <v>4.2469999999999999</v>
      </c>
      <c r="W675" s="23">
        <v>4.0270000000000001</v>
      </c>
      <c r="X675" s="23">
        <v>4.0199999999999996</v>
      </c>
      <c r="Y675" s="23">
        <v>4.0110000000000001</v>
      </c>
      <c r="Z675" s="23">
        <v>3.8719999999999999</v>
      </c>
      <c r="AA675" s="45"/>
      <c r="AB675" s="23">
        <v>4.274</v>
      </c>
      <c r="AC675" s="23">
        <v>4.2759999999999998</v>
      </c>
      <c r="AD675" s="23">
        <v>4.1109999999999998</v>
      </c>
      <c r="AE675" s="23">
        <v>4.0170000000000003</v>
      </c>
      <c r="AF675" s="23">
        <v>3.7589999999999999</v>
      </c>
      <c r="AG675" s="23">
        <v>4.1929999999999996</v>
      </c>
      <c r="AH675" s="78">
        <f>IF((AG675&lt;&gt;0)*AND(AF675&lt;&gt;0),AVERAGE(AF675:AG675),"")</f>
        <v>3.976</v>
      </c>
      <c r="AI675" s="9"/>
      <c r="AJ675" s="9"/>
      <c r="AK675" s="9"/>
      <c r="AL675" s="9"/>
      <c r="AM675" s="9"/>
      <c r="AN675" s="9"/>
      <c r="AO675" s="9"/>
      <c r="AP675" s="3"/>
      <c r="AQ675" s="23">
        <f t="shared" si="624"/>
        <v>0.38200000000000012</v>
      </c>
      <c r="AR675" s="23">
        <f t="shared" si="665"/>
        <v>-0.14200000000000035</v>
      </c>
      <c r="AS675" s="23">
        <f t="shared" si="666"/>
        <v>0.56699999999999973</v>
      </c>
      <c r="AT675" s="23">
        <f t="shared" si="644"/>
        <v>-1.8000000000000238E-2</v>
      </c>
      <c r="AU675" s="23">
        <f t="shared" si="645"/>
        <v>0.34899999999999975</v>
      </c>
      <c r="AV675" s="23">
        <f t="shared" si="646"/>
        <v>0.129</v>
      </c>
      <c r="AW675" s="23">
        <f t="shared" si="647"/>
        <v>0.12199999999999944</v>
      </c>
      <c r="AX675" s="23">
        <f t="shared" si="648"/>
        <v>0.11299999999999999</v>
      </c>
      <c r="AY675" s="23">
        <f t="shared" si="649"/>
        <v>-2.6000000000000245E-2</v>
      </c>
      <c r="AZ675" s="23" t="str">
        <f t="shared" si="650"/>
        <v/>
      </c>
      <c r="BA675" s="23">
        <f t="shared" si="651"/>
        <v>0.37599999999999989</v>
      </c>
      <c r="BB675" s="23">
        <f t="shared" si="652"/>
        <v>0.37799999999999967</v>
      </c>
      <c r="BC675" s="23">
        <f t="shared" si="653"/>
        <v>0.21299999999999963</v>
      </c>
      <c r="BD675" s="23">
        <f t="shared" si="654"/>
        <v>0.11900000000000022</v>
      </c>
      <c r="BE675" s="23">
        <f t="shared" si="655"/>
        <v>-0.13900000000000023</v>
      </c>
      <c r="BF675" s="23">
        <f t="shared" si="656"/>
        <v>0.29499999999999948</v>
      </c>
      <c r="BG675" s="23">
        <f t="shared" si="657"/>
        <v>7.7999999999999847E-2</v>
      </c>
      <c r="BH675" s="23" t="str">
        <f t="shared" si="658"/>
        <v/>
      </c>
      <c r="BI675" s="23" t="str">
        <f t="shared" si="659"/>
        <v/>
      </c>
      <c r="BJ675" s="23" t="str">
        <f t="shared" si="660"/>
        <v/>
      </c>
      <c r="BK675" s="23" t="str">
        <f t="shared" si="661"/>
        <v/>
      </c>
      <c r="BL675" s="23" t="str">
        <f t="shared" si="662"/>
        <v/>
      </c>
      <c r="BM675" s="23" t="str">
        <f t="shared" si="663"/>
        <v/>
      </c>
      <c r="BN675" s="23" t="str">
        <f t="shared" si="664"/>
        <v/>
      </c>
      <c r="BP675" s="8">
        <f t="shared" si="582"/>
        <v>0.38200000000000012</v>
      </c>
      <c r="BQ675" s="8">
        <f t="shared" si="583"/>
        <v>0.14200000000000035</v>
      </c>
      <c r="BR675" s="8">
        <f t="shared" si="584"/>
        <v>0.56699999999999973</v>
      </c>
      <c r="BS675" s="8">
        <f t="shared" si="585"/>
        <v>1.8000000000000238E-2</v>
      </c>
      <c r="BT675" s="8">
        <f t="shared" si="586"/>
        <v>0.34899999999999975</v>
      </c>
      <c r="BU675" s="8">
        <f t="shared" si="587"/>
        <v>0.129</v>
      </c>
      <c r="BV675" s="8">
        <f t="shared" si="588"/>
        <v>0.12199999999999944</v>
      </c>
      <c r="BW675" s="8">
        <f t="shared" si="589"/>
        <v>0.11299999999999999</v>
      </c>
      <c r="BX675" s="8">
        <f t="shared" si="590"/>
        <v>2.6000000000000245E-2</v>
      </c>
      <c r="BY675" s="8" t="str">
        <f t="shared" si="591"/>
        <v/>
      </c>
      <c r="BZ675" s="8">
        <f t="shared" si="592"/>
        <v>0.37599999999999989</v>
      </c>
      <c r="CA675" s="8">
        <f t="shared" si="593"/>
        <v>0.37799999999999967</v>
      </c>
      <c r="CB675" s="8">
        <f t="shared" si="594"/>
        <v>0.21299999999999963</v>
      </c>
      <c r="CC675" s="8">
        <f t="shared" si="595"/>
        <v>0.11900000000000022</v>
      </c>
      <c r="CD675" s="8">
        <f t="shared" si="596"/>
        <v>0.13900000000000023</v>
      </c>
      <c r="CE675" s="8">
        <f t="shared" si="597"/>
        <v>0.29499999999999948</v>
      </c>
      <c r="CF675" s="8">
        <f t="shared" si="598"/>
        <v>7.7999999999999847E-2</v>
      </c>
      <c r="CG675" s="8" t="str">
        <f t="shared" si="599"/>
        <v/>
      </c>
      <c r="CH675" s="8" t="str">
        <f t="shared" si="600"/>
        <v/>
      </c>
      <c r="CI675" s="8" t="str">
        <f t="shared" si="601"/>
        <v/>
      </c>
      <c r="CJ675" s="8" t="str">
        <f t="shared" si="602"/>
        <v/>
      </c>
      <c r="CK675" s="8" t="str">
        <f t="shared" si="603"/>
        <v/>
      </c>
      <c r="CL675" s="8" t="str">
        <f t="shared" si="604"/>
        <v/>
      </c>
      <c r="CM675" s="8" t="str">
        <f t="shared" si="605"/>
        <v/>
      </c>
      <c r="CN675" s="8"/>
    </row>
    <row r="676" spans="1:92">
      <c r="A676" s="1">
        <f t="shared" si="579"/>
        <v>674</v>
      </c>
      <c r="B676" s="34"/>
      <c r="C676" s="1">
        <v>10</v>
      </c>
      <c r="D676" s="4">
        <f t="shared" si="623"/>
        <v>1016</v>
      </c>
      <c r="E676" s="4" t="s">
        <v>148</v>
      </c>
      <c r="F676" s="4">
        <v>1</v>
      </c>
      <c r="G676" s="4" t="s">
        <v>13</v>
      </c>
      <c r="H676" s="4" t="s">
        <v>14</v>
      </c>
      <c r="I676" s="4" t="s">
        <v>230</v>
      </c>
      <c r="J676" s="5">
        <v>87</v>
      </c>
      <c r="K676" s="67" t="s">
        <v>307</v>
      </c>
      <c r="L676" s="40">
        <v>4.3019999999999996</v>
      </c>
      <c r="M676" s="132" t="s">
        <v>130</v>
      </c>
      <c r="N676" s="1" t="s">
        <v>15</v>
      </c>
      <c r="O676" s="75"/>
      <c r="P676" s="25"/>
      <c r="Q676" s="3"/>
      <c r="R676" s="23">
        <v>4.7169999999999996</v>
      </c>
      <c r="S676" s="23">
        <v>4.1849999999999996</v>
      </c>
      <c r="T676" s="23">
        <v>4.9089999999999998</v>
      </c>
      <c r="U676" s="23">
        <v>4.2530000000000001</v>
      </c>
      <c r="V676" s="23">
        <v>4.6079999999999997</v>
      </c>
      <c r="W676" s="23">
        <v>4.4349999999999996</v>
      </c>
      <c r="X676" s="23">
        <v>4.4269999999999996</v>
      </c>
      <c r="Y676" s="23">
        <v>4.4009999999999998</v>
      </c>
      <c r="Z676" s="23">
        <v>4.2830000000000004</v>
      </c>
      <c r="AA676" s="45"/>
      <c r="AB676" s="23">
        <v>4.67</v>
      </c>
      <c r="AC676" s="23">
        <v>4.6710000000000003</v>
      </c>
      <c r="AD676" s="23">
        <v>4.5140000000000002</v>
      </c>
      <c r="AE676" s="23">
        <v>4.42</v>
      </c>
      <c r="AF676" s="23">
        <v>4.1840000000000002</v>
      </c>
      <c r="AG676" s="23">
        <v>4.4770000000000003</v>
      </c>
      <c r="AH676" s="78">
        <f t="shared" ref="AH676:AH689" si="668">IF((AG676&lt;&gt;0)*AND(AF676&lt;&gt;0),AVERAGE(AF676:AG676),"")</f>
        <v>4.3305000000000007</v>
      </c>
      <c r="AI676" s="9"/>
      <c r="AJ676" s="9"/>
      <c r="AK676" s="9"/>
      <c r="AL676" s="9"/>
      <c r="AM676" s="9"/>
      <c r="AN676" s="9"/>
      <c r="AO676" s="9"/>
      <c r="AP676" s="3"/>
      <c r="AQ676" s="23">
        <f t="shared" si="624"/>
        <v>0.41500000000000004</v>
      </c>
      <c r="AR676" s="23">
        <f t="shared" si="665"/>
        <v>-0.11699999999999999</v>
      </c>
      <c r="AS676" s="23">
        <f t="shared" si="666"/>
        <v>0.60700000000000021</v>
      </c>
      <c r="AT676" s="23">
        <f t="shared" si="644"/>
        <v>-4.8999999999999488E-2</v>
      </c>
      <c r="AU676" s="23">
        <f t="shared" si="645"/>
        <v>0.30600000000000005</v>
      </c>
      <c r="AV676" s="23">
        <f t="shared" si="646"/>
        <v>0.13300000000000001</v>
      </c>
      <c r="AW676" s="23">
        <f t="shared" si="647"/>
        <v>0.125</v>
      </c>
      <c r="AX676" s="23">
        <f t="shared" si="648"/>
        <v>9.9000000000000199E-2</v>
      </c>
      <c r="AY676" s="23">
        <f t="shared" si="649"/>
        <v>-1.899999999999924E-2</v>
      </c>
      <c r="AZ676" s="23" t="str">
        <f t="shared" si="650"/>
        <v/>
      </c>
      <c r="BA676" s="23">
        <f t="shared" si="651"/>
        <v>0.36800000000000033</v>
      </c>
      <c r="BB676" s="23">
        <f t="shared" si="652"/>
        <v>0.36900000000000066</v>
      </c>
      <c r="BC676" s="23">
        <f t="shared" si="653"/>
        <v>0.21200000000000063</v>
      </c>
      <c r="BD676" s="23">
        <f t="shared" si="654"/>
        <v>0.11800000000000033</v>
      </c>
      <c r="BE676" s="23">
        <f t="shared" si="655"/>
        <v>-0.11799999999999944</v>
      </c>
      <c r="BF676" s="23">
        <f t="shared" si="656"/>
        <v>0.17500000000000071</v>
      </c>
      <c r="BG676" s="23">
        <f t="shared" si="657"/>
        <v>2.850000000000108E-2</v>
      </c>
      <c r="BH676" s="23" t="str">
        <f t="shared" si="658"/>
        <v/>
      </c>
      <c r="BI676" s="23" t="str">
        <f t="shared" si="659"/>
        <v/>
      </c>
      <c r="BJ676" s="23" t="str">
        <f t="shared" si="660"/>
        <v/>
      </c>
      <c r="BK676" s="23" t="str">
        <f t="shared" si="661"/>
        <v/>
      </c>
      <c r="BL676" s="23" t="str">
        <f t="shared" si="662"/>
        <v/>
      </c>
      <c r="BM676" s="23" t="str">
        <f t="shared" si="663"/>
        <v/>
      </c>
      <c r="BN676" s="23" t="str">
        <f t="shared" si="664"/>
        <v/>
      </c>
      <c r="BP676" s="8">
        <f t="shared" si="582"/>
        <v>0.41500000000000004</v>
      </c>
      <c r="BQ676" s="8">
        <f t="shared" si="583"/>
        <v>0.11699999999999999</v>
      </c>
      <c r="BR676" s="8">
        <f t="shared" si="584"/>
        <v>0.60700000000000021</v>
      </c>
      <c r="BS676" s="8">
        <f t="shared" si="585"/>
        <v>4.8999999999999488E-2</v>
      </c>
      <c r="BT676" s="8">
        <f t="shared" si="586"/>
        <v>0.30600000000000005</v>
      </c>
      <c r="BU676" s="8">
        <f t="shared" si="587"/>
        <v>0.13300000000000001</v>
      </c>
      <c r="BV676" s="8">
        <f t="shared" si="588"/>
        <v>0.125</v>
      </c>
      <c r="BW676" s="8">
        <f t="shared" si="589"/>
        <v>9.9000000000000199E-2</v>
      </c>
      <c r="BX676" s="8">
        <f t="shared" si="590"/>
        <v>1.899999999999924E-2</v>
      </c>
      <c r="BY676" s="8" t="str">
        <f t="shared" si="591"/>
        <v/>
      </c>
      <c r="BZ676" s="8">
        <f t="shared" si="592"/>
        <v>0.36800000000000033</v>
      </c>
      <c r="CA676" s="8">
        <f t="shared" si="593"/>
        <v>0.36900000000000066</v>
      </c>
      <c r="CB676" s="8">
        <f t="shared" si="594"/>
        <v>0.21200000000000063</v>
      </c>
      <c r="CC676" s="8">
        <f t="shared" si="595"/>
        <v>0.11800000000000033</v>
      </c>
      <c r="CD676" s="8">
        <f t="shared" si="596"/>
        <v>0.11799999999999944</v>
      </c>
      <c r="CE676" s="8">
        <f t="shared" si="597"/>
        <v>0.17500000000000071</v>
      </c>
      <c r="CF676" s="8">
        <f t="shared" si="598"/>
        <v>2.850000000000108E-2</v>
      </c>
      <c r="CG676" s="8" t="str">
        <f t="shared" si="599"/>
        <v/>
      </c>
      <c r="CH676" s="8" t="str">
        <f t="shared" si="600"/>
        <v/>
      </c>
      <c r="CI676" s="8" t="str">
        <f t="shared" si="601"/>
        <v/>
      </c>
      <c r="CJ676" s="8" t="str">
        <f t="shared" si="602"/>
        <v/>
      </c>
      <c r="CK676" s="8" t="str">
        <f t="shared" si="603"/>
        <v/>
      </c>
      <c r="CL676" s="8" t="str">
        <f t="shared" si="604"/>
        <v/>
      </c>
      <c r="CM676" s="8" t="str">
        <f t="shared" si="605"/>
        <v/>
      </c>
      <c r="CN676" s="8"/>
    </row>
    <row r="677" spans="1:92">
      <c r="A677" s="1">
        <f t="shared" si="579"/>
        <v>675</v>
      </c>
      <c r="B677" s="34"/>
      <c r="C677" s="1">
        <v>10</v>
      </c>
      <c r="D677" s="4">
        <f t="shared" si="623"/>
        <v>1016</v>
      </c>
      <c r="E677" s="4" t="s">
        <v>135</v>
      </c>
      <c r="F677" s="4">
        <v>1</v>
      </c>
      <c r="G677" s="4" t="s">
        <v>13</v>
      </c>
      <c r="H677" s="4" t="s">
        <v>19</v>
      </c>
      <c r="I677" s="4"/>
      <c r="J677" s="5">
        <v>85.5</v>
      </c>
      <c r="K677" s="67" t="s">
        <v>307</v>
      </c>
      <c r="L677" s="40">
        <v>4.4509999999999996</v>
      </c>
      <c r="M677" s="132" t="s">
        <v>130</v>
      </c>
      <c r="N677" s="1" t="s">
        <v>15</v>
      </c>
      <c r="O677" s="75"/>
      <c r="P677" s="25"/>
      <c r="Q677" s="3"/>
      <c r="R677" s="23">
        <v>4.6550000000000002</v>
      </c>
      <c r="S677" s="23">
        <v>4.5999999999999996</v>
      </c>
      <c r="T677" s="23">
        <v>5.0720000000000001</v>
      </c>
      <c r="U677" s="23">
        <v>4.2590000000000003</v>
      </c>
      <c r="V677" s="23">
        <v>4.6420000000000003</v>
      </c>
      <c r="W677" s="23">
        <v>4.5739999999999998</v>
      </c>
      <c r="X677" s="23">
        <v>4.5780000000000003</v>
      </c>
      <c r="Y677" s="23">
        <v>4.5190000000000001</v>
      </c>
      <c r="Z677" s="23">
        <v>4.4729999999999999</v>
      </c>
      <c r="AA677" s="45"/>
      <c r="AB677" s="23">
        <v>4.53</v>
      </c>
      <c r="AC677" s="23">
        <v>4.5259999999999998</v>
      </c>
      <c r="AD677" s="23">
        <v>4.55</v>
      </c>
      <c r="AE677" s="23">
        <v>4.2910000000000004</v>
      </c>
      <c r="AF677" s="23">
        <v>4.6130000000000004</v>
      </c>
      <c r="AG677" s="23">
        <v>4.3620000000000001</v>
      </c>
      <c r="AH677" s="78">
        <f t="shared" si="668"/>
        <v>4.4875000000000007</v>
      </c>
      <c r="AI677" s="9"/>
      <c r="AJ677" s="9"/>
      <c r="AK677" s="9"/>
      <c r="AL677" s="9"/>
      <c r="AM677" s="9"/>
      <c r="AN677" s="9"/>
      <c r="AO677" s="9"/>
      <c r="AP677" s="3"/>
      <c r="AQ677" s="23">
        <f t="shared" si="624"/>
        <v>0.20400000000000063</v>
      </c>
      <c r="AR677" s="23">
        <f t="shared" si="665"/>
        <v>0.14900000000000002</v>
      </c>
      <c r="AS677" s="23">
        <f t="shared" si="666"/>
        <v>0.62100000000000044</v>
      </c>
      <c r="AT677" s="23">
        <f t="shared" si="644"/>
        <v>-0.19199999999999928</v>
      </c>
      <c r="AU677" s="23">
        <f t="shared" si="645"/>
        <v>0.19100000000000072</v>
      </c>
      <c r="AV677" s="23">
        <f t="shared" si="646"/>
        <v>0.12300000000000022</v>
      </c>
      <c r="AW677" s="23">
        <f t="shared" si="647"/>
        <v>0.12700000000000067</v>
      </c>
      <c r="AX677" s="23">
        <f t="shared" si="648"/>
        <v>6.8000000000000504E-2</v>
      </c>
      <c r="AY677" s="23">
        <f t="shared" si="649"/>
        <v>2.2000000000000242E-2</v>
      </c>
      <c r="AZ677" s="23" t="str">
        <f t="shared" si="650"/>
        <v/>
      </c>
      <c r="BA677" s="23">
        <f t="shared" si="651"/>
        <v>7.9000000000000625E-2</v>
      </c>
      <c r="BB677" s="23">
        <f t="shared" si="652"/>
        <v>7.5000000000000178E-2</v>
      </c>
      <c r="BC677" s="23">
        <f t="shared" si="653"/>
        <v>9.9000000000000199E-2</v>
      </c>
      <c r="BD677" s="23">
        <f t="shared" si="654"/>
        <v>-0.15999999999999925</v>
      </c>
      <c r="BE677" s="23">
        <f t="shared" si="655"/>
        <v>0.16200000000000081</v>
      </c>
      <c r="BF677" s="23">
        <f t="shared" si="656"/>
        <v>-8.8999999999999524E-2</v>
      </c>
      <c r="BG677" s="23">
        <f t="shared" si="657"/>
        <v>3.6500000000001087E-2</v>
      </c>
      <c r="BH677" s="23" t="str">
        <f t="shared" si="658"/>
        <v/>
      </c>
      <c r="BI677" s="23" t="str">
        <f t="shared" si="659"/>
        <v/>
      </c>
      <c r="BJ677" s="23" t="str">
        <f t="shared" si="660"/>
        <v/>
      </c>
      <c r="BK677" s="23" t="str">
        <f t="shared" si="661"/>
        <v/>
      </c>
      <c r="BL677" s="23" t="str">
        <f t="shared" si="662"/>
        <v/>
      </c>
      <c r="BM677" s="23" t="str">
        <f t="shared" si="663"/>
        <v/>
      </c>
      <c r="BN677" s="23" t="str">
        <f t="shared" si="664"/>
        <v/>
      </c>
      <c r="BP677" s="8">
        <f t="shared" si="582"/>
        <v>0.20400000000000063</v>
      </c>
      <c r="BQ677" s="8">
        <f t="shared" si="583"/>
        <v>0.14900000000000002</v>
      </c>
      <c r="BR677" s="8">
        <f t="shared" si="584"/>
        <v>0.62100000000000044</v>
      </c>
      <c r="BS677" s="8">
        <f t="shared" si="585"/>
        <v>0.19199999999999928</v>
      </c>
      <c r="BT677" s="8">
        <f t="shared" si="586"/>
        <v>0.19100000000000072</v>
      </c>
      <c r="BU677" s="8">
        <f t="shared" si="587"/>
        <v>0.12300000000000022</v>
      </c>
      <c r="BV677" s="8">
        <f t="shared" si="588"/>
        <v>0.12700000000000067</v>
      </c>
      <c r="BW677" s="8">
        <f t="shared" si="589"/>
        <v>6.8000000000000504E-2</v>
      </c>
      <c r="BX677" s="8">
        <f t="shared" si="590"/>
        <v>2.2000000000000242E-2</v>
      </c>
      <c r="BY677" s="8" t="str">
        <f t="shared" si="591"/>
        <v/>
      </c>
      <c r="BZ677" s="8">
        <f t="shared" si="592"/>
        <v>7.9000000000000625E-2</v>
      </c>
      <c r="CA677" s="8">
        <f t="shared" si="593"/>
        <v>7.5000000000000178E-2</v>
      </c>
      <c r="CB677" s="8">
        <f t="shared" si="594"/>
        <v>9.9000000000000199E-2</v>
      </c>
      <c r="CC677" s="8">
        <f t="shared" si="595"/>
        <v>0.15999999999999925</v>
      </c>
      <c r="CD677" s="8">
        <f t="shared" si="596"/>
        <v>0.16200000000000081</v>
      </c>
      <c r="CE677" s="8">
        <f t="shared" si="597"/>
        <v>8.8999999999999524E-2</v>
      </c>
      <c r="CF677" s="8">
        <f t="shared" si="598"/>
        <v>3.6500000000001087E-2</v>
      </c>
      <c r="CG677" s="8" t="str">
        <f t="shared" si="599"/>
        <v/>
      </c>
      <c r="CH677" s="8" t="str">
        <f t="shared" si="600"/>
        <v/>
      </c>
      <c r="CI677" s="8" t="str">
        <f t="shared" si="601"/>
        <v/>
      </c>
      <c r="CJ677" s="8" t="str">
        <f t="shared" si="602"/>
        <v/>
      </c>
      <c r="CK677" s="8" t="str">
        <f t="shared" si="603"/>
        <v/>
      </c>
      <c r="CL677" s="8" t="str">
        <f t="shared" si="604"/>
        <v/>
      </c>
      <c r="CM677" s="8" t="str">
        <f t="shared" si="605"/>
        <v/>
      </c>
      <c r="CN677" s="8"/>
    </row>
    <row r="678" spans="1:92">
      <c r="A678" s="1">
        <f t="shared" si="579"/>
        <v>676</v>
      </c>
      <c r="B678" s="34"/>
      <c r="C678" s="1">
        <v>10</v>
      </c>
      <c r="D678" s="4">
        <f t="shared" si="623"/>
        <v>1016</v>
      </c>
      <c r="E678" s="4" t="s">
        <v>157</v>
      </c>
      <c r="F678" s="4">
        <v>1</v>
      </c>
      <c r="G678" s="4" t="s">
        <v>13</v>
      </c>
      <c r="H678" s="4" t="s">
        <v>19</v>
      </c>
      <c r="I678" s="4"/>
      <c r="J678" s="5">
        <v>89.7</v>
      </c>
      <c r="K678" s="67" t="s">
        <v>307</v>
      </c>
      <c r="L678" s="54">
        <v>5.1879999999999997</v>
      </c>
      <c r="M678" s="132" t="s">
        <v>130</v>
      </c>
      <c r="N678" s="27" t="s">
        <v>128</v>
      </c>
      <c r="O678" s="75"/>
      <c r="P678" s="25"/>
      <c r="Q678" s="3"/>
      <c r="R678" s="23">
        <v>5.5220000000000002</v>
      </c>
      <c r="S678" s="23">
        <v>5.1100000000000003</v>
      </c>
      <c r="T678" s="23">
        <v>5.6559999999999997</v>
      </c>
      <c r="U678" s="23">
        <v>5.23</v>
      </c>
      <c r="V678" s="23">
        <v>5.3680000000000003</v>
      </c>
      <c r="W678" s="23">
        <v>5.2460000000000004</v>
      </c>
      <c r="X678" s="23">
        <v>5.24</v>
      </c>
      <c r="Y678" s="23">
        <v>5.2140000000000004</v>
      </c>
      <c r="Z678" s="23">
        <v>5.1459999999999999</v>
      </c>
      <c r="AA678" s="45"/>
      <c r="AB678" s="23">
        <v>5.2460000000000004</v>
      </c>
      <c r="AC678" s="23">
        <v>5.2789999999999999</v>
      </c>
      <c r="AD678" s="23">
        <v>5.2320000000000002</v>
      </c>
      <c r="AE678" s="23">
        <v>5.0410000000000004</v>
      </c>
      <c r="AF678" s="23">
        <v>5.1029999999999998</v>
      </c>
      <c r="AG678" s="23">
        <v>5.0419999999999998</v>
      </c>
      <c r="AH678" s="78">
        <f t="shared" si="668"/>
        <v>5.0724999999999998</v>
      </c>
      <c r="AI678" s="9"/>
      <c r="AJ678" s="9"/>
      <c r="AK678" s="9"/>
      <c r="AL678" s="9"/>
      <c r="AM678" s="9"/>
      <c r="AN678" s="9"/>
      <c r="AO678" s="9"/>
      <c r="AP678" s="3"/>
      <c r="AQ678" s="23">
        <f t="shared" si="624"/>
        <v>0.33400000000000052</v>
      </c>
      <c r="AR678" s="23">
        <f t="shared" si="665"/>
        <v>-7.7999999999999403E-2</v>
      </c>
      <c r="AS678" s="23">
        <f t="shared" si="666"/>
        <v>0.46799999999999997</v>
      </c>
      <c r="AT678" s="23">
        <f t="shared" si="644"/>
        <v>4.2000000000000703E-2</v>
      </c>
      <c r="AU678" s="23">
        <f t="shared" si="645"/>
        <v>0.1800000000000006</v>
      </c>
      <c r="AV678" s="23">
        <f t="shared" si="646"/>
        <v>5.8000000000000718E-2</v>
      </c>
      <c r="AW678" s="23">
        <f t="shared" si="647"/>
        <v>5.200000000000049E-2</v>
      </c>
      <c r="AX678" s="23">
        <f t="shared" si="648"/>
        <v>2.6000000000000689E-2</v>
      </c>
      <c r="AY678" s="23">
        <f t="shared" si="649"/>
        <v>-4.1999999999999815E-2</v>
      </c>
      <c r="AZ678" s="23" t="str">
        <f t="shared" si="650"/>
        <v/>
      </c>
      <c r="BA678" s="23">
        <f t="shared" si="651"/>
        <v>5.8000000000000718E-2</v>
      </c>
      <c r="BB678" s="23">
        <f t="shared" si="652"/>
        <v>9.1000000000000192E-2</v>
      </c>
      <c r="BC678" s="23">
        <f t="shared" si="653"/>
        <v>4.4000000000000483E-2</v>
      </c>
      <c r="BD678" s="23">
        <f t="shared" si="654"/>
        <v>-0.14699999999999935</v>
      </c>
      <c r="BE678" s="23">
        <f t="shared" si="655"/>
        <v>-8.4999999999999964E-2</v>
      </c>
      <c r="BF678" s="23">
        <f t="shared" si="656"/>
        <v>-0.14599999999999991</v>
      </c>
      <c r="BG678" s="23">
        <f t="shared" si="657"/>
        <v>-0.11549999999999994</v>
      </c>
      <c r="BH678" s="23" t="str">
        <f t="shared" si="658"/>
        <v/>
      </c>
      <c r="BI678" s="23" t="str">
        <f t="shared" si="659"/>
        <v/>
      </c>
      <c r="BJ678" s="23" t="str">
        <f t="shared" si="660"/>
        <v/>
      </c>
      <c r="BK678" s="23" t="str">
        <f t="shared" si="661"/>
        <v/>
      </c>
      <c r="BL678" s="23" t="str">
        <f t="shared" si="662"/>
        <v/>
      </c>
      <c r="BM678" s="23" t="str">
        <f t="shared" si="663"/>
        <v/>
      </c>
      <c r="BN678" s="23" t="str">
        <f t="shared" si="664"/>
        <v/>
      </c>
      <c r="BP678" s="8">
        <f t="shared" si="582"/>
        <v>0.33400000000000052</v>
      </c>
      <c r="BQ678" s="8">
        <f t="shared" si="583"/>
        <v>7.7999999999999403E-2</v>
      </c>
      <c r="BR678" s="8">
        <f t="shared" si="584"/>
        <v>0.46799999999999997</v>
      </c>
      <c r="BS678" s="8">
        <f t="shared" si="585"/>
        <v>4.2000000000000703E-2</v>
      </c>
      <c r="BT678" s="8">
        <f t="shared" si="586"/>
        <v>0.1800000000000006</v>
      </c>
      <c r="BU678" s="8">
        <f t="shared" si="587"/>
        <v>5.8000000000000718E-2</v>
      </c>
      <c r="BV678" s="8">
        <f t="shared" si="588"/>
        <v>5.200000000000049E-2</v>
      </c>
      <c r="BW678" s="8">
        <f t="shared" si="589"/>
        <v>2.6000000000000689E-2</v>
      </c>
      <c r="BX678" s="8">
        <f t="shared" si="590"/>
        <v>4.1999999999999815E-2</v>
      </c>
      <c r="BY678" s="8" t="str">
        <f t="shared" si="591"/>
        <v/>
      </c>
      <c r="BZ678" s="8">
        <f t="shared" si="592"/>
        <v>5.8000000000000718E-2</v>
      </c>
      <c r="CA678" s="8">
        <f t="shared" si="593"/>
        <v>9.1000000000000192E-2</v>
      </c>
      <c r="CB678" s="8">
        <f t="shared" si="594"/>
        <v>4.4000000000000483E-2</v>
      </c>
      <c r="CC678" s="8">
        <f t="shared" si="595"/>
        <v>0.14699999999999935</v>
      </c>
      <c r="CD678" s="8">
        <f t="shared" si="596"/>
        <v>8.4999999999999964E-2</v>
      </c>
      <c r="CE678" s="8">
        <f t="shared" si="597"/>
        <v>0.14599999999999991</v>
      </c>
      <c r="CF678" s="8">
        <f t="shared" si="598"/>
        <v>0.11549999999999994</v>
      </c>
      <c r="CG678" s="8" t="str">
        <f t="shared" si="599"/>
        <v/>
      </c>
      <c r="CH678" s="8" t="str">
        <f t="shared" si="600"/>
        <v/>
      </c>
      <c r="CI678" s="8" t="str">
        <f t="shared" si="601"/>
        <v/>
      </c>
      <c r="CJ678" s="8" t="str">
        <f t="shared" si="602"/>
        <v/>
      </c>
      <c r="CK678" s="8" t="str">
        <f t="shared" si="603"/>
        <v/>
      </c>
      <c r="CL678" s="8" t="str">
        <f t="shared" si="604"/>
        <v/>
      </c>
      <c r="CM678" s="8" t="str">
        <f t="shared" si="605"/>
        <v/>
      </c>
      <c r="CN678" s="8"/>
    </row>
    <row r="679" spans="1:92">
      <c r="A679" s="1">
        <f t="shared" si="579"/>
        <v>677</v>
      </c>
      <c r="B679" s="34"/>
      <c r="C679" s="1">
        <v>10</v>
      </c>
      <c r="D679" s="4">
        <f t="shared" si="623"/>
        <v>1016</v>
      </c>
      <c r="E679" s="4" t="s">
        <v>148</v>
      </c>
      <c r="F679" s="4">
        <v>1</v>
      </c>
      <c r="G679" s="4" t="s">
        <v>13</v>
      </c>
      <c r="H679" s="4" t="s">
        <v>14</v>
      </c>
      <c r="I679" s="4" t="s">
        <v>230</v>
      </c>
      <c r="J679" s="5">
        <v>85.7</v>
      </c>
      <c r="K679" s="67" t="s">
        <v>307</v>
      </c>
      <c r="L679" s="40">
        <v>5.548</v>
      </c>
      <c r="M679" s="132" t="s">
        <v>130</v>
      </c>
      <c r="N679" s="1" t="s">
        <v>15</v>
      </c>
      <c r="O679" s="75"/>
      <c r="P679" s="25"/>
      <c r="Q679" s="3"/>
      <c r="R679" s="23">
        <v>5.4509999999999996</v>
      </c>
      <c r="S679" s="23">
        <v>5.3490000000000002</v>
      </c>
      <c r="T679" s="23">
        <v>6.1340000000000003</v>
      </c>
      <c r="U679" s="23">
        <v>5.5650000000000004</v>
      </c>
      <c r="V679" s="23">
        <v>5.9080000000000004</v>
      </c>
      <c r="W679" s="23">
        <v>5.6559999999999997</v>
      </c>
      <c r="X679" s="23">
        <v>5.6580000000000004</v>
      </c>
      <c r="Y679" s="23">
        <v>5.66</v>
      </c>
      <c r="Z679" s="23">
        <v>5.52</v>
      </c>
      <c r="AA679" s="45"/>
      <c r="AB679" s="23">
        <v>5.9560000000000004</v>
      </c>
      <c r="AC679" s="23">
        <v>5.952</v>
      </c>
      <c r="AD679" s="23">
        <v>5.7839999999999998</v>
      </c>
      <c r="AE679" s="23">
        <v>5.7009999999999996</v>
      </c>
      <c r="AF679" s="23">
        <v>5.444</v>
      </c>
      <c r="AG679" s="23">
        <v>5.8650000000000002</v>
      </c>
      <c r="AH679" s="78">
        <f t="shared" si="668"/>
        <v>5.6545000000000005</v>
      </c>
      <c r="AI679" s="9"/>
      <c r="AJ679" s="9"/>
      <c r="AK679" s="9"/>
      <c r="AL679" s="9"/>
      <c r="AM679" s="9"/>
      <c r="AN679" s="9"/>
      <c r="AO679" s="9"/>
      <c r="AP679" s="3"/>
      <c r="AQ679" s="23">
        <f t="shared" si="624"/>
        <v>-9.7000000000000419E-2</v>
      </c>
      <c r="AR679" s="23">
        <f t="shared" si="665"/>
        <v>-0.19899999999999984</v>
      </c>
      <c r="AS679" s="23">
        <f t="shared" si="666"/>
        <v>0.5860000000000003</v>
      </c>
      <c r="AT679" s="23">
        <f t="shared" si="644"/>
        <v>1.7000000000000348E-2</v>
      </c>
      <c r="AU679" s="23">
        <f t="shared" si="645"/>
        <v>0.36000000000000032</v>
      </c>
      <c r="AV679" s="23">
        <f t="shared" si="646"/>
        <v>0.10799999999999965</v>
      </c>
      <c r="AW679" s="23">
        <f t="shared" si="647"/>
        <v>0.11000000000000032</v>
      </c>
      <c r="AX679" s="23">
        <f t="shared" si="648"/>
        <v>0.1120000000000001</v>
      </c>
      <c r="AY679" s="23">
        <f t="shared" si="649"/>
        <v>-2.8000000000000469E-2</v>
      </c>
      <c r="AZ679" s="23" t="str">
        <f t="shared" si="650"/>
        <v/>
      </c>
      <c r="BA679" s="23">
        <f t="shared" si="651"/>
        <v>0.40800000000000036</v>
      </c>
      <c r="BB679" s="23">
        <f t="shared" si="652"/>
        <v>0.40399999999999991</v>
      </c>
      <c r="BC679" s="23">
        <f t="shared" si="653"/>
        <v>0.23599999999999977</v>
      </c>
      <c r="BD679" s="23">
        <f t="shared" si="654"/>
        <v>0.15299999999999958</v>
      </c>
      <c r="BE679" s="23">
        <f t="shared" si="655"/>
        <v>-0.10400000000000009</v>
      </c>
      <c r="BF679" s="23">
        <f t="shared" si="656"/>
        <v>0.31700000000000017</v>
      </c>
      <c r="BG679" s="23">
        <f t="shared" si="657"/>
        <v>0.10650000000000048</v>
      </c>
      <c r="BH679" s="23" t="str">
        <f t="shared" si="658"/>
        <v/>
      </c>
      <c r="BI679" s="23" t="str">
        <f t="shared" si="659"/>
        <v/>
      </c>
      <c r="BJ679" s="23" t="str">
        <f t="shared" si="660"/>
        <v/>
      </c>
      <c r="BK679" s="23" t="str">
        <f t="shared" si="661"/>
        <v/>
      </c>
      <c r="BL679" s="23" t="str">
        <f t="shared" si="662"/>
        <v/>
      </c>
      <c r="BM679" s="23" t="str">
        <f t="shared" si="663"/>
        <v/>
      </c>
      <c r="BN679" s="23" t="str">
        <f t="shared" si="664"/>
        <v/>
      </c>
      <c r="BP679" s="8">
        <f t="shared" si="582"/>
        <v>9.7000000000000419E-2</v>
      </c>
      <c r="BQ679" s="8">
        <f t="shared" si="583"/>
        <v>0.19899999999999984</v>
      </c>
      <c r="BR679" s="8">
        <f t="shared" si="584"/>
        <v>0.5860000000000003</v>
      </c>
      <c r="BS679" s="8">
        <f t="shared" si="585"/>
        <v>1.7000000000000348E-2</v>
      </c>
      <c r="BT679" s="8">
        <f t="shared" si="586"/>
        <v>0.36000000000000032</v>
      </c>
      <c r="BU679" s="8">
        <f t="shared" si="587"/>
        <v>0.10799999999999965</v>
      </c>
      <c r="BV679" s="8">
        <f t="shared" si="588"/>
        <v>0.11000000000000032</v>
      </c>
      <c r="BW679" s="8">
        <f t="shared" si="589"/>
        <v>0.1120000000000001</v>
      </c>
      <c r="BX679" s="8">
        <f t="shared" si="590"/>
        <v>2.8000000000000469E-2</v>
      </c>
      <c r="BY679" s="8" t="str">
        <f t="shared" si="591"/>
        <v/>
      </c>
      <c r="BZ679" s="8">
        <f t="shared" si="592"/>
        <v>0.40800000000000036</v>
      </c>
      <c r="CA679" s="8">
        <f t="shared" si="593"/>
        <v>0.40399999999999991</v>
      </c>
      <c r="CB679" s="8">
        <f t="shared" si="594"/>
        <v>0.23599999999999977</v>
      </c>
      <c r="CC679" s="8">
        <f t="shared" si="595"/>
        <v>0.15299999999999958</v>
      </c>
      <c r="CD679" s="8">
        <f t="shared" si="596"/>
        <v>0.10400000000000009</v>
      </c>
      <c r="CE679" s="8">
        <f t="shared" si="597"/>
        <v>0.31700000000000017</v>
      </c>
      <c r="CF679" s="8">
        <f t="shared" si="598"/>
        <v>0.10650000000000048</v>
      </c>
      <c r="CG679" s="8" t="str">
        <f t="shared" si="599"/>
        <v/>
      </c>
      <c r="CH679" s="8" t="str">
        <f t="shared" si="600"/>
        <v/>
      </c>
      <c r="CI679" s="8" t="str">
        <f t="shared" si="601"/>
        <v/>
      </c>
      <c r="CJ679" s="8" t="str">
        <f t="shared" si="602"/>
        <v/>
      </c>
      <c r="CK679" s="8" t="str">
        <f t="shared" si="603"/>
        <v/>
      </c>
      <c r="CL679" s="8" t="str">
        <f t="shared" si="604"/>
        <v/>
      </c>
      <c r="CM679" s="8" t="str">
        <f t="shared" si="605"/>
        <v/>
      </c>
      <c r="CN679" s="8"/>
    </row>
    <row r="680" spans="1:92">
      <c r="A680" s="1">
        <f t="shared" si="579"/>
        <v>678</v>
      </c>
      <c r="B680" s="34"/>
      <c r="C680" s="1">
        <v>10</v>
      </c>
      <c r="D680" s="4">
        <f t="shared" si="623"/>
        <v>1016</v>
      </c>
      <c r="E680" s="4" t="s">
        <v>151</v>
      </c>
      <c r="F680" s="4">
        <v>1</v>
      </c>
      <c r="G680" s="4" t="s">
        <v>13</v>
      </c>
      <c r="H680" s="4" t="s">
        <v>14</v>
      </c>
      <c r="I680" s="4"/>
      <c r="J680" s="5">
        <v>81.2</v>
      </c>
      <c r="K680" s="69"/>
      <c r="L680" s="54">
        <v>5.8419999999999996</v>
      </c>
      <c r="M680" s="132" t="s">
        <v>130</v>
      </c>
      <c r="N680" s="27" t="s">
        <v>128</v>
      </c>
      <c r="O680" s="75"/>
      <c r="P680" s="25"/>
      <c r="Q680" s="3"/>
      <c r="R680" s="45"/>
      <c r="S680" s="1">
        <v>5.4939999999999998</v>
      </c>
      <c r="T680" s="1">
        <v>6.7869999999999999</v>
      </c>
      <c r="U680" s="45"/>
      <c r="V680" s="23">
        <v>6.5410000000000004</v>
      </c>
      <c r="W680" s="1">
        <v>6.0670000000000002</v>
      </c>
      <c r="X680" s="23">
        <v>6.0519999999999996</v>
      </c>
      <c r="Y680" s="1">
        <v>6.0419999999999998</v>
      </c>
      <c r="Z680" s="23">
        <v>5.7439999999999998</v>
      </c>
      <c r="AA680" s="45"/>
      <c r="AB680" s="1">
        <v>6.6260000000000003</v>
      </c>
      <c r="AC680" s="1">
        <v>6.4610000000000003</v>
      </c>
      <c r="AD680" s="1">
        <v>6.1189999999999998</v>
      </c>
      <c r="AE680" s="23">
        <v>6.2110000000000003</v>
      </c>
      <c r="AF680" s="23">
        <v>5.5330000000000004</v>
      </c>
      <c r="AG680" s="23">
        <v>6.641</v>
      </c>
      <c r="AH680" s="78">
        <f t="shared" si="668"/>
        <v>6.0869999999999997</v>
      </c>
      <c r="AI680" s="9"/>
      <c r="AJ680" s="9"/>
      <c r="AK680" s="9"/>
      <c r="AL680" s="9"/>
      <c r="AM680" s="9"/>
      <c r="AN680" s="9"/>
      <c r="AO680" s="9"/>
      <c r="AP680" s="3"/>
      <c r="AQ680" s="23" t="str">
        <f t="shared" si="624"/>
        <v/>
      </c>
      <c r="AR680" s="23">
        <f t="shared" si="665"/>
        <v>-0.34799999999999986</v>
      </c>
      <c r="AS680" s="23">
        <f t="shared" si="666"/>
        <v>0.94500000000000028</v>
      </c>
      <c r="AT680" s="23" t="str">
        <f t="shared" si="644"/>
        <v/>
      </c>
      <c r="AU680" s="23">
        <f t="shared" si="645"/>
        <v>0.69900000000000073</v>
      </c>
      <c r="AV680" s="23">
        <f t="shared" si="646"/>
        <v>0.22500000000000053</v>
      </c>
      <c r="AW680" s="23">
        <f t="shared" si="647"/>
        <v>0.20999999999999996</v>
      </c>
      <c r="AX680" s="23">
        <f t="shared" si="648"/>
        <v>0.20000000000000018</v>
      </c>
      <c r="AY680" s="23">
        <f t="shared" si="649"/>
        <v>-9.7999999999999865E-2</v>
      </c>
      <c r="AZ680" s="23" t="str">
        <f t="shared" si="650"/>
        <v/>
      </c>
      <c r="BA680" s="23">
        <f t="shared" si="651"/>
        <v>0.7840000000000007</v>
      </c>
      <c r="BB680" s="23">
        <f t="shared" si="652"/>
        <v>0.61900000000000066</v>
      </c>
      <c r="BC680" s="23">
        <f t="shared" si="653"/>
        <v>0.27700000000000014</v>
      </c>
      <c r="BD680" s="23">
        <f t="shared" si="654"/>
        <v>0.36900000000000066</v>
      </c>
      <c r="BE680" s="23">
        <f t="shared" si="655"/>
        <v>-0.30899999999999928</v>
      </c>
      <c r="BF680" s="23">
        <f t="shared" si="656"/>
        <v>0.79900000000000038</v>
      </c>
      <c r="BG680" s="23">
        <f t="shared" si="657"/>
        <v>0.24500000000000011</v>
      </c>
      <c r="BH680" s="23" t="str">
        <f t="shared" si="658"/>
        <v/>
      </c>
      <c r="BI680" s="23" t="str">
        <f t="shared" si="659"/>
        <v/>
      </c>
      <c r="BJ680" s="23" t="str">
        <f t="shared" si="660"/>
        <v/>
      </c>
      <c r="BK680" s="23" t="str">
        <f t="shared" si="661"/>
        <v/>
      </c>
      <c r="BL680" s="23" t="str">
        <f t="shared" si="662"/>
        <v/>
      </c>
      <c r="BM680" s="23" t="str">
        <f t="shared" si="663"/>
        <v/>
      </c>
      <c r="BN680" s="23" t="str">
        <f t="shared" si="664"/>
        <v/>
      </c>
      <c r="BP680" s="8" t="str">
        <f t="shared" si="582"/>
        <v/>
      </c>
      <c r="BQ680" s="8">
        <f t="shared" si="583"/>
        <v>0.34799999999999986</v>
      </c>
      <c r="BR680" s="8">
        <f t="shared" si="584"/>
        <v>0.94500000000000028</v>
      </c>
      <c r="BS680" s="8" t="str">
        <f t="shared" si="585"/>
        <v/>
      </c>
      <c r="BT680" s="8">
        <f t="shared" si="586"/>
        <v>0.69900000000000073</v>
      </c>
      <c r="BU680" s="8">
        <f t="shared" si="587"/>
        <v>0.22500000000000053</v>
      </c>
      <c r="BV680" s="8">
        <f t="shared" si="588"/>
        <v>0.20999999999999996</v>
      </c>
      <c r="BW680" s="8">
        <f t="shared" si="589"/>
        <v>0.20000000000000018</v>
      </c>
      <c r="BX680" s="8">
        <f t="shared" si="590"/>
        <v>9.7999999999999865E-2</v>
      </c>
      <c r="BY680" s="8" t="str">
        <f t="shared" si="591"/>
        <v/>
      </c>
      <c r="BZ680" s="8">
        <f t="shared" si="592"/>
        <v>0.7840000000000007</v>
      </c>
      <c r="CA680" s="8">
        <f t="shared" si="593"/>
        <v>0.61900000000000066</v>
      </c>
      <c r="CB680" s="8">
        <f t="shared" si="594"/>
        <v>0.27700000000000014</v>
      </c>
      <c r="CC680" s="8">
        <f t="shared" si="595"/>
        <v>0.36900000000000066</v>
      </c>
      <c r="CD680" s="8">
        <f t="shared" si="596"/>
        <v>0.30899999999999928</v>
      </c>
      <c r="CE680" s="8">
        <f t="shared" si="597"/>
        <v>0.79900000000000038</v>
      </c>
      <c r="CF680" s="8">
        <f t="shared" si="598"/>
        <v>0.24500000000000011</v>
      </c>
      <c r="CG680" s="8" t="str">
        <f t="shared" si="599"/>
        <v/>
      </c>
      <c r="CH680" s="8" t="str">
        <f t="shared" si="600"/>
        <v/>
      </c>
      <c r="CI680" s="8" t="str">
        <f t="shared" si="601"/>
        <v/>
      </c>
      <c r="CJ680" s="8" t="str">
        <f t="shared" si="602"/>
        <v/>
      </c>
      <c r="CK680" s="8" t="str">
        <f t="shared" si="603"/>
        <v/>
      </c>
      <c r="CL680" s="8" t="str">
        <f t="shared" si="604"/>
        <v/>
      </c>
      <c r="CM680" s="8" t="str">
        <f t="shared" si="605"/>
        <v/>
      </c>
      <c r="CN680" s="8"/>
    </row>
    <row r="681" spans="1:92">
      <c r="A681" s="1">
        <f t="shared" si="579"/>
        <v>679</v>
      </c>
      <c r="B681" s="34"/>
      <c r="C681" s="1">
        <v>10</v>
      </c>
      <c r="D681" s="4">
        <f t="shared" si="623"/>
        <v>1016</v>
      </c>
      <c r="E681" s="4" t="s">
        <v>151</v>
      </c>
      <c r="F681" s="4">
        <v>1</v>
      </c>
      <c r="G681" s="4" t="s">
        <v>13</v>
      </c>
      <c r="H681" s="4" t="s">
        <v>14</v>
      </c>
      <c r="I681" s="4" t="s">
        <v>230</v>
      </c>
      <c r="J681" s="5"/>
      <c r="K681" s="69"/>
      <c r="L681" s="40">
        <v>5.8760000000000003</v>
      </c>
      <c r="M681" s="132" t="s">
        <v>130</v>
      </c>
      <c r="N681" s="1" t="s">
        <v>15</v>
      </c>
      <c r="O681" s="75"/>
      <c r="P681" s="25"/>
      <c r="Q681" s="3"/>
      <c r="R681" s="23">
        <v>5.827</v>
      </c>
      <c r="S681" s="23">
        <v>5.8109999999999999</v>
      </c>
      <c r="T681" s="23">
        <v>6.5289999999999999</v>
      </c>
      <c r="U681" s="23">
        <v>5.8840000000000003</v>
      </c>
      <c r="V681" s="23">
        <v>6.2240000000000002</v>
      </c>
      <c r="W681" s="23">
        <v>6.0119999999999996</v>
      </c>
      <c r="X681" s="23">
        <v>6.0129999999999999</v>
      </c>
      <c r="Y681" s="23">
        <v>5.9850000000000003</v>
      </c>
      <c r="Z681" s="23">
        <v>5.87</v>
      </c>
      <c r="AA681" s="45"/>
      <c r="AB681" s="23">
        <v>6.3220000000000001</v>
      </c>
      <c r="AC681" s="23">
        <v>6.3140000000000001</v>
      </c>
      <c r="AD681" s="23">
        <v>6.157</v>
      </c>
      <c r="AE681" s="23">
        <v>6.0730000000000004</v>
      </c>
      <c r="AF681" s="23">
        <v>5.8170000000000002</v>
      </c>
      <c r="AG681" s="23">
        <v>6.0549999999999997</v>
      </c>
      <c r="AH681" s="78">
        <f t="shared" si="668"/>
        <v>5.9359999999999999</v>
      </c>
      <c r="AI681" s="9"/>
      <c r="AJ681" s="9"/>
      <c r="AK681" s="9"/>
      <c r="AL681" s="9"/>
      <c r="AM681" s="9"/>
      <c r="AN681" s="9"/>
      <c r="AO681" s="9"/>
      <c r="AP681" s="3"/>
      <c r="AQ681" s="23">
        <f t="shared" si="624"/>
        <v>-4.9000000000000377E-2</v>
      </c>
      <c r="AR681" s="23">
        <f t="shared" si="665"/>
        <v>-6.5000000000000391E-2</v>
      </c>
      <c r="AS681" s="23">
        <f t="shared" si="666"/>
        <v>0.65299999999999958</v>
      </c>
      <c r="AT681" s="23">
        <f t="shared" si="644"/>
        <v>8.0000000000000071E-3</v>
      </c>
      <c r="AU681" s="23">
        <f t="shared" si="645"/>
        <v>0.34799999999999986</v>
      </c>
      <c r="AV681" s="23">
        <f t="shared" si="646"/>
        <v>0.13599999999999923</v>
      </c>
      <c r="AW681" s="23">
        <f t="shared" si="647"/>
        <v>0.13699999999999957</v>
      </c>
      <c r="AX681" s="23">
        <f t="shared" si="648"/>
        <v>0.10899999999999999</v>
      </c>
      <c r="AY681" s="23">
        <f t="shared" si="649"/>
        <v>-6.0000000000002274E-3</v>
      </c>
      <c r="AZ681" s="23" t="str">
        <f t="shared" si="650"/>
        <v/>
      </c>
      <c r="BA681" s="23">
        <f t="shared" si="651"/>
        <v>0.44599999999999973</v>
      </c>
      <c r="BB681" s="23">
        <f t="shared" si="652"/>
        <v>0.43799999999999972</v>
      </c>
      <c r="BC681" s="23">
        <f t="shared" si="653"/>
        <v>0.28099999999999969</v>
      </c>
      <c r="BD681" s="23">
        <f t="shared" si="654"/>
        <v>0.19700000000000006</v>
      </c>
      <c r="BE681" s="23">
        <f t="shared" si="655"/>
        <v>-5.9000000000000163E-2</v>
      </c>
      <c r="BF681" s="23">
        <f t="shared" si="656"/>
        <v>0.17899999999999938</v>
      </c>
      <c r="BG681" s="23">
        <f t="shared" si="657"/>
        <v>5.9999999999999609E-2</v>
      </c>
      <c r="BH681" s="23" t="str">
        <f t="shared" si="658"/>
        <v/>
      </c>
      <c r="BI681" s="23" t="str">
        <f t="shared" si="659"/>
        <v/>
      </c>
      <c r="BJ681" s="23" t="str">
        <f t="shared" si="660"/>
        <v/>
      </c>
      <c r="BK681" s="23" t="str">
        <f t="shared" si="661"/>
        <v/>
      </c>
      <c r="BL681" s="23" t="str">
        <f t="shared" si="662"/>
        <v/>
      </c>
      <c r="BM681" s="23" t="str">
        <f t="shared" si="663"/>
        <v/>
      </c>
      <c r="BN681" s="23" t="str">
        <f t="shared" si="664"/>
        <v/>
      </c>
      <c r="BP681" s="8">
        <f t="shared" si="582"/>
        <v>4.9000000000000377E-2</v>
      </c>
      <c r="BQ681" s="8">
        <f t="shared" si="583"/>
        <v>6.5000000000000391E-2</v>
      </c>
      <c r="BR681" s="8">
        <f t="shared" si="584"/>
        <v>0.65299999999999958</v>
      </c>
      <c r="BS681" s="8">
        <f t="shared" si="585"/>
        <v>8.0000000000000071E-3</v>
      </c>
      <c r="BT681" s="8">
        <f t="shared" si="586"/>
        <v>0.34799999999999986</v>
      </c>
      <c r="BU681" s="8">
        <f t="shared" si="587"/>
        <v>0.13599999999999923</v>
      </c>
      <c r="BV681" s="8">
        <f t="shared" si="588"/>
        <v>0.13699999999999957</v>
      </c>
      <c r="BW681" s="8">
        <f t="shared" si="589"/>
        <v>0.10899999999999999</v>
      </c>
      <c r="BX681" s="8">
        <f t="shared" si="590"/>
        <v>6.0000000000002274E-3</v>
      </c>
      <c r="BY681" s="8" t="str">
        <f t="shared" si="591"/>
        <v/>
      </c>
      <c r="BZ681" s="8">
        <f t="shared" si="592"/>
        <v>0.44599999999999973</v>
      </c>
      <c r="CA681" s="8">
        <f t="shared" si="593"/>
        <v>0.43799999999999972</v>
      </c>
      <c r="CB681" s="8">
        <f t="shared" si="594"/>
        <v>0.28099999999999969</v>
      </c>
      <c r="CC681" s="8">
        <f t="shared" si="595"/>
        <v>0.19700000000000006</v>
      </c>
      <c r="CD681" s="8">
        <f t="shared" si="596"/>
        <v>5.9000000000000163E-2</v>
      </c>
      <c r="CE681" s="8">
        <f t="shared" si="597"/>
        <v>0.17899999999999938</v>
      </c>
      <c r="CF681" s="8">
        <f t="shared" si="598"/>
        <v>5.9999999999999609E-2</v>
      </c>
      <c r="CG681" s="8" t="str">
        <f t="shared" si="599"/>
        <v/>
      </c>
      <c r="CH681" s="8" t="str">
        <f t="shared" si="600"/>
        <v/>
      </c>
      <c r="CI681" s="8" t="str">
        <f t="shared" si="601"/>
        <v/>
      </c>
      <c r="CJ681" s="8" t="str">
        <f t="shared" si="602"/>
        <v/>
      </c>
      <c r="CK681" s="8" t="str">
        <f t="shared" si="603"/>
        <v/>
      </c>
      <c r="CL681" s="8" t="str">
        <f t="shared" si="604"/>
        <v/>
      </c>
      <c r="CM681" s="8" t="str">
        <f t="shared" si="605"/>
        <v/>
      </c>
      <c r="CN681" s="8"/>
    </row>
    <row r="682" spans="1:92">
      <c r="A682" s="1">
        <f t="shared" si="579"/>
        <v>680</v>
      </c>
      <c r="B682" s="34"/>
      <c r="C682" s="1">
        <v>10</v>
      </c>
      <c r="D682" s="4">
        <f t="shared" si="623"/>
        <v>1016</v>
      </c>
      <c r="E682" s="4" t="s">
        <v>135</v>
      </c>
      <c r="F682" s="4">
        <v>1</v>
      </c>
      <c r="G682" s="4" t="s">
        <v>13</v>
      </c>
      <c r="H682" s="4" t="s">
        <v>19</v>
      </c>
      <c r="I682" s="4"/>
      <c r="J682" s="5">
        <v>83.1</v>
      </c>
      <c r="K682" s="67" t="s">
        <v>307</v>
      </c>
      <c r="L682" s="54">
        <v>6.109</v>
      </c>
      <c r="M682" s="132" t="s">
        <v>130</v>
      </c>
      <c r="N682" s="27" t="s">
        <v>128</v>
      </c>
      <c r="O682" s="75"/>
      <c r="P682" s="25"/>
      <c r="Q682" s="3"/>
      <c r="R682" s="23">
        <v>6.44</v>
      </c>
      <c r="S682" s="23">
        <v>6.2859999999999996</v>
      </c>
      <c r="T682" s="23">
        <v>6.8070000000000004</v>
      </c>
      <c r="U682" s="23">
        <v>6.1150000000000002</v>
      </c>
      <c r="V682" s="23">
        <v>6.4219999999999997</v>
      </c>
      <c r="W682" s="23">
        <v>6.2789999999999999</v>
      </c>
      <c r="X682" s="23">
        <v>6.282</v>
      </c>
      <c r="Y682" s="23">
        <v>6.2309999999999999</v>
      </c>
      <c r="Z682" s="23">
        <v>6.1479999999999997</v>
      </c>
      <c r="AA682" s="45"/>
      <c r="AB682" s="23">
        <v>6.2530000000000001</v>
      </c>
      <c r="AC682" s="23">
        <v>6.2939999999999996</v>
      </c>
      <c r="AD682" s="23">
        <v>6.26</v>
      </c>
      <c r="AE682" s="23">
        <v>6.01</v>
      </c>
      <c r="AF682" s="23">
        <v>6.3019999999999996</v>
      </c>
      <c r="AG682" s="23">
        <v>5.8550000000000004</v>
      </c>
      <c r="AH682" s="78">
        <f t="shared" si="668"/>
        <v>6.0785</v>
      </c>
      <c r="AI682" s="9"/>
      <c r="AJ682" s="9"/>
      <c r="AK682" s="9"/>
      <c r="AL682" s="9"/>
      <c r="AM682" s="9"/>
      <c r="AN682" s="9"/>
      <c r="AO682" s="9"/>
      <c r="AP682" s="3"/>
      <c r="AQ682" s="23">
        <f t="shared" si="624"/>
        <v>0.33100000000000041</v>
      </c>
      <c r="AR682" s="23">
        <f t="shared" si="665"/>
        <v>0.1769999999999996</v>
      </c>
      <c r="AS682" s="23">
        <f t="shared" si="666"/>
        <v>0.6980000000000004</v>
      </c>
      <c r="AT682" s="23">
        <f t="shared" si="644"/>
        <v>6.0000000000002274E-3</v>
      </c>
      <c r="AU682" s="23">
        <f t="shared" si="645"/>
        <v>0.31299999999999972</v>
      </c>
      <c r="AV682" s="23">
        <f t="shared" si="646"/>
        <v>0.16999999999999993</v>
      </c>
      <c r="AW682" s="23">
        <f t="shared" si="647"/>
        <v>0.17300000000000004</v>
      </c>
      <c r="AX682" s="23">
        <f t="shared" si="648"/>
        <v>0.12199999999999989</v>
      </c>
      <c r="AY682" s="23">
        <f t="shared" si="649"/>
        <v>3.8999999999999702E-2</v>
      </c>
      <c r="AZ682" s="23" t="str">
        <f t="shared" si="650"/>
        <v/>
      </c>
      <c r="BA682" s="23">
        <f t="shared" si="651"/>
        <v>0.14400000000000013</v>
      </c>
      <c r="BB682" s="23">
        <f t="shared" si="652"/>
        <v>0.18499999999999961</v>
      </c>
      <c r="BC682" s="23">
        <f t="shared" si="653"/>
        <v>0.1509999999999998</v>
      </c>
      <c r="BD682" s="23">
        <f t="shared" si="654"/>
        <v>-9.9000000000000199E-2</v>
      </c>
      <c r="BE682" s="23">
        <f t="shared" si="655"/>
        <v>0.19299999999999962</v>
      </c>
      <c r="BF682" s="23">
        <f t="shared" si="656"/>
        <v>-0.25399999999999956</v>
      </c>
      <c r="BG682" s="23">
        <f t="shared" si="657"/>
        <v>-3.0499999999999972E-2</v>
      </c>
      <c r="BH682" s="23" t="str">
        <f t="shared" si="658"/>
        <v/>
      </c>
      <c r="BI682" s="23" t="str">
        <f t="shared" si="659"/>
        <v/>
      </c>
      <c r="BJ682" s="23" t="str">
        <f t="shared" si="660"/>
        <v/>
      </c>
      <c r="BK682" s="23" t="str">
        <f t="shared" si="661"/>
        <v/>
      </c>
      <c r="BL682" s="23" t="str">
        <f t="shared" si="662"/>
        <v/>
      </c>
      <c r="BM682" s="23" t="str">
        <f t="shared" si="663"/>
        <v/>
      </c>
      <c r="BN682" s="23" t="str">
        <f t="shared" si="664"/>
        <v/>
      </c>
      <c r="BP682" s="8">
        <f t="shared" si="582"/>
        <v>0.33100000000000041</v>
      </c>
      <c r="BQ682" s="8">
        <f t="shared" si="583"/>
        <v>0.1769999999999996</v>
      </c>
      <c r="BR682" s="8">
        <f t="shared" si="584"/>
        <v>0.6980000000000004</v>
      </c>
      <c r="BS682" s="8">
        <f t="shared" si="585"/>
        <v>6.0000000000002274E-3</v>
      </c>
      <c r="BT682" s="8">
        <f t="shared" si="586"/>
        <v>0.31299999999999972</v>
      </c>
      <c r="BU682" s="8">
        <f t="shared" si="587"/>
        <v>0.16999999999999993</v>
      </c>
      <c r="BV682" s="8">
        <f t="shared" si="588"/>
        <v>0.17300000000000004</v>
      </c>
      <c r="BW682" s="8">
        <f t="shared" si="589"/>
        <v>0.12199999999999989</v>
      </c>
      <c r="BX682" s="8">
        <f t="shared" si="590"/>
        <v>3.8999999999999702E-2</v>
      </c>
      <c r="BY682" s="8" t="str">
        <f t="shared" si="591"/>
        <v/>
      </c>
      <c r="BZ682" s="8">
        <f t="shared" si="592"/>
        <v>0.14400000000000013</v>
      </c>
      <c r="CA682" s="8">
        <f t="shared" si="593"/>
        <v>0.18499999999999961</v>
      </c>
      <c r="CB682" s="8">
        <f t="shared" si="594"/>
        <v>0.1509999999999998</v>
      </c>
      <c r="CC682" s="8">
        <f t="shared" si="595"/>
        <v>9.9000000000000199E-2</v>
      </c>
      <c r="CD682" s="8">
        <f t="shared" si="596"/>
        <v>0.19299999999999962</v>
      </c>
      <c r="CE682" s="8">
        <f t="shared" si="597"/>
        <v>0.25399999999999956</v>
      </c>
      <c r="CF682" s="8">
        <f t="shared" si="598"/>
        <v>3.0499999999999972E-2</v>
      </c>
      <c r="CG682" s="8" t="str">
        <f t="shared" si="599"/>
        <v/>
      </c>
      <c r="CH682" s="8" t="str">
        <f t="shared" si="600"/>
        <v/>
      </c>
      <c r="CI682" s="8" t="str">
        <f t="shared" si="601"/>
        <v/>
      </c>
      <c r="CJ682" s="8" t="str">
        <f t="shared" si="602"/>
        <v/>
      </c>
      <c r="CK682" s="8" t="str">
        <f t="shared" si="603"/>
        <v/>
      </c>
      <c r="CL682" s="8" t="str">
        <f t="shared" si="604"/>
        <v/>
      </c>
      <c r="CM682" s="8" t="str">
        <f t="shared" si="605"/>
        <v/>
      </c>
      <c r="CN682" s="8"/>
    </row>
    <row r="683" spans="1:92">
      <c r="A683" s="1">
        <f t="shared" si="579"/>
        <v>681</v>
      </c>
      <c r="B683" s="34"/>
      <c r="C683" s="1">
        <v>10</v>
      </c>
      <c r="D683" s="4">
        <f t="shared" si="623"/>
        <v>1016</v>
      </c>
      <c r="E683" s="4" t="s">
        <v>157</v>
      </c>
      <c r="F683" s="4">
        <v>1</v>
      </c>
      <c r="G683" s="4" t="s">
        <v>16</v>
      </c>
      <c r="H683" s="4" t="s">
        <v>192</v>
      </c>
      <c r="I683" s="4"/>
      <c r="J683" s="5">
        <v>87</v>
      </c>
      <c r="K683" s="67" t="s">
        <v>307</v>
      </c>
      <c r="L683" s="40">
        <v>6.2629999999999999</v>
      </c>
      <c r="M683" s="132" t="s">
        <v>130</v>
      </c>
      <c r="N683" s="1" t="s">
        <v>15</v>
      </c>
      <c r="O683" s="75"/>
      <c r="P683" s="25"/>
      <c r="Q683" s="3"/>
      <c r="R683" s="45"/>
      <c r="S683" s="23">
        <v>5.6970000000000001</v>
      </c>
      <c r="T683" s="23">
        <v>6.7770000000000001</v>
      </c>
      <c r="U683" s="23">
        <v>6.569</v>
      </c>
      <c r="V683" s="23">
        <v>6.5460000000000003</v>
      </c>
      <c r="W683" s="1">
        <v>6.3730000000000002</v>
      </c>
      <c r="X683" s="23">
        <v>6.367</v>
      </c>
      <c r="Y683" s="1">
        <v>6.4029999999999996</v>
      </c>
      <c r="Z683" s="23">
        <v>6.234</v>
      </c>
      <c r="AA683" s="45"/>
      <c r="AB683" s="23">
        <v>6.6150000000000002</v>
      </c>
      <c r="AC683" s="45"/>
      <c r="AD683" s="23">
        <v>6.2530000000000001</v>
      </c>
      <c r="AE683" s="23">
        <v>6.4119999999999999</v>
      </c>
      <c r="AF683" s="1">
        <v>5.7809999999999997</v>
      </c>
      <c r="AG683" s="23">
        <v>6.8310000000000004</v>
      </c>
      <c r="AH683" s="78">
        <f t="shared" si="668"/>
        <v>6.306</v>
      </c>
      <c r="AI683" s="9"/>
      <c r="AJ683" s="9"/>
      <c r="AK683" s="9"/>
      <c r="AL683" s="9"/>
      <c r="AM683" s="9"/>
      <c r="AN683" s="9"/>
      <c r="AO683" s="9"/>
      <c r="AP683" s="3"/>
      <c r="AQ683" s="23" t="str">
        <f t="shared" si="624"/>
        <v/>
      </c>
      <c r="AR683" s="23">
        <f t="shared" si="665"/>
        <v>-0.56599999999999984</v>
      </c>
      <c r="AS683" s="23">
        <f t="shared" si="666"/>
        <v>0.51400000000000023</v>
      </c>
      <c r="AT683" s="23">
        <f t="shared" si="644"/>
        <v>0.30600000000000005</v>
      </c>
      <c r="AU683" s="23">
        <f t="shared" si="645"/>
        <v>0.28300000000000036</v>
      </c>
      <c r="AV683" s="23">
        <f t="shared" si="646"/>
        <v>0.11000000000000032</v>
      </c>
      <c r="AW683" s="23">
        <f t="shared" si="647"/>
        <v>0.10400000000000009</v>
      </c>
      <c r="AX683" s="23">
        <f t="shared" si="648"/>
        <v>0.13999999999999968</v>
      </c>
      <c r="AY683" s="23">
        <f t="shared" si="649"/>
        <v>-2.8999999999999915E-2</v>
      </c>
      <c r="AZ683" s="23" t="str">
        <f t="shared" si="650"/>
        <v/>
      </c>
      <c r="BA683" s="23">
        <f t="shared" si="651"/>
        <v>0.35200000000000031</v>
      </c>
      <c r="BB683" s="23" t="str">
        <f t="shared" si="652"/>
        <v/>
      </c>
      <c r="BC683" s="23">
        <f t="shared" si="653"/>
        <v>-9.9999999999997868E-3</v>
      </c>
      <c r="BD683" s="23">
        <f t="shared" si="654"/>
        <v>0.14900000000000002</v>
      </c>
      <c r="BE683" s="23">
        <f t="shared" si="655"/>
        <v>-0.48200000000000021</v>
      </c>
      <c r="BF683" s="23">
        <f t="shared" si="656"/>
        <v>0.5680000000000005</v>
      </c>
      <c r="BG683" s="23">
        <f t="shared" si="657"/>
        <v>4.3000000000000149E-2</v>
      </c>
      <c r="BH683" s="23" t="str">
        <f t="shared" si="658"/>
        <v/>
      </c>
      <c r="BI683" s="23" t="str">
        <f t="shared" si="659"/>
        <v/>
      </c>
      <c r="BJ683" s="23" t="str">
        <f t="shared" si="660"/>
        <v/>
      </c>
      <c r="BK683" s="23" t="str">
        <f t="shared" si="661"/>
        <v/>
      </c>
      <c r="BL683" s="23" t="str">
        <f t="shared" si="662"/>
        <v/>
      </c>
      <c r="BM683" s="23" t="str">
        <f t="shared" si="663"/>
        <v/>
      </c>
      <c r="BN683" s="23" t="str">
        <f t="shared" si="664"/>
        <v/>
      </c>
      <c r="BP683" s="8" t="str">
        <f t="shared" si="582"/>
        <v/>
      </c>
      <c r="BQ683" s="8">
        <f t="shared" si="583"/>
        <v>0.56599999999999984</v>
      </c>
      <c r="BR683" s="8">
        <f t="shared" si="584"/>
        <v>0.51400000000000023</v>
      </c>
      <c r="BS683" s="8">
        <f t="shared" si="585"/>
        <v>0.30600000000000005</v>
      </c>
      <c r="BT683" s="8">
        <f t="shared" si="586"/>
        <v>0.28300000000000036</v>
      </c>
      <c r="BU683" s="8">
        <f t="shared" si="587"/>
        <v>0.11000000000000032</v>
      </c>
      <c r="BV683" s="8">
        <f t="shared" si="588"/>
        <v>0.10400000000000009</v>
      </c>
      <c r="BW683" s="8">
        <f t="shared" si="589"/>
        <v>0.13999999999999968</v>
      </c>
      <c r="BX683" s="8">
        <f t="shared" si="590"/>
        <v>2.8999999999999915E-2</v>
      </c>
      <c r="BY683" s="8" t="str">
        <f t="shared" si="591"/>
        <v/>
      </c>
      <c r="BZ683" s="8">
        <f t="shared" si="592"/>
        <v>0.35200000000000031</v>
      </c>
      <c r="CA683" s="8" t="str">
        <f t="shared" si="593"/>
        <v/>
      </c>
      <c r="CB683" s="8">
        <f t="shared" si="594"/>
        <v>9.9999999999997868E-3</v>
      </c>
      <c r="CC683" s="8">
        <f t="shared" si="595"/>
        <v>0.14900000000000002</v>
      </c>
      <c r="CD683" s="8">
        <f t="shared" si="596"/>
        <v>0.48200000000000021</v>
      </c>
      <c r="CE683" s="8">
        <f t="shared" si="597"/>
        <v>0.5680000000000005</v>
      </c>
      <c r="CF683" s="8">
        <f t="shared" si="598"/>
        <v>4.3000000000000149E-2</v>
      </c>
      <c r="CG683" s="8" t="str">
        <f t="shared" si="599"/>
        <v/>
      </c>
      <c r="CH683" s="8" t="str">
        <f t="shared" si="600"/>
        <v/>
      </c>
      <c r="CI683" s="8" t="str">
        <f t="shared" si="601"/>
        <v/>
      </c>
      <c r="CJ683" s="8" t="str">
        <f t="shared" si="602"/>
        <v/>
      </c>
      <c r="CK683" s="8" t="str">
        <f t="shared" si="603"/>
        <v/>
      </c>
      <c r="CL683" s="8" t="str">
        <f t="shared" si="604"/>
        <v/>
      </c>
      <c r="CM683" s="8" t="str">
        <f t="shared" si="605"/>
        <v/>
      </c>
      <c r="CN683" s="8"/>
    </row>
    <row r="684" spans="1:92">
      <c r="A684" s="1">
        <f t="shared" si="579"/>
        <v>682</v>
      </c>
      <c r="B684" s="34"/>
      <c r="C684" s="1">
        <v>10</v>
      </c>
      <c r="D684" s="4">
        <f t="shared" si="623"/>
        <v>1016</v>
      </c>
      <c r="E684" s="4" t="s">
        <v>135</v>
      </c>
      <c r="F684" s="4">
        <v>1</v>
      </c>
      <c r="G684" s="4" t="s">
        <v>13</v>
      </c>
      <c r="H684" s="4" t="s">
        <v>19</v>
      </c>
      <c r="I684" s="4"/>
      <c r="J684" s="5"/>
      <c r="K684" s="67" t="s">
        <v>307</v>
      </c>
      <c r="L684" s="54">
        <v>6.4080000000000004</v>
      </c>
      <c r="M684" s="132" t="s">
        <v>130</v>
      </c>
      <c r="N684" s="27" t="s">
        <v>128</v>
      </c>
      <c r="O684" s="75"/>
      <c r="P684" s="25"/>
      <c r="Q684" s="3"/>
      <c r="R684" s="1">
        <v>6.4420000000000002</v>
      </c>
      <c r="S684" s="1">
        <v>6.3680000000000003</v>
      </c>
      <c r="T684" s="1">
        <v>6.9770000000000003</v>
      </c>
      <c r="U684" s="45"/>
      <c r="V684" s="23">
        <v>6.65</v>
      </c>
      <c r="W684" s="1">
        <v>6.5039999999999996</v>
      </c>
      <c r="X684" s="1">
        <v>6.4290000000000003</v>
      </c>
      <c r="Y684" s="1">
        <v>6.4560000000000004</v>
      </c>
      <c r="Z684" s="23">
        <v>6.3639999999999999</v>
      </c>
      <c r="AA684" s="45"/>
      <c r="AB684" s="1">
        <v>6.5410000000000004</v>
      </c>
      <c r="AC684" s="1">
        <v>6.5529999999999999</v>
      </c>
      <c r="AD684" s="1">
        <v>6.4859999999999998</v>
      </c>
      <c r="AE684" s="23">
        <v>6.3289999999999997</v>
      </c>
      <c r="AF684" s="1">
        <v>6.3570000000000002</v>
      </c>
      <c r="AG684" s="23">
        <v>6.298</v>
      </c>
      <c r="AH684" s="78">
        <f t="shared" si="668"/>
        <v>6.3275000000000006</v>
      </c>
      <c r="AI684" s="9"/>
      <c r="AJ684" s="9"/>
      <c r="AK684" s="9"/>
      <c r="AL684" s="9"/>
      <c r="AM684" s="9"/>
      <c r="AN684" s="9"/>
      <c r="AO684" s="9"/>
      <c r="AP684" s="3"/>
      <c r="AQ684" s="23">
        <f t="shared" si="624"/>
        <v>3.3999999999999808E-2</v>
      </c>
      <c r="AR684" s="23">
        <f t="shared" si="665"/>
        <v>-4.0000000000000036E-2</v>
      </c>
      <c r="AS684" s="23">
        <f t="shared" si="666"/>
        <v>0.56899999999999995</v>
      </c>
      <c r="AT684" s="23" t="str">
        <f t="shared" si="644"/>
        <v/>
      </c>
      <c r="AU684" s="23">
        <f t="shared" si="645"/>
        <v>0.24199999999999999</v>
      </c>
      <c r="AV684" s="23">
        <f t="shared" si="646"/>
        <v>9.5999999999999197E-2</v>
      </c>
      <c r="AW684" s="23">
        <f t="shared" si="647"/>
        <v>2.0999999999999908E-2</v>
      </c>
      <c r="AX684" s="23">
        <f t="shared" si="648"/>
        <v>4.8000000000000043E-2</v>
      </c>
      <c r="AY684" s="23">
        <f t="shared" si="649"/>
        <v>-4.4000000000000483E-2</v>
      </c>
      <c r="AZ684" s="23" t="str">
        <f t="shared" si="650"/>
        <v/>
      </c>
      <c r="BA684" s="23">
        <f t="shared" si="651"/>
        <v>0.13300000000000001</v>
      </c>
      <c r="BB684" s="23">
        <f t="shared" si="652"/>
        <v>0.14499999999999957</v>
      </c>
      <c r="BC684" s="23">
        <f t="shared" si="653"/>
        <v>7.7999999999999403E-2</v>
      </c>
      <c r="BD684" s="23">
        <f t="shared" si="654"/>
        <v>-7.9000000000000625E-2</v>
      </c>
      <c r="BE684" s="23">
        <f t="shared" si="655"/>
        <v>-5.1000000000000156E-2</v>
      </c>
      <c r="BF684" s="23">
        <f t="shared" si="656"/>
        <v>-0.11000000000000032</v>
      </c>
      <c r="BG684" s="23">
        <f t="shared" si="657"/>
        <v>-8.0499999999999794E-2</v>
      </c>
      <c r="BH684" s="23" t="str">
        <f t="shared" si="658"/>
        <v/>
      </c>
      <c r="BI684" s="23" t="str">
        <f t="shared" si="659"/>
        <v/>
      </c>
      <c r="BJ684" s="23" t="str">
        <f t="shared" si="660"/>
        <v/>
      </c>
      <c r="BK684" s="23" t="str">
        <f t="shared" si="661"/>
        <v/>
      </c>
      <c r="BL684" s="23" t="str">
        <f t="shared" si="662"/>
        <v/>
      </c>
      <c r="BM684" s="23" t="str">
        <f t="shared" si="663"/>
        <v/>
      </c>
      <c r="BN684" s="23" t="str">
        <f t="shared" si="664"/>
        <v/>
      </c>
      <c r="BP684" s="8">
        <f t="shared" si="582"/>
        <v>3.3999999999999808E-2</v>
      </c>
      <c r="BQ684" s="8">
        <f t="shared" si="583"/>
        <v>4.0000000000000036E-2</v>
      </c>
      <c r="BR684" s="8">
        <f t="shared" si="584"/>
        <v>0.56899999999999995</v>
      </c>
      <c r="BS684" s="8" t="str">
        <f t="shared" si="585"/>
        <v/>
      </c>
      <c r="BT684" s="8">
        <f t="shared" si="586"/>
        <v>0.24199999999999999</v>
      </c>
      <c r="BU684" s="8">
        <f t="shared" si="587"/>
        <v>9.5999999999999197E-2</v>
      </c>
      <c r="BV684" s="8">
        <f t="shared" si="588"/>
        <v>2.0999999999999908E-2</v>
      </c>
      <c r="BW684" s="8">
        <f t="shared" si="589"/>
        <v>4.8000000000000043E-2</v>
      </c>
      <c r="BX684" s="8">
        <f t="shared" si="590"/>
        <v>4.4000000000000483E-2</v>
      </c>
      <c r="BY684" s="8" t="str">
        <f t="shared" si="591"/>
        <v/>
      </c>
      <c r="BZ684" s="8">
        <f t="shared" si="592"/>
        <v>0.13300000000000001</v>
      </c>
      <c r="CA684" s="8">
        <f t="shared" si="593"/>
        <v>0.14499999999999957</v>
      </c>
      <c r="CB684" s="8">
        <f t="shared" si="594"/>
        <v>7.7999999999999403E-2</v>
      </c>
      <c r="CC684" s="8">
        <f t="shared" si="595"/>
        <v>7.9000000000000625E-2</v>
      </c>
      <c r="CD684" s="8">
        <f t="shared" si="596"/>
        <v>5.1000000000000156E-2</v>
      </c>
      <c r="CE684" s="8">
        <f t="shared" si="597"/>
        <v>0.11000000000000032</v>
      </c>
      <c r="CF684" s="8">
        <f t="shared" si="598"/>
        <v>8.0499999999999794E-2</v>
      </c>
      <c r="CG684" s="8" t="str">
        <f t="shared" si="599"/>
        <v/>
      </c>
      <c r="CH684" s="8" t="str">
        <f t="shared" si="600"/>
        <v/>
      </c>
      <c r="CI684" s="8" t="str">
        <f t="shared" si="601"/>
        <v/>
      </c>
      <c r="CJ684" s="8" t="str">
        <f t="shared" si="602"/>
        <v/>
      </c>
      <c r="CK684" s="8" t="str">
        <f t="shared" si="603"/>
        <v/>
      </c>
      <c r="CL684" s="8" t="str">
        <f t="shared" si="604"/>
        <v/>
      </c>
      <c r="CM684" s="8" t="str">
        <f t="shared" si="605"/>
        <v/>
      </c>
      <c r="CN684" s="8"/>
    </row>
    <row r="685" spans="1:92">
      <c r="A685" s="1">
        <f t="shared" si="579"/>
        <v>683</v>
      </c>
      <c r="B685" s="34"/>
      <c r="C685" s="1">
        <v>10</v>
      </c>
      <c r="D685" s="4">
        <f t="shared" si="623"/>
        <v>1016</v>
      </c>
      <c r="E685" s="4" t="s">
        <v>151</v>
      </c>
      <c r="F685" s="4">
        <v>1</v>
      </c>
      <c r="G685" s="4" t="s">
        <v>16</v>
      </c>
      <c r="H685" s="4" t="s">
        <v>192</v>
      </c>
      <c r="I685" s="4"/>
      <c r="J685" s="5"/>
      <c r="K685" s="69"/>
      <c r="L685" s="40">
        <v>6.444</v>
      </c>
      <c r="M685" s="132" t="s">
        <v>130</v>
      </c>
      <c r="N685" s="1" t="s">
        <v>15</v>
      </c>
      <c r="O685" s="75"/>
      <c r="P685" s="25"/>
      <c r="Q685" s="3"/>
      <c r="R685" s="23">
        <v>6.4829999999999997</v>
      </c>
      <c r="S685" s="23">
        <v>6.3789999999999996</v>
      </c>
      <c r="T685" s="23">
        <v>6.8120000000000003</v>
      </c>
      <c r="U685" s="23">
        <v>6.5579999999999998</v>
      </c>
      <c r="V685" s="23">
        <v>6.5170000000000003</v>
      </c>
      <c r="W685" s="1">
        <v>6.4640000000000004</v>
      </c>
      <c r="X685" s="23">
        <v>6.4589999999999996</v>
      </c>
      <c r="Y685" s="23">
        <v>6.4610000000000003</v>
      </c>
      <c r="Z685" s="23">
        <v>6.43</v>
      </c>
      <c r="AA685" s="45"/>
      <c r="AB685" s="23">
        <v>6.625</v>
      </c>
      <c r="AC685" s="1">
        <v>6.577</v>
      </c>
      <c r="AD685" s="23">
        <v>6.5110000000000001</v>
      </c>
      <c r="AE685" s="23">
        <v>6.5030000000000001</v>
      </c>
      <c r="AF685" s="23">
        <v>6.4320000000000004</v>
      </c>
      <c r="AG685" s="23">
        <v>6.2850000000000001</v>
      </c>
      <c r="AH685" s="78">
        <f t="shared" si="668"/>
        <v>6.3585000000000003</v>
      </c>
      <c r="AI685" s="9"/>
      <c r="AJ685" s="9"/>
      <c r="AK685" s="9"/>
      <c r="AL685" s="9"/>
      <c r="AM685" s="9"/>
      <c r="AN685" s="9"/>
      <c r="AO685" s="9"/>
      <c r="AP685" s="3"/>
      <c r="AQ685" s="23">
        <f t="shared" si="624"/>
        <v>3.8999999999999702E-2</v>
      </c>
      <c r="AR685" s="23">
        <f t="shared" si="665"/>
        <v>-6.5000000000000391E-2</v>
      </c>
      <c r="AS685" s="23">
        <f t="shared" si="666"/>
        <v>0.36800000000000033</v>
      </c>
      <c r="AT685" s="23">
        <f t="shared" si="644"/>
        <v>0.11399999999999988</v>
      </c>
      <c r="AU685" s="23">
        <f t="shared" si="645"/>
        <v>7.3000000000000398E-2</v>
      </c>
      <c r="AV685" s="23">
        <f t="shared" si="646"/>
        <v>2.0000000000000462E-2</v>
      </c>
      <c r="AW685" s="23">
        <f t="shared" si="647"/>
        <v>1.499999999999968E-2</v>
      </c>
      <c r="AX685" s="23">
        <f t="shared" si="648"/>
        <v>1.7000000000000348E-2</v>
      </c>
      <c r="AY685" s="23">
        <f t="shared" si="649"/>
        <v>-1.4000000000000234E-2</v>
      </c>
      <c r="AZ685" s="23" t="str">
        <f t="shared" si="650"/>
        <v/>
      </c>
      <c r="BA685" s="23">
        <f t="shared" si="651"/>
        <v>0.18100000000000005</v>
      </c>
      <c r="BB685" s="23">
        <f t="shared" si="652"/>
        <v>0.13300000000000001</v>
      </c>
      <c r="BC685" s="23">
        <f t="shared" si="653"/>
        <v>6.7000000000000171E-2</v>
      </c>
      <c r="BD685" s="23">
        <f t="shared" si="654"/>
        <v>5.9000000000000163E-2</v>
      </c>
      <c r="BE685" s="23">
        <f t="shared" si="655"/>
        <v>-1.1999999999999567E-2</v>
      </c>
      <c r="BF685" s="23">
        <f t="shared" si="656"/>
        <v>-0.15899999999999981</v>
      </c>
      <c r="BG685" s="23">
        <f t="shared" si="657"/>
        <v>-8.5499999999999687E-2</v>
      </c>
      <c r="BH685" s="23" t="str">
        <f t="shared" si="658"/>
        <v/>
      </c>
      <c r="BI685" s="23" t="str">
        <f t="shared" si="659"/>
        <v/>
      </c>
      <c r="BJ685" s="23" t="str">
        <f t="shared" si="660"/>
        <v/>
      </c>
      <c r="BK685" s="23" t="str">
        <f t="shared" si="661"/>
        <v/>
      </c>
      <c r="BL685" s="23" t="str">
        <f t="shared" si="662"/>
        <v/>
      </c>
      <c r="BM685" s="23" t="str">
        <f t="shared" si="663"/>
        <v/>
      </c>
      <c r="BN685" s="23" t="str">
        <f t="shared" si="664"/>
        <v/>
      </c>
      <c r="BP685" s="8">
        <f t="shared" si="582"/>
        <v>3.8999999999999702E-2</v>
      </c>
      <c r="BQ685" s="8">
        <f t="shared" si="583"/>
        <v>6.5000000000000391E-2</v>
      </c>
      <c r="BR685" s="8">
        <f t="shared" si="584"/>
        <v>0.36800000000000033</v>
      </c>
      <c r="BS685" s="8">
        <f t="shared" si="585"/>
        <v>0.11399999999999988</v>
      </c>
      <c r="BT685" s="8">
        <f t="shared" si="586"/>
        <v>7.3000000000000398E-2</v>
      </c>
      <c r="BU685" s="8">
        <f t="shared" si="587"/>
        <v>2.0000000000000462E-2</v>
      </c>
      <c r="BV685" s="8">
        <f t="shared" si="588"/>
        <v>1.499999999999968E-2</v>
      </c>
      <c r="BW685" s="8">
        <f t="shared" si="589"/>
        <v>1.7000000000000348E-2</v>
      </c>
      <c r="BX685" s="8">
        <f t="shared" si="590"/>
        <v>1.4000000000000234E-2</v>
      </c>
      <c r="BY685" s="8" t="str">
        <f t="shared" si="591"/>
        <v/>
      </c>
      <c r="BZ685" s="8">
        <f t="shared" si="592"/>
        <v>0.18100000000000005</v>
      </c>
      <c r="CA685" s="8">
        <f t="shared" si="593"/>
        <v>0.13300000000000001</v>
      </c>
      <c r="CB685" s="8">
        <f t="shared" si="594"/>
        <v>6.7000000000000171E-2</v>
      </c>
      <c r="CC685" s="8">
        <f t="shared" si="595"/>
        <v>5.9000000000000163E-2</v>
      </c>
      <c r="CD685" s="8">
        <f t="shared" si="596"/>
        <v>1.1999999999999567E-2</v>
      </c>
      <c r="CE685" s="8">
        <f t="shared" si="597"/>
        <v>0.15899999999999981</v>
      </c>
      <c r="CF685" s="8">
        <f t="shared" si="598"/>
        <v>8.5499999999999687E-2</v>
      </c>
      <c r="CG685" s="8" t="str">
        <f t="shared" si="599"/>
        <v/>
      </c>
      <c r="CH685" s="8" t="str">
        <f t="shared" si="600"/>
        <v/>
      </c>
      <c r="CI685" s="8" t="str">
        <f t="shared" si="601"/>
        <v/>
      </c>
      <c r="CJ685" s="8" t="str">
        <f t="shared" si="602"/>
        <v/>
      </c>
      <c r="CK685" s="8" t="str">
        <f t="shared" si="603"/>
        <v/>
      </c>
      <c r="CL685" s="8" t="str">
        <f t="shared" si="604"/>
        <v/>
      </c>
      <c r="CM685" s="8" t="str">
        <f t="shared" si="605"/>
        <v/>
      </c>
      <c r="CN685" s="8"/>
    </row>
    <row r="686" spans="1:92">
      <c r="A686" s="1">
        <f t="shared" si="579"/>
        <v>684</v>
      </c>
      <c r="B686" s="34"/>
      <c r="C686" s="1">
        <v>10</v>
      </c>
      <c r="D686" s="4">
        <f t="shared" si="623"/>
        <v>1016</v>
      </c>
      <c r="E686" s="4" t="s">
        <v>162</v>
      </c>
      <c r="F686" s="4">
        <v>3</v>
      </c>
      <c r="G686" s="4" t="s">
        <v>13</v>
      </c>
      <c r="H686" s="4" t="s">
        <v>19</v>
      </c>
      <c r="I686" s="4"/>
      <c r="J686" s="5">
        <v>97.7</v>
      </c>
      <c r="K686" s="69"/>
      <c r="L686" s="54">
        <v>3.43</v>
      </c>
      <c r="M686" s="132" t="s">
        <v>180</v>
      </c>
      <c r="N686" s="27" t="s">
        <v>128</v>
      </c>
      <c r="O686" s="75"/>
      <c r="P686" s="25"/>
      <c r="Q686" s="3"/>
      <c r="R686" s="23">
        <v>3.85</v>
      </c>
      <c r="S686" s="23">
        <v>3.5870000000000002</v>
      </c>
      <c r="T686" s="23">
        <v>3.7629999999999999</v>
      </c>
      <c r="U686" s="23">
        <v>3.0150000000000001</v>
      </c>
      <c r="V686" s="23">
        <v>3.319</v>
      </c>
      <c r="W686" s="45"/>
      <c r="X686" s="45"/>
      <c r="Y686" s="45"/>
      <c r="Z686" s="45"/>
      <c r="AA686" s="45"/>
      <c r="AB686" s="23">
        <v>3.4969999999999999</v>
      </c>
      <c r="AC686" s="23">
        <v>3.6520000000000001</v>
      </c>
      <c r="AD686" s="23">
        <v>3.6320000000000001</v>
      </c>
      <c r="AE686" s="23">
        <v>3.4980000000000002</v>
      </c>
      <c r="AF686" s="23">
        <v>3.589</v>
      </c>
      <c r="AG686" s="23">
        <v>3.1709999999999998</v>
      </c>
      <c r="AH686" s="78">
        <f t="shared" si="668"/>
        <v>3.38</v>
      </c>
      <c r="AI686" s="9"/>
      <c r="AJ686" s="9"/>
      <c r="AK686" s="9"/>
      <c r="AL686" s="9"/>
      <c r="AM686" s="9"/>
      <c r="AN686" s="9"/>
      <c r="AO686" s="9"/>
      <c r="AP686" s="3"/>
      <c r="AQ686" s="23">
        <f t="shared" si="624"/>
        <v>0.41999999999999993</v>
      </c>
      <c r="AR686" s="23">
        <f t="shared" si="665"/>
        <v>0.15700000000000003</v>
      </c>
      <c r="AS686" s="23">
        <f t="shared" si="666"/>
        <v>0.33299999999999974</v>
      </c>
      <c r="AT686" s="23">
        <f t="shared" si="644"/>
        <v>-0.41500000000000004</v>
      </c>
      <c r="AU686" s="23">
        <f t="shared" si="645"/>
        <v>-0.11100000000000021</v>
      </c>
      <c r="AV686" s="23" t="str">
        <f t="shared" si="646"/>
        <v/>
      </c>
      <c r="AW686" s="23" t="str">
        <f t="shared" si="647"/>
        <v/>
      </c>
      <c r="AX686" s="23" t="str">
        <f t="shared" si="648"/>
        <v/>
      </c>
      <c r="AY686" s="23" t="str">
        <f t="shared" si="649"/>
        <v/>
      </c>
      <c r="AZ686" s="23" t="str">
        <f t="shared" si="650"/>
        <v/>
      </c>
      <c r="BA686" s="23">
        <f t="shared" si="651"/>
        <v>6.6999999999999726E-2</v>
      </c>
      <c r="BB686" s="23">
        <f t="shared" si="652"/>
        <v>0.22199999999999998</v>
      </c>
      <c r="BC686" s="23">
        <f t="shared" si="653"/>
        <v>0.20199999999999996</v>
      </c>
      <c r="BD686" s="23">
        <f t="shared" si="654"/>
        <v>6.800000000000006E-2</v>
      </c>
      <c r="BE686" s="23">
        <f t="shared" si="655"/>
        <v>0.15899999999999981</v>
      </c>
      <c r="BF686" s="23">
        <f t="shared" si="656"/>
        <v>-0.25900000000000034</v>
      </c>
      <c r="BG686" s="23">
        <f t="shared" si="657"/>
        <v>-5.0000000000000266E-2</v>
      </c>
      <c r="BH686" s="23" t="str">
        <f t="shared" si="658"/>
        <v/>
      </c>
      <c r="BI686" s="23" t="str">
        <f t="shared" si="659"/>
        <v/>
      </c>
      <c r="BJ686" s="23" t="str">
        <f t="shared" si="660"/>
        <v/>
      </c>
      <c r="BK686" s="23" t="str">
        <f t="shared" si="661"/>
        <v/>
      </c>
      <c r="BL686" s="23" t="str">
        <f t="shared" si="662"/>
        <v/>
      </c>
      <c r="BM686" s="23" t="str">
        <f t="shared" si="663"/>
        <v/>
      </c>
      <c r="BN686" s="23" t="str">
        <f t="shared" si="664"/>
        <v/>
      </c>
      <c r="BP686" s="8">
        <f t="shared" si="582"/>
        <v>0.41999999999999993</v>
      </c>
      <c r="BQ686" s="8">
        <f t="shared" si="583"/>
        <v>0.15700000000000003</v>
      </c>
      <c r="BR686" s="8">
        <f t="shared" si="584"/>
        <v>0.33299999999999974</v>
      </c>
      <c r="BS686" s="8">
        <f t="shared" si="585"/>
        <v>0.41500000000000004</v>
      </c>
      <c r="BT686" s="8">
        <f t="shared" si="586"/>
        <v>0.11100000000000021</v>
      </c>
      <c r="BU686" s="8" t="str">
        <f t="shared" si="587"/>
        <v/>
      </c>
      <c r="BV686" s="8" t="str">
        <f t="shared" si="588"/>
        <v/>
      </c>
      <c r="BW686" s="8" t="str">
        <f t="shared" si="589"/>
        <v/>
      </c>
      <c r="BX686" s="8" t="str">
        <f t="shared" si="590"/>
        <v/>
      </c>
      <c r="BY686" s="8" t="str">
        <f t="shared" si="591"/>
        <v/>
      </c>
      <c r="BZ686" s="8">
        <f t="shared" si="592"/>
        <v>6.6999999999999726E-2</v>
      </c>
      <c r="CA686" s="8">
        <f t="shared" si="593"/>
        <v>0.22199999999999998</v>
      </c>
      <c r="CB686" s="8">
        <f t="shared" si="594"/>
        <v>0.20199999999999996</v>
      </c>
      <c r="CC686" s="8">
        <f t="shared" si="595"/>
        <v>6.800000000000006E-2</v>
      </c>
      <c r="CD686" s="8">
        <f t="shared" si="596"/>
        <v>0.15899999999999981</v>
      </c>
      <c r="CE686" s="8">
        <f t="shared" si="597"/>
        <v>0.25900000000000034</v>
      </c>
      <c r="CF686" s="8">
        <f t="shared" si="598"/>
        <v>5.0000000000000266E-2</v>
      </c>
      <c r="CG686" s="8" t="str">
        <f t="shared" si="599"/>
        <v/>
      </c>
      <c r="CH686" s="8" t="str">
        <f t="shared" si="600"/>
        <v/>
      </c>
      <c r="CI686" s="8" t="str">
        <f t="shared" si="601"/>
        <v/>
      </c>
      <c r="CJ686" s="8" t="str">
        <f t="shared" si="602"/>
        <v/>
      </c>
      <c r="CK686" s="8" t="str">
        <f t="shared" si="603"/>
        <v/>
      </c>
      <c r="CL686" s="8" t="str">
        <f t="shared" si="604"/>
        <v/>
      </c>
      <c r="CM686" s="8" t="str">
        <f t="shared" si="605"/>
        <v/>
      </c>
      <c r="CN686" s="8"/>
    </row>
    <row r="687" spans="1:92">
      <c r="A687" s="1">
        <f t="shared" si="579"/>
        <v>685</v>
      </c>
      <c r="B687" s="34"/>
      <c r="C687" s="1">
        <v>10</v>
      </c>
      <c r="D687" s="4">
        <f t="shared" si="623"/>
        <v>1016</v>
      </c>
      <c r="E687" s="4" t="s">
        <v>150</v>
      </c>
      <c r="F687" s="4">
        <v>3</v>
      </c>
      <c r="G687" s="4" t="s">
        <v>13</v>
      </c>
      <c r="H687" s="4" t="s">
        <v>14</v>
      </c>
      <c r="I687" s="4" t="s">
        <v>230</v>
      </c>
      <c r="J687" s="5">
        <v>95.7</v>
      </c>
      <c r="K687" s="69"/>
      <c r="L687" s="54">
        <v>3.6259999999999999</v>
      </c>
      <c r="M687" s="132" t="s">
        <v>180</v>
      </c>
      <c r="N687" s="27" t="s">
        <v>128</v>
      </c>
      <c r="O687" s="75"/>
      <c r="P687" s="25"/>
      <c r="Q687" s="3"/>
      <c r="R687" s="23">
        <v>4.0890000000000004</v>
      </c>
      <c r="S687" s="23">
        <v>3.5139999999999998</v>
      </c>
      <c r="T687" s="23">
        <v>4.0949999999999998</v>
      </c>
      <c r="U687" s="23">
        <v>3.6219999999999999</v>
      </c>
      <c r="V687" s="23">
        <v>3.891</v>
      </c>
      <c r="W687" s="45"/>
      <c r="X687" s="45"/>
      <c r="Y687" s="45"/>
      <c r="Z687" s="45"/>
      <c r="AA687" s="45"/>
      <c r="AB687" s="23">
        <v>3.778</v>
      </c>
      <c r="AC687" s="23">
        <v>4.0149999999999997</v>
      </c>
      <c r="AD687" s="23">
        <v>3.8540000000000001</v>
      </c>
      <c r="AE687" s="23">
        <v>3.7789999999999999</v>
      </c>
      <c r="AF687" s="23">
        <v>3.5059999999999998</v>
      </c>
      <c r="AG687" s="23">
        <v>3.8319999999999999</v>
      </c>
      <c r="AH687" s="78">
        <f t="shared" si="668"/>
        <v>3.6689999999999996</v>
      </c>
      <c r="AI687" s="9"/>
      <c r="AJ687" s="9"/>
      <c r="AK687" s="9"/>
      <c r="AL687" s="9"/>
      <c r="AM687" s="9"/>
      <c r="AN687" s="9"/>
      <c r="AO687" s="9"/>
      <c r="AP687" s="3"/>
      <c r="AQ687" s="23">
        <f t="shared" si="624"/>
        <v>0.46300000000000052</v>
      </c>
      <c r="AR687" s="23">
        <f t="shared" si="665"/>
        <v>-0.1120000000000001</v>
      </c>
      <c r="AS687" s="23">
        <f t="shared" si="666"/>
        <v>0.46899999999999986</v>
      </c>
      <c r="AT687" s="23">
        <f t="shared" si="644"/>
        <v>-4.0000000000000036E-3</v>
      </c>
      <c r="AU687" s="23">
        <f t="shared" si="645"/>
        <v>0.26500000000000012</v>
      </c>
      <c r="AV687" s="23" t="str">
        <f t="shared" si="646"/>
        <v/>
      </c>
      <c r="AW687" s="23" t="str">
        <f t="shared" si="647"/>
        <v/>
      </c>
      <c r="AX687" s="23" t="str">
        <f t="shared" si="648"/>
        <v/>
      </c>
      <c r="AY687" s="23" t="str">
        <f t="shared" si="649"/>
        <v/>
      </c>
      <c r="AZ687" s="23" t="str">
        <f t="shared" si="650"/>
        <v/>
      </c>
      <c r="BA687" s="23">
        <f t="shared" si="651"/>
        <v>0.15200000000000014</v>
      </c>
      <c r="BB687" s="23">
        <f t="shared" si="652"/>
        <v>0.38899999999999979</v>
      </c>
      <c r="BC687" s="23">
        <f t="shared" si="653"/>
        <v>0.2280000000000002</v>
      </c>
      <c r="BD687" s="23">
        <f t="shared" si="654"/>
        <v>0.15300000000000002</v>
      </c>
      <c r="BE687" s="23">
        <f t="shared" si="655"/>
        <v>-0.12000000000000011</v>
      </c>
      <c r="BF687" s="23">
        <f t="shared" si="656"/>
        <v>0.20599999999999996</v>
      </c>
      <c r="BG687" s="23">
        <f t="shared" si="657"/>
        <v>4.2999999999999705E-2</v>
      </c>
      <c r="BH687" s="23" t="str">
        <f t="shared" si="658"/>
        <v/>
      </c>
      <c r="BI687" s="23" t="str">
        <f t="shared" si="659"/>
        <v/>
      </c>
      <c r="BJ687" s="23" t="str">
        <f t="shared" si="660"/>
        <v/>
      </c>
      <c r="BK687" s="23" t="str">
        <f t="shared" si="661"/>
        <v/>
      </c>
      <c r="BL687" s="23" t="str">
        <f t="shared" si="662"/>
        <v/>
      </c>
      <c r="BM687" s="23" t="str">
        <f t="shared" si="663"/>
        <v/>
      </c>
      <c r="BN687" s="23" t="str">
        <f t="shared" si="664"/>
        <v/>
      </c>
      <c r="BP687" s="8">
        <f t="shared" si="582"/>
        <v>0.46300000000000052</v>
      </c>
      <c r="BQ687" s="8">
        <f t="shared" si="583"/>
        <v>0.1120000000000001</v>
      </c>
      <c r="BR687" s="8">
        <f t="shared" si="584"/>
        <v>0.46899999999999986</v>
      </c>
      <c r="BS687" s="8">
        <f t="shared" si="585"/>
        <v>4.0000000000000036E-3</v>
      </c>
      <c r="BT687" s="8">
        <f t="shared" si="586"/>
        <v>0.26500000000000012</v>
      </c>
      <c r="BU687" s="8" t="str">
        <f t="shared" si="587"/>
        <v/>
      </c>
      <c r="BV687" s="8" t="str">
        <f t="shared" si="588"/>
        <v/>
      </c>
      <c r="BW687" s="8" t="str">
        <f t="shared" si="589"/>
        <v/>
      </c>
      <c r="BX687" s="8" t="str">
        <f t="shared" si="590"/>
        <v/>
      </c>
      <c r="BY687" s="8" t="str">
        <f t="shared" si="591"/>
        <v/>
      </c>
      <c r="BZ687" s="8">
        <f t="shared" si="592"/>
        <v>0.15200000000000014</v>
      </c>
      <c r="CA687" s="8">
        <f t="shared" si="593"/>
        <v>0.38899999999999979</v>
      </c>
      <c r="CB687" s="8">
        <f t="shared" si="594"/>
        <v>0.2280000000000002</v>
      </c>
      <c r="CC687" s="8">
        <f t="shared" si="595"/>
        <v>0.15300000000000002</v>
      </c>
      <c r="CD687" s="8">
        <f t="shared" si="596"/>
        <v>0.12000000000000011</v>
      </c>
      <c r="CE687" s="8">
        <f t="shared" si="597"/>
        <v>0.20599999999999996</v>
      </c>
      <c r="CF687" s="8">
        <f t="shared" si="598"/>
        <v>4.2999999999999705E-2</v>
      </c>
      <c r="CG687" s="8" t="str">
        <f t="shared" si="599"/>
        <v/>
      </c>
      <c r="CH687" s="8" t="str">
        <f t="shared" si="600"/>
        <v/>
      </c>
      <c r="CI687" s="8" t="str">
        <f t="shared" si="601"/>
        <v/>
      </c>
      <c r="CJ687" s="8" t="str">
        <f t="shared" si="602"/>
        <v/>
      </c>
      <c r="CK687" s="8" t="str">
        <f t="shared" si="603"/>
        <v/>
      </c>
      <c r="CL687" s="8" t="str">
        <f t="shared" si="604"/>
        <v/>
      </c>
      <c r="CM687" s="8" t="str">
        <f t="shared" si="605"/>
        <v/>
      </c>
      <c r="CN687" s="8"/>
    </row>
    <row r="688" spans="1:92">
      <c r="A688" s="1">
        <f t="shared" si="579"/>
        <v>686</v>
      </c>
      <c r="B688" s="34"/>
      <c r="C688" s="1">
        <v>10</v>
      </c>
      <c r="D688" s="4">
        <f t="shared" si="623"/>
        <v>1016</v>
      </c>
      <c r="E688" s="4" t="s">
        <v>149</v>
      </c>
      <c r="F688" s="4">
        <v>3</v>
      </c>
      <c r="G688" s="4" t="s">
        <v>13</v>
      </c>
      <c r="H688" s="4" t="s">
        <v>14</v>
      </c>
      <c r="I688" s="4" t="s">
        <v>230</v>
      </c>
      <c r="J688" s="5">
        <v>96.1</v>
      </c>
      <c r="K688" s="69"/>
      <c r="L688" s="54">
        <v>3.7109999999999999</v>
      </c>
      <c r="M688" s="132" t="s">
        <v>180</v>
      </c>
      <c r="N688" s="27" t="s">
        <v>128</v>
      </c>
      <c r="O688" s="75"/>
      <c r="P688" s="25"/>
      <c r="Q688" s="3"/>
      <c r="R688" s="23">
        <v>4.1050000000000004</v>
      </c>
      <c r="S688" s="23">
        <v>3.6819999999999999</v>
      </c>
      <c r="T688" s="23">
        <v>4.1680000000000001</v>
      </c>
      <c r="U688" s="23">
        <v>3.5070000000000001</v>
      </c>
      <c r="V688" s="23">
        <v>3.899</v>
      </c>
      <c r="W688" s="45"/>
      <c r="X688" s="45"/>
      <c r="Y688" s="45"/>
      <c r="Z688" s="45"/>
      <c r="AA688" s="45"/>
      <c r="AB688" s="23">
        <v>3.8980000000000001</v>
      </c>
      <c r="AC688" s="23">
        <v>4.12</v>
      </c>
      <c r="AD688" s="23">
        <v>3.9769999999999999</v>
      </c>
      <c r="AE688" s="23">
        <v>3.899</v>
      </c>
      <c r="AF688" s="23">
        <v>3.6760000000000002</v>
      </c>
      <c r="AG688" s="23">
        <v>3.74</v>
      </c>
      <c r="AH688" s="78">
        <f t="shared" si="668"/>
        <v>3.7080000000000002</v>
      </c>
      <c r="AI688" s="9"/>
      <c r="AJ688" s="9"/>
      <c r="AK688" s="9"/>
      <c r="AL688" s="9"/>
      <c r="AM688" s="9"/>
      <c r="AN688" s="9"/>
      <c r="AO688" s="9"/>
      <c r="AP688" s="3"/>
      <c r="AQ688" s="23">
        <f t="shared" si="624"/>
        <v>0.39400000000000057</v>
      </c>
      <c r="AR688" s="23">
        <f t="shared" si="665"/>
        <v>-2.8999999999999915E-2</v>
      </c>
      <c r="AS688" s="23">
        <f t="shared" si="666"/>
        <v>0.45700000000000029</v>
      </c>
      <c r="AT688" s="23">
        <f t="shared" si="644"/>
        <v>-0.20399999999999974</v>
      </c>
      <c r="AU688" s="23">
        <f t="shared" si="645"/>
        <v>0.18800000000000017</v>
      </c>
      <c r="AV688" s="23" t="str">
        <f t="shared" si="646"/>
        <v/>
      </c>
      <c r="AW688" s="23" t="str">
        <f t="shared" si="647"/>
        <v/>
      </c>
      <c r="AX688" s="23" t="str">
        <f t="shared" si="648"/>
        <v/>
      </c>
      <c r="AY688" s="23" t="str">
        <f t="shared" si="649"/>
        <v/>
      </c>
      <c r="AZ688" s="23" t="str">
        <f t="shared" si="650"/>
        <v/>
      </c>
      <c r="BA688" s="23">
        <f t="shared" si="651"/>
        <v>0.18700000000000028</v>
      </c>
      <c r="BB688" s="23">
        <f t="shared" si="652"/>
        <v>0.40900000000000025</v>
      </c>
      <c r="BC688" s="23">
        <f t="shared" si="653"/>
        <v>0.26600000000000001</v>
      </c>
      <c r="BD688" s="23">
        <f t="shared" si="654"/>
        <v>0.18800000000000017</v>
      </c>
      <c r="BE688" s="23">
        <f t="shared" si="655"/>
        <v>-3.4999999999999698E-2</v>
      </c>
      <c r="BF688" s="23">
        <f t="shared" si="656"/>
        <v>2.9000000000000359E-2</v>
      </c>
      <c r="BG688" s="23">
        <f t="shared" si="657"/>
        <v>-2.9999999999996696E-3</v>
      </c>
      <c r="BH688" s="23" t="str">
        <f t="shared" si="658"/>
        <v/>
      </c>
      <c r="BI688" s="23" t="str">
        <f t="shared" si="659"/>
        <v/>
      </c>
      <c r="BJ688" s="23" t="str">
        <f t="shared" si="660"/>
        <v/>
      </c>
      <c r="BK688" s="23" t="str">
        <f t="shared" si="661"/>
        <v/>
      </c>
      <c r="BL688" s="23" t="str">
        <f t="shared" si="662"/>
        <v/>
      </c>
      <c r="BM688" s="23" t="str">
        <f t="shared" si="663"/>
        <v/>
      </c>
      <c r="BN688" s="23" t="str">
        <f t="shared" si="664"/>
        <v/>
      </c>
      <c r="BP688" s="8">
        <f t="shared" si="582"/>
        <v>0.39400000000000057</v>
      </c>
      <c r="BQ688" s="8">
        <f t="shared" si="583"/>
        <v>2.8999999999999915E-2</v>
      </c>
      <c r="BR688" s="8">
        <f t="shared" si="584"/>
        <v>0.45700000000000029</v>
      </c>
      <c r="BS688" s="8">
        <f t="shared" si="585"/>
        <v>0.20399999999999974</v>
      </c>
      <c r="BT688" s="8">
        <f t="shared" si="586"/>
        <v>0.18800000000000017</v>
      </c>
      <c r="BU688" s="8" t="str">
        <f t="shared" si="587"/>
        <v/>
      </c>
      <c r="BV688" s="8" t="str">
        <f t="shared" si="588"/>
        <v/>
      </c>
      <c r="BW688" s="8" t="str">
        <f t="shared" si="589"/>
        <v/>
      </c>
      <c r="BX688" s="8" t="str">
        <f t="shared" si="590"/>
        <v/>
      </c>
      <c r="BY688" s="8" t="str">
        <f t="shared" si="591"/>
        <v/>
      </c>
      <c r="BZ688" s="8">
        <f t="shared" si="592"/>
        <v>0.18700000000000028</v>
      </c>
      <c r="CA688" s="8">
        <f t="shared" si="593"/>
        <v>0.40900000000000025</v>
      </c>
      <c r="CB688" s="8">
        <f t="shared" si="594"/>
        <v>0.26600000000000001</v>
      </c>
      <c r="CC688" s="8">
        <f t="shared" si="595"/>
        <v>0.18800000000000017</v>
      </c>
      <c r="CD688" s="8">
        <f t="shared" si="596"/>
        <v>3.4999999999999698E-2</v>
      </c>
      <c r="CE688" s="8">
        <f t="shared" si="597"/>
        <v>2.9000000000000359E-2</v>
      </c>
      <c r="CF688" s="8">
        <f t="shared" si="598"/>
        <v>2.9999999999996696E-3</v>
      </c>
      <c r="CG688" s="8" t="str">
        <f t="shared" si="599"/>
        <v/>
      </c>
      <c r="CH688" s="8" t="str">
        <f t="shared" si="600"/>
        <v/>
      </c>
      <c r="CI688" s="8" t="str">
        <f t="shared" si="601"/>
        <v/>
      </c>
      <c r="CJ688" s="8" t="str">
        <f t="shared" si="602"/>
        <v/>
      </c>
      <c r="CK688" s="8" t="str">
        <f t="shared" si="603"/>
        <v/>
      </c>
      <c r="CL688" s="8" t="str">
        <f t="shared" si="604"/>
        <v/>
      </c>
      <c r="CM688" s="8" t="str">
        <f t="shared" si="605"/>
        <v/>
      </c>
      <c r="CN688" s="8"/>
    </row>
    <row r="689" spans="1:92">
      <c r="A689" s="1">
        <f t="shared" si="579"/>
        <v>687</v>
      </c>
      <c r="B689" s="34"/>
      <c r="C689" s="1">
        <v>10</v>
      </c>
      <c r="D689" s="4">
        <f t="shared" si="623"/>
        <v>1016</v>
      </c>
      <c r="E689" s="4" t="s">
        <v>163</v>
      </c>
      <c r="F689" s="4">
        <v>3</v>
      </c>
      <c r="G689" s="4" t="s">
        <v>13</v>
      </c>
      <c r="H689" s="4" t="s">
        <v>19</v>
      </c>
      <c r="I689" s="4"/>
      <c r="J689" s="5">
        <v>96.7</v>
      </c>
      <c r="K689" s="69"/>
      <c r="L689" s="54">
        <v>4.2240000000000002</v>
      </c>
      <c r="M689" s="132" t="s">
        <v>180</v>
      </c>
      <c r="N689" s="27" t="s">
        <v>128</v>
      </c>
      <c r="O689" s="86"/>
      <c r="P689" s="87"/>
      <c r="Q689" s="3"/>
      <c r="R689" s="23">
        <v>4.66</v>
      </c>
      <c r="S689" s="23">
        <v>4.4260000000000002</v>
      </c>
      <c r="T689" s="23">
        <v>4.71</v>
      </c>
      <c r="U689" s="23">
        <v>4.1219999999999999</v>
      </c>
      <c r="V689" s="23">
        <v>4.3150000000000004</v>
      </c>
      <c r="W689" s="45"/>
      <c r="X689" s="45"/>
      <c r="Y689" s="45"/>
      <c r="Z689" s="45"/>
      <c r="AA689" s="45"/>
      <c r="AB689" s="23">
        <v>4.1970000000000001</v>
      </c>
      <c r="AC689" s="23">
        <v>4.3940000000000001</v>
      </c>
      <c r="AD689" s="23">
        <v>4.407</v>
      </c>
      <c r="AE689" s="23">
        <v>4.1980000000000004</v>
      </c>
      <c r="AF689" s="23">
        <v>4.4130000000000003</v>
      </c>
      <c r="AG689" s="23">
        <v>3.9409999999999998</v>
      </c>
      <c r="AH689" s="78">
        <f t="shared" si="668"/>
        <v>4.1769999999999996</v>
      </c>
      <c r="AI689" s="88"/>
      <c r="AJ689" s="88"/>
      <c r="AK689" s="88"/>
      <c r="AL689" s="88"/>
      <c r="AM689" s="88"/>
      <c r="AN689" s="88"/>
      <c r="AO689" s="88"/>
      <c r="AP689" s="3"/>
      <c r="AQ689" s="23">
        <f t="shared" si="624"/>
        <v>0.43599999999999994</v>
      </c>
      <c r="AR689" s="23">
        <f t="shared" si="665"/>
        <v>0.20199999999999996</v>
      </c>
      <c r="AS689" s="23">
        <f t="shared" si="666"/>
        <v>0.48599999999999977</v>
      </c>
      <c r="AT689" s="23">
        <f t="shared" si="644"/>
        <v>-0.10200000000000031</v>
      </c>
      <c r="AU689" s="23">
        <f t="shared" si="645"/>
        <v>9.1000000000000192E-2</v>
      </c>
      <c r="AV689" s="23" t="str">
        <f t="shared" si="646"/>
        <v/>
      </c>
      <c r="AW689" s="23" t="str">
        <f t="shared" si="647"/>
        <v/>
      </c>
      <c r="AX689" s="23" t="str">
        <f t="shared" si="648"/>
        <v/>
      </c>
      <c r="AY689" s="23" t="str">
        <f t="shared" si="649"/>
        <v/>
      </c>
      <c r="AZ689" s="23" t="str">
        <f t="shared" si="650"/>
        <v/>
      </c>
      <c r="BA689" s="23">
        <f t="shared" si="651"/>
        <v>-2.7000000000000135E-2</v>
      </c>
      <c r="BB689" s="23">
        <f t="shared" si="652"/>
        <v>0.16999999999999993</v>
      </c>
      <c r="BC689" s="23">
        <f t="shared" si="653"/>
        <v>0.18299999999999983</v>
      </c>
      <c r="BD689" s="23">
        <f t="shared" si="654"/>
        <v>-2.5999999999999801E-2</v>
      </c>
      <c r="BE689" s="23">
        <f t="shared" si="655"/>
        <v>0.18900000000000006</v>
      </c>
      <c r="BF689" s="23">
        <f t="shared" si="656"/>
        <v>-0.28300000000000036</v>
      </c>
      <c r="BG689" s="23">
        <f t="shared" si="657"/>
        <v>-4.7000000000000597E-2</v>
      </c>
      <c r="BH689" s="23" t="str">
        <f t="shared" si="658"/>
        <v/>
      </c>
      <c r="BI689" s="23" t="str">
        <f t="shared" si="659"/>
        <v/>
      </c>
      <c r="BJ689" s="23" t="str">
        <f t="shared" si="660"/>
        <v/>
      </c>
      <c r="BK689" s="23" t="str">
        <f t="shared" si="661"/>
        <v/>
      </c>
      <c r="BL689" s="23" t="str">
        <f t="shared" si="662"/>
        <v/>
      </c>
      <c r="BM689" s="23" t="str">
        <f t="shared" si="663"/>
        <v/>
      </c>
      <c r="BN689" s="23" t="str">
        <f t="shared" si="664"/>
        <v/>
      </c>
      <c r="BP689" s="8">
        <f t="shared" si="582"/>
        <v>0.43599999999999994</v>
      </c>
      <c r="BQ689" s="8">
        <f t="shared" si="583"/>
        <v>0.20199999999999996</v>
      </c>
      <c r="BR689" s="8">
        <f t="shared" si="584"/>
        <v>0.48599999999999977</v>
      </c>
      <c r="BS689" s="8">
        <f t="shared" si="585"/>
        <v>0.10200000000000031</v>
      </c>
      <c r="BT689" s="8">
        <f t="shared" si="586"/>
        <v>9.1000000000000192E-2</v>
      </c>
      <c r="BU689" s="8" t="str">
        <f t="shared" si="587"/>
        <v/>
      </c>
      <c r="BV689" s="8" t="str">
        <f t="shared" si="588"/>
        <v/>
      </c>
      <c r="BW689" s="8" t="str">
        <f t="shared" si="589"/>
        <v/>
      </c>
      <c r="BX689" s="8" t="str">
        <f t="shared" si="590"/>
        <v/>
      </c>
      <c r="BY689" s="8" t="str">
        <f t="shared" si="591"/>
        <v/>
      </c>
      <c r="BZ689" s="8">
        <f t="shared" si="592"/>
        <v>2.7000000000000135E-2</v>
      </c>
      <c r="CA689" s="8">
        <f t="shared" si="593"/>
        <v>0.16999999999999993</v>
      </c>
      <c r="CB689" s="8">
        <f t="shared" si="594"/>
        <v>0.18299999999999983</v>
      </c>
      <c r="CC689" s="8">
        <f t="shared" si="595"/>
        <v>2.5999999999999801E-2</v>
      </c>
      <c r="CD689" s="8">
        <f t="shared" si="596"/>
        <v>0.18900000000000006</v>
      </c>
      <c r="CE689" s="8">
        <f t="shared" si="597"/>
        <v>0.28300000000000036</v>
      </c>
      <c r="CF689" s="8">
        <f t="shared" si="598"/>
        <v>4.7000000000000597E-2</v>
      </c>
      <c r="CG689" s="8" t="str">
        <f t="shared" si="599"/>
        <v/>
      </c>
      <c r="CH689" s="8" t="str">
        <f t="shared" si="600"/>
        <v/>
      </c>
      <c r="CI689" s="8" t="str">
        <f t="shared" si="601"/>
        <v/>
      </c>
      <c r="CJ689" s="8" t="str">
        <f t="shared" si="602"/>
        <v/>
      </c>
      <c r="CK689" s="8" t="str">
        <f t="shared" si="603"/>
        <v/>
      </c>
      <c r="CL689" s="8" t="str">
        <f t="shared" si="604"/>
        <v/>
      </c>
      <c r="CM689" s="8" t="str">
        <f t="shared" si="605"/>
        <v/>
      </c>
      <c r="CN689" s="8"/>
    </row>
    <row r="690" spans="1:92">
      <c r="A690" s="1">
        <f t="shared" si="579"/>
        <v>688</v>
      </c>
      <c r="B690" s="2" t="s">
        <v>40</v>
      </c>
      <c r="C690" s="1">
        <v>4</v>
      </c>
      <c r="D690" s="4">
        <f t="shared" si="623"/>
        <v>35</v>
      </c>
      <c r="E690" s="4" t="s">
        <v>337</v>
      </c>
      <c r="F690" s="4">
        <v>1</v>
      </c>
      <c r="G690" s="4" t="s">
        <v>13</v>
      </c>
      <c r="H690" s="4" t="s">
        <v>14</v>
      </c>
      <c r="I690" s="4"/>
      <c r="J690" s="5">
        <v>89</v>
      </c>
      <c r="K690" s="67">
        <v>0</v>
      </c>
      <c r="L690" s="41">
        <v>3.8079999999999994</v>
      </c>
      <c r="M690" s="132" t="s">
        <v>225</v>
      </c>
      <c r="N690" s="1" t="s">
        <v>15</v>
      </c>
      <c r="O690" s="23">
        <v>3.8139999999999992</v>
      </c>
      <c r="P690" s="1" t="s">
        <v>9</v>
      </c>
      <c r="Q690" s="3" t="s">
        <v>227</v>
      </c>
      <c r="R690" s="23">
        <v>3.95</v>
      </c>
      <c r="S690" s="23">
        <v>3.9550000000000001</v>
      </c>
      <c r="T690" s="23">
        <v>3.9489999999999998</v>
      </c>
      <c r="U690" s="23">
        <v>3.7810000000000001</v>
      </c>
      <c r="V690" s="23">
        <v>3.9420000000000002</v>
      </c>
      <c r="W690" s="23">
        <v>3.8650000000000002</v>
      </c>
      <c r="X690" s="23">
        <v>3.8620000000000001</v>
      </c>
      <c r="Y690" s="23">
        <v>3.8519999999999999</v>
      </c>
      <c r="Z690" s="23">
        <v>3.8250000000000002</v>
      </c>
      <c r="AA690" s="23">
        <v>3.8210000000000002</v>
      </c>
      <c r="AB690" s="23">
        <v>4</v>
      </c>
      <c r="AC690" s="23">
        <v>4.1550000000000002</v>
      </c>
      <c r="AD690" s="23">
        <v>4.09</v>
      </c>
      <c r="AE690" s="23">
        <v>3.7839999999999998</v>
      </c>
      <c r="AF690" s="23">
        <v>3.7810000000000001</v>
      </c>
      <c r="AG690" s="23">
        <v>3.8079999999999998</v>
      </c>
      <c r="AH690" s="6">
        <f t="shared" si="580"/>
        <v>3.7945000000000002</v>
      </c>
      <c r="AI690" s="7">
        <v>4</v>
      </c>
      <c r="AJ690" s="7">
        <v>3.92</v>
      </c>
      <c r="AK690" s="7">
        <v>3.64</v>
      </c>
      <c r="AL690" s="7">
        <v>3.9</v>
      </c>
      <c r="AM690" s="7">
        <v>3.86</v>
      </c>
      <c r="AN690" s="7">
        <v>3.98</v>
      </c>
      <c r="AO690" s="7">
        <v>3.95</v>
      </c>
      <c r="AP690" s="3"/>
      <c r="AQ690" s="23">
        <f t="shared" si="624"/>
        <v>0.14200000000000079</v>
      </c>
      <c r="AR690" s="23">
        <f t="shared" si="665"/>
        <v>0.14700000000000069</v>
      </c>
      <c r="AS690" s="23">
        <f t="shared" si="666"/>
        <v>0.14100000000000046</v>
      </c>
      <c r="AT690" s="23">
        <f t="shared" si="644"/>
        <v>-2.6999999999999247E-2</v>
      </c>
      <c r="AU690" s="23">
        <f t="shared" si="645"/>
        <v>0.13400000000000079</v>
      </c>
      <c r="AV690" s="23">
        <f t="shared" si="646"/>
        <v>5.7000000000000828E-2</v>
      </c>
      <c r="AW690" s="23">
        <f t="shared" si="647"/>
        <v>5.4000000000000714E-2</v>
      </c>
      <c r="AX690" s="23">
        <f t="shared" si="648"/>
        <v>4.4000000000000483E-2</v>
      </c>
      <c r="AY690" s="23">
        <f t="shared" si="649"/>
        <v>1.7000000000000792E-2</v>
      </c>
      <c r="AZ690" s="23">
        <f t="shared" si="650"/>
        <v>1.3000000000000789E-2</v>
      </c>
      <c r="BA690" s="23">
        <f t="shared" si="651"/>
        <v>0.19200000000000061</v>
      </c>
      <c r="BB690" s="23">
        <f t="shared" si="652"/>
        <v>0.34700000000000086</v>
      </c>
      <c r="BC690" s="23">
        <f t="shared" si="653"/>
        <v>0.28200000000000047</v>
      </c>
      <c r="BD690" s="23">
        <f t="shared" si="654"/>
        <v>-2.3999999999999577E-2</v>
      </c>
      <c r="BE690" s="23">
        <f t="shared" si="655"/>
        <v>-2.6999999999999247E-2</v>
      </c>
      <c r="BF690" s="23">
        <f t="shared" si="656"/>
        <v>4.4408920985006262E-16</v>
      </c>
      <c r="BG690" s="23">
        <f t="shared" si="657"/>
        <v>-1.3499999999999179E-2</v>
      </c>
      <c r="BH690" s="23">
        <f t="shared" si="658"/>
        <v>0.19200000000000061</v>
      </c>
      <c r="BI690" s="23">
        <f t="shared" si="659"/>
        <v>0.11200000000000054</v>
      </c>
      <c r="BJ690" s="23">
        <f t="shared" si="660"/>
        <v>-0.16799999999999926</v>
      </c>
      <c r="BK690" s="23">
        <f t="shared" si="661"/>
        <v>9.2000000000000526E-2</v>
      </c>
      <c r="BL690" s="23">
        <f t="shared" si="662"/>
        <v>5.200000000000049E-2</v>
      </c>
      <c r="BM690" s="23">
        <f t="shared" si="663"/>
        <v>0.1720000000000006</v>
      </c>
      <c r="BN690" s="23">
        <f t="shared" si="664"/>
        <v>0.14200000000000079</v>
      </c>
      <c r="BP690" s="8">
        <f t="shared" si="582"/>
        <v>0.14200000000000079</v>
      </c>
      <c r="BQ690" s="8">
        <f t="shared" si="583"/>
        <v>0.14700000000000069</v>
      </c>
      <c r="BR690" s="8">
        <f t="shared" si="584"/>
        <v>0.14100000000000046</v>
      </c>
      <c r="BS690" s="8">
        <f t="shared" si="585"/>
        <v>2.6999999999999247E-2</v>
      </c>
      <c r="BT690" s="8">
        <f t="shared" si="586"/>
        <v>0.13400000000000079</v>
      </c>
      <c r="BU690" s="8">
        <f t="shared" si="587"/>
        <v>5.7000000000000828E-2</v>
      </c>
      <c r="BV690" s="8">
        <f t="shared" si="588"/>
        <v>5.4000000000000714E-2</v>
      </c>
      <c r="BW690" s="8">
        <f t="shared" si="589"/>
        <v>4.4000000000000483E-2</v>
      </c>
      <c r="BX690" s="8">
        <f t="shared" si="590"/>
        <v>1.7000000000000792E-2</v>
      </c>
      <c r="BY690" s="8">
        <f t="shared" si="591"/>
        <v>1.3000000000000789E-2</v>
      </c>
      <c r="BZ690" s="8">
        <f t="shared" si="592"/>
        <v>0.19200000000000061</v>
      </c>
      <c r="CA690" s="8">
        <f t="shared" si="593"/>
        <v>0.34700000000000086</v>
      </c>
      <c r="CB690" s="8">
        <f t="shared" si="594"/>
        <v>0.28200000000000047</v>
      </c>
      <c r="CC690" s="8">
        <f t="shared" si="595"/>
        <v>2.3999999999999577E-2</v>
      </c>
      <c r="CD690" s="8">
        <f t="shared" si="596"/>
        <v>2.6999999999999247E-2</v>
      </c>
      <c r="CE690" s="8">
        <f t="shared" si="597"/>
        <v>4.4408920985006262E-16</v>
      </c>
      <c r="CF690" s="8">
        <f t="shared" si="598"/>
        <v>1.3499999999999179E-2</v>
      </c>
      <c r="CG690" s="8">
        <f t="shared" si="599"/>
        <v>0.19200000000000061</v>
      </c>
      <c r="CH690" s="8">
        <f t="shared" si="600"/>
        <v>0.11200000000000054</v>
      </c>
      <c r="CI690" s="8">
        <f t="shared" si="601"/>
        <v>0.16799999999999926</v>
      </c>
      <c r="CJ690" s="8">
        <f t="shared" si="602"/>
        <v>9.2000000000000526E-2</v>
      </c>
      <c r="CK690" s="8">
        <f t="shared" si="603"/>
        <v>5.200000000000049E-2</v>
      </c>
      <c r="CL690" s="8">
        <f t="shared" si="604"/>
        <v>0.1720000000000006</v>
      </c>
      <c r="CM690" s="8">
        <f t="shared" si="605"/>
        <v>0.14200000000000079</v>
      </c>
      <c r="CN690" s="8"/>
    </row>
    <row r="691" spans="1:92">
      <c r="A691" s="1">
        <f t="shared" si="579"/>
        <v>689</v>
      </c>
      <c r="B691" s="19"/>
      <c r="C691" s="1">
        <v>4</v>
      </c>
      <c r="D691" s="4">
        <f t="shared" si="623"/>
        <v>35</v>
      </c>
      <c r="E691" s="4" t="s">
        <v>246</v>
      </c>
      <c r="F691" s="4">
        <v>1</v>
      </c>
      <c r="G691" s="4" t="s">
        <v>13</v>
      </c>
      <c r="H691" s="4" t="s">
        <v>19</v>
      </c>
      <c r="I691" s="4"/>
      <c r="J691" s="5">
        <v>92.9</v>
      </c>
      <c r="K691" s="67">
        <v>0</v>
      </c>
      <c r="L691" s="41">
        <v>5.512999999999999</v>
      </c>
      <c r="M691" s="132" t="s">
        <v>225</v>
      </c>
      <c r="N691" s="1" t="s">
        <v>15</v>
      </c>
      <c r="O691" s="23">
        <v>5.5030000000000001</v>
      </c>
      <c r="P691" s="1" t="s">
        <v>9</v>
      </c>
      <c r="Q691" s="3" t="s">
        <v>227</v>
      </c>
      <c r="R691" s="23">
        <v>5.9539999999999997</v>
      </c>
      <c r="S691" s="23">
        <v>5.7140000000000004</v>
      </c>
      <c r="T691" s="23">
        <v>5.7910000000000004</v>
      </c>
      <c r="U691" s="23">
        <v>5.6029999999999998</v>
      </c>
      <c r="V691" s="23">
        <v>5.6920000000000002</v>
      </c>
      <c r="W691" s="23">
        <v>5.5739999999999998</v>
      </c>
      <c r="X691" s="23">
        <v>5.5679999999999996</v>
      </c>
      <c r="Y691" s="23">
        <v>5.548</v>
      </c>
      <c r="Z691" s="23">
        <v>5.5060000000000002</v>
      </c>
      <c r="AA691" s="23">
        <v>5.617</v>
      </c>
      <c r="AB691" s="23">
        <v>5.9249999999999998</v>
      </c>
      <c r="AC691" s="23">
        <v>5.9279999999999999</v>
      </c>
      <c r="AD691" s="23">
        <v>5.8579999999999997</v>
      </c>
      <c r="AE691" s="23">
        <v>5.77</v>
      </c>
      <c r="AF691" s="23">
        <v>5.7309999999999999</v>
      </c>
      <c r="AG691" s="23">
        <v>5.2030000000000003</v>
      </c>
      <c r="AH691" s="6">
        <f t="shared" si="580"/>
        <v>5.4670000000000005</v>
      </c>
      <c r="AI691" s="7">
        <v>6.62</v>
      </c>
      <c r="AJ691" s="7">
        <v>5.82</v>
      </c>
      <c r="AK691" s="7">
        <v>5.49</v>
      </c>
      <c r="AL691" s="7">
        <v>5.81</v>
      </c>
      <c r="AM691" s="7">
        <v>5.72</v>
      </c>
      <c r="AN691" s="7">
        <v>5.58</v>
      </c>
      <c r="AO691" s="7">
        <v>5.5</v>
      </c>
      <c r="AP691" s="3"/>
      <c r="AQ691" s="23">
        <f t="shared" si="624"/>
        <v>0.44100000000000072</v>
      </c>
      <c r="AR691" s="23">
        <f t="shared" si="665"/>
        <v>0.2010000000000014</v>
      </c>
      <c r="AS691" s="23">
        <f t="shared" si="666"/>
        <v>0.27800000000000136</v>
      </c>
      <c r="AT691" s="23">
        <f t="shared" si="644"/>
        <v>9.0000000000000746E-2</v>
      </c>
      <c r="AU691" s="23">
        <f t="shared" si="645"/>
        <v>0.17900000000000116</v>
      </c>
      <c r="AV691" s="23">
        <f t="shared" si="646"/>
        <v>6.1000000000000831E-2</v>
      </c>
      <c r="AW691" s="23">
        <f t="shared" si="647"/>
        <v>5.5000000000000604E-2</v>
      </c>
      <c r="AX691" s="23">
        <f t="shared" si="648"/>
        <v>3.500000000000103E-2</v>
      </c>
      <c r="AY691" s="23">
        <f t="shared" si="649"/>
        <v>-6.999999999998785E-3</v>
      </c>
      <c r="AZ691" s="23">
        <f t="shared" si="650"/>
        <v>0.10400000000000098</v>
      </c>
      <c r="BA691" s="23">
        <f t="shared" si="651"/>
        <v>0.41200000000000081</v>
      </c>
      <c r="BB691" s="23">
        <f t="shared" si="652"/>
        <v>0.41500000000000092</v>
      </c>
      <c r="BC691" s="23">
        <f t="shared" si="653"/>
        <v>0.34500000000000064</v>
      </c>
      <c r="BD691" s="23">
        <f t="shared" si="654"/>
        <v>0.25700000000000056</v>
      </c>
      <c r="BE691" s="23">
        <f t="shared" si="655"/>
        <v>0.21800000000000086</v>
      </c>
      <c r="BF691" s="23">
        <f t="shared" si="656"/>
        <v>-0.30999999999999872</v>
      </c>
      <c r="BG691" s="23">
        <f t="shared" si="657"/>
        <v>-4.5999999999998487E-2</v>
      </c>
      <c r="BH691" s="23">
        <f t="shared" si="658"/>
        <v>1.1070000000000011</v>
      </c>
      <c r="BI691" s="23">
        <f t="shared" si="659"/>
        <v>0.30700000000000127</v>
      </c>
      <c r="BJ691" s="23">
        <f t="shared" si="660"/>
        <v>-2.2999999999998799E-2</v>
      </c>
      <c r="BK691" s="23">
        <f t="shared" si="661"/>
        <v>0.2970000000000006</v>
      </c>
      <c r="BL691" s="23">
        <f t="shared" si="662"/>
        <v>0.20700000000000074</v>
      </c>
      <c r="BM691" s="23">
        <f t="shared" si="663"/>
        <v>6.7000000000001059E-2</v>
      </c>
      <c r="BN691" s="23">
        <f t="shared" si="664"/>
        <v>-1.2999999999999012E-2</v>
      </c>
      <c r="BP691" s="8">
        <f t="shared" si="582"/>
        <v>0.44100000000000072</v>
      </c>
      <c r="BQ691" s="8">
        <f t="shared" si="583"/>
        <v>0.2010000000000014</v>
      </c>
      <c r="BR691" s="8">
        <f t="shared" si="584"/>
        <v>0.27800000000000136</v>
      </c>
      <c r="BS691" s="8">
        <f t="shared" si="585"/>
        <v>9.0000000000000746E-2</v>
      </c>
      <c r="BT691" s="8">
        <f t="shared" si="586"/>
        <v>0.17900000000000116</v>
      </c>
      <c r="BU691" s="8">
        <f t="shared" si="587"/>
        <v>6.1000000000000831E-2</v>
      </c>
      <c r="BV691" s="8">
        <f t="shared" si="588"/>
        <v>5.5000000000000604E-2</v>
      </c>
      <c r="BW691" s="8">
        <f t="shared" si="589"/>
        <v>3.500000000000103E-2</v>
      </c>
      <c r="BX691" s="8">
        <f t="shared" si="590"/>
        <v>6.999999999998785E-3</v>
      </c>
      <c r="BY691" s="8">
        <f t="shared" si="591"/>
        <v>0.10400000000000098</v>
      </c>
      <c r="BZ691" s="8">
        <f t="shared" si="592"/>
        <v>0.41200000000000081</v>
      </c>
      <c r="CA691" s="8">
        <f t="shared" si="593"/>
        <v>0.41500000000000092</v>
      </c>
      <c r="CB691" s="8">
        <f t="shared" si="594"/>
        <v>0.34500000000000064</v>
      </c>
      <c r="CC691" s="8">
        <f t="shared" si="595"/>
        <v>0.25700000000000056</v>
      </c>
      <c r="CD691" s="8">
        <f t="shared" si="596"/>
        <v>0.21800000000000086</v>
      </c>
      <c r="CE691" s="8">
        <f t="shared" si="597"/>
        <v>0.30999999999999872</v>
      </c>
      <c r="CF691" s="8">
        <f t="shared" si="598"/>
        <v>4.5999999999998487E-2</v>
      </c>
      <c r="CG691" s="8">
        <f t="shared" si="599"/>
        <v>1.1070000000000011</v>
      </c>
      <c r="CH691" s="8">
        <f t="shared" si="600"/>
        <v>0.30700000000000127</v>
      </c>
      <c r="CI691" s="8">
        <f t="shared" si="601"/>
        <v>2.2999999999998799E-2</v>
      </c>
      <c r="CJ691" s="8">
        <f t="shared" si="602"/>
        <v>0.2970000000000006</v>
      </c>
      <c r="CK691" s="8">
        <f t="shared" si="603"/>
        <v>0.20700000000000074</v>
      </c>
      <c r="CL691" s="8">
        <f t="shared" si="604"/>
        <v>6.7000000000001059E-2</v>
      </c>
      <c r="CM691" s="8">
        <f t="shared" si="605"/>
        <v>1.2999999999999012E-2</v>
      </c>
      <c r="CN691" s="8"/>
    </row>
    <row r="692" spans="1:92">
      <c r="A692" s="1">
        <f t="shared" si="579"/>
        <v>690</v>
      </c>
      <c r="B692" s="19"/>
      <c r="C692" s="1">
        <v>4</v>
      </c>
      <c r="D692" s="4">
        <f t="shared" si="623"/>
        <v>35</v>
      </c>
      <c r="E692" s="4" t="s">
        <v>247</v>
      </c>
      <c r="F692" s="4">
        <v>3</v>
      </c>
      <c r="G692" s="4" t="s">
        <v>13</v>
      </c>
      <c r="H692" s="4" t="s">
        <v>14</v>
      </c>
      <c r="I692" s="4"/>
      <c r="J692" s="5">
        <v>97.4</v>
      </c>
      <c r="K692" s="69"/>
      <c r="L692" s="41">
        <v>3.4740000000000002</v>
      </c>
      <c r="M692" s="132" t="s">
        <v>127</v>
      </c>
      <c r="N692" s="1" t="s">
        <v>15</v>
      </c>
      <c r="O692" s="23">
        <v>3.4860000000000002</v>
      </c>
      <c r="P692" s="1" t="s">
        <v>9</v>
      </c>
      <c r="Q692" s="3" t="s">
        <v>227</v>
      </c>
      <c r="R692" s="23">
        <v>3.5539999999999998</v>
      </c>
      <c r="S692" s="23">
        <v>3.53</v>
      </c>
      <c r="T692" s="23">
        <v>3.55</v>
      </c>
      <c r="U692" s="23">
        <v>3.4430000000000001</v>
      </c>
      <c r="V692" s="23">
        <v>3.53</v>
      </c>
      <c r="W692" s="50"/>
      <c r="X692" s="50"/>
      <c r="Y692" s="50"/>
      <c r="Z692" s="23">
        <v>3.4910000000000001</v>
      </c>
      <c r="AA692" s="50"/>
      <c r="AB692" s="23">
        <v>3.6779999999999999</v>
      </c>
      <c r="AC692" s="23">
        <v>3.8140000000000001</v>
      </c>
      <c r="AD692" s="23">
        <v>3.72</v>
      </c>
      <c r="AE692" s="23">
        <v>3.4830000000000001</v>
      </c>
      <c r="AF692" s="23">
        <v>3.375</v>
      </c>
      <c r="AG692" s="23">
        <v>3.4470000000000001</v>
      </c>
      <c r="AH692" s="6">
        <f t="shared" si="580"/>
        <v>3.411</v>
      </c>
      <c r="AI692" s="7">
        <v>3.52</v>
      </c>
      <c r="AJ692" s="7">
        <v>3.48</v>
      </c>
      <c r="AK692" s="7">
        <v>3.26</v>
      </c>
      <c r="AL692" s="7">
        <v>3.52</v>
      </c>
      <c r="AM692" s="7">
        <v>3.5</v>
      </c>
      <c r="AN692" s="7">
        <v>3.61</v>
      </c>
      <c r="AO692" s="7">
        <v>3.59</v>
      </c>
      <c r="AP692" s="3"/>
      <c r="AQ692" s="23">
        <f t="shared" si="624"/>
        <v>7.9999999999999627E-2</v>
      </c>
      <c r="AR692" s="23">
        <f t="shared" si="665"/>
        <v>5.5999999999999606E-2</v>
      </c>
      <c r="AS692" s="23">
        <f t="shared" si="666"/>
        <v>7.5999999999999623E-2</v>
      </c>
      <c r="AT692" s="23">
        <f t="shared" si="644"/>
        <v>-3.1000000000000139E-2</v>
      </c>
      <c r="AU692" s="23">
        <f t="shared" si="645"/>
        <v>5.5999999999999606E-2</v>
      </c>
      <c r="AV692" s="23" t="str">
        <f t="shared" si="646"/>
        <v/>
      </c>
      <c r="AW692" s="23" t="str">
        <f t="shared" si="647"/>
        <v/>
      </c>
      <c r="AX692" s="23" t="str">
        <f t="shared" si="648"/>
        <v/>
      </c>
      <c r="AY692" s="23">
        <f t="shared" si="649"/>
        <v>1.6999999999999904E-2</v>
      </c>
      <c r="AZ692" s="23" t="str">
        <f t="shared" si="650"/>
        <v/>
      </c>
      <c r="BA692" s="23">
        <f t="shared" si="651"/>
        <v>0.20399999999999974</v>
      </c>
      <c r="BB692" s="23">
        <f t="shared" si="652"/>
        <v>0.33999999999999986</v>
      </c>
      <c r="BC692" s="23">
        <f t="shared" si="653"/>
        <v>0.246</v>
      </c>
      <c r="BD692" s="23">
        <f t="shared" si="654"/>
        <v>8.999999999999897E-3</v>
      </c>
      <c r="BE692" s="23">
        <f t="shared" si="655"/>
        <v>-9.9000000000000199E-2</v>
      </c>
      <c r="BF692" s="23">
        <f t="shared" si="656"/>
        <v>-2.7000000000000135E-2</v>
      </c>
      <c r="BG692" s="23">
        <f t="shared" si="657"/>
        <v>-6.3000000000000167E-2</v>
      </c>
      <c r="BH692" s="23">
        <f t="shared" si="658"/>
        <v>4.5999999999999819E-2</v>
      </c>
      <c r="BI692" s="23">
        <f t="shared" si="659"/>
        <v>5.9999999999997833E-3</v>
      </c>
      <c r="BJ692" s="23">
        <f t="shared" si="660"/>
        <v>-0.21400000000000041</v>
      </c>
      <c r="BK692" s="23">
        <f t="shared" si="661"/>
        <v>4.5999999999999819E-2</v>
      </c>
      <c r="BL692" s="23">
        <f t="shared" si="662"/>
        <v>2.5999999999999801E-2</v>
      </c>
      <c r="BM692" s="23">
        <f t="shared" si="663"/>
        <v>0.13599999999999968</v>
      </c>
      <c r="BN692" s="23">
        <f t="shared" si="664"/>
        <v>0.11599999999999966</v>
      </c>
      <c r="BP692" s="8">
        <f t="shared" si="582"/>
        <v>7.9999999999999627E-2</v>
      </c>
      <c r="BQ692" s="8">
        <f t="shared" si="583"/>
        <v>5.5999999999999606E-2</v>
      </c>
      <c r="BR692" s="8">
        <f t="shared" si="584"/>
        <v>7.5999999999999623E-2</v>
      </c>
      <c r="BS692" s="8">
        <f t="shared" si="585"/>
        <v>3.1000000000000139E-2</v>
      </c>
      <c r="BT692" s="8">
        <f t="shared" si="586"/>
        <v>5.5999999999999606E-2</v>
      </c>
      <c r="BU692" s="8" t="str">
        <f t="shared" si="587"/>
        <v/>
      </c>
      <c r="BV692" s="8" t="str">
        <f t="shared" si="588"/>
        <v/>
      </c>
      <c r="BW692" s="8" t="str">
        <f t="shared" si="589"/>
        <v/>
      </c>
      <c r="BX692" s="8">
        <f t="shared" si="590"/>
        <v>1.6999999999999904E-2</v>
      </c>
      <c r="BY692" s="8" t="str">
        <f t="shared" si="591"/>
        <v/>
      </c>
      <c r="BZ692" s="8">
        <f t="shared" si="592"/>
        <v>0.20399999999999974</v>
      </c>
      <c r="CA692" s="8">
        <f t="shared" si="593"/>
        <v>0.33999999999999986</v>
      </c>
      <c r="CB692" s="8">
        <f t="shared" si="594"/>
        <v>0.246</v>
      </c>
      <c r="CC692" s="8">
        <f t="shared" si="595"/>
        <v>8.999999999999897E-3</v>
      </c>
      <c r="CD692" s="8">
        <f t="shared" si="596"/>
        <v>9.9000000000000199E-2</v>
      </c>
      <c r="CE692" s="8">
        <f t="shared" si="597"/>
        <v>2.7000000000000135E-2</v>
      </c>
      <c r="CF692" s="8">
        <f t="shared" si="598"/>
        <v>6.3000000000000167E-2</v>
      </c>
      <c r="CG692" s="8">
        <f t="shared" si="599"/>
        <v>4.5999999999999819E-2</v>
      </c>
      <c r="CH692" s="8">
        <f t="shared" si="600"/>
        <v>5.9999999999997833E-3</v>
      </c>
      <c r="CI692" s="8">
        <f t="shared" si="601"/>
        <v>0.21400000000000041</v>
      </c>
      <c r="CJ692" s="8">
        <f t="shared" si="602"/>
        <v>4.5999999999999819E-2</v>
      </c>
      <c r="CK692" s="8">
        <f t="shared" si="603"/>
        <v>2.5999999999999801E-2</v>
      </c>
      <c r="CL692" s="8">
        <f t="shared" si="604"/>
        <v>0.13599999999999968</v>
      </c>
      <c r="CM692" s="8">
        <f t="shared" si="605"/>
        <v>0.11599999999999966</v>
      </c>
      <c r="CN692" s="8"/>
    </row>
    <row r="693" spans="1:92">
      <c r="A693" s="1">
        <f t="shared" si="579"/>
        <v>691</v>
      </c>
      <c r="B693" s="19"/>
      <c r="C693" s="1">
        <v>4</v>
      </c>
      <c r="D693" s="4">
        <f t="shared" si="623"/>
        <v>35</v>
      </c>
      <c r="E693" s="4" t="s">
        <v>252</v>
      </c>
      <c r="F693" s="4">
        <v>3</v>
      </c>
      <c r="G693" s="4" t="s">
        <v>13</v>
      </c>
      <c r="H693" s="4" t="s">
        <v>19</v>
      </c>
      <c r="I693" s="4"/>
      <c r="J693" s="5">
        <v>98.3</v>
      </c>
      <c r="K693" s="69"/>
      <c r="L693" s="41">
        <v>4.4280000000000008</v>
      </c>
      <c r="M693" s="132" t="s">
        <v>127</v>
      </c>
      <c r="N693" s="1" t="s">
        <v>15</v>
      </c>
      <c r="O693" s="23">
        <v>4.4390000000000009</v>
      </c>
      <c r="P693" s="1" t="s">
        <v>9</v>
      </c>
      <c r="Q693" s="3" t="s">
        <v>227</v>
      </c>
      <c r="R693" s="23">
        <v>4.806</v>
      </c>
      <c r="S693" s="23">
        <v>4.7089999999999996</v>
      </c>
      <c r="T693" s="23">
        <v>4.6479999999999997</v>
      </c>
      <c r="U693" s="23">
        <v>4.3099999999999996</v>
      </c>
      <c r="V693" s="23">
        <v>4.399</v>
      </c>
      <c r="W693" s="50"/>
      <c r="X693" s="50"/>
      <c r="Y693" s="50"/>
      <c r="Z693" s="23">
        <v>4.4279999999999999</v>
      </c>
      <c r="AA693" s="50"/>
      <c r="AB693" s="23">
        <v>4.6289999999999996</v>
      </c>
      <c r="AC693" s="23">
        <v>4.6589999999999998</v>
      </c>
      <c r="AD693" s="23">
        <v>4.6829999999999998</v>
      </c>
      <c r="AE693" s="23">
        <v>4.5140000000000002</v>
      </c>
      <c r="AF693" s="23">
        <v>4.6680000000000001</v>
      </c>
      <c r="AG693" s="23">
        <v>4.1020000000000003</v>
      </c>
      <c r="AH693" s="6">
        <f t="shared" si="580"/>
        <v>4.3849999999999998</v>
      </c>
      <c r="AI693" s="7">
        <v>4.6900000000000004</v>
      </c>
      <c r="AJ693" s="7">
        <v>4.59</v>
      </c>
      <c r="AK693" s="7">
        <v>4.3</v>
      </c>
      <c r="AL693" s="7">
        <v>4.59</v>
      </c>
      <c r="AM693" s="7">
        <v>4.54</v>
      </c>
      <c r="AN693" s="7">
        <v>4.66</v>
      </c>
      <c r="AO693" s="7">
        <v>4.63</v>
      </c>
      <c r="AP693" s="3"/>
      <c r="AQ693" s="23">
        <f t="shared" si="624"/>
        <v>0.37799999999999923</v>
      </c>
      <c r="AR693" s="23">
        <f t="shared" si="665"/>
        <v>0.28099999999999881</v>
      </c>
      <c r="AS693" s="23">
        <f t="shared" si="666"/>
        <v>0.21999999999999886</v>
      </c>
      <c r="AT693" s="23">
        <f t="shared" si="644"/>
        <v>-0.11800000000000122</v>
      </c>
      <c r="AU693" s="23">
        <f t="shared" si="645"/>
        <v>-2.9000000000000803E-2</v>
      </c>
      <c r="AV693" s="23" t="str">
        <f t="shared" si="646"/>
        <v/>
      </c>
      <c r="AW693" s="23" t="str">
        <f t="shared" si="647"/>
        <v/>
      </c>
      <c r="AX693" s="23" t="str">
        <f t="shared" si="648"/>
        <v/>
      </c>
      <c r="AY693" s="23">
        <f t="shared" si="649"/>
        <v>-8.8817841970012523E-16</v>
      </c>
      <c r="AZ693" s="23" t="str">
        <f t="shared" si="650"/>
        <v/>
      </c>
      <c r="BA693" s="23">
        <f t="shared" si="651"/>
        <v>0.20099999999999874</v>
      </c>
      <c r="BB693" s="23">
        <f t="shared" si="652"/>
        <v>0.23099999999999898</v>
      </c>
      <c r="BC693" s="23">
        <f t="shared" si="653"/>
        <v>0.25499999999999901</v>
      </c>
      <c r="BD693" s="23">
        <f t="shared" si="654"/>
        <v>8.599999999999941E-2</v>
      </c>
      <c r="BE693" s="23">
        <f t="shared" si="655"/>
        <v>0.23999999999999932</v>
      </c>
      <c r="BF693" s="23">
        <f t="shared" si="656"/>
        <v>-0.32600000000000051</v>
      </c>
      <c r="BG693" s="23">
        <f t="shared" si="657"/>
        <v>-4.3000000000001037E-2</v>
      </c>
      <c r="BH693" s="23">
        <f t="shared" si="658"/>
        <v>0.26199999999999957</v>
      </c>
      <c r="BI693" s="23">
        <f t="shared" si="659"/>
        <v>0.16199999999999903</v>
      </c>
      <c r="BJ693" s="23">
        <f t="shared" si="660"/>
        <v>-0.128000000000001</v>
      </c>
      <c r="BK693" s="23">
        <f t="shared" si="661"/>
        <v>0.16199999999999903</v>
      </c>
      <c r="BL693" s="23">
        <f t="shared" si="662"/>
        <v>0.11199999999999921</v>
      </c>
      <c r="BM693" s="23">
        <f t="shared" si="663"/>
        <v>0.23199999999999932</v>
      </c>
      <c r="BN693" s="23">
        <f t="shared" si="664"/>
        <v>0.20199999999999907</v>
      </c>
      <c r="BP693" s="8">
        <f t="shared" si="582"/>
        <v>0.37799999999999923</v>
      </c>
      <c r="BQ693" s="8">
        <f t="shared" si="583"/>
        <v>0.28099999999999881</v>
      </c>
      <c r="BR693" s="8">
        <f t="shared" si="584"/>
        <v>0.21999999999999886</v>
      </c>
      <c r="BS693" s="8">
        <f t="shared" si="585"/>
        <v>0.11800000000000122</v>
      </c>
      <c r="BT693" s="8">
        <f t="shared" si="586"/>
        <v>2.9000000000000803E-2</v>
      </c>
      <c r="BU693" s="8" t="str">
        <f t="shared" si="587"/>
        <v/>
      </c>
      <c r="BV693" s="8" t="str">
        <f t="shared" si="588"/>
        <v/>
      </c>
      <c r="BW693" s="8" t="str">
        <f t="shared" si="589"/>
        <v/>
      </c>
      <c r="BX693" s="8">
        <f t="shared" si="590"/>
        <v>8.8817841970012523E-16</v>
      </c>
      <c r="BY693" s="8" t="str">
        <f t="shared" si="591"/>
        <v/>
      </c>
      <c r="BZ693" s="8">
        <f t="shared" si="592"/>
        <v>0.20099999999999874</v>
      </c>
      <c r="CA693" s="8">
        <f t="shared" si="593"/>
        <v>0.23099999999999898</v>
      </c>
      <c r="CB693" s="8">
        <f t="shared" si="594"/>
        <v>0.25499999999999901</v>
      </c>
      <c r="CC693" s="8">
        <f t="shared" si="595"/>
        <v>8.599999999999941E-2</v>
      </c>
      <c r="CD693" s="8">
        <f t="shared" si="596"/>
        <v>0.23999999999999932</v>
      </c>
      <c r="CE693" s="8">
        <f t="shared" si="597"/>
        <v>0.32600000000000051</v>
      </c>
      <c r="CF693" s="8">
        <f t="shared" si="598"/>
        <v>4.3000000000001037E-2</v>
      </c>
      <c r="CG693" s="8">
        <f t="shared" si="599"/>
        <v>0.26199999999999957</v>
      </c>
      <c r="CH693" s="8">
        <f t="shared" si="600"/>
        <v>0.16199999999999903</v>
      </c>
      <c r="CI693" s="8">
        <f t="shared" si="601"/>
        <v>0.128000000000001</v>
      </c>
      <c r="CJ693" s="8">
        <f t="shared" si="602"/>
        <v>0.16199999999999903</v>
      </c>
      <c r="CK693" s="8">
        <f t="shared" si="603"/>
        <v>0.11199999999999921</v>
      </c>
      <c r="CL693" s="8">
        <f t="shared" si="604"/>
        <v>0.23199999999999932</v>
      </c>
      <c r="CM693" s="8">
        <f t="shared" si="605"/>
        <v>0.20199999999999907</v>
      </c>
      <c r="CN693" s="8"/>
    </row>
    <row r="694" spans="1:92">
      <c r="A694" s="1">
        <f t="shared" si="579"/>
        <v>692</v>
      </c>
      <c r="B694" s="2" t="s">
        <v>366</v>
      </c>
      <c r="C694" s="1">
        <v>7</v>
      </c>
      <c r="D694" s="4">
        <f t="shared" si="623"/>
        <v>69</v>
      </c>
      <c r="E694" s="4" t="s">
        <v>151</v>
      </c>
      <c r="F694" s="4">
        <v>1</v>
      </c>
      <c r="G694" s="4" t="s">
        <v>13</v>
      </c>
      <c r="H694" s="4" t="s">
        <v>14</v>
      </c>
      <c r="I694" s="4"/>
      <c r="J694" s="98">
        <v>86.3</v>
      </c>
      <c r="K694" s="69"/>
      <c r="L694" s="41">
        <v>4.016</v>
      </c>
      <c r="M694" s="132" t="s">
        <v>234</v>
      </c>
      <c r="N694" s="1" t="s">
        <v>15</v>
      </c>
      <c r="O694" s="86"/>
      <c r="P694" s="87"/>
      <c r="Q694" s="3"/>
      <c r="R694" s="77">
        <v>4.1269999999999998</v>
      </c>
      <c r="S694" s="23">
        <v>4.1100000000000003</v>
      </c>
      <c r="T694" s="23">
        <v>4.3630000000000004</v>
      </c>
      <c r="U694" s="23">
        <v>3.9729999999999999</v>
      </c>
      <c r="V694" s="23">
        <v>4.2610000000000001</v>
      </c>
      <c r="W694" s="23">
        <v>4.1349999999999998</v>
      </c>
      <c r="X694" s="23">
        <v>4.1269999999999998</v>
      </c>
      <c r="Y694" s="23">
        <v>4.0910000000000002</v>
      </c>
      <c r="Z694" s="23">
        <v>4.0220000000000002</v>
      </c>
      <c r="AA694" s="77">
        <v>4.0250000000000004</v>
      </c>
      <c r="AB694" s="23">
        <v>4.1669999999999998</v>
      </c>
      <c r="AC694" s="23">
        <v>4.3520000000000003</v>
      </c>
      <c r="AD694" s="23">
        <v>4.2750000000000004</v>
      </c>
      <c r="AE694" s="23">
        <v>3.92</v>
      </c>
      <c r="AF694" s="23">
        <v>3.9009999999999998</v>
      </c>
      <c r="AG694" s="23">
        <v>4.1980000000000004</v>
      </c>
      <c r="AH694" s="23">
        <f>AVERAGE(AF694:AG694)</f>
        <v>4.0495000000000001</v>
      </c>
      <c r="AI694" s="88"/>
      <c r="AJ694" s="88"/>
      <c r="AK694" s="88"/>
      <c r="AL694" s="88"/>
      <c r="AM694" s="88"/>
      <c r="AN694" s="88"/>
      <c r="AO694" s="88"/>
      <c r="AP694" s="3"/>
      <c r="AQ694" s="23">
        <f t="shared" si="624"/>
        <v>0.11099999999999977</v>
      </c>
      <c r="AR694" s="23">
        <f t="shared" si="665"/>
        <v>9.4000000000000306E-2</v>
      </c>
      <c r="AS694" s="23">
        <f t="shared" si="666"/>
        <v>0.34700000000000042</v>
      </c>
      <c r="AT694" s="23">
        <f t="shared" si="644"/>
        <v>-4.3000000000000149E-2</v>
      </c>
      <c r="AU694" s="23">
        <f t="shared" si="645"/>
        <v>0.24500000000000011</v>
      </c>
      <c r="AV694" s="23">
        <f t="shared" si="646"/>
        <v>0.11899999999999977</v>
      </c>
      <c r="AW694" s="23">
        <f t="shared" si="647"/>
        <v>0.11099999999999977</v>
      </c>
      <c r="AX694" s="23">
        <f t="shared" si="648"/>
        <v>7.5000000000000178E-2</v>
      </c>
      <c r="AY694" s="23">
        <f t="shared" si="649"/>
        <v>6.0000000000002274E-3</v>
      </c>
      <c r="AZ694" s="23">
        <f t="shared" si="650"/>
        <v>9.0000000000003411E-3</v>
      </c>
      <c r="BA694" s="23">
        <f t="shared" si="651"/>
        <v>0.1509999999999998</v>
      </c>
      <c r="BB694" s="23">
        <f t="shared" si="652"/>
        <v>0.3360000000000003</v>
      </c>
      <c r="BC694" s="23">
        <f t="shared" si="653"/>
        <v>0.25900000000000034</v>
      </c>
      <c r="BD694" s="23">
        <f t="shared" si="654"/>
        <v>-9.6000000000000085E-2</v>
      </c>
      <c r="BE694" s="23">
        <f t="shared" si="655"/>
        <v>-0.11500000000000021</v>
      </c>
      <c r="BF694" s="23">
        <f t="shared" si="656"/>
        <v>0.18200000000000038</v>
      </c>
      <c r="BG694" s="23">
        <f t="shared" si="657"/>
        <v>3.3500000000000085E-2</v>
      </c>
      <c r="BH694" s="23" t="str">
        <f t="shared" si="658"/>
        <v/>
      </c>
      <c r="BI694" s="23" t="str">
        <f t="shared" si="659"/>
        <v/>
      </c>
      <c r="BJ694" s="23" t="str">
        <f t="shared" si="660"/>
        <v/>
      </c>
      <c r="BK694" s="23" t="str">
        <f t="shared" si="661"/>
        <v/>
      </c>
      <c r="BL694" s="23" t="str">
        <f t="shared" si="662"/>
        <v/>
      </c>
      <c r="BM694" s="23" t="str">
        <f t="shared" si="663"/>
        <v/>
      </c>
      <c r="BN694" s="23" t="str">
        <f t="shared" si="664"/>
        <v/>
      </c>
      <c r="BP694" s="8">
        <f t="shared" ref="BP694:BP705" si="669">IF(AQ694&lt;&gt;"",ABS(AQ694),"")</f>
        <v>0.11099999999999977</v>
      </c>
      <c r="BQ694" s="8">
        <f t="shared" ref="BQ694:BQ705" si="670">IF(AR694&lt;&gt;"",ABS(AR694),"")</f>
        <v>9.4000000000000306E-2</v>
      </c>
      <c r="BR694" s="8">
        <f t="shared" ref="BR694:BR705" si="671">IF(AS694&lt;&gt;"",ABS(AS694),"")</f>
        <v>0.34700000000000042</v>
      </c>
      <c r="BS694" s="8">
        <f t="shared" ref="BS694:BS705" si="672">IF(AT694&lt;&gt;"",ABS(AT694),"")</f>
        <v>4.3000000000000149E-2</v>
      </c>
      <c r="BT694" s="8">
        <f t="shared" ref="BT694:BT705" si="673">IF(AU694&lt;&gt;"",ABS(AU694),"")</f>
        <v>0.24500000000000011</v>
      </c>
      <c r="BU694" s="8">
        <f t="shared" ref="BU694:BU705" si="674">IF(AV694&lt;&gt;"",ABS(AV694),"")</f>
        <v>0.11899999999999977</v>
      </c>
      <c r="BV694" s="8">
        <f t="shared" ref="BV694:BV705" si="675">IF(AW694&lt;&gt;"",ABS(AW694),"")</f>
        <v>0.11099999999999977</v>
      </c>
      <c r="BW694" s="8">
        <f t="shared" ref="BW694:BW705" si="676">IF(AX694&lt;&gt;"",ABS(AX694),"")</f>
        <v>7.5000000000000178E-2</v>
      </c>
      <c r="BX694" s="8">
        <f t="shared" ref="BX694:BX705" si="677">IF(AY694&lt;&gt;"",ABS(AY694),"")</f>
        <v>6.0000000000002274E-3</v>
      </c>
      <c r="BY694" s="8">
        <f t="shared" ref="BY694:BY705" si="678">IF(AZ694&lt;&gt;"",ABS(AZ694),"")</f>
        <v>9.0000000000003411E-3</v>
      </c>
      <c r="BZ694" s="8">
        <f t="shared" ref="BZ694:BZ705" si="679">IF(BA694&lt;&gt;"",ABS(BA694),"")</f>
        <v>0.1509999999999998</v>
      </c>
      <c r="CA694" s="8">
        <f t="shared" ref="CA694:CA705" si="680">IF(BB694&lt;&gt;"",ABS(BB694),"")</f>
        <v>0.3360000000000003</v>
      </c>
      <c r="CB694" s="8">
        <f t="shared" ref="CB694:CB705" si="681">IF(BC694&lt;&gt;"",ABS(BC694),"")</f>
        <v>0.25900000000000034</v>
      </c>
      <c r="CC694" s="8">
        <f t="shared" ref="CC694:CC705" si="682">IF(BD694&lt;&gt;"",ABS(BD694),"")</f>
        <v>9.6000000000000085E-2</v>
      </c>
      <c r="CD694" s="8">
        <f t="shared" ref="CD694:CD705" si="683">IF(BE694&lt;&gt;"",ABS(BE694),"")</f>
        <v>0.11500000000000021</v>
      </c>
      <c r="CE694" s="8">
        <f t="shared" ref="CE694:CE705" si="684">IF(BF694&lt;&gt;"",ABS(BF694),"")</f>
        <v>0.18200000000000038</v>
      </c>
      <c r="CF694" s="8">
        <f t="shared" ref="CF694:CF705" si="685">IF(BG694&lt;&gt;"",ABS(BG694),"")</f>
        <v>3.3500000000000085E-2</v>
      </c>
      <c r="CG694" s="8" t="str">
        <f t="shared" ref="CG694:CG705" si="686">IF(BH694&lt;&gt;"",ABS(BH694),"")</f>
        <v/>
      </c>
      <c r="CH694" s="8" t="str">
        <f t="shared" ref="CH694:CH705" si="687">IF(BI694&lt;&gt;"",ABS(BI694),"")</f>
        <v/>
      </c>
      <c r="CI694" s="8" t="str">
        <f t="shared" ref="CI694:CI705" si="688">IF(BJ694&lt;&gt;"",ABS(BJ694),"")</f>
        <v/>
      </c>
      <c r="CJ694" s="8" t="str">
        <f t="shared" ref="CJ694:CJ705" si="689">IF(BK694&lt;&gt;"",ABS(BK694),"")</f>
        <v/>
      </c>
      <c r="CK694" s="8" t="str">
        <f t="shared" ref="CK694:CK705" si="690">IF(BL694&lt;&gt;"",ABS(BL694),"")</f>
        <v/>
      </c>
      <c r="CL694" s="8" t="str">
        <f t="shared" ref="CL694:CL705" si="691">IF(BM694&lt;&gt;"",ABS(BM694),"")</f>
        <v/>
      </c>
      <c r="CM694" s="8" t="str">
        <f t="shared" ref="CM694:CM705" si="692">IF(BN694&lt;&gt;"",ABS(BN694),"")</f>
        <v/>
      </c>
      <c r="CN694" s="8"/>
    </row>
    <row r="695" spans="1:92">
      <c r="A695" s="1">
        <f t="shared" si="579"/>
        <v>693</v>
      </c>
      <c r="B695" s="19"/>
      <c r="C695" s="1">
        <v>7</v>
      </c>
      <c r="D695" s="4">
        <f t="shared" si="623"/>
        <v>69</v>
      </c>
      <c r="E695" s="4" t="s">
        <v>148</v>
      </c>
      <c r="F695" s="4">
        <v>1</v>
      </c>
      <c r="G695" s="4" t="s">
        <v>13</v>
      </c>
      <c r="H695" s="4" t="s">
        <v>14</v>
      </c>
      <c r="I695" s="4"/>
      <c r="J695" s="98">
        <v>81.7</v>
      </c>
      <c r="K695" s="23">
        <v>0</v>
      </c>
      <c r="L695" s="41">
        <v>5.1980000000000004</v>
      </c>
      <c r="M695" s="132" t="s">
        <v>234</v>
      </c>
      <c r="N695" s="1" t="s">
        <v>15</v>
      </c>
      <c r="O695" s="86"/>
      <c r="P695" s="87"/>
      <c r="Q695" s="3"/>
      <c r="R695" s="77">
        <v>5.4390000000000001</v>
      </c>
      <c r="S695" s="23">
        <v>4.9059999999999997</v>
      </c>
      <c r="T695" s="23">
        <v>5.9210000000000003</v>
      </c>
      <c r="U695" s="23">
        <v>5.6180000000000003</v>
      </c>
      <c r="V695" s="23">
        <v>5.9</v>
      </c>
      <c r="W695" s="23">
        <v>5.4059999999999997</v>
      </c>
      <c r="X695" s="23">
        <v>5.3860000000000001</v>
      </c>
      <c r="Y695" s="23">
        <v>5.3470000000000004</v>
      </c>
      <c r="Z695" s="23">
        <v>5.109</v>
      </c>
      <c r="AA695" s="77">
        <v>5.2329999999999997</v>
      </c>
      <c r="AB695" s="23">
        <v>5.8159999999999998</v>
      </c>
      <c r="AC695" s="23">
        <v>5.9180000000000001</v>
      </c>
      <c r="AD695" s="23">
        <v>5.58</v>
      </c>
      <c r="AE695" s="23">
        <v>5.5289999999999999</v>
      </c>
      <c r="AF695" s="23">
        <v>4.8689999999999998</v>
      </c>
      <c r="AG695" s="23">
        <v>6.0430000000000001</v>
      </c>
      <c r="AH695" s="23">
        <f t="shared" ref="AH695:AH702" si="693">AVERAGE(AF695:AG695)</f>
        <v>5.4559999999999995</v>
      </c>
      <c r="AI695" s="88"/>
      <c r="AJ695" s="88"/>
      <c r="AK695" s="88"/>
      <c r="AL695" s="88"/>
      <c r="AM695" s="88"/>
      <c r="AN695" s="88"/>
      <c r="AO695" s="88"/>
      <c r="AP695" s="3"/>
      <c r="AQ695" s="23">
        <f t="shared" si="624"/>
        <v>0.24099999999999966</v>
      </c>
      <c r="AR695" s="23">
        <f t="shared" si="665"/>
        <v>-0.2920000000000007</v>
      </c>
      <c r="AS695" s="23">
        <f t="shared" si="666"/>
        <v>0.72299999999999986</v>
      </c>
      <c r="AT695" s="23">
        <f t="shared" si="644"/>
        <v>0.41999999999999993</v>
      </c>
      <c r="AU695" s="23">
        <f t="shared" si="645"/>
        <v>0.70199999999999996</v>
      </c>
      <c r="AV695" s="23">
        <f t="shared" si="646"/>
        <v>0.2079999999999993</v>
      </c>
      <c r="AW695" s="23">
        <f t="shared" si="647"/>
        <v>0.18799999999999972</v>
      </c>
      <c r="AX695" s="23">
        <f t="shared" si="648"/>
        <v>0.14900000000000002</v>
      </c>
      <c r="AY695" s="23">
        <f t="shared" si="649"/>
        <v>-8.9000000000000412E-2</v>
      </c>
      <c r="AZ695" s="23">
        <f t="shared" si="650"/>
        <v>3.4999999999999254E-2</v>
      </c>
      <c r="BA695" s="23">
        <f t="shared" si="651"/>
        <v>0.61799999999999944</v>
      </c>
      <c r="BB695" s="23">
        <f t="shared" si="652"/>
        <v>0.71999999999999975</v>
      </c>
      <c r="BC695" s="23">
        <f t="shared" si="653"/>
        <v>0.38199999999999967</v>
      </c>
      <c r="BD695" s="23">
        <f t="shared" si="654"/>
        <v>0.33099999999999952</v>
      </c>
      <c r="BE695" s="23">
        <f t="shared" si="655"/>
        <v>-0.32900000000000063</v>
      </c>
      <c r="BF695" s="23">
        <f t="shared" si="656"/>
        <v>0.84499999999999975</v>
      </c>
      <c r="BG695" s="23">
        <f t="shared" si="657"/>
        <v>0.25799999999999912</v>
      </c>
      <c r="BH695" s="23" t="str">
        <f t="shared" si="658"/>
        <v/>
      </c>
      <c r="BI695" s="23" t="str">
        <f t="shared" si="659"/>
        <v/>
      </c>
      <c r="BJ695" s="23" t="str">
        <f t="shared" si="660"/>
        <v/>
      </c>
      <c r="BK695" s="23" t="str">
        <f t="shared" si="661"/>
        <v/>
      </c>
      <c r="BL695" s="23" t="str">
        <f t="shared" si="662"/>
        <v/>
      </c>
      <c r="BM695" s="23" t="str">
        <f t="shared" si="663"/>
        <v/>
      </c>
      <c r="BN695" s="23" t="str">
        <f t="shared" si="664"/>
        <v/>
      </c>
      <c r="BP695" s="8">
        <f t="shared" si="669"/>
        <v>0.24099999999999966</v>
      </c>
      <c r="BQ695" s="8">
        <f t="shared" si="670"/>
        <v>0.2920000000000007</v>
      </c>
      <c r="BR695" s="8">
        <f t="shared" si="671"/>
        <v>0.72299999999999986</v>
      </c>
      <c r="BS695" s="8">
        <f t="shared" si="672"/>
        <v>0.41999999999999993</v>
      </c>
      <c r="BT695" s="8">
        <f t="shared" si="673"/>
        <v>0.70199999999999996</v>
      </c>
      <c r="BU695" s="8">
        <f t="shared" si="674"/>
        <v>0.2079999999999993</v>
      </c>
      <c r="BV695" s="8">
        <f t="shared" si="675"/>
        <v>0.18799999999999972</v>
      </c>
      <c r="BW695" s="8">
        <f t="shared" si="676"/>
        <v>0.14900000000000002</v>
      </c>
      <c r="BX695" s="8">
        <f t="shared" si="677"/>
        <v>8.9000000000000412E-2</v>
      </c>
      <c r="BY695" s="8">
        <f t="shared" si="678"/>
        <v>3.4999999999999254E-2</v>
      </c>
      <c r="BZ695" s="8">
        <f t="shared" si="679"/>
        <v>0.61799999999999944</v>
      </c>
      <c r="CA695" s="8">
        <f t="shared" si="680"/>
        <v>0.71999999999999975</v>
      </c>
      <c r="CB695" s="8">
        <f t="shared" si="681"/>
        <v>0.38199999999999967</v>
      </c>
      <c r="CC695" s="8">
        <f t="shared" si="682"/>
        <v>0.33099999999999952</v>
      </c>
      <c r="CD695" s="8">
        <f t="shared" si="683"/>
        <v>0.32900000000000063</v>
      </c>
      <c r="CE695" s="8">
        <f t="shared" si="684"/>
        <v>0.84499999999999975</v>
      </c>
      <c r="CF695" s="8">
        <f t="shared" si="685"/>
        <v>0.25799999999999912</v>
      </c>
      <c r="CG695" s="8" t="str">
        <f t="shared" si="686"/>
        <v/>
      </c>
      <c r="CH695" s="8" t="str">
        <f t="shared" si="687"/>
        <v/>
      </c>
      <c r="CI695" s="8" t="str">
        <f t="shared" si="688"/>
        <v/>
      </c>
      <c r="CJ695" s="8" t="str">
        <f t="shared" si="689"/>
        <v/>
      </c>
      <c r="CK695" s="8" t="str">
        <f t="shared" si="690"/>
        <v/>
      </c>
      <c r="CL695" s="8" t="str">
        <f t="shared" si="691"/>
        <v/>
      </c>
      <c r="CM695" s="8" t="str">
        <f t="shared" si="692"/>
        <v/>
      </c>
      <c r="CN695" s="8"/>
    </row>
    <row r="696" spans="1:92">
      <c r="A696" s="1">
        <f t="shared" si="579"/>
        <v>694</v>
      </c>
      <c r="B696" s="19"/>
      <c r="C696" s="1">
        <v>7</v>
      </c>
      <c r="D696" s="4">
        <f t="shared" si="623"/>
        <v>69</v>
      </c>
      <c r="E696" s="4" t="s">
        <v>135</v>
      </c>
      <c r="F696" s="4">
        <v>1</v>
      </c>
      <c r="G696" s="4" t="s">
        <v>13</v>
      </c>
      <c r="H696" s="4" t="s">
        <v>19</v>
      </c>
      <c r="I696" s="4"/>
      <c r="J696" s="98">
        <v>86.6</v>
      </c>
      <c r="K696" s="1">
        <v>0.23400000000000001</v>
      </c>
      <c r="L696" s="41">
        <v>5.6280000000000001</v>
      </c>
      <c r="M696" s="132" t="s">
        <v>234</v>
      </c>
      <c r="N696" s="1" t="s">
        <v>15</v>
      </c>
      <c r="O696" s="86"/>
      <c r="P696" s="87"/>
      <c r="Q696" s="3"/>
      <c r="R696" s="77">
        <v>5.7240000000000002</v>
      </c>
      <c r="S696" s="23">
        <v>5.76</v>
      </c>
      <c r="T696" s="23">
        <v>6.101</v>
      </c>
      <c r="U696" s="50"/>
      <c r="V696" s="23">
        <v>5.9329999999999998</v>
      </c>
      <c r="W696" s="23">
        <v>5.75</v>
      </c>
      <c r="X696" s="23">
        <v>5.7350000000000003</v>
      </c>
      <c r="Y696" s="23">
        <v>5.7320000000000002</v>
      </c>
      <c r="Z696" s="23">
        <v>5.6520000000000001</v>
      </c>
      <c r="AA696" s="77">
        <v>5.665</v>
      </c>
      <c r="AB696" s="23">
        <v>5.9009999999999998</v>
      </c>
      <c r="AC696" s="23">
        <v>6.0289999999999999</v>
      </c>
      <c r="AD696" s="23">
        <v>5.9370000000000003</v>
      </c>
      <c r="AE696" s="23">
        <v>5.6619999999999999</v>
      </c>
      <c r="AF696" s="23">
        <v>5.6150000000000002</v>
      </c>
      <c r="AG696" s="23">
        <v>5.5679999999999996</v>
      </c>
      <c r="AH696" s="23">
        <f t="shared" si="693"/>
        <v>5.5914999999999999</v>
      </c>
      <c r="AI696" s="88"/>
      <c r="AJ696" s="88"/>
      <c r="AK696" s="88"/>
      <c r="AL696" s="88"/>
      <c r="AM696" s="88"/>
      <c r="AN696" s="88"/>
      <c r="AO696" s="88"/>
      <c r="AP696" s="3"/>
      <c r="AQ696" s="23">
        <f t="shared" si="624"/>
        <v>9.6000000000000085E-2</v>
      </c>
      <c r="AR696" s="23">
        <f t="shared" si="665"/>
        <v>0.13199999999999967</v>
      </c>
      <c r="AS696" s="23">
        <f t="shared" si="666"/>
        <v>0.47299999999999986</v>
      </c>
      <c r="AT696" s="23" t="str">
        <f t="shared" si="644"/>
        <v/>
      </c>
      <c r="AU696" s="23">
        <f t="shared" si="645"/>
        <v>0.30499999999999972</v>
      </c>
      <c r="AV696" s="23">
        <f t="shared" si="646"/>
        <v>0.12199999999999989</v>
      </c>
      <c r="AW696" s="23">
        <f t="shared" si="647"/>
        <v>0.10700000000000021</v>
      </c>
      <c r="AX696" s="23">
        <f t="shared" si="648"/>
        <v>0.10400000000000009</v>
      </c>
      <c r="AY696" s="23">
        <f t="shared" si="649"/>
        <v>2.4000000000000021E-2</v>
      </c>
      <c r="AZ696" s="23">
        <f t="shared" si="650"/>
        <v>3.6999999999999922E-2</v>
      </c>
      <c r="BA696" s="23">
        <f t="shared" si="651"/>
        <v>0.27299999999999969</v>
      </c>
      <c r="BB696" s="23">
        <f t="shared" si="652"/>
        <v>0.4009999999999998</v>
      </c>
      <c r="BC696" s="23">
        <f t="shared" si="653"/>
        <v>0.30900000000000016</v>
      </c>
      <c r="BD696" s="23">
        <f t="shared" si="654"/>
        <v>3.3999999999999808E-2</v>
      </c>
      <c r="BE696" s="23">
        <f t="shared" si="655"/>
        <v>-1.2999999999999901E-2</v>
      </c>
      <c r="BF696" s="23">
        <f t="shared" si="656"/>
        <v>-6.0000000000000497E-2</v>
      </c>
      <c r="BG696" s="23">
        <f t="shared" si="657"/>
        <v>-3.6500000000000199E-2</v>
      </c>
      <c r="BH696" s="23" t="str">
        <f t="shared" si="658"/>
        <v/>
      </c>
      <c r="BI696" s="23" t="str">
        <f t="shared" si="659"/>
        <v/>
      </c>
      <c r="BJ696" s="23" t="str">
        <f t="shared" si="660"/>
        <v/>
      </c>
      <c r="BK696" s="23" t="str">
        <f t="shared" si="661"/>
        <v/>
      </c>
      <c r="BL696" s="23" t="str">
        <f t="shared" si="662"/>
        <v/>
      </c>
      <c r="BM696" s="23" t="str">
        <f t="shared" si="663"/>
        <v/>
      </c>
      <c r="BN696" s="23" t="str">
        <f t="shared" si="664"/>
        <v/>
      </c>
      <c r="BP696" s="8">
        <f t="shared" si="669"/>
        <v>9.6000000000000085E-2</v>
      </c>
      <c r="BQ696" s="8">
        <f t="shared" si="670"/>
        <v>0.13199999999999967</v>
      </c>
      <c r="BR696" s="8">
        <f t="shared" si="671"/>
        <v>0.47299999999999986</v>
      </c>
      <c r="BS696" s="8" t="str">
        <f t="shared" si="672"/>
        <v/>
      </c>
      <c r="BT696" s="8">
        <f t="shared" si="673"/>
        <v>0.30499999999999972</v>
      </c>
      <c r="BU696" s="8">
        <f t="shared" si="674"/>
        <v>0.12199999999999989</v>
      </c>
      <c r="BV696" s="8">
        <f t="shared" si="675"/>
        <v>0.10700000000000021</v>
      </c>
      <c r="BW696" s="8">
        <f t="shared" si="676"/>
        <v>0.10400000000000009</v>
      </c>
      <c r="BX696" s="8">
        <f t="shared" si="677"/>
        <v>2.4000000000000021E-2</v>
      </c>
      <c r="BY696" s="8">
        <f t="shared" si="678"/>
        <v>3.6999999999999922E-2</v>
      </c>
      <c r="BZ696" s="8">
        <f t="shared" si="679"/>
        <v>0.27299999999999969</v>
      </c>
      <c r="CA696" s="8">
        <f t="shared" si="680"/>
        <v>0.4009999999999998</v>
      </c>
      <c r="CB696" s="8">
        <f t="shared" si="681"/>
        <v>0.30900000000000016</v>
      </c>
      <c r="CC696" s="8">
        <f t="shared" si="682"/>
        <v>3.3999999999999808E-2</v>
      </c>
      <c r="CD696" s="8">
        <f t="shared" si="683"/>
        <v>1.2999999999999901E-2</v>
      </c>
      <c r="CE696" s="8">
        <f t="shared" si="684"/>
        <v>6.0000000000000497E-2</v>
      </c>
      <c r="CF696" s="8">
        <f t="shared" si="685"/>
        <v>3.6500000000000199E-2</v>
      </c>
      <c r="CG696" s="8" t="str">
        <f t="shared" si="686"/>
        <v/>
      </c>
      <c r="CH696" s="8" t="str">
        <f t="shared" si="687"/>
        <v/>
      </c>
      <c r="CI696" s="8" t="str">
        <f t="shared" si="688"/>
        <v/>
      </c>
      <c r="CJ696" s="8" t="str">
        <f t="shared" si="689"/>
        <v/>
      </c>
      <c r="CK696" s="8" t="str">
        <f t="shared" si="690"/>
        <v/>
      </c>
      <c r="CL696" s="8" t="str">
        <f t="shared" si="691"/>
        <v/>
      </c>
      <c r="CM696" s="8" t="str">
        <f t="shared" si="692"/>
        <v/>
      </c>
      <c r="CN696" s="8"/>
    </row>
    <row r="697" spans="1:92">
      <c r="A697" s="1">
        <f t="shared" si="579"/>
        <v>695</v>
      </c>
      <c r="B697" s="19"/>
      <c r="C697" s="1">
        <v>7</v>
      </c>
      <c r="D697" s="4">
        <f t="shared" si="623"/>
        <v>69</v>
      </c>
      <c r="E697" s="4" t="s">
        <v>157</v>
      </c>
      <c r="F697" s="4">
        <v>1</v>
      </c>
      <c r="G697" s="4" t="s">
        <v>13</v>
      </c>
      <c r="H697" s="4" t="s">
        <v>19</v>
      </c>
      <c r="I697" s="4"/>
      <c r="J697" s="98">
        <v>87.1</v>
      </c>
      <c r="K697" s="1">
        <v>1.4999999999999999E-2</v>
      </c>
      <c r="L697" s="41">
        <v>5.7489999999999997</v>
      </c>
      <c r="M697" s="132" t="s">
        <v>234</v>
      </c>
      <c r="N697" s="1" t="s">
        <v>15</v>
      </c>
      <c r="O697" s="86"/>
      <c r="P697" s="87"/>
      <c r="Q697" s="3"/>
      <c r="R697" s="77">
        <v>6.22</v>
      </c>
      <c r="S697" s="23">
        <v>5.7359999999999998</v>
      </c>
      <c r="T697" s="23">
        <v>6.1029999999999998</v>
      </c>
      <c r="U697" s="23">
        <v>5.7679999999999998</v>
      </c>
      <c r="V697" s="23">
        <v>6.0220000000000002</v>
      </c>
      <c r="W697" s="23">
        <v>5.8440000000000003</v>
      </c>
      <c r="X697" s="23">
        <v>5.8419999999999996</v>
      </c>
      <c r="Y697" s="23">
        <v>5.8289999999999997</v>
      </c>
      <c r="Z697" s="23">
        <v>5.7489999999999997</v>
      </c>
      <c r="AA697" s="77">
        <v>5.7679999999999998</v>
      </c>
      <c r="AB697" s="23">
        <v>5.9720000000000004</v>
      </c>
      <c r="AC697" s="23">
        <v>6.0419999999999998</v>
      </c>
      <c r="AD697" s="23">
        <v>5.95</v>
      </c>
      <c r="AE697" s="23">
        <v>5.7510000000000003</v>
      </c>
      <c r="AF697" s="23">
        <v>5.6689999999999996</v>
      </c>
      <c r="AG697" s="23">
        <v>5.84</v>
      </c>
      <c r="AH697" s="23">
        <f t="shared" si="693"/>
        <v>5.7545000000000002</v>
      </c>
      <c r="AI697" s="88"/>
      <c r="AJ697" s="88"/>
      <c r="AK697" s="88"/>
      <c r="AL697" s="88"/>
      <c r="AM697" s="88"/>
      <c r="AN697" s="88"/>
      <c r="AO697" s="88"/>
      <c r="AP697" s="3"/>
      <c r="AQ697" s="23">
        <f t="shared" si="624"/>
        <v>0.47100000000000009</v>
      </c>
      <c r="AR697" s="23">
        <f t="shared" si="665"/>
        <v>-1.2999999999999901E-2</v>
      </c>
      <c r="AS697" s="23">
        <f t="shared" si="666"/>
        <v>0.35400000000000009</v>
      </c>
      <c r="AT697" s="23">
        <f t="shared" si="644"/>
        <v>1.9000000000000128E-2</v>
      </c>
      <c r="AU697" s="23">
        <f t="shared" si="645"/>
        <v>0.27300000000000058</v>
      </c>
      <c r="AV697" s="23">
        <f t="shared" si="646"/>
        <v>9.5000000000000639E-2</v>
      </c>
      <c r="AW697" s="23">
        <f t="shared" si="647"/>
        <v>9.2999999999999972E-2</v>
      </c>
      <c r="AX697" s="23">
        <f t="shared" si="648"/>
        <v>8.0000000000000071E-2</v>
      </c>
      <c r="AY697" s="23">
        <f t="shared" si="649"/>
        <v>0</v>
      </c>
      <c r="AZ697" s="23">
        <f t="shared" si="650"/>
        <v>1.9000000000000128E-2</v>
      </c>
      <c r="BA697" s="23">
        <f t="shared" si="651"/>
        <v>0.22300000000000075</v>
      </c>
      <c r="BB697" s="23">
        <f t="shared" si="652"/>
        <v>0.29300000000000015</v>
      </c>
      <c r="BC697" s="23">
        <f t="shared" si="653"/>
        <v>0.20100000000000051</v>
      </c>
      <c r="BD697" s="23">
        <f t="shared" si="654"/>
        <v>2.0000000000006679E-3</v>
      </c>
      <c r="BE697" s="23">
        <f t="shared" si="655"/>
        <v>-8.0000000000000071E-2</v>
      </c>
      <c r="BF697" s="23">
        <f t="shared" si="656"/>
        <v>9.1000000000000192E-2</v>
      </c>
      <c r="BG697" s="23">
        <f t="shared" si="657"/>
        <v>5.5000000000005045E-3</v>
      </c>
      <c r="BH697" s="23" t="str">
        <f t="shared" si="658"/>
        <v/>
      </c>
      <c r="BI697" s="23" t="str">
        <f t="shared" si="659"/>
        <v/>
      </c>
      <c r="BJ697" s="23" t="str">
        <f t="shared" si="660"/>
        <v/>
      </c>
      <c r="BK697" s="23" t="str">
        <f t="shared" si="661"/>
        <v/>
      </c>
      <c r="BL697" s="23" t="str">
        <f t="shared" si="662"/>
        <v/>
      </c>
      <c r="BM697" s="23" t="str">
        <f t="shared" si="663"/>
        <v/>
      </c>
      <c r="BN697" s="23" t="str">
        <f t="shared" si="664"/>
        <v/>
      </c>
      <c r="BP697" s="8">
        <f t="shared" si="669"/>
        <v>0.47100000000000009</v>
      </c>
      <c r="BQ697" s="8">
        <f t="shared" si="670"/>
        <v>1.2999999999999901E-2</v>
      </c>
      <c r="BR697" s="8">
        <f t="shared" si="671"/>
        <v>0.35400000000000009</v>
      </c>
      <c r="BS697" s="8">
        <f t="shared" si="672"/>
        <v>1.9000000000000128E-2</v>
      </c>
      <c r="BT697" s="8">
        <f t="shared" si="673"/>
        <v>0.27300000000000058</v>
      </c>
      <c r="BU697" s="8">
        <f t="shared" si="674"/>
        <v>9.5000000000000639E-2</v>
      </c>
      <c r="BV697" s="8">
        <f t="shared" si="675"/>
        <v>9.2999999999999972E-2</v>
      </c>
      <c r="BW697" s="8">
        <f t="shared" si="676"/>
        <v>8.0000000000000071E-2</v>
      </c>
      <c r="BX697" s="8">
        <f t="shared" si="677"/>
        <v>0</v>
      </c>
      <c r="BY697" s="8">
        <f t="shared" si="678"/>
        <v>1.9000000000000128E-2</v>
      </c>
      <c r="BZ697" s="8">
        <f t="shared" si="679"/>
        <v>0.22300000000000075</v>
      </c>
      <c r="CA697" s="8">
        <f t="shared" si="680"/>
        <v>0.29300000000000015</v>
      </c>
      <c r="CB697" s="8">
        <f t="shared" si="681"/>
        <v>0.20100000000000051</v>
      </c>
      <c r="CC697" s="8">
        <f t="shared" si="682"/>
        <v>2.0000000000006679E-3</v>
      </c>
      <c r="CD697" s="8">
        <f t="shared" si="683"/>
        <v>8.0000000000000071E-2</v>
      </c>
      <c r="CE697" s="8">
        <f t="shared" si="684"/>
        <v>9.1000000000000192E-2</v>
      </c>
      <c r="CF697" s="8">
        <f t="shared" si="685"/>
        <v>5.5000000000005045E-3</v>
      </c>
      <c r="CG697" s="8" t="str">
        <f t="shared" si="686"/>
        <v/>
      </c>
      <c r="CH697" s="8" t="str">
        <f t="shared" si="687"/>
        <v/>
      </c>
      <c r="CI697" s="8" t="str">
        <f t="shared" si="688"/>
        <v/>
      </c>
      <c r="CJ697" s="8" t="str">
        <f t="shared" si="689"/>
        <v/>
      </c>
      <c r="CK697" s="8" t="str">
        <f t="shared" si="690"/>
        <v/>
      </c>
      <c r="CL697" s="8" t="str">
        <f t="shared" si="691"/>
        <v/>
      </c>
      <c r="CM697" s="8" t="str">
        <f t="shared" si="692"/>
        <v/>
      </c>
      <c r="CN697" s="8"/>
    </row>
    <row r="698" spans="1:92">
      <c r="A698" s="1">
        <f t="shared" si="579"/>
        <v>696</v>
      </c>
      <c r="B698" s="19"/>
      <c r="C698" s="1">
        <v>7</v>
      </c>
      <c r="D698" s="4">
        <f t="shared" si="623"/>
        <v>69</v>
      </c>
      <c r="E698" s="4" t="s">
        <v>157</v>
      </c>
      <c r="F698" s="4">
        <v>1</v>
      </c>
      <c r="G698" s="4" t="s">
        <v>16</v>
      </c>
      <c r="H698" s="4" t="s">
        <v>17</v>
      </c>
      <c r="I698" s="4"/>
      <c r="J698" s="98">
        <v>86.2</v>
      </c>
      <c r="K698" s="1">
        <v>6.0000000000000001E-3</v>
      </c>
      <c r="L698" s="41">
        <v>6.4660000000000002</v>
      </c>
      <c r="M698" s="132" t="s">
        <v>234</v>
      </c>
      <c r="N698" s="1" t="s">
        <v>15</v>
      </c>
      <c r="O698" s="86"/>
      <c r="P698" s="87"/>
      <c r="Q698" s="3"/>
      <c r="R698" s="77">
        <v>5.9119999999999999</v>
      </c>
      <c r="S698" s="23">
        <v>5.8209999999999997</v>
      </c>
      <c r="T698" s="23">
        <v>6.8860000000000001</v>
      </c>
      <c r="U698" s="23">
        <v>7.2009999999999996</v>
      </c>
      <c r="V698" s="23">
        <v>6.798</v>
      </c>
      <c r="W698" s="23">
        <v>6.5819999999999999</v>
      </c>
      <c r="X698" s="23">
        <v>6.5670000000000002</v>
      </c>
      <c r="Y698" s="23">
        <v>6.57</v>
      </c>
      <c r="Z698" s="23">
        <v>6.3890000000000002</v>
      </c>
      <c r="AA698" s="77">
        <v>6.4589999999999996</v>
      </c>
      <c r="AB698" s="23">
        <v>6.6360000000000001</v>
      </c>
      <c r="AC698" s="23">
        <v>6.6840000000000002</v>
      </c>
      <c r="AD698" s="23">
        <v>6.3979999999999997</v>
      </c>
      <c r="AE698" s="23">
        <v>6.42</v>
      </c>
      <c r="AF698" s="23">
        <v>5.8250000000000002</v>
      </c>
      <c r="AG698" s="23">
        <v>7.2110000000000003</v>
      </c>
      <c r="AH698" s="23">
        <f>AVERAGE(AF698:AG698)</f>
        <v>6.5180000000000007</v>
      </c>
      <c r="AI698" s="88"/>
      <c r="AJ698" s="88"/>
      <c r="AK698" s="88"/>
      <c r="AL698" s="88"/>
      <c r="AM698" s="88"/>
      <c r="AN698" s="88"/>
      <c r="AO698" s="88"/>
      <c r="AP698" s="3"/>
      <c r="AQ698" s="23">
        <f t="shared" si="624"/>
        <v>-0.55400000000000027</v>
      </c>
      <c r="AR698" s="23">
        <f t="shared" si="665"/>
        <v>-0.64500000000000046</v>
      </c>
      <c r="AS698" s="23">
        <f t="shared" si="666"/>
        <v>0.41999999999999993</v>
      </c>
      <c r="AT698" s="23">
        <f t="shared" si="644"/>
        <v>0.73499999999999943</v>
      </c>
      <c r="AU698" s="23">
        <f t="shared" si="645"/>
        <v>0.33199999999999985</v>
      </c>
      <c r="AV698" s="23">
        <f t="shared" si="646"/>
        <v>0.11599999999999966</v>
      </c>
      <c r="AW698" s="23">
        <f t="shared" si="647"/>
        <v>0.10099999999999998</v>
      </c>
      <c r="AX698" s="23">
        <f t="shared" si="648"/>
        <v>0.10400000000000009</v>
      </c>
      <c r="AY698" s="23">
        <f t="shared" si="649"/>
        <v>-7.6999999999999957E-2</v>
      </c>
      <c r="AZ698" s="23">
        <f t="shared" si="650"/>
        <v>-7.0000000000005613E-3</v>
      </c>
      <c r="BA698" s="23">
        <f t="shared" si="651"/>
        <v>0.16999999999999993</v>
      </c>
      <c r="BB698" s="23">
        <f t="shared" si="652"/>
        <v>0.21799999999999997</v>
      </c>
      <c r="BC698" s="23">
        <f t="shared" si="653"/>
        <v>-6.8000000000000504E-2</v>
      </c>
      <c r="BD698" s="23">
        <f t="shared" si="654"/>
        <v>-4.6000000000000263E-2</v>
      </c>
      <c r="BE698" s="23">
        <f t="shared" si="655"/>
        <v>-0.64100000000000001</v>
      </c>
      <c r="BF698" s="23">
        <f t="shared" si="656"/>
        <v>0.74500000000000011</v>
      </c>
      <c r="BG698" s="23">
        <f t="shared" si="657"/>
        <v>5.200000000000049E-2</v>
      </c>
      <c r="BH698" s="23" t="str">
        <f t="shared" si="658"/>
        <v/>
      </c>
      <c r="BI698" s="23" t="str">
        <f t="shared" si="659"/>
        <v/>
      </c>
      <c r="BJ698" s="23" t="str">
        <f t="shared" si="660"/>
        <v/>
      </c>
      <c r="BK698" s="23" t="str">
        <f t="shared" si="661"/>
        <v/>
      </c>
      <c r="BL698" s="23" t="str">
        <f t="shared" si="662"/>
        <v/>
      </c>
      <c r="BM698" s="23" t="str">
        <f t="shared" si="663"/>
        <v/>
      </c>
      <c r="BN698" s="23" t="str">
        <f t="shared" si="664"/>
        <v/>
      </c>
      <c r="BP698" s="8">
        <f t="shared" si="669"/>
        <v>0.55400000000000027</v>
      </c>
      <c r="BQ698" s="8">
        <f t="shared" si="670"/>
        <v>0.64500000000000046</v>
      </c>
      <c r="BR698" s="8">
        <f t="shared" si="671"/>
        <v>0.41999999999999993</v>
      </c>
      <c r="BS698" s="8">
        <f t="shared" si="672"/>
        <v>0.73499999999999943</v>
      </c>
      <c r="BT698" s="8">
        <f t="shared" si="673"/>
        <v>0.33199999999999985</v>
      </c>
      <c r="BU698" s="8">
        <f t="shared" si="674"/>
        <v>0.11599999999999966</v>
      </c>
      <c r="BV698" s="8">
        <f t="shared" si="675"/>
        <v>0.10099999999999998</v>
      </c>
      <c r="BW698" s="8">
        <f t="shared" si="676"/>
        <v>0.10400000000000009</v>
      </c>
      <c r="BX698" s="8">
        <f t="shared" si="677"/>
        <v>7.6999999999999957E-2</v>
      </c>
      <c r="BY698" s="8">
        <f t="shared" si="678"/>
        <v>7.0000000000005613E-3</v>
      </c>
      <c r="BZ698" s="8">
        <f t="shared" si="679"/>
        <v>0.16999999999999993</v>
      </c>
      <c r="CA698" s="8">
        <f t="shared" si="680"/>
        <v>0.21799999999999997</v>
      </c>
      <c r="CB698" s="8">
        <f t="shared" si="681"/>
        <v>6.8000000000000504E-2</v>
      </c>
      <c r="CC698" s="8">
        <f t="shared" si="682"/>
        <v>4.6000000000000263E-2</v>
      </c>
      <c r="CD698" s="8">
        <f t="shared" si="683"/>
        <v>0.64100000000000001</v>
      </c>
      <c r="CE698" s="8">
        <f t="shared" si="684"/>
        <v>0.74500000000000011</v>
      </c>
      <c r="CF698" s="8">
        <f t="shared" si="685"/>
        <v>5.200000000000049E-2</v>
      </c>
      <c r="CG698" s="8" t="str">
        <f t="shared" si="686"/>
        <v/>
      </c>
      <c r="CH698" s="8" t="str">
        <f t="shared" si="687"/>
        <v/>
      </c>
      <c r="CI698" s="8" t="str">
        <f t="shared" si="688"/>
        <v/>
      </c>
      <c r="CJ698" s="8" t="str">
        <f t="shared" si="689"/>
        <v/>
      </c>
      <c r="CK698" s="8" t="str">
        <f t="shared" si="690"/>
        <v/>
      </c>
      <c r="CL698" s="8" t="str">
        <f t="shared" si="691"/>
        <v/>
      </c>
      <c r="CM698" s="8" t="str">
        <f t="shared" si="692"/>
        <v/>
      </c>
      <c r="CN698" s="8"/>
    </row>
    <row r="699" spans="1:92">
      <c r="A699" s="1">
        <f t="shared" si="579"/>
        <v>697</v>
      </c>
      <c r="B699" s="19"/>
      <c r="C699" s="1">
        <v>7</v>
      </c>
      <c r="D699" s="4">
        <f t="shared" si="623"/>
        <v>69</v>
      </c>
      <c r="E699" s="4" t="s">
        <v>148</v>
      </c>
      <c r="F699" s="4">
        <v>1</v>
      </c>
      <c r="G699" s="4" t="s">
        <v>16</v>
      </c>
      <c r="H699" s="4" t="s">
        <v>24</v>
      </c>
      <c r="I699" s="4"/>
      <c r="J699" s="98">
        <v>91.1</v>
      </c>
      <c r="K699" s="1">
        <v>2.7E-2</v>
      </c>
      <c r="L699" s="41">
        <v>6.5460000000000003</v>
      </c>
      <c r="M699" s="132" t="s">
        <v>234</v>
      </c>
      <c r="N699" s="1" t="s">
        <v>15</v>
      </c>
      <c r="O699" s="86"/>
      <c r="P699" s="87"/>
      <c r="Q699" s="3"/>
      <c r="R699" s="77">
        <v>6.6159999999999997</v>
      </c>
      <c r="S699" s="23">
        <v>6.4480000000000004</v>
      </c>
      <c r="T699" s="23">
        <v>6.8689999999999998</v>
      </c>
      <c r="U699" s="23">
        <v>6.6920000000000002</v>
      </c>
      <c r="V699" s="23">
        <v>6.6660000000000004</v>
      </c>
      <c r="W699" s="23">
        <v>6.5810000000000004</v>
      </c>
      <c r="X699" s="23">
        <v>6.5890000000000004</v>
      </c>
      <c r="Y699" s="23">
        <v>6.5910000000000002</v>
      </c>
      <c r="Z699" s="23">
        <v>6.5380000000000003</v>
      </c>
      <c r="AA699" s="77">
        <v>6.548</v>
      </c>
      <c r="AB699" s="23">
        <v>6.7779999999999996</v>
      </c>
      <c r="AC699" s="23">
        <v>6.7489999999999997</v>
      </c>
      <c r="AD699" s="23">
        <v>6.6479999999999997</v>
      </c>
      <c r="AE699" s="23">
        <v>6.6239999999999997</v>
      </c>
      <c r="AF699" s="23">
        <v>6.4619999999999997</v>
      </c>
      <c r="AG699" s="23">
        <v>6.5389999999999997</v>
      </c>
      <c r="AH699" s="23">
        <f t="shared" si="693"/>
        <v>6.5004999999999997</v>
      </c>
      <c r="AI699" s="88"/>
      <c r="AJ699" s="88"/>
      <c r="AK699" s="88"/>
      <c r="AL699" s="88"/>
      <c r="AM699" s="88"/>
      <c r="AN699" s="88"/>
      <c r="AO699" s="88"/>
      <c r="AP699" s="3"/>
      <c r="AQ699" s="23">
        <f t="shared" si="624"/>
        <v>6.9999999999999396E-2</v>
      </c>
      <c r="AR699" s="23">
        <f t="shared" si="665"/>
        <v>-9.7999999999999865E-2</v>
      </c>
      <c r="AS699" s="23">
        <f t="shared" si="666"/>
        <v>0.32299999999999951</v>
      </c>
      <c r="AT699" s="23">
        <f t="shared" si="644"/>
        <v>0.14599999999999991</v>
      </c>
      <c r="AU699" s="23">
        <f t="shared" si="645"/>
        <v>0.12000000000000011</v>
      </c>
      <c r="AV699" s="23">
        <f t="shared" si="646"/>
        <v>3.5000000000000142E-2</v>
      </c>
      <c r="AW699" s="23">
        <f t="shared" si="647"/>
        <v>4.3000000000000149E-2</v>
      </c>
      <c r="AX699" s="23">
        <f t="shared" si="648"/>
        <v>4.4999999999999929E-2</v>
      </c>
      <c r="AY699" s="23">
        <f t="shared" si="649"/>
        <v>-8.0000000000000071E-3</v>
      </c>
      <c r="AZ699" s="23">
        <f t="shared" si="650"/>
        <v>1.9999999999997797E-3</v>
      </c>
      <c r="BA699" s="23">
        <f t="shared" si="651"/>
        <v>0.23199999999999932</v>
      </c>
      <c r="BB699" s="23">
        <f t="shared" si="652"/>
        <v>0.2029999999999994</v>
      </c>
      <c r="BC699" s="23">
        <f t="shared" si="653"/>
        <v>0.10199999999999942</v>
      </c>
      <c r="BD699" s="23">
        <f t="shared" si="654"/>
        <v>7.7999999999999403E-2</v>
      </c>
      <c r="BE699" s="23">
        <f t="shared" si="655"/>
        <v>-8.4000000000000519E-2</v>
      </c>
      <c r="BF699" s="23">
        <f t="shared" si="656"/>
        <v>-7.0000000000005613E-3</v>
      </c>
      <c r="BG699" s="23">
        <f t="shared" si="657"/>
        <v>-4.550000000000054E-2</v>
      </c>
      <c r="BH699" s="23" t="str">
        <f t="shared" si="658"/>
        <v/>
      </c>
      <c r="BI699" s="23" t="str">
        <f t="shared" si="659"/>
        <v/>
      </c>
      <c r="BJ699" s="23" t="str">
        <f t="shared" si="660"/>
        <v/>
      </c>
      <c r="BK699" s="23" t="str">
        <f t="shared" si="661"/>
        <v/>
      </c>
      <c r="BL699" s="23" t="str">
        <f t="shared" si="662"/>
        <v/>
      </c>
      <c r="BM699" s="23" t="str">
        <f t="shared" si="663"/>
        <v/>
      </c>
      <c r="BN699" s="23" t="str">
        <f t="shared" si="664"/>
        <v/>
      </c>
      <c r="BP699" s="8">
        <f t="shared" si="669"/>
        <v>6.9999999999999396E-2</v>
      </c>
      <c r="BQ699" s="8">
        <f t="shared" si="670"/>
        <v>9.7999999999999865E-2</v>
      </c>
      <c r="BR699" s="8">
        <f t="shared" si="671"/>
        <v>0.32299999999999951</v>
      </c>
      <c r="BS699" s="8">
        <f t="shared" si="672"/>
        <v>0.14599999999999991</v>
      </c>
      <c r="BT699" s="8">
        <f t="shared" si="673"/>
        <v>0.12000000000000011</v>
      </c>
      <c r="BU699" s="8">
        <f t="shared" si="674"/>
        <v>3.5000000000000142E-2</v>
      </c>
      <c r="BV699" s="8">
        <f t="shared" si="675"/>
        <v>4.3000000000000149E-2</v>
      </c>
      <c r="BW699" s="8">
        <f t="shared" si="676"/>
        <v>4.4999999999999929E-2</v>
      </c>
      <c r="BX699" s="8">
        <f t="shared" si="677"/>
        <v>8.0000000000000071E-3</v>
      </c>
      <c r="BY699" s="8">
        <f t="shared" si="678"/>
        <v>1.9999999999997797E-3</v>
      </c>
      <c r="BZ699" s="8">
        <f t="shared" si="679"/>
        <v>0.23199999999999932</v>
      </c>
      <c r="CA699" s="8">
        <f t="shared" si="680"/>
        <v>0.2029999999999994</v>
      </c>
      <c r="CB699" s="8">
        <f t="shared" si="681"/>
        <v>0.10199999999999942</v>
      </c>
      <c r="CC699" s="8">
        <f t="shared" si="682"/>
        <v>7.7999999999999403E-2</v>
      </c>
      <c r="CD699" s="8">
        <f t="shared" si="683"/>
        <v>8.4000000000000519E-2</v>
      </c>
      <c r="CE699" s="8">
        <f t="shared" si="684"/>
        <v>7.0000000000005613E-3</v>
      </c>
      <c r="CF699" s="8">
        <f t="shared" si="685"/>
        <v>4.550000000000054E-2</v>
      </c>
      <c r="CG699" s="8" t="str">
        <f t="shared" si="686"/>
        <v/>
      </c>
      <c r="CH699" s="8" t="str">
        <f t="shared" si="687"/>
        <v/>
      </c>
      <c r="CI699" s="8" t="str">
        <f t="shared" si="688"/>
        <v/>
      </c>
      <c r="CJ699" s="8" t="str">
        <f t="shared" si="689"/>
        <v/>
      </c>
      <c r="CK699" s="8" t="str">
        <f t="shared" si="690"/>
        <v/>
      </c>
      <c r="CL699" s="8" t="str">
        <f t="shared" si="691"/>
        <v/>
      </c>
      <c r="CM699" s="8" t="str">
        <f t="shared" si="692"/>
        <v/>
      </c>
      <c r="CN699" s="8"/>
    </row>
    <row r="700" spans="1:92">
      <c r="A700" s="1">
        <f t="shared" si="579"/>
        <v>698</v>
      </c>
      <c r="B700" s="19"/>
      <c r="C700" s="1">
        <v>7</v>
      </c>
      <c r="D700" s="4">
        <f t="shared" si="623"/>
        <v>69</v>
      </c>
      <c r="E700" s="4" t="s">
        <v>150</v>
      </c>
      <c r="F700" s="4">
        <v>3</v>
      </c>
      <c r="G700" s="4" t="s">
        <v>13</v>
      </c>
      <c r="H700" s="4" t="s">
        <v>14</v>
      </c>
      <c r="I700" s="4"/>
      <c r="J700" s="98">
        <v>96.3</v>
      </c>
      <c r="K700" s="69"/>
      <c r="L700" s="41">
        <v>3.819</v>
      </c>
      <c r="M700" s="132" t="s">
        <v>130</v>
      </c>
      <c r="N700" s="1" t="s">
        <v>15</v>
      </c>
      <c r="O700" s="86"/>
      <c r="P700" s="87"/>
      <c r="Q700" s="3"/>
      <c r="R700" s="77">
        <v>3.9119999999999999</v>
      </c>
      <c r="S700" s="23">
        <v>3.855</v>
      </c>
      <c r="T700" s="23">
        <v>4.0880000000000001</v>
      </c>
      <c r="U700" s="23">
        <v>3.7349999999999999</v>
      </c>
      <c r="V700" s="23">
        <v>3.9740000000000002</v>
      </c>
      <c r="W700" s="11"/>
      <c r="X700" s="11"/>
      <c r="Y700" s="11"/>
      <c r="Z700" s="77">
        <v>3.8319999999999999</v>
      </c>
      <c r="AA700" s="11"/>
      <c r="AB700" s="23">
        <v>3.9889999999999999</v>
      </c>
      <c r="AC700" s="23">
        <v>4.1470000000000002</v>
      </c>
      <c r="AD700" s="23">
        <v>4.0579999999999998</v>
      </c>
      <c r="AE700" s="23">
        <v>3.7589999999999999</v>
      </c>
      <c r="AF700" s="23">
        <v>3.6560000000000001</v>
      </c>
      <c r="AG700" s="23">
        <v>3.95</v>
      </c>
      <c r="AH700" s="23">
        <f t="shared" si="693"/>
        <v>3.8029999999999999</v>
      </c>
      <c r="AI700" s="88"/>
      <c r="AJ700" s="88"/>
      <c r="AK700" s="88"/>
      <c r="AL700" s="88"/>
      <c r="AM700" s="88"/>
      <c r="AN700" s="88"/>
      <c r="AO700" s="88"/>
      <c r="AP700" s="3"/>
      <c r="AQ700" s="23">
        <f t="shared" si="624"/>
        <v>9.2999999999999972E-2</v>
      </c>
      <c r="AR700" s="23">
        <f t="shared" si="665"/>
        <v>3.6000000000000032E-2</v>
      </c>
      <c r="AS700" s="23">
        <f t="shared" si="666"/>
        <v>0.26900000000000013</v>
      </c>
      <c r="AT700" s="23">
        <f t="shared" si="644"/>
        <v>-8.4000000000000075E-2</v>
      </c>
      <c r="AU700" s="23">
        <f t="shared" si="645"/>
        <v>0.15500000000000025</v>
      </c>
      <c r="AV700" s="23" t="str">
        <f t="shared" si="646"/>
        <v/>
      </c>
      <c r="AW700" s="23" t="str">
        <f t="shared" si="647"/>
        <v/>
      </c>
      <c r="AX700" s="23" t="str">
        <f t="shared" si="648"/>
        <v/>
      </c>
      <c r="AY700" s="23">
        <f t="shared" si="649"/>
        <v>1.2999999999999901E-2</v>
      </c>
      <c r="AZ700" s="23" t="str">
        <f t="shared" si="650"/>
        <v/>
      </c>
      <c r="BA700" s="23">
        <f t="shared" si="651"/>
        <v>0.16999999999999993</v>
      </c>
      <c r="BB700" s="23">
        <f t="shared" si="652"/>
        <v>0.32800000000000029</v>
      </c>
      <c r="BC700" s="23">
        <f t="shared" si="653"/>
        <v>0.23899999999999988</v>
      </c>
      <c r="BD700" s="23">
        <f t="shared" si="654"/>
        <v>-6.0000000000000053E-2</v>
      </c>
      <c r="BE700" s="23">
        <f t="shared" si="655"/>
        <v>-0.16299999999999981</v>
      </c>
      <c r="BF700" s="23">
        <f t="shared" si="656"/>
        <v>0.13100000000000023</v>
      </c>
      <c r="BG700" s="23">
        <f t="shared" si="657"/>
        <v>-1.6000000000000014E-2</v>
      </c>
      <c r="BH700" s="23" t="str">
        <f t="shared" si="658"/>
        <v/>
      </c>
      <c r="BI700" s="23" t="str">
        <f t="shared" si="659"/>
        <v/>
      </c>
      <c r="BJ700" s="23" t="str">
        <f t="shared" si="660"/>
        <v/>
      </c>
      <c r="BK700" s="23" t="str">
        <f t="shared" si="661"/>
        <v/>
      </c>
      <c r="BL700" s="23" t="str">
        <f t="shared" si="662"/>
        <v/>
      </c>
      <c r="BM700" s="23" t="str">
        <f t="shared" si="663"/>
        <v/>
      </c>
      <c r="BN700" s="23" t="str">
        <f t="shared" si="664"/>
        <v/>
      </c>
      <c r="BP700" s="8">
        <f t="shared" si="669"/>
        <v>9.2999999999999972E-2</v>
      </c>
      <c r="BQ700" s="8">
        <f t="shared" si="670"/>
        <v>3.6000000000000032E-2</v>
      </c>
      <c r="BR700" s="8">
        <f t="shared" si="671"/>
        <v>0.26900000000000013</v>
      </c>
      <c r="BS700" s="8">
        <f t="shared" si="672"/>
        <v>8.4000000000000075E-2</v>
      </c>
      <c r="BT700" s="8">
        <f t="shared" si="673"/>
        <v>0.15500000000000025</v>
      </c>
      <c r="BU700" s="8" t="str">
        <f t="shared" si="674"/>
        <v/>
      </c>
      <c r="BV700" s="8" t="str">
        <f t="shared" si="675"/>
        <v/>
      </c>
      <c r="BW700" s="8" t="str">
        <f t="shared" si="676"/>
        <v/>
      </c>
      <c r="BX700" s="8">
        <f t="shared" si="677"/>
        <v>1.2999999999999901E-2</v>
      </c>
      <c r="BY700" s="8" t="str">
        <f t="shared" si="678"/>
        <v/>
      </c>
      <c r="BZ700" s="8">
        <f t="shared" si="679"/>
        <v>0.16999999999999993</v>
      </c>
      <c r="CA700" s="8">
        <f t="shared" si="680"/>
        <v>0.32800000000000029</v>
      </c>
      <c r="CB700" s="8">
        <f t="shared" si="681"/>
        <v>0.23899999999999988</v>
      </c>
      <c r="CC700" s="8">
        <f t="shared" si="682"/>
        <v>6.0000000000000053E-2</v>
      </c>
      <c r="CD700" s="8">
        <f t="shared" si="683"/>
        <v>0.16299999999999981</v>
      </c>
      <c r="CE700" s="8">
        <f t="shared" si="684"/>
        <v>0.13100000000000023</v>
      </c>
      <c r="CF700" s="8">
        <f t="shared" si="685"/>
        <v>1.6000000000000014E-2</v>
      </c>
      <c r="CG700" s="8" t="str">
        <f t="shared" si="686"/>
        <v/>
      </c>
      <c r="CH700" s="8" t="str">
        <f t="shared" si="687"/>
        <v/>
      </c>
      <c r="CI700" s="8" t="str">
        <f t="shared" si="688"/>
        <v/>
      </c>
      <c r="CJ700" s="8" t="str">
        <f t="shared" si="689"/>
        <v/>
      </c>
      <c r="CK700" s="8" t="str">
        <f t="shared" si="690"/>
        <v/>
      </c>
      <c r="CL700" s="8" t="str">
        <f t="shared" si="691"/>
        <v/>
      </c>
      <c r="CM700" s="8" t="str">
        <f t="shared" si="692"/>
        <v/>
      </c>
      <c r="CN700" s="8"/>
    </row>
    <row r="701" spans="1:92">
      <c r="A701" s="1">
        <f t="shared" si="579"/>
        <v>699</v>
      </c>
      <c r="B701" s="19"/>
      <c r="C701" s="1">
        <v>7</v>
      </c>
      <c r="D701" s="4">
        <f t="shared" si="623"/>
        <v>69</v>
      </c>
      <c r="E701" s="4" t="s">
        <v>163</v>
      </c>
      <c r="F701" s="4">
        <v>3</v>
      </c>
      <c r="G701" s="4" t="s">
        <v>13</v>
      </c>
      <c r="H701" s="4" t="s">
        <v>19</v>
      </c>
      <c r="I701" s="4"/>
      <c r="J701" s="98">
        <v>97.9</v>
      </c>
      <c r="K701" s="69"/>
      <c r="L701" s="41">
        <v>3.9670000000000005</v>
      </c>
      <c r="M701" s="132" t="s">
        <v>130</v>
      </c>
      <c r="N701" s="1" t="s">
        <v>15</v>
      </c>
      <c r="O701" s="86"/>
      <c r="P701" s="87"/>
      <c r="Q701" s="3"/>
      <c r="R701" s="77">
        <v>4.2869999999999999</v>
      </c>
      <c r="S701" s="23">
        <v>4.141</v>
      </c>
      <c r="T701" s="23">
        <v>4.1970000000000001</v>
      </c>
      <c r="U701" s="23">
        <v>3.726</v>
      </c>
      <c r="V701" s="23">
        <v>3.944</v>
      </c>
      <c r="W701" s="11"/>
      <c r="X701" s="11"/>
      <c r="Y701" s="11"/>
      <c r="Z701" s="77">
        <v>3.9870000000000001</v>
      </c>
      <c r="AA701" s="11"/>
      <c r="AB701" s="23">
        <v>4.101</v>
      </c>
      <c r="AC701" s="23">
        <v>4.141</v>
      </c>
      <c r="AD701" s="23">
        <v>4.1440000000000001</v>
      </c>
      <c r="AE701" s="23">
        <v>3.944</v>
      </c>
      <c r="AF701" s="23">
        <v>4.0549999999999997</v>
      </c>
      <c r="AG701" s="23">
        <v>3.73</v>
      </c>
      <c r="AH701" s="23">
        <f t="shared" si="693"/>
        <v>3.8925000000000001</v>
      </c>
      <c r="AI701" s="88"/>
      <c r="AJ701" s="88"/>
      <c r="AK701" s="88"/>
      <c r="AL701" s="88"/>
      <c r="AM701" s="88"/>
      <c r="AN701" s="88"/>
      <c r="AO701" s="88"/>
      <c r="AP701" s="3"/>
      <c r="AQ701" s="23">
        <f t="shared" si="624"/>
        <v>0.3199999999999994</v>
      </c>
      <c r="AR701" s="23">
        <f t="shared" si="665"/>
        <v>0.17399999999999949</v>
      </c>
      <c r="AS701" s="23">
        <f t="shared" si="666"/>
        <v>0.22999999999999954</v>
      </c>
      <c r="AT701" s="23">
        <f t="shared" si="644"/>
        <v>-0.24100000000000055</v>
      </c>
      <c r="AU701" s="23">
        <f t="shared" si="645"/>
        <v>-2.3000000000000576E-2</v>
      </c>
      <c r="AV701" s="23" t="str">
        <f t="shared" si="646"/>
        <v/>
      </c>
      <c r="AW701" s="23" t="str">
        <f t="shared" si="647"/>
        <v/>
      </c>
      <c r="AX701" s="23" t="str">
        <f t="shared" si="648"/>
        <v/>
      </c>
      <c r="AY701" s="23">
        <f t="shared" si="649"/>
        <v>1.9999999999999574E-2</v>
      </c>
      <c r="AZ701" s="23" t="str">
        <f t="shared" si="650"/>
        <v/>
      </c>
      <c r="BA701" s="23">
        <f t="shared" si="651"/>
        <v>0.13399999999999945</v>
      </c>
      <c r="BB701" s="23">
        <f t="shared" si="652"/>
        <v>0.17399999999999949</v>
      </c>
      <c r="BC701" s="23">
        <f t="shared" si="653"/>
        <v>0.1769999999999996</v>
      </c>
      <c r="BD701" s="23">
        <f t="shared" si="654"/>
        <v>-2.3000000000000576E-2</v>
      </c>
      <c r="BE701" s="23">
        <f t="shared" si="655"/>
        <v>8.799999999999919E-2</v>
      </c>
      <c r="BF701" s="23">
        <f t="shared" si="656"/>
        <v>-0.23700000000000054</v>
      </c>
      <c r="BG701" s="23">
        <f t="shared" si="657"/>
        <v>-7.4500000000000455E-2</v>
      </c>
      <c r="BH701" s="23" t="str">
        <f t="shared" si="658"/>
        <v/>
      </c>
      <c r="BI701" s="23" t="str">
        <f t="shared" si="659"/>
        <v/>
      </c>
      <c r="BJ701" s="23" t="str">
        <f t="shared" si="660"/>
        <v/>
      </c>
      <c r="BK701" s="23" t="str">
        <f t="shared" si="661"/>
        <v/>
      </c>
      <c r="BL701" s="23" t="str">
        <f t="shared" si="662"/>
        <v/>
      </c>
      <c r="BM701" s="23" t="str">
        <f t="shared" si="663"/>
        <v/>
      </c>
      <c r="BN701" s="23" t="str">
        <f t="shared" si="664"/>
        <v/>
      </c>
      <c r="BP701" s="8">
        <f t="shared" si="669"/>
        <v>0.3199999999999994</v>
      </c>
      <c r="BQ701" s="8">
        <f t="shared" si="670"/>
        <v>0.17399999999999949</v>
      </c>
      <c r="BR701" s="8">
        <f t="shared" si="671"/>
        <v>0.22999999999999954</v>
      </c>
      <c r="BS701" s="8">
        <f t="shared" si="672"/>
        <v>0.24100000000000055</v>
      </c>
      <c r="BT701" s="8">
        <f t="shared" si="673"/>
        <v>2.3000000000000576E-2</v>
      </c>
      <c r="BU701" s="8" t="str">
        <f t="shared" si="674"/>
        <v/>
      </c>
      <c r="BV701" s="8" t="str">
        <f t="shared" si="675"/>
        <v/>
      </c>
      <c r="BW701" s="8" t="str">
        <f t="shared" si="676"/>
        <v/>
      </c>
      <c r="BX701" s="8">
        <f t="shared" si="677"/>
        <v>1.9999999999999574E-2</v>
      </c>
      <c r="BY701" s="8" t="str">
        <f t="shared" si="678"/>
        <v/>
      </c>
      <c r="BZ701" s="8">
        <f t="shared" si="679"/>
        <v>0.13399999999999945</v>
      </c>
      <c r="CA701" s="8">
        <f t="shared" si="680"/>
        <v>0.17399999999999949</v>
      </c>
      <c r="CB701" s="8">
        <f t="shared" si="681"/>
        <v>0.1769999999999996</v>
      </c>
      <c r="CC701" s="8">
        <f t="shared" si="682"/>
        <v>2.3000000000000576E-2</v>
      </c>
      <c r="CD701" s="8">
        <f t="shared" si="683"/>
        <v>8.799999999999919E-2</v>
      </c>
      <c r="CE701" s="8">
        <f t="shared" si="684"/>
        <v>0.23700000000000054</v>
      </c>
      <c r="CF701" s="8">
        <f t="shared" si="685"/>
        <v>7.4500000000000455E-2</v>
      </c>
      <c r="CG701" s="8" t="str">
        <f t="shared" si="686"/>
        <v/>
      </c>
      <c r="CH701" s="8" t="str">
        <f t="shared" si="687"/>
        <v/>
      </c>
      <c r="CI701" s="8" t="str">
        <f t="shared" si="688"/>
        <v/>
      </c>
      <c r="CJ701" s="8" t="str">
        <f t="shared" si="689"/>
        <v/>
      </c>
      <c r="CK701" s="8" t="str">
        <f t="shared" si="690"/>
        <v/>
      </c>
      <c r="CL701" s="8" t="str">
        <f t="shared" si="691"/>
        <v/>
      </c>
      <c r="CM701" s="8" t="str">
        <f t="shared" si="692"/>
        <v/>
      </c>
      <c r="CN701" s="8"/>
    </row>
    <row r="702" spans="1:92">
      <c r="A702" s="1">
        <f t="shared" si="579"/>
        <v>700</v>
      </c>
      <c r="B702" s="19"/>
      <c r="C702" s="1">
        <v>7</v>
      </c>
      <c r="D702" s="4">
        <f t="shared" si="623"/>
        <v>69</v>
      </c>
      <c r="E702" s="4" t="s">
        <v>162</v>
      </c>
      <c r="F702" s="4">
        <v>3</v>
      </c>
      <c r="G702" s="4" t="s">
        <v>13</v>
      </c>
      <c r="H702" s="4" t="s">
        <v>19</v>
      </c>
      <c r="I702" s="4"/>
      <c r="J702" s="98">
        <v>98</v>
      </c>
      <c r="K702" s="69"/>
      <c r="L702" s="41">
        <v>4.4310000000000009</v>
      </c>
      <c r="M702" s="132" t="s">
        <v>130</v>
      </c>
      <c r="N702" s="1" t="s">
        <v>15</v>
      </c>
      <c r="O702" s="86"/>
      <c r="P702" s="87"/>
      <c r="Q702" s="3"/>
      <c r="R702" s="77">
        <v>4.7460000000000004</v>
      </c>
      <c r="S702" s="23">
        <v>4.5330000000000004</v>
      </c>
      <c r="T702" s="23">
        <v>4.5659999999999998</v>
      </c>
      <c r="U702" s="23">
        <v>4.1500000000000004</v>
      </c>
      <c r="V702" s="23">
        <v>4.4089999999999998</v>
      </c>
      <c r="W702" s="11"/>
      <c r="X702" s="11"/>
      <c r="Y702" s="11"/>
      <c r="Z702" s="77">
        <v>4.4450000000000003</v>
      </c>
      <c r="AA702" s="11"/>
      <c r="AB702" s="23">
        <v>4.5999999999999996</v>
      </c>
      <c r="AC702" s="23">
        <v>4.6360000000000001</v>
      </c>
      <c r="AD702" s="23">
        <v>4.6050000000000004</v>
      </c>
      <c r="AE702" s="23">
        <v>4.46</v>
      </c>
      <c r="AF702" s="23">
        <v>4.47</v>
      </c>
      <c r="AG702" s="23">
        <v>4.2489999999999997</v>
      </c>
      <c r="AH702" s="23">
        <f t="shared" si="693"/>
        <v>4.3594999999999997</v>
      </c>
      <c r="AI702" s="88"/>
      <c r="AJ702" s="88"/>
      <c r="AK702" s="88"/>
      <c r="AL702" s="88"/>
      <c r="AM702" s="88"/>
      <c r="AN702" s="88"/>
      <c r="AO702" s="88"/>
      <c r="AP702" s="3"/>
      <c r="AQ702" s="23">
        <f t="shared" si="624"/>
        <v>0.3149999999999995</v>
      </c>
      <c r="AR702" s="23">
        <f t="shared" si="665"/>
        <v>0.10199999999999942</v>
      </c>
      <c r="AS702" s="23">
        <f t="shared" si="666"/>
        <v>0.1349999999999989</v>
      </c>
      <c r="AT702" s="23">
        <f t="shared" si="644"/>
        <v>-0.28100000000000058</v>
      </c>
      <c r="AU702" s="23">
        <f t="shared" si="645"/>
        <v>-2.200000000000113E-2</v>
      </c>
      <c r="AV702" s="23" t="str">
        <f t="shared" si="646"/>
        <v/>
      </c>
      <c r="AW702" s="23" t="str">
        <f t="shared" si="647"/>
        <v/>
      </c>
      <c r="AX702" s="23" t="str">
        <f t="shared" si="648"/>
        <v/>
      </c>
      <c r="AY702" s="23">
        <f t="shared" si="649"/>
        <v>1.3999999999999346E-2</v>
      </c>
      <c r="AZ702" s="23" t="str">
        <f t="shared" si="650"/>
        <v/>
      </c>
      <c r="BA702" s="23">
        <f t="shared" si="651"/>
        <v>0.16899999999999871</v>
      </c>
      <c r="BB702" s="23">
        <f t="shared" si="652"/>
        <v>0.20499999999999918</v>
      </c>
      <c r="BC702" s="23">
        <f t="shared" si="653"/>
        <v>0.17399999999999949</v>
      </c>
      <c r="BD702" s="23">
        <f t="shared" si="654"/>
        <v>2.8999999999999027E-2</v>
      </c>
      <c r="BE702" s="23">
        <f t="shared" si="655"/>
        <v>3.8999999999998813E-2</v>
      </c>
      <c r="BF702" s="23">
        <f t="shared" si="656"/>
        <v>-0.18200000000000127</v>
      </c>
      <c r="BG702" s="23">
        <f t="shared" si="657"/>
        <v>-7.1500000000001229E-2</v>
      </c>
      <c r="BH702" s="23" t="str">
        <f t="shared" si="658"/>
        <v/>
      </c>
      <c r="BI702" s="23" t="str">
        <f t="shared" si="659"/>
        <v/>
      </c>
      <c r="BJ702" s="23" t="str">
        <f t="shared" si="660"/>
        <v/>
      </c>
      <c r="BK702" s="23" t="str">
        <f t="shared" si="661"/>
        <v/>
      </c>
      <c r="BL702" s="23" t="str">
        <f t="shared" si="662"/>
        <v/>
      </c>
      <c r="BM702" s="23" t="str">
        <f t="shared" si="663"/>
        <v/>
      </c>
      <c r="BN702" s="23" t="str">
        <f t="shared" si="664"/>
        <v/>
      </c>
      <c r="BP702" s="8">
        <f t="shared" si="669"/>
        <v>0.3149999999999995</v>
      </c>
      <c r="BQ702" s="8">
        <f t="shared" si="670"/>
        <v>0.10199999999999942</v>
      </c>
      <c r="BR702" s="8">
        <f t="shared" si="671"/>
        <v>0.1349999999999989</v>
      </c>
      <c r="BS702" s="8">
        <f t="shared" si="672"/>
        <v>0.28100000000000058</v>
      </c>
      <c r="BT702" s="8">
        <f t="shared" si="673"/>
        <v>2.200000000000113E-2</v>
      </c>
      <c r="BU702" s="8" t="str">
        <f t="shared" si="674"/>
        <v/>
      </c>
      <c r="BV702" s="8" t="str">
        <f t="shared" si="675"/>
        <v/>
      </c>
      <c r="BW702" s="8" t="str">
        <f t="shared" si="676"/>
        <v/>
      </c>
      <c r="BX702" s="8">
        <f t="shared" si="677"/>
        <v>1.3999999999999346E-2</v>
      </c>
      <c r="BY702" s="8" t="str">
        <f t="shared" si="678"/>
        <v/>
      </c>
      <c r="BZ702" s="8">
        <f t="shared" si="679"/>
        <v>0.16899999999999871</v>
      </c>
      <c r="CA702" s="8">
        <f t="shared" si="680"/>
        <v>0.20499999999999918</v>
      </c>
      <c r="CB702" s="8">
        <f t="shared" si="681"/>
        <v>0.17399999999999949</v>
      </c>
      <c r="CC702" s="8">
        <f t="shared" si="682"/>
        <v>2.8999999999999027E-2</v>
      </c>
      <c r="CD702" s="8">
        <f t="shared" si="683"/>
        <v>3.8999999999998813E-2</v>
      </c>
      <c r="CE702" s="8">
        <f t="shared" si="684"/>
        <v>0.18200000000000127</v>
      </c>
      <c r="CF702" s="8">
        <f t="shared" si="685"/>
        <v>7.1500000000001229E-2</v>
      </c>
      <c r="CG702" s="8" t="str">
        <f t="shared" si="686"/>
        <v/>
      </c>
      <c r="CH702" s="8" t="str">
        <f t="shared" si="687"/>
        <v/>
      </c>
      <c r="CI702" s="8" t="str">
        <f t="shared" si="688"/>
        <v/>
      </c>
      <c r="CJ702" s="8" t="str">
        <f t="shared" si="689"/>
        <v/>
      </c>
      <c r="CK702" s="8" t="str">
        <f t="shared" si="690"/>
        <v/>
      </c>
      <c r="CL702" s="8" t="str">
        <f t="shared" si="691"/>
        <v/>
      </c>
      <c r="CM702" s="8" t="str">
        <f t="shared" si="692"/>
        <v/>
      </c>
      <c r="CN702" s="8"/>
    </row>
    <row r="703" spans="1:92">
      <c r="A703" s="1">
        <f t="shared" si="579"/>
        <v>701</v>
      </c>
      <c r="B703" s="2" t="s">
        <v>41</v>
      </c>
      <c r="C703" s="1">
        <v>6</v>
      </c>
      <c r="D703" s="4">
        <f t="shared" si="623"/>
        <v>69</v>
      </c>
      <c r="E703" s="4" t="s">
        <v>185</v>
      </c>
      <c r="F703" s="4">
        <v>1</v>
      </c>
      <c r="G703" s="4" t="s">
        <v>13</v>
      </c>
      <c r="H703" s="4" t="s">
        <v>14</v>
      </c>
      <c r="I703" s="4"/>
      <c r="J703" s="5">
        <v>90.1</v>
      </c>
      <c r="K703" s="67">
        <v>6.0000000000000001E-3</v>
      </c>
      <c r="L703" s="41">
        <v>4.1440000000000001</v>
      </c>
      <c r="M703" s="132" t="s">
        <v>234</v>
      </c>
      <c r="N703" s="1" t="s">
        <v>15</v>
      </c>
      <c r="O703" s="23">
        <v>4.1429999999999998</v>
      </c>
      <c r="P703" s="1" t="s">
        <v>9</v>
      </c>
      <c r="Q703" s="3" t="s">
        <v>227</v>
      </c>
      <c r="R703" s="23">
        <v>4.3730000000000002</v>
      </c>
      <c r="S703" s="23">
        <v>4.1390000000000002</v>
      </c>
      <c r="T703" s="23">
        <v>4.5789999999999997</v>
      </c>
      <c r="U703" s="23">
        <v>4.1050000000000004</v>
      </c>
      <c r="V703" s="23">
        <v>4.3220000000000001</v>
      </c>
      <c r="W703" s="23">
        <v>4.2130000000000001</v>
      </c>
      <c r="X703" s="23">
        <v>4.2130000000000001</v>
      </c>
      <c r="Y703" s="23">
        <v>4.1989999999999998</v>
      </c>
      <c r="Z703" s="23">
        <v>4.1420000000000003</v>
      </c>
      <c r="AA703" s="23">
        <v>4.149</v>
      </c>
      <c r="AB703" s="23">
        <v>4.4640000000000004</v>
      </c>
      <c r="AC703" s="23">
        <v>4.4349999999999996</v>
      </c>
      <c r="AD703" s="23">
        <v>4.3380000000000001</v>
      </c>
      <c r="AE703" s="23">
        <v>4.2409999999999997</v>
      </c>
      <c r="AF703" s="23">
        <v>4.1669999999999998</v>
      </c>
      <c r="AG703" s="23">
        <v>4.133</v>
      </c>
      <c r="AH703" s="6">
        <f t="shared" si="580"/>
        <v>4.1500000000000004</v>
      </c>
      <c r="AI703" s="7">
        <v>4.76</v>
      </c>
      <c r="AJ703" s="7">
        <v>4.09</v>
      </c>
      <c r="AK703" s="7">
        <v>3.66</v>
      </c>
      <c r="AL703" s="7">
        <v>4.3099999999999996</v>
      </c>
      <c r="AM703" s="7">
        <v>4.3</v>
      </c>
      <c r="AN703" s="7">
        <v>4.22</v>
      </c>
      <c r="AO703" s="7">
        <v>4.17</v>
      </c>
      <c r="AP703" s="3"/>
      <c r="AQ703" s="23">
        <f t="shared" si="624"/>
        <v>0.22900000000000009</v>
      </c>
      <c r="AR703" s="23">
        <f t="shared" si="665"/>
        <v>-4.9999999999998934E-3</v>
      </c>
      <c r="AS703" s="23">
        <f t="shared" si="666"/>
        <v>0.43499999999999961</v>
      </c>
      <c r="AT703" s="23">
        <f t="shared" si="644"/>
        <v>-3.8999999999999702E-2</v>
      </c>
      <c r="AU703" s="23">
        <f t="shared" si="645"/>
        <v>0.17799999999999994</v>
      </c>
      <c r="AV703" s="23">
        <f t="shared" si="646"/>
        <v>6.899999999999995E-2</v>
      </c>
      <c r="AW703" s="23">
        <f t="shared" si="647"/>
        <v>6.899999999999995E-2</v>
      </c>
      <c r="AX703" s="23">
        <f t="shared" si="648"/>
        <v>5.4999999999999716E-2</v>
      </c>
      <c r="AY703" s="23">
        <f t="shared" si="649"/>
        <v>-1.9999999999997797E-3</v>
      </c>
      <c r="AZ703" s="23">
        <f t="shared" si="650"/>
        <v>4.9999999999998934E-3</v>
      </c>
      <c r="BA703" s="23">
        <f t="shared" si="651"/>
        <v>0.32000000000000028</v>
      </c>
      <c r="BB703" s="23">
        <f t="shared" si="652"/>
        <v>0.29099999999999948</v>
      </c>
      <c r="BC703" s="23">
        <f t="shared" si="653"/>
        <v>0.19399999999999995</v>
      </c>
      <c r="BD703" s="23">
        <f t="shared" si="654"/>
        <v>9.6999999999999531E-2</v>
      </c>
      <c r="BE703" s="23">
        <f t="shared" si="655"/>
        <v>2.2999999999999687E-2</v>
      </c>
      <c r="BF703" s="23">
        <f t="shared" si="656"/>
        <v>-1.1000000000000121E-2</v>
      </c>
      <c r="BG703" s="23">
        <f t="shared" si="657"/>
        <v>6.0000000000002274E-3</v>
      </c>
      <c r="BH703" s="23">
        <f t="shared" si="658"/>
        <v>0.61599999999999966</v>
      </c>
      <c r="BI703" s="23">
        <f t="shared" si="659"/>
        <v>-5.400000000000027E-2</v>
      </c>
      <c r="BJ703" s="23">
        <f t="shared" si="660"/>
        <v>-0.48399999999999999</v>
      </c>
      <c r="BK703" s="23">
        <f t="shared" si="661"/>
        <v>0.16599999999999948</v>
      </c>
      <c r="BL703" s="23">
        <f t="shared" si="662"/>
        <v>0.15599999999999969</v>
      </c>
      <c r="BM703" s="23">
        <f t="shared" si="663"/>
        <v>7.5999999999999623E-2</v>
      </c>
      <c r="BN703" s="23">
        <f t="shared" si="664"/>
        <v>2.5999999999999801E-2</v>
      </c>
      <c r="BP703" s="8">
        <f t="shared" si="669"/>
        <v>0.22900000000000009</v>
      </c>
      <c r="BQ703" s="8">
        <f t="shared" si="670"/>
        <v>4.9999999999998934E-3</v>
      </c>
      <c r="BR703" s="8">
        <f t="shared" si="671"/>
        <v>0.43499999999999961</v>
      </c>
      <c r="BS703" s="8">
        <f t="shared" si="672"/>
        <v>3.8999999999999702E-2</v>
      </c>
      <c r="BT703" s="8">
        <f t="shared" si="673"/>
        <v>0.17799999999999994</v>
      </c>
      <c r="BU703" s="8">
        <f t="shared" si="674"/>
        <v>6.899999999999995E-2</v>
      </c>
      <c r="BV703" s="8">
        <f t="shared" si="675"/>
        <v>6.899999999999995E-2</v>
      </c>
      <c r="BW703" s="8">
        <f t="shared" si="676"/>
        <v>5.4999999999999716E-2</v>
      </c>
      <c r="BX703" s="8">
        <f t="shared" si="677"/>
        <v>1.9999999999997797E-3</v>
      </c>
      <c r="BY703" s="8">
        <f t="shared" si="678"/>
        <v>4.9999999999998934E-3</v>
      </c>
      <c r="BZ703" s="8">
        <f t="shared" si="679"/>
        <v>0.32000000000000028</v>
      </c>
      <c r="CA703" s="8">
        <f t="shared" si="680"/>
        <v>0.29099999999999948</v>
      </c>
      <c r="CB703" s="8">
        <f t="shared" si="681"/>
        <v>0.19399999999999995</v>
      </c>
      <c r="CC703" s="8">
        <f t="shared" si="682"/>
        <v>9.6999999999999531E-2</v>
      </c>
      <c r="CD703" s="8">
        <f t="shared" si="683"/>
        <v>2.2999999999999687E-2</v>
      </c>
      <c r="CE703" s="8">
        <f t="shared" si="684"/>
        <v>1.1000000000000121E-2</v>
      </c>
      <c r="CF703" s="8">
        <f t="shared" si="685"/>
        <v>6.0000000000002274E-3</v>
      </c>
      <c r="CG703" s="8">
        <f t="shared" si="686"/>
        <v>0.61599999999999966</v>
      </c>
      <c r="CH703" s="8">
        <f t="shared" si="687"/>
        <v>5.400000000000027E-2</v>
      </c>
      <c r="CI703" s="8">
        <f t="shared" si="688"/>
        <v>0.48399999999999999</v>
      </c>
      <c r="CJ703" s="8">
        <f t="shared" si="689"/>
        <v>0.16599999999999948</v>
      </c>
      <c r="CK703" s="8">
        <f t="shared" si="690"/>
        <v>0.15599999999999969</v>
      </c>
      <c r="CL703" s="8">
        <f t="shared" si="691"/>
        <v>7.5999999999999623E-2</v>
      </c>
      <c r="CM703" s="8">
        <f t="shared" si="692"/>
        <v>2.5999999999999801E-2</v>
      </c>
      <c r="CN703" s="8"/>
    </row>
    <row r="704" spans="1:92">
      <c r="A704" s="1">
        <f t="shared" si="579"/>
        <v>702</v>
      </c>
      <c r="B704" s="19"/>
      <c r="C704" s="1">
        <v>6</v>
      </c>
      <c r="D704" s="4">
        <f t="shared" si="623"/>
        <v>69</v>
      </c>
      <c r="E704" s="4" t="s">
        <v>171</v>
      </c>
      <c r="F704" s="4">
        <v>1</v>
      </c>
      <c r="G704" s="4" t="s">
        <v>13</v>
      </c>
      <c r="H704" s="4" t="s">
        <v>14</v>
      </c>
      <c r="I704" s="4"/>
      <c r="J704" s="5">
        <v>88.6</v>
      </c>
      <c r="K704" s="69"/>
      <c r="L704" s="41">
        <v>4.97</v>
      </c>
      <c r="M704" s="132" t="s">
        <v>234</v>
      </c>
      <c r="N704" s="1" t="s">
        <v>15</v>
      </c>
      <c r="O704" s="23">
        <v>4.9799999999999995</v>
      </c>
      <c r="P704" s="1" t="s">
        <v>9</v>
      </c>
      <c r="Q704" s="3" t="s">
        <v>227</v>
      </c>
      <c r="R704" s="23">
        <v>4.9130000000000003</v>
      </c>
      <c r="S704" s="23">
        <v>4.8559999999999999</v>
      </c>
      <c r="T704" s="23">
        <v>5.399</v>
      </c>
      <c r="U704" s="23">
        <v>4.9459999999999997</v>
      </c>
      <c r="V704" s="23">
        <v>5.2229999999999999</v>
      </c>
      <c r="W704" s="23">
        <v>5.0350000000000001</v>
      </c>
      <c r="X704" s="23">
        <v>5.0380000000000003</v>
      </c>
      <c r="Y704" s="23">
        <v>5.0579999999999998</v>
      </c>
      <c r="Z704" s="23">
        <v>4.9669999999999996</v>
      </c>
      <c r="AA704" s="23">
        <v>4.9770000000000003</v>
      </c>
      <c r="AB704" s="23">
        <v>5.3129999999999997</v>
      </c>
      <c r="AC704" s="23">
        <v>5.282</v>
      </c>
      <c r="AD704" s="23">
        <v>5.1390000000000002</v>
      </c>
      <c r="AE704" s="23">
        <v>5.0709999999999997</v>
      </c>
      <c r="AF704" s="23">
        <v>4.8810000000000002</v>
      </c>
      <c r="AG704" s="23">
        <v>5.2140000000000004</v>
      </c>
      <c r="AH704" s="6">
        <f t="shared" si="580"/>
        <v>5.0475000000000003</v>
      </c>
      <c r="AI704" s="7">
        <v>5.9</v>
      </c>
      <c r="AJ704" s="7">
        <v>4.76</v>
      </c>
      <c r="AK704" s="7">
        <v>4.26</v>
      </c>
      <c r="AL704" s="7">
        <v>5.0999999999999996</v>
      </c>
      <c r="AM704" s="7">
        <v>5.0999999999999996</v>
      </c>
      <c r="AN704" s="7">
        <v>4.82</v>
      </c>
      <c r="AO704" s="7">
        <v>4.7699999999999996</v>
      </c>
      <c r="AP704" s="3"/>
      <c r="AQ704" s="23">
        <f t="shared" si="624"/>
        <v>-5.6999999999999496E-2</v>
      </c>
      <c r="AR704" s="23">
        <f t="shared" si="665"/>
        <v>-0.11399999999999988</v>
      </c>
      <c r="AS704" s="23">
        <f t="shared" si="666"/>
        <v>0.42900000000000027</v>
      </c>
      <c r="AT704" s="23">
        <f t="shared" si="644"/>
        <v>-2.4000000000000021E-2</v>
      </c>
      <c r="AU704" s="23">
        <f t="shared" si="645"/>
        <v>0.25300000000000011</v>
      </c>
      <c r="AV704" s="23">
        <f t="shared" si="646"/>
        <v>6.5000000000000391E-2</v>
      </c>
      <c r="AW704" s="23">
        <f t="shared" si="647"/>
        <v>6.8000000000000504E-2</v>
      </c>
      <c r="AX704" s="23">
        <f t="shared" si="648"/>
        <v>8.8000000000000078E-2</v>
      </c>
      <c r="AY704" s="23">
        <f t="shared" si="649"/>
        <v>-3.0000000000001137E-3</v>
      </c>
      <c r="AZ704" s="23">
        <f t="shared" si="650"/>
        <v>7.0000000000005613E-3</v>
      </c>
      <c r="BA704" s="23">
        <f t="shared" si="651"/>
        <v>0.34299999999999997</v>
      </c>
      <c r="BB704" s="23">
        <f t="shared" si="652"/>
        <v>0.31200000000000028</v>
      </c>
      <c r="BC704" s="23">
        <f t="shared" si="653"/>
        <v>0.16900000000000048</v>
      </c>
      <c r="BD704" s="23">
        <f t="shared" si="654"/>
        <v>0.10099999999999998</v>
      </c>
      <c r="BE704" s="23">
        <f t="shared" si="655"/>
        <v>-8.8999999999999524E-2</v>
      </c>
      <c r="BF704" s="23">
        <f t="shared" si="656"/>
        <v>0.24400000000000066</v>
      </c>
      <c r="BG704" s="23">
        <f t="shared" si="657"/>
        <v>7.7500000000000568E-2</v>
      </c>
      <c r="BH704" s="23">
        <f t="shared" si="658"/>
        <v>0.9300000000000006</v>
      </c>
      <c r="BI704" s="23">
        <f t="shared" si="659"/>
        <v>-0.20999999999999996</v>
      </c>
      <c r="BJ704" s="23">
        <f t="shared" si="660"/>
        <v>-0.71</v>
      </c>
      <c r="BK704" s="23">
        <f t="shared" si="661"/>
        <v>0.12999999999999989</v>
      </c>
      <c r="BL704" s="23">
        <f t="shared" si="662"/>
        <v>0.12999999999999989</v>
      </c>
      <c r="BM704" s="23">
        <f t="shared" si="663"/>
        <v>-0.14999999999999947</v>
      </c>
      <c r="BN704" s="23">
        <f t="shared" si="664"/>
        <v>-0.20000000000000018</v>
      </c>
      <c r="BP704" s="8">
        <f t="shared" si="669"/>
        <v>5.6999999999999496E-2</v>
      </c>
      <c r="BQ704" s="8">
        <f t="shared" si="670"/>
        <v>0.11399999999999988</v>
      </c>
      <c r="BR704" s="8">
        <f t="shared" si="671"/>
        <v>0.42900000000000027</v>
      </c>
      <c r="BS704" s="8">
        <f t="shared" si="672"/>
        <v>2.4000000000000021E-2</v>
      </c>
      <c r="BT704" s="8">
        <f t="shared" si="673"/>
        <v>0.25300000000000011</v>
      </c>
      <c r="BU704" s="8">
        <f t="shared" si="674"/>
        <v>6.5000000000000391E-2</v>
      </c>
      <c r="BV704" s="8">
        <f t="shared" si="675"/>
        <v>6.8000000000000504E-2</v>
      </c>
      <c r="BW704" s="8">
        <f t="shared" si="676"/>
        <v>8.8000000000000078E-2</v>
      </c>
      <c r="BX704" s="8">
        <f t="shared" si="677"/>
        <v>3.0000000000001137E-3</v>
      </c>
      <c r="BY704" s="8">
        <f t="shared" si="678"/>
        <v>7.0000000000005613E-3</v>
      </c>
      <c r="BZ704" s="8">
        <f t="shared" si="679"/>
        <v>0.34299999999999997</v>
      </c>
      <c r="CA704" s="8">
        <f t="shared" si="680"/>
        <v>0.31200000000000028</v>
      </c>
      <c r="CB704" s="8">
        <f t="shared" si="681"/>
        <v>0.16900000000000048</v>
      </c>
      <c r="CC704" s="8">
        <f t="shared" si="682"/>
        <v>0.10099999999999998</v>
      </c>
      <c r="CD704" s="8">
        <f t="shared" si="683"/>
        <v>8.8999999999999524E-2</v>
      </c>
      <c r="CE704" s="8">
        <f t="shared" si="684"/>
        <v>0.24400000000000066</v>
      </c>
      <c r="CF704" s="8">
        <f t="shared" si="685"/>
        <v>7.7500000000000568E-2</v>
      </c>
      <c r="CG704" s="8">
        <f t="shared" si="686"/>
        <v>0.9300000000000006</v>
      </c>
      <c r="CH704" s="8">
        <f t="shared" si="687"/>
        <v>0.20999999999999996</v>
      </c>
      <c r="CI704" s="8">
        <f t="shared" si="688"/>
        <v>0.71</v>
      </c>
      <c r="CJ704" s="8">
        <f t="shared" si="689"/>
        <v>0.12999999999999989</v>
      </c>
      <c r="CK704" s="8">
        <f t="shared" si="690"/>
        <v>0.12999999999999989</v>
      </c>
      <c r="CL704" s="8">
        <f t="shared" si="691"/>
        <v>0.14999999999999947</v>
      </c>
      <c r="CM704" s="8">
        <f t="shared" si="692"/>
        <v>0.20000000000000018</v>
      </c>
      <c r="CN704" s="8"/>
    </row>
    <row r="705" spans="1:92">
      <c r="A705" s="1">
        <f t="shared" si="579"/>
        <v>703</v>
      </c>
      <c r="B705" s="19"/>
      <c r="C705" s="1">
        <v>6</v>
      </c>
      <c r="D705" s="4">
        <f t="shared" si="623"/>
        <v>69</v>
      </c>
      <c r="E705" s="4" t="s">
        <v>22</v>
      </c>
      <c r="F705" s="4">
        <v>1</v>
      </c>
      <c r="G705" s="4" t="s">
        <v>13</v>
      </c>
      <c r="H705" s="4" t="s">
        <v>19</v>
      </c>
      <c r="I705" s="4"/>
      <c r="J705" s="5">
        <v>86.9</v>
      </c>
      <c r="K705" s="67">
        <v>7.8E-2</v>
      </c>
      <c r="L705" s="41">
        <v>4.9880000000000004</v>
      </c>
      <c r="M705" s="132" t="s">
        <v>234</v>
      </c>
      <c r="N705" s="1" t="s">
        <v>15</v>
      </c>
      <c r="O705" s="23">
        <v>4.9830000000000005</v>
      </c>
      <c r="P705" s="1" t="s">
        <v>9</v>
      </c>
      <c r="Q705" s="3" t="s">
        <v>227</v>
      </c>
      <c r="R705" s="23">
        <v>5.2569999999999997</v>
      </c>
      <c r="S705" s="23">
        <v>5.14</v>
      </c>
      <c r="T705" s="23">
        <v>5.4960000000000004</v>
      </c>
      <c r="U705" s="23">
        <v>4.8029999999999999</v>
      </c>
      <c r="V705" s="23">
        <v>5.1539999999999999</v>
      </c>
      <c r="W705" s="23">
        <v>5.0860000000000003</v>
      </c>
      <c r="X705" s="23">
        <v>5.09</v>
      </c>
      <c r="Y705" s="23">
        <v>5.0590000000000002</v>
      </c>
      <c r="Z705" s="23">
        <v>5.0289999999999999</v>
      </c>
      <c r="AA705" s="23">
        <v>5.0179999999999998</v>
      </c>
      <c r="AB705" s="23">
        <v>4.9489999999999998</v>
      </c>
      <c r="AC705" s="23">
        <v>4.9279999999999999</v>
      </c>
      <c r="AD705" s="23">
        <v>5</v>
      </c>
      <c r="AE705" s="23">
        <v>4.7110000000000003</v>
      </c>
      <c r="AF705" s="23">
        <v>5.1660000000000004</v>
      </c>
      <c r="AG705" s="23">
        <v>4.883</v>
      </c>
      <c r="AH705" s="6">
        <f t="shared" si="580"/>
        <v>5.0244999999999997</v>
      </c>
      <c r="AI705" s="7">
        <v>4.97</v>
      </c>
      <c r="AJ705" s="7">
        <v>5.13</v>
      </c>
      <c r="AK705" s="7">
        <v>4.6500000000000004</v>
      </c>
      <c r="AL705" s="7">
        <v>5.09</v>
      </c>
      <c r="AM705" s="7">
        <v>5.03</v>
      </c>
      <c r="AN705" s="7">
        <v>5.36</v>
      </c>
      <c r="AO705" s="7">
        <v>5.32</v>
      </c>
      <c r="AP705" s="3"/>
      <c r="AQ705" s="23">
        <f t="shared" si="624"/>
        <v>0.26899999999999924</v>
      </c>
      <c r="AR705" s="23">
        <f t="shared" si="665"/>
        <v>0.15199999999999925</v>
      </c>
      <c r="AS705" s="23">
        <f t="shared" si="666"/>
        <v>0.50800000000000001</v>
      </c>
      <c r="AT705" s="23">
        <f t="shared" si="644"/>
        <v>-0.1850000000000005</v>
      </c>
      <c r="AU705" s="23">
        <f t="shared" si="645"/>
        <v>0.16599999999999948</v>
      </c>
      <c r="AV705" s="23">
        <f t="shared" si="646"/>
        <v>9.7999999999999865E-2</v>
      </c>
      <c r="AW705" s="23">
        <f t="shared" si="647"/>
        <v>0.10199999999999942</v>
      </c>
      <c r="AX705" s="23">
        <f t="shared" si="648"/>
        <v>7.099999999999973E-2</v>
      </c>
      <c r="AY705" s="23">
        <f t="shared" si="649"/>
        <v>4.0999999999999481E-2</v>
      </c>
      <c r="AZ705" s="23">
        <f t="shared" si="650"/>
        <v>2.9999999999999361E-2</v>
      </c>
      <c r="BA705" s="23">
        <f t="shared" si="651"/>
        <v>-3.900000000000059E-2</v>
      </c>
      <c r="BB705" s="23">
        <f t="shared" si="652"/>
        <v>-6.0000000000000497E-2</v>
      </c>
      <c r="BC705" s="23">
        <f t="shared" si="653"/>
        <v>1.1999999999999567E-2</v>
      </c>
      <c r="BD705" s="23">
        <f t="shared" si="654"/>
        <v>-0.27700000000000014</v>
      </c>
      <c r="BE705" s="23">
        <f t="shared" si="655"/>
        <v>0.17799999999999994</v>
      </c>
      <c r="BF705" s="23">
        <f t="shared" si="656"/>
        <v>-0.10500000000000043</v>
      </c>
      <c r="BG705" s="23">
        <f t="shared" si="657"/>
        <v>3.6499999999999311E-2</v>
      </c>
      <c r="BH705" s="23">
        <f t="shared" si="658"/>
        <v>-1.8000000000000682E-2</v>
      </c>
      <c r="BI705" s="23">
        <f t="shared" si="659"/>
        <v>0.14199999999999946</v>
      </c>
      <c r="BJ705" s="23">
        <f t="shared" si="660"/>
        <v>-0.33800000000000008</v>
      </c>
      <c r="BK705" s="23">
        <f t="shared" si="661"/>
        <v>0.10199999999999942</v>
      </c>
      <c r="BL705" s="23">
        <f t="shared" si="662"/>
        <v>4.1999999999999815E-2</v>
      </c>
      <c r="BM705" s="23">
        <f t="shared" si="663"/>
        <v>0.37199999999999989</v>
      </c>
      <c r="BN705" s="23">
        <f t="shared" si="664"/>
        <v>0.33199999999999985</v>
      </c>
      <c r="BP705" s="8">
        <f t="shared" si="669"/>
        <v>0.26899999999999924</v>
      </c>
      <c r="BQ705" s="8">
        <f t="shared" si="670"/>
        <v>0.15199999999999925</v>
      </c>
      <c r="BR705" s="8">
        <f t="shared" si="671"/>
        <v>0.50800000000000001</v>
      </c>
      <c r="BS705" s="8">
        <f t="shared" si="672"/>
        <v>0.1850000000000005</v>
      </c>
      <c r="BT705" s="8">
        <f t="shared" si="673"/>
        <v>0.16599999999999948</v>
      </c>
      <c r="BU705" s="8">
        <f t="shared" si="674"/>
        <v>9.7999999999999865E-2</v>
      </c>
      <c r="BV705" s="8">
        <f t="shared" si="675"/>
        <v>0.10199999999999942</v>
      </c>
      <c r="BW705" s="8">
        <f t="shared" si="676"/>
        <v>7.099999999999973E-2</v>
      </c>
      <c r="BX705" s="8">
        <f t="shared" si="677"/>
        <v>4.0999999999999481E-2</v>
      </c>
      <c r="BY705" s="8">
        <f t="shared" si="678"/>
        <v>2.9999999999999361E-2</v>
      </c>
      <c r="BZ705" s="8">
        <f t="shared" si="679"/>
        <v>3.900000000000059E-2</v>
      </c>
      <c r="CA705" s="8">
        <f t="shared" si="680"/>
        <v>6.0000000000000497E-2</v>
      </c>
      <c r="CB705" s="8">
        <f t="shared" si="681"/>
        <v>1.1999999999999567E-2</v>
      </c>
      <c r="CC705" s="8">
        <f t="shared" si="682"/>
        <v>0.27700000000000014</v>
      </c>
      <c r="CD705" s="8">
        <f t="shared" si="683"/>
        <v>0.17799999999999994</v>
      </c>
      <c r="CE705" s="8">
        <f t="shared" si="684"/>
        <v>0.10500000000000043</v>
      </c>
      <c r="CF705" s="8">
        <f t="shared" si="685"/>
        <v>3.6499999999999311E-2</v>
      </c>
      <c r="CG705" s="8">
        <f t="shared" si="686"/>
        <v>1.8000000000000682E-2</v>
      </c>
      <c r="CH705" s="8">
        <f t="shared" si="687"/>
        <v>0.14199999999999946</v>
      </c>
      <c r="CI705" s="8">
        <f t="shared" si="688"/>
        <v>0.33800000000000008</v>
      </c>
      <c r="CJ705" s="8">
        <f t="shared" si="689"/>
        <v>0.10199999999999942</v>
      </c>
      <c r="CK705" s="8">
        <f t="shared" si="690"/>
        <v>4.1999999999999815E-2</v>
      </c>
      <c r="CL705" s="8">
        <f t="shared" si="691"/>
        <v>0.37199999999999989</v>
      </c>
      <c r="CM705" s="8">
        <f t="shared" si="692"/>
        <v>0.33199999999999985</v>
      </c>
      <c r="CN705" s="8"/>
    </row>
    <row r="706" spans="1:92">
      <c r="A706" s="1">
        <f t="shared" si="579"/>
        <v>704</v>
      </c>
      <c r="B706" s="19"/>
      <c r="C706" s="1">
        <v>6</v>
      </c>
      <c r="D706" s="4">
        <f t="shared" si="623"/>
        <v>69</v>
      </c>
      <c r="E706" s="4" t="s">
        <v>43</v>
      </c>
      <c r="F706" s="4">
        <v>1</v>
      </c>
      <c r="G706" s="4" t="s">
        <v>13</v>
      </c>
      <c r="H706" s="4" t="s">
        <v>14</v>
      </c>
      <c r="I706" s="4"/>
      <c r="J706" s="5">
        <v>85.6</v>
      </c>
      <c r="K706" s="69"/>
      <c r="L706" s="41">
        <v>5.6820000000000004</v>
      </c>
      <c r="M706" s="132" t="s">
        <v>234</v>
      </c>
      <c r="N706" s="1" t="s">
        <v>15</v>
      </c>
      <c r="O706" s="23">
        <v>5.6769999999999996</v>
      </c>
      <c r="P706" s="1" t="s">
        <v>9</v>
      </c>
      <c r="Q706" s="3" t="s">
        <v>227</v>
      </c>
      <c r="R706" s="23">
        <v>6.218</v>
      </c>
      <c r="S706" s="23">
        <v>5.859</v>
      </c>
      <c r="T706" s="23">
        <v>6.2290000000000001</v>
      </c>
      <c r="U706" s="23">
        <v>5.7270000000000003</v>
      </c>
      <c r="V706" s="23">
        <v>6.0039999999999996</v>
      </c>
      <c r="W706" s="23">
        <v>5.8540000000000001</v>
      </c>
      <c r="X706" s="23">
        <v>5.843</v>
      </c>
      <c r="Y706" s="23">
        <v>5.798</v>
      </c>
      <c r="Z706" s="23">
        <v>5.7140000000000004</v>
      </c>
      <c r="AA706" s="23">
        <v>5.7110000000000003</v>
      </c>
      <c r="AB706" s="23">
        <v>6.1139999999999999</v>
      </c>
      <c r="AC706" s="23">
        <v>6.1020000000000003</v>
      </c>
      <c r="AD706" s="23">
        <v>6.024</v>
      </c>
      <c r="AE706" s="23">
        <v>5.89</v>
      </c>
      <c r="AF706" s="23">
        <v>5.8689999999999998</v>
      </c>
      <c r="AG706" s="23">
        <v>5.6740000000000004</v>
      </c>
      <c r="AH706" s="6">
        <f t="shared" si="580"/>
        <v>5.7714999999999996</v>
      </c>
      <c r="AI706" s="7">
        <v>5.8</v>
      </c>
      <c r="AJ706" s="7">
        <v>5.68</v>
      </c>
      <c r="AK706" s="7">
        <v>5.27</v>
      </c>
      <c r="AL706" s="7">
        <v>5.73</v>
      </c>
      <c r="AM706" s="7">
        <v>5.7</v>
      </c>
      <c r="AN706" s="7">
        <v>5.92</v>
      </c>
      <c r="AO706" s="7">
        <v>5.88</v>
      </c>
      <c r="AP706" s="3"/>
      <c r="AQ706" s="23">
        <f t="shared" si="624"/>
        <v>0.53599999999999959</v>
      </c>
      <c r="AR706" s="23">
        <f t="shared" si="665"/>
        <v>0.1769999999999996</v>
      </c>
      <c r="AS706" s="23">
        <f t="shared" si="666"/>
        <v>0.54699999999999971</v>
      </c>
      <c r="AT706" s="23">
        <f t="shared" si="644"/>
        <v>4.4999999999999929E-2</v>
      </c>
      <c r="AU706" s="23">
        <f t="shared" si="645"/>
        <v>0.32199999999999918</v>
      </c>
      <c r="AV706" s="23">
        <f t="shared" si="646"/>
        <v>0.17199999999999971</v>
      </c>
      <c r="AW706" s="23">
        <f t="shared" si="647"/>
        <v>0.16099999999999959</v>
      </c>
      <c r="AX706" s="23">
        <f t="shared" si="648"/>
        <v>0.11599999999999966</v>
      </c>
      <c r="AY706" s="23">
        <f t="shared" si="649"/>
        <v>3.2000000000000028E-2</v>
      </c>
      <c r="AZ706" s="23">
        <f t="shared" si="650"/>
        <v>2.8999999999999915E-2</v>
      </c>
      <c r="BA706" s="23">
        <f t="shared" si="651"/>
        <v>0.4319999999999995</v>
      </c>
      <c r="BB706" s="23">
        <f t="shared" si="652"/>
        <v>0.41999999999999993</v>
      </c>
      <c r="BC706" s="23">
        <f t="shared" si="653"/>
        <v>0.34199999999999964</v>
      </c>
      <c r="BD706" s="23">
        <f t="shared" si="654"/>
        <v>0.2079999999999993</v>
      </c>
      <c r="BE706" s="23">
        <f t="shared" si="655"/>
        <v>0.18699999999999939</v>
      </c>
      <c r="BF706" s="23">
        <f t="shared" si="656"/>
        <v>-8.0000000000000071E-3</v>
      </c>
      <c r="BG706" s="23">
        <f t="shared" si="657"/>
        <v>8.9499999999999247E-2</v>
      </c>
      <c r="BH706" s="23">
        <f t="shared" si="658"/>
        <v>0.11799999999999944</v>
      </c>
      <c r="BI706" s="23">
        <f t="shared" si="659"/>
        <v>-2.0000000000006679E-3</v>
      </c>
      <c r="BJ706" s="23">
        <f t="shared" si="660"/>
        <v>-0.41200000000000081</v>
      </c>
      <c r="BK706" s="23">
        <f t="shared" si="661"/>
        <v>4.8000000000000043E-2</v>
      </c>
      <c r="BL706" s="23">
        <f t="shared" si="662"/>
        <v>1.7999999999999794E-2</v>
      </c>
      <c r="BM706" s="23">
        <f t="shared" si="663"/>
        <v>0.23799999999999955</v>
      </c>
      <c r="BN706" s="23">
        <f t="shared" si="664"/>
        <v>0.19799999999999951</v>
      </c>
      <c r="BP706" s="8">
        <f t="shared" si="582"/>
        <v>0.53599999999999959</v>
      </c>
      <c r="BQ706" s="8">
        <f t="shared" si="583"/>
        <v>0.1769999999999996</v>
      </c>
      <c r="BR706" s="8">
        <f t="shared" si="584"/>
        <v>0.54699999999999971</v>
      </c>
      <c r="BS706" s="8">
        <f t="shared" si="585"/>
        <v>4.4999999999999929E-2</v>
      </c>
      <c r="BT706" s="8">
        <f t="shared" si="586"/>
        <v>0.32199999999999918</v>
      </c>
      <c r="BU706" s="8">
        <f t="shared" si="587"/>
        <v>0.17199999999999971</v>
      </c>
      <c r="BV706" s="8">
        <f t="shared" si="588"/>
        <v>0.16099999999999959</v>
      </c>
      <c r="BW706" s="8">
        <f t="shared" si="589"/>
        <v>0.11599999999999966</v>
      </c>
      <c r="BX706" s="8">
        <f t="shared" si="590"/>
        <v>3.2000000000000028E-2</v>
      </c>
      <c r="BY706" s="8">
        <f t="shared" si="591"/>
        <v>2.8999999999999915E-2</v>
      </c>
      <c r="BZ706" s="8">
        <f t="shared" si="592"/>
        <v>0.4319999999999995</v>
      </c>
      <c r="CA706" s="8">
        <f t="shared" si="593"/>
        <v>0.41999999999999993</v>
      </c>
      <c r="CB706" s="8">
        <f t="shared" si="594"/>
        <v>0.34199999999999964</v>
      </c>
      <c r="CC706" s="8">
        <f t="shared" si="595"/>
        <v>0.2079999999999993</v>
      </c>
      <c r="CD706" s="8">
        <f t="shared" si="596"/>
        <v>0.18699999999999939</v>
      </c>
      <c r="CE706" s="8">
        <f t="shared" si="597"/>
        <v>8.0000000000000071E-3</v>
      </c>
      <c r="CF706" s="8">
        <f t="shared" si="598"/>
        <v>8.9499999999999247E-2</v>
      </c>
      <c r="CG706" s="8">
        <f t="shared" si="599"/>
        <v>0.11799999999999944</v>
      </c>
      <c r="CH706" s="8">
        <f t="shared" si="600"/>
        <v>2.0000000000006679E-3</v>
      </c>
      <c r="CI706" s="8">
        <f t="shared" si="601"/>
        <v>0.41200000000000081</v>
      </c>
      <c r="CJ706" s="8">
        <f t="shared" si="602"/>
        <v>4.8000000000000043E-2</v>
      </c>
      <c r="CK706" s="8">
        <f t="shared" si="603"/>
        <v>1.7999999999999794E-2</v>
      </c>
      <c r="CL706" s="8">
        <f t="shared" si="604"/>
        <v>0.23799999999999955</v>
      </c>
      <c r="CM706" s="8">
        <f t="shared" si="605"/>
        <v>0.19799999999999951</v>
      </c>
      <c r="CN706" s="8"/>
    </row>
    <row r="707" spans="1:92">
      <c r="A707" s="1">
        <f t="shared" si="579"/>
        <v>705</v>
      </c>
      <c r="B707" s="19"/>
      <c r="C707" s="1">
        <v>6</v>
      </c>
      <c r="D707" s="4">
        <f t="shared" si="623"/>
        <v>69</v>
      </c>
      <c r="E707" s="4" t="s">
        <v>137</v>
      </c>
      <c r="F707" s="4">
        <v>1</v>
      </c>
      <c r="G707" s="4" t="s">
        <v>16</v>
      </c>
      <c r="H707" s="4" t="s">
        <v>17</v>
      </c>
      <c r="I707" s="4"/>
      <c r="J707" s="5">
        <v>91.1</v>
      </c>
      <c r="K707" s="69"/>
      <c r="L707" s="41">
        <v>6.6630000000000011</v>
      </c>
      <c r="M707" s="132" t="s">
        <v>234</v>
      </c>
      <c r="N707" s="1" t="s">
        <v>15</v>
      </c>
      <c r="O707" s="23">
        <v>6.7040000000000015</v>
      </c>
      <c r="P707" s="1" t="s">
        <v>9</v>
      </c>
      <c r="Q707" s="3" t="s">
        <v>227</v>
      </c>
      <c r="R707" s="23">
        <v>6.202</v>
      </c>
      <c r="S707" s="23">
        <v>6.2039999999999997</v>
      </c>
      <c r="T707" s="23">
        <v>7.04</v>
      </c>
      <c r="U707" s="23">
        <v>6.7610000000000001</v>
      </c>
      <c r="V707" s="23">
        <v>6.83</v>
      </c>
      <c r="W707" s="23">
        <v>6.7039999999999997</v>
      </c>
      <c r="X707" s="23">
        <v>6.71</v>
      </c>
      <c r="Y707" s="23">
        <v>6.7430000000000003</v>
      </c>
      <c r="Z707" s="23">
        <v>6.6559999999999997</v>
      </c>
      <c r="AA707" s="23">
        <v>6.65</v>
      </c>
      <c r="AB707" s="23">
        <v>6.9930000000000003</v>
      </c>
      <c r="AC707" s="23">
        <v>6.89</v>
      </c>
      <c r="AD707" s="23">
        <v>6.66</v>
      </c>
      <c r="AE707" s="23">
        <v>6.8159999999999998</v>
      </c>
      <c r="AF707" s="23">
        <v>6.3010000000000002</v>
      </c>
      <c r="AG707" s="23">
        <v>6.9569999999999999</v>
      </c>
      <c r="AH707" s="6">
        <f t="shared" si="580"/>
        <v>6.6289999999999996</v>
      </c>
      <c r="AI707" s="7">
        <v>6.69</v>
      </c>
      <c r="AJ707" s="7">
        <v>6.66</v>
      </c>
      <c r="AK707" s="7">
        <v>6.27</v>
      </c>
      <c r="AL707" s="7">
        <v>6.81</v>
      </c>
      <c r="AM707" s="7">
        <v>6.8</v>
      </c>
      <c r="AN707" s="7">
        <v>6.73</v>
      </c>
      <c r="AO707" s="7">
        <v>6.7</v>
      </c>
      <c r="AP707" s="3"/>
      <c r="AQ707" s="23">
        <f t="shared" si="624"/>
        <v>-0.46100000000000119</v>
      </c>
      <c r="AR707" s="23">
        <f t="shared" si="665"/>
        <v>-0.45900000000000141</v>
      </c>
      <c r="AS707" s="23">
        <f t="shared" si="666"/>
        <v>0.37699999999999889</v>
      </c>
      <c r="AT707" s="23">
        <f t="shared" si="644"/>
        <v>9.7999999999998977E-2</v>
      </c>
      <c r="AU707" s="23">
        <f t="shared" si="645"/>
        <v>0.16699999999999893</v>
      </c>
      <c r="AV707" s="23">
        <f t="shared" si="646"/>
        <v>4.0999999999998593E-2</v>
      </c>
      <c r="AW707" s="23">
        <f t="shared" si="647"/>
        <v>4.699999999999882E-2</v>
      </c>
      <c r="AX707" s="23">
        <f t="shared" si="648"/>
        <v>7.9999999999999183E-2</v>
      </c>
      <c r="AY707" s="23">
        <f t="shared" si="649"/>
        <v>-7.0000000000014495E-3</v>
      </c>
      <c r="AZ707" s="23">
        <f t="shared" si="650"/>
        <v>-1.3000000000000789E-2</v>
      </c>
      <c r="BA707" s="23">
        <f t="shared" si="651"/>
        <v>0.32999999999999918</v>
      </c>
      <c r="BB707" s="23">
        <f t="shared" si="652"/>
        <v>0.22699999999999854</v>
      </c>
      <c r="BC707" s="23">
        <f t="shared" si="653"/>
        <v>-3.0000000000010019E-3</v>
      </c>
      <c r="BD707" s="23">
        <f t="shared" si="654"/>
        <v>0.15299999999999869</v>
      </c>
      <c r="BE707" s="23">
        <f t="shared" si="655"/>
        <v>-0.36200000000000099</v>
      </c>
      <c r="BF707" s="23">
        <f t="shared" si="656"/>
        <v>0.29399999999999871</v>
      </c>
      <c r="BG707" s="23">
        <f t="shared" si="657"/>
        <v>-3.4000000000001585E-2</v>
      </c>
      <c r="BH707" s="23">
        <f t="shared" si="658"/>
        <v>2.6999999999999247E-2</v>
      </c>
      <c r="BI707" s="23">
        <f t="shared" si="659"/>
        <v>-3.0000000000010019E-3</v>
      </c>
      <c r="BJ707" s="23">
        <f t="shared" si="660"/>
        <v>-0.39300000000000157</v>
      </c>
      <c r="BK707" s="23">
        <f t="shared" si="661"/>
        <v>0.14699999999999847</v>
      </c>
      <c r="BL707" s="23">
        <f t="shared" si="662"/>
        <v>0.13699999999999868</v>
      </c>
      <c r="BM707" s="23">
        <f t="shared" si="663"/>
        <v>6.6999999999999282E-2</v>
      </c>
      <c r="BN707" s="23">
        <f t="shared" si="664"/>
        <v>3.6999999999999034E-2</v>
      </c>
      <c r="BP707" s="8">
        <f t="shared" si="582"/>
        <v>0.46100000000000119</v>
      </c>
      <c r="BQ707" s="8">
        <f t="shared" si="583"/>
        <v>0.45900000000000141</v>
      </c>
      <c r="BR707" s="8">
        <f t="shared" si="584"/>
        <v>0.37699999999999889</v>
      </c>
      <c r="BS707" s="8">
        <f t="shared" si="585"/>
        <v>9.7999999999998977E-2</v>
      </c>
      <c r="BT707" s="8">
        <f t="shared" si="586"/>
        <v>0.16699999999999893</v>
      </c>
      <c r="BU707" s="8">
        <f t="shared" si="587"/>
        <v>4.0999999999998593E-2</v>
      </c>
      <c r="BV707" s="8">
        <f t="shared" si="588"/>
        <v>4.699999999999882E-2</v>
      </c>
      <c r="BW707" s="8">
        <f t="shared" si="589"/>
        <v>7.9999999999999183E-2</v>
      </c>
      <c r="BX707" s="8">
        <f t="shared" si="590"/>
        <v>7.0000000000014495E-3</v>
      </c>
      <c r="BY707" s="8">
        <f t="shared" si="591"/>
        <v>1.3000000000000789E-2</v>
      </c>
      <c r="BZ707" s="8">
        <f t="shared" si="592"/>
        <v>0.32999999999999918</v>
      </c>
      <c r="CA707" s="8">
        <f t="shared" si="593"/>
        <v>0.22699999999999854</v>
      </c>
      <c r="CB707" s="8">
        <f t="shared" si="594"/>
        <v>3.0000000000010019E-3</v>
      </c>
      <c r="CC707" s="8">
        <f t="shared" si="595"/>
        <v>0.15299999999999869</v>
      </c>
      <c r="CD707" s="8">
        <f t="shared" si="596"/>
        <v>0.36200000000000099</v>
      </c>
      <c r="CE707" s="8">
        <f t="shared" si="597"/>
        <v>0.29399999999999871</v>
      </c>
      <c r="CF707" s="8">
        <f t="shared" si="598"/>
        <v>3.4000000000001585E-2</v>
      </c>
      <c r="CG707" s="8">
        <f t="shared" si="599"/>
        <v>2.6999999999999247E-2</v>
      </c>
      <c r="CH707" s="8">
        <f t="shared" si="600"/>
        <v>3.0000000000010019E-3</v>
      </c>
      <c r="CI707" s="8">
        <f t="shared" si="601"/>
        <v>0.39300000000000157</v>
      </c>
      <c r="CJ707" s="8">
        <f t="shared" si="602"/>
        <v>0.14699999999999847</v>
      </c>
      <c r="CK707" s="8">
        <f t="shared" si="603"/>
        <v>0.13699999999999868</v>
      </c>
      <c r="CL707" s="8">
        <f t="shared" si="604"/>
        <v>6.6999999999999282E-2</v>
      </c>
      <c r="CM707" s="8">
        <f t="shared" si="605"/>
        <v>3.6999999999999034E-2</v>
      </c>
      <c r="CN707" s="8"/>
    </row>
    <row r="708" spans="1:92">
      <c r="A708" s="1">
        <f t="shared" si="579"/>
        <v>706</v>
      </c>
      <c r="B708" s="19"/>
      <c r="C708" s="1">
        <v>6</v>
      </c>
      <c r="D708" s="4">
        <f t="shared" ref="D708:D771" si="694">_xlfn.SWITCH(C708,1,12,2,12,3,35,4,35,5,35,6,69,7,69,8,69,9,69,1016)</f>
        <v>69</v>
      </c>
      <c r="E708" s="4" t="s">
        <v>44</v>
      </c>
      <c r="F708" s="4">
        <v>1</v>
      </c>
      <c r="G708" s="4" t="s">
        <v>13</v>
      </c>
      <c r="H708" s="4" t="s">
        <v>14</v>
      </c>
      <c r="I708" s="4"/>
      <c r="J708" s="5">
        <v>84.2</v>
      </c>
      <c r="K708" s="69"/>
      <c r="L708" s="41">
        <v>6.7030000000000012</v>
      </c>
      <c r="M708" s="132" t="s">
        <v>234</v>
      </c>
      <c r="N708" s="1" t="s">
        <v>15</v>
      </c>
      <c r="O708" s="23">
        <v>6.7120000000000015</v>
      </c>
      <c r="P708" s="1" t="s">
        <v>9</v>
      </c>
      <c r="Q708" s="3" t="s">
        <v>227</v>
      </c>
      <c r="R708" s="50"/>
      <c r="S708" s="23">
        <v>6.67</v>
      </c>
      <c r="T708" s="23">
        <v>7.2960000000000003</v>
      </c>
      <c r="U708" s="23">
        <v>7.24</v>
      </c>
      <c r="V708" s="23">
        <v>7.1360000000000001</v>
      </c>
      <c r="W708" s="23">
        <v>6.8490000000000002</v>
      </c>
      <c r="X708" s="23">
        <v>6.8490000000000002</v>
      </c>
      <c r="Y708" s="23">
        <v>6.8659999999999997</v>
      </c>
      <c r="Z708" s="23">
        <v>6.7249999999999996</v>
      </c>
      <c r="AA708" s="23">
        <v>6.7370000000000001</v>
      </c>
      <c r="AB708" s="23">
        <v>7.11</v>
      </c>
      <c r="AC708" s="23">
        <v>7.09</v>
      </c>
      <c r="AD708" s="23">
        <v>6.9489999999999998</v>
      </c>
      <c r="AE708" s="23">
        <v>6.8410000000000002</v>
      </c>
      <c r="AF708" s="23">
        <v>6.68</v>
      </c>
      <c r="AG708" s="23">
        <v>7.1760000000000002</v>
      </c>
      <c r="AH708" s="6">
        <f t="shared" si="580"/>
        <v>6.9279999999999999</v>
      </c>
      <c r="AI708" s="7">
        <v>7.16</v>
      </c>
      <c r="AJ708" s="7">
        <v>6.61</v>
      </c>
      <c r="AK708" s="7">
        <v>6.07</v>
      </c>
      <c r="AL708" s="7">
        <v>6.78</v>
      </c>
      <c r="AM708" s="7">
        <v>6.76</v>
      </c>
      <c r="AN708" s="7">
        <v>6.8</v>
      </c>
      <c r="AO708" s="7">
        <v>6.75</v>
      </c>
      <c r="AP708" s="3"/>
      <c r="AQ708" s="23" t="str">
        <f t="shared" ref="AQ708:AQ771" si="695">IF((R708&lt;&gt;"")*AND($L708&lt;&gt;"")*AND($H708&lt;&gt;"dou"),R708-$L708,"")</f>
        <v/>
      </c>
      <c r="AR708" s="23">
        <f t="shared" si="665"/>
        <v>-3.3000000000001251E-2</v>
      </c>
      <c r="AS708" s="23">
        <f t="shared" si="666"/>
        <v>0.59299999999999908</v>
      </c>
      <c r="AT708" s="23">
        <f t="shared" si="644"/>
        <v>0.53699999999999903</v>
      </c>
      <c r="AU708" s="23">
        <f t="shared" si="645"/>
        <v>0.43299999999999894</v>
      </c>
      <c r="AV708" s="23">
        <f t="shared" si="646"/>
        <v>0.14599999999999902</v>
      </c>
      <c r="AW708" s="23">
        <f t="shared" si="647"/>
        <v>0.14599999999999902</v>
      </c>
      <c r="AX708" s="23">
        <f t="shared" si="648"/>
        <v>0.16299999999999848</v>
      </c>
      <c r="AY708" s="23">
        <f t="shared" si="649"/>
        <v>2.1999999999998465E-2</v>
      </c>
      <c r="AZ708" s="23">
        <f t="shared" si="650"/>
        <v>3.399999999999892E-2</v>
      </c>
      <c r="BA708" s="23">
        <f t="shared" si="651"/>
        <v>0.40699999999999914</v>
      </c>
      <c r="BB708" s="23">
        <f t="shared" si="652"/>
        <v>0.38699999999999868</v>
      </c>
      <c r="BC708" s="23">
        <f t="shared" si="653"/>
        <v>0.24599999999999866</v>
      </c>
      <c r="BD708" s="23">
        <f t="shared" si="654"/>
        <v>0.13799999999999901</v>
      </c>
      <c r="BE708" s="23">
        <f t="shared" si="655"/>
        <v>-2.3000000000001464E-2</v>
      </c>
      <c r="BF708" s="23">
        <f t="shared" si="656"/>
        <v>0.47299999999999898</v>
      </c>
      <c r="BG708" s="23">
        <f t="shared" si="657"/>
        <v>0.22499999999999876</v>
      </c>
      <c r="BH708" s="23">
        <f t="shared" si="658"/>
        <v>0.45699999999999896</v>
      </c>
      <c r="BI708" s="23">
        <f t="shared" si="659"/>
        <v>-9.300000000000086E-2</v>
      </c>
      <c r="BJ708" s="23">
        <f t="shared" si="660"/>
        <v>-0.6330000000000009</v>
      </c>
      <c r="BK708" s="23">
        <f t="shared" si="661"/>
        <v>7.6999999999999069E-2</v>
      </c>
      <c r="BL708" s="23">
        <f t="shared" si="662"/>
        <v>5.6999999999998607E-2</v>
      </c>
      <c r="BM708" s="23">
        <f t="shared" si="663"/>
        <v>9.6999999999998643E-2</v>
      </c>
      <c r="BN708" s="23">
        <f t="shared" si="664"/>
        <v>4.699999999999882E-2</v>
      </c>
      <c r="BP708" s="8" t="str">
        <f t="shared" si="582"/>
        <v/>
      </c>
      <c r="BQ708" s="8">
        <f t="shared" si="583"/>
        <v>3.3000000000001251E-2</v>
      </c>
      <c r="BR708" s="8">
        <f t="shared" si="584"/>
        <v>0.59299999999999908</v>
      </c>
      <c r="BS708" s="8">
        <f t="shared" si="585"/>
        <v>0.53699999999999903</v>
      </c>
      <c r="BT708" s="8">
        <f t="shared" si="586"/>
        <v>0.43299999999999894</v>
      </c>
      <c r="BU708" s="8">
        <f t="shared" si="587"/>
        <v>0.14599999999999902</v>
      </c>
      <c r="BV708" s="8">
        <f t="shared" si="588"/>
        <v>0.14599999999999902</v>
      </c>
      <c r="BW708" s="8">
        <f t="shared" si="589"/>
        <v>0.16299999999999848</v>
      </c>
      <c r="BX708" s="8">
        <f t="shared" si="590"/>
        <v>2.1999999999998465E-2</v>
      </c>
      <c r="BY708" s="8">
        <f t="shared" si="591"/>
        <v>3.399999999999892E-2</v>
      </c>
      <c r="BZ708" s="8">
        <f t="shared" si="592"/>
        <v>0.40699999999999914</v>
      </c>
      <c r="CA708" s="8">
        <f t="shared" si="593"/>
        <v>0.38699999999999868</v>
      </c>
      <c r="CB708" s="8">
        <f t="shared" si="594"/>
        <v>0.24599999999999866</v>
      </c>
      <c r="CC708" s="8">
        <f t="shared" si="595"/>
        <v>0.13799999999999901</v>
      </c>
      <c r="CD708" s="8">
        <f t="shared" si="596"/>
        <v>2.3000000000001464E-2</v>
      </c>
      <c r="CE708" s="8">
        <f t="shared" si="597"/>
        <v>0.47299999999999898</v>
      </c>
      <c r="CF708" s="8">
        <f t="shared" si="598"/>
        <v>0.22499999999999876</v>
      </c>
      <c r="CG708" s="8">
        <f t="shared" si="599"/>
        <v>0.45699999999999896</v>
      </c>
      <c r="CH708" s="8">
        <f t="shared" si="600"/>
        <v>9.300000000000086E-2</v>
      </c>
      <c r="CI708" s="8">
        <f t="shared" si="601"/>
        <v>0.6330000000000009</v>
      </c>
      <c r="CJ708" s="8">
        <f t="shared" si="602"/>
        <v>7.6999999999999069E-2</v>
      </c>
      <c r="CK708" s="8">
        <f t="shared" si="603"/>
        <v>5.6999999999998607E-2</v>
      </c>
      <c r="CL708" s="8">
        <f t="shared" si="604"/>
        <v>9.6999999999998643E-2</v>
      </c>
      <c r="CM708" s="8">
        <f t="shared" si="605"/>
        <v>4.699999999999882E-2</v>
      </c>
      <c r="CN708" s="8"/>
    </row>
    <row r="709" spans="1:92">
      <c r="A709" s="1">
        <f t="shared" si="579"/>
        <v>707</v>
      </c>
      <c r="B709" s="19"/>
      <c r="C709" s="1">
        <v>6</v>
      </c>
      <c r="D709" s="4">
        <f t="shared" si="694"/>
        <v>69</v>
      </c>
      <c r="E709" s="4" t="s">
        <v>23</v>
      </c>
      <c r="F709" s="4">
        <v>1</v>
      </c>
      <c r="G709" s="4" t="s">
        <v>13</v>
      </c>
      <c r="H709" s="4" t="s">
        <v>19</v>
      </c>
      <c r="I709" s="4"/>
      <c r="J709" s="5">
        <v>92.8</v>
      </c>
      <c r="K709" s="67">
        <v>6.3E-2</v>
      </c>
      <c r="L709" s="41">
        <v>6.8530000000000006</v>
      </c>
      <c r="M709" s="132" t="s">
        <v>234</v>
      </c>
      <c r="N709" s="1" t="s">
        <v>15</v>
      </c>
      <c r="O709" s="23">
        <v>6.8439999999999994</v>
      </c>
      <c r="P709" s="1" t="s">
        <v>9</v>
      </c>
      <c r="Q709" s="3" t="s">
        <v>227</v>
      </c>
      <c r="R709" s="23">
        <v>7.1269999999999998</v>
      </c>
      <c r="S709" s="23">
        <v>6.8890000000000002</v>
      </c>
      <c r="T709" s="23">
        <v>7.1390000000000002</v>
      </c>
      <c r="U709" s="23">
        <v>6.9160000000000004</v>
      </c>
      <c r="V709" s="23">
        <v>6.9580000000000002</v>
      </c>
      <c r="W709" s="23">
        <v>6.9109999999999996</v>
      </c>
      <c r="X709" s="23">
        <v>6.9</v>
      </c>
      <c r="Y709" s="23">
        <v>6.8769999999999998</v>
      </c>
      <c r="Z709" s="23">
        <v>6.8620000000000001</v>
      </c>
      <c r="AA709" s="23">
        <v>6.8739999999999997</v>
      </c>
      <c r="AB709" s="23">
        <v>6.7770000000000001</v>
      </c>
      <c r="AC709" s="23">
        <v>6.8090000000000002</v>
      </c>
      <c r="AD709" s="23">
        <v>6.8460000000000001</v>
      </c>
      <c r="AE709" s="23">
        <v>6.6040000000000001</v>
      </c>
      <c r="AF709" s="23">
        <v>6.8780000000000001</v>
      </c>
      <c r="AG709" s="23">
        <v>6.6559999999999997</v>
      </c>
      <c r="AH709" s="6">
        <f t="shared" si="580"/>
        <v>6.7669999999999995</v>
      </c>
      <c r="AI709" s="7">
        <v>8.0399999999999991</v>
      </c>
      <c r="AJ709" s="7">
        <v>7.14</v>
      </c>
      <c r="AK709" s="7">
        <v>6.72</v>
      </c>
      <c r="AL709" s="7">
        <v>7.2</v>
      </c>
      <c r="AM709" s="7">
        <v>7.12</v>
      </c>
      <c r="AN709" s="7">
        <v>6.89</v>
      </c>
      <c r="AO709" s="7">
        <v>6.81</v>
      </c>
      <c r="AP709" s="3"/>
      <c r="AQ709" s="23">
        <f t="shared" si="695"/>
        <v>0.27399999999999913</v>
      </c>
      <c r="AR709" s="23">
        <f t="shared" si="665"/>
        <v>3.5999999999999588E-2</v>
      </c>
      <c r="AS709" s="23">
        <f t="shared" si="666"/>
        <v>0.28599999999999959</v>
      </c>
      <c r="AT709" s="23">
        <f t="shared" si="644"/>
        <v>6.2999999999999723E-2</v>
      </c>
      <c r="AU709" s="23">
        <f t="shared" si="645"/>
        <v>0.10499999999999954</v>
      </c>
      <c r="AV709" s="23">
        <f t="shared" si="646"/>
        <v>5.7999999999998941E-2</v>
      </c>
      <c r="AW709" s="23">
        <f t="shared" si="647"/>
        <v>4.6999999999999709E-2</v>
      </c>
      <c r="AX709" s="23">
        <f t="shared" si="648"/>
        <v>2.3999999999999133E-2</v>
      </c>
      <c r="AY709" s="23">
        <f t="shared" si="649"/>
        <v>8.9999999999994529E-3</v>
      </c>
      <c r="AZ709" s="23">
        <f t="shared" si="650"/>
        <v>2.0999999999999019E-2</v>
      </c>
      <c r="BA709" s="23">
        <f t="shared" si="651"/>
        <v>-7.6000000000000512E-2</v>
      </c>
      <c r="BB709" s="23">
        <f t="shared" si="652"/>
        <v>-4.4000000000000483E-2</v>
      </c>
      <c r="BC709" s="23">
        <f t="shared" si="653"/>
        <v>-7.0000000000005613E-3</v>
      </c>
      <c r="BD709" s="23">
        <f t="shared" si="654"/>
        <v>-0.24900000000000055</v>
      </c>
      <c r="BE709" s="23">
        <f t="shared" si="655"/>
        <v>2.4999999999999467E-2</v>
      </c>
      <c r="BF709" s="23">
        <f t="shared" si="656"/>
        <v>-0.19700000000000095</v>
      </c>
      <c r="BG709" s="23">
        <f t="shared" si="657"/>
        <v>-8.6000000000001187E-2</v>
      </c>
      <c r="BH709" s="23">
        <f t="shared" si="658"/>
        <v>1.1869999999999985</v>
      </c>
      <c r="BI709" s="23">
        <f t="shared" si="659"/>
        <v>0.28699999999999903</v>
      </c>
      <c r="BJ709" s="23">
        <f t="shared" si="660"/>
        <v>-0.1330000000000009</v>
      </c>
      <c r="BK709" s="23">
        <f t="shared" si="661"/>
        <v>0.34699999999999953</v>
      </c>
      <c r="BL709" s="23">
        <f t="shared" si="662"/>
        <v>0.26699999999999946</v>
      </c>
      <c r="BM709" s="23">
        <f t="shared" si="663"/>
        <v>3.6999999999999034E-2</v>
      </c>
      <c r="BN709" s="23">
        <f t="shared" si="664"/>
        <v>-4.3000000000001037E-2</v>
      </c>
      <c r="BP709" s="8">
        <f t="shared" si="582"/>
        <v>0.27399999999999913</v>
      </c>
      <c r="BQ709" s="8">
        <f t="shared" si="583"/>
        <v>3.5999999999999588E-2</v>
      </c>
      <c r="BR709" s="8">
        <f t="shared" si="584"/>
        <v>0.28599999999999959</v>
      </c>
      <c r="BS709" s="8">
        <f t="shared" si="585"/>
        <v>6.2999999999999723E-2</v>
      </c>
      <c r="BT709" s="8">
        <f t="shared" si="586"/>
        <v>0.10499999999999954</v>
      </c>
      <c r="BU709" s="8">
        <f t="shared" si="587"/>
        <v>5.7999999999998941E-2</v>
      </c>
      <c r="BV709" s="8">
        <f t="shared" si="588"/>
        <v>4.6999999999999709E-2</v>
      </c>
      <c r="BW709" s="8">
        <f t="shared" si="589"/>
        <v>2.3999999999999133E-2</v>
      </c>
      <c r="BX709" s="8">
        <f t="shared" si="590"/>
        <v>8.9999999999994529E-3</v>
      </c>
      <c r="BY709" s="8">
        <f t="shared" si="591"/>
        <v>2.0999999999999019E-2</v>
      </c>
      <c r="BZ709" s="8">
        <f t="shared" si="592"/>
        <v>7.6000000000000512E-2</v>
      </c>
      <c r="CA709" s="8">
        <f t="shared" si="593"/>
        <v>4.4000000000000483E-2</v>
      </c>
      <c r="CB709" s="8">
        <f t="shared" si="594"/>
        <v>7.0000000000005613E-3</v>
      </c>
      <c r="CC709" s="8">
        <f t="shared" si="595"/>
        <v>0.24900000000000055</v>
      </c>
      <c r="CD709" s="8">
        <f t="shared" si="596"/>
        <v>2.4999999999999467E-2</v>
      </c>
      <c r="CE709" s="8">
        <f t="shared" si="597"/>
        <v>0.19700000000000095</v>
      </c>
      <c r="CF709" s="8">
        <f t="shared" si="598"/>
        <v>8.6000000000001187E-2</v>
      </c>
      <c r="CG709" s="8">
        <f t="shared" si="599"/>
        <v>1.1869999999999985</v>
      </c>
      <c r="CH709" s="8">
        <f t="shared" si="600"/>
        <v>0.28699999999999903</v>
      </c>
      <c r="CI709" s="8">
        <f t="shared" si="601"/>
        <v>0.1330000000000009</v>
      </c>
      <c r="CJ709" s="8">
        <f t="shared" si="602"/>
        <v>0.34699999999999953</v>
      </c>
      <c r="CK709" s="8">
        <f t="shared" si="603"/>
        <v>0.26699999999999946</v>
      </c>
      <c r="CL709" s="8">
        <f t="shared" si="604"/>
        <v>3.6999999999999034E-2</v>
      </c>
      <c r="CM709" s="8">
        <f t="shared" si="605"/>
        <v>4.3000000000001037E-2</v>
      </c>
      <c r="CN709" s="8"/>
    </row>
    <row r="710" spans="1:92">
      <c r="A710" s="1">
        <f t="shared" si="579"/>
        <v>708</v>
      </c>
      <c r="B710" s="19"/>
      <c r="C710" s="1">
        <v>6</v>
      </c>
      <c r="D710" s="4">
        <f t="shared" si="694"/>
        <v>69</v>
      </c>
      <c r="E710" s="4" t="s">
        <v>44</v>
      </c>
      <c r="F710" s="4">
        <v>1</v>
      </c>
      <c r="G710" s="4" t="s">
        <v>16</v>
      </c>
      <c r="H710" s="4" t="s">
        <v>24</v>
      </c>
      <c r="I710" s="4"/>
      <c r="J710" s="5">
        <v>93.8</v>
      </c>
      <c r="K710" s="69"/>
      <c r="L710" s="41">
        <v>7.2030000000000003</v>
      </c>
      <c r="M710" s="132" t="s">
        <v>234</v>
      </c>
      <c r="N710" s="1" t="s">
        <v>15</v>
      </c>
      <c r="O710" s="23">
        <v>7.2260000000000009</v>
      </c>
      <c r="P710" s="1" t="s">
        <v>9</v>
      </c>
      <c r="Q710" s="3" t="s">
        <v>227</v>
      </c>
      <c r="R710" s="23">
        <v>7.3140000000000001</v>
      </c>
      <c r="S710" s="23">
        <v>7.2119999999999997</v>
      </c>
      <c r="T710" s="23">
        <v>7.5019999999999998</v>
      </c>
      <c r="U710" s="23">
        <v>7.3339999999999996</v>
      </c>
      <c r="V710" s="23">
        <v>7.26</v>
      </c>
      <c r="W710" s="23">
        <v>7.218</v>
      </c>
      <c r="X710" s="23">
        <v>7.2240000000000002</v>
      </c>
      <c r="Y710" s="23">
        <v>7.2119999999999997</v>
      </c>
      <c r="Z710" s="23">
        <v>7.202</v>
      </c>
      <c r="AA710" s="23">
        <v>7.2140000000000004</v>
      </c>
      <c r="AB710" s="23">
        <v>7.3250000000000002</v>
      </c>
      <c r="AC710" s="23">
        <v>7.2720000000000002</v>
      </c>
      <c r="AD710" s="23">
        <v>7.2530000000000001</v>
      </c>
      <c r="AE710" s="23">
        <v>7.2160000000000002</v>
      </c>
      <c r="AF710" s="23">
        <v>7.2670000000000003</v>
      </c>
      <c r="AG710" s="23">
        <v>6.9989999999999997</v>
      </c>
      <c r="AH710" s="6">
        <f t="shared" si="580"/>
        <v>7.133</v>
      </c>
      <c r="AI710" s="7">
        <v>6.73</v>
      </c>
      <c r="AJ710" s="7">
        <v>7.41</v>
      </c>
      <c r="AK710" s="7">
        <v>7.27</v>
      </c>
      <c r="AL710" s="7">
        <v>7.24</v>
      </c>
      <c r="AM710" s="7">
        <v>7.18</v>
      </c>
      <c r="AN710" s="7">
        <v>7.33</v>
      </c>
      <c r="AO710" s="7">
        <v>7.33</v>
      </c>
      <c r="AP710" s="3"/>
      <c r="AQ710" s="23">
        <f t="shared" si="695"/>
        <v>0.11099999999999977</v>
      </c>
      <c r="AR710" s="23">
        <f t="shared" si="665"/>
        <v>8.9999999999994529E-3</v>
      </c>
      <c r="AS710" s="23">
        <f t="shared" si="666"/>
        <v>0.29899999999999949</v>
      </c>
      <c r="AT710" s="23">
        <f t="shared" si="644"/>
        <v>0.13099999999999934</v>
      </c>
      <c r="AU710" s="23">
        <f t="shared" si="645"/>
        <v>5.6999999999999496E-2</v>
      </c>
      <c r="AV710" s="23">
        <f t="shared" si="646"/>
        <v>1.499999999999968E-2</v>
      </c>
      <c r="AW710" s="23">
        <f t="shared" si="647"/>
        <v>2.0999999999999908E-2</v>
      </c>
      <c r="AX710" s="23">
        <f t="shared" si="648"/>
        <v>8.9999999999994529E-3</v>
      </c>
      <c r="AY710" s="23">
        <f t="shared" si="649"/>
        <v>-1.000000000000334E-3</v>
      </c>
      <c r="AZ710" s="23">
        <f t="shared" si="650"/>
        <v>1.1000000000000121E-2</v>
      </c>
      <c r="BA710" s="23">
        <f t="shared" si="651"/>
        <v>0.12199999999999989</v>
      </c>
      <c r="BB710" s="23">
        <f t="shared" si="652"/>
        <v>6.899999999999995E-2</v>
      </c>
      <c r="BC710" s="23">
        <f t="shared" si="653"/>
        <v>4.9999999999999822E-2</v>
      </c>
      <c r="BD710" s="23">
        <f t="shared" si="654"/>
        <v>1.2999999999999901E-2</v>
      </c>
      <c r="BE710" s="23">
        <f t="shared" si="655"/>
        <v>6.4000000000000057E-2</v>
      </c>
      <c r="BF710" s="23">
        <f t="shared" si="656"/>
        <v>-0.20400000000000063</v>
      </c>
      <c r="BG710" s="23">
        <f t="shared" si="657"/>
        <v>-7.0000000000000284E-2</v>
      </c>
      <c r="BH710" s="23">
        <f t="shared" si="658"/>
        <v>-0.47299999999999986</v>
      </c>
      <c r="BI710" s="23">
        <f t="shared" si="659"/>
        <v>0.20699999999999985</v>
      </c>
      <c r="BJ710" s="23">
        <f t="shared" si="660"/>
        <v>6.6999999999999282E-2</v>
      </c>
      <c r="BK710" s="23">
        <f t="shared" si="661"/>
        <v>3.6999999999999922E-2</v>
      </c>
      <c r="BL710" s="23">
        <f t="shared" si="662"/>
        <v>-2.3000000000000576E-2</v>
      </c>
      <c r="BM710" s="23">
        <f t="shared" si="663"/>
        <v>0.12699999999999978</v>
      </c>
      <c r="BN710" s="23">
        <f t="shared" si="664"/>
        <v>0.12699999999999978</v>
      </c>
      <c r="BP710" s="8">
        <f t="shared" si="582"/>
        <v>0.11099999999999977</v>
      </c>
      <c r="BQ710" s="8">
        <f t="shared" si="583"/>
        <v>8.9999999999994529E-3</v>
      </c>
      <c r="BR710" s="8">
        <f t="shared" si="584"/>
        <v>0.29899999999999949</v>
      </c>
      <c r="BS710" s="8">
        <f t="shared" si="585"/>
        <v>0.13099999999999934</v>
      </c>
      <c r="BT710" s="8">
        <f t="shared" si="586"/>
        <v>5.6999999999999496E-2</v>
      </c>
      <c r="BU710" s="8">
        <f t="shared" si="587"/>
        <v>1.499999999999968E-2</v>
      </c>
      <c r="BV710" s="8">
        <f t="shared" si="588"/>
        <v>2.0999999999999908E-2</v>
      </c>
      <c r="BW710" s="8">
        <f t="shared" si="589"/>
        <v>8.9999999999994529E-3</v>
      </c>
      <c r="BX710" s="8">
        <f t="shared" si="590"/>
        <v>1.000000000000334E-3</v>
      </c>
      <c r="BY710" s="8">
        <f t="shared" si="591"/>
        <v>1.1000000000000121E-2</v>
      </c>
      <c r="BZ710" s="8">
        <f t="shared" si="592"/>
        <v>0.12199999999999989</v>
      </c>
      <c r="CA710" s="8">
        <f t="shared" si="593"/>
        <v>6.899999999999995E-2</v>
      </c>
      <c r="CB710" s="8">
        <f t="shared" si="594"/>
        <v>4.9999999999999822E-2</v>
      </c>
      <c r="CC710" s="8">
        <f t="shared" si="595"/>
        <v>1.2999999999999901E-2</v>
      </c>
      <c r="CD710" s="8">
        <f t="shared" si="596"/>
        <v>6.4000000000000057E-2</v>
      </c>
      <c r="CE710" s="8">
        <f t="shared" si="597"/>
        <v>0.20400000000000063</v>
      </c>
      <c r="CF710" s="8">
        <f t="shared" si="598"/>
        <v>7.0000000000000284E-2</v>
      </c>
      <c r="CG710" s="8">
        <f t="shared" si="599"/>
        <v>0.47299999999999986</v>
      </c>
      <c r="CH710" s="8">
        <f t="shared" si="600"/>
        <v>0.20699999999999985</v>
      </c>
      <c r="CI710" s="8">
        <f t="shared" si="601"/>
        <v>6.6999999999999282E-2</v>
      </c>
      <c r="CJ710" s="8">
        <f t="shared" si="602"/>
        <v>3.6999999999999922E-2</v>
      </c>
      <c r="CK710" s="8">
        <f t="shared" si="603"/>
        <v>2.3000000000000576E-2</v>
      </c>
      <c r="CL710" s="8">
        <f t="shared" si="604"/>
        <v>0.12699999999999978</v>
      </c>
      <c r="CM710" s="8">
        <f t="shared" si="605"/>
        <v>0.12699999999999978</v>
      </c>
      <c r="CN710" s="8"/>
    </row>
    <row r="711" spans="1:92">
      <c r="A711" s="1">
        <f t="shared" si="579"/>
        <v>709</v>
      </c>
      <c r="B711" s="19"/>
      <c r="C711" s="1">
        <v>6</v>
      </c>
      <c r="D711" s="4">
        <f t="shared" si="694"/>
        <v>69</v>
      </c>
      <c r="E711" s="4" t="s">
        <v>22</v>
      </c>
      <c r="F711" s="4">
        <v>1</v>
      </c>
      <c r="G711" s="4" t="s">
        <v>16</v>
      </c>
      <c r="H711" s="4" t="s">
        <v>18</v>
      </c>
      <c r="I711" s="4"/>
      <c r="J711" s="5">
        <v>90.8</v>
      </c>
      <c r="K711" s="67">
        <v>3.6999999999999998E-2</v>
      </c>
      <c r="L711" s="41">
        <v>7.2669999999999995</v>
      </c>
      <c r="M711" s="132" t="s">
        <v>234</v>
      </c>
      <c r="N711" s="1" t="s">
        <v>15</v>
      </c>
      <c r="O711" s="23">
        <v>7.3049999999999997</v>
      </c>
      <c r="P711" s="1" t="s">
        <v>9</v>
      </c>
      <c r="Q711" s="3" t="s">
        <v>227</v>
      </c>
      <c r="R711" s="23">
        <v>7.2949999999999999</v>
      </c>
      <c r="S711" s="23">
        <v>6.742</v>
      </c>
      <c r="T711" s="23">
        <v>7.6539999999999999</v>
      </c>
      <c r="U711" s="23">
        <v>7.4029999999999996</v>
      </c>
      <c r="V711" s="23">
        <v>7.4409999999999998</v>
      </c>
      <c r="W711" s="23">
        <v>7.3090000000000002</v>
      </c>
      <c r="X711" s="23">
        <v>7.3150000000000004</v>
      </c>
      <c r="Y711" s="23">
        <v>7.3479999999999999</v>
      </c>
      <c r="Z711" s="23">
        <v>7.2530000000000001</v>
      </c>
      <c r="AA711" s="23">
        <v>7.2519999999999998</v>
      </c>
      <c r="AB711" s="23">
        <v>7.577</v>
      </c>
      <c r="AC711" s="23">
        <v>7.4720000000000004</v>
      </c>
      <c r="AD711" s="23">
        <v>7.2249999999999996</v>
      </c>
      <c r="AE711" s="23">
        <v>7.3970000000000002</v>
      </c>
      <c r="AF711" s="23">
        <v>6.8390000000000004</v>
      </c>
      <c r="AG711" s="23">
        <v>7.5739999999999998</v>
      </c>
      <c r="AH711" s="6">
        <f t="shared" si="580"/>
        <v>7.2065000000000001</v>
      </c>
      <c r="AI711" s="7">
        <v>7.49</v>
      </c>
      <c r="AJ711" s="7">
        <v>7.34</v>
      </c>
      <c r="AK711" s="7">
        <v>6.93</v>
      </c>
      <c r="AL711" s="7">
        <v>7.43</v>
      </c>
      <c r="AM711" s="7">
        <v>7.4</v>
      </c>
      <c r="AN711" s="7">
        <v>7.29</v>
      </c>
      <c r="AO711" s="7">
        <v>7.25</v>
      </c>
      <c r="AP711" s="3"/>
      <c r="AQ711" s="23">
        <f t="shared" si="695"/>
        <v>2.8000000000000469E-2</v>
      </c>
      <c r="AR711" s="23">
        <f t="shared" si="665"/>
        <v>-0.52499999999999947</v>
      </c>
      <c r="AS711" s="23">
        <f t="shared" si="666"/>
        <v>0.38700000000000045</v>
      </c>
      <c r="AT711" s="23">
        <f t="shared" si="644"/>
        <v>0.13600000000000012</v>
      </c>
      <c r="AU711" s="23">
        <f t="shared" si="645"/>
        <v>0.17400000000000038</v>
      </c>
      <c r="AV711" s="23">
        <f t="shared" si="646"/>
        <v>4.2000000000000703E-2</v>
      </c>
      <c r="AW711" s="23">
        <f t="shared" si="647"/>
        <v>4.8000000000000931E-2</v>
      </c>
      <c r="AX711" s="23">
        <f t="shared" si="648"/>
        <v>8.1000000000000405E-2</v>
      </c>
      <c r="AY711" s="23">
        <f t="shared" si="649"/>
        <v>-1.3999999999999346E-2</v>
      </c>
      <c r="AZ711" s="23">
        <f t="shared" si="650"/>
        <v>-1.499999999999968E-2</v>
      </c>
      <c r="BA711" s="23">
        <f t="shared" si="651"/>
        <v>0.3100000000000005</v>
      </c>
      <c r="BB711" s="23">
        <f t="shared" si="652"/>
        <v>0.20500000000000096</v>
      </c>
      <c r="BC711" s="23">
        <f t="shared" si="653"/>
        <v>-4.1999999999999815E-2</v>
      </c>
      <c r="BD711" s="23">
        <f t="shared" si="654"/>
        <v>0.13000000000000078</v>
      </c>
      <c r="BE711" s="23">
        <f t="shared" si="655"/>
        <v>-0.42799999999999905</v>
      </c>
      <c r="BF711" s="23">
        <f t="shared" si="656"/>
        <v>0.30700000000000038</v>
      </c>
      <c r="BG711" s="23">
        <f t="shared" si="657"/>
        <v>-6.0499999999999332E-2</v>
      </c>
      <c r="BH711" s="23">
        <f t="shared" si="658"/>
        <v>0.22300000000000075</v>
      </c>
      <c r="BI711" s="23">
        <f t="shared" si="659"/>
        <v>7.3000000000000398E-2</v>
      </c>
      <c r="BJ711" s="23">
        <f t="shared" si="660"/>
        <v>-0.33699999999999974</v>
      </c>
      <c r="BK711" s="23">
        <f t="shared" si="661"/>
        <v>0.16300000000000026</v>
      </c>
      <c r="BL711" s="23">
        <f t="shared" si="662"/>
        <v>0.1330000000000009</v>
      </c>
      <c r="BM711" s="23">
        <f t="shared" si="663"/>
        <v>2.3000000000000576E-2</v>
      </c>
      <c r="BN711" s="23">
        <f t="shared" si="664"/>
        <v>-1.699999999999946E-2</v>
      </c>
      <c r="BP711" s="8">
        <f t="shared" si="582"/>
        <v>2.8000000000000469E-2</v>
      </c>
      <c r="BQ711" s="8">
        <f t="shared" si="583"/>
        <v>0.52499999999999947</v>
      </c>
      <c r="BR711" s="8">
        <f t="shared" si="584"/>
        <v>0.38700000000000045</v>
      </c>
      <c r="BS711" s="8">
        <f t="shared" si="585"/>
        <v>0.13600000000000012</v>
      </c>
      <c r="BT711" s="8">
        <f t="shared" si="586"/>
        <v>0.17400000000000038</v>
      </c>
      <c r="BU711" s="8">
        <f t="shared" si="587"/>
        <v>4.2000000000000703E-2</v>
      </c>
      <c r="BV711" s="8">
        <f t="shared" si="588"/>
        <v>4.8000000000000931E-2</v>
      </c>
      <c r="BW711" s="8">
        <f t="shared" si="589"/>
        <v>8.1000000000000405E-2</v>
      </c>
      <c r="BX711" s="8">
        <f t="shared" si="590"/>
        <v>1.3999999999999346E-2</v>
      </c>
      <c r="BY711" s="8">
        <f t="shared" si="591"/>
        <v>1.499999999999968E-2</v>
      </c>
      <c r="BZ711" s="8">
        <f t="shared" si="592"/>
        <v>0.3100000000000005</v>
      </c>
      <c r="CA711" s="8">
        <f t="shared" si="593"/>
        <v>0.20500000000000096</v>
      </c>
      <c r="CB711" s="8">
        <f t="shared" si="594"/>
        <v>4.1999999999999815E-2</v>
      </c>
      <c r="CC711" s="8">
        <f t="shared" si="595"/>
        <v>0.13000000000000078</v>
      </c>
      <c r="CD711" s="8">
        <f t="shared" si="596"/>
        <v>0.42799999999999905</v>
      </c>
      <c r="CE711" s="8">
        <f t="shared" si="597"/>
        <v>0.30700000000000038</v>
      </c>
      <c r="CF711" s="8">
        <f t="shared" si="598"/>
        <v>6.0499999999999332E-2</v>
      </c>
      <c r="CG711" s="8">
        <f t="shared" si="599"/>
        <v>0.22300000000000075</v>
      </c>
      <c r="CH711" s="8">
        <f t="shared" si="600"/>
        <v>7.3000000000000398E-2</v>
      </c>
      <c r="CI711" s="8">
        <f t="shared" si="601"/>
        <v>0.33699999999999974</v>
      </c>
      <c r="CJ711" s="8">
        <f t="shared" si="602"/>
        <v>0.16300000000000026</v>
      </c>
      <c r="CK711" s="8">
        <f t="shared" si="603"/>
        <v>0.1330000000000009</v>
      </c>
      <c r="CL711" s="8">
        <f t="shared" si="604"/>
        <v>2.3000000000000576E-2</v>
      </c>
      <c r="CM711" s="8">
        <f t="shared" si="605"/>
        <v>1.699999999999946E-2</v>
      </c>
      <c r="CN711" s="8"/>
    </row>
    <row r="712" spans="1:92">
      <c r="A712" s="1">
        <f t="shared" si="579"/>
        <v>710</v>
      </c>
      <c r="B712" s="19"/>
      <c r="C712" s="1">
        <v>6</v>
      </c>
      <c r="D712" s="4">
        <f t="shared" si="694"/>
        <v>69</v>
      </c>
      <c r="E712" s="4" t="s">
        <v>23</v>
      </c>
      <c r="F712" s="4">
        <v>1</v>
      </c>
      <c r="G712" s="4" t="s">
        <v>16</v>
      </c>
      <c r="H712" s="4" t="s">
        <v>18</v>
      </c>
      <c r="I712" s="4"/>
      <c r="J712" s="5">
        <v>91.4</v>
      </c>
      <c r="K712" s="67">
        <v>0.128</v>
      </c>
      <c r="L712" s="41">
        <v>7.452</v>
      </c>
      <c r="M712" s="132" t="s">
        <v>234</v>
      </c>
      <c r="N712" s="1" t="s">
        <v>15</v>
      </c>
      <c r="O712" s="23">
        <v>7.4809999999999999</v>
      </c>
      <c r="P712" s="1" t="s">
        <v>9</v>
      </c>
      <c r="Q712" s="3" t="s">
        <v>227</v>
      </c>
      <c r="R712" s="23">
        <v>7.1909999999999998</v>
      </c>
      <c r="S712" s="23">
        <v>7.032</v>
      </c>
      <c r="T712" s="23">
        <v>7.806</v>
      </c>
      <c r="U712" s="23">
        <v>7.5149999999999997</v>
      </c>
      <c r="V712" s="23">
        <v>7.5960000000000001</v>
      </c>
      <c r="W712" s="23">
        <v>7.4960000000000004</v>
      </c>
      <c r="X712" s="23">
        <v>7.5</v>
      </c>
      <c r="Y712" s="23">
        <v>7.524</v>
      </c>
      <c r="Z712" s="23">
        <v>7.4530000000000003</v>
      </c>
      <c r="AA712" s="23">
        <v>7.4480000000000004</v>
      </c>
      <c r="AB712" s="23">
        <v>7.6920000000000002</v>
      </c>
      <c r="AC712" s="23">
        <v>7.5979999999999999</v>
      </c>
      <c r="AD712" s="23">
        <v>7.407</v>
      </c>
      <c r="AE712" s="23">
        <v>7.5190000000000001</v>
      </c>
      <c r="AF712" s="23">
        <v>7.109</v>
      </c>
      <c r="AG712" s="23">
        <v>7.5949999999999998</v>
      </c>
      <c r="AH712" s="6">
        <f t="shared" si="580"/>
        <v>7.3520000000000003</v>
      </c>
      <c r="AI712" s="7">
        <v>7.83</v>
      </c>
      <c r="AJ712" s="7">
        <v>7.55</v>
      </c>
      <c r="AK712" s="7">
        <v>7.08</v>
      </c>
      <c r="AL712" s="7">
        <v>7.64</v>
      </c>
      <c r="AM712" s="7">
        <v>7.59</v>
      </c>
      <c r="AN712" s="7">
        <v>7.49</v>
      </c>
      <c r="AO712" s="7">
        <v>7.42</v>
      </c>
      <c r="AP712" s="3"/>
      <c r="AQ712" s="23">
        <f t="shared" si="695"/>
        <v>-0.26100000000000012</v>
      </c>
      <c r="AR712" s="23">
        <f t="shared" si="665"/>
        <v>-0.41999999999999993</v>
      </c>
      <c r="AS712" s="23">
        <f t="shared" si="666"/>
        <v>0.35400000000000009</v>
      </c>
      <c r="AT712" s="23">
        <f t="shared" si="644"/>
        <v>6.2999999999999723E-2</v>
      </c>
      <c r="AU712" s="23">
        <f t="shared" si="645"/>
        <v>0.14400000000000013</v>
      </c>
      <c r="AV712" s="23">
        <f t="shared" si="646"/>
        <v>4.4000000000000483E-2</v>
      </c>
      <c r="AW712" s="23">
        <f t="shared" si="647"/>
        <v>4.8000000000000043E-2</v>
      </c>
      <c r="AX712" s="23">
        <f t="shared" si="648"/>
        <v>7.2000000000000064E-2</v>
      </c>
      <c r="AY712" s="23">
        <f t="shared" si="649"/>
        <v>1.000000000000334E-3</v>
      </c>
      <c r="AZ712" s="23">
        <f t="shared" si="650"/>
        <v>-3.9999999999995595E-3</v>
      </c>
      <c r="BA712" s="23">
        <f t="shared" si="651"/>
        <v>0.24000000000000021</v>
      </c>
      <c r="BB712" s="23">
        <f t="shared" si="652"/>
        <v>0.14599999999999991</v>
      </c>
      <c r="BC712" s="23">
        <f t="shared" si="653"/>
        <v>-4.4999999999999929E-2</v>
      </c>
      <c r="BD712" s="23">
        <f t="shared" si="654"/>
        <v>6.7000000000000171E-2</v>
      </c>
      <c r="BE712" s="23">
        <f t="shared" si="655"/>
        <v>-0.34299999999999997</v>
      </c>
      <c r="BF712" s="23">
        <f t="shared" si="656"/>
        <v>0.14299999999999979</v>
      </c>
      <c r="BG712" s="23">
        <f t="shared" si="657"/>
        <v>-9.9999999999999645E-2</v>
      </c>
      <c r="BH712" s="23">
        <f t="shared" si="658"/>
        <v>0.37800000000000011</v>
      </c>
      <c r="BI712" s="23">
        <f t="shared" si="659"/>
        <v>9.7999999999999865E-2</v>
      </c>
      <c r="BJ712" s="23">
        <f t="shared" si="660"/>
        <v>-0.37199999999999989</v>
      </c>
      <c r="BK712" s="23">
        <f t="shared" si="661"/>
        <v>0.18799999999999972</v>
      </c>
      <c r="BL712" s="23">
        <f t="shared" si="662"/>
        <v>0.1379999999999999</v>
      </c>
      <c r="BM712" s="23">
        <f t="shared" si="663"/>
        <v>3.8000000000000256E-2</v>
      </c>
      <c r="BN712" s="23">
        <f t="shared" si="664"/>
        <v>-3.2000000000000028E-2</v>
      </c>
      <c r="BP712" s="8">
        <f t="shared" si="582"/>
        <v>0.26100000000000012</v>
      </c>
      <c r="BQ712" s="8">
        <f t="shared" si="583"/>
        <v>0.41999999999999993</v>
      </c>
      <c r="BR712" s="8">
        <f t="shared" si="584"/>
        <v>0.35400000000000009</v>
      </c>
      <c r="BS712" s="8">
        <f t="shared" si="585"/>
        <v>6.2999999999999723E-2</v>
      </c>
      <c r="BT712" s="8">
        <f t="shared" si="586"/>
        <v>0.14400000000000013</v>
      </c>
      <c r="BU712" s="8">
        <f t="shared" si="587"/>
        <v>4.4000000000000483E-2</v>
      </c>
      <c r="BV712" s="8">
        <f t="shared" si="588"/>
        <v>4.8000000000000043E-2</v>
      </c>
      <c r="BW712" s="8">
        <f t="shared" si="589"/>
        <v>7.2000000000000064E-2</v>
      </c>
      <c r="BX712" s="8">
        <f t="shared" si="590"/>
        <v>1.000000000000334E-3</v>
      </c>
      <c r="BY712" s="8">
        <f t="shared" si="591"/>
        <v>3.9999999999995595E-3</v>
      </c>
      <c r="BZ712" s="8">
        <f t="shared" si="592"/>
        <v>0.24000000000000021</v>
      </c>
      <c r="CA712" s="8">
        <f t="shared" si="593"/>
        <v>0.14599999999999991</v>
      </c>
      <c r="CB712" s="8">
        <f t="shared" si="594"/>
        <v>4.4999999999999929E-2</v>
      </c>
      <c r="CC712" s="8">
        <f t="shared" si="595"/>
        <v>6.7000000000000171E-2</v>
      </c>
      <c r="CD712" s="8">
        <f t="shared" si="596"/>
        <v>0.34299999999999997</v>
      </c>
      <c r="CE712" s="8">
        <f t="shared" si="597"/>
        <v>0.14299999999999979</v>
      </c>
      <c r="CF712" s="8">
        <f t="shared" si="598"/>
        <v>9.9999999999999645E-2</v>
      </c>
      <c r="CG712" s="8">
        <f t="shared" si="599"/>
        <v>0.37800000000000011</v>
      </c>
      <c r="CH712" s="8">
        <f t="shared" si="600"/>
        <v>9.7999999999999865E-2</v>
      </c>
      <c r="CI712" s="8">
        <f t="shared" si="601"/>
        <v>0.37199999999999989</v>
      </c>
      <c r="CJ712" s="8">
        <f t="shared" si="602"/>
        <v>0.18799999999999972</v>
      </c>
      <c r="CK712" s="8">
        <f t="shared" si="603"/>
        <v>0.1379999999999999</v>
      </c>
      <c r="CL712" s="8">
        <f t="shared" si="604"/>
        <v>3.8000000000000256E-2</v>
      </c>
      <c r="CM712" s="8">
        <f t="shared" si="605"/>
        <v>3.2000000000000028E-2</v>
      </c>
      <c r="CN712" s="8"/>
    </row>
    <row r="713" spans="1:92">
      <c r="A713" s="1">
        <f t="shared" si="579"/>
        <v>711</v>
      </c>
      <c r="B713" s="19"/>
      <c r="C713" s="1">
        <v>6</v>
      </c>
      <c r="D713" s="4">
        <f t="shared" si="694"/>
        <v>69</v>
      </c>
      <c r="E713" s="4" t="s">
        <v>42</v>
      </c>
      <c r="F713" s="4">
        <v>1</v>
      </c>
      <c r="G713" s="4" t="s">
        <v>16</v>
      </c>
      <c r="H713" s="4" t="s">
        <v>24</v>
      </c>
      <c r="I713" s="4"/>
      <c r="J713" s="5">
        <v>93.4</v>
      </c>
      <c r="K713" s="67">
        <v>2.1000000000000001E-2</v>
      </c>
      <c r="L713" s="41">
        <v>7.7779999999999996</v>
      </c>
      <c r="M713" s="132" t="s">
        <v>234</v>
      </c>
      <c r="N713" s="1" t="s">
        <v>15</v>
      </c>
      <c r="O713" s="23">
        <v>7.8010000000000002</v>
      </c>
      <c r="P713" s="1" t="s">
        <v>9</v>
      </c>
      <c r="Q713" s="3"/>
      <c r="R713" s="23">
        <v>7.8529999999999998</v>
      </c>
      <c r="S713" s="23">
        <v>7.7590000000000003</v>
      </c>
      <c r="T713" s="23">
        <v>8.0640000000000001</v>
      </c>
      <c r="U713" s="23">
        <v>7.8209999999999997</v>
      </c>
      <c r="V713" s="23">
        <v>7.8280000000000003</v>
      </c>
      <c r="W713" s="23">
        <v>7.7910000000000004</v>
      </c>
      <c r="X713" s="23">
        <v>7.7960000000000003</v>
      </c>
      <c r="Y713" s="23">
        <v>7.7809999999999997</v>
      </c>
      <c r="Z713" s="23">
        <v>7.7709999999999999</v>
      </c>
      <c r="AA713" s="37">
        <v>7.7880000000000003</v>
      </c>
      <c r="AB713" s="23">
        <v>7.89</v>
      </c>
      <c r="AC713" s="23">
        <v>7.84</v>
      </c>
      <c r="AD713" s="23">
        <v>7.8129999999999997</v>
      </c>
      <c r="AE713" s="23">
        <v>7.782</v>
      </c>
      <c r="AF713" s="23">
        <v>7.8109999999999999</v>
      </c>
      <c r="AG713" s="23">
        <v>7.5640000000000001</v>
      </c>
      <c r="AH713" s="6">
        <f t="shared" si="580"/>
        <v>7.6875</v>
      </c>
      <c r="AI713" s="11"/>
      <c r="AJ713" s="11"/>
      <c r="AK713" s="11"/>
      <c r="AL713" s="11"/>
      <c r="AM713" s="11"/>
      <c r="AN713" s="11"/>
      <c r="AO713" s="11"/>
      <c r="AP713" s="3"/>
      <c r="AQ713" s="23">
        <f t="shared" si="695"/>
        <v>7.5000000000000178E-2</v>
      </c>
      <c r="AR713" s="23">
        <f t="shared" si="665"/>
        <v>-1.899999999999924E-2</v>
      </c>
      <c r="AS713" s="23">
        <f t="shared" si="666"/>
        <v>0.28600000000000048</v>
      </c>
      <c r="AT713" s="23">
        <f t="shared" si="644"/>
        <v>4.3000000000000149E-2</v>
      </c>
      <c r="AU713" s="23">
        <f t="shared" si="645"/>
        <v>5.0000000000000711E-2</v>
      </c>
      <c r="AV713" s="23">
        <f t="shared" si="646"/>
        <v>1.3000000000000789E-2</v>
      </c>
      <c r="AW713" s="23">
        <f t="shared" si="647"/>
        <v>1.8000000000000682E-2</v>
      </c>
      <c r="AX713" s="23">
        <f t="shared" si="648"/>
        <v>3.0000000000001137E-3</v>
      </c>
      <c r="AY713" s="23">
        <f t="shared" si="649"/>
        <v>-6.9999999999996732E-3</v>
      </c>
      <c r="AZ713" s="23">
        <f t="shared" si="650"/>
        <v>1.0000000000000675E-2</v>
      </c>
      <c r="BA713" s="23">
        <f t="shared" si="651"/>
        <v>0.1120000000000001</v>
      </c>
      <c r="BB713" s="23">
        <f t="shared" si="652"/>
        <v>6.2000000000000277E-2</v>
      </c>
      <c r="BC713" s="23">
        <f t="shared" si="653"/>
        <v>3.5000000000000142E-2</v>
      </c>
      <c r="BD713" s="23">
        <f t="shared" si="654"/>
        <v>4.0000000000004476E-3</v>
      </c>
      <c r="BE713" s="23">
        <f t="shared" si="655"/>
        <v>3.3000000000000362E-2</v>
      </c>
      <c r="BF713" s="23">
        <f t="shared" si="656"/>
        <v>-0.21399999999999952</v>
      </c>
      <c r="BG713" s="23">
        <f t="shared" si="657"/>
        <v>-9.0499999999999581E-2</v>
      </c>
      <c r="BH713" s="23" t="str">
        <f t="shared" si="658"/>
        <v/>
      </c>
      <c r="BI713" s="23" t="str">
        <f t="shared" si="659"/>
        <v/>
      </c>
      <c r="BJ713" s="23" t="str">
        <f t="shared" si="660"/>
        <v/>
      </c>
      <c r="BK713" s="23" t="str">
        <f t="shared" si="661"/>
        <v/>
      </c>
      <c r="BL713" s="23" t="str">
        <f t="shared" si="662"/>
        <v/>
      </c>
      <c r="BM713" s="23" t="str">
        <f t="shared" si="663"/>
        <v/>
      </c>
      <c r="BN713" s="23" t="str">
        <f t="shared" si="664"/>
        <v/>
      </c>
      <c r="BP713" s="8">
        <f t="shared" si="582"/>
        <v>7.5000000000000178E-2</v>
      </c>
      <c r="BQ713" s="8">
        <f t="shared" si="583"/>
        <v>1.899999999999924E-2</v>
      </c>
      <c r="BR713" s="8">
        <f t="shared" si="584"/>
        <v>0.28600000000000048</v>
      </c>
      <c r="BS713" s="8">
        <f t="shared" si="585"/>
        <v>4.3000000000000149E-2</v>
      </c>
      <c r="BT713" s="8">
        <f t="shared" si="586"/>
        <v>5.0000000000000711E-2</v>
      </c>
      <c r="BU713" s="8">
        <f t="shared" si="587"/>
        <v>1.3000000000000789E-2</v>
      </c>
      <c r="BV713" s="8">
        <f t="shared" si="588"/>
        <v>1.8000000000000682E-2</v>
      </c>
      <c r="BW713" s="8">
        <f t="shared" si="589"/>
        <v>3.0000000000001137E-3</v>
      </c>
      <c r="BX713" s="8">
        <f t="shared" si="590"/>
        <v>6.9999999999996732E-3</v>
      </c>
      <c r="BY713" s="8">
        <f t="shared" si="591"/>
        <v>1.0000000000000675E-2</v>
      </c>
      <c r="BZ713" s="8">
        <f t="shared" si="592"/>
        <v>0.1120000000000001</v>
      </c>
      <c r="CA713" s="8">
        <f t="shared" si="593"/>
        <v>6.2000000000000277E-2</v>
      </c>
      <c r="CB713" s="8">
        <f t="shared" si="594"/>
        <v>3.5000000000000142E-2</v>
      </c>
      <c r="CC713" s="8">
        <f t="shared" si="595"/>
        <v>4.0000000000004476E-3</v>
      </c>
      <c r="CD713" s="8">
        <f t="shared" si="596"/>
        <v>3.3000000000000362E-2</v>
      </c>
      <c r="CE713" s="8">
        <f t="shared" si="597"/>
        <v>0.21399999999999952</v>
      </c>
      <c r="CF713" s="8">
        <f t="shared" si="598"/>
        <v>9.0499999999999581E-2</v>
      </c>
      <c r="CG713" s="8" t="str">
        <f t="shared" si="599"/>
        <v/>
      </c>
      <c r="CH713" s="8" t="str">
        <f t="shared" si="600"/>
        <v/>
      </c>
      <c r="CI713" s="8" t="str">
        <f t="shared" si="601"/>
        <v/>
      </c>
      <c r="CJ713" s="8" t="str">
        <f t="shared" si="602"/>
        <v/>
      </c>
      <c r="CK713" s="8" t="str">
        <f t="shared" si="603"/>
        <v/>
      </c>
      <c r="CL713" s="8" t="str">
        <f t="shared" si="604"/>
        <v/>
      </c>
      <c r="CM713" s="8" t="str">
        <f t="shared" si="605"/>
        <v/>
      </c>
      <c r="CN713" s="8"/>
    </row>
    <row r="714" spans="1:92">
      <c r="A714" s="1">
        <f t="shared" si="579"/>
        <v>712</v>
      </c>
      <c r="B714" s="19"/>
      <c r="C714" s="1">
        <v>6</v>
      </c>
      <c r="D714" s="4">
        <f t="shared" si="694"/>
        <v>69</v>
      </c>
      <c r="E714" s="4" t="s">
        <v>42</v>
      </c>
      <c r="F714" s="4">
        <v>1</v>
      </c>
      <c r="G714" s="4" t="s">
        <v>13</v>
      </c>
      <c r="H714" s="4" t="s">
        <v>14</v>
      </c>
      <c r="I714" s="4"/>
      <c r="J714" s="5">
        <v>91.6</v>
      </c>
      <c r="K714" s="67">
        <v>1.6E-2</v>
      </c>
      <c r="L714" s="41">
        <v>7.7789999999999999</v>
      </c>
      <c r="M714" s="132" t="s">
        <v>234</v>
      </c>
      <c r="N714" s="1" t="s">
        <v>15</v>
      </c>
      <c r="O714" s="23">
        <v>7.7009999999999996</v>
      </c>
      <c r="P714" s="1" t="s">
        <v>9</v>
      </c>
      <c r="Q714" s="3"/>
      <c r="R714" s="23">
        <v>7.2910000000000004</v>
      </c>
      <c r="S714" s="23">
        <v>7.3289999999999997</v>
      </c>
      <c r="T714" s="23">
        <v>8.1639999999999997</v>
      </c>
      <c r="U714" s="23">
        <v>7.9180000000000001</v>
      </c>
      <c r="V714" s="23">
        <v>7.94</v>
      </c>
      <c r="W714" s="23">
        <v>7.8230000000000004</v>
      </c>
      <c r="X714" s="23">
        <v>7.8310000000000004</v>
      </c>
      <c r="Y714" s="23">
        <v>7.8639999999999999</v>
      </c>
      <c r="Z714" s="23">
        <v>7.78</v>
      </c>
      <c r="AA714" s="23">
        <v>7.7670000000000003</v>
      </c>
      <c r="AB714" s="23">
        <v>8.1</v>
      </c>
      <c r="AC714" s="23">
        <v>7.9909999999999997</v>
      </c>
      <c r="AD714" s="23">
        <v>7.7679999999999998</v>
      </c>
      <c r="AE714" s="23">
        <v>7.923</v>
      </c>
      <c r="AF714" s="23">
        <v>7.4279999999999999</v>
      </c>
      <c r="AG714" s="23">
        <v>8.07</v>
      </c>
      <c r="AH714" s="6">
        <f t="shared" si="580"/>
        <v>7.7490000000000006</v>
      </c>
      <c r="AI714" s="11"/>
      <c r="AJ714" s="11"/>
      <c r="AK714" s="11"/>
      <c r="AL714" s="11"/>
      <c r="AM714" s="11"/>
      <c r="AN714" s="11"/>
      <c r="AO714" s="11"/>
      <c r="AP714" s="3"/>
      <c r="AQ714" s="23">
        <f t="shared" si="695"/>
        <v>-0.48799999999999955</v>
      </c>
      <c r="AR714" s="23">
        <f t="shared" si="665"/>
        <v>-0.45000000000000018</v>
      </c>
      <c r="AS714" s="23">
        <f t="shared" si="666"/>
        <v>0.38499999999999979</v>
      </c>
      <c r="AT714" s="23">
        <f t="shared" si="644"/>
        <v>0.13900000000000023</v>
      </c>
      <c r="AU714" s="23">
        <f t="shared" si="645"/>
        <v>0.16100000000000048</v>
      </c>
      <c r="AV714" s="23">
        <f t="shared" si="646"/>
        <v>4.4000000000000483E-2</v>
      </c>
      <c r="AW714" s="23">
        <f t="shared" si="647"/>
        <v>5.200000000000049E-2</v>
      </c>
      <c r="AX714" s="23">
        <f t="shared" si="648"/>
        <v>8.4999999999999964E-2</v>
      </c>
      <c r="AY714" s="23">
        <f t="shared" si="649"/>
        <v>1.000000000000334E-3</v>
      </c>
      <c r="AZ714" s="23">
        <f t="shared" si="650"/>
        <v>-1.1999999999999567E-2</v>
      </c>
      <c r="BA714" s="23">
        <f t="shared" si="651"/>
        <v>0.32099999999999973</v>
      </c>
      <c r="BB714" s="23">
        <f t="shared" si="652"/>
        <v>0.21199999999999974</v>
      </c>
      <c r="BC714" s="23">
        <f t="shared" si="653"/>
        <v>-1.1000000000000121E-2</v>
      </c>
      <c r="BD714" s="23">
        <f t="shared" si="654"/>
        <v>0.14400000000000013</v>
      </c>
      <c r="BE714" s="23">
        <f t="shared" si="655"/>
        <v>-0.35099999999999998</v>
      </c>
      <c r="BF714" s="23">
        <f t="shared" si="656"/>
        <v>0.29100000000000037</v>
      </c>
      <c r="BG714" s="23">
        <f t="shared" si="657"/>
        <v>-2.9999999999999361E-2</v>
      </c>
      <c r="BH714" s="23" t="str">
        <f t="shared" si="658"/>
        <v/>
      </c>
      <c r="BI714" s="23" t="str">
        <f t="shared" si="659"/>
        <v/>
      </c>
      <c r="BJ714" s="23" t="str">
        <f t="shared" si="660"/>
        <v/>
      </c>
      <c r="BK714" s="23" t="str">
        <f t="shared" si="661"/>
        <v/>
      </c>
      <c r="BL714" s="23" t="str">
        <f t="shared" si="662"/>
        <v/>
      </c>
      <c r="BM714" s="23" t="str">
        <f t="shared" si="663"/>
        <v/>
      </c>
      <c r="BN714" s="23" t="str">
        <f t="shared" si="664"/>
        <v/>
      </c>
      <c r="BP714" s="8">
        <f t="shared" si="582"/>
        <v>0.48799999999999955</v>
      </c>
      <c r="BQ714" s="8">
        <f t="shared" si="583"/>
        <v>0.45000000000000018</v>
      </c>
      <c r="BR714" s="8">
        <f t="shared" si="584"/>
        <v>0.38499999999999979</v>
      </c>
      <c r="BS714" s="8">
        <f t="shared" si="585"/>
        <v>0.13900000000000023</v>
      </c>
      <c r="BT714" s="8">
        <f t="shared" si="586"/>
        <v>0.16100000000000048</v>
      </c>
      <c r="BU714" s="8">
        <f t="shared" si="587"/>
        <v>4.4000000000000483E-2</v>
      </c>
      <c r="BV714" s="8">
        <f t="shared" si="588"/>
        <v>5.200000000000049E-2</v>
      </c>
      <c r="BW714" s="8">
        <f t="shared" si="589"/>
        <v>8.4999999999999964E-2</v>
      </c>
      <c r="BX714" s="8">
        <f t="shared" si="590"/>
        <v>1.000000000000334E-3</v>
      </c>
      <c r="BY714" s="8">
        <f t="shared" si="591"/>
        <v>1.1999999999999567E-2</v>
      </c>
      <c r="BZ714" s="8">
        <f t="shared" si="592"/>
        <v>0.32099999999999973</v>
      </c>
      <c r="CA714" s="8">
        <f t="shared" si="593"/>
        <v>0.21199999999999974</v>
      </c>
      <c r="CB714" s="8">
        <f t="shared" si="594"/>
        <v>1.1000000000000121E-2</v>
      </c>
      <c r="CC714" s="8">
        <f t="shared" si="595"/>
        <v>0.14400000000000013</v>
      </c>
      <c r="CD714" s="8">
        <f t="shared" si="596"/>
        <v>0.35099999999999998</v>
      </c>
      <c r="CE714" s="8">
        <f t="shared" si="597"/>
        <v>0.29100000000000037</v>
      </c>
      <c r="CF714" s="8">
        <f t="shared" si="598"/>
        <v>2.9999999999999361E-2</v>
      </c>
      <c r="CG714" s="8" t="str">
        <f t="shared" si="599"/>
        <v/>
      </c>
      <c r="CH714" s="8" t="str">
        <f t="shared" si="600"/>
        <v/>
      </c>
      <c r="CI714" s="8" t="str">
        <f t="shared" si="601"/>
        <v/>
      </c>
      <c r="CJ714" s="8" t="str">
        <f t="shared" si="602"/>
        <v/>
      </c>
      <c r="CK714" s="8" t="str">
        <f t="shared" si="603"/>
        <v/>
      </c>
      <c r="CL714" s="8" t="str">
        <f t="shared" si="604"/>
        <v/>
      </c>
      <c r="CM714" s="8" t="str">
        <f t="shared" si="605"/>
        <v/>
      </c>
      <c r="CN714" s="8"/>
    </row>
    <row r="715" spans="1:92">
      <c r="A715" s="1">
        <f t="shared" si="579"/>
        <v>713</v>
      </c>
      <c r="B715" s="19"/>
      <c r="C715" s="1">
        <v>6</v>
      </c>
      <c r="D715" s="4">
        <f t="shared" si="694"/>
        <v>69</v>
      </c>
      <c r="E715" s="4" t="s">
        <v>22</v>
      </c>
      <c r="F715" s="4">
        <v>1</v>
      </c>
      <c r="G715" s="4" t="s">
        <v>13</v>
      </c>
      <c r="H715" s="4" t="s">
        <v>19</v>
      </c>
      <c r="I715" s="4"/>
      <c r="J715" s="5">
        <v>90.3</v>
      </c>
      <c r="K715" s="67">
        <v>0.34200000000000003</v>
      </c>
      <c r="L715" s="41">
        <v>7.8470000000000004</v>
      </c>
      <c r="M715" s="132" t="s">
        <v>234</v>
      </c>
      <c r="N715" s="1" t="s">
        <v>15</v>
      </c>
      <c r="O715" s="23">
        <v>7.8390000000000004</v>
      </c>
      <c r="P715" s="1" t="s">
        <v>9</v>
      </c>
      <c r="Q715" s="3"/>
      <c r="R715" s="50"/>
      <c r="S715" s="23">
        <v>7.8920000000000003</v>
      </c>
      <c r="T715" s="23">
        <v>8.2880000000000003</v>
      </c>
      <c r="U715" s="50"/>
      <c r="V715" s="23">
        <v>8.0370000000000008</v>
      </c>
      <c r="W715" s="23">
        <v>7.9450000000000003</v>
      </c>
      <c r="X715" s="23">
        <v>7.9130000000000003</v>
      </c>
      <c r="Y715" s="23">
        <v>7.9109999999999996</v>
      </c>
      <c r="Z715" s="23">
        <v>7.86</v>
      </c>
      <c r="AA715" s="23">
        <v>7.8719999999999999</v>
      </c>
      <c r="AB715" s="23">
        <v>7.9669999999999996</v>
      </c>
      <c r="AC715" s="23">
        <v>7.9459999999999997</v>
      </c>
      <c r="AD715" s="23">
        <v>7.9279999999999999</v>
      </c>
      <c r="AE715" s="23">
        <v>7.7830000000000004</v>
      </c>
      <c r="AF715" s="23">
        <v>7.9050000000000002</v>
      </c>
      <c r="AG715" s="23">
        <v>7.7910000000000004</v>
      </c>
      <c r="AH715" s="6">
        <f t="shared" si="580"/>
        <v>7.8480000000000008</v>
      </c>
      <c r="AI715" s="11"/>
      <c r="AJ715" s="11"/>
      <c r="AK715" s="11"/>
      <c r="AL715" s="11"/>
      <c r="AM715" s="11"/>
      <c r="AN715" s="11"/>
      <c r="AO715" s="11"/>
      <c r="AP715" s="3"/>
      <c r="AQ715" s="23" t="str">
        <f t="shared" si="695"/>
        <v/>
      </c>
      <c r="AR715" s="23">
        <f t="shared" si="665"/>
        <v>4.4999999999999929E-2</v>
      </c>
      <c r="AS715" s="23">
        <f t="shared" si="666"/>
        <v>0.44099999999999984</v>
      </c>
      <c r="AT715" s="23" t="str">
        <f t="shared" si="644"/>
        <v/>
      </c>
      <c r="AU715" s="23">
        <f t="shared" si="645"/>
        <v>0.19000000000000039</v>
      </c>
      <c r="AV715" s="23">
        <f t="shared" si="646"/>
        <v>9.7999999999999865E-2</v>
      </c>
      <c r="AW715" s="23">
        <f t="shared" si="647"/>
        <v>6.5999999999999837E-2</v>
      </c>
      <c r="AX715" s="23">
        <f t="shared" si="648"/>
        <v>6.3999999999999169E-2</v>
      </c>
      <c r="AY715" s="23">
        <f t="shared" si="649"/>
        <v>1.2999999999999901E-2</v>
      </c>
      <c r="AZ715" s="23">
        <f t="shared" si="650"/>
        <v>2.4999999999999467E-2</v>
      </c>
      <c r="BA715" s="23">
        <f t="shared" si="651"/>
        <v>0.11999999999999922</v>
      </c>
      <c r="BB715" s="23">
        <f t="shared" si="652"/>
        <v>9.8999999999999311E-2</v>
      </c>
      <c r="BC715" s="23">
        <f t="shared" si="653"/>
        <v>8.0999999999999517E-2</v>
      </c>
      <c r="BD715" s="23">
        <f t="shared" si="654"/>
        <v>-6.4000000000000057E-2</v>
      </c>
      <c r="BE715" s="23">
        <f t="shared" si="655"/>
        <v>5.7999999999999829E-2</v>
      </c>
      <c r="BF715" s="23">
        <f t="shared" si="656"/>
        <v>-5.600000000000005E-2</v>
      </c>
      <c r="BG715" s="23">
        <f t="shared" si="657"/>
        <v>1.000000000000334E-3</v>
      </c>
      <c r="BH715" s="23" t="str">
        <f t="shared" si="658"/>
        <v/>
      </c>
      <c r="BI715" s="23" t="str">
        <f t="shared" si="659"/>
        <v/>
      </c>
      <c r="BJ715" s="23" t="str">
        <f t="shared" si="660"/>
        <v/>
      </c>
      <c r="BK715" s="23" t="str">
        <f t="shared" si="661"/>
        <v/>
      </c>
      <c r="BL715" s="23" t="str">
        <f t="shared" si="662"/>
        <v/>
      </c>
      <c r="BM715" s="23" t="str">
        <f t="shared" si="663"/>
        <v/>
      </c>
      <c r="BN715" s="23" t="str">
        <f t="shared" si="664"/>
        <v/>
      </c>
      <c r="BP715" s="8" t="str">
        <f t="shared" si="582"/>
        <v/>
      </c>
      <c r="BQ715" s="8">
        <f t="shared" si="583"/>
        <v>4.4999999999999929E-2</v>
      </c>
      <c r="BR715" s="8">
        <f t="shared" si="584"/>
        <v>0.44099999999999984</v>
      </c>
      <c r="BS715" s="8" t="str">
        <f t="shared" si="585"/>
        <v/>
      </c>
      <c r="BT715" s="8">
        <f t="shared" si="586"/>
        <v>0.19000000000000039</v>
      </c>
      <c r="BU715" s="8">
        <f t="shared" si="587"/>
        <v>9.7999999999999865E-2</v>
      </c>
      <c r="BV715" s="8">
        <f t="shared" si="588"/>
        <v>6.5999999999999837E-2</v>
      </c>
      <c r="BW715" s="8">
        <f t="shared" si="589"/>
        <v>6.3999999999999169E-2</v>
      </c>
      <c r="BX715" s="8">
        <f t="shared" si="590"/>
        <v>1.2999999999999901E-2</v>
      </c>
      <c r="BY715" s="8">
        <f t="shared" si="591"/>
        <v>2.4999999999999467E-2</v>
      </c>
      <c r="BZ715" s="8">
        <f t="shared" si="592"/>
        <v>0.11999999999999922</v>
      </c>
      <c r="CA715" s="8">
        <f t="shared" si="593"/>
        <v>9.8999999999999311E-2</v>
      </c>
      <c r="CB715" s="8">
        <f t="shared" si="594"/>
        <v>8.0999999999999517E-2</v>
      </c>
      <c r="CC715" s="8">
        <f t="shared" si="595"/>
        <v>6.4000000000000057E-2</v>
      </c>
      <c r="CD715" s="8">
        <f t="shared" si="596"/>
        <v>5.7999999999999829E-2</v>
      </c>
      <c r="CE715" s="8">
        <f t="shared" si="597"/>
        <v>5.600000000000005E-2</v>
      </c>
      <c r="CF715" s="8">
        <f t="shared" si="598"/>
        <v>1.000000000000334E-3</v>
      </c>
      <c r="CG715" s="8" t="str">
        <f t="shared" si="599"/>
        <v/>
      </c>
      <c r="CH715" s="8" t="str">
        <f t="shared" si="600"/>
        <v/>
      </c>
      <c r="CI715" s="8" t="str">
        <f t="shared" si="601"/>
        <v/>
      </c>
      <c r="CJ715" s="8" t="str">
        <f t="shared" si="602"/>
        <v/>
      </c>
      <c r="CK715" s="8" t="str">
        <f t="shared" si="603"/>
        <v/>
      </c>
      <c r="CL715" s="8" t="str">
        <f t="shared" si="604"/>
        <v/>
      </c>
      <c r="CM715" s="8" t="str">
        <f t="shared" si="605"/>
        <v/>
      </c>
      <c r="CN715" s="8"/>
    </row>
    <row r="716" spans="1:92">
      <c r="A716" s="1">
        <f t="shared" ref="A716:A779" si="696">A715+1</f>
        <v>714</v>
      </c>
      <c r="B716" s="19"/>
      <c r="C716" s="1">
        <v>6</v>
      </c>
      <c r="D716" s="4">
        <f t="shared" si="694"/>
        <v>69</v>
      </c>
      <c r="E716" s="4" t="s">
        <v>137</v>
      </c>
      <c r="F716" s="4">
        <v>1</v>
      </c>
      <c r="G716" s="4" t="s">
        <v>16</v>
      </c>
      <c r="H716" s="4" t="s">
        <v>192</v>
      </c>
      <c r="I716" s="4"/>
      <c r="J716" s="5">
        <v>90.7</v>
      </c>
      <c r="K716" s="69"/>
      <c r="L716" s="41">
        <v>7.9009999999999998</v>
      </c>
      <c r="M716" s="132" t="s">
        <v>234</v>
      </c>
      <c r="N716" s="1" t="s">
        <v>15</v>
      </c>
      <c r="O716" s="23">
        <v>7.89</v>
      </c>
      <c r="P716" s="1" t="s">
        <v>9</v>
      </c>
      <c r="Q716" s="3"/>
      <c r="R716" s="23">
        <v>7.49</v>
      </c>
      <c r="S716" s="23">
        <v>7.4950000000000001</v>
      </c>
      <c r="T716" s="23">
        <v>8.3360000000000003</v>
      </c>
      <c r="U716" s="23">
        <v>8.1519999999999992</v>
      </c>
      <c r="V716" s="23">
        <v>8.125</v>
      </c>
      <c r="W716" s="23">
        <v>7.9820000000000002</v>
      </c>
      <c r="X716" s="23">
        <v>7.9870000000000001</v>
      </c>
      <c r="Y716" s="23">
        <v>8.02</v>
      </c>
      <c r="Z716" s="23">
        <v>7.9240000000000004</v>
      </c>
      <c r="AA716" s="23">
        <v>7.9210000000000003</v>
      </c>
      <c r="AB716" s="23">
        <v>8.2970000000000006</v>
      </c>
      <c r="AC716" s="23">
        <v>8.1959999999999997</v>
      </c>
      <c r="AD716" s="23">
        <v>7.9610000000000003</v>
      </c>
      <c r="AE716" s="23">
        <v>8.1140000000000008</v>
      </c>
      <c r="AF716" s="23">
        <v>7.5890000000000004</v>
      </c>
      <c r="AG716" s="23">
        <v>8.2530000000000001</v>
      </c>
      <c r="AH716" s="6">
        <f t="shared" si="580"/>
        <v>7.9210000000000003</v>
      </c>
      <c r="AI716" s="11"/>
      <c r="AJ716" s="11"/>
      <c r="AK716" s="11"/>
      <c r="AL716" s="11"/>
      <c r="AM716" s="11"/>
      <c r="AN716" s="11"/>
      <c r="AO716" s="11"/>
      <c r="AP716" s="3"/>
      <c r="AQ716" s="23">
        <f t="shared" si="695"/>
        <v>-0.41099999999999959</v>
      </c>
      <c r="AR716" s="23">
        <f t="shared" si="665"/>
        <v>-0.40599999999999969</v>
      </c>
      <c r="AS716" s="23">
        <f t="shared" si="666"/>
        <v>0.4350000000000005</v>
      </c>
      <c r="AT716" s="23">
        <f t="shared" si="644"/>
        <v>0.25099999999999945</v>
      </c>
      <c r="AU716" s="23">
        <f t="shared" si="645"/>
        <v>0.2240000000000002</v>
      </c>
      <c r="AV716" s="23">
        <f t="shared" si="646"/>
        <v>8.1000000000000405E-2</v>
      </c>
      <c r="AW716" s="23">
        <f t="shared" si="647"/>
        <v>8.6000000000000298E-2</v>
      </c>
      <c r="AX716" s="23">
        <f t="shared" si="648"/>
        <v>0.11899999999999977</v>
      </c>
      <c r="AY716" s="23">
        <f t="shared" si="649"/>
        <v>2.3000000000000576E-2</v>
      </c>
      <c r="AZ716" s="23">
        <f t="shared" si="650"/>
        <v>2.0000000000000462E-2</v>
      </c>
      <c r="BA716" s="23">
        <f t="shared" si="651"/>
        <v>0.3960000000000008</v>
      </c>
      <c r="BB716" s="23">
        <f t="shared" si="652"/>
        <v>0.29499999999999993</v>
      </c>
      <c r="BC716" s="23">
        <f t="shared" si="653"/>
        <v>6.0000000000000497E-2</v>
      </c>
      <c r="BD716" s="23">
        <f t="shared" si="654"/>
        <v>0.21300000000000097</v>
      </c>
      <c r="BE716" s="23">
        <f t="shared" si="655"/>
        <v>-0.31199999999999939</v>
      </c>
      <c r="BF716" s="23">
        <f t="shared" si="656"/>
        <v>0.35200000000000031</v>
      </c>
      <c r="BG716" s="23">
        <f t="shared" si="657"/>
        <v>2.0000000000000462E-2</v>
      </c>
      <c r="BH716" s="23" t="str">
        <f t="shared" si="658"/>
        <v/>
      </c>
      <c r="BI716" s="23" t="str">
        <f t="shared" si="659"/>
        <v/>
      </c>
      <c r="BJ716" s="23" t="str">
        <f t="shared" si="660"/>
        <v/>
      </c>
      <c r="BK716" s="23" t="str">
        <f t="shared" si="661"/>
        <v/>
      </c>
      <c r="BL716" s="23" t="str">
        <f t="shared" si="662"/>
        <v/>
      </c>
      <c r="BM716" s="23" t="str">
        <f t="shared" si="663"/>
        <v/>
      </c>
      <c r="BN716" s="23" t="str">
        <f t="shared" si="664"/>
        <v/>
      </c>
      <c r="BP716" s="8">
        <f t="shared" si="582"/>
        <v>0.41099999999999959</v>
      </c>
      <c r="BQ716" s="8">
        <f t="shared" si="583"/>
        <v>0.40599999999999969</v>
      </c>
      <c r="BR716" s="8">
        <f t="shared" si="584"/>
        <v>0.4350000000000005</v>
      </c>
      <c r="BS716" s="8">
        <f t="shared" si="585"/>
        <v>0.25099999999999945</v>
      </c>
      <c r="BT716" s="8">
        <f t="shared" si="586"/>
        <v>0.2240000000000002</v>
      </c>
      <c r="BU716" s="8">
        <f t="shared" si="587"/>
        <v>8.1000000000000405E-2</v>
      </c>
      <c r="BV716" s="8">
        <f t="shared" si="588"/>
        <v>8.6000000000000298E-2</v>
      </c>
      <c r="BW716" s="8">
        <f t="shared" si="589"/>
        <v>0.11899999999999977</v>
      </c>
      <c r="BX716" s="8">
        <f t="shared" si="590"/>
        <v>2.3000000000000576E-2</v>
      </c>
      <c r="BY716" s="8">
        <f t="shared" si="591"/>
        <v>2.0000000000000462E-2</v>
      </c>
      <c r="BZ716" s="8">
        <f t="shared" si="592"/>
        <v>0.3960000000000008</v>
      </c>
      <c r="CA716" s="8">
        <f t="shared" si="593"/>
        <v>0.29499999999999993</v>
      </c>
      <c r="CB716" s="8">
        <f t="shared" si="594"/>
        <v>6.0000000000000497E-2</v>
      </c>
      <c r="CC716" s="8">
        <f t="shared" si="595"/>
        <v>0.21300000000000097</v>
      </c>
      <c r="CD716" s="8">
        <f t="shared" si="596"/>
        <v>0.31199999999999939</v>
      </c>
      <c r="CE716" s="8">
        <f t="shared" si="597"/>
        <v>0.35200000000000031</v>
      </c>
      <c r="CF716" s="8">
        <f t="shared" si="598"/>
        <v>2.0000000000000462E-2</v>
      </c>
      <c r="CG716" s="8" t="str">
        <f t="shared" si="599"/>
        <v/>
      </c>
      <c r="CH716" s="8" t="str">
        <f t="shared" si="600"/>
        <v/>
      </c>
      <c r="CI716" s="8" t="str">
        <f t="shared" si="601"/>
        <v/>
      </c>
      <c r="CJ716" s="8" t="str">
        <f t="shared" si="602"/>
        <v/>
      </c>
      <c r="CK716" s="8" t="str">
        <f t="shared" si="603"/>
        <v/>
      </c>
      <c r="CL716" s="8" t="str">
        <f t="shared" si="604"/>
        <v/>
      </c>
      <c r="CM716" s="8" t="str">
        <f t="shared" si="605"/>
        <v/>
      </c>
      <c r="CN716" s="8"/>
    </row>
    <row r="717" spans="1:92">
      <c r="A717" s="1">
        <f t="shared" si="696"/>
        <v>715</v>
      </c>
      <c r="B717" s="19"/>
      <c r="C717" s="1">
        <v>6</v>
      </c>
      <c r="D717" s="4">
        <f t="shared" si="694"/>
        <v>69</v>
      </c>
      <c r="E717" s="4" t="s">
        <v>23</v>
      </c>
      <c r="F717" s="4">
        <v>1</v>
      </c>
      <c r="G717" s="4" t="s">
        <v>13</v>
      </c>
      <c r="H717" s="4" t="s">
        <v>19</v>
      </c>
      <c r="I717" s="4"/>
      <c r="J717" s="5">
        <v>90.5</v>
      </c>
      <c r="K717" s="67">
        <v>0.28499999999999998</v>
      </c>
      <c r="L717" s="41">
        <v>7.9390000000000001</v>
      </c>
      <c r="M717" s="132" t="s">
        <v>234</v>
      </c>
      <c r="N717" s="1" t="s">
        <v>15</v>
      </c>
      <c r="O717" s="23">
        <v>7.9340000000000002</v>
      </c>
      <c r="P717" s="1" t="s">
        <v>9</v>
      </c>
      <c r="Q717" s="3" t="s">
        <v>227</v>
      </c>
      <c r="R717" s="23">
        <v>7.8449999999999998</v>
      </c>
      <c r="S717" s="50"/>
      <c r="T717" s="23">
        <v>8.4309999999999992</v>
      </c>
      <c r="U717" s="50"/>
      <c r="V717" s="23">
        <v>8.2089999999999996</v>
      </c>
      <c r="W717" s="23">
        <v>8.0050000000000008</v>
      </c>
      <c r="X717" s="23">
        <v>7.9779999999999998</v>
      </c>
      <c r="Y717" s="23">
        <v>8.0210000000000008</v>
      </c>
      <c r="Z717" s="23">
        <v>7.9379999999999997</v>
      </c>
      <c r="AA717" s="37">
        <v>7.9809999999999999</v>
      </c>
      <c r="AB717" s="23">
        <v>8.1259999999999994</v>
      </c>
      <c r="AC717" s="23">
        <v>8.1300000000000008</v>
      </c>
      <c r="AD717" s="23">
        <v>8.0749999999999993</v>
      </c>
      <c r="AE717" s="23">
        <v>7.9269999999999996</v>
      </c>
      <c r="AF717" s="50"/>
      <c r="AG717" s="50"/>
      <c r="AH717" s="50"/>
      <c r="AI717" s="7">
        <v>9.65</v>
      </c>
      <c r="AJ717" s="7">
        <v>8.59</v>
      </c>
      <c r="AK717" s="7">
        <v>7.96</v>
      </c>
      <c r="AL717" s="7">
        <v>8.68</v>
      </c>
      <c r="AM717" s="7">
        <v>8.57</v>
      </c>
      <c r="AN717" s="7">
        <v>8.42</v>
      </c>
      <c r="AO717" s="7">
        <v>8.25</v>
      </c>
      <c r="AP717" s="3"/>
      <c r="AQ717" s="23">
        <f t="shared" si="695"/>
        <v>-9.4000000000000306E-2</v>
      </c>
      <c r="AR717" s="23" t="str">
        <f t="shared" si="665"/>
        <v/>
      </c>
      <c r="AS717" s="23">
        <f t="shared" si="666"/>
        <v>0.4919999999999991</v>
      </c>
      <c r="AT717" s="23" t="str">
        <f t="shared" si="644"/>
        <v/>
      </c>
      <c r="AU717" s="23">
        <f t="shared" si="645"/>
        <v>0.26999999999999957</v>
      </c>
      <c r="AV717" s="23">
        <f t="shared" si="646"/>
        <v>6.6000000000000725E-2</v>
      </c>
      <c r="AW717" s="23">
        <f t="shared" si="647"/>
        <v>3.8999999999999702E-2</v>
      </c>
      <c r="AX717" s="23">
        <f t="shared" si="648"/>
        <v>8.2000000000000739E-2</v>
      </c>
      <c r="AY717" s="23">
        <f t="shared" si="649"/>
        <v>-1.000000000000334E-3</v>
      </c>
      <c r="AZ717" s="23">
        <f t="shared" si="650"/>
        <v>4.1999999999999815E-2</v>
      </c>
      <c r="BA717" s="23">
        <f t="shared" si="651"/>
        <v>0.18699999999999939</v>
      </c>
      <c r="BB717" s="23">
        <f t="shared" si="652"/>
        <v>0.19100000000000072</v>
      </c>
      <c r="BC717" s="23">
        <f t="shared" si="653"/>
        <v>0.13599999999999923</v>
      </c>
      <c r="BD717" s="23">
        <f t="shared" si="654"/>
        <v>-1.2000000000000455E-2</v>
      </c>
      <c r="BE717" s="23" t="str">
        <f t="shared" si="655"/>
        <v/>
      </c>
      <c r="BF717" s="23" t="str">
        <f t="shared" si="656"/>
        <v/>
      </c>
      <c r="BG717" s="23" t="str">
        <f t="shared" si="657"/>
        <v/>
      </c>
      <c r="BH717" s="23">
        <f t="shared" si="658"/>
        <v>1.7110000000000003</v>
      </c>
      <c r="BI717" s="23">
        <f t="shared" si="659"/>
        <v>0.6509999999999998</v>
      </c>
      <c r="BJ717" s="23">
        <f t="shared" si="660"/>
        <v>2.0999999999999908E-2</v>
      </c>
      <c r="BK717" s="23">
        <f t="shared" si="661"/>
        <v>0.74099999999999966</v>
      </c>
      <c r="BL717" s="23">
        <f t="shared" si="662"/>
        <v>0.63100000000000023</v>
      </c>
      <c r="BM717" s="23">
        <f t="shared" si="663"/>
        <v>0.48099999999999987</v>
      </c>
      <c r="BN717" s="23">
        <f t="shared" si="664"/>
        <v>0.31099999999999994</v>
      </c>
      <c r="BP717" s="8">
        <f t="shared" si="582"/>
        <v>9.4000000000000306E-2</v>
      </c>
      <c r="BQ717" s="8" t="str">
        <f t="shared" si="583"/>
        <v/>
      </c>
      <c r="BR717" s="8">
        <f t="shared" si="584"/>
        <v>0.4919999999999991</v>
      </c>
      <c r="BS717" s="8" t="str">
        <f t="shared" si="585"/>
        <v/>
      </c>
      <c r="BT717" s="8">
        <f t="shared" si="586"/>
        <v>0.26999999999999957</v>
      </c>
      <c r="BU717" s="8">
        <f t="shared" si="587"/>
        <v>6.6000000000000725E-2</v>
      </c>
      <c r="BV717" s="8">
        <f t="shared" si="588"/>
        <v>3.8999999999999702E-2</v>
      </c>
      <c r="BW717" s="8">
        <f t="shared" si="589"/>
        <v>8.2000000000000739E-2</v>
      </c>
      <c r="BX717" s="8">
        <f t="shared" si="590"/>
        <v>1.000000000000334E-3</v>
      </c>
      <c r="BY717" s="8">
        <f t="shared" si="591"/>
        <v>4.1999999999999815E-2</v>
      </c>
      <c r="BZ717" s="8">
        <f t="shared" si="592"/>
        <v>0.18699999999999939</v>
      </c>
      <c r="CA717" s="8">
        <f t="shared" si="593"/>
        <v>0.19100000000000072</v>
      </c>
      <c r="CB717" s="8">
        <f t="shared" si="594"/>
        <v>0.13599999999999923</v>
      </c>
      <c r="CC717" s="8">
        <f t="shared" si="595"/>
        <v>1.2000000000000455E-2</v>
      </c>
      <c r="CD717" s="8" t="str">
        <f t="shared" si="596"/>
        <v/>
      </c>
      <c r="CE717" s="8" t="str">
        <f t="shared" si="597"/>
        <v/>
      </c>
      <c r="CF717" s="8" t="str">
        <f t="shared" si="598"/>
        <v/>
      </c>
      <c r="CG717" s="8">
        <f t="shared" si="599"/>
        <v>1.7110000000000003</v>
      </c>
      <c r="CH717" s="8">
        <f t="shared" si="600"/>
        <v>0.6509999999999998</v>
      </c>
      <c r="CI717" s="8">
        <f t="shared" si="601"/>
        <v>2.0999999999999908E-2</v>
      </c>
      <c r="CJ717" s="8">
        <f t="shared" si="602"/>
        <v>0.74099999999999966</v>
      </c>
      <c r="CK717" s="8">
        <f t="shared" si="603"/>
        <v>0.63100000000000023</v>
      </c>
      <c r="CL717" s="8">
        <f t="shared" si="604"/>
        <v>0.48099999999999987</v>
      </c>
      <c r="CM717" s="8">
        <f t="shared" si="605"/>
        <v>0.31099999999999994</v>
      </c>
      <c r="CN717" s="8"/>
    </row>
    <row r="718" spans="1:92">
      <c r="A718" s="1">
        <f t="shared" si="696"/>
        <v>716</v>
      </c>
      <c r="B718" s="19"/>
      <c r="C718" s="1">
        <v>6</v>
      </c>
      <c r="D718" s="4">
        <f t="shared" si="694"/>
        <v>69</v>
      </c>
      <c r="E718" s="4" t="s">
        <v>144</v>
      </c>
      <c r="F718" s="4">
        <v>1</v>
      </c>
      <c r="G718" s="4" t="s">
        <v>16</v>
      </c>
      <c r="H718" s="4" t="s">
        <v>192</v>
      </c>
      <c r="I718" s="4"/>
      <c r="J718" s="5">
        <v>91.2</v>
      </c>
      <c r="K718" s="69"/>
      <c r="L718" s="41">
        <v>8.0069999999999997</v>
      </c>
      <c r="M718" s="132" t="s">
        <v>234</v>
      </c>
      <c r="N718" s="1" t="s">
        <v>15</v>
      </c>
      <c r="O718" s="23">
        <v>8.0036000000000005</v>
      </c>
      <c r="P718" s="1" t="s">
        <v>9</v>
      </c>
      <c r="Q718" s="3"/>
      <c r="R718" s="23">
        <v>7.4009999999999998</v>
      </c>
      <c r="S718" s="23">
        <v>7.4729999999999999</v>
      </c>
      <c r="T718" s="23">
        <v>8.3650000000000002</v>
      </c>
      <c r="U718" s="23">
        <v>8.1170000000000009</v>
      </c>
      <c r="V718" s="23">
        <v>8.1560000000000006</v>
      </c>
      <c r="W718" s="23">
        <v>8.0459999999999994</v>
      </c>
      <c r="X718" s="23">
        <v>8.0530000000000008</v>
      </c>
      <c r="Y718" s="23">
        <v>8.0830000000000002</v>
      </c>
      <c r="Z718" s="23">
        <v>8.0009999999999994</v>
      </c>
      <c r="AA718" s="23">
        <v>7.9930000000000003</v>
      </c>
      <c r="AB718" s="23">
        <v>8.2680000000000007</v>
      </c>
      <c r="AC718" s="23">
        <v>8.1620000000000008</v>
      </c>
      <c r="AD718" s="23">
        <v>7.93</v>
      </c>
      <c r="AE718" s="23">
        <v>8.093</v>
      </c>
      <c r="AF718" s="23">
        <v>7.5720000000000001</v>
      </c>
      <c r="AG718" s="23">
        <v>8.2769999999999992</v>
      </c>
      <c r="AH718" s="6">
        <f t="shared" si="580"/>
        <v>7.9245000000000001</v>
      </c>
      <c r="AI718" s="11"/>
      <c r="AJ718" s="11"/>
      <c r="AK718" s="11"/>
      <c r="AL718" s="11"/>
      <c r="AM718" s="11"/>
      <c r="AN718" s="11"/>
      <c r="AO718" s="11"/>
      <c r="AP718" s="3"/>
      <c r="AQ718" s="23">
        <f t="shared" si="695"/>
        <v>-0.60599999999999987</v>
      </c>
      <c r="AR718" s="23">
        <f t="shared" si="665"/>
        <v>-0.53399999999999981</v>
      </c>
      <c r="AS718" s="23">
        <f t="shared" si="666"/>
        <v>0.35800000000000054</v>
      </c>
      <c r="AT718" s="23">
        <f t="shared" ref="AT718:AT781" si="697">IF((U718&lt;&gt;"")*AND($L718&lt;&gt;"")*AND($H718&lt;&gt;"dou"),U718-$L718,"")</f>
        <v>0.11000000000000121</v>
      </c>
      <c r="AU718" s="23">
        <f t="shared" ref="AU718:AU781" si="698">IF((V718&lt;&gt;"")*AND($L718&lt;&gt;"")*AND($H718&lt;&gt;"dou"),V718-$L718,"")</f>
        <v>0.14900000000000091</v>
      </c>
      <c r="AV718" s="23">
        <f t="shared" ref="AV718:AV781" si="699">IF((W718&lt;&gt;"")*AND($L718&lt;&gt;"")*AND($H718&lt;&gt;"dou"),W718-$L718,"")</f>
        <v>3.8999999999999702E-2</v>
      </c>
      <c r="AW718" s="23">
        <f t="shared" ref="AW718:AW781" si="700">IF((X718&lt;&gt;"")*AND($L718&lt;&gt;"")*AND($H718&lt;&gt;"dou"),X718-$L718,"")</f>
        <v>4.6000000000001151E-2</v>
      </c>
      <c r="AX718" s="23">
        <f t="shared" ref="AX718:AX781" si="701">IF((Y718&lt;&gt;"")*AND($L718&lt;&gt;"")*AND($H718&lt;&gt;"dou"),Y718-$L718,"")</f>
        <v>7.6000000000000512E-2</v>
      </c>
      <c r="AY718" s="23">
        <f t="shared" ref="AY718:AY781" si="702">IF((Z718&lt;&gt;"")*AND($L718&lt;&gt;"")*AND($H718&lt;&gt;"dou"),Z718-$L718,"")</f>
        <v>-6.0000000000002274E-3</v>
      </c>
      <c r="AZ718" s="23">
        <f t="shared" ref="AZ718:AZ781" si="703">IF((AA718&lt;&gt;"")*AND($L718&lt;&gt;"")*AND($H718&lt;&gt;"dou"),AA718-$L718,"")</f>
        <v>-1.3999999999999346E-2</v>
      </c>
      <c r="BA718" s="23">
        <f t="shared" ref="BA718:BA781" si="704">IF((AB718&lt;&gt;"")*AND($L718&lt;&gt;"")*AND($H718&lt;&gt;"dou"),AB718-$L718,"")</f>
        <v>0.26100000000000101</v>
      </c>
      <c r="BB718" s="23">
        <f t="shared" ref="BB718:BB781" si="705">IF((AC718&lt;&gt;"")*AND($L718&lt;&gt;"")*AND($H718&lt;&gt;"dou"),AC718-$L718,"")</f>
        <v>0.15500000000000114</v>
      </c>
      <c r="BC718" s="23">
        <f t="shared" ref="BC718:BC781" si="706">IF((AD718&lt;&gt;"")*AND($L718&lt;&gt;"")*AND($H718&lt;&gt;"dou"),AD718-$L718,"")</f>
        <v>-7.6999999999999957E-2</v>
      </c>
      <c r="BD718" s="23">
        <f t="shared" ref="BD718:BD781" si="707">IF((AE718&lt;&gt;"")*AND($L718&lt;&gt;"")*AND($H718&lt;&gt;"dou"),AE718-$L718,"")</f>
        <v>8.6000000000000298E-2</v>
      </c>
      <c r="BE718" s="23">
        <f t="shared" ref="BE718:BE781" si="708">IF((AF718&lt;&gt;"")*AND($L718&lt;&gt;"")*AND($H718&lt;&gt;"dou"),AF718-$L718,"")</f>
        <v>-0.43499999999999961</v>
      </c>
      <c r="BF718" s="23">
        <f t="shared" ref="BF718:BF781" si="709">IF((AG718&lt;&gt;"")*AND($L718&lt;&gt;"")*AND($H718&lt;&gt;"dou"),AG718-$L718,"")</f>
        <v>0.26999999999999957</v>
      </c>
      <c r="BG718" s="23">
        <f t="shared" ref="BG718:BG781" si="710">IF((AH718&lt;&gt;"")*AND($L718&lt;&gt;"")*AND($H718&lt;&gt;"dou"),AH718-$L718,"")</f>
        <v>-8.2499999999999574E-2</v>
      </c>
      <c r="BH718" s="23" t="str">
        <f t="shared" ref="BH718:BH781" si="711">IF((AI718&lt;&gt;"")*AND($L718&lt;&gt;"")*AND($H718&lt;&gt;"dou"),AI718-$L718,"")</f>
        <v/>
      </c>
      <c r="BI718" s="23" t="str">
        <f t="shared" ref="BI718:BI781" si="712">IF((AJ718&lt;&gt;"")*AND($L718&lt;&gt;"")*AND($H718&lt;&gt;"dou"),AJ718-$L718,"")</f>
        <v/>
      </c>
      <c r="BJ718" s="23" t="str">
        <f t="shared" ref="BJ718:BJ781" si="713">IF((AK718&lt;&gt;"")*AND($L718&lt;&gt;"")*AND($H718&lt;&gt;"dou"),AK718-$L718,"")</f>
        <v/>
      </c>
      <c r="BK718" s="23" t="str">
        <f t="shared" ref="BK718:BK781" si="714">IF((AL718&lt;&gt;"")*AND($L718&lt;&gt;"")*AND($H718&lt;&gt;"dou"),AL718-$L718,"")</f>
        <v/>
      </c>
      <c r="BL718" s="23" t="str">
        <f t="shared" ref="BL718:BL781" si="715">IF((AM718&lt;&gt;"")*AND($L718&lt;&gt;"")*AND($H718&lt;&gt;"dou"),AM718-$L718,"")</f>
        <v/>
      </c>
      <c r="BM718" s="23" t="str">
        <f t="shared" ref="BM718:BM781" si="716">IF((AN718&lt;&gt;"")*AND($L718&lt;&gt;"")*AND($H718&lt;&gt;"dou"),AN718-$L718,"")</f>
        <v/>
      </c>
      <c r="BN718" s="23" t="str">
        <f t="shared" ref="BN718:BN781" si="717">IF((AO718&lt;&gt;"")*AND($L718&lt;&gt;"")*AND($H718&lt;&gt;"dou"),AO718-$L718,"")</f>
        <v/>
      </c>
      <c r="BP718" s="8">
        <f t="shared" si="582"/>
        <v>0.60599999999999987</v>
      </c>
      <c r="BQ718" s="8">
        <f t="shared" si="583"/>
        <v>0.53399999999999981</v>
      </c>
      <c r="BR718" s="8">
        <f t="shared" si="584"/>
        <v>0.35800000000000054</v>
      </c>
      <c r="BS718" s="8">
        <f t="shared" si="585"/>
        <v>0.11000000000000121</v>
      </c>
      <c r="BT718" s="8">
        <f t="shared" si="586"/>
        <v>0.14900000000000091</v>
      </c>
      <c r="BU718" s="8">
        <f t="shared" si="587"/>
        <v>3.8999999999999702E-2</v>
      </c>
      <c r="BV718" s="8">
        <f t="shared" si="588"/>
        <v>4.6000000000001151E-2</v>
      </c>
      <c r="BW718" s="8">
        <f t="shared" si="589"/>
        <v>7.6000000000000512E-2</v>
      </c>
      <c r="BX718" s="8">
        <f t="shared" si="590"/>
        <v>6.0000000000002274E-3</v>
      </c>
      <c r="BY718" s="8">
        <f t="shared" si="591"/>
        <v>1.3999999999999346E-2</v>
      </c>
      <c r="BZ718" s="8">
        <f t="shared" si="592"/>
        <v>0.26100000000000101</v>
      </c>
      <c r="CA718" s="8">
        <f t="shared" si="593"/>
        <v>0.15500000000000114</v>
      </c>
      <c r="CB718" s="8">
        <f t="shared" si="594"/>
        <v>7.6999999999999957E-2</v>
      </c>
      <c r="CC718" s="8">
        <f t="shared" si="595"/>
        <v>8.6000000000000298E-2</v>
      </c>
      <c r="CD718" s="8">
        <f t="shared" si="596"/>
        <v>0.43499999999999961</v>
      </c>
      <c r="CE718" s="8">
        <f t="shared" si="597"/>
        <v>0.26999999999999957</v>
      </c>
      <c r="CF718" s="8">
        <f t="shared" si="598"/>
        <v>8.2499999999999574E-2</v>
      </c>
      <c r="CG718" s="8" t="str">
        <f t="shared" si="599"/>
        <v/>
      </c>
      <c r="CH718" s="8" t="str">
        <f t="shared" si="600"/>
        <v/>
      </c>
      <c r="CI718" s="8" t="str">
        <f t="shared" si="601"/>
        <v/>
      </c>
      <c r="CJ718" s="8" t="str">
        <f t="shared" si="602"/>
        <v/>
      </c>
      <c r="CK718" s="8" t="str">
        <f t="shared" si="603"/>
        <v/>
      </c>
      <c r="CL718" s="8" t="str">
        <f t="shared" si="604"/>
        <v/>
      </c>
      <c r="CM718" s="8" t="str">
        <f t="shared" si="605"/>
        <v/>
      </c>
      <c r="CN718" s="8"/>
    </row>
    <row r="719" spans="1:92">
      <c r="A719" s="1">
        <f t="shared" si="696"/>
        <v>717</v>
      </c>
      <c r="B719" s="19"/>
      <c r="C719" s="1">
        <v>6</v>
      </c>
      <c r="D719" s="4">
        <f t="shared" si="694"/>
        <v>69</v>
      </c>
      <c r="E719" s="4" t="s">
        <v>137</v>
      </c>
      <c r="F719" s="4">
        <v>1</v>
      </c>
      <c r="G719" s="4" t="s">
        <v>13</v>
      </c>
      <c r="H719" s="4" t="s">
        <v>138</v>
      </c>
      <c r="I719" s="4" t="s">
        <v>346</v>
      </c>
      <c r="J719" s="5">
        <v>12</v>
      </c>
      <c r="K719" s="69"/>
      <c r="L719" s="49">
        <v>7.9039999999999999</v>
      </c>
      <c r="M719" s="132" t="s">
        <v>414</v>
      </c>
      <c r="N719" s="10" t="s">
        <v>128</v>
      </c>
      <c r="O719" s="50"/>
      <c r="P719" s="11"/>
      <c r="Q719" s="3" t="s">
        <v>227</v>
      </c>
      <c r="R719" s="50"/>
      <c r="S719" s="50"/>
      <c r="T719" s="50"/>
      <c r="U719" s="50"/>
      <c r="V719" s="50"/>
      <c r="W719" s="50"/>
      <c r="X719" s="50"/>
      <c r="Y719" s="23">
        <v>9.6470000000000002</v>
      </c>
      <c r="Z719" s="23">
        <v>9.1679999999999993</v>
      </c>
      <c r="AA719" s="50"/>
      <c r="AB719" s="50"/>
      <c r="AC719" s="50"/>
      <c r="AD719" s="50"/>
      <c r="AE719" s="50"/>
      <c r="AF719" s="50"/>
      <c r="AG719" s="50"/>
      <c r="AH719" s="50"/>
      <c r="AI719" s="23">
        <v>8.0939999999999994</v>
      </c>
      <c r="AJ719" s="23">
        <v>7.8449999999999998</v>
      </c>
      <c r="AK719" s="23">
        <v>7.5839999999999996</v>
      </c>
      <c r="AL719" s="23">
        <v>7.9450000000000003</v>
      </c>
      <c r="AM719" s="23">
        <v>7.9489999999999998</v>
      </c>
      <c r="AN719" s="23">
        <v>8.0670000000000002</v>
      </c>
      <c r="AO719" s="23">
        <v>8.0370000000000008</v>
      </c>
      <c r="AP719" s="3"/>
      <c r="AQ719" s="23" t="str">
        <f t="shared" si="695"/>
        <v/>
      </c>
      <c r="AR719" s="23" t="str">
        <f t="shared" ref="AR719:AR782" si="718">IF((S719&lt;&gt;"")*AND($L719&lt;&gt;"")*AND($H719&lt;&gt;"dou"),S719-$L719,"")</f>
        <v/>
      </c>
      <c r="AS719" s="23" t="str">
        <f t="shared" ref="AS719:AS782" si="719">IF((T719&lt;&gt;"")*AND($L719&lt;&gt;"")*AND($H719&lt;&gt;"dou"),T719-$L719,"")</f>
        <v/>
      </c>
      <c r="AT719" s="23" t="str">
        <f t="shared" si="697"/>
        <v/>
      </c>
      <c r="AU719" s="23" t="str">
        <f t="shared" si="698"/>
        <v/>
      </c>
      <c r="AV719" s="23" t="str">
        <f t="shared" si="699"/>
        <v/>
      </c>
      <c r="AW719" s="23" t="str">
        <f t="shared" si="700"/>
        <v/>
      </c>
      <c r="AX719" s="23" t="str">
        <f t="shared" si="701"/>
        <v/>
      </c>
      <c r="AY719" s="23" t="str">
        <f t="shared" si="702"/>
        <v/>
      </c>
      <c r="AZ719" s="23" t="str">
        <f t="shared" si="703"/>
        <v/>
      </c>
      <c r="BA719" s="23" t="str">
        <f t="shared" si="704"/>
        <v/>
      </c>
      <c r="BB719" s="23" t="str">
        <f t="shared" si="705"/>
        <v/>
      </c>
      <c r="BC719" s="23" t="str">
        <f t="shared" si="706"/>
        <v/>
      </c>
      <c r="BD719" s="23" t="str">
        <f t="shared" si="707"/>
        <v/>
      </c>
      <c r="BE719" s="23" t="str">
        <f t="shared" si="708"/>
        <v/>
      </c>
      <c r="BF719" s="23" t="str">
        <f t="shared" si="709"/>
        <v/>
      </c>
      <c r="BG719" s="23" t="str">
        <f t="shared" si="710"/>
        <v/>
      </c>
      <c r="BH719" s="23" t="str">
        <f t="shared" si="711"/>
        <v/>
      </c>
      <c r="BI719" s="23" t="str">
        <f t="shared" si="712"/>
        <v/>
      </c>
      <c r="BJ719" s="23" t="str">
        <f t="shared" si="713"/>
        <v/>
      </c>
      <c r="BK719" s="23" t="str">
        <f t="shared" si="714"/>
        <v/>
      </c>
      <c r="BL719" s="23" t="str">
        <f t="shared" si="715"/>
        <v/>
      </c>
      <c r="BM719" s="23" t="str">
        <f t="shared" si="716"/>
        <v/>
      </c>
      <c r="BN719" s="23" t="str">
        <f t="shared" si="717"/>
        <v/>
      </c>
      <c r="BP719" s="8" t="str">
        <f t="shared" si="582"/>
        <v/>
      </c>
      <c r="BQ719" s="8" t="str">
        <f t="shared" si="583"/>
        <v/>
      </c>
      <c r="BR719" s="8" t="str">
        <f t="shared" si="584"/>
        <v/>
      </c>
      <c r="BS719" s="8" t="str">
        <f t="shared" si="585"/>
        <v/>
      </c>
      <c r="BT719" s="8" t="str">
        <f t="shared" si="586"/>
        <v/>
      </c>
      <c r="BU719" s="8" t="str">
        <f t="shared" si="587"/>
        <v/>
      </c>
      <c r="BV719" s="8" t="str">
        <f t="shared" si="588"/>
        <v/>
      </c>
      <c r="BW719" s="8" t="str">
        <f t="shared" si="589"/>
        <v/>
      </c>
      <c r="BX719" s="8" t="str">
        <f t="shared" si="590"/>
        <v/>
      </c>
      <c r="BY719" s="8" t="str">
        <f t="shared" si="591"/>
        <v/>
      </c>
      <c r="BZ719" s="8" t="str">
        <f t="shared" si="592"/>
        <v/>
      </c>
      <c r="CA719" s="8" t="str">
        <f t="shared" si="593"/>
        <v/>
      </c>
      <c r="CB719" s="8" t="str">
        <f t="shared" si="594"/>
        <v/>
      </c>
      <c r="CC719" s="8" t="str">
        <f t="shared" si="595"/>
        <v/>
      </c>
      <c r="CD719" s="8" t="str">
        <f t="shared" si="596"/>
        <v/>
      </c>
      <c r="CE719" s="8" t="str">
        <f t="shared" si="597"/>
        <v/>
      </c>
      <c r="CF719" s="8" t="str">
        <f t="shared" si="598"/>
        <v/>
      </c>
      <c r="CG719" s="8" t="str">
        <f t="shared" si="599"/>
        <v/>
      </c>
      <c r="CH719" s="8" t="str">
        <f t="shared" si="600"/>
        <v/>
      </c>
      <c r="CI719" s="8" t="str">
        <f t="shared" si="601"/>
        <v/>
      </c>
      <c r="CJ719" s="8" t="str">
        <f t="shared" si="602"/>
        <v/>
      </c>
      <c r="CK719" s="8" t="str">
        <f t="shared" si="603"/>
        <v/>
      </c>
      <c r="CL719" s="8" t="str">
        <f t="shared" si="604"/>
        <v/>
      </c>
      <c r="CM719" s="8" t="str">
        <f t="shared" si="605"/>
        <v/>
      </c>
      <c r="CN719" s="8"/>
    </row>
    <row r="720" spans="1:92">
      <c r="A720" s="1">
        <f t="shared" si="696"/>
        <v>718</v>
      </c>
      <c r="B720" s="19"/>
      <c r="C720" s="1">
        <v>6</v>
      </c>
      <c r="D720" s="4">
        <f t="shared" si="694"/>
        <v>69</v>
      </c>
      <c r="E720" s="4" t="s">
        <v>137</v>
      </c>
      <c r="F720" s="4">
        <v>1</v>
      </c>
      <c r="G720" s="4" t="s">
        <v>13</v>
      </c>
      <c r="H720" s="4" t="s">
        <v>19</v>
      </c>
      <c r="I720" s="4" t="s">
        <v>345</v>
      </c>
      <c r="J720" s="5">
        <v>71</v>
      </c>
      <c r="K720" s="69"/>
      <c r="L720" s="49">
        <v>8.48</v>
      </c>
      <c r="M720" s="132" t="s">
        <v>414</v>
      </c>
      <c r="N720" s="10" t="s">
        <v>128</v>
      </c>
      <c r="O720" s="50"/>
      <c r="P720" s="11"/>
      <c r="Q720" s="3" t="s">
        <v>227</v>
      </c>
      <c r="R720" s="50"/>
      <c r="S720" s="50"/>
      <c r="T720" s="50"/>
      <c r="U720" s="50"/>
      <c r="V720" s="50"/>
      <c r="W720" s="50"/>
      <c r="X720" s="50"/>
      <c r="Y720" s="23">
        <v>8.8989999999999991</v>
      </c>
      <c r="Z720" s="23">
        <v>8.6969999999999992</v>
      </c>
      <c r="AA720" s="23">
        <v>8.6929999999999996</v>
      </c>
      <c r="AB720" s="50"/>
      <c r="AC720" s="50"/>
      <c r="AD720" s="50"/>
      <c r="AE720" s="50"/>
      <c r="AF720" s="50"/>
      <c r="AG720" s="50"/>
      <c r="AH720" s="50"/>
      <c r="AI720" s="23">
        <v>8.4359999999999999</v>
      </c>
      <c r="AJ720" s="23">
        <v>8.7460000000000004</v>
      </c>
      <c r="AK720" s="23">
        <v>8.2080000000000002</v>
      </c>
      <c r="AL720" s="23">
        <v>8.6760000000000002</v>
      </c>
      <c r="AM720" s="23">
        <v>8.6240000000000006</v>
      </c>
      <c r="AN720" s="23">
        <v>9.0510000000000002</v>
      </c>
      <c r="AO720" s="23">
        <v>8.9990000000000006</v>
      </c>
      <c r="AP720" s="3"/>
      <c r="AQ720" s="23" t="str">
        <f t="shared" si="695"/>
        <v/>
      </c>
      <c r="AR720" s="23" t="str">
        <f t="shared" si="718"/>
        <v/>
      </c>
      <c r="AS720" s="23" t="str">
        <f t="shared" si="719"/>
        <v/>
      </c>
      <c r="AT720" s="23" t="str">
        <f t="shared" si="697"/>
        <v/>
      </c>
      <c r="AU720" s="23" t="str">
        <f t="shared" si="698"/>
        <v/>
      </c>
      <c r="AV720" s="23" t="str">
        <f t="shared" si="699"/>
        <v/>
      </c>
      <c r="AW720" s="23" t="str">
        <f t="shared" si="700"/>
        <v/>
      </c>
      <c r="AX720" s="23">
        <f t="shared" si="701"/>
        <v>0.41899999999999871</v>
      </c>
      <c r="AY720" s="23">
        <f t="shared" si="702"/>
        <v>0.21699999999999875</v>
      </c>
      <c r="AZ720" s="23">
        <f t="shared" si="703"/>
        <v>0.21299999999999919</v>
      </c>
      <c r="BA720" s="23" t="str">
        <f t="shared" si="704"/>
        <v/>
      </c>
      <c r="BB720" s="23" t="str">
        <f t="shared" si="705"/>
        <v/>
      </c>
      <c r="BC720" s="23" t="str">
        <f t="shared" si="706"/>
        <v/>
      </c>
      <c r="BD720" s="23" t="str">
        <f t="shared" si="707"/>
        <v/>
      </c>
      <c r="BE720" s="23" t="str">
        <f t="shared" si="708"/>
        <v/>
      </c>
      <c r="BF720" s="23" t="str">
        <f t="shared" si="709"/>
        <v/>
      </c>
      <c r="BG720" s="23" t="str">
        <f t="shared" si="710"/>
        <v/>
      </c>
      <c r="BH720" s="23">
        <f t="shared" si="711"/>
        <v>-4.4000000000000483E-2</v>
      </c>
      <c r="BI720" s="23">
        <f t="shared" si="712"/>
        <v>0.26600000000000001</v>
      </c>
      <c r="BJ720" s="23">
        <f t="shared" si="713"/>
        <v>-0.27200000000000024</v>
      </c>
      <c r="BK720" s="23">
        <f t="shared" si="714"/>
        <v>0.19599999999999973</v>
      </c>
      <c r="BL720" s="23">
        <f t="shared" si="715"/>
        <v>0.14400000000000013</v>
      </c>
      <c r="BM720" s="23">
        <f t="shared" si="716"/>
        <v>0.57099999999999973</v>
      </c>
      <c r="BN720" s="23">
        <f t="shared" si="717"/>
        <v>0.51900000000000013</v>
      </c>
      <c r="BP720" s="8" t="str">
        <f t="shared" si="582"/>
        <v/>
      </c>
      <c r="BQ720" s="8" t="str">
        <f t="shared" si="583"/>
        <v/>
      </c>
      <c r="BR720" s="8" t="str">
        <f t="shared" si="584"/>
        <v/>
      </c>
      <c r="BS720" s="8" t="str">
        <f t="shared" si="585"/>
        <v/>
      </c>
      <c r="BT720" s="8" t="str">
        <f t="shared" si="586"/>
        <v/>
      </c>
      <c r="BU720" s="8" t="str">
        <f t="shared" si="587"/>
        <v/>
      </c>
      <c r="BV720" s="8" t="str">
        <f t="shared" si="588"/>
        <v/>
      </c>
      <c r="BW720" s="8">
        <f t="shared" si="589"/>
        <v>0.41899999999999871</v>
      </c>
      <c r="BX720" s="8">
        <f t="shared" si="590"/>
        <v>0.21699999999999875</v>
      </c>
      <c r="BY720" s="8">
        <f t="shared" si="591"/>
        <v>0.21299999999999919</v>
      </c>
      <c r="BZ720" s="8" t="str">
        <f t="shared" si="592"/>
        <v/>
      </c>
      <c r="CA720" s="8" t="str">
        <f t="shared" si="593"/>
        <v/>
      </c>
      <c r="CB720" s="8" t="str">
        <f t="shared" si="594"/>
        <v/>
      </c>
      <c r="CC720" s="8" t="str">
        <f t="shared" si="595"/>
        <v/>
      </c>
      <c r="CD720" s="8" t="str">
        <f t="shared" si="596"/>
        <v/>
      </c>
      <c r="CE720" s="8" t="str">
        <f t="shared" si="597"/>
        <v/>
      </c>
      <c r="CF720" s="8" t="str">
        <f t="shared" si="598"/>
        <v/>
      </c>
      <c r="CG720" s="8">
        <f t="shared" si="599"/>
        <v>4.4000000000000483E-2</v>
      </c>
      <c r="CH720" s="8">
        <f t="shared" si="600"/>
        <v>0.26600000000000001</v>
      </c>
      <c r="CI720" s="8">
        <f t="shared" si="601"/>
        <v>0.27200000000000024</v>
      </c>
      <c r="CJ720" s="8">
        <f t="shared" si="602"/>
        <v>0.19599999999999973</v>
      </c>
      <c r="CK720" s="8">
        <f t="shared" si="603"/>
        <v>0.14400000000000013</v>
      </c>
      <c r="CL720" s="8">
        <f t="shared" si="604"/>
        <v>0.57099999999999973</v>
      </c>
      <c r="CM720" s="8">
        <f t="shared" si="605"/>
        <v>0.51900000000000013</v>
      </c>
      <c r="CN720" s="8"/>
    </row>
    <row r="721" spans="1:92">
      <c r="A721" s="1">
        <f t="shared" si="696"/>
        <v>719</v>
      </c>
      <c r="B721" s="19"/>
      <c r="C721" s="1">
        <v>6</v>
      </c>
      <c r="D721" s="4">
        <f t="shared" si="694"/>
        <v>69</v>
      </c>
      <c r="E721" s="4" t="s">
        <v>187</v>
      </c>
      <c r="F721" s="4">
        <v>3</v>
      </c>
      <c r="G721" s="4" t="s">
        <v>13</v>
      </c>
      <c r="H721" s="4" t="s">
        <v>14</v>
      </c>
      <c r="I721" s="4"/>
      <c r="J721" s="5">
        <v>97.3</v>
      </c>
      <c r="K721" s="69"/>
      <c r="L721" s="53">
        <v>3.5919999999999996</v>
      </c>
      <c r="M721" s="132" t="s">
        <v>127</v>
      </c>
      <c r="N721" s="1" t="s">
        <v>15</v>
      </c>
      <c r="O721" s="23">
        <v>3.5979999999999999</v>
      </c>
      <c r="P721" s="1" t="s">
        <v>9</v>
      </c>
      <c r="Q721" s="3" t="s">
        <v>227</v>
      </c>
      <c r="R721" s="23">
        <v>3.8410000000000002</v>
      </c>
      <c r="S721" s="23">
        <v>3.6019999999999999</v>
      </c>
      <c r="T721" s="23">
        <v>3.9350000000000001</v>
      </c>
      <c r="U721" s="23">
        <v>3.49</v>
      </c>
      <c r="V721" s="23">
        <v>3.702</v>
      </c>
      <c r="W721" s="50"/>
      <c r="X721" s="50"/>
      <c r="Y721" s="50"/>
      <c r="Z721" s="23">
        <v>3.5880000000000001</v>
      </c>
      <c r="AA721" s="50"/>
      <c r="AB721" s="23">
        <v>3.9489999999999998</v>
      </c>
      <c r="AC721" s="23">
        <v>3.93</v>
      </c>
      <c r="AD721" s="23">
        <v>3.8210000000000002</v>
      </c>
      <c r="AE721" s="23">
        <v>3.7509999999999999</v>
      </c>
      <c r="AF721" s="23">
        <v>3.6179999999999999</v>
      </c>
      <c r="AG721" s="23">
        <v>3.5179999999999998</v>
      </c>
      <c r="AH721" s="6">
        <f t="shared" ref="AH721:AH727" si="720">IF((AF721&lt;&gt;0)*AND(AG721&lt;&gt;0),AVERAGE(AF721:AG721),"")</f>
        <v>3.5679999999999996</v>
      </c>
      <c r="AI721" s="7">
        <v>4.16</v>
      </c>
      <c r="AJ721" s="7">
        <v>3.49</v>
      </c>
      <c r="AK721" s="7">
        <v>3.08</v>
      </c>
      <c r="AL721" s="7">
        <v>3.72</v>
      </c>
      <c r="AM721" s="7">
        <v>3.71</v>
      </c>
      <c r="AN721" s="7">
        <v>3.61</v>
      </c>
      <c r="AO721" s="7">
        <v>3.56</v>
      </c>
      <c r="AP721" s="3"/>
      <c r="AQ721" s="23">
        <f t="shared" si="695"/>
        <v>0.24900000000000055</v>
      </c>
      <c r="AR721" s="23">
        <f t="shared" si="718"/>
        <v>1.0000000000000231E-2</v>
      </c>
      <c r="AS721" s="23">
        <f t="shared" si="719"/>
        <v>0.34300000000000042</v>
      </c>
      <c r="AT721" s="23">
        <f t="shared" si="697"/>
        <v>-0.10199999999999942</v>
      </c>
      <c r="AU721" s="23">
        <f t="shared" si="698"/>
        <v>0.11000000000000032</v>
      </c>
      <c r="AV721" s="23" t="str">
        <f t="shared" si="699"/>
        <v/>
      </c>
      <c r="AW721" s="23" t="str">
        <f t="shared" si="700"/>
        <v/>
      </c>
      <c r="AX721" s="23" t="str">
        <f t="shared" si="701"/>
        <v/>
      </c>
      <c r="AY721" s="23">
        <f t="shared" si="702"/>
        <v>-3.9999999999995595E-3</v>
      </c>
      <c r="AZ721" s="23" t="str">
        <f t="shared" si="703"/>
        <v/>
      </c>
      <c r="BA721" s="23">
        <f t="shared" si="704"/>
        <v>0.35700000000000021</v>
      </c>
      <c r="BB721" s="23">
        <f t="shared" si="705"/>
        <v>0.33800000000000052</v>
      </c>
      <c r="BC721" s="23">
        <f t="shared" si="706"/>
        <v>0.22900000000000054</v>
      </c>
      <c r="BD721" s="23">
        <f t="shared" si="707"/>
        <v>0.15900000000000025</v>
      </c>
      <c r="BE721" s="23">
        <f t="shared" si="708"/>
        <v>2.6000000000000245E-2</v>
      </c>
      <c r="BF721" s="23">
        <f t="shared" si="709"/>
        <v>-7.3999999999999844E-2</v>
      </c>
      <c r="BG721" s="23">
        <f t="shared" si="710"/>
        <v>-2.4000000000000021E-2</v>
      </c>
      <c r="BH721" s="23">
        <f t="shared" si="711"/>
        <v>0.5680000000000005</v>
      </c>
      <c r="BI721" s="23">
        <f t="shared" si="712"/>
        <v>-0.10199999999999942</v>
      </c>
      <c r="BJ721" s="23">
        <f t="shared" si="713"/>
        <v>-0.51199999999999957</v>
      </c>
      <c r="BK721" s="23">
        <f t="shared" si="714"/>
        <v>0.12800000000000056</v>
      </c>
      <c r="BL721" s="23">
        <f t="shared" si="715"/>
        <v>0.11800000000000033</v>
      </c>
      <c r="BM721" s="23">
        <f t="shared" si="716"/>
        <v>1.8000000000000238E-2</v>
      </c>
      <c r="BN721" s="23">
        <f t="shared" si="717"/>
        <v>-3.1999999999999584E-2</v>
      </c>
      <c r="BP721" s="8">
        <f t="shared" si="582"/>
        <v>0.24900000000000055</v>
      </c>
      <c r="BQ721" s="8">
        <f t="shared" si="583"/>
        <v>1.0000000000000231E-2</v>
      </c>
      <c r="BR721" s="8">
        <f t="shared" si="584"/>
        <v>0.34300000000000042</v>
      </c>
      <c r="BS721" s="8">
        <f t="shared" si="585"/>
        <v>0.10199999999999942</v>
      </c>
      <c r="BT721" s="8">
        <f t="shared" si="586"/>
        <v>0.11000000000000032</v>
      </c>
      <c r="BU721" s="8" t="str">
        <f t="shared" si="587"/>
        <v/>
      </c>
      <c r="BV721" s="8" t="str">
        <f t="shared" si="588"/>
        <v/>
      </c>
      <c r="BW721" s="8" t="str">
        <f t="shared" si="589"/>
        <v/>
      </c>
      <c r="BX721" s="8">
        <f t="shared" si="590"/>
        <v>3.9999999999995595E-3</v>
      </c>
      <c r="BY721" s="8" t="str">
        <f t="shared" si="591"/>
        <v/>
      </c>
      <c r="BZ721" s="8">
        <f t="shared" si="592"/>
        <v>0.35700000000000021</v>
      </c>
      <c r="CA721" s="8">
        <f t="shared" si="593"/>
        <v>0.33800000000000052</v>
      </c>
      <c r="CB721" s="8">
        <f t="shared" si="594"/>
        <v>0.22900000000000054</v>
      </c>
      <c r="CC721" s="8">
        <f t="shared" si="595"/>
        <v>0.15900000000000025</v>
      </c>
      <c r="CD721" s="8">
        <f t="shared" si="596"/>
        <v>2.6000000000000245E-2</v>
      </c>
      <c r="CE721" s="8">
        <f t="shared" si="597"/>
        <v>7.3999999999999844E-2</v>
      </c>
      <c r="CF721" s="8">
        <f t="shared" si="598"/>
        <v>2.4000000000000021E-2</v>
      </c>
      <c r="CG721" s="8">
        <f t="shared" si="599"/>
        <v>0.5680000000000005</v>
      </c>
      <c r="CH721" s="8">
        <f t="shared" si="600"/>
        <v>0.10199999999999942</v>
      </c>
      <c r="CI721" s="8">
        <f t="shared" si="601"/>
        <v>0.51199999999999957</v>
      </c>
      <c r="CJ721" s="8">
        <f t="shared" si="602"/>
        <v>0.12800000000000056</v>
      </c>
      <c r="CK721" s="8">
        <f t="shared" si="603"/>
        <v>0.11800000000000033</v>
      </c>
      <c r="CL721" s="8">
        <f t="shared" si="604"/>
        <v>1.8000000000000238E-2</v>
      </c>
      <c r="CM721" s="8">
        <f t="shared" si="605"/>
        <v>3.1999999999999584E-2</v>
      </c>
      <c r="CN721" s="8"/>
    </row>
    <row r="722" spans="1:92">
      <c r="A722" s="1">
        <f t="shared" si="696"/>
        <v>720</v>
      </c>
      <c r="B722" s="19"/>
      <c r="C722" s="1">
        <v>6</v>
      </c>
      <c r="D722" s="4">
        <f t="shared" si="694"/>
        <v>69</v>
      </c>
      <c r="E722" s="4" t="s">
        <v>188</v>
      </c>
      <c r="F722" s="4">
        <v>3</v>
      </c>
      <c r="G722" s="4" t="s">
        <v>13</v>
      </c>
      <c r="H722" s="4" t="s">
        <v>19</v>
      </c>
      <c r="I722" s="4"/>
      <c r="J722" s="5">
        <v>98.5</v>
      </c>
      <c r="K722" s="69"/>
      <c r="L722" s="55">
        <v>4.3550000000000013</v>
      </c>
      <c r="M722" s="132" t="s">
        <v>127</v>
      </c>
      <c r="N722" s="10" t="s">
        <v>128</v>
      </c>
      <c r="O722" s="23">
        <v>4.3620000000000001</v>
      </c>
      <c r="P722" s="1" t="s">
        <v>9</v>
      </c>
      <c r="Q722" s="3" t="s">
        <v>227</v>
      </c>
      <c r="R722" s="23">
        <v>4.7640000000000002</v>
      </c>
      <c r="S722" s="23">
        <v>4.5990000000000002</v>
      </c>
      <c r="T722" s="23">
        <v>4.5970000000000004</v>
      </c>
      <c r="U722" s="23">
        <v>3.9289999999999998</v>
      </c>
      <c r="V722" s="23">
        <v>4.1929999999999996</v>
      </c>
      <c r="W722" s="50"/>
      <c r="X722" s="50"/>
      <c r="Y722" s="50"/>
      <c r="Z722" s="23">
        <v>4.3879999999999999</v>
      </c>
      <c r="AA722" s="50"/>
      <c r="AB722" s="23">
        <v>4.532</v>
      </c>
      <c r="AC722" s="23">
        <v>4.53</v>
      </c>
      <c r="AD722" s="23">
        <v>4.5540000000000003</v>
      </c>
      <c r="AE722" s="23">
        <v>4.4130000000000003</v>
      </c>
      <c r="AF722" s="23">
        <v>4.5940000000000003</v>
      </c>
      <c r="AG722" s="23">
        <v>4.0970000000000004</v>
      </c>
      <c r="AH722" s="6">
        <f t="shared" si="720"/>
        <v>4.3455000000000004</v>
      </c>
      <c r="AI722" s="7">
        <v>3.98</v>
      </c>
      <c r="AJ722" s="7">
        <v>4.4400000000000004</v>
      </c>
      <c r="AK722" s="7">
        <v>4.1500000000000004</v>
      </c>
      <c r="AL722" s="7">
        <v>4.34</v>
      </c>
      <c r="AM722" s="7">
        <v>4.28</v>
      </c>
      <c r="AN722" s="7">
        <v>4.58</v>
      </c>
      <c r="AO722" s="7">
        <v>4.57</v>
      </c>
      <c r="AP722" s="3"/>
      <c r="AQ722" s="23">
        <f t="shared" si="695"/>
        <v>0.40899999999999892</v>
      </c>
      <c r="AR722" s="23">
        <f t="shared" si="718"/>
        <v>0.24399999999999888</v>
      </c>
      <c r="AS722" s="23">
        <f t="shared" si="719"/>
        <v>0.2419999999999991</v>
      </c>
      <c r="AT722" s="23">
        <f t="shared" si="697"/>
        <v>-0.42600000000000149</v>
      </c>
      <c r="AU722" s="23">
        <f t="shared" si="698"/>
        <v>-0.1620000000000017</v>
      </c>
      <c r="AV722" s="23" t="str">
        <f t="shared" si="699"/>
        <v/>
      </c>
      <c r="AW722" s="23" t="str">
        <f t="shared" si="700"/>
        <v/>
      </c>
      <c r="AX722" s="23" t="str">
        <f t="shared" si="701"/>
        <v/>
      </c>
      <c r="AY722" s="23">
        <f t="shared" si="702"/>
        <v>3.2999999999998586E-2</v>
      </c>
      <c r="AZ722" s="23" t="str">
        <f t="shared" si="703"/>
        <v/>
      </c>
      <c r="BA722" s="23">
        <f t="shared" si="704"/>
        <v>0.17699999999999871</v>
      </c>
      <c r="BB722" s="23">
        <f t="shared" si="705"/>
        <v>0.17499999999999893</v>
      </c>
      <c r="BC722" s="23">
        <f t="shared" si="706"/>
        <v>0.19899999999999896</v>
      </c>
      <c r="BD722" s="23">
        <f t="shared" si="707"/>
        <v>5.7999999999998941E-2</v>
      </c>
      <c r="BE722" s="23">
        <f t="shared" si="708"/>
        <v>0.23899999999999899</v>
      </c>
      <c r="BF722" s="23">
        <f t="shared" si="709"/>
        <v>-0.2580000000000009</v>
      </c>
      <c r="BG722" s="23">
        <f t="shared" si="710"/>
        <v>-9.5000000000009521E-3</v>
      </c>
      <c r="BH722" s="23">
        <f t="shared" si="711"/>
        <v>-0.37500000000000133</v>
      </c>
      <c r="BI722" s="23">
        <f t="shared" si="712"/>
        <v>8.4999999999999076E-2</v>
      </c>
      <c r="BJ722" s="23">
        <f t="shared" si="713"/>
        <v>-0.20500000000000096</v>
      </c>
      <c r="BK722" s="23">
        <f t="shared" si="714"/>
        <v>-1.5000000000001457E-2</v>
      </c>
      <c r="BL722" s="23">
        <f t="shared" si="715"/>
        <v>-7.5000000000001066E-2</v>
      </c>
      <c r="BM722" s="23">
        <f t="shared" si="716"/>
        <v>0.22499999999999876</v>
      </c>
      <c r="BN722" s="23">
        <f t="shared" si="717"/>
        <v>0.21499999999999897</v>
      </c>
      <c r="BP722" s="8">
        <f t="shared" si="582"/>
        <v>0.40899999999999892</v>
      </c>
      <c r="BQ722" s="8">
        <f t="shared" si="583"/>
        <v>0.24399999999999888</v>
      </c>
      <c r="BR722" s="8">
        <f t="shared" si="584"/>
        <v>0.2419999999999991</v>
      </c>
      <c r="BS722" s="8">
        <f t="shared" si="585"/>
        <v>0.42600000000000149</v>
      </c>
      <c r="BT722" s="8">
        <f t="shared" si="586"/>
        <v>0.1620000000000017</v>
      </c>
      <c r="BU722" s="8" t="str">
        <f t="shared" si="587"/>
        <v/>
      </c>
      <c r="BV722" s="8" t="str">
        <f t="shared" si="588"/>
        <v/>
      </c>
      <c r="BW722" s="8" t="str">
        <f t="shared" si="589"/>
        <v/>
      </c>
      <c r="BX722" s="8">
        <f t="shared" si="590"/>
        <v>3.2999999999998586E-2</v>
      </c>
      <c r="BY722" s="8" t="str">
        <f t="shared" si="591"/>
        <v/>
      </c>
      <c r="BZ722" s="8">
        <f t="shared" si="592"/>
        <v>0.17699999999999871</v>
      </c>
      <c r="CA722" s="8">
        <f t="shared" si="593"/>
        <v>0.17499999999999893</v>
      </c>
      <c r="CB722" s="8">
        <f t="shared" si="594"/>
        <v>0.19899999999999896</v>
      </c>
      <c r="CC722" s="8">
        <f t="shared" si="595"/>
        <v>5.7999999999998941E-2</v>
      </c>
      <c r="CD722" s="8">
        <f t="shared" si="596"/>
        <v>0.23899999999999899</v>
      </c>
      <c r="CE722" s="8">
        <f t="shared" si="597"/>
        <v>0.2580000000000009</v>
      </c>
      <c r="CF722" s="8">
        <f t="shared" si="598"/>
        <v>9.5000000000009521E-3</v>
      </c>
      <c r="CG722" s="8">
        <f t="shared" si="599"/>
        <v>0.37500000000000133</v>
      </c>
      <c r="CH722" s="8">
        <f t="shared" si="600"/>
        <v>8.4999999999999076E-2</v>
      </c>
      <c r="CI722" s="8">
        <f t="shared" si="601"/>
        <v>0.20500000000000096</v>
      </c>
      <c r="CJ722" s="8">
        <f t="shared" si="602"/>
        <v>1.5000000000001457E-2</v>
      </c>
      <c r="CK722" s="8">
        <f t="shared" si="603"/>
        <v>7.5000000000001066E-2</v>
      </c>
      <c r="CL722" s="8">
        <f t="shared" si="604"/>
        <v>0.22499999999999876</v>
      </c>
      <c r="CM722" s="8">
        <f t="shared" si="605"/>
        <v>0.21499999999999897</v>
      </c>
      <c r="CN722" s="8"/>
    </row>
    <row r="723" spans="1:92">
      <c r="A723" s="1">
        <f t="shared" si="696"/>
        <v>721</v>
      </c>
      <c r="B723" s="19"/>
      <c r="C723" s="1">
        <v>6</v>
      </c>
      <c r="D723" s="4">
        <f t="shared" si="694"/>
        <v>69</v>
      </c>
      <c r="E723" s="4" t="s">
        <v>186</v>
      </c>
      <c r="F723" s="4">
        <v>3</v>
      </c>
      <c r="G723" s="4" t="s">
        <v>13</v>
      </c>
      <c r="H723" s="4" t="s">
        <v>19</v>
      </c>
      <c r="I723" s="4"/>
      <c r="J723" s="5">
        <v>97.6</v>
      </c>
      <c r="K723" s="69"/>
      <c r="L723" s="53">
        <v>4.399</v>
      </c>
      <c r="M723" s="132" t="s">
        <v>127</v>
      </c>
      <c r="N723" s="1" t="s">
        <v>15</v>
      </c>
      <c r="O723" s="23">
        <v>4.3920000000000003</v>
      </c>
      <c r="P723" s="1" t="s">
        <v>9</v>
      </c>
      <c r="Q723" s="3" t="s">
        <v>227</v>
      </c>
      <c r="R723" s="23">
        <v>4.673</v>
      </c>
      <c r="S723" s="23">
        <v>4.5670000000000002</v>
      </c>
      <c r="T723" s="23">
        <v>4.7149999999999999</v>
      </c>
      <c r="U723" s="23">
        <v>4.32</v>
      </c>
      <c r="V723" s="23">
        <v>4.4020000000000001</v>
      </c>
      <c r="W723" s="50"/>
      <c r="X723" s="50"/>
      <c r="Y723" s="50"/>
      <c r="Z723" s="23">
        <v>4.4020000000000001</v>
      </c>
      <c r="AA723" s="50"/>
      <c r="AB723" s="23">
        <v>4.5220000000000002</v>
      </c>
      <c r="AC723" s="23">
        <v>4.524</v>
      </c>
      <c r="AD723" s="23">
        <v>4.54</v>
      </c>
      <c r="AE723" s="23">
        <v>4.3520000000000003</v>
      </c>
      <c r="AF723" s="23">
        <v>4.5730000000000004</v>
      </c>
      <c r="AG723" s="23">
        <v>4.05</v>
      </c>
      <c r="AH723" s="6">
        <f t="shared" si="720"/>
        <v>4.3115000000000006</v>
      </c>
      <c r="AI723" s="7">
        <v>4.62</v>
      </c>
      <c r="AJ723" s="7">
        <v>4.4400000000000004</v>
      </c>
      <c r="AK723" s="7">
        <v>4.09</v>
      </c>
      <c r="AL723" s="7">
        <v>4.47</v>
      </c>
      <c r="AM723" s="7">
        <v>4.41</v>
      </c>
      <c r="AN723" s="7">
        <v>4.46</v>
      </c>
      <c r="AO723" s="7">
        <v>4.42</v>
      </c>
      <c r="AP723" s="3"/>
      <c r="AQ723" s="23">
        <f t="shared" si="695"/>
        <v>0.27400000000000002</v>
      </c>
      <c r="AR723" s="23">
        <f t="shared" si="718"/>
        <v>0.16800000000000015</v>
      </c>
      <c r="AS723" s="23">
        <f t="shared" si="719"/>
        <v>0.31599999999999984</v>
      </c>
      <c r="AT723" s="23">
        <f t="shared" si="697"/>
        <v>-7.8999999999999737E-2</v>
      </c>
      <c r="AU723" s="23">
        <f t="shared" si="698"/>
        <v>3.0000000000001137E-3</v>
      </c>
      <c r="AV723" s="23" t="str">
        <f t="shared" si="699"/>
        <v/>
      </c>
      <c r="AW723" s="23" t="str">
        <f t="shared" si="700"/>
        <v/>
      </c>
      <c r="AX723" s="23" t="str">
        <f t="shared" si="701"/>
        <v/>
      </c>
      <c r="AY723" s="23">
        <f t="shared" si="702"/>
        <v>3.0000000000001137E-3</v>
      </c>
      <c r="AZ723" s="23" t="str">
        <f t="shared" si="703"/>
        <v/>
      </c>
      <c r="BA723" s="23">
        <f t="shared" si="704"/>
        <v>0.12300000000000022</v>
      </c>
      <c r="BB723" s="23">
        <f t="shared" si="705"/>
        <v>0.125</v>
      </c>
      <c r="BC723" s="23">
        <f t="shared" si="706"/>
        <v>0.14100000000000001</v>
      </c>
      <c r="BD723" s="23">
        <f t="shared" si="707"/>
        <v>-4.6999999999999709E-2</v>
      </c>
      <c r="BE723" s="23">
        <f t="shared" si="708"/>
        <v>0.17400000000000038</v>
      </c>
      <c r="BF723" s="23">
        <f t="shared" si="709"/>
        <v>-0.3490000000000002</v>
      </c>
      <c r="BG723" s="23">
        <f t="shared" si="710"/>
        <v>-8.7499999999999467E-2</v>
      </c>
      <c r="BH723" s="23">
        <f t="shared" si="711"/>
        <v>0.22100000000000009</v>
      </c>
      <c r="BI723" s="23">
        <f t="shared" si="712"/>
        <v>4.1000000000000369E-2</v>
      </c>
      <c r="BJ723" s="23">
        <f t="shared" si="713"/>
        <v>-0.30900000000000016</v>
      </c>
      <c r="BK723" s="23">
        <f t="shared" si="714"/>
        <v>7.099999999999973E-2</v>
      </c>
      <c r="BL723" s="23">
        <f t="shared" si="715"/>
        <v>1.1000000000000121E-2</v>
      </c>
      <c r="BM723" s="23">
        <f t="shared" si="716"/>
        <v>6.0999999999999943E-2</v>
      </c>
      <c r="BN723" s="23">
        <f t="shared" si="717"/>
        <v>2.0999999999999908E-2</v>
      </c>
      <c r="BP723" s="8">
        <f t="shared" si="582"/>
        <v>0.27400000000000002</v>
      </c>
      <c r="BQ723" s="8">
        <f t="shared" si="583"/>
        <v>0.16800000000000015</v>
      </c>
      <c r="BR723" s="8">
        <f t="shared" si="584"/>
        <v>0.31599999999999984</v>
      </c>
      <c r="BS723" s="8">
        <f t="shared" si="585"/>
        <v>7.8999999999999737E-2</v>
      </c>
      <c r="BT723" s="8">
        <f t="shared" si="586"/>
        <v>3.0000000000001137E-3</v>
      </c>
      <c r="BU723" s="8" t="str">
        <f t="shared" si="587"/>
        <v/>
      </c>
      <c r="BV723" s="8" t="str">
        <f t="shared" si="588"/>
        <v/>
      </c>
      <c r="BW723" s="8" t="str">
        <f t="shared" si="589"/>
        <v/>
      </c>
      <c r="BX723" s="8">
        <f t="shared" si="590"/>
        <v>3.0000000000001137E-3</v>
      </c>
      <c r="BY723" s="8" t="str">
        <f t="shared" si="591"/>
        <v/>
      </c>
      <c r="BZ723" s="8">
        <f t="shared" si="592"/>
        <v>0.12300000000000022</v>
      </c>
      <c r="CA723" s="8">
        <f t="shared" si="593"/>
        <v>0.125</v>
      </c>
      <c r="CB723" s="8">
        <f t="shared" si="594"/>
        <v>0.14100000000000001</v>
      </c>
      <c r="CC723" s="8">
        <f t="shared" si="595"/>
        <v>4.6999999999999709E-2</v>
      </c>
      <c r="CD723" s="8">
        <f t="shared" si="596"/>
        <v>0.17400000000000038</v>
      </c>
      <c r="CE723" s="8">
        <f t="shared" si="597"/>
        <v>0.3490000000000002</v>
      </c>
      <c r="CF723" s="8">
        <f t="shared" si="598"/>
        <v>8.7499999999999467E-2</v>
      </c>
      <c r="CG723" s="8">
        <f t="shared" si="599"/>
        <v>0.22100000000000009</v>
      </c>
      <c r="CH723" s="8">
        <f t="shared" si="600"/>
        <v>4.1000000000000369E-2</v>
      </c>
      <c r="CI723" s="8">
        <f t="shared" si="601"/>
        <v>0.30900000000000016</v>
      </c>
      <c r="CJ723" s="8">
        <f t="shared" si="602"/>
        <v>7.099999999999973E-2</v>
      </c>
      <c r="CK723" s="8">
        <f t="shared" si="603"/>
        <v>1.1000000000000121E-2</v>
      </c>
      <c r="CL723" s="8">
        <f t="shared" si="604"/>
        <v>6.0999999999999943E-2</v>
      </c>
      <c r="CM723" s="8">
        <f t="shared" si="605"/>
        <v>2.0999999999999908E-2</v>
      </c>
      <c r="CN723" s="8"/>
    </row>
    <row r="724" spans="1:92">
      <c r="A724" s="1">
        <f t="shared" si="696"/>
        <v>722</v>
      </c>
      <c r="B724" s="19"/>
      <c r="C724" s="1">
        <v>6</v>
      </c>
      <c r="D724" s="4">
        <f t="shared" si="694"/>
        <v>69</v>
      </c>
      <c r="E724" s="4" t="s">
        <v>170</v>
      </c>
      <c r="F724" s="4">
        <v>3</v>
      </c>
      <c r="G724" s="4" t="s">
        <v>13</v>
      </c>
      <c r="H724" s="4" t="s">
        <v>14</v>
      </c>
      <c r="I724" s="4"/>
      <c r="J724" s="5">
        <v>96.1</v>
      </c>
      <c r="K724" s="69"/>
      <c r="L724" s="53">
        <v>4.9259999999999993</v>
      </c>
      <c r="M724" s="132" t="s">
        <v>127</v>
      </c>
      <c r="N724" s="1" t="s">
        <v>15</v>
      </c>
      <c r="O724" s="23">
        <v>4.9379999999999997</v>
      </c>
      <c r="P724" s="1" t="s">
        <v>9</v>
      </c>
      <c r="Q724" s="3" t="s">
        <v>227</v>
      </c>
      <c r="R724" s="23">
        <v>4.9279999999999999</v>
      </c>
      <c r="S724" s="23">
        <v>4.8150000000000004</v>
      </c>
      <c r="T724" s="23">
        <v>5.34</v>
      </c>
      <c r="U724" s="23">
        <v>5.0140000000000002</v>
      </c>
      <c r="V724" s="23">
        <v>5.165</v>
      </c>
      <c r="W724" s="50"/>
      <c r="X724" s="50"/>
      <c r="Y724" s="50"/>
      <c r="Z724" s="23">
        <v>4.9279999999999999</v>
      </c>
      <c r="AA724" s="50"/>
      <c r="AB724" s="23">
        <v>5.3070000000000004</v>
      </c>
      <c r="AC724" s="23">
        <v>5.2770000000000001</v>
      </c>
      <c r="AD724" s="23">
        <v>5.1219999999999999</v>
      </c>
      <c r="AE724" s="23">
        <v>5.0750000000000002</v>
      </c>
      <c r="AF724" s="23">
        <v>4.84</v>
      </c>
      <c r="AG724" s="23">
        <v>5.1420000000000003</v>
      </c>
      <c r="AH724" s="6">
        <f t="shared" si="720"/>
        <v>4.9909999999999997</v>
      </c>
      <c r="AI724" s="7">
        <v>5.85</v>
      </c>
      <c r="AJ724" s="7">
        <v>4.7300000000000004</v>
      </c>
      <c r="AK724" s="7">
        <v>4.21</v>
      </c>
      <c r="AL724" s="7">
        <v>5.07</v>
      </c>
      <c r="AM724" s="7">
        <v>5.07</v>
      </c>
      <c r="AN724" s="7">
        <v>4.8</v>
      </c>
      <c r="AO724" s="7">
        <v>4.75</v>
      </c>
      <c r="AP724" s="3"/>
      <c r="AQ724" s="23">
        <f t="shared" si="695"/>
        <v>2.0000000000006679E-3</v>
      </c>
      <c r="AR724" s="23">
        <f t="shared" si="718"/>
        <v>-0.11099999999999888</v>
      </c>
      <c r="AS724" s="23">
        <f t="shared" si="719"/>
        <v>0.41400000000000059</v>
      </c>
      <c r="AT724" s="23">
        <f t="shared" si="697"/>
        <v>8.8000000000000966E-2</v>
      </c>
      <c r="AU724" s="23">
        <f t="shared" si="698"/>
        <v>0.23900000000000077</v>
      </c>
      <c r="AV724" s="23" t="str">
        <f t="shared" si="699"/>
        <v/>
      </c>
      <c r="AW724" s="23" t="str">
        <f t="shared" si="700"/>
        <v/>
      </c>
      <c r="AX724" s="23" t="str">
        <f t="shared" si="701"/>
        <v/>
      </c>
      <c r="AY724" s="23">
        <f t="shared" si="702"/>
        <v>2.0000000000006679E-3</v>
      </c>
      <c r="AZ724" s="23" t="str">
        <f t="shared" si="703"/>
        <v/>
      </c>
      <c r="BA724" s="23">
        <f t="shared" si="704"/>
        <v>0.38100000000000112</v>
      </c>
      <c r="BB724" s="23">
        <f t="shared" si="705"/>
        <v>0.35100000000000087</v>
      </c>
      <c r="BC724" s="23">
        <f t="shared" si="706"/>
        <v>0.19600000000000062</v>
      </c>
      <c r="BD724" s="23">
        <f t="shared" si="707"/>
        <v>0.14900000000000091</v>
      </c>
      <c r="BE724" s="23">
        <f t="shared" si="708"/>
        <v>-8.599999999999941E-2</v>
      </c>
      <c r="BF724" s="23">
        <f t="shared" si="709"/>
        <v>0.21600000000000108</v>
      </c>
      <c r="BG724" s="23">
        <f t="shared" si="710"/>
        <v>6.5000000000000391E-2</v>
      </c>
      <c r="BH724" s="23">
        <f t="shared" si="711"/>
        <v>0.92400000000000038</v>
      </c>
      <c r="BI724" s="23">
        <f t="shared" si="712"/>
        <v>-0.19599999999999884</v>
      </c>
      <c r="BJ724" s="23">
        <f t="shared" si="713"/>
        <v>-0.7159999999999993</v>
      </c>
      <c r="BK724" s="23">
        <f t="shared" si="714"/>
        <v>0.14400000000000102</v>
      </c>
      <c r="BL724" s="23">
        <f t="shared" si="715"/>
        <v>0.14400000000000102</v>
      </c>
      <c r="BM724" s="23">
        <f t="shared" si="716"/>
        <v>-0.12599999999999945</v>
      </c>
      <c r="BN724" s="23">
        <f t="shared" si="717"/>
        <v>-0.17599999999999927</v>
      </c>
      <c r="BP724" s="8">
        <f t="shared" ref="BP724:BP787" si="721">IF(AQ724&lt;&gt;"",ABS(AQ724),"")</f>
        <v>2.0000000000006679E-3</v>
      </c>
      <c r="BQ724" s="8">
        <f t="shared" ref="BQ724:BQ787" si="722">IF(AR724&lt;&gt;"",ABS(AR724),"")</f>
        <v>0.11099999999999888</v>
      </c>
      <c r="BR724" s="8">
        <f t="shared" ref="BR724:BR787" si="723">IF(AS724&lt;&gt;"",ABS(AS724),"")</f>
        <v>0.41400000000000059</v>
      </c>
      <c r="BS724" s="8">
        <f t="shared" ref="BS724:BS787" si="724">IF(AT724&lt;&gt;"",ABS(AT724),"")</f>
        <v>8.8000000000000966E-2</v>
      </c>
      <c r="BT724" s="8">
        <f t="shared" ref="BT724:BT787" si="725">IF(AU724&lt;&gt;"",ABS(AU724),"")</f>
        <v>0.23900000000000077</v>
      </c>
      <c r="BU724" s="8" t="str">
        <f t="shared" ref="BU724:BU787" si="726">IF(AV724&lt;&gt;"",ABS(AV724),"")</f>
        <v/>
      </c>
      <c r="BV724" s="8" t="str">
        <f t="shared" ref="BV724:BV787" si="727">IF(AW724&lt;&gt;"",ABS(AW724),"")</f>
        <v/>
      </c>
      <c r="BW724" s="8" t="str">
        <f t="shared" ref="BW724:BW787" si="728">IF(AX724&lt;&gt;"",ABS(AX724),"")</f>
        <v/>
      </c>
      <c r="BX724" s="8">
        <f t="shared" ref="BX724:BX787" si="729">IF(AY724&lt;&gt;"",ABS(AY724),"")</f>
        <v>2.0000000000006679E-3</v>
      </c>
      <c r="BY724" s="8" t="str">
        <f t="shared" ref="BY724:BY787" si="730">IF(AZ724&lt;&gt;"",ABS(AZ724),"")</f>
        <v/>
      </c>
      <c r="BZ724" s="8">
        <f t="shared" ref="BZ724:BZ787" si="731">IF(BA724&lt;&gt;"",ABS(BA724),"")</f>
        <v>0.38100000000000112</v>
      </c>
      <c r="CA724" s="8">
        <f t="shared" ref="CA724:CA787" si="732">IF(BB724&lt;&gt;"",ABS(BB724),"")</f>
        <v>0.35100000000000087</v>
      </c>
      <c r="CB724" s="8">
        <f t="shared" ref="CB724:CB787" si="733">IF(BC724&lt;&gt;"",ABS(BC724),"")</f>
        <v>0.19600000000000062</v>
      </c>
      <c r="CC724" s="8">
        <f t="shared" ref="CC724:CC787" si="734">IF(BD724&lt;&gt;"",ABS(BD724),"")</f>
        <v>0.14900000000000091</v>
      </c>
      <c r="CD724" s="8">
        <f t="shared" ref="CD724:CD787" si="735">IF(BE724&lt;&gt;"",ABS(BE724),"")</f>
        <v>8.599999999999941E-2</v>
      </c>
      <c r="CE724" s="8">
        <f t="shared" ref="CE724:CE787" si="736">IF(BF724&lt;&gt;"",ABS(BF724),"")</f>
        <v>0.21600000000000108</v>
      </c>
      <c r="CF724" s="8">
        <f t="shared" ref="CF724:CF787" si="737">IF(BG724&lt;&gt;"",ABS(BG724),"")</f>
        <v>6.5000000000000391E-2</v>
      </c>
      <c r="CG724" s="8">
        <f t="shared" ref="CG724:CG787" si="738">IF(BH724&lt;&gt;"",ABS(BH724),"")</f>
        <v>0.92400000000000038</v>
      </c>
      <c r="CH724" s="8">
        <f t="shared" ref="CH724:CH787" si="739">IF(BI724&lt;&gt;"",ABS(BI724),"")</f>
        <v>0.19599999999999884</v>
      </c>
      <c r="CI724" s="8">
        <f t="shared" ref="CI724:CI787" si="740">IF(BJ724&lt;&gt;"",ABS(BJ724),"")</f>
        <v>0.7159999999999993</v>
      </c>
      <c r="CJ724" s="8">
        <f t="shared" ref="CJ724:CJ787" si="741">IF(BK724&lt;&gt;"",ABS(BK724),"")</f>
        <v>0.14400000000000102</v>
      </c>
      <c r="CK724" s="8">
        <f t="shared" ref="CK724:CK787" si="742">IF(BL724&lt;&gt;"",ABS(BL724),"")</f>
        <v>0.14400000000000102</v>
      </c>
      <c r="CL724" s="8">
        <f t="shared" ref="CL724:CL787" si="743">IF(BM724&lt;&gt;"",ABS(BM724),"")</f>
        <v>0.12599999999999945</v>
      </c>
      <c r="CM724" s="8">
        <f t="shared" ref="CM724:CM787" si="744">IF(BN724&lt;&gt;"",ABS(BN724),"")</f>
        <v>0.17599999999999927</v>
      </c>
      <c r="CN724" s="8"/>
    </row>
    <row r="725" spans="1:92">
      <c r="A725" s="1">
        <f t="shared" si="696"/>
        <v>723</v>
      </c>
      <c r="B725" s="19"/>
      <c r="C725" s="1">
        <v>6</v>
      </c>
      <c r="D725" s="4">
        <f t="shared" si="694"/>
        <v>69</v>
      </c>
      <c r="E725" s="4" t="s">
        <v>189</v>
      </c>
      <c r="F725" s="4">
        <v>3</v>
      </c>
      <c r="G725" s="4" t="s">
        <v>13</v>
      </c>
      <c r="H725" s="4" t="s">
        <v>14</v>
      </c>
      <c r="I725" s="4"/>
      <c r="J725" s="5">
        <v>97</v>
      </c>
      <c r="K725" s="69"/>
      <c r="L725" s="53">
        <v>5.0790000000000015</v>
      </c>
      <c r="M725" s="132" t="s">
        <v>127</v>
      </c>
      <c r="N725" s="1" t="s">
        <v>15</v>
      </c>
      <c r="O725" s="23">
        <v>5.0840000000000014</v>
      </c>
      <c r="P725" s="1" t="s">
        <v>9</v>
      </c>
      <c r="Q725" s="3" t="s">
        <v>227</v>
      </c>
      <c r="R725" s="23">
        <v>5.415</v>
      </c>
      <c r="S725" s="23">
        <v>5.1680000000000001</v>
      </c>
      <c r="T725" s="23">
        <v>5.3920000000000003</v>
      </c>
      <c r="U725" s="23">
        <v>4.9290000000000003</v>
      </c>
      <c r="V725" s="23">
        <v>5.2069999999999999</v>
      </c>
      <c r="W725" s="50"/>
      <c r="X725" s="50"/>
      <c r="Y725" s="50"/>
      <c r="Z725" s="23">
        <v>5.0830000000000002</v>
      </c>
      <c r="AA725" s="50"/>
      <c r="AB725" s="23">
        <v>5.4249999999999998</v>
      </c>
      <c r="AC725" s="23">
        <v>5.4269999999999996</v>
      </c>
      <c r="AD725" s="23">
        <v>5.3419999999999996</v>
      </c>
      <c r="AE725" s="23">
        <v>5.2370000000000001</v>
      </c>
      <c r="AF725" s="23">
        <v>5.16</v>
      </c>
      <c r="AG725" s="23">
        <v>5.0019999999999998</v>
      </c>
      <c r="AH725" s="6">
        <f t="shared" si="720"/>
        <v>5.0809999999999995</v>
      </c>
      <c r="AI725" s="7">
        <v>5.25</v>
      </c>
      <c r="AJ725" s="7">
        <v>5.04</v>
      </c>
      <c r="AK725" s="7">
        <v>4.66</v>
      </c>
      <c r="AL725" s="7">
        <v>5.14</v>
      </c>
      <c r="AM725" s="7">
        <v>5.1100000000000003</v>
      </c>
      <c r="AN725" s="7">
        <v>5.25</v>
      </c>
      <c r="AO725" s="7">
        <v>5.21</v>
      </c>
      <c r="AP725" s="3"/>
      <c r="AQ725" s="23">
        <f t="shared" si="695"/>
        <v>0.33599999999999852</v>
      </c>
      <c r="AR725" s="23">
        <f t="shared" si="718"/>
        <v>8.8999999999998636E-2</v>
      </c>
      <c r="AS725" s="23">
        <f t="shared" si="719"/>
        <v>0.31299999999999883</v>
      </c>
      <c r="AT725" s="23">
        <f t="shared" si="697"/>
        <v>-0.15000000000000124</v>
      </c>
      <c r="AU725" s="23">
        <f t="shared" si="698"/>
        <v>0.12799999999999834</v>
      </c>
      <c r="AV725" s="23" t="str">
        <f t="shared" si="699"/>
        <v/>
      </c>
      <c r="AW725" s="23" t="str">
        <f t="shared" si="700"/>
        <v/>
      </c>
      <c r="AX725" s="23" t="str">
        <f t="shared" si="701"/>
        <v/>
      </c>
      <c r="AY725" s="23">
        <f t="shared" si="702"/>
        <v>3.9999999999986713E-3</v>
      </c>
      <c r="AZ725" s="23" t="str">
        <f t="shared" si="703"/>
        <v/>
      </c>
      <c r="BA725" s="23">
        <f t="shared" si="704"/>
        <v>0.34599999999999831</v>
      </c>
      <c r="BB725" s="23">
        <f t="shared" si="705"/>
        <v>0.34799999999999809</v>
      </c>
      <c r="BC725" s="23">
        <f t="shared" si="706"/>
        <v>0.26299999999999812</v>
      </c>
      <c r="BD725" s="23">
        <f t="shared" si="707"/>
        <v>0.15799999999999859</v>
      </c>
      <c r="BE725" s="23">
        <f t="shared" si="708"/>
        <v>8.0999999999998629E-2</v>
      </c>
      <c r="BF725" s="23">
        <f t="shared" si="709"/>
        <v>-7.7000000000001734E-2</v>
      </c>
      <c r="BG725" s="23">
        <f t="shared" si="710"/>
        <v>1.9999999999980034E-3</v>
      </c>
      <c r="BH725" s="23">
        <f t="shared" si="711"/>
        <v>0.17099999999999849</v>
      </c>
      <c r="BI725" s="23">
        <f t="shared" si="712"/>
        <v>-3.9000000000001478E-2</v>
      </c>
      <c r="BJ725" s="23">
        <f t="shared" si="713"/>
        <v>-0.41900000000000137</v>
      </c>
      <c r="BK725" s="23">
        <f t="shared" si="714"/>
        <v>6.0999999999998167E-2</v>
      </c>
      <c r="BL725" s="23">
        <f t="shared" si="715"/>
        <v>3.0999999999998806E-2</v>
      </c>
      <c r="BM725" s="23">
        <f t="shared" si="716"/>
        <v>0.17099999999999849</v>
      </c>
      <c r="BN725" s="23">
        <f t="shared" si="717"/>
        <v>0.13099999999999845</v>
      </c>
      <c r="BP725" s="8">
        <f t="shared" si="721"/>
        <v>0.33599999999999852</v>
      </c>
      <c r="BQ725" s="8">
        <f t="shared" si="722"/>
        <v>8.8999999999998636E-2</v>
      </c>
      <c r="BR725" s="8">
        <f t="shared" si="723"/>
        <v>0.31299999999999883</v>
      </c>
      <c r="BS725" s="8">
        <f t="shared" si="724"/>
        <v>0.15000000000000124</v>
      </c>
      <c r="BT725" s="8">
        <f t="shared" si="725"/>
        <v>0.12799999999999834</v>
      </c>
      <c r="BU725" s="8" t="str">
        <f t="shared" si="726"/>
        <v/>
      </c>
      <c r="BV725" s="8" t="str">
        <f t="shared" si="727"/>
        <v/>
      </c>
      <c r="BW725" s="8" t="str">
        <f t="shared" si="728"/>
        <v/>
      </c>
      <c r="BX725" s="8">
        <f t="shared" si="729"/>
        <v>3.9999999999986713E-3</v>
      </c>
      <c r="BY725" s="8" t="str">
        <f t="shared" si="730"/>
        <v/>
      </c>
      <c r="BZ725" s="8">
        <f t="shared" si="731"/>
        <v>0.34599999999999831</v>
      </c>
      <c r="CA725" s="8">
        <f t="shared" si="732"/>
        <v>0.34799999999999809</v>
      </c>
      <c r="CB725" s="8">
        <f t="shared" si="733"/>
        <v>0.26299999999999812</v>
      </c>
      <c r="CC725" s="8">
        <f t="shared" si="734"/>
        <v>0.15799999999999859</v>
      </c>
      <c r="CD725" s="8">
        <f t="shared" si="735"/>
        <v>8.0999999999998629E-2</v>
      </c>
      <c r="CE725" s="8">
        <f t="shared" si="736"/>
        <v>7.7000000000001734E-2</v>
      </c>
      <c r="CF725" s="8">
        <f t="shared" si="737"/>
        <v>1.9999999999980034E-3</v>
      </c>
      <c r="CG725" s="8">
        <f t="shared" si="738"/>
        <v>0.17099999999999849</v>
      </c>
      <c r="CH725" s="8">
        <f t="shared" si="739"/>
        <v>3.9000000000001478E-2</v>
      </c>
      <c r="CI725" s="8">
        <f t="shared" si="740"/>
        <v>0.41900000000000137</v>
      </c>
      <c r="CJ725" s="8">
        <f t="shared" si="741"/>
        <v>6.0999999999998167E-2</v>
      </c>
      <c r="CK725" s="8">
        <f t="shared" si="742"/>
        <v>3.0999999999998806E-2</v>
      </c>
      <c r="CL725" s="8">
        <f t="shared" si="743"/>
        <v>0.17099999999999849</v>
      </c>
      <c r="CM725" s="8">
        <f t="shared" si="744"/>
        <v>0.13099999999999845</v>
      </c>
      <c r="CN725" s="8"/>
    </row>
    <row r="726" spans="1:92">
      <c r="A726" s="1">
        <f t="shared" si="696"/>
        <v>724</v>
      </c>
      <c r="B726" s="19"/>
      <c r="C726" s="1">
        <v>6</v>
      </c>
      <c r="D726" s="4">
        <f t="shared" si="694"/>
        <v>69</v>
      </c>
      <c r="E726" s="4" t="s">
        <v>188</v>
      </c>
      <c r="F726" s="4">
        <v>3</v>
      </c>
      <c r="G726" s="4" t="s">
        <v>13</v>
      </c>
      <c r="H726" s="4" t="s">
        <v>19</v>
      </c>
      <c r="I726" s="4"/>
      <c r="J726" s="5">
        <v>97</v>
      </c>
      <c r="K726" s="69"/>
      <c r="L726" s="53">
        <v>5.2749999999999995</v>
      </c>
      <c r="M726" s="132" t="s">
        <v>127</v>
      </c>
      <c r="N726" s="1" t="s">
        <v>15</v>
      </c>
      <c r="O726" s="23">
        <v>5.2759999999999989</v>
      </c>
      <c r="P726" s="1" t="s">
        <v>9</v>
      </c>
      <c r="Q726" s="3" t="s">
        <v>227</v>
      </c>
      <c r="R726" s="23">
        <v>5.5940000000000003</v>
      </c>
      <c r="S726" s="23">
        <v>5.5880000000000001</v>
      </c>
      <c r="T726" s="23">
        <v>5.6970000000000001</v>
      </c>
      <c r="U726" s="23">
        <v>5.2169999999999996</v>
      </c>
      <c r="V726" s="23">
        <v>5.3529999999999998</v>
      </c>
      <c r="W726" s="50"/>
      <c r="X726" s="50"/>
      <c r="Y726" s="50"/>
      <c r="Z726" s="23">
        <v>5.2869999999999999</v>
      </c>
      <c r="AA726" s="50"/>
      <c r="AB726" s="23">
        <v>5.4260000000000002</v>
      </c>
      <c r="AC726" s="23">
        <v>5.431</v>
      </c>
      <c r="AD726" s="23">
        <v>5.484</v>
      </c>
      <c r="AE726" s="23">
        <v>5.25</v>
      </c>
      <c r="AF726" s="23">
        <v>5.5750000000000002</v>
      </c>
      <c r="AG726" s="23">
        <v>4.9400000000000004</v>
      </c>
      <c r="AH726" s="6">
        <f t="shared" si="720"/>
        <v>5.2575000000000003</v>
      </c>
      <c r="AI726" s="7">
        <v>5.15</v>
      </c>
      <c r="AJ726" s="7">
        <v>5.29</v>
      </c>
      <c r="AK726" s="7">
        <v>4.92</v>
      </c>
      <c r="AL726" s="7">
        <v>5.25</v>
      </c>
      <c r="AM726" s="7">
        <v>5.19</v>
      </c>
      <c r="AN726" s="7">
        <v>5.37</v>
      </c>
      <c r="AO726" s="7">
        <v>5.35</v>
      </c>
      <c r="AP726" s="3"/>
      <c r="AQ726" s="23">
        <f t="shared" si="695"/>
        <v>0.31900000000000084</v>
      </c>
      <c r="AR726" s="23">
        <f t="shared" si="718"/>
        <v>0.31300000000000061</v>
      </c>
      <c r="AS726" s="23">
        <f t="shared" si="719"/>
        <v>0.4220000000000006</v>
      </c>
      <c r="AT726" s="23">
        <f t="shared" si="697"/>
        <v>-5.7999999999999829E-2</v>
      </c>
      <c r="AU726" s="23">
        <f t="shared" si="698"/>
        <v>7.8000000000000291E-2</v>
      </c>
      <c r="AV726" s="23" t="str">
        <f t="shared" si="699"/>
        <v/>
      </c>
      <c r="AW726" s="23" t="str">
        <f t="shared" si="700"/>
        <v/>
      </c>
      <c r="AX726" s="23" t="str">
        <f t="shared" si="701"/>
        <v/>
      </c>
      <c r="AY726" s="23">
        <f t="shared" si="702"/>
        <v>1.2000000000000455E-2</v>
      </c>
      <c r="AZ726" s="23" t="str">
        <f t="shared" si="703"/>
        <v/>
      </c>
      <c r="BA726" s="23">
        <f t="shared" si="704"/>
        <v>0.15100000000000069</v>
      </c>
      <c r="BB726" s="23">
        <f t="shared" si="705"/>
        <v>0.15600000000000058</v>
      </c>
      <c r="BC726" s="23">
        <f t="shared" si="706"/>
        <v>0.20900000000000052</v>
      </c>
      <c r="BD726" s="23">
        <f t="shared" si="707"/>
        <v>-2.4999999999999467E-2</v>
      </c>
      <c r="BE726" s="23">
        <f t="shared" si="708"/>
        <v>0.30000000000000071</v>
      </c>
      <c r="BF726" s="23">
        <f t="shared" si="709"/>
        <v>-0.33499999999999908</v>
      </c>
      <c r="BG726" s="23">
        <f t="shared" si="710"/>
        <v>-1.7499999999999183E-2</v>
      </c>
      <c r="BH726" s="23">
        <f t="shared" si="711"/>
        <v>-0.12499999999999911</v>
      </c>
      <c r="BI726" s="23">
        <f t="shared" si="712"/>
        <v>1.5000000000000568E-2</v>
      </c>
      <c r="BJ726" s="23">
        <f t="shared" si="713"/>
        <v>-0.35499999999999954</v>
      </c>
      <c r="BK726" s="23">
        <f t="shared" si="714"/>
        <v>-2.4999999999999467E-2</v>
      </c>
      <c r="BL726" s="23">
        <f t="shared" si="715"/>
        <v>-8.4999999999999076E-2</v>
      </c>
      <c r="BM726" s="23">
        <f t="shared" si="716"/>
        <v>9.5000000000000639E-2</v>
      </c>
      <c r="BN726" s="23">
        <f t="shared" si="717"/>
        <v>7.5000000000000178E-2</v>
      </c>
      <c r="BP726" s="8">
        <f t="shared" si="721"/>
        <v>0.31900000000000084</v>
      </c>
      <c r="BQ726" s="8">
        <f t="shared" si="722"/>
        <v>0.31300000000000061</v>
      </c>
      <c r="BR726" s="8">
        <f t="shared" si="723"/>
        <v>0.4220000000000006</v>
      </c>
      <c r="BS726" s="8">
        <f t="shared" si="724"/>
        <v>5.7999999999999829E-2</v>
      </c>
      <c r="BT726" s="8">
        <f t="shared" si="725"/>
        <v>7.8000000000000291E-2</v>
      </c>
      <c r="BU726" s="8" t="str">
        <f t="shared" si="726"/>
        <v/>
      </c>
      <c r="BV726" s="8" t="str">
        <f t="shared" si="727"/>
        <v/>
      </c>
      <c r="BW726" s="8" t="str">
        <f t="shared" si="728"/>
        <v/>
      </c>
      <c r="BX726" s="8">
        <f t="shared" si="729"/>
        <v>1.2000000000000455E-2</v>
      </c>
      <c r="BY726" s="8" t="str">
        <f t="shared" si="730"/>
        <v/>
      </c>
      <c r="BZ726" s="8">
        <f t="shared" si="731"/>
        <v>0.15100000000000069</v>
      </c>
      <c r="CA726" s="8">
        <f t="shared" si="732"/>
        <v>0.15600000000000058</v>
      </c>
      <c r="CB726" s="8">
        <f t="shared" si="733"/>
        <v>0.20900000000000052</v>
      </c>
      <c r="CC726" s="8">
        <f t="shared" si="734"/>
        <v>2.4999999999999467E-2</v>
      </c>
      <c r="CD726" s="8">
        <f t="shared" si="735"/>
        <v>0.30000000000000071</v>
      </c>
      <c r="CE726" s="8">
        <f t="shared" si="736"/>
        <v>0.33499999999999908</v>
      </c>
      <c r="CF726" s="8">
        <f t="shared" si="737"/>
        <v>1.7499999999999183E-2</v>
      </c>
      <c r="CG726" s="8">
        <f t="shared" si="738"/>
        <v>0.12499999999999911</v>
      </c>
      <c r="CH726" s="8">
        <f t="shared" si="739"/>
        <v>1.5000000000000568E-2</v>
      </c>
      <c r="CI726" s="8">
        <f t="shared" si="740"/>
        <v>0.35499999999999954</v>
      </c>
      <c r="CJ726" s="8">
        <f t="shared" si="741"/>
        <v>2.4999999999999467E-2</v>
      </c>
      <c r="CK726" s="8">
        <f t="shared" si="742"/>
        <v>8.4999999999999076E-2</v>
      </c>
      <c r="CL726" s="8">
        <f t="shared" si="743"/>
        <v>9.5000000000000639E-2</v>
      </c>
      <c r="CM726" s="8">
        <f t="shared" si="744"/>
        <v>7.5000000000000178E-2</v>
      </c>
      <c r="CN726" s="8"/>
    </row>
    <row r="727" spans="1:92">
      <c r="A727" s="1">
        <f t="shared" si="696"/>
        <v>725</v>
      </c>
      <c r="B727" s="19"/>
      <c r="C727" s="1">
        <v>6</v>
      </c>
      <c r="D727" s="4">
        <f t="shared" si="694"/>
        <v>69</v>
      </c>
      <c r="E727" s="4" t="s">
        <v>191</v>
      </c>
      <c r="F727" s="4">
        <v>3</v>
      </c>
      <c r="G727" s="4" t="s">
        <v>16</v>
      </c>
      <c r="H727" s="4" t="s">
        <v>17</v>
      </c>
      <c r="I727" s="4"/>
      <c r="J727" s="5">
        <v>96.7</v>
      </c>
      <c r="K727" s="69"/>
      <c r="L727" s="53">
        <v>6.5929999999999991</v>
      </c>
      <c r="M727" s="132" t="s">
        <v>127</v>
      </c>
      <c r="N727" s="1" t="s">
        <v>15</v>
      </c>
      <c r="O727" s="23">
        <v>6.6349999999999998</v>
      </c>
      <c r="P727" s="1" t="s">
        <v>9</v>
      </c>
      <c r="Q727" s="3"/>
      <c r="R727" s="23">
        <v>6.2990000000000004</v>
      </c>
      <c r="S727" s="23">
        <v>6.1660000000000004</v>
      </c>
      <c r="T727" s="23">
        <v>6.9779999999999998</v>
      </c>
      <c r="U727" s="23">
        <v>6.7910000000000004</v>
      </c>
      <c r="V727" s="23">
        <v>6.77</v>
      </c>
      <c r="W727" s="50"/>
      <c r="X727" s="50"/>
      <c r="Y727" s="50"/>
      <c r="Z727" s="23">
        <v>6.6059999999999999</v>
      </c>
      <c r="AA727" s="50"/>
      <c r="AB727" s="23">
        <v>6.96</v>
      </c>
      <c r="AC727" s="23">
        <v>6.8559999999999999</v>
      </c>
      <c r="AD727" s="23">
        <v>6.625</v>
      </c>
      <c r="AE727" s="23">
        <v>6.7859999999999996</v>
      </c>
      <c r="AF727" s="23">
        <v>6.2629999999999999</v>
      </c>
      <c r="AG727" s="23">
        <v>6.8890000000000002</v>
      </c>
      <c r="AH727" s="6">
        <f t="shared" si="720"/>
        <v>6.5760000000000005</v>
      </c>
      <c r="AI727" s="11"/>
      <c r="AJ727" s="11"/>
      <c r="AK727" s="11"/>
      <c r="AL727" s="11"/>
      <c r="AM727" s="11"/>
      <c r="AN727" s="11"/>
      <c r="AO727" s="11"/>
      <c r="AP727" s="3"/>
      <c r="AQ727" s="23">
        <f t="shared" si="695"/>
        <v>-0.29399999999999871</v>
      </c>
      <c r="AR727" s="23">
        <f t="shared" si="718"/>
        <v>-0.42699999999999871</v>
      </c>
      <c r="AS727" s="23">
        <f t="shared" si="719"/>
        <v>0.38500000000000068</v>
      </c>
      <c r="AT727" s="23">
        <f t="shared" si="697"/>
        <v>0.19800000000000129</v>
      </c>
      <c r="AU727" s="23">
        <f t="shared" si="698"/>
        <v>0.17700000000000049</v>
      </c>
      <c r="AV727" s="23" t="str">
        <f t="shared" si="699"/>
        <v/>
      </c>
      <c r="AW727" s="23" t="str">
        <f t="shared" si="700"/>
        <v/>
      </c>
      <c r="AX727" s="23" t="str">
        <f t="shared" si="701"/>
        <v/>
      </c>
      <c r="AY727" s="23">
        <f t="shared" si="702"/>
        <v>1.3000000000000789E-2</v>
      </c>
      <c r="AZ727" s="23" t="str">
        <f t="shared" si="703"/>
        <v/>
      </c>
      <c r="BA727" s="23">
        <f t="shared" si="704"/>
        <v>0.36700000000000088</v>
      </c>
      <c r="BB727" s="23">
        <f t="shared" si="705"/>
        <v>0.26300000000000079</v>
      </c>
      <c r="BC727" s="23">
        <f t="shared" si="706"/>
        <v>3.2000000000000917E-2</v>
      </c>
      <c r="BD727" s="23">
        <f t="shared" si="707"/>
        <v>0.1930000000000005</v>
      </c>
      <c r="BE727" s="23">
        <f t="shared" si="708"/>
        <v>-0.32999999999999918</v>
      </c>
      <c r="BF727" s="23">
        <f t="shared" si="709"/>
        <v>0.29600000000000115</v>
      </c>
      <c r="BG727" s="23">
        <f t="shared" si="710"/>
        <v>-1.6999999999998572E-2</v>
      </c>
      <c r="BH727" s="23" t="str">
        <f t="shared" si="711"/>
        <v/>
      </c>
      <c r="BI727" s="23" t="str">
        <f t="shared" si="712"/>
        <v/>
      </c>
      <c r="BJ727" s="23" t="str">
        <f t="shared" si="713"/>
        <v/>
      </c>
      <c r="BK727" s="23" t="str">
        <f t="shared" si="714"/>
        <v/>
      </c>
      <c r="BL727" s="23" t="str">
        <f t="shared" si="715"/>
        <v/>
      </c>
      <c r="BM727" s="23" t="str">
        <f t="shared" si="716"/>
        <v/>
      </c>
      <c r="BN727" s="23" t="str">
        <f t="shared" si="717"/>
        <v/>
      </c>
      <c r="BP727" s="8">
        <f t="shared" si="721"/>
        <v>0.29399999999999871</v>
      </c>
      <c r="BQ727" s="8">
        <f t="shared" si="722"/>
        <v>0.42699999999999871</v>
      </c>
      <c r="BR727" s="8">
        <f t="shared" si="723"/>
        <v>0.38500000000000068</v>
      </c>
      <c r="BS727" s="8">
        <f t="shared" si="724"/>
        <v>0.19800000000000129</v>
      </c>
      <c r="BT727" s="8">
        <f t="shared" si="725"/>
        <v>0.17700000000000049</v>
      </c>
      <c r="BU727" s="8" t="str">
        <f t="shared" si="726"/>
        <v/>
      </c>
      <c r="BV727" s="8" t="str">
        <f t="shared" si="727"/>
        <v/>
      </c>
      <c r="BW727" s="8" t="str">
        <f t="shared" si="728"/>
        <v/>
      </c>
      <c r="BX727" s="8">
        <f t="shared" si="729"/>
        <v>1.3000000000000789E-2</v>
      </c>
      <c r="BY727" s="8" t="str">
        <f t="shared" si="730"/>
        <v/>
      </c>
      <c r="BZ727" s="8">
        <f t="shared" si="731"/>
        <v>0.36700000000000088</v>
      </c>
      <c r="CA727" s="8">
        <f t="shared" si="732"/>
        <v>0.26300000000000079</v>
      </c>
      <c r="CB727" s="8">
        <f t="shared" si="733"/>
        <v>3.2000000000000917E-2</v>
      </c>
      <c r="CC727" s="8">
        <f t="shared" si="734"/>
        <v>0.1930000000000005</v>
      </c>
      <c r="CD727" s="8">
        <f t="shared" si="735"/>
        <v>0.32999999999999918</v>
      </c>
      <c r="CE727" s="8">
        <f t="shared" si="736"/>
        <v>0.29600000000000115</v>
      </c>
      <c r="CF727" s="8">
        <f t="shared" si="737"/>
        <v>1.6999999999998572E-2</v>
      </c>
      <c r="CG727" s="8" t="str">
        <f t="shared" si="738"/>
        <v/>
      </c>
      <c r="CH727" s="8" t="str">
        <f t="shared" si="739"/>
        <v/>
      </c>
      <c r="CI727" s="8" t="str">
        <f t="shared" si="740"/>
        <v/>
      </c>
      <c r="CJ727" s="8" t="str">
        <f t="shared" si="741"/>
        <v/>
      </c>
      <c r="CK727" s="8" t="str">
        <f t="shared" si="742"/>
        <v/>
      </c>
      <c r="CL727" s="8" t="str">
        <f t="shared" si="743"/>
        <v/>
      </c>
      <c r="CM727" s="8" t="str">
        <f t="shared" si="744"/>
        <v/>
      </c>
      <c r="CN727" s="8"/>
    </row>
    <row r="728" spans="1:92">
      <c r="A728" s="1">
        <f t="shared" si="696"/>
        <v>726</v>
      </c>
      <c r="B728" s="2" t="s">
        <v>47</v>
      </c>
      <c r="C728" s="1">
        <v>6</v>
      </c>
      <c r="D728" s="4">
        <f t="shared" si="694"/>
        <v>69</v>
      </c>
      <c r="E728" s="4" t="s">
        <v>148</v>
      </c>
      <c r="F728" s="4">
        <v>1</v>
      </c>
      <c r="G728" s="4" t="s">
        <v>13</v>
      </c>
      <c r="H728" s="4" t="s">
        <v>14</v>
      </c>
      <c r="I728" s="4"/>
      <c r="J728" s="5">
        <v>89</v>
      </c>
      <c r="K728" s="67">
        <v>5.0000000000000001E-3</v>
      </c>
      <c r="L728" s="41">
        <v>3.8299999999999992</v>
      </c>
      <c r="M728" s="132" t="s">
        <v>234</v>
      </c>
      <c r="N728" s="1" t="s">
        <v>15</v>
      </c>
      <c r="O728" s="23">
        <v>3.8299999999999996</v>
      </c>
      <c r="P728" s="1" t="s">
        <v>9</v>
      </c>
      <c r="Q728" s="3" t="s">
        <v>227</v>
      </c>
      <c r="R728" s="6">
        <v>4.1219999999999999</v>
      </c>
      <c r="S728" s="6">
        <v>3.778</v>
      </c>
      <c r="T728" s="6">
        <v>4.2789999999999999</v>
      </c>
      <c r="U728" s="6">
        <v>3.74</v>
      </c>
      <c r="V728" s="6">
        <v>4.0250000000000004</v>
      </c>
      <c r="W728" s="6">
        <v>3.9039999999999999</v>
      </c>
      <c r="X728" s="6">
        <v>3.9060000000000001</v>
      </c>
      <c r="Y728" s="6">
        <v>3.8940000000000001</v>
      </c>
      <c r="Z728" s="6">
        <v>3.8279999999999998</v>
      </c>
      <c r="AA728" s="77">
        <v>3.8319999999999999</v>
      </c>
      <c r="AB728" s="6">
        <v>4.1369999999999996</v>
      </c>
      <c r="AC728" s="6">
        <v>4.1210000000000004</v>
      </c>
      <c r="AD728" s="6">
        <v>4.008</v>
      </c>
      <c r="AE728" s="6">
        <v>3.903</v>
      </c>
      <c r="AF728" s="6">
        <v>3.7890000000000001</v>
      </c>
      <c r="AG728" s="6">
        <v>3.863</v>
      </c>
      <c r="AH728" s="6">
        <f t="shared" ref="AH728:AH740" si="745">IF((AF728&lt;&gt;0)*AND(AG728&lt;&gt;0),AVERAGE(AF728:AG728),"")</f>
        <v>3.8260000000000001</v>
      </c>
      <c r="AI728" s="7">
        <v>4.29</v>
      </c>
      <c r="AJ728" s="7">
        <v>3.74</v>
      </c>
      <c r="AK728" s="7">
        <v>3.36</v>
      </c>
      <c r="AL728" s="7">
        <v>3.94</v>
      </c>
      <c r="AM728" s="7">
        <v>3.92</v>
      </c>
      <c r="AN728" s="7">
        <v>3.84</v>
      </c>
      <c r="AO728" s="7">
        <v>3.8</v>
      </c>
      <c r="AP728" s="3"/>
      <c r="AQ728" s="23">
        <f t="shared" si="695"/>
        <v>0.2920000000000007</v>
      </c>
      <c r="AR728" s="23">
        <f t="shared" si="718"/>
        <v>-5.1999999999999158E-2</v>
      </c>
      <c r="AS728" s="23">
        <f t="shared" si="719"/>
        <v>0.44900000000000073</v>
      </c>
      <c r="AT728" s="23">
        <f t="shared" si="697"/>
        <v>-8.999999999999897E-2</v>
      </c>
      <c r="AU728" s="23">
        <f t="shared" si="698"/>
        <v>0.19500000000000117</v>
      </c>
      <c r="AV728" s="23">
        <f t="shared" si="699"/>
        <v>7.4000000000000732E-2</v>
      </c>
      <c r="AW728" s="23">
        <f t="shared" si="700"/>
        <v>7.6000000000000956E-2</v>
      </c>
      <c r="AX728" s="23">
        <f t="shared" si="701"/>
        <v>6.4000000000000945E-2</v>
      </c>
      <c r="AY728" s="23">
        <f t="shared" si="702"/>
        <v>-1.9999999999993356E-3</v>
      </c>
      <c r="AZ728" s="23">
        <f t="shared" si="703"/>
        <v>2.0000000000006679E-3</v>
      </c>
      <c r="BA728" s="23">
        <f t="shared" si="704"/>
        <v>0.30700000000000038</v>
      </c>
      <c r="BB728" s="23">
        <f t="shared" si="705"/>
        <v>0.29100000000000126</v>
      </c>
      <c r="BC728" s="23">
        <f t="shared" si="706"/>
        <v>0.17800000000000082</v>
      </c>
      <c r="BD728" s="23">
        <f t="shared" si="707"/>
        <v>7.3000000000000842E-2</v>
      </c>
      <c r="BE728" s="23">
        <f t="shared" si="708"/>
        <v>-4.0999999999999037E-2</v>
      </c>
      <c r="BF728" s="23">
        <f t="shared" si="709"/>
        <v>3.3000000000000806E-2</v>
      </c>
      <c r="BG728" s="23">
        <f t="shared" si="710"/>
        <v>-3.9999999999991154E-3</v>
      </c>
      <c r="BH728" s="23">
        <f t="shared" si="711"/>
        <v>0.46000000000000085</v>
      </c>
      <c r="BI728" s="23">
        <f t="shared" si="712"/>
        <v>-8.999999999999897E-2</v>
      </c>
      <c r="BJ728" s="23">
        <f t="shared" si="713"/>
        <v>-0.46999999999999931</v>
      </c>
      <c r="BK728" s="23">
        <f t="shared" si="714"/>
        <v>0.11000000000000076</v>
      </c>
      <c r="BL728" s="23">
        <f t="shared" si="715"/>
        <v>9.0000000000000746E-2</v>
      </c>
      <c r="BM728" s="23">
        <f t="shared" si="716"/>
        <v>1.0000000000000675E-2</v>
      </c>
      <c r="BN728" s="23">
        <f t="shared" si="717"/>
        <v>-2.9999999999999361E-2</v>
      </c>
      <c r="BP728" s="8">
        <f t="shared" si="721"/>
        <v>0.2920000000000007</v>
      </c>
      <c r="BQ728" s="8">
        <f t="shared" si="722"/>
        <v>5.1999999999999158E-2</v>
      </c>
      <c r="BR728" s="8">
        <f t="shared" si="723"/>
        <v>0.44900000000000073</v>
      </c>
      <c r="BS728" s="8">
        <f t="shared" si="724"/>
        <v>8.999999999999897E-2</v>
      </c>
      <c r="BT728" s="8">
        <f t="shared" si="725"/>
        <v>0.19500000000000117</v>
      </c>
      <c r="BU728" s="8">
        <f t="shared" si="726"/>
        <v>7.4000000000000732E-2</v>
      </c>
      <c r="BV728" s="8">
        <f t="shared" si="727"/>
        <v>7.6000000000000956E-2</v>
      </c>
      <c r="BW728" s="8">
        <f t="shared" si="728"/>
        <v>6.4000000000000945E-2</v>
      </c>
      <c r="BX728" s="8">
        <f t="shared" si="729"/>
        <v>1.9999999999993356E-3</v>
      </c>
      <c r="BY728" s="8">
        <f t="shared" si="730"/>
        <v>2.0000000000006679E-3</v>
      </c>
      <c r="BZ728" s="8">
        <f t="shared" si="731"/>
        <v>0.30700000000000038</v>
      </c>
      <c r="CA728" s="8">
        <f t="shared" si="732"/>
        <v>0.29100000000000126</v>
      </c>
      <c r="CB728" s="8">
        <f t="shared" si="733"/>
        <v>0.17800000000000082</v>
      </c>
      <c r="CC728" s="8">
        <f t="shared" si="734"/>
        <v>7.3000000000000842E-2</v>
      </c>
      <c r="CD728" s="8">
        <f t="shared" si="735"/>
        <v>4.0999999999999037E-2</v>
      </c>
      <c r="CE728" s="8">
        <f t="shared" si="736"/>
        <v>3.3000000000000806E-2</v>
      </c>
      <c r="CF728" s="8">
        <f t="shared" si="737"/>
        <v>3.9999999999991154E-3</v>
      </c>
      <c r="CG728" s="8">
        <f t="shared" si="738"/>
        <v>0.46000000000000085</v>
      </c>
      <c r="CH728" s="8">
        <f t="shared" si="739"/>
        <v>8.999999999999897E-2</v>
      </c>
      <c r="CI728" s="8">
        <f t="shared" si="740"/>
        <v>0.46999999999999931</v>
      </c>
      <c r="CJ728" s="8">
        <f t="shared" si="741"/>
        <v>0.11000000000000076</v>
      </c>
      <c r="CK728" s="8">
        <f t="shared" si="742"/>
        <v>9.0000000000000746E-2</v>
      </c>
      <c r="CL728" s="8">
        <f t="shared" si="743"/>
        <v>1.0000000000000675E-2</v>
      </c>
      <c r="CM728" s="8">
        <f t="shared" si="744"/>
        <v>2.9999999999999361E-2</v>
      </c>
      <c r="CN728" s="8"/>
    </row>
    <row r="729" spans="1:92">
      <c r="A729" s="1">
        <f t="shared" si="696"/>
        <v>727</v>
      </c>
      <c r="B729" s="19"/>
      <c r="C729" s="1">
        <v>6</v>
      </c>
      <c r="D729" s="4">
        <f t="shared" si="694"/>
        <v>69</v>
      </c>
      <c r="E729" s="4" t="s">
        <v>151</v>
      </c>
      <c r="F729" s="4">
        <v>1</v>
      </c>
      <c r="G729" s="4" t="s">
        <v>13</v>
      </c>
      <c r="H729" s="4" t="s">
        <v>14</v>
      </c>
      <c r="I729" s="4"/>
      <c r="J729" s="5">
        <v>86.9</v>
      </c>
      <c r="K729" s="74"/>
      <c r="L729" s="41">
        <v>4.3699999999999992</v>
      </c>
      <c r="M729" s="132" t="s">
        <v>234</v>
      </c>
      <c r="N729" s="1" t="s">
        <v>15</v>
      </c>
      <c r="O729" s="23">
        <v>4.3769999999999998</v>
      </c>
      <c r="P729" s="1" t="s">
        <v>9</v>
      </c>
      <c r="Q729" s="3" t="s">
        <v>227</v>
      </c>
      <c r="R729" s="6">
        <v>4.8479999999999999</v>
      </c>
      <c r="S729" s="6">
        <v>4.2590000000000003</v>
      </c>
      <c r="T729" s="6">
        <v>4.8470000000000004</v>
      </c>
      <c r="U729" s="6">
        <v>4.3959999999999999</v>
      </c>
      <c r="V729" s="6">
        <v>4.6529999999999996</v>
      </c>
      <c r="W729" s="6">
        <v>4.4630000000000001</v>
      </c>
      <c r="X729" s="6">
        <v>4.4630000000000001</v>
      </c>
      <c r="Y729" s="6">
        <v>4.4720000000000004</v>
      </c>
      <c r="Z729" s="6">
        <v>4.3730000000000002</v>
      </c>
      <c r="AA729" s="1">
        <v>4.3780000000000001</v>
      </c>
      <c r="AB729" s="6">
        <v>4.7060000000000004</v>
      </c>
      <c r="AC729" s="6">
        <v>4.6840000000000002</v>
      </c>
      <c r="AD729" s="6">
        <v>4.5430000000000001</v>
      </c>
      <c r="AE729" s="6">
        <v>4.4560000000000004</v>
      </c>
      <c r="AF729" s="6">
        <v>4.2720000000000002</v>
      </c>
      <c r="AG729" s="6">
        <v>4.6040000000000001</v>
      </c>
      <c r="AH729" s="6">
        <f t="shared" si="745"/>
        <v>4.4380000000000006</v>
      </c>
      <c r="AI729" s="7">
        <v>4.83</v>
      </c>
      <c r="AJ729" s="7">
        <v>4.29</v>
      </c>
      <c r="AK729" s="7">
        <v>3.87</v>
      </c>
      <c r="AL729" s="7">
        <v>4.49</v>
      </c>
      <c r="AM729" s="7">
        <v>4.4800000000000004</v>
      </c>
      <c r="AN729" s="7">
        <v>4.4400000000000004</v>
      </c>
      <c r="AO729" s="7">
        <v>4.4000000000000004</v>
      </c>
      <c r="AP729" s="3"/>
      <c r="AQ729" s="23">
        <f t="shared" si="695"/>
        <v>0.47800000000000065</v>
      </c>
      <c r="AR729" s="23">
        <f t="shared" si="718"/>
        <v>-0.11099999999999888</v>
      </c>
      <c r="AS729" s="23">
        <f t="shared" si="719"/>
        <v>0.4770000000000012</v>
      </c>
      <c r="AT729" s="23">
        <f t="shared" si="697"/>
        <v>2.6000000000000689E-2</v>
      </c>
      <c r="AU729" s="23">
        <f t="shared" si="698"/>
        <v>0.28300000000000036</v>
      </c>
      <c r="AV729" s="23">
        <f t="shared" si="699"/>
        <v>9.300000000000086E-2</v>
      </c>
      <c r="AW729" s="23">
        <f t="shared" si="700"/>
        <v>9.300000000000086E-2</v>
      </c>
      <c r="AX729" s="23">
        <f t="shared" si="701"/>
        <v>0.1020000000000012</v>
      </c>
      <c r="AY729" s="23">
        <f t="shared" si="702"/>
        <v>3.0000000000010019E-3</v>
      </c>
      <c r="AZ729" s="23">
        <f t="shared" si="703"/>
        <v>8.0000000000008953E-3</v>
      </c>
      <c r="BA729" s="23">
        <f t="shared" si="704"/>
        <v>0.33600000000000119</v>
      </c>
      <c r="BB729" s="23">
        <f t="shared" si="705"/>
        <v>0.31400000000000095</v>
      </c>
      <c r="BC729" s="23">
        <f t="shared" si="706"/>
        <v>0.17300000000000093</v>
      </c>
      <c r="BD729" s="23">
        <f t="shared" si="707"/>
        <v>8.6000000000001187E-2</v>
      </c>
      <c r="BE729" s="23">
        <f t="shared" si="708"/>
        <v>-9.7999999999998977E-2</v>
      </c>
      <c r="BF729" s="23">
        <f t="shared" si="709"/>
        <v>0.23400000000000087</v>
      </c>
      <c r="BG729" s="23">
        <f t="shared" si="710"/>
        <v>6.8000000000001393E-2</v>
      </c>
      <c r="BH729" s="23">
        <f t="shared" si="711"/>
        <v>0.46000000000000085</v>
      </c>
      <c r="BI729" s="23">
        <f t="shared" si="712"/>
        <v>-7.9999999999999183E-2</v>
      </c>
      <c r="BJ729" s="23">
        <f t="shared" si="713"/>
        <v>-0.49999999999999911</v>
      </c>
      <c r="BK729" s="23">
        <f t="shared" si="714"/>
        <v>0.12000000000000099</v>
      </c>
      <c r="BL729" s="23">
        <f t="shared" si="715"/>
        <v>0.11000000000000121</v>
      </c>
      <c r="BM729" s="23">
        <f t="shared" si="716"/>
        <v>7.0000000000001172E-2</v>
      </c>
      <c r="BN729" s="23">
        <f t="shared" si="717"/>
        <v>3.0000000000001137E-2</v>
      </c>
      <c r="BP729" s="8">
        <f t="shared" si="721"/>
        <v>0.47800000000000065</v>
      </c>
      <c r="BQ729" s="8">
        <f t="shared" si="722"/>
        <v>0.11099999999999888</v>
      </c>
      <c r="BR729" s="8">
        <f t="shared" si="723"/>
        <v>0.4770000000000012</v>
      </c>
      <c r="BS729" s="8">
        <f t="shared" si="724"/>
        <v>2.6000000000000689E-2</v>
      </c>
      <c r="BT729" s="8">
        <f t="shared" si="725"/>
        <v>0.28300000000000036</v>
      </c>
      <c r="BU729" s="8">
        <f t="shared" si="726"/>
        <v>9.300000000000086E-2</v>
      </c>
      <c r="BV729" s="8">
        <f t="shared" si="727"/>
        <v>9.300000000000086E-2</v>
      </c>
      <c r="BW729" s="8">
        <f t="shared" si="728"/>
        <v>0.1020000000000012</v>
      </c>
      <c r="BX729" s="8">
        <f t="shared" si="729"/>
        <v>3.0000000000010019E-3</v>
      </c>
      <c r="BY729" s="8">
        <f t="shared" si="730"/>
        <v>8.0000000000008953E-3</v>
      </c>
      <c r="BZ729" s="8">
        <f t="shared" si="731"/>
        <v>0.33600000000000119</v>
      </c>
      <c r="CA729" s="8">
        <f t="shared" si="732"/>
        <v>0.31400000000000095</v>
      </c>
      <c r="CB729" s="8">
        <f t="shared" si="733"/>
        <v>0.17300000000000093</v>
      </c>
      <c r="CC729" s="8">
        <f t="shared" si="734"/>
        <v>8.6000000000001187E-2</v>
      </c>
      <c r="CD729" s="8">
        <f t="shared" si="735"/>
        <v>9.7999999999998977E-2</v>
      </c>
      <c r="CE729" s="8">
        <f t="shared" si="736"/>
        <v>0.23400000000000087</v>
      </c>
      <c r="CF729" s="8">
        <f t="shared" si="737"/>
        <v>6.8000000000001393E-2</v>
      </c>
      <c r="CG729" s="8">
        <f t="shared" si="738"/>
        <v>0.46000000000000085</v>
      </c>
      <c r="CH729" s="8">
        <f t="shared" si="739"/>
        <v>7.9999999999999183E-2</v>
      </c>
      <c r="CI729" s="8">
        <f t="shared" si="740"/>
        <v>0.49999999999999911</v>
      </c>
      <c r="CJ729" s="8">
        <f t="shared" si="741"/>
        <v>0.12000000000000099</v>
      </c>
      <c r="CK729" s="8">
        <f t="shared" si="742"/>
        <v>0.11000000000000121</v>
      </c>
      <c r="CL729" s="8">
        <f t="shared" si="743"/>
        <v>7.0000000000001172E-2</v>
      </c>
      <c r="CM729" s="8">
        <f t="shared" si="744"/>
        <v>3.0000000000001137E-2</v>
      </c>
      <c r="CN729" s="8"/>
    </row>
    <row r="730" spans="1:92">
      <c r="A730" s="1">
        <f t="shared" si="696"/>
        <v>728</v>
      </c>
      <c r="B730" s="19"/>
      <c r="C730" s="1">
        <v>6</v>
      </c>
      <c r="D730" s="4">
        <f t="shared" si="694"/>
        <v>69</v>
      </c>
      <c r="E730" s="4" t="s">
        <v>135</v>
      </c>
      <c r="F730" s="4">
        <v>1</v>
      </c>
      <c r="G730" s="4" t="s">
        <v>13</v>
      </c>
      <c r="H730" s="4" t="s">
        <v>19</v>
      </c>
      <c r="I730" s="4"/>
      <c r="J730" s="5">
        <v>85.8</v>
      </c>
      <c r="K730" s="67">
        <v>1.6E-2</v>
      </c>
      <c r="L730" s="41">
        <v>5.2449999999999992</v>
      </c>
      <c r="M730" s="132" t="s">
        <v>234</v>
      </c>
      <c r="N730" s="1" t="s">
        <v>15</v>
      </c>
      <c r="O730" s="23">
        <v>5.2429999999999994</v>
      </c>
      <c r="P730" s="1" t="s">
        <v>9</v>
      </c>
      <c r="Q730" s="3" t="s">
        <v>227</v>
      </c>
      <c r="R730" s="6">
        <v>5.5110000000000001</v>
      </c>
      <c r="S730" s="6">
        <v>5.4290000000000003</v>
      </c>
      <c r="T730" s="6">
        <v>5.77</v>
      </c>
      <c r="U730" s="6">
        <v>5.0220000000000002</v>
      </c>
      <c r="V730" s="6">
        <v>5.4249999999999998</v>
      </c>
      <c r="W730" s="6">
        <v>5.3570000000000002</v>
      </c>
      <c r="X730" s="6">
        <v>5.3650000000000002</v>
      </c>
      <c r="Y730" s="6">
        <v>5.3220000000000001</v>
      </c>
      <c r="Z730" s="6">
        <v>5.2930000000000001</v>
      </c>
      <c r="AA730" s="1">
        <v>5.2690000000000001</v>
      </c>
      <c r="AB730" s="6">
        <v>5.2060000000000004</v>
      </c>
      <c r="AC730" s="6">
        <v>5.1959999999999997</v>
      </c>
      <c r="AD730" s="6">
        <v>5.2729999999999997</v>
      </c>
      <c r="AE730" s="6">
        <v>4.96</v>
      </c>
      <c r="AF730" s="6">
        <v>5.4390000000000001</v>
      </c>
      <c r="AG730" s="6">
        <v>5.1790000000000003</v>
      </c>
      <c r="AH730" s="6">
        <f t="shared" si="745"/>
        <v>5.3090000000000002</v>
      </c>
      <c r="AI730" s="7">
        <v>5.12</v>
      </c>
      <c r="AJ730" s="7">
        <v>5.34</v>
      </c>
      <c r="AK730" s="7">
        <v>4.87</v>
      </c>
      <c r="AL730" s="7">
        <v>5.3</v>
      </c>
      <c r="AM730" s="7">
        <v>5.25</v>
      </c>
      <c r="AN730" s="7">
        <v>5.61</v>
      </c>
      <c r="AO730" s="7">
        <v>5.58</v>
      </c>
      <c r="AP730" s="3"/>
      <c r="AQ730" s="23">
        <f t="shared" si="695"/>
        <v>0.2660000000000009</v>
      </c>
      <c r="AR730" s="23">
        <f t="shared" si="718"/>
        <v>0.18400000000000105</v>
      </c>
      <c r="AS730" s="23">
        <f t="shared" si="719"/>
        <v>0.52500000000000036</v>
      </c>
      <c r="AT730" s="23">
        <f t="shared" si="697"/>
        <v>-0.22299999999999898</v>
      </c>
      <c r="AU730" s="23">
        <f t="shared" si="698"/>
        <v>0.1800000000000006</v>
      </c>
      <c r="AV730" s="23">
        <f t="shared" si="699"/>
        <v>0.11200000000000099</v>
      </c>
      <c r="AW730" s="23">
        <f t="shared" si="700"/>
        <v>0.12000000000000099</v>
      </c>
      <c r="AX730" s="23">
        <f t="shared" si="701"/>
        <v>7.7000000000000846E-2</v>
      </c>
      <c r="AY730" s="23">
        <f t="shared" si="702"/>
        <v>4.8000000000000931E-2</v>
      </c>
      <c r="AZ730" s="23">
        <f t="shared" si="703"/>
        <v>2.4000000000000909E-2</v>
      </c>
      <c r="BA730" s="23">
        <f t="shared" si="704"/>
        <v>-3.8999999999998813E-2</v>
      </c>
      <c r="BB730" s="23">
        <f t="shared" si="705"/>
        <v>-4.8999999999999488E-2</v>
      </c>
      <c r="BC730" s="23">
        <f t="shared" si="706"/>
        <v>2.8000000000000469E-2</v>
      </c>
      <c r="BD730" s="23">
        <f t="shared" si="707"/>
        <v>-0.28499999999999925</v>
      </c>
      <c r="BE730" s="23">
        <f t="shared" si="708"/>
        <v>0.19400000000000084</v>
      </c>
      <c r="BF730" s="23">
        <f t="shared" si="709"/>
        <v>-6.5999999999998948E-2</v>
      </c>
      <c r="BG730" s="23">
        <f t="shared" si="710"/>
        <v>6.4000000000000945E-2</v>
      </c>
      <c r="BH730" s="23">
        <f t="shared" si="711"/>
        <v>-0.12499999999999911</v>
      </c>
      <c r="BI730" s="23">
        <f t="shared" si="712"/>
        <v>9.5000000000000639E-2</v>
      </c>
      <c r="BJ730" s="23">
        <f t="shared" si="713"/>
        <v>-0.37499999999999911</v>
      </c>
      <c r="BK730" s="23">
        <f t="shared" si="714"/>
        <v>5.5000000000000604E-2</v>
      </c>
      <c r="BL730" s="23">
        <f t="shared" si="715"/>
        <v>5.0000000000007816E-3</v>
      </c>
      <c r="BM730" s="23">
        <f t="shared" si="716"/>
        <v>0.3650000000000011</v>
      </c>
      <c r="BN730" s="23">
        <f t="shared" si="717"/>
        <v>0.33500000000000085</v>
      </c>
      <c r="BP730" s="8">
        <f t="shared" si="721"/>
        <v>0.2660000000000009</v>
      </c>
      <c r="BQ730" s="8">
        <f t="shared" si="722"/>
        <v>0.18400000000000105</v>
      </c>
      <c r="BR730" s="8">
        <f t="shared" si="723"/>
        <v>0.52500000000000036</v>
      </c>
      <c r="BS730" s="8">
        <f t="shared" si="724"/>
        <v>0.22299999999999898</v>
      </c>
      <c r="BT730" s="8">
        <f t="shared" si="725"/>
        <v>0.1800000000000006</v>
      </c>
      <c r="BU730" s="8">
        <f t="shared" si="726"/>
        <v>0.11200000000000099</v>
      </c>
      <c r="BV730" s="8">
        <f t="shared" si="727"/>
        <v>0.12000000000000099</v>
      </c>
      <c r="BW730" s="8">
        <f t="shared" si="728"/>
        <v>7.7000000000000846E-2</v>
      </c>
      <c r="BX730" s="8">
        <f t="shared" si="729"/>
        <v>4.8000000000000931E-2</v>
      </c>
      <c r="BY730" s="8">
        <f t="shared" si="730"/>
        <v>2.4000000000000909E-2</v>
      </c>
      <c r="BZ730" s="8">
        <f t="shared" si="731"/>
        <v>3.8999999999998813E-2</v>
      </c>
      <c r="CA730" s="8">
        <f t="shared" si="732"/>
        <v>4.8999999999999488E-2</v>
      </c>
      <c r="CB730" s="8">
        <f t="shared" si="733"/>
        <v>2.8000000000000469E-2</v>
      </c>
      <c r="CC730" s="8">
        <f t="shared" si="734"/>
        <v>0.28499999999999925</v>
      </c>
      <c r="CD730" s="8">
        <f t="shared" si="735"/>
        <v>0.19400000000000084</v>
      </c>
      <c r="CE730" s="8">
        <f t="shared" si="736"/>
        <v>6.5999999999998948E-2</v>
      </c>
      <c r="CF730" s="8">
        <f t="shared" si="737"/>
        <v>6.4000000000000945E-2</v>
      </c>
      <c r="CG730" s="8">
        <f t="shared" si="738"/>
        <v>0.12499999999999911</v>
      </c>
      <c r="CH730" s="8">
        <f t="shared" si="739"/>
        <v>9.5000000000000639E-2</v>
      </c>
      <c r="CI730" s="8">
        <f t="shared" si="740"/>
        <v>0.37499999999999911</v>
      </c>
      <c r="CJ730" s="8">
        <f t="shared" si="741"/>
        <v>5.5000000000000604E-2</v>
      </c>
      <c r="CK730" s="8">
        <f t="shared" si="742"/>
        <v>5.0000000000007816E-3</v>
      </c>
      <c r="CL730" s="8">
        <f t="shared" si="743"/>
        <v>0.3650000000000011</v>
      </c>
      <c r="CM730" s="8">
        <f t="shared" si="744"/>
        <v>0.33500000000000085</v>
      </c>
      <c r="CN730" s="8"/>
    </row>
    <row r="731" spans="1:92">
      <c r="A731" s="1">
        <f t="shared" si="696"/>
        <v>729</v>
      </c>
      <c r="B731" s="19"/>
      <c r="C731" s="1">
        <v>6</v>
      </c>
      <c r="D731" s="4">
        <f t="shared" si="694"/>
        <v>69</v>
      </c>
      <c r="E731" s="4" t="s">
        <v>151</v>
      </c>
      <c r="F731" s="4">
        <v>1</v>
      </c>
      <c r="G731" s="4" t="s">
        <v>13</v>
      </c>
      <c r="H731" s="4" t="s">
        <v>14</v>
      </c>
      <c r="I731" s="4"/>
      <c r="J731" s="5">
        <v>86.2</v>
      </c>
      <c r="K731" s="74"/>
      <c r="L731" s="41">
        <v>5.714999999999999</v>
      </c>
      <c r="M731" s="132" t="s">
        <v>234</v>
      </c>
      <c r="N731" s="1" t="s">
        <v>15</v>
      </c>
      <c r="O731" s="23">
        <v>5.7139999999999995</v>
      </c>
      <c r="P731" s="1" t="s">
        <v>9</v>
      </c>
      <c r="Q731" s="3" t="s">
        <v>227</v>
      </c>
      <c r="R731" s="6">
        <v>5.62</v>
      </c>
      <c r="S731" s="6">
        <v>5.7880000000000003</v>
      </c>
      <c r="T731" s="6">
        <v>6.2610000000000001</v>
      </c>
      <c r="U731" s="6">
        <v>5.7210000000000001</v>
      </c>
      <c r="V731" s="6">
        <v>6.0129999999999999</v>
      </c>
      <c r="W731" s="6">
        <v>5.8460000000000001</v>
      </c>
      <c r="X731" s="6">
        <v>5.8479999999999999</v>
      </c>
      <c r="Y731" s="6">
        <v>5.8220000000000001</v>
      </c>
      <c r="Z731" s="6">
        <v>5.742</v>
      </c>
      <c r="AA731" s="1">
        <v>5.734</v>
      </c>
      <c r="AB731" s="6">
        <v>6.1660000000000004</v>
      </c>
      <c r="AC731" s="6">
        <v>6.1470000000000002</v>
      </c>
      <c r="AD731" s="6">
        <v>6.0279999999999996</v>
      </c>
      <c r="AE731" s="6">
        <v>5.9340000000000002</v>
      </c>
      <c r="AF731" s="6">
        <v>5.806</v>
      </c>
      <c r="AG731" s="6">
        <v>5.7380000000000004</v>
      </c>
      <c r="AH731" s="6">
        <f t="shared" si="745"/>
        <v>5.7720000000000002</v>
      </c>
      <c r="AI731" s="7">
        <v>6.26</v>
      </c>
      <c r="AJ731" s="7">
        <v>5.73</v>
      </c>
      <c r="AK731" s="7">
        <v>5.19</v>
      </c>
      <c r="AL731" s="7">
        <v>5.93</v>
      </c>
      <c r="AM731" s="7">
        <v>5.89</v>
      </c>
      <c r="AN731" s="7">
        <v>5.95</v>
      </c>
      <c r="AO731" s="7">
        <v>5.88</v>
      </c>
      <c r="AP731" s="3"/>
      <c r="AQ731" s="23">
        <f t="shared" si="695"/>
        <v>-9.4999999999998863E-2</v>
      </c>
      <c r="AR731" s="23">
        <f t="shared" si="718"/>
        <v>7.3000000000001286E-2</v>
      </c>
      <c r="AS731" s="23">
        <f t="shared" si="719"/>
        <v>0.54600000000000115</v>
      </c>
      <c r="AT731" s="23">
        <f t="shared" si="697"/>
        <v>6.0000000000011156E-3</v>
      </c>
      <c r="AU731" s="23">
        <f t="shared" si="698"/>
        <v>0.29800000000000093</v>
      </c>
      <c r="AV731" s="23">
        <f t="shared" si="699"/>
        <v>0.13100000000000112</v>
      </c>
      <c r="AW731" s="23">
        <f t="shared" si="700"/>
        <v>0.1330000000000009</v>
      </c>
      <c r="AX731" s="23">
        <f t="shared" si="701"/>
        <v>0.10700000000000109</v>
      </c>
      <c r="AY731" s="23">
        <f t="shared" si="702"/>
        <v>2.7000000000001023E-2</v>
      </c>
      <c r="AZ731" s="23">
        <f t="shared" si="703"/>
        <v>1.9000000000001016E-2</v>
      </c>
      <c r="BA731" s="23">
        <f t="shared" si="704"/>
        <v>0.4510000000000014</v>
      </c>
      <c r="BB731" s="23">
        <f t="shared" si="705"/>
        <v>0.43200000000000127</v>
      </c>
      <c r="BC731" s="23">
        <f t="shared" si="706"/>
        <v>0.31300000000000061</v>
      </c>
      <c r="BD731" s="23">
        <f t="shared" si="707"/>
        <v>0.21900000000000119</v>
      </c>
      <c r="BE731" s="23">
        <f t="shared" si="708"/>
        <v>9.100000000000108E-2</v>
      </c>
      <c r="BF731" s="23">
        <f t="shared" si="709"/>
        <v>2.3000000000001464E-2</v>
      </c>
      <c r="BG731" s="23">
        <f t="shared" si="710"/>
        <v>5.7000000000001272E-2</v>
      </c>
      <c r="BH731" s="23">
        <f t="shared" si="711"/>
        <v>0.54500000000000082</v>
      </c>
      <c r="BI731" s="23">
        <f t="shared" si="712"/>
        <v>1.5000000000001457E-2</v>
      </c>
      <c r="BJ731" s="23">
        <f t="shared" si="713"/>
        <v>-0.52499999999999858</v>
      </c>
      <c r="BK731" s="23">
        <f t="shared" si="714"/>
        <v>0.21500000000000075</v>
      </c>
      <c r="BL731" s="23">
        <f t="shared" si="715"/>
        <v>0.17500000000000071</v>
      </c>
      <c r="BM731" s="23">
        <f t="shared" si="716"/>
        <v>0.23500000000000121</v>
      </c>
      <c r="BN731" s="23">
        <f t="shared" si="717"/>
        <v>0.16500000000000092</v>
      </c>
      <c r="BP731" s="8">
        <f t="shared" si="721"/>
        <v>9.4999999999998863E-2</v>
      </c>
      <c r="BQ731" s="8">
        <f t="shared" si="722"/>
        <v>7.3000000000001286E-2</v>
      </c>
      <c r="BR731" s="8">
        <f t="shared" si="723"/>
        <v>0.54600000000000115</v>
      </c>
      <c r="BS731" s="8">
        <f t="shared" si="724"/>
        <v>6.0000000000011156E-3</v>
      </c>
      <c r="BT731" s="8">
        <f t="shared" si="725"/>
        <v>0.29800000000000093</v>
      </c>
      <c r="BU731" s="8">
        <f t="shared" si="726"/>
        <v>0.13100000000000112</v>
      </c>
      <c r="BV731" s="8">
        <f t="shared" si="727"/>
        <v>0.1330000000000009</v>
      </c>
      <c r="BW731" s="8">
        <f t="shared" si="728"/>
        <v>0.10700000000000109</v>
      </c>
      <c r="BX731" s="8">
        <f t="shared" si="729"/>
        <v>2.7000000000001023E-2</v>
      </c>
      <c r="BY731" s="8">
        <f t="shared" si="730"/>
        <v>1.9000000000001016E-2</v>
      </c>
      <c r="BZ731" s="8">
        <f t="shared" si="731"/>
        <v>0.4510000000000014</v>
      </c>
      <c r="CA731" s="8">
        <f t="shared" si="732"/>
        <v>0.43200000000000127</v>
      </c>
      <c r="CB731" s="8">
        <f t="shared" si="733"/>
        <v>0.31300000000000061</v>
      </c>
      <c r="CC731" s="8">
        <f t="shared" si="734"/>
        <v>0.21900000000000119</v>
      </c>
      <c r="CD731" s="8">
        <f t="shared" si="735"/>
        <v>9.100000000000108E-2</v>
      </c>
      <c r="CE731" s="8">
        <f t="shared" si="736"/>
        <v>2.3000000000001464E-2</v>
      </c>
      <c r="CF731" s="8">
        <f t="shared" si="737"/>
        <v>5.7000000000001272E-2</v>
      </c>
      <c r="CG731" s="8">
        <f t="shared" si="738"/>
        <v>0.54500000000000082</v>
      </c>
      <c r="CH731" s="8">
        <f t="shared" si="739"/>
        <v>1.5000000000001457E-2</v>
      </c>
      <c r="CI731" s="8">
        <f t="shared" si="740"/>
        <v>0.52499999999999858</v>
      </c>
      <c r="CJ731" s="8">
        <f t="shared" si="741"/>
        <v>0.21500000000000075</v>
      </c>
      <c r="CK731" s="8">
        <f t="shared" si="742"/>
        <v>0.17500000000000071</v>
      </c>
      <c r="CL731" s="8">
        <f t="shared" si="743"/>
        <v>0.23500000000000121</v>
      </c>
      <c r="CM731" s="8">
        <f t="shared" si="744"/>
        <v>0.16500000000000092</v>
      </c>
      <c r="CN731" s="8"/>
    </row>
    <row r="732" spans="1:92">
      <c r="A732" s="1">
        <f t="shared" si="696"/>
        <v>730</v>
      </c>
      <c r="B732" s="19"/>
      <c r="C732" s="1">
        <v>6</v>
      </c>
      <c r="D732" s="4">
        <f t="shared" si="694"/>
        <v>69</v>
      </c>
      <c r="E732" s="4" t="s">
        <v>157</v>
      </c>
      <c r="F732" s="4">
        <v>1</v>
      </c>
      <c r="G732" s="4" t="s">
        <v>16</v>
      </c>
      <c r="H732" s="4" t="s">
        <v>17</v>
      </c>
      <c r="I732" s="4"/>
      <c r="J732" s="5">
        <v>88.5</v>
      </c>
      <c r="K732" s="67">
        <v>1E-3</v>
      </c>
      <c r="L732" s="41">
        <v>6.2030000000000003</v>
      </c>
      <c r="M732" s="132" t="s">
        <v>234</v>
      </c>
      <c r="N732" s="1" t="s">
        <v>15</v>
      </c>
      <c r="O732" s="23">
        <v>6.2430000000000003</v>
      </c>
      <c r="P732" s="1" t="s">
        <v>9</v>
      </c>
      <c r="Q732" s="3" t="s">
        <v>227</v>
      </c>
      <c r="R732" s="6">
        <v>5.8360000000000003</v>
      </c>
      <c r="S732" s="6">
        <v>5.593</v>
      </c>
      <c r="T732" s="6">
        <v>6.657</v>
      </c>
      <c r="U732" s="6">
        <v>6.3550000000000004</v>
      </c>
      <c r="V732" s="6">
        <v>6.4210000000000003</v>
      </c>
      <c r="W732" s="6">
        <v>6.2619999999999996</v>
      </c>
      <c r="X732" s="6">
        <v>6.266</v>
      </c>
      <c r="Y732" s="6">
        <v>6.3049999999999997</v>
      </c>
      <c r="Z732" s="6">
        <v>6.173</v>
      </c>
      <c r="AA732" s="1">
        <v>6.1829999999999998</v>
      </c>
      <c r="AB732" s="6">
        <v>6.5049999999999999</v>
      </c>
      <c r="AC732" s="6">
        <v>6.407</v>
      </c>
      <c r="AD732" s="6">
        <v>6.1379999999999999</v>
      </c>
      <c r="AE732" s="6">
        <v>6.3049999999999997</v>
      </c>
      <c r="AF732" s="6">
        <v>5.6849999999999996</v>
      </c>
      <c r="AG732" s="6">
        <v>6.6669999999999998</v>
      </c>
      <c r="AH732" s="6">
        <f t="shared" si="745"/>
        <v>6.1760000000000002</v>
      </c>
      <c r="AI732" s="7">
        <v>5.99</v>
      </c>
      <c r="AJ732" s="7">
        <v>6.18</v>
      </c>
      <c r="AK732" s="7">
        <v>5.9</v>
      </c>
      <c r="AL732" s="7">
        <v>6.28</v>
      </c>
      <c r="AM732" s="7">
        <v>6.27</v>
      </c>
      <c r="AN732" s="7">
        <v>6.23</v>
      </c>
      <c r="AO732" s="7">
        <v>6.21</v>
      </c>
      <c r="AP732" s="3"/>
      <c r="AQ732" s="23">
        <f t="shared" si="695"/>
        <v>-0.36699999999999999</v>
      </c>
      <c r="AR732" s="23">
        <f t="shared" si="718"/>
        <v>-0.61000000000000032</v>
      </c>
      <c r="AS732" s="23">
        <f t="shared" si="719"/>
        <v>0.45399999999999974</v>
      </c>
      <c r="AT732" s="23">
        <f t="shared" si="697"/>
        <v>0.15200000000000014</v>
      </c>
      <c r="AU732" s="23">
        <f t="shared" si="698"/>
        <v>0.21799999999999997</v>
      </c>
      <c r="AV732" s="23">
        <f t="shared" si="699"/>
        <v>5.8999999999999275E-2</v>
      </c>
      <c r="AW732" s="23">
        <f t="shared" si="700"/>
        <v>6.2999999999999723E-2</v>
      </c>
      <c r="AX732" s="23">
        <f t="shared" si="701"/>
        <v>0.10199999999999942</v>
      </c>
      <c r="AY732" s="23">
        <f t="shared" si="702"/>
        <v>-3.0000000000000249E-2</v>
      </c>
      <c r="AZ732" s="23">
        <f t="shared" si="703"/>
        <v>-2.0000000000000462E-2</v>
      </c>
      <c r="BA732" s="23">
        <f t="shared" si="704"/>
        <v>0.3019999999999996</v>
      </c>
      <c r="BB732" s="23">
        <f t="shared" si="705"/>
        <v>0.20399999999999974</v>
      </c>
      <c r="BC732" s="23">
        <f t="shared" si="706"/>
        <v>-6.5000000000000391E-2</v>
      </c>
      <c r="BD732" s="23">
        <f t="shared" si="707"/>
        <v>0.10199999999999942</v>
      </c>
      <c r="BE732" s="23">
        <f t="shared" si="708"/>
        <v>-0.51800000000000068</v>
      </c>
      <c r="BF732" s="23">
        <f t="shared" si="709"/>
        <v>0.46399999999999952</v>
      </c>
      <c r="BG732" s="23">
        <f t="shared" si="710"/>
        <v>-2.7000000000000135E-2</v>
      </c>
      <c r="BH732" s="23">
        <f t="shared" si="711"/>
        <v>-0.21300000000000008</v>
      </c>
      <c r="BI732" s="23">
        <f t="shared" si="712"/>
        <v>-2.3000000000000576E-2</v>
      </c>
      <c r="BJ732" s="23">
        <f t="shared" si="713"/>
        <v>-0.30299999999999994</v>
      </c>
      <c r="BK732" s="23">
        <f t="shared" si="714"/>
        <v>7.6999999999999957E-2</v>
      </c>
      <c r="BL732" s="23">
        <f t="shared" si="715"/>
        <v>6.6999999999999282E-2</v>
      </c>
      <c r="BM732" s="23">
        <f t="shared" si="716"/>
        <v>2.7000000000000135E-2</v>
      </c>
      <c r="BN732" s="23">
        <f t="shared" si="717"/>
        <v>6.9999999999996732E-3</v>
      </c>
      <c r="BP732" s="8">
        <f t="shared" si="721"/>
        <v>0.36699999999999999</v>
      </c>
      <c r="BQ732" s="8">
        <f t="shared" si="722"/>
        <v>0.61000000000000032</v>
      </c>
      <c r="BR732" s="8">
        <f t="shared" si="723"/>
        <v>0.45399999999999974</v>
      </c>
      <c r="BS732" s="8">
        <f t="shared" si="724"/>
        <v>0.15200000000000014</v>
      </c>
      <c r="BT732" s="8">
        <f t="shared" si="725"/>
        <v>0.21799999999999997</v>
      </c>
      <c r="BU732" s="8">
        <f t="shared" si="726"/>
        <v>5.8999999999999275E-2</v>
      </c>
      <c r="BV732" s="8">
        <f t="shared" si="727"/>
        <v>6.2999999999999723E-2</v>
      </c>
      <c r="BW732" s="8">
        <f t="shared" si="728"/>
        <v>0.10199999999999942</v>
      </c>
      <c r="BX732" s="8">
        <f t="shared" si="729"/>
        <v>3.0000000000000249E-2</v>
      </c>
      <c r="BY732" s="8">
        <f t="shared" si="730"/>
        <v>2.0000000000000462E-2</v>
      </c>
      <c r="BZ732" s="8">
        <f t="shared" si="731"/>
        <v>0.3019999999999996</v>
      </c>
      <c r="CA732" s="8">
        <f t="shared" si="732"/>
        <v>0.20399999999999974</v>
      </c>
      <c r="CB732" s="8">
        <f t="shared" si="733"/>
        <v>6.5000000000000391E-2</v>
      </c>
      <c r="CC732" s="8">
        <f t="shared" si="734"/>
        <v>0.10199999999999942</v>
      </c>
      <c r="CD732" s="8">
        <f t="shared" si="735"/>
        <v>0.51800000000000068</v>
      </c>
      <c r="CE732" s="8">
        <f t="shared" si="736"/>
        <v>0.46399999999999952</v>
      </c>
      <c r="CF732" s="8">
        <f t="shared" si="737"/>
        <v>2.7000000000000135E-2</v>
      </c>
      <c r="CG732" s="8">
        <f t="shared" si="738"/>
        <v>0.21300000000000008</v>
      </c>
      <c r="CH732" s="8">
        <f t="shared" si="739"/>
        <v>2.3000000000000576E-2</v>
      </c>
      <c r="CI732" s="8">
        <f t="shared" si="740"/>
        <v>0.30299999999999994</v>
      </c>
      <c r="CJ732" s="8">
        <f t="shared" si="741"/>
        <v>7.6999999999999957E-2</v>
      </c>
      <c r="CK732" s="8">
        <f t="shared" si="742"/>
        <v>6.6999999999999282E-2</v>
      </c>
      <c r="CL732" s="8">
        <f t="shared" si="743"/>
        <v>2.7000000000000135E-2</v>
      </c>
      <c r="CM732" s="8">
        <f t="shared" si="744"/>
        <v>6.9999999999996732E-3</v>
      </c>
      <c r="CN732" s="8"/>
    </row>
    <row r="733" spans="1:92">
      <c r="A733" s="1">
        <f t="shared" si="696"/>
        <v>731</v>
      </c>
      <c r="B733" s="19"/>
      <c r="C733" s="1">
        <v>6</v>
      </c>
      <c r="D733" s="4">
        <f t="shared" si="694"/>
        <v>69</v>
      </c>
      <c r="E733" s="4" t="s">
        <v>148</v>
      </c>
      <c r="F733" s="4">
        <v>1</v>
      </c>
      <c r="G733" s="4" t="s">
        <v>13</v>
      </c>
      <c r="H733" s="4" t="s">
        <v>14</v>
      </c>
      <c r="I733" s="4"/>
      <c r="J733" s="5">
        <v>87</v>
      </c>
      <c r="K733" s="67">
        <v>4.0000000000000001E-3</v>
      </c>
      <c r="L733" s="41">
        <v>6.3570000000000002</v>
      </c>
      <c r="M733" s="132" t="s">
        <v>234</v>
      </c>
      <c r="N733" s="1" t="s">
        <v>15</v>
      </c>
      <c r="O733" s="23">
        <v>6.3620000000000001</v>
      </c>
      <c r="P733" s="1" t="s">
        <v>9</v>
      </c>
      <c r="Q733" s="3" t="s">
        <v>227</v>
      </c>
      <c r="R733" s="6">
        <v>6.3940000000000001</v>
      </c>
      <c r="S733" s="6">
        <v>6.3339999999999996</v>
      </c>
      <c r="T733" s="6">
        <v>6.8540000000000001</v>
      </c>
      <c r="U733" s="6">
        <v>6.4059999999999997</v>
      </c>
      <c r="V733" s="6">
        <v>6.6669999999999998</v>
      </c>
      <c r="W733" s="6">
        <v>6.46</v>
      </c>
      <c r="X733" s="6">
        <v>6.4610000000000003</v>
      </c>
      <c r="Y733" s="6">
        <v>6.4729999999999999</v>
      </c>
      <c r="Z733" s="6">
        <v>6.3689999999999998</v>
      </c>
      <c r="AA733" s="1">
        <v>6.3760000000000003</v>
      </c>
      <c r="AB733" s="6">
        <v>6.742</v>
      </c>
      <c r="AC733" s="6">
        <v>6.72</v>
      </c>
      <c r="AD733" s="6">
        <v>6.5910000000000002</v>
      </c>
      <c r="AE733" s="6">
        <v>6.4989999999999997</v>
      </c>
      <c r="AF733" s="6">
        <v>6.3460000000000001</v>
      </c>
      <c r="AG733" s="6">
        <v>6.6189999999999998</v>
      </c>
      <c r="AH733" s="6">
        <f t="shared" si="745"/>
        <v>6.4824999999999999</v>
      </c>
      <c r="AI733" s="7">
        <v>7.16</v>
      </c>
      <c r="AJ733" s="7">
        <v>6.5</v>
      </c>
      <c r="AK733" s="7">
        <v>5.94</v>
      </c>
      <c r="AL733" s="7">
        <v>6.72</v>
      </c>
      <c r="AM733" s="7">
        <v>6.67</v>
      </c>
      <c r="AN733" s="7">
        <v>6.71</v>
      </c>
      <c r="AO733" s="7">
        <v>6.64</v>
      </c>
      <c r="AP733" s="3"/>
      <c r="AQ733" s="23">
        <f t="shared" si="695"/>
        <v>3.6999999999999922E-2</v>
      </c>
      <c r="AR733" s="23">
        <f t="shared" si="718"/>
        <v>-2.3000000000000576E-2</v>
      </c>
      <c r="AS733" s="23">
        <f t="shared" si="719"/>
        <v>0.49699999999999989</v>
      </c>
      <c r="AT733" s="23">
        <f t="shared" si="697"/>
        <v>4.8999999999999488E-2</v>
      </c>
      <c r="AU733" s="23">
        <f t="shared" si="698"/>
        <v>0.30999999999999961</v>
      </c>
      <c r="AV733" s="23">
        <f t="shared" si="699"/>
        <v>0.10299999999999976</v>
      </c>
      <c r="AW733" s="23">
        <f t="shared" si="700"/>
        <v>0.10400000000000009</v>
      </c>
      <c r="AX733" s="23">
        <f t="shared" si="701"/>
        <v>0.11599999999999966</v>
      </c>
      <c r="AY733" s="23">
        <f t="shared" si="702"/>
        <v>1.1999999999999567E-2</v>
      </c>
      <c r="AZ733" s="23">
        <f t="shared" si="703"/>
        <v>1.9000000000000128E-2</v>
      </c>
      <c r="BA733" s="23">
        <f t="shared" si="704"/>
        <v>0.38499999999999979</v>
      </c>
      <c r="BB733" s="23">
        <f t="shared" si="705"/>
        <v>0.36299999999999955</v>
      </c>
      <c r="BC733" s="23">
        <f t="shared" si="706"/>
        <v>0.23399999999999999</v>
      </c>
      <c r="BD733" s="23">
        <f t="shared" si="707"/>
        <v>0.14199999999999946</v>
      </c>
      <c r="BE733" s="23">
        <f t="shared" si="708"/>
        <v>-1.1000000000000121E-2</v>
      </c>
      <c r="BF733" s="23">
        <f t="shared" si="709"/>
        <v>0.26199999999999957</v>
      </c>
      <c r="BG733" s="23">
        <f t="shared" si="710"/>
        <v>0.12549999999999972</v>
      </c>
      <c r="BH733" s="23">
        <f t="shared" si="711"/>
        <v>0.80299999999999994</v>
      </c>
      <c r="BI733" s="23">
        <f t="shared" si="712"/>
        <v>0.14299999999999979</v>
      </c>
      <c r="BJ733" s="23">
        <f t="shared" si="713"/>
        <v>-0.41699999999999982</v>
      </c>
      <c r="BK733" s="23">
        <f t="shared" si="714"/>
        <v>0.36299999999999955</v>
      </c>
      <c r="BL733" s="23">
        <f t="shared" si="715"/>
        <v>0.31299999999999972</v>
      </c>
      <c r="BM733" s="23">
        <f t="shared" si="716"/>
        <v>0.35299999999999976</v>
      </c>
      <c r="BN733" s="23">
        <f t="shared" si="717"/>
        <v>0.28299999999999947</v>
      </c>
      <c r="BP733" s="8">
        <f t="shared" si="721"/>
        <v>3.6999999999999922E-2</v>
      </c>
      <c r="BQ733" s="8">
        <f t="shared" si="722"/>
        <v>2.3000000000000576E-2</v>
      </c>
      <c r="BR733" s="8">
        <f t="shared" si="723"/>
        <v>0.49699999999999989</v>
      </c>
      <c r="BS733" s="8">
        <f t="shared" si="724"/>
        <v>4.8999999999999488E-2</v>
      </c>
      <c r="BT733" s="8">
        <f t="shared" si="725"/>
        <v>0.30999999999999961</v>
      </c>
      <c r="BU733" s="8">
        <f t="shared" si="726"/>
        <v>0.10299999999999976</v>
      </c>
      <c r="BV733" s="8">
        <f t="shared" si="727"/>
        <v>0.10400000000000009</v>
      </c>
      <c r="BW733" s="8">
        <f t="shared" si="728"/>
        <v>0.11599999999999966</v>
      </c>
      <c r="BX733" s="8">
        <f t="shared" si="729"/>
        <v>1.1999999999999567E-2</v>
      </c>
      <c r="BY733" s="8">
        <f t="shared" si="730"/>
        <v>1.9000000000000128E-2</v>
      </c>
      <c r="BZ733" s="8">
        <f t="shared" si="731"/>
        <v>0.38499999999999979</v>
      </c>
      <c r="CA733" s="8">
        <f t="shared" si="732"/>
        <v>0.36299999999999955</v>
      </c>
      <c r="CB733" s="8">
        <f t="shared" si="733"/>
        <v>0.23399999999999999</v>
      </c>
      <c r="CC733" s="8">
        <f t="shared" si="734"/>
        <v>0.14199999999999946</v>
      </c>
      <c r="CD733" s="8">
        <f t="shared" si="735"/>
        <v>1.1000000000000121E-2</v>
      </c>
      <c r="CE733" s="8">
        <f t="shared" si="736"/>
        <v>0.26199999999999957</v>
      </c>
      <c r="CF733" s="8">
        <f t="shared" si="737"/>
        <v>0.12549999999999972</v>
      </c>
      <c r="CG733" s="8">
        <f t="shared" si="738"/>
        <v>0.80299999999999994</v>
      </c>
      <c r="CH733" s="8">
        <f t="shared" si="739"/>
        <v>0.14299999999999979</v>
      </c>
      <c r="CI733" s="8">
        <f t="shared" si="740"/>
        <v>0.41699999999999982</v>
      </c>
      <c r="CJ733" s="8">
        <f t="shared" si="741"/>
        <v>0.36299999999999955</v>
      </c>
      <c r="CK733" s="8">
        <f t="shared" si="742"/>
        <v>0.31299999999999972</v>
      </c>
      <c r="CL733" s="8">
        <f t="shared" si="743"/>
        <v>0.35299999999999976</v>
      </c>
      <c r="CM733" s="8">
        <f t="shared" si="744"/>
        <v>0.28299999999999947</v>
      </c>
      <c r="CN733" s="8"/>
    </row>
    <row r="734" spans="1:92">
      <c r="A734" s="1">
        <f t="shared" si="696"/>
        <v>732</v>
      </c>
      <c r="B734" s="19"/>
      <c r="C734" s="1">
        <v>6</v>
      </c>
      <c r="D734" s="4">
        <f t="shared" si="694"/>
        <v>69</v>
      </c>
      <c r="E734" s="4" t="s">
        <v>157</v>
      </c>
      <c r="F734" s="4">
        <v>1</v>
      </c>
      <c r="G734" s="4" t="s">
        <v>13</v>
      </c>
      <c r="H734" s="4" t="s">
        <v>19</v>
      </c>
      <c r="I734" s="4"/>
      <c r="J734" s="5">
        <v>90.6</v>
      </c>
      <c r="K734" s="67">
        <v>0.01</v>
      </c>
      <c r="L734" s="41">
        <v>6.726</v>
      </c>
      <c r="M734" s="132" t="s">
        <v>234</v>
      </c>
      <c r="N734" s="1" t="s">
        <v>15</v>
      </c>
      <c r="O734" s="23">
        <v>6.7169999999999996</v>
      </c>
      <c r="P734" s="1" t="s">
        <v>9</v>
      </c>
      <c r="Q734" s="3" t="s">
        <v>227</v>
      </c>
      <c r="R734" s="6">
        <v>7.0890000000000004</v>
      </c>
      <c r="S734" s="6">
        <v>6.8570000000000002</v>
      </c>
      <c r="T734" s="6">
        <v>7.1040000000000001</v>
      </c>
      <c r="U734" s="6">
        <v>6.7880000000000003</v>
      </c>
      <c r="V734" s="6">
        <v>6.8769999999999998</v>
      </c>
      <c r="W734" s="6">
        <v>6.8410000000000002</v>
      </c>
      <c r="X734" s="6">
        <v>6.8070000000000004</v>
      </c>
      <c r="Y734" s="6">
        <v>6.7720000000000002</v>
      </c>
      <c r="Z734" s="6">
        <v>6.7409999999999997</v>
      </c>
      <c r="AA734" s="1">
        <v>6.7549999999999999</v>
      </c>
      <c r="AB734" s="6">
        <v>6.6890000000000001</v>
      </c>
      <c r="AC734" s="6">
        <v>6.7110000000000003</v>
      </c>
      <c r="AD734" s="6">
        <v>6.7329999999999997</v>
      </c>
      <c r="AE734" s="6">
        <v>6.4989999999999997</v>
      </c>
      <c r="AF734" s="6">
        <v>6.8470000000000004</v>
      </c>
      <c r="AG734" s="6">
        <v>6.5369999999999999</v>
      </c>
      <c r="AH734" s="6">
        <f t="shared" si="745"/>
        <v>6.6920000000000002</v>
      </c>
      <c r="AI734" s="7">
        <v>7.54</v>
      </c>
      <c r="AJ734" s="7">
        <v>7.26</v>
      </c>
      <c r="AK734" s="7">
        <v>6.82</v>
      </c>
      <c r="AL734" s="7">
        <v>7.25</v>
      </c>
      <c r="AM734" s="7">
        <v>7.17</v>
      </c>
      <c r="AN734" s="7">
        <v>7.2</v>
      </c>
      <c r="AO734" s="7">
        <v>7.1</v>
      </c>
      <c r="AP734" s="3"/>
      <c r="AQ734" s="23">
        <f t="shared" si="695"/>
        <v>0.36300000000000043</v>
      </c>
      <c r="AR734" s="23">
        <f t="shared" si="718"/>
        <v>0.13100000000000023</v>
      </c>
      <c r="AS734" s="23">
        <f t="shared" si="719"/>
        <v>0.37800000000000011</v>
      </c>
      <c r="AT734" s="23">
        <f t="shared" si="697"/>
        <v>6.2000000000000277E-2</v>
      </c>
      <c r="AU734" s="23">
        <f t="shared" si="698"/>
        <v>0.1509999999999998</v>
      </c>
      <c r="AV734" s="23">
        <f t="shared" si="699"/>
        <v>0.11500000000000021</v>
      </c>
      <c r="AW734" s="23">
        <f t="shared" si="700"/>
        <v>8.1000000000000405E-2</v>
      </c>
      <c r="AX734" s="23">
        <f t="shared" si="701"/>
        <v>4.6000000000000263E-2</v>
      </c>
      <c r="AY734" s="23">
        <f t="shared" si="702"/>
        <v>1.499999999999968E-2</v>
      </c>
      <c r="AZ734" s="23">
        <f t="shared" si="703"/>
        <v>2.8999999999999915E-2</v>
      </c>
      <c r="BA734" s="23">
        <f t="shared" si="704"/>
        <v>-3.6999999999999922E-2</v>
      </c>
      <c r="BB734" s="23">
        <f t="shared" si="705"/>
        <v>-1.499999999999968E-2</v>
      </c>
      <c r="BC734" s="23">
        <f t="shared" si="706"/>
        <v>6.9999999999996732E-3</v>
      </c>
      <c r="BD734" s="23">
        <f t="shared" si="707"/>
        <v>-0.22700000000000031</v>
      </c>
      <c r="BE734" s="23">
        <f t="shared" si="708"/>
        <v>0.12100000000000044</v>
      </c>
      <c r="BF734" s="23">
        <f t="shared" si="709"/>
        <v>-0.18900000000000006</v>
      </c>
      <c r="BG734" s="23">
        <f t="shared" si="710"/>
        <v>-3.3999999999999808E-2</v>
      </c>
      <c r="BH734" s="23">
        <f t="shared" si="711"/>
        <v>0.81400000000000006</v>
      </c>
      <c r="BI734" s="23">
        <f t="shared" si="712"/>
        <v>0.53399999999999981</v>
      </c>
      <c r="BJ734" s="23">
        <f t="shared" si="713"/>
        <v>9.4000000000000306E-2</v>
      </c>
      <c r="BK734" s="23">
        <f t="shared" si="714"/>
        <v>0.52400000000000002</v>
      </c>
      <c r="BL734" s="23">
        <f t="shared" si="715"/>
        <v>0.44399999999999995</v>
      </c>
      <c r="BM734" s="23">
        <f t="shared" si="716"/>
        <v>0.4740000000000002</v>
      </c>
      <c r="BN734" s="23">
        <f t="shared" si="717"/>
        <v>0.37399999999999967</v>
      </c>
      <c r="BP734" s="8">
        <f t="shared" si="721"/>
        <v>0.36300000000000043</v>
      </c>
      <c r="BQ734" s="8">
        <f t="shared" si="722"/>
        <v>0.13100000000000023</v>
      </c>
      <c r="BR734" s="8">
        <f t="shared" si="723"/>
        <v>0.37800000000000011</v>
      </c>
      <c r="BS734" s="8">
        <f t="shared" si="724"/>
        <v>6.2000000000000277E-2</v>
      </c>
      <c r="BT734" s="8">
        <f t="shared" si="725"/>
        <v>0.1509999999999998</v>
      </c>
      <c r="BU734" s="8">
        <f t="shared" si="726"/>
        <v>0.11500000000000021</v>
      </c>
      <c r="BV734" s="8">
        <f t="shared" si="727"/>
        <v>8.1000000000000405E-2</v>
      </c>
      <c r="BW734" s="8">
        <f t="shared" si="728"/>
        <v>4.6000000000000263E-2</v>
      </c>
      <c r="BX734" s="8">
        <f t="shared" si="729"/>
        <v>1.499999999999968E-2</v>
      </c>
      <c r="BY734" s="8">
        <f t="shared" si="730"/>
        <v>2.8999999999999915E-2</v>
      </c>
      <c r="BZ734" s="8">
        <f t="shared" si="731"/>
        <v>3.6999999999999922E-2</v>
      </c>
      <c r="CA734" s="8">
        <f t="shared" si="732"/>
        <v>1.499999999999968E-2</v>
      </c>
      <c r="CB734" s="8">
        <f t="shared" si="733"/>
        <v>6.9999999999996732E-3</v>
      </c>
      <c r="CC734" s="8">
        <f t="shared" si="734"/>
        <v>0.22700000000000031</v>
      </c>
      <c r="CD734" s="8">
        <f t="shared" si="735"/>
        <v>0.12100000000000044</v>
      </c>
      <c r="CE734" s="8">
        <f t="shared" si="736"/>
        <v>0.18900000000000006</v>
      </c>
      <c r="CF734" s="8">
        <f t="shared" si="737"/>
        <v>3.3999999999999808E-2</v>
      </c>
      <c r="CG734" s="8">
        <f t="shared" si="738"/>
        <v>0.81400000000000006</v>
      </c>
      <c r="CH734" s="8">
        <f t="shared" si="739"/>
        <v>0.53399999999999981</v>
      </c>
      <c r="CI734" s="8">
        <f t="shared" si="740"/>
        <v>9.4000000000000306E-2</v>
      </c>
      <c r="CJ734" s="8">
        <f t="shared" si="741"/>
        <v>0.52400000000000002</v>
      </c>
      <c r="CK734" s="8">
        <f t="shared" si="742"/>
        <v>0.44399999999999995</v>
      </c>
      <c r="CL734" s="8">
        <f t="shared" si="743"/>
        <v>0.4740000000000002</v>
      </c>
      <c r="CM734" s="8">
        <f t="shared" si="744"/>
        <v>0.37399999999999967</v>
      </c>
      <c r="CN734" s="8"/>
    </row>
    <row r="735" spans="1:92">
      <c r="A735" s="1">
        <f t="shared" si="696"/>
        <v>733</v>
      </c>
      <c r="B735" s="19"/>
      <c r="C735" s="1">
        <v>6</v>
      </c>
      <c r="D735" s="4">
        <f t="shared" si="694"/>
        <v>69</v>
      </c>
      <c r="E735" s="4" t="s">
        <v>135</v>
      </c>
      <c r="F735" s="4">
        <v>1</v>
      </c>
      <c r="G735" s="4" t="s">
        <v>16</v>
      </c>
      <c r="H735" s="4" t="s">
        <v>18</v>
      </c>
      <c r="I735" s="4"/>
      <c r="J735" s="5">
        <v>88.7</v>
      </c>
      <c r="K735" s="67">
        <v>1.4999999999999999E-2</v>
      </c>
      <c r="L735" s="41">
        <v>6.8490000000000002</v>
      </c>
      <c r="M735" s="132" t="s">
        <v>234</v>
      </c>
      <c r="N735" s="1" t="s">
        <v>15</v>
      </c>
      <c r="O735" s="23">
        <v>6.8860000000000001</v>
      </c>
      <c r="P735" s="1" t="s">
        <v>9</v>
      </c>
      <c r="Q735" s="3"/>
      <c r="R735" s="6">
        <v>6.2460000000000004</v>
      </c>
      <c r="S735" s="6">
        <v>6.2</v>
      </c>
      <c r="T735" s="6">
        <v>7.2729999999999997</v>
      </c>
      <c r="U735" s="6">
        <v>7.0060000000000002</v>
      </c>
      <c r="V735" s="6">
        <v>7.048</v>
      </c>
      <c r="W735" s="6">
        <v>6.9029999999999996</v>
      </c>
      <c r="X735" s="6">
        <v>6.907</v>
      </c>
      <c r="Y735" s="6">
        <v>6.9480000000000004</v>
      </c>
      <c r="Z735" s="6">
        <v>6.8230000000000004</v>
      </c>
      <c r="AA735" s="1">
        <v>6.8280000000000003</v>
      </c>
      <c r="AB735" s="6">
        <v>7.0990000000000002</v>
      </c>
      <c r="AC735" s="6">
        <v>6.9980000000000002</v>
      </c>
      <c r="AD735" s="6">
        <v>6.73</v>
      </c>
      <c r="AE735" s="6">
        <v>6.9020000000000001</v>
      </c>
      <c r="AF735" s="6">
        <v>6.2919999999999998</v>
      </c>
      <c r="AG735" s="6">
        <v>7.26</v>
      </c>
      <c r="AH735" s="6">
        <f t="shared" si="745"/>
        <v>6.7759999999999998</v>
      </c>
      <c r="AI735" s="11"/>
      <c r="AJ735" s="11"/>
      <c r="AK735" s="11"/>
      <c r="AL735" s="11"/>
      <c r="AM735" s="11"/>
      <c r="AN735" s="11"/>
      <c r="AO735" s="11"/>
      <c r="AP735" s="3"/>
      <c r="AQ735" s="23">
        <f t="shared" si="695"/>
        <v>-0.60299999999999976</v>
      </c>
      <c r="AR735" s="23">
        <f t="shared" si="718"/>
        <v>-0.64900000000000002</v>
      </c>
      <c r="AS735" s="23">
        <f t="shared" si="719"/>
        <v>0.42399999999999949</v>
      </c>
      <c r="AT735" s="23">
        <f t="shared" si="697"/>
        <v>0.15700000000000003</v>
      </c>
      <c r="AU735" s="23">
        <f t="shared" si="698"/>
        <v>0.19899999999999984</v>
      </c>
      <c r="AV735" s="23">
        <f t="shared" si="699"/>
        <v>5.3999999999999382E-2</v>
      </c>
      <c r="AW735" s="23">
        <f t="shared" si="700"/>
        <v>5.7999999999999829E-2</v>
      </c>
      <c r="AX735" s="23">
        <f t="shared" si="701"/>
        <v>9.9000000000000199E-2</v>
      </c>
      <c r="AY735" s="23">
        <f t="shared" si="702"/>
        <v>-2.5999999999999801E-2</v>
      </c>
      <c r="AZ735" s="23">
        <f t="shared" si="703"/>
        <v>-2.0999999999999908E-2</v>
      </c>
      <c r="BA735" s="23">
        <f t="shared" si="704"/>
        <v>0.25</v>
      </c>
      <c r="BB735" s="23">
        <f t="shared" si="705"/>
        <v>0.14900000000000002</v>
      </c>
      <c r="BC735" s="23">
        <f t="shared" si="706"/>
        <v>-0.11899999999999977</v>
      </c>
      <c r="BD735" s="23">
        <f t="shared" si="707"/>
        <v>5.2999999999999936E-2</v>
      </c>
      <c r="BE735" s="23">
        <f t="shared" si="708"/>
        <v>-0.55700000000000038</v>
      </c>
      <c r="BF735" s="23">
        <f t="shared" si="709"/>
        <v>0.41099999999999959</v>
      </c>
      <c r="BG735" s="23">
        <f t="shared" si="710"/>
        <v>-7.3000000000000398E-2</v>
      </c>
      <c r="BH735" s="23" t="str">
        <f t="shared" si="711"/>
        <v/>
      </c>
      <c r="BI735" s="23" t="str">
        <f t="shared" si="712"/>
        <v/>
      </c>
      <c r="BJ735" s="23" t="str">
        <f t="shared" si="713"/>
        <v/>
      </c>
      <c r="BK735" s="23" t="str">
        <f t="shared" si="714"/>
        <v/>
      </c>
      <c r="BL735" s="23" t="str">
        <f t="shared" si="715"/>
        <v/>
      </c>
      <c r="BM735" s="23" t="str">
        <f t="shared" si="716"/>
        <v/>
      </c>
      <c r="BN735" s="23" t="str">
        <f t="shared" si="717"/>
        <v/>
      </c>
      <c r="BP735" s="8">
        <f t="shared" si="721"/>
        <v>0.60299999999999976</v>
      </c>
      <c r="BQ735" s="8">
        <f t="shared" si="722"/>
        <v>0.64900000000000002</v>
      </c>
      <c r="BR735" s="8">
        <f t="shared" si="723"/>
        <v>0.42399999999999949</v>
      </c>
      <c r="BS735" s="8">
        <f t="shared" si="724"/>
        <v>0.15700000000000003</v>
      </c>
      <c r="BT735" s="8">
        <f t="shared" si="725"/>
        <v>0.19899999999999984</v>
      </c>
      <c r="BU735" s="8">
        <f t="shared" si="726"/>
        <v>5.3999999999999382E-2</v>
      </c>
      <c r="BV735" s="8">
        <f t="shared" si="727"/>
        <v>5.7999999999999829E-2</v>
      </c>
      <c r="BW735" s="8">
        <f t="shared" si="728"/>
        <v>9.9000000000000199E-2</v>
      </c>
      <c r="BX735" s="8">
        <f t="shared" si="729"/>
        <v>2.5999999999999801E-2</v>
      </c>
      <c r="BY735" s="8">
        <f t="shared" si="730"/>
        <v>2.0999999999999908E-2</v>
      </c>
      <c r="BZ735" s="8">
        <f t="shared" si="731"/>
        <v>0.25</v>
      </c>
      <c r="CA735" s="8">
        <f t="shared" si="732"/>
        <v>0.14900000000000002</v>
      </c>
      <c r="CB735" s="8">
        <f t="shared" si="733"/>
        <v>0.11899999999999977</v>
      </c>
      <c r="CC735" s="8">
        <f t="shared" si="734"/>
        <v>5.2999999999999936E-2</v>
      </c>
      <c r="CD735" s="8">
        <f t="shared" si="735"/>
        <v>0.55700000000000038</v>
      </c>
      <c r="CE735" s="8">
        <f t="shared" si="736"/>
        <v>0.41099999999999959</v>
      </c>
      <c r="CF735" s="8">
        <f t="shared" si="737"/>
        <v>7.3000000000000398E-2</v>
      </c>
      <c r="CG735" s="8" t="str">
        <f t="shared" si="738"/>
        <v/>
      </c>
      <c r="CH735" s="8" t="str">
        <f t="shared" si="739"/>
        <v/>
      </c>
      <c r="CI735" s="8" t="str">
        <f t="shared" si="740"/>
        <v/>
      </c>
      <c r="CJ735" s="8" t="str">
        <f t="shared" si="741"/>
        <v/>
      </c>
      <c r="CK735" s="8" t="str">
        <f t="shared" si="742"/>
        <v/>
      </c>
      <c r="CL735" s="8" t="str">
        <f t="shared" si="743"/>
        <v/>
      </c>
      <c r="CM735" s="8" t="str">
        <f t="shared" si="744"/>
        <v/>
      </c>
      <c r="CN735" s="8"/>
    </row>
    <row r="736" spans="1:92">
      <c r="A736" s="1">
        <f t="shared" si="696"/>
        <v>734</v>
      </c>
      <c r="B736" s="19"/>
      <c r="C736" s="1">
        <v>6</v>
      </c>
      <c r="D736" s="4">
        <f t="shared" si="694"/>
        <v>69</v>
      </c>
      <c r="E736" s="4" t="s">
        <v>157</v>
      </c>
      <c r="F736" s="4">
        <v>1</v>
      </c>
      <c r="G736" s="4" t="s">
        <v>16</v>
      </c>
      <c r="H736" s="4" t="s">
        <v>17</v>
      </c>
      <c r="I736" s="4"/>
      <c r="J736" s="5">
        <v>89</v>
      </c>
      <c r="K736" s="67">
        <v>8.9999999999999993E-3</v>
      </c>
      <c r="L736" s="41">
        <v>7.0810000000000004</v>
      </c>
      <c r="M736" s="132" t="s">
        <v>234</v>
      </c>
      <c r="N736" s="1" t="s">
        <v>15</v>
      </c>
      <c r="O736" s="23">
        <v>7.1020000000000003</v>
      </c>
      <c r="P736" s="1" t="s">
        <v>9</v>
      </c>
      <c r="Q736" s="3"/>
      <c r="R736" s="6">
        <v>6.25</v>
      </c>
      <c r="S736" s="6">
        <v>6.4219999999999997</v>
      </c>
      <c r="T736" s="6">
        <v>7.5170000000000003</v>
      </c>
      <c r="U736" s="6">
        <v>7.2690000000000001</v>
      </c>
      <c r="V736" s="6">
        <v>7.29</v>
      </c>
      <c r="W736" s="6">
        <v>7.1159999999999997</v>
      </c>
      <c r="X736" s="6">
        <v>7.1459999999999999</v>
      </c>
      <c r="Y736" s="6">
        <v>7.1829999999999998</v>
      </c>
      <c r="Z736" s="6">
        <v>7.0650000000000004</v>
      </c>
      <c r="AA736" s="1">
        <v>7.0739999999999998</v>
      </c>
      <c r="AB736" s="6">
        <v>7.3079999999999998</v>
      </c>
      <c r="AC736" s="6">
        <v>7.2110000000000003</v>
      </c>
      <c r="AD736" s="6">
        <v>6.9749999999999996</v>
      </c>
      <c r="AE736" s="6">
        <v>7.1139999999999999</v>
      </c>
      <c r="AF736" s="6">
        <v>6.51</v>
      </c>
      <c r="AG736" s="6">
        <v>7.4790000000000001</v>
      </c>
      <c r="AH736" s="6">
        <f t="shared" si="745"/>
        <v>6.9945000000000004</v>
      </c>
      <c r="AI736" s="11"/>
      <c r="AJ736" s="11"/>
      <c r="AK736" s="11"/>
      <c r="AL736" s="11"/>
      <c r="AM736" s="11"/>
      <c r="AN736" s="11"/>
      <c r="AO736" s="11"/>
      <c r="AP736" s="3"/>
      <c r="AQ736" s="23">
        <f t="shared" si="695"/>
        <v>-0.83100000000000041</v>
      </c>
      <c r="AR736" s="23">
        <f t="shared" si="718"/>
        <v>-0.6590000000000007</v>
      </c>
      <c r="AS736" s="23">
        <f t="shared" si="719"/>
        <v>0.43599999999999994</v>
      </c>
      <c r="AT736" s="23">
        <f t="shared" si="697"/>
        <v>0.18799999999999972</v>
      </c>
      <c r="AU736" s="23">
        <f t="shared" si="698"/>
        <v>0.20899999999999963</v>
      </c>
      <c r="AV736" s="23">
        <f t="shared" si="699"/>
        <v>3.4999999999999254E-2</v>
      </c>
      <c r="AW736" s="23">
        <f t="shared" si="700"/>
        <v>6.4999999999999503E-2</v>
      </c>
      <c r="AX736" s="23">
        <f t="shared" si="701"/>
        <v>0.10199999999999942</v>
      </c>
      <c r="AY736" s="23">
        <f t="shared" si="702"/>
        <v>-1.6000000000000014E-2</v>
      </c>
      <c r="AZ736" s="23">
        <f t="shared" si="703"/>
        <v>-7.0000000000005613E-3</v>
      </c>
      <c r="BA736" s="23">
        <f t="shared" si="704"/>
        <v>0.22699999999999942</v>
      </c>
      <c r="BB736" s="23">
        <f t="shared" si="705"/>
        <v>0.12999999999999989</v>
      </c>
      <c r="BC736" s="23">
        <f t="shared" si="706"/>
        <v>-0.10600000000000076</v>
      </c>
      <c r="BD736" s="23">
        <f t="shared" si="707"/>
        <v>3.2999999999999474E-2</v>
      </c>
      <c r="BE736" s="23">
        <f t="shared" si="708"/>
        <v>-0.57100000000000062</v>
      </c>
      <c r="BF736" s="23">
        <f t="shared" si="709"/>
        <v>0.39799999999999969</v>
      </c>
      <c r="BG736" s="23">
        <f t="shared" si="710"/>
        <v>-8.6500000000000021E-2</v>
      </c>
      <c r="BH736" s="23" t="str">
        <f t="shared" si="711"/>
        <v/>
      </c>
      <c r="BI736" s="23" t="str">
        <f t="shared" si="712"/>
        <v/>
      </c>
      <c r="BJ736" s="23" t="str">
        <f t="shared" si="713"/>
        <v/>
      </c>
      <c r="BK736" s="23" t="str">
        <f t="shared" si="714"/>
        <v/>
      </c>
      <c r="BL736" s="23" t="str">
        <f t="shared" si="715"/>
        <v/>
      </c>
      <c r="BM736" s="23" t="str">
        <f t="shared" si="716"/>
        <v/>
      </c>
      <c r="BN736" s="23" t="str">
        <f t="shared" si="717"/>
        <v/>
      </c>
      <c r="BP736" s="8">
        <f t="shared" si="721"/>
        <v>0.83100000000000041</v>
      </c>
      <c r="BQ736" s="8">
        <f t="shared" si="722"/>
        <v>0.6590000000000007</v>
      </c>
      <c r="BR736" s="8">
        <f t="shared" si="723"/>
        <v>0.43599999999999994</v>
      </c>
      <c r="BS736" s="8">
        <f t="shared" si="724"/>
        <v>0.18799999999999972</v>
      </c>
      <c r="BT736" s="8">
        <f t="shared" si="725"/>
        <v>0.20899999999999963</v>
      </c>
      <c r="BU736" s="8">
        <f t="shared" si="726"/>
        <v>3.4999999999999254E-2</v>
      </c>
      <c r="BV736" s="8">
        <f t="shared" si="727"/>
        <v>6.4999999999999503E-2</v>
      </c>
      <c r="BW736" s="8">
        <f t="shared" si="728"/>
        <v>0.10199999999999942</v>
      </c>
      <c r="BX736" s="8">
        <f t="shared" si="729"/>
        <v>1.6000000000000014E-2</v>
      </c>
      <c r="BY736" s="8">
        <f t="shared" si="730"/>
        <v>7.0000000000005613E-3</v>
      </c>
      <c r="BZ736" s="8">
        <f t="shared" si="731"/>
        <v>0.22699999999999942</v>
      </c>
      <c r="CA736" s="8">
        <f t="shared" si="732"/>
        <v>0.12999999999999989</v>
      </c>
      <c r="CB736" s="8">
        <f t="shared" si="733"/>
        <v>0.10600000000000076</v>
      </c>
      <c r="CC736" s="8">
        <f t="shared" si="734"/>
        <v>3.2999999999999474E-2</v>
      </c>
      <c r="CD736" s="8">
        <f t="shared" si="735"/>
        <v>0.57100000000000062</v>
      </c>
      <c r="CE736" s="8">
        <f t="shared" si="736"/>
        <v>0.39799999999999969</v>
      </c>
      <c r="CF736" s="8">
        <f t="shared" si="737"/>
        <v>8.6500000000000021E-2</v>
      </c>
      <c r="CG736" s="8" t="str">
        <f t="shared" si="738"/>
        <v/>
      </c>
      <c r="CH736" s="8" t="str">
        <f t="shared" si="739"/>
        <v/>
      </c>
      <c r="CI736" s="8" t="str">
        <f t="shared" si="740"/>
        <v/>
      </c>
      <c r="CJ736" s="8" t="str">
        <f t="shared" si="741"/>
        <v/>
      </c>
      <c r="CK736" s="8" t="str">
        <f t="shared" si="742"/>
        <v/>
      </c>
      <c r="CL736" s="8" t="str">
        <f t="shared" si="743"/>
        <v/>
      </c>
      <c r="CM736" s="8" t="str">
        <f t="shared" si="744"/>
        <v/>
      </c>
      <c r="CN736" s="8"/>
    </row>
    <row r="737" spans="1:92">
      <c r="A737" s="1">
        <f t="shared" si="696"/>
        <v>735</v>
      </c>
      <c r="B737" s="19"/>
      <c r="C737" s="1">
        <v>6</v>
      </c>
      <c r="D737" s="4">
        <f t="shared" si="694"/>
        <v>69</v>
      </c>
      <c r="E737" s="4" t="s">
        <v>151</v>
      </c>
      <c r="F737" s="4">
        <v>1</v>
      </c>
      <c r="G737" s="4" t="s">
        <v>13</v>
      </c>
      <c r="H737" s="4" t="s">
        <v>14</v>
      </c>
      <c r="I737" s="4"/>
      <c r="J737" s="5">
        <v>88.7</v>
      </c>
      <c r="K737" s="74"/>
      <c r="L737" s="41">
        <v>7.3630000000000004</v>
      </c>
      <c r="M737" s="132" t="s">
        <v>234</v>
      </c>
      <c r="N737" s="1" t="s">
        <v>15</v>
      </c>
      <c r="O737" s="23">
        <v>7.2759999999999998</v>
      </c>
      <c r="P737" s="1" t="s">
        <v>9</v>
      </c>
      <c r="Q737" s="3"/>
      <c r="R737" s="6">
        <v>6.843</v>
      </c>
      <c r="S737" s="6">
        <v>6.798</v>
      </c>
      <c r="T737" s="6">
        <v>7.798</v>
      </c>
      <c r="U737" s="6">
        <v>7.524</v>
      </c>
      <c r="V737" s="6">
        <v>7.56</v>
      </c>
      <c r="W737" s="6">
        <v>7.4210000000000003</v>
      </c>
      <c r="X737" s="6">
        <v>7.4269999999999996</v>
      </c>
      <c r="Y737" s="6">
        <v>7.468</v>
      </c>
      <c r="Z737" s="6">
        <v>7.35</v>
      </c>
      <c r="AA737" s="1">
        <v>7.3470000000000004</v>
      </c>
      <c r="AB737" s="6">
        <v>7.6539999999999999</v>
      </c>
      <c r="AC737" s="6">
        <v>7.55</v>
      </c>
      <c r="AD737" s="6">
        <v>7.298</v>
      </c>
      <c r="AE737" s="6">
        <v>7.4589999999999996</v>
      </c>
      <c r="AF737" s="6">
        <v>6.891</v>
      </c>
      <c r="AG737" s="23">
        <v>7.7759999999999998</v>
      </c>
      <c r="AH737" s="6">
        <f t="shared" si="745"/>
        <v>7.3334999999999999</v>
      </c>
      <c r="AI737" s="11"/>
      <c r="AJ737" s="11"/>
      <c r="AK737" s="11"/>
      <c r="AL737" s="11"/>
      <c r="AM737" s="11"/>
      <c r="AN737" s="11"/>
      <c r="AO737" s="11"/>
      <c r="AP737" s="3"/>
      <c r="AQ737" s="23">
        <f t="shared" si="695"/>
        <v>-0.52000000000000046</v>
      </c>
      <c r="AR737" s="23">
        <f t="shared" si="718"/>
        <v>-0.56500000000000039</v>
      </c>
      <c r="AS737" s="23">
        <f t="shared" si="719"/>
        <v>0.43499999999999961</v>
      </c>
      <c r="AT737" s="23">
        <f t="shared" si="697"/>
        <v>0.16099999999999959</v>
      </c>
      <c r="AU737" s="23">
        <f t="shared" si="698"/>
        <v>0.19699999999999918</v>
      </c>
      <c r="AV737" s="23">
        <f t="shared" si="699"/>
        <v>5.7999999999999829E-2</v>
      </c>
      <c r="AW737" s="23">
        <f t="shared" si="700"/>
        <v>6.3999999999999169E-2</v>
      </c>
      <c r="AX737" s="23">
        <f t="shared" si="701"/>
        <v>0.10499999999999954</v>
      </c>
      <c r="AY737" s="23">
        <f t="shared" si="702"/>
        <v>-1.3000000000000789E-2</v>
      </c>
      <c r="AZ737" s="23">
        <f t="shared" si="703"/>
        <v>-1.6000000000000014E-2</v>
      </c>
      <c r="BA737" s="23">
        <f t="shared" si="704"/>
        <v>0.29099999999999948</v>
      </c>
      <c r="BB737" s="23">
        <f t="shared" si="705"/>
        <v>0.18699999999999939</v>
      </c>
      <c r="BC737" s="23">
        <f t="shared" si="706"/>
        <v>-6.5000000000000391E-2</v>
      </c>
      <c r="BD737" s="23">
        <f t="shared" si="707"/>
        <v>9.5999999999999197E-2</v>
      </c>
      <c r="BE737" s="23">
        <f t="shared" si="708"/>
        <v>-0.47200000000000042</v>
      </c>
      <c r="BF737" s="23">
        <f t="shared" si="709"/>
        <v>0.41299999999999937</v>
      </c>
      <c r="BG737" s="23">
        <f t="shared" si="710"/>
        <v>-2.9500000000000526E-2</v>
      </c>
      <c r="BH737" s="23" t="str">
        <f t="shared" si="711"/>
        <v/>
      </c>
      <c r="BI737" s="23" t="str">
        <f t="shared" si="712"/>
        <v/>
      </c>
      <c r="BJ737" s="23" t="str">
        <f t="shared" si="713"/>
        <v/>
      </c>
      <c r="BK737" s="23" t="str">
        <f t="shared" si="714"/>
        <v/>
      </c>
      <c r="BL737" s="23" t="str">
        <f t="shared" si="715"/>
        <v/>
      </c>
      <c r="BM737" s="23" t="str">
        <f t="shared" si="716"/>
        <v/>
      </c>
      <c r="BN737" s="23" t="str">
        <f t="shared" si="717"/>
        <v/>
      </c>
      <c r="BP737" s="8">
        <f t="shared" si="721"/>
        <v>0.52000000000000046</v>
      </c>
      <c r="BQ737" s="8">
        <f t="shared" si="722"/>
        <v>0.56500000000000039</v>
      </c>
      <c r="BR737" s="8">
        <f t="shared" si="723"/>
        <v>0.43499999999999961</v>
      </c>
      <c r="BS737" s="8">
        <f t="shared" si="724"/>
        <v>0.16099999999999959</v>
      </c>
      <c r="BT737" s="8">
        <f t="shared" si="725"/>
        <v>0.19699999999999918</v>
      </c>
      <c r="BU737" s="8">
        <f t="shared" si="726"/>
        <v>5.7999999999999829E-2</v>
      </c>
      <c r="BV737" s="8">
        <f t="shared" si="727"/>
        <v>6.3999999999999169E-2</v>
      </c>
      <c r="BW737" s="8">
        <f t="shared" si="728"/>
        <v>0.10499999999999954</v>
      </c>
      <c r="BX737" s="8">
        <f t="shared" si="729"/>
        <v>1.3000000000000789E-2</v>
      </c>
      <c r="BY737" s="8">
        <f t="shared" si="730"/>
        <v>1.6000000000000014E-2</v>
      </c>
      <c r="BZ737" s="8">
        <f t="shared" si="731"/>
        <v>0.29099999999999948</v>
      </c>
      <c r="CA737" s="8">
        <f t="shared" si="732"/>
        <v>0.18699999999999939</v>
      </c>
      <c r="CB737" s="8">
        <f t="shared" si="733"/>
        <v>6.5000000000000391E-2</v>
      </c>
      <c r="CC737" s="8">
        <f t="shared" si="734"/>
        <v>9.5999999999999197E-2</v>
      </c>
      <c r="CD737" s="8">
        <f t="shared" si="735"/>
        <v>0.47200000000000042</v>
      </c>
      <c r="CE737" s="8">
        <f t="shared" si="736"/>
        <v>0.41299999999999937</v>
      </c>
      <c r="CF737" s="8">
        <f t="shared" si="737"/>
        <v>2.9500000000000526E-2</v>
      </c>
      <c r="CG737" s="8" t="str">
        <f t="shared" si="738"/>
        <v/>
      </c>
      <c r="CH737" s="8" t="str">
        <f t="shared" si="739"/>
        <v/>
      </c>
      <c r="CI737" s="8" t="str">
        <f t="shared" si="740"/>
        <v/>
      </c>
      <c r="CJ737" s="8" t="str">
        <f t="shared" si="741"/>
        <v/>
      </c>
      <c r="CK737" s="8" t="str">
        <f t="shared" si="742"/>
        <v/>
      </c>
      <c r="CL737" s="8" t="str">
        <f t="shared" si="743"/>
        <v/>
      </c>
      <c r="CM737" s="8" t="str">
        <f t="shared" si="744"/>
        <v/>
      </c>
      <c r="CN737" s="8"/>
    </row>
    <row r="738" spans="1:92">
      <c r="A738" s="1">
        <f t="shared" si="696"/>
        <v>736</v>
      </c>
      <c r="B738" s="19"/>
      <c r="C738" s="1">
        <v>6</v>
      </c>
      <c r="D738" s="4">
        <f t="shared" si="694"/>
        <v>69</v>
      </c>
      <c r="E738" s="4" t="s">
        <v>157</v>
      </c>
      <c r="F738" s="4">
        <v>1</v>
      </c>
      <c r="G738" s="4" t="s">
        <v>13</v>
      </c>
      <c r="H738" s="4" t="s">
        <v>19</v>
      </c>
      <c r="I738" s="4"/>
      <c r="J738" s="5">
        <v>90.6</v>
      </c>
      <c r="K738" s="67">
        <v>0.39800000000000002</v>
      </c>
      <c r="L738" s="41">
        <v>7.4169999999999998</v>
      </c>
      <c r="M738" s="132" t="s">
        <v>234</v>
      </c>
      <c r="N738" s="1" t="s">
        <v>15</v>
      </c>
      <c r="O738" s="23">
        <v>7.4109999999999996</v>
      </c>
      <c r="P738" s="1" t="s">
        <v>9</v>
      </c>
      <c r="Q738" s="3"/>
      <c r="R738" s="6">
        <v>7.4710000000000001</v>
      </c>
      <c r="S738" s="50"/>
      <c r="T738" s="6">
        <v>7.8810000000000002</v>
      </c>
      <c r="U738" s="50"/>
      <c r="V738" s="6">
        <v>7.6349999999999998</v>
      </c>
      <c r="W738" s="6">
        <v>7.548</v>
      </c>
      <c r="X738" s="6">
        <v>7.4509999999999996</v>
      </c>
      <c r="Y738" s="6">
        <v>7.4829999999999997</v>
      </c>
      <c r="Z738" s="6">
        <v>7.4089999999999998</v>
      </c>
      <c r="AA738" s="84">
        <v>7.4379999999999997</v>
      </c>
      <c r="AB738" s="6">
        <v>7.5750000000000002</v>
      </c>
      <c r="AC738" s="6">
        <v>7.56</v>
      </c>
      <c r="AD738" s="50"/>
      <c r="AE738" s="6">
        <v>7.3780000000000001</v>
      </c>
      <c r="AF738" s="6">
        <v>7.4279999999999999</v>
      </c>
      <c r="AG738" s="23">
        <v>7.3079999999999998</v>
      </c>
      <c r="AH738" s="6">
        <f t="shared" si="745"/>
        <v>7.3680000000000003</v>
      </c>
      <c r="AI738" s="11"/>
      <c r="AJ738" s="11"/>
      <c r="AK738" s="11"/>
      <c r="AL738" s="11"/>
      <c r="AM738" s="11"/>
      <c r="AN738" s="11"/>
      <c r="AO738" s="11"/>
      <c r="AP738" s="3"/>
      <c r="AQ738" s="23">
        <f t="shared" si="695"/>
        <v>5.400000000000027E-2</v>
      </c>
      <c r="AR738" s="23" t="str">
        <f t="shared" si="718"/>
        <v/>
      </c>
      <c r="AS738" s="23">
        <f t="shared" si="719"/>
        <v>0.46400000000000041</v>
      </c>
      <c r="AT738" s="23" t="str">
        <f t="shared" si="697"/>
        <v/>
      </c>
      <c r="AU738" s="23">
        <f t="shared" si="698"/>
        <v>0.21799999999999997</v>
      </c>
      <c r="AV738" s="23">
        <f t="shared" si="699"/>
        <v>0.13100000000000023</v>
      </c>
      <c r="AW738" s="23">
        <f t="shared" si="700"/>
        <v>3.3999999999999808E-2</v>
      </c>
      <c r="AX738" s="23">
        <f t="shared" si="701"/>
        <v>6.5999999999999837E-2</v>
      </c>
      <c r="AY738" s="23">
        <f t="shared" si="702"/>
        <v>-8.0000000000000071E-3</v>
      </c>
      <c r="AZ738" s="23">
        <f t="shared" si="703"/>
        <v>2.0999999999999908E-2</v>
      </c>
      <c r="BA738" s="23">
        <f t="shared" si="704"/>
        <v>0.15800000000000036</v>
      </c>
      <c r="BB738" s="23">
        <f t="shared" si="705"/>
        <v>0.14299999999999979</v>
      </c>
      <c r="BC738" s="23" t="str">
        <f t="shared" si="706"/>
        <v/>
      </c>
      <c r="BD738" s="23">
        <f t="shared" si="707"/>
        <v>-3.8999999999999702E-2</v>
      </c>
      <c r="BE738" s="23">
        <f t="shared" si="708"/>
        <v>1.1000000000000121E-2</v>
      </c>
      <c r="BF738" s="23">
        <f t="shared" si="709"/>
        <v>-0.10899999999999999</v>
      </c>
      <c r="BG738" s="23">
        <f t="shared" si="710"/>
        <v>-4.8999999999999488E-2</v>
      </c>
      <c r="BH738" s="23" t="str">
        <f t="shared" si="711"/>
        <v/>
      </c>
      <c r="BI738" s="23" t="str">
        <f t="shared" si="712"/>
        <v/>
      </c>
      <c r="BJ738" s="23" t="str">
        <f t="shared" si="713"/>
        <v/>
      </c>
      <c r="BK738" s="23" t="str">
        <f t="shared" si="714"/>
        <v/>
      </c>
      <c r="BL738" s="23" t="str">
        <f t="shared" si="715"/>
        <v/>
      </c>
      <c r="BM738" s="23" t="str">
        <f t="shared" si="716"/>
        <v/>
      </c>
      <c r="BN738" s="23" t="str">
        <f t="shared" si="717"/>
        <v/>
      </c>
      <c r="BP738" s="8">
        <f t="shared" si="721"/>
        <v>5.400000000000027E-2</v>
      </c>
      <c r="BQ738" s="8" t="str">
        <f t="shared" si="722"/>
        <v/>
      </c>
      <c r="BR738" s="8">
        <f t="shared" si="723"/>
        <v>0.46400000000000041</v>
      </c>
      <c r="BS738" s="8" t="str">
        <f t="shared" si="724"/>
        <v/>
      </c>
      <c r="BT738" s="8">
        <f t="shared" si="725"/>
        <v>0.21799999999999997</v>
      </c>
      <c r="BU738" s="8">
        <f t="shared" si="726"/>
        <v>0.13100000000000023</v>
      </c>
      <c r="BV738" s="8">
        <f t="shared" si="727"/>
        <v>3.3999999999999808E-2</v>
      </c>
      <c r="BW738" s="8">
        <f t="shared" si="728"/>
        <v>6.5999999999999837E-2</v>
      </c>
      <c r="BX738" s="8">
        <f t="shared" si="729"/>
        <v>8.0000000000000071E-3</v>
      </c>
      <c r="BY738" s="8">
        <f t="shared" si="730"/>
        <v>2.0999999999999908E-2</v>
      </c>
      <c r="BZ738" s="8">
        <f t="shared" si="731"/>
        <v>0.15800000000000036</v>
      </c>
      <c r="CA738" s="8">
        <f t="shared" si="732"/>
        <v>0.14299999999999979</v>
      </c>
      <c r="CB738" s="8" t="str">
        <f t="shared" si="733"/>
        <v/>
      </c>
      <c r="CC738" s="8">
        <f t="shared" si="734"/>
        <v>3.8999999999999702E-2</v>
      </c>
      <c r="CD738" s="8">
        <f t="shared" si="735"/>
        <v>1.1000000000000121E-2</v>
      </c>
      <c r="CE738" s="8">
        <f t="shared" si="736"/>
        <v>0.10899999999999999</v>
      </c>
      <c r="CF738" s="8">
        <f t="shared" si="737"/>
        <v>4.8999999999999488E-2</v>
      </c>
      <c r="CG738" s="8" t="str">
        <f t="shared" si="738"/>
        <v/>
      </c>
      <c r="CH738" s="8" t="str">
        <f t="shared" si="739"/>
        <v/>
      </c>
      <c r="CI738" s="8" t="str">
        <f t="shared" si="740"/>
        <v/>
      </c>
      <c r="CJ738" s="8" t="str">
        <f t="shared" si="741"/>
        <v/>
      </c>
      <c r="CK738" s="8" t="str">
        <f t="shared" si="742"/>
        <v/>
      </c>
      <c r="CL738" s="8" t="str">
        <f t="shared" si="743"/>
        <v/>
      </c>
      <c r="CM738" s="8" t="str">
        <f t="shared" si="744"/>
        <v/>
      </c>
      <c r="CN738" s="8"/>
    </row>
    <row r="739" spans="1:92">
      <c r="A739" s="1">
        <f t="shared" si="696"/>
        <v>737</v>
      </c>
      <c r="B739" s="19"/>
      <c r="C739" s="1">
        <v>6</v>
      </c>
      <c r="D739" s="4">
        <f t="shared" si="694"/>
        <v>69</v>
      </c>
      <c r="E739" s="4" t="s">
        <v>135</v>
      </c>
      <c r="F739" s="4">
        <v>1</v>
      </c>
      <c r="G739" s="4" t="s">
        <v>229</v>
      </c>
      <c r="H739" s="4" t="s">
        <v>192</v>
      </c>
      <c r="I739" s="4"/>
      <c r="J739" s="5">
        <v>89.5</v>
      </c>
      <c r="K739" s="67">
        <v>0.221</v>
      </c>
      <c r="L739" s="41">
        <v>7.5439999999999996</v>
      </c>
      <c r="M739" s="132" t="s">
        <v>234</v>
      </c>
      <c r="N739" s="1" t="s">
        <v>15</v>
      </c>
      <c r="O739" s="23">
        <v>7.5529999999999999</v>
      </c>
      <c r="P739" s="1" t="s">
        <v>9</v>
      </c>
      <c r="Q739" s="3"/>
      <c r="R739" s="50"/>
      <c r="S739" s="23">
        <v>6.9909999999999997</v>
      </c>
      <c r="T739" s="23">
        <v>7.9850000000000003</v>
      </c>
      <c r="U739" s="50"/>
      <c r="V739" s="6">
        <v>7.7569999999999997</v>
      </c>
      <c r="W739" s="23">
        <v>7.6369999999999996</v>
      </c>
      <c r="X739" s="23">
        <v>7.6059999999999999</v>
      </c>
      <c r="Y739" s="6">
        <v>7.6310000000000002</v>
      </c>
      <c r="Z739" s="6">
        <v>7.5350000000000001</v>
      </c>
      <c r="AA739" s="1">
        <v>7.5490000000000004</v>
      </c>
      <c r="AB739" s="6">
        <v>7.7569999999999997</v>
      </c>
      <c r="AC739" s="50"/>
      <c r="AD739" s="23">
        <v>7.4710000000000001</v>
      </c>
      <c r="AE739" s="6">
        <v>7.5629999999999997</v>
      </c>
      <c r="AF739" s="6">
        <v>7.0819999999999999</v>
      </c>
      <c r="AG739" s="50"/>
      <c r="AH739" s="50"/>
      <c r="AI739" s="11"/>
      <c r="AJ739" s="11"/>
      <c r="AK739" s="11"/>
      <c r="AL739" s="11"/>
      <c r="AM739" s="11"/>
      <c r="AN739" s="11"/>
      <c r="AO739" s="11"/>
      <c r="AP739" s="3"/>
      <c r="AQ739" s="23" t="str">
        <f t="shared" si="695"/>
        <v/>
      </c>
      <c r="AR739" s="23">
        <f t="shared" si="718"/>
        <v>-0.55299999999999994</v>
      </c>
      <c r="AS739" s="23">
        <f t="shared" si="719"/>
        <v>0.44100000000000072</v>
      </c>
      <c r="AT739" s="23" t="str">
        <f t="shared" si="697"/>
        <v/>
      </c>
      <c r="AU739" s="23">
        <f t="shared" si="698"/>
        <v>0.21300000000000008</v>
      </c>
      <c r="AV739" s="23">
        <f t="shared" si="699"/>
        <v>9.2999999999999972E-2</v>
      </c>
      <c r="AW739" s="23">
        <f t="shared" si="700"/>
        <v>6.2000000000000277E-2</v>
      </c>
      <c r="AX739" s="23">
        <f t="shared" si="701"/>
        <v>8.7000000000000632E-2</v>
      </c>
      <c r="AY739" s="23">
        <f t="shared" si="702"/>
        <v>-8.9999999999994529E-3</v>
      </c>
      <c r="AZ739" s="23">
        <f t="shared" si="703"/>
        <v>5.0000000000007816E-3</v>
      </c>
      <c r="BA739" s="23">
        <f t="shared" si="704"/>
        <v>0.21300000000000008</v>
      </c>
      <c r="BB739" s="23" t="str">
        <f t="shared" si="705"/>
        <v/>
      </c>
      <c r="BC739" s="23">
        <f t="shared" si="706"/>
        <v>-7.299999999999951E-2</v>
      </c>
      <c r="BD739" s="23">
        <f t="shared" si="707"/>
        <v>1.9000000000000128E-2</v>
      </c>
      <c r="BE739" s="23">
        <f t="shared" si="708"/>
        <v>-0.46199999999999974</v>
      </c>
      <c r="BF739" s="23" t="str">
        <f t="shared" si="709"/>
        <v/>
      </c>
      <c r="BG739" s="23" t="str">
        <f t="shared" si="710"/>
        <v/>
      </c>
      <c r="BH739" s="23" t="str">
        <f t="shared" si="711"/>
        <v/>
      </c>
      <c r="BI739" s="23" t="str">
        <f t="shared" si="712"/>
        <v/>
      </c>
      <c r="BJ739" s="23" t="str">
        <f t="shared" si="713"/>
        <v/>
      </c>
      <c r="BK739" s="23" t="str">
        <f t="shared" si="714"/>
        <v/>
      </c>
      <c r="BL739" s="23" t="str">
        <f t="shared" si="715"/>
        <v/>
      </c>
      <c r="BM739" s="23" t="str">
        <f t="shared" si="716"/>
        <v/>
      </c>
      <c r="BN739" s="23" t="str">
        <f t="shared" si="717"/>
        <v/>
      </c>
      <c r="BP739" s="8" t="str">
        <f t="shared" si="721"/>
        <v/>
      </c>
      <c r="BQ739" s="8">
        <f t="shared" si="722"/>
        <v>0.55299999999999994</v>
      </c>
      <c r="BR739" s="8">
        <f t="shared" si="723"/>
        <v>0.44100000000000072</v>
      </c>
      <c r="BS739" s="8" t="str">
        <f t="shared" si="724"/>
        <v/>
      </c>
      <c r="BT739" s="8">
        <f t="shared" si="725"/>
        <v>0.21300000000000008</v>
      </c>
      <c r="BU739" s="8">
        <f t="shared" si="726"/>
        <v>9.2999999999999972E-2</v>
      </c>
      <c r="BV739" s="8">
        <f t="shared" si="727"/>
        <v>6.2000000000000277E-2</v>
      </c>
      <c r="BW739" s="8">
        <f t="shared" si="728"/>
        <v>8.7000000000000632E-2</v>
      </c>
      <c r="BX739" s="8">
        <f t="shared" si="729"/>
        <v>8.9999999999994529E-3</v>
      </c>
      <c r="BY739" s="8">
        <f t="shared" si="730"/>
        <v>5.0000000000007816E-3</v>
      </c>
      <c r="BZ739" s="8">
        <f t="shared" si="731"/>
        <v>0.21300000000000008</v>
      </c>
      <c r="CA739" s="8" t="str">
        <f t="shared" si="732"/>
        <v/>
      </c>
      <c r="CB739" s="8">
        <f t="shared" si="733"/>
        <v>7.299999999999951E-2</v>
      </c>
      <c r="CC739" s="8">
        <f t="shared" si="734"/>
        <v>1.9000000000000128E-2</v>
      </c>
      <c r="CD739" s="8">
        <f t="shared" si="735"/>
        <v>0.46199999999999974</v>
      </c>
      <c r="CE739" s="8" t="str">
        <f t="shared" si="736"/>
        <v/>
      </c>
      <c r="CF739" s="8" t="str">
        <f t="shared" si="737"/>
        <v/>
      </c>
      <c r="CG739" s="8" t="str">
        <f t="shared" si="738"/>
        <v/>
      </c>
      <c r="CH739" s="8" t="str">
        <f t="shared" si="739"/>
        <v/>
      </c>
      <c r="CI739" s="8" t="str">
        <f t="shared" si="740"/>
        <v/>
      </c>
      <c r="CJ739" s="8" t="str">
        <f t="shared" si="741"/>
        <v/>
      </c>
      <c r="CK739" s="8" t="str">
        <f t="shared" si="742"/>
        <v/>
      </c>
      <c r="CL739" s="8" t="str">
        <f t="shared" si="743"/>
        <v/>
      </c>
      <c r="CM739" s="8" t="str">
        <f t="shared" si="744"/>
        <v/>
      </c>
      <c r="CN739" s="8"/>
    </row>
    <row r="740" spans="1:92">
      <c r="A740" s="1">
        <f t="shared" si="696"/>
        <v>738</v>
      </c>
      <c r="B740" s="19"/>
      <c r="C740" s="1">
        <v>6</v>
      </c>
      <c r="D740" s="4">
        <f t="shared" si="694"/>
        <v>69</v>
      </c>
      <c r="E740" s="4" t="s">
        <v>151</v>
      </c>
      <c r="F740" s="4">
        <v>1</v>
      </c>
      <c r="G740" s="4" t="s">
        <v>16</v>
      </c>
      <c r="H740" s="4" t="s">
        <v>24</v>
      </c>
      <c r="I740" s="4"/>
      <c r="J740" s="5">
        <v>92.3</v>
      </c>
      <c r="K740" s="74"/>
      <c r="L740" s="41">
        <v>7.5819999999999999</v>
      </c>
      <c r="M740" s="132" t="s">
        <v>234</v>
      </c>
      <c r="N740" s="1" t="s">
        <v>15</v>
      </c>
      <c r="O740" s="23">
        <v>7.6079999999999997</v>
      </c>
      <c r="P740" s="1" t="s">
        <v>9</v>
      </c>
      <c r="Q740" s="3"/>
      <c r="R740" s="6">
        <v>7.681</v>
      </c>
      <c r="S740" s="23">
        <v>7.5720000000000001</v>
      </c>
      <c r="T740" s="23">
        <v>7.9340000000000002</v>
      </c>
      <c r="U740" s="6">
        <v>7.6580000000000004</v>
      </c>
      <c r="V740" s="6">
        <v>7.673</v>
      </c>
      <c r="W740" s="6">
        <v>7.6120000000000001</v>
      </c>
      <c r="X740" s="6">
        <v>7.617</v>
      </c>
      <c r="Y740" s="6">
        <v>7.6109999999999998</v>
      </c>
      <c r="Z740" s="6">
        <v>7.5839999999999996</v>
      </c>
      <c r="AA740" s="1">
        <v>7.5910000000000002</v>
      </c>
      <c r="AB740" s="6">
        <v>7.73</v>
      </c>
      <c r="AC740" s="6">
        <v>7.6879999999999997</v>
      </c>
      <c r="AD740" s="6">
        <v>7.649</v>
      </c>
      <c r="AE740" s="6">
        <v>7.6029999999999998</v>
      </c>
      <c r="AF740" s="6">
        <v>7.6150000000000002</v>
      </c>
      <c r="AG740" s="6">
        <v>7.4320000000000004</v>
      </c>
      <c r="AH740" s="6">
        <f t="shared" si="745"/>
        <v>7.5235000000000003</v>
      </c>
      <c r="AI740" s="11"/>
      <c r="AJ740" s="11"/>
      <c r="AK740" s="11"/>
      <c r="AL740" s="11"/>
      <c r="AM740" s="11"/>
      <c r="AN740" s="11"/>
      <c r="AO740" s="11"/>
      <c r="AP740" s="3"/>
      <c r="AQ740" s="23">
        <f t="shared" si="695"/>
        <v>9.9000000000000199E-2</v>
      </c>
      <c r="AR740" s="23">
        <f t="shared" si="718"/>
        <v>-9.9999999999997868E-3</v>
      </c>
      <c r="AS740" s="23">
        <f t="shared" si="719"/>
        <v>0.35200000000000031</v>
      </c>
      <c r="AT740" s="23">
        <f t="shared" si="697"/>
        <v>7.6000000000000512E-2</v>
      </c>
      <c r="AU740" s="23">
        <f t="shared" si="698"/>
        <v>9.1000000000000192E-2</v>
      </c>
      <c r="AV740" s="23">
        <f t="shared" si="699"/>
        <v>3.0000000000000249E-2</v>
      </c>
      <c r="AW740" s="23">
        <f t="shared" si="700"/>
        <v>3.5000000000000142E-2</v>
      </c>
      <c r="AX740" s="23">
        <f t="shared" si="701"/>
        <v>2.8999999999999915E-2</v>
      </c>
      <c r="AY740" s="23">
        <f t="shared" si="702"/>
        <v>1.9999999999997797E-3</v>
      </c>
      <c r="AZ740" s="23">
        <f t="shared" si="703"/>
        <v>9.0000000000003411E-3</v>
      </c>
      <c r="BA740" s="23">
        <f t="shared" si="704"/>
        <v>0.14800000000000058</v>
      </c>
      <c r="BB740" s="23">
        <f t="shared" si="705"/>
        <v>0.10599999999999987</v>
      </c>
      <c r="BC740" s="23">
        <f t="shared" si="706"/>
        <v>6.7000000000000171E-2</v>
      </c>
      <c r="BD740" s="23">
        <f t="shared" si="707"/>
        <v>2.0999999999999908E-2</v>
      </c>
      <c r="BE740" s="23">
        <f t="shared" si="708"/>
        <v>3.3000000000000362E-2</v>
      </c>
      <c r="BF740" s="23">
        <f t="shared" si="709"/>
        <v>-0.14999999999999947</v>
      </c>
      <c r="BG740" s="23">
        <f t="shared" si="710"/>
        <v>-5.8499999999999552E-2</v>
      </c>
      <c r="BH740" s="23" t="str">
        <f t="shared" si="711"/>
        <v/>
      </c>
      <c r="BI740" s="23" t="str">
        <f t="shared" si="712"/>
        <v/>
      </c>
      <c r="BJ740" s="23" t="str">
        <f t="shared" si="713"/>
        <v/>
      </c>
      <c r="BK740" s="23" t="str">
        <f t="shared" si="714"/>
        <v/>
      </c>
      <c r="BL740" s="23" t="str">
        <f t="shared" si="715"/>
        <v/>
      </c>
      <c r="BM740" s="23" t="str">
        <f t="shared" si="716"/>
        <v/>
      </c>
      <c r="BN740" s="23" t="str">
        <f t="shared" si="717"/>
        <v/>
      </c>
      <c r="BP740" s="8">
        <f t="shared" si="721"/>
        <v>9.9000000000000199E-2</v>
      </c>
      <c r="BQ740" s="8">
        <f t="shared" si="722"/>
        <v>9.9999999999997868E-3</v>
      </c>
      <c r="BR740" s="8">
        <f t="shared" si="723"/>
        <v>0.35200000000000031</v>
      </c>
      <c r="BS740" s="8">
        <f t="shared" si="724"/>
        <v>7.6000000000000512E-2</v>
      </c>
      <c r="BT740" s="8">
        <f t="shared" si="725"/>
        <v>9.1000000000000192E-2</v>
      </c>
      <c r="BU740" s="8">
        <f t="shared" si="726"/>
        <v>3.0000000000000249E-2</v>
      </c>
      <c r="BV740" s="8">
        <f t="shared" si="727"/>
        <v>3.5000000000000142E-2</v>
      </c>
      <c r="BW740" s="8">
        <f t="shared" si="728"/>
        <v>2.8999999999999915E-2</v>
      </c>
      <c r="BX740" s="8">
        <f t="shared" si="729"/>
        <v>1.9999999999997797E-3</v>
      </c>
      <c r="BY740" s="8">
        <f t="shared" si="730"/>
        <v>9.0000000000003411E-3</v>
      </c>
      <c r="BZ740" s="8">
        <f t="shared" si="731"/>
        <v>0.14800000000000058</v>
      </c>
      <c r="CA740" s="8">
        <f t="shared" si="732"/>
        <v>0.10599999999999987</v>
      </c>
      <c r="CB740" s="8">
        <f t="shared" si="733"/>
        <v>6.7000000000000171E-2</v>
      </c>
      <c r="CC740" s="8">
        <f t="shared" si="734"/>
        <v>2.0999999999999908E-2</v>
      </c>
      <c r="CD740" s="8">
        <f t="shared" si="735"/>
        <v>3.3000000000000362E-2</v>
      </c>
      <c r="CE740" s="8">
        <f t="shared" si="736"/>
        <v>0.14999999999999947</v>
      </c>
      <c r="CF740" s="8">
        <f t="shared" si="737"/>
        <v>5.8499999999999552E-2</v>
      </c>
      <c r="CG740" s="8" t="str">
        <f t="shared" si="738"/>
        <v/>
      </c>
      <c r="CH740" s="8" t="str">
        <f t="shared" si="739"/>
        <v/>
      </c>
      <c r="CI740" s="8" t="str">
        <f t="shared" si="740"/>
        <v/>
      </c>
      <c r="CJ740" s="8" t="str">
        <f t="shared" si="741"/>
        <v/>
      </c>
      <c r="CK740" s="8" t="str">
        <f t="shared" si="742"/>
        <v/>
      </c>
      <c r="CL740" s="8" t="str">
        <f t="shared" si="743"/>
        <v/>
      </c>
      <c r="CM740" s="8" t="str">
        <f t="shared" si="744"/>
        <v/>
      </c>
      <c r="CN740" s="8"/>
    </row>
    <row r="741" spans="1:92">
      <c r="A741" s="1">
        <f t="shared" si="696"/>
        <v>739</v>
      </c>
      <c r="B741" s="19"/>
      <c r="C741" s="1">
        <v>6</v>
      </c>
      <c r="D741" s="4">
        <f t="shared" si="694"/>
        <v>69</v>
      </c>
      <c r="E741" s="4" t="s">
        <v>149</v>
      </c>
      <c r="F741" s="4">
        <v>3</v>
      </c>
      <c r="G741" s="4" t="s">
        <v>13</v>
      </c>
      <c r="H741" s="4" t="s">
        <v>14</v>
      </c>
      <c r="I741" s="4"/>
      <c r="J741" s="5">
        <v>97.1</v>
      </c>
      <c r="K741" s="74"/>
      <c r="L741" s="40">
        <v>3.1920000000000002</v>
      </c>
      <c r="M741" s="132" t="s">
        <v>127</v>
      </c>
      <c r="N741" s="1" t="s">
        <v>15</v>
      </c>
      <c r="O741" s="23">
        <v>3.2</v>
      </c>
      <c r="P741" s="1" t="s">
        <v>9</v>
      </c>
      <c r="Q741" s="3" t="s">
        <v>227</v>
      </c>
      <c r="R741" s="6">
        <v>3.4950000000000001</v>
      </c>
      <c r="S741" s="6">
        <v>3.181</v>
      </c>
      <c r="T741" s="6">
        <v>3.5339999999999998</v>
      </c>
      <c r="U741" s="6">
        <v>3.0819999999999999</v>
      </c>
      <c r="V741" s="6">
        <v>3.2989999999999999</v>
      </c>
      <c r="W741" s="50"/>
      <c r="X741" s="50"/>
      <c r="Y741" s="50"/>
      <c r="Z741" s="6">
        <v>3.194</v>
      </c>
      <c r="AA741" s="50"/>
      <c r="AB741" s="6">
        <v>3.536</v>
      </c>
      <c r="AC741" s="6">
        <v>3.53</v>
      </c>
      <c r="AD741" s="6">
        <v>3.4140000000000001</v>
      </c>
      <c r="AE741" s="6">
        <v>3.3319999999999999</v>
      </c>
      <c r="AF741" s="6">
        <v>3.1850000000000001</v>
      </c>
      <c r="AG741" s="6">
        <v>3.1160000000000001</v>
      </c>
      <c r="AH741" s="6">
        <f>IF((AF741&lt;&gt;0)*AND(AG741&lt;&gt;0),AVERAGE(AF741:AG741),"")</f>
        <v>3.1505000000000001</v>
      </c>
      <c r="AI741" s="7">
        <v>3.6</v>
      </c>
      <c r="AJ741" s="7">
        <v>3.08</v>
      </c>
      <c r="AK741" s="7">
        <v>2.72</v>
      </c>
      <c r="AL741" s="7">
        <v>3.29</v>
      </c>
      <c r="AM741" s="7">
        <v>3.28</v>
      </c>
      <c r="AN741" s="7">
        <v>3.17</v>
      </c>
      <c r="AO741" s="7">
        <v>3.13</v>
      </c>
      <c r="AP741" s="3"/>
      <c r="AQ741" s="23">
        <f t="shared" si="695"/>
        <v>0.30299999999999994</v>
      </c>
      <c r="AR741" s="23">
        <f t="shared" si="718"/>
        <v>-1.1000000000000121E-2</v>
      </c>
      <c r="AS741" s="23">
        <f t="shared" si="719"/>
        <v>0.34199999999999964</v>
      </c>
      <c r="AT741" s="23">
        <f t="shared" si="697"/>
        <v>-0.11000000000000032</v>
      </c>
      <c r="AU741" s="23">
        <f t="shared" si="698"/>
        <v>0.10699999999999976</v>
      </c>
      <c r="AV741" s="23" t="str">
        <f t="shared" si="699"/>
        <v/>
      </c>
      <c r="AW741" s="23" t="str">
        <f t="shared" si="700"/>
        <v/>
      </c>
      <c r="AX741" s="23" t="str">
        <f t="shared" si="701"/>
        <v/>
      </c>
      <c r="AY741" s="23">
        <f t="shared" si="702"/>
        <v>1.9999999999997797E-3</v>
      </c>
      <c r="AZ741" s="23" t="str">
        <f t="shared" si="703"/>
        <v/>
      </c>
      <c r="BA741" s="23">
        <f t="shared" si="704"/>
        <v>0.34399999999999986</v>
      </c>
      <c r="BB741" s="23">
        <f t="shared" si="705"/>
        <v>0.33799999999999963</v>
      </c>
      <c r="BC741" s="23">
        <f t="shared" si="706"/>
        <v>0.22199999999999998</v>
      </c>
      <c r="BD741" s="23">
        <f t="shared" si="707"/>
        <v>0.13999999999999968</v>
      </c>
      <c r="BE741" s="23">
        <f t="shared" si="708"/>
        <v>-7.0000000000001172E-3</v>
      </c>
      <c r="BF741" s="23">
        <f t="shared" si="709"/>
        <v>-7.6000000000000068E-2</v>
      </c>
      <c r="BG741" s="23">
        <f t="shared" si="710"/>
        <v>-4.1500000000000092E-2</v>
      </c>
      <c r="BH741" s="23">
        <f t="shared" si="711"/>
        <v>0.40799999999999992</v>
      </c>
      <c r="BI741" s="23">
        <f t="shared" si="712"/>
        <v>-0.1120000000000001</v>
      </c>
      <c r="BJ741" s="23">
        <f t="shared" si="713"/>
        <v>-0.47199999999999998</v>
      </c>
      <c r="BK741" s="23">
        <f t="shared" si="714"/>
        <v>9.7999999999999865E-2</v>
      </c>
      <c r="BL741" s="23">
        <f t="shared" si="715"/>
        <v>8.7999999999999634E-2</v>
      </c>
      <c r="BM741" s="23">
        <f t="shared" si="716"/>
        <v>-2.2000000000000242E-2</v>
      </c>
      <c r="BN741" s="23">
        <f t="shared" si="717"/>
        <v>-6.2000000000000277E-2</v>
      </c>
      <c r="BP741" s="8">
        <f t="shared" si="721"/>
        <v>0.30299999999999994</v>
      </c>
      <c r="BQ741" s="8">
        <f t="shared" si="722"/>
        <v>1.1000000000000121E-2</v>
      </c>
      <c r="BR741" s="8">
        <f t="shared" si="723"/>
        <v>0.34199999999999964</v>
      </c>
      <c r="BS741" s="8">
        <f t="shared" si="724"/>
        <v>0.11000000000000032</v>
      </c>
      <c r="BT741" s="8">
        <f t="shared" si="725"/>
        <v>0.10699999999999976</v>
      </c>
      <c r="BU741" s="8" t="str">
        <f t="shared" si="726"/>
        <v/>
      </c>
      <c r="BV741" s="8" t="str">
        <f t="shared" si="727"/>
        <v/>
      </c>
      <c r="BW741" s="8" t="str">
        <f t="shared" si="728"/>
        <v/>
      </c>
      <c r="BX741" s="8">
        <f t="shared" si="729"/>
        <v>1.9999999999997797E-3</v>
      </c>
      <c r="BY741" s="8" t="str">
        <f t="shared" si="730"/>
        <v/>
      </c>
      <c r="BZ741" s="8">
        <f t="shared" si="731"/>
        <v>0.34399999999999986</v>
      </c>
      <c r="CA741" s="8">
        <f t="shared" si="732"/>
        <v>0.33799999999999963</v>
      </c>
      <c r="CB741" s="8">
        <f t="shared" si="733"/>
        <v>0.22199999999999998</v>
      </c>
      <c r="CC741" s="8">
        <f t="shared" si="734"/>
        <v>0.13999999999999968</v>
      </c>
      <c r="CD741" s="8">
        <f t="shared" si="735"/>
        <v>7.0000000000001172E-3</v>
      </c>
      <c r="CE741" s="8">
        <f t="shared" si="736"/>
        <v>7.6000000000000068E-2</v>
      </c>
      <c r="CF741" s="8">
        <f t="shared" si="737"/>
        <v>4.1500000000000092E-2</v>
      </c>
      <c r="CG741" s="8">
        <f t="shared" si="738"/>
        <v>0.40799999999999992</v>
      </c>
      <c r="CH741" s="8">
        <f t="shared" si="739"/>
        <v>0.1120000000000001</v>
      </c>
      <c r="CI741" s="8">
        <f t="shared" si="740"/>
        <v>0.47199999999999998</v>
      </c>
      <c r="CJ741" s="8">
        <f t="shared" si="741"/>
        <v>9.7999999999999865E-2</v>
      </c>
      <c r="CK741" s="8">
        <f t="shared" si="742"/>
        <v>8.7999999999999634E-2</v>
      </c>
      <c r="CL741" s="8">
        <f t="shared" si="743"/>
        <v>2.2000000000000242E-2</v>
      </c>
      <c r="CM741" s="8">
        <f t="shared" si="744"/>
        <v>6.2000000000000277E-2</v>
      </c>
      <c r="CN741" s="8"/>
    </row>
    <row r="742" spans="1:92">
      <c r="A742" s="1">
        <f t="shared" si="696"/>
        <v>740</v>
      </c>
      <c r="B742" s="19"/>
      <c r="C742" s="1">
        <v>6</v>
      </c>
      <c r="D742" s="4">
        <f t="shared" si="694"/>
        <v>69</v>
      </c>
      <c r="E742" s="4" t="s">
        <v>150</v>
      </c>
      <c r="F742" s="4">
        <v>3</v>
      </c>
      <c r="G742" s="4" t="s">
        <v>13</v>
      </c>
      <c r="H742" s="4" t="s">
        <v>14</v>
      </c>
      <c r="I742" s="4"/>
      <c r="J742" s="5">
        <v>96.1</v>
      </c>
      <c r="K742" s="74"/>
      <c r="L742" s="40">
        <v>4.101</v>
      </c>
      <c r="M742" s="132" t="s">
        <v>127</v>
      </c>
      <c r="N742" s="1" t="s">
        <v>15</v>
      </c>
      <c r="O742" s="23">
        <v>4.1109999999999998</v>
      </c>
      <c r="P742" s="1" t="s">
        <v>9</v>
      </c>
      <c r="Q742" s="3" t="s">
        <v>227</v>
      </c>
      <c r="R742" s="6">
        <v>4.6399999999999997</v>
      </c>
      <c r="S742" s="6">
        <v>4.0140000000000002</v>
      </c>
      <c r="T742" s="6">
        <v>4.49</v>
      </c>
      <c r="U742" s="6">
        <v>4.141</v>
      </c>
      <c r="V742" s="6">
        <v>4.3049999999999997</v>
      </c>
      <c r="W742" s="50"/>
      <c r="X742" s="50"/>
      <c r="Y742" s="50"/>
      <c r="Z742" s="6">
        <v>4.1059999999999999</v>
      </c>
      <c r="AA742" s="50"/>
      <c r="AB742" s="6">
        <v>4.4580000000000002</v>
      </c>
      <c r="AC742" s="6">
        <v>4.4420000000000002</v>
      </c>
      <c r="AD742" s="6">
        <v>4.3010000000000002</v>
      </c>
      <c r="AE742" s="6">
        <v>4.234</v>
      </c>
      <c r="AF742" s="6">
        <v>4.0190000000000001</v>
      </c>
      <c r="AG742" s="6">
        <v>4.2240000000000002</v>
      </c>
      <c r="AH742" s="6">
        <f>IF((AF742&lt;&gt;0)*AND(AG742&lt;&gt;0),AVERAGE(AF742:AG742),"")</f>
        <v>4.1215000000000002</v>
      </c>
      <c r="AI742" s="7">
        <v>4.49</v>
      </c>
      <c r="AJ742" s="7">
        <v>4.01</v>
      </c>
      <c r="AK742" s="7">
        <v>3.59</v>
      </c>
      <c r="AL742" s="7">
        <v>4.2</v>
      </c>
      <c r="AM742" s="7">
        <v>4.18</v>
      </c>
      <c r="AN742" s="7">
        <v>4.17</v>
      </c>
      <c r="AO742" s="7">
        <v>4.1399999999999997</v>
      </c>
      <c r="AP742" s="3"/>
      <c r="AQ742" s="23">
        <f t="shared" si="695"/>
        <v>0.5389999999999997</v>
      </c>
      <c r="AR742" s="23">
        <f t="shared" si="718"/>
        <v>-8.6999999999999744E-2</v>
      </c>
      <c r="AS742" s="23">
        <f t="shared" si="719"/>
        <v>0.38900000000000023</v>
      </c>
      <c r="AT742" s="23">
        <f t="shared" si="697"/>
        <v>4.0000000000000036E-2</v>
      </c>
      <c r="AU742" s="23">
        <f t="shared" si="698"/>
        <v>0.20399999999999974</v>
      </c>
      <c r="AV742" s="23" t="str">
        <f t="shared" si="699"/>
        <v/>
      </c>
      <c r="AW742" s="23" t="str">
        <f t="shared" si="700"/>
        <v/>
      </c>
      <c r="AX742" s="23" t="str">
        <f t="shared" si="701"/>
        <v/>
      </c>
      <c r="AY742" s="23">
        <f t="shared" si="702"/>
        <v>4.9999999999998934E-3</v>
      </c>
      <c r="AZ742" s="23" t="str">
        <f t="shared" si="703"/>
        <v/>
      </c>
      <c r="BA742" s="23">
        <f t="shared" si="704"/>
        <v>0.35700000000000021</v>
      </c>
      <c r="BB742" s="23">
        <f t="shared" si="705"/>
        <v>0.34100000000000019</v>
      </c>
      <c r="BC742" s="23">
        <f t="shared" si="706"/>
        <v>0.20000000000000018</v>
      </c>
      <c r="BD742" s="23">
        <f t="shared" si="707"/>
        <v>0.13300000000000001</v>
      </c>
      <c r="BE742" s="23">
        <f t="shared" si="708"/>
        <v>-8.1999999999999851E-2</v>
      </c>
      <c r="BF742" s="23">
        <f t="shared" si="709"/>
        <v>0.12300000000000022</v>
      </c>
      <c r="BG742" s="23">
        <f t="shared" si="710"/>
        <v>2.0500000000000185E-2</v>
      </c>
      <c r="BH742" s="23">
        <f t="shared" si="711"/>
        <v>0.38900000000000023</v>
      </c>
      <c r="BI742" s="23">
        <f t="shared" si="712"/>
        <v>-9.1000000000000192E-2</v>
      </c>
      <c r="BJ742" s="23">
        <f t="shared" si="713"/>
        <v>-0.51100000000000012</v>
      </c>
      <c r="BK742" s="23">
        <f t="shared" si="714"/>
        <v>9.9000000000000199E-2</v>
      </c>
      <c r="BL742" s="23">
        <f t="shared" si="715"/>
        <v>7.8999999999999737E-2</v>
      </c>
      <c r="BM742" s="23">
        <f t="shared" si="716"/>
        <v>6.899999999999995E-2</v>
      </c>
      <c r="BN742" s="23">
        <f t="shared" si="717"/>
        <v>3.8999999999999702E-2</v>
      </c>
      <c r="BP742" s="8">
        <f t="shared" si="721"/>
        <v>0.5389999999999997</v>
      </c>
      <c r="BQ742" s="8">
        <f t="shared" si="722"/>
        <v>8.6999999999999744E-2</v>
      </c>
      <c r="BR742" s="8">
        <f t="shared" si="723"/>
        <v>0.38900000000000023</v>
      </c>
      <c r="BS742" s="8">
        <f t="shared" si="724"/>
        <v>4.0000000000000036E-2</v>
      </c>
      <c r="BT742" s="8">
        <f t="shared" si="725"/>
        <v>0.20399999999999974</v>
      </c>
      <c r="BU742" s="8" t="str">
        <f t="shared" si="726"/>
        <v/>
      </c>
      <c r="BV742" s="8" t="str">
        <f t="shared" si="727"/>
        <v/>
      </c>
      <c r="BW742" s="8" t="str">
        <f t="shared" si="728"/>
        <v/>
      </c>
      <c r="BX742" s="8">
        <f t="shared" si="729"/>
        <v>4.9999999999998934E-3</v>
      </c>
      <c r="BY742" s="8" t="str">
        <f t="shared" si="730"/>
        <v/>
      </c>
      <c r="BZ742" s="8">
        <f t="shared" si="731"/>
        <v>0.35700000000000021</v>
      </c>
      <c r="CA742" s="8">
        <f t="shared" si="732"/>
        <v>0.34100000000000019</v>
      </c>
      <c r="CB742" s="8">
        <f t="shared" si="733"/>
        <v>0.20000000000000018</v>
      </c>
      <c r="CC742" s="8">
        <f t="shared" si="734"/>
        <v>0.13300000000000001</v>
      </c>
      <c r="CD742" s="8">
        <f t="shared" si="735"/>
        <v>8.1999999999999851E-2</v>
      </c>
      <c r="CE742" s="8">
        <f t="shared" si="736"/>
        <v>0.12300000000000022</v>
      </c>
      <c r="CF742" s="8">
        <f t="shared" si="737"/>
        <v>2.0500000000000185E-2</v>
      </c>
      <c r="CG742" s="8">
        <f t="shared" si="738"/>
        <v>0.38900000000000023</v>
      </c>
      <c r="CH742" s="8">
        <f t="shared" si="739"/>
        <v>9.1000000000000192E-2</v>
      </c>
      <c r="CI742" s="8">
        <f t="shared" si="740"/>
        <v>0.51100000000000012</v>
      </c>
      <c r="CJ742" s="8">
        <f t="shared" si="741"/>
        <v>9.9000000000000199E-2</v>
      </c>
      <c r="CK742" s="8">
        <f t="shared" si="742"/>
        <v>7.8999999999999737E-2</v>
      </c>
      <c r="CL742" s="8">
        <f t="shared" si="743"/>
        <v>6.899999999999995E-2</v>
      </c>
      <c r="CM742" s="8">
        <f t="shared" si="744"/>
        <v>3.8999999999999702E-2</v>
      </c>
      <c r="CN742" s="8"/>
    </row>
    <row r="743" spans="1:92">
      <c r="A743" s="1">
        <f t="shared" si="696"/>
        <v>741</v>
      </c>
      <c r="B743" s="19"/>
      <c r="C743" s="1">
        <v>6</v>
      </c>
      <c r="D743" s="4">
        <f t="shared" si="694"/>
        <v>69</v>
      </c>
      <c r="E743" s="4" t="s">
        <v>162</v>
      </c>
      <c r="F743" s="4">
        <v>3</v>
      </c>
      <c r="G743" s="4" t="s">
        <v>13</v>
      </c>
      <c r="H743" s="4" t="s">
        <v>19</v>
      </c>
      <c r="I743" s="4"/>
      <c r="J743" s="5">
        <v>98.5</v>
      </c>
      <c r="K743" s="74"/>
      <c r="L743" s="54">
        <v>4.3410000000000002</v>
      </c>
      <c r="M743" s="132" t="s">
        <v>127</v>
      </c>
      <c r="N743" s="10" t="s">
        <v>128</v>
      </c>
      <c r="O743" s="23">
        <v>4.3479999999999999</v>
      </c>
      <c r="P743" s="1" t="s">
        <v>9</v>
      </c>
      <c r="Q743" s="3" t="s">
        <v>227</v>
      </c>
      <c r="R743" s="6">
        <v>4.7460000000000004</v>
      </c>
      <c r="S743" s="6">
        <v>4.6109999999999998</v>
      </c>
      <c r="T743" s="6">
        <v>4.6219999999999999</v>
      </c>
      <c r="U743" s="6">
        <v>3.879</v>
      </c>
      <c r="V743" s="6">
        <v>4.1689999999999996</v>
      </c>
      <c r="W743" s="50"/>
      <c r="X743" s="50"/>
      <c r="Y743" s="50"/>
      <c r="Z743" s="6">
        <v>4.3810000000000002</v>
      </c>
      <c r="AA743" s="50"/>
      <c r="AB743" s="6">
        <v>4.5149999999999997</v>
      </c>
      <c r="AC743" s="6">
        <v>4.5129999999999999</v>
      </c>
      <c r="AD743" s="6">
        <v>4.5460000000000003</v>
      </c>
      <c r="AE743" s="6">
        <v>4.3899999999999997</v>
      </c>
      <c r="AF743" s="6">
        <v>4.6040000000000001</v>
      </c>
      <c r="AG743" s="6">
        <v>4.0679999999999996</v>
      </c>
      <c r="AH743" s="6">
        <f>IF((AF743&lt;&gt;0)*AND(AG743&lt;&gt;0),AVERAGE(AF743:AG743),"")</f>
        <v>4.3360000000000003</v>
      </c>
      <c r="AI743" s="7">
        <v>3.93</v>
      </c>
      <c r="AJ743" s="7">
        <v>4.4400000000000004</v>
      </c>
      <c r="AK743" s="7">
        <v>4.13</v>
      </c>
      <c r="AL743" s="7">
        <v>4.3</v>
      </c>
      <c r="AM743" s="7">
        <v>4.24</v>
      </c>
      <c r="AN743" s="7">
        <v>4.51</v>
      </c>
      <c r="AO743" s="7">
        <v>4.49</v>
      </c>
      <c r="AP743" s="3"/>
      <c r="AQ743" s="23">
        <f t="shared" si="695"/>
        <v>0.40500000000000025</v>
      </c>
      <c r="AR743" s="23">
        <f t="shared" si="718"/>
        <v>0.26999999999999957</v>
      </c>
      <c r="AS743" s="23">
        <f t="shared" si="719"/>
        <v>0.28099999999999969</v>
      </c>
      <c r="AT743" s="23">
        <f t="shared" si="697"/>
        <v>-0.46200000000000019</v>
      </c>
      <c r="AU743" s="23">
        <f t="shared" si="698"/>
        <v>-0.1720000000000006</v>
      </c>
      <c r="AV743" s="23" t="str">
        <f t="shared" si="699"/>
        <v/>
      </c>
      <c r="AW743" s="23" t="str">
        <f t="shared" si="700"/>
        <v/>
      </c>
      <c r="AX743" s="23" t="str">
        <f t="shared" si="701"/>
        <v/>
      </c>
      <c r="AY743" s="23">
        <f t="shared" si="702"/>
        <v>4.0000000000000036E-2</v>
      </c>
      <c r="AZ743" s="23" t="str">
        <f t="shared" si="703"/>
        <v/>
      </c>
      <c r="BA743" s="23">
        <f t="shared" si="704"/>
        <v>0.17399999999999949</v>
      </c>
      <c r="BB743" s="23">
        <f t="shared" si="705"/>
        <v>0.17199999999999971</v>
      </c>
      <c r="BC743" s="23">
        <f t="shared" si="706"/>
        <v>0.20500000000000007</v>
      </c>
      <c r="BD743" s="23">
        <f t="shared" si="707"/>
        <v>4.8999999999999488E-2</v>
      </c>
      <c r="BE743" s="23">
        <f t="shared" si="708"/>
        <v>0.2629999999999999</v>
      </c>
      <c r="BF743" s="23">
        <f t="shared" si="709"/>
        <v>-0.27300000000000058</v>
      </c>
      <c r="BG743" s="23">
        <f t="shared" si="710"/>
        <v>-4.9999999999998934E-3</v>
      </c>
      <c r="BH743" s="23">
        <f t="shared" si="711"/>
        <v>-0.41100000000000003</v>
      </c>
      <c r="BI743" s="23">
        <f t="shared" si="712"/>
        <v>9.9000000000000199E-2</v>
      </c>
      <c r="BJ743" s="23">
        <f t="shared" si="713"/>
        <v>-0.2110000000000003</v>
      </c>
      <c r="BK743" s="23">
        <f t="shared" si="714"/>
        <v>-4.1000000000000369E-2</v>
      </c>
      <c r="BL743" s="23">
        <f t="shared" si="715"/>
        <v>-0.10099999999999998</v>
      </c>
      <c r="BM743" s="23">
        <f t="shared" si="716"/>
        <v>0.16899999999999959</v>
      </c>
      <c r="BN743" s="23">
        <f t="shared" si="717"/>
        <v>0.14900000000000002</v>
      </c>
      <c r="BP743" s="8">
        <f t="shared" si="721"/>
        <v>0.40500000000000025</v>
      </c>
      <c r="BQ743" s="8">
        <f t="shared" si="722"/>
        <v>0.26999999999999957</v>
      </c>
      <c r="BR743" s="8">
        <f t="shared" si="723"/>
        <v>0.28099999999999969</v>
      </c>
      <c r="BS743" s="8">
        <f t="shared" si="724"/>
        <v>0.46200000000000019</v>
      </c>
      <c r="BT743" s="8">
        <f t="shared" si="725"/>
        <v>0.1720000000000006</v>
      </c>
      <c r="BU743" s="8" t="str">
        <f t="shared" si="726"/>
        <v/>
      </c>
      <c r="BV743" s="8" t="str">
        <f t="shared" si="727"/>
        <v/>
      </c>
      <c r="BW743" s="8" t="str">
        <f t="shared" si="728"/>
        <v/>
      </c>
      <c r="BX743" s="8">
        <f t="shared" si="729"/>
        <v>4.0000000000000036E-2</v>
      </c>
      <c r="BY743" s="8" t="str">
        <f t="shared" si="730"/>
        <v/>
      </c>
      <c r="BZ743" s="8">
        <f t="shared" si="731"/>
        <v>0.17399999999999949</v>
      </c>
      <c r="CA743" s="8">
        <f t="shared" si="732"/>
        <v>0.17199999999999971</v>
      </c>
      <c r="CB743" s="8">
        <f t="shared" si="733"/>
        <v>0.20500000000000007</v>
      </c>
      <c r="CC743" s="8">
        <f t="shared" si="734"/>
        <v>4.8999999999999488E-2</v>
      </c>
      <c r="CD743" s="8">
        <f t="shared" si="735"/>
        <v>0.2629999999999999</v>
      </c>
      <c r="CE743" s="8">
        <f t="shared" si="736"/>
        <v>0.27300000000000058</v>
      </c>
      <c r="CF743" s="8">
        <f t="shared" si="737"/>
        <v>4.9999999999998934E-3</v>
      </c>
      <c r="CG743" s="8">
        <f t="shared" si="738"/>
        <v>0.41100000000000003</v>
      </c>
      <c r="CH743" s="8">
        <f t="shared" si="739"/>
        <v>9.9000000000000199E-2</v>
      </c>
      <c r="CI743" s="8">
        <f t="shared" si="740"/>
        <v>0.2110000000000003</v>
      </c>
      <c r="CJ743" s="8">
        <f t="shared" si="741"/>
        <v>4.1000000000000369E-2</v>
      </c>
      <c r="CK743" s="8">
        <f t="shared" si="742"/>
        <v>0.10099999999999998</v>
      </c>
      <c r="CL743" s="8">
        <f t="shared" si="743"/>
        <v>0.16899999999999959</v>
      </c>
      <c r="CM743" s="8">
        <f t="shared" si="744"/>
        <v>0.14900000000000002</v>
      </c>
      <c r="CN743" s="8"/>
    </row>
    <row r="744" spans="1:92">
      <c r="A744" s="1">
        <f t="shared" si="696"/>
        <v>742</v>
      </c>
      <c r="B744" s="19"/>
      <c r="C744" s="1">
        <v>6</v>
      </c>
      <c r="D744" s="4">
        <f t="shared" si="694"/>
        <v>69</v>
      </c>
      <c r="E744" s="4" t="s">
        <v>163</v>
      </c>
      <c r="F744" s="4">
        <v>3</v>
      </c>
      <c r="G744" s="4" t="s">
        <v>13</v>
      </c>
      <c r="H744" s="4" t="s">
        <v>19</v>
      </c>
      <c r="I744" s="4"/>
      <c r="J744" s="5">
        <v>97.3</v>
      </c>
      <c r="K744" s="74"/>
      <c r="L744" s="41">
        <v>4.8220000000000001</v>
      </c>
      <c r="M744" s="132" t="s">
        <v>127</v>
      </c>
      <c r="N744" s="1" t="s">
        <v>15</v>
      </c>
      <c r="O744" s="23">
        <v>4.82</v>
      </c>
      <c r="P744" s="1" t="s">
        <v>9</v>
      </c>
      <c r="Q744" s="3" t="s">
        <v>227</v>
      </c>
      <c r="R744" s="6">
        <v>5.1840000000000002</v>
      </c>
      <c r="S744" s="6">
        <v>5.0679999999999996</v>
      </c>
      <c r="T744" s="6">
        <v>5.19</v>
      </c>
      <c r="U744" s="6">
        <v>4.7759999999999998</v>
      </c>
      <c r="V744" s="6">
        <v>4.8630000000000004</v>
      </c>
      <c r="W744" s="50"/>
      <c r="X744" s="50"/>
      <c r="Y744" s="50"/>
      <c r="Z744" s="6">
        <v>4.827</v>
      </c>
      <c r="AA744" s="50"/>
      <c r="AB744" s="6">
        <v>4.9489999999999998</v>
      </c>
      <c r="AC744" s="6">
        <v>4.9560000000000004</v>
      </c>
      <c r="AD744" s="6">
        <v>4.9960000000000004</v>
      </c>
      <c r="AE744" s="6">
        <v>4.7759999999999998</v>
      </c>
      <c r="AF744" s="6">
        <v>5.0590000000000002</v>
      </c>
      <c r="AG744" s="6">
        <v>4.4619999999999997</v>
      </c>
      <c r="AH744" s="6">
        <f>IF((AF744&lt;&gt;0)*AND(AG744&lt;&gt;0),AVERAGE(AF744:AG744),"")</f>
        <v>4.7605000000000004</v>
      </c>
      <c r="AI744" s="7">
        <v>4.93</v>
      </c>
      <c r="AJ744" s="7">
        <v>4.87</v>
      </c>
      <c r="AK744" s="7">
        <v>4.4800000000000004</v>
      </c>
      <c r="AL744" s="7">
        <v>4.8899999999999997</v>
      </c>
      <c r="AM744" s="7">
        <v>4.83</v>
      </c>
      <c r="AN744" s="7">
        <v>4.97</v>
      </c>
      <c r="AO744" s="7">
        <v>4.9400000000000004</v>
      </c>
      <c r="AP744" s="3"/>
      <c r="AQ744" s="23">
        <f t="shared" si="695"/>
        <v>0.3620000000000001</v>
      </c>
      <c r="AR744" s="23">
        <f t="shared" si="718"/>
        <v>0.24599999999999955</v>
      </c>
      <c r="AS744" s="23">
        <f t="shared" si="719"/>
        <v>0.36800000000000033</v>
      </c>
      <c r="AT744" s="23">
        <f t="shared" si="697"/>
        <v>-4.6000000000000263E-2</v>
      </c>
      <c r="AU744" s="23">
        <f t="shared" si="698"/>
        <v>4.1000000000000369E-2</v>
      </c>
      <c r="AV744" s="23" t="str">
        <f t="shared" si="699"/>
        <v/>
      </c>
      <c r="AW744" s="23" t="str">
        <f t="shared" si="700"/>
        <v/>
      </c>
      <c r="AX744" s="23" t="str">
        <f t="shared" si="701"/>
        <v/>
      </c>
      <c r="AY744" s="23">
        <f t="shared" si="702"/>
        <v>4.9999999999998934E-3</v>
      </c>
      <c r="AZ744" s="23" t="str">
        <f t="shared" si="703"/>
        <v/>
      </c>
      <c r="BA744" s="23">
        <f t="shared" si="704"/>
        <v>0.12699999999999978</v>
      </c>
      <c r="BB744" s="23">
        <f t="shared" si="705"/>
        <v>0.13400000000000034</v>
      </c>
      <c r="BC744" s="23">
        <f t="shared" si="706"/>
        <v>0.17400000000000038</v>
      </c>
      <c r="BD744" s="23">
        <f t="shared" si="707"/>
        <v>-4.6000000000000263E-2</v>
      </c>
      <c r="BE744" s="23">
        <f t="shared" si="708"/>
        <v>0.2370000000000001</v>
      </c>
      <c r="BF744" s="23">
        <f t="shared" si="709"/>
        <v>-0.36000000000000032</v>
      </c>
      <c r="BG744" s="23">
        <f t="shared" si="710"/>
        <v>-6.1499999999999666E-2</v>
      </c>
      <c r="BH744" s="23">
        <f t="shared" si="711"/>
        <v>0.10799999999999965</v>
      </c>
      <c r="BI744" s="23">
        <f t="shared" si="712"/>
        <v>4.8000000000000043E-2</v>
      </c>
      <c r="BJ744" s="23">
        <f t="shared" si="713"/>
        <v>-0.34199999999999964</v>
      </c>
      <c r="BK744" s="23">
        <f t="shared" si="714"/>
        <v>6.7999999999999616E-2</v>
      </c>
      <c r="BL744" s="23">
        <f t="shared" si="715"/>
        <v>8.0000000000000071E-3</v>
      </c>
      <c r="BM744" s="23">
        <f t="shared" si="716"/>
        <v>0.14799999999999969</v>
      </c>
      <c r="BN744" s="23">
        <f t="shared" si="717"/>
        <v>0.11800000000000033</v>
      </c>
      <c r="BP744" s="8">
        <f t="shared" si="721"/>
        <v>0.3620000000000001</v>
      </c>
      <c r="BQ744" s="8">
        <f t="shared" si="722"/>
        <v>0.24599999999999955</v>
      </c>
      <c r="BR744" s="8">
        <f t="shared" si="723"/>
        <v>0.36800000000000033</v>
      </c>
      <c r="BS744" s="8">
        <f t="shared" si="724"/>
        <v>4.6000000000000263E-2</v>
      </c>
      <c r="BT744" s="8">
        <f t="shared" si="725"/>
        <v>4.1000000000000369E-2</v>
      </c>
      <c r="BU744" s="8" t="str">
        <f t="shared" si="726"/>
        <v/>
      </c>
      <c r="BV744" s="8" t="str">
        <f t="shared" si="727"/>
        <v/>
      </c>
      <c r="BW744" s="8" t="str">
        <f t="shared" si="728"/>
        <v/>
      </c>
      <c r="BX744" s="8">
        <f t="shared" si="729"/>
        <v>4.9999999999998934E-3</v>
      </c>
      <c r="BY744" s="8" t="str">
        <f t="shared" si="730"/>
        <v/>
      </c>
      <c r="BZ744" s="8">
        <f t="shared" si="731"/>
        <v>0.12699999999999978</v>
      </c>
      <c r="CA744" s="8">
        <f t="shared" si="732"/>
        <v>0.13400000000000034</v>
      </c>
      <c r="CB744" s="8">
        <f t="shared" si="733"/>
        <v>0.17400000000000038</v>
      </c>
      <c r="CC744" s="8">
        <f t="shared" si="734"/>
        <v>4.6000000000000263E-2</v>
      </c>
      <c r="CD744" s="8">
        <f t="shared" si="735"/>
        <v>0.2370000000000001</v>
      </c>
      <c r="CE744" s="8">
        <f t="shared" si="736"/>
        <v>0.36000000000000032</v>
      </c>
      <c r="CF744" s="8">
        <f t="shared" si="737"/>
        <v>6.1499999999999666E-2</v>
      </c>
      <c r="CG744" s="8">
        <f t="shared" si="738"/>
        <v>0.10799999999999965</v>
      </c>
      <c r="CH744" s="8">
        <f t="shared" si="739"/>
        <v>4.8000000000000043E-2</v>
      </c>
      <c r="CI744" s="8">
        <f t="shared" si="740"/>
        <v>0.34199999999999964</v>
      </c>
      <c r="CJ744" s="8">
        <f t="shared" si="741"/>
        <v>6.7999999999999616E-2</v>
      </c>
      <c r="CK744" s="8">
        <f t="shared" si="742"/>
        <v>8.0000000000000071E-3</v>
      </c>
      <c r="CL744" s="8">
        <f t="shared" si="743"/>
        <v>0.14799999999999969</v>
      </c>
      <c r="CM744" s="8">
        <f t="shared" si="744"/>
        <v>0.11800000000000033</v>
      </c>
      <c r="CN744" s="8"/>
    </row>
    <row r="745" spans="1:92">
      <c r="A745" s="1">
        <f t="shared" si="696"/>
        <v>743</v>
      </c>
      <c r="B745" s="2" t="s">
        <v>48</v>
      </c>
      <c r="C745" s="1">
        <v>6</v>
      </c>
      <c r="D745" s="4">
        <f t="shared" si="694"/>
        <v>69</v>
      </c>
      <c r="E745" s="4" t="s">
        <v>148</v>
      </c>
      <c r="F745" s="4">
        <v>1</v>
      </c>
      <c r="G745" s="4" t="s">
        <v>13</v>
      </c>
      <c r="H745" s="4" t="s">
        <v>14</v>
      </c>
      <c r="I745" s="4"/>
      <c r="J745" s="5">
        <v>88.4</v>
      </c>
      <c r="K745" s="67">
        <v>4.0000000000000001E-3</v>
      </c>
      <c r="L745" s="41">
        <v>4.9590000000000014</v>
      </c>
      <c r="M745" s="132" t="s">
        <v>234</v>
      </c>
      <c r="N745" s="1" t="s">
        <v>15</v>
      </c>
      <c r="O745" s="23">
        <v>4.9610000000000021</v>
      </c>
      <c r="P745" s="1" t="s">
        <v>9</v>
      </c>
      <c r="Q745" s="3" t="s">
        <v>227</v>
      </c>
      <c r="R745" s="23">
        <v>5.218</v>
      </c>
      <c r="S745" s="23">
        <v>4.9909999999999997</v>
      </c>
      <c r="T745" s="23">
        <v>5.359</v>
      </c>
      <c r="U745" s="23">
        <v>4.931</v>
      </c>
      <c r="V745" s="23">
        <v>5.1740000000000004</v>
      </c>
      <c r="W745" s="6">
        <v>5.0410000000000004</v>
      </c>
      <c r="X745" s="6">
        <v>5.0389999999999997</v>
      </c>
      <c r="Y745" s="6">
        <v>5.0270000000000001</v>
      </c>
      <c r="Z745" s="1">
        <v>4.9619999999999997</v>
      </c>
      <c r="AA745" s="1">
        <v>4.9610000000000003</v>
      </c>
      <c r="AB745" s="23">
        <v>5.306</v>
      </c>
      <c r="AC745" s="23">
        <v>5.3049999999999997</v>
      </c>
      <c r="AD745" s="1">
        <v>5.202</v>
      </c>
      <c r="AE745" s="1">
        <v>5.0869999999999997</v>
      </c>
      <c r="AF745" s="1">
        <v>4.9779999999999998</v>
      </c>
      <c r="AG745" s="1">
        <v>4.9950000000000001</v>
      </c>
      <c r="AH745" s="6">
        <f t="shared" ref="AH745:AH758" si="746">IF((AF745&lt;&gt;0)*AND(AG745&lt;&gt;0),AVERAGE(AF745:AG745),"")</f>
        <v>4.9864999999999995</v>
      </c>
      <c r="AI745" s="7">
        <v>5.43</v>
      </c>
      <c r="AJ745" s="7">
        <v>5.15</v>
      </c>
      <c r="AK745" s="7">
        <v>4.8099999999999996</v>
      </c>
      <c r="AL745" s="7">
        <v>5.18</v>
      </c>
      <c r="AM745" s="7">
        <v>5.13</v>
      </c>
      <c r="AN745" s="7">
        <v>5.19</v>
      </c>
      <c r="AO745" s="7">
        <v>5.15</v>
      </c>
      <c r="AP745" s="3"/>
      <c r="AQ745" s="23">
        <f t="shared" si="695"/>
        <v>0.25899999999999856</v>
      </c>
      <c r="AR745" s="23">
        <f t="shared" si="718"/>
        <v>3.1999999999998252E-2</v>
      </c>
      <c r="AS745" s="23">
        <f t="shared" si="719"/>
        <v>0.39999999999999858</v>
      </c>
      <c r="AT745" s="23">
        <f t="shared" si="697"/>
        <v>-2.8000000000001357E-2</v>
      </c>
      <c r="AU745" s="23">
        <f t="shared" si="698"/>
        <v>0.21499999999999897</v>
      </c>
      <c r="AV745" s="23">
        <f t="shared" si="699"/>
        <v>8.1999999999998963E-2</v>
      </c>
      <c r="AW745" s="23">
        <f t="shared" si="700"/>
        <v>7.9999999999998295E-2</v>
      </c>
      <c r="AX745" s="23">
        <f t="shared" si="701"/>
        <v>6.7999999999998728E-2</v>
      </c>
      <c r="AY745" s="23">
        <f t="shared" si="702"/>
        <v>2.9999999999983373E-3</v>
      </c>
      <c r="AZ745" s="23">
        <f t="shared" si="703"/>
        <v>1.9999999999988916E-3</v>
      </c>
      <c r="BA745" s="23">
        <f t="shared" si="704"/>
        <v>0.34699999999999864</v>
      </c>
      <c r="BB745" s="23">
        <f t="shared" si="705"/>
        <v>0.34599999999999831</v>
      </c>
      <c r="BC745" s="23">
        <f t="shared" si="706"/>
        <v>0.24299999999999855</v>
      </c>
      <c r="BD745" s="23">
        <f t="shared" si="707"/>
        <v>0.12799999999999834</v>
      </c>
      <c r="BE745" s="23">
        <f t="shared" si="708"/>
        <v>1.8999999999998352E-2</v>
      </c>
      <c r="BF745" s="23">
        <f t="shared" si="709"/>
        <v>3.59999999999987E-2</v>
      </c>
      <c r="BG745" s="23">
        <f t="shared" si="710"/>
        <v>2.7499999999998082E-2</v>
      </c>
      <c r="BH745" s="23">
        <f t="shared" si="711"/>
        <v>0.47099999999999831</v>
      </c>
      <c r="BI745" s="23">
        <f t="shared" si="712"/>
        <v>0.19099999999999895</v>
      </c>
      <c r="BJ745" s="23">
        <f t="shared" si="713"/>
        <v>-0.1490000000000018</v>
      </c>
      <c r="BK745" s="23">
        <f t="shared" si="714"/>
        <v>0.22099999999999831</v>
      </c>
      <c r="BL745" s="23">
        <f t="shared" si="715"/>
        <v>0.17099999999999849</v>
      </c>
      <c r="BM745" s="23">
        <f t="shared" si="716"/>
        <v>0.23099999999999898</v>
      </c>
      <c r="BN745" s="23">
        <f t="shared" si="717"/>
        <v>0.19099999999999895</v>
      </c>
      <c r="BP745" s="8">
        <f t="shared" si="721"/>
        <v>0.25899999999999856</v>
      </c>
      <c r="BQ745" s="8">
        <f t="shared" si="722"/>
        <v>3.1999999999998252E-2</v>
      </c>
      <c r="BR745" s="8">
        <f t="shared" si="723"/>
        <v>0.39999999999999858</v>
      </c>
      <c r="BS745" s="8">
        <f t="shared" si="724"/>
        <v>2.8000000000001357E-2</v>
      </c>
      <c r="BT745" s="8">
        <f t="shared" si="725"/>
        <v>0.21499999999999897</v>
      </c>
      <c r="BU745" s="8">
        <f t="shared" si="726"/>
        <v>8.1999999999998963E-2</v>
      </c>
      <c r="BV745" s="8">
        <f t="shared" si="727"/>
        <v>7.9999999999998295E-2</v>
      </c>
      <c r="BW745" s="8">
        <f t="shared" si="728"/>
        <v>6.7999999999998728E-2</v>
      </c>
      <c r="BX745" s="8">
        <f t="shared" si="729"/>
        <v>2.9999999999983373E-3</v>
      </c>
      <c r="BY745" s="8">
        <f t="shared" si="730"/>
        <v>1.9999999999988916E-3</v>
      </c>
      <c r="BZ745" s="8">
        <f t="shared" si="731"/>
        <v>0.34699999999999864</v>
      </c>
      <c r="CA745" s="8">
        <f t="shared" si="732"/>
        <v>0.34599999999999831</v>
      </c>
      <c r="CB745" s="8">
        <f t="shared" si="733"/>
        <v>0.24299999999999855</v>
      </c>
      <c r="CC745" s="8">
        <f t="shared" si="734"/>
        <v>0.12799999999999834</v>
      </c>
      <c r="CD745" s="8">
        <f t="shared" si="735"/>
        <v>1.8999999999998352E-2</v>
      </c>
      <c r="CE745" s="8">
        <f t="shared" si="736"/>
        <v>3.59999999999987E-2</v>
      </c>
      <c r="CF745" s="8">
        <f t="shared" si="737"/>
        <v>2.7499999999998082E-2</v>
      </c>
      <c r="CG745" s="8">
        <f t="shared" si="738"/>
        <v>0.47099999999999831</v>
      </c>
      <c r="CH745" s="8">
        <f t="shared" si="739"/>
        <v>0.19099999999999895</v>
      </c>
      <c r="CI745" s="8">
        <f t="shared" si="740"/>
        <v>0.1490000000000018</v>
      </c>
      <c r="CJ745" s="8">
        <f t="shared" si="741"/>
        <v>0.22099999999999831</v>
      </c>
      <c r="CK745" s="8">
        <f t="shared" si="742"/>
        <v>0.17099999999999849</v>
      </c>
      <c r="CL745" s="8">
        <f t="shared" si="743"/>
        <v>0.23099999999999898</v>
      </c>
      <c r="CM745" s="8">
        <f t="shared" si="744"/>
        <v>0.19099999999999895</v>
      </c>
      <c r="CN745" s="8"/>
    </row>
    <row r="746" spans="1:92">
      <c r="A746" s="1">
        <f t="shared" si="696"/>
        <v>744</v>
      </c>
      <c r="B746" s="19"/>
      <c r="C746" s="1">
        <v>6</v>
      </c>
      <c r="D746" s="4">
        <f t="shared" si="694"/>
        <v>69</v>
      </c>
      <c r="E746" s="4" t="s">
        <v>157</v>
      </c>
      <c r="F746" s="4">
        <v>1</v>
      </c>
      <c r="G746" s="4" t="s">
        <v>13</v>
      </c>
      <c r="H746" s="4" t="s">
        <v>19</v>
      </c>
      <c r="I746" s="4"/>
      <c r="J746" s="5">
        <v>86.5</v>
      </c>
      <c r="K746" s="67">
        <v>2.8000000000000001E-2</v>
      </c>
      <c r="L746" s="41">
        <v>5.1330000000000009</v>
      </c>
      <c r="M746" s="132" t="s">
        <v>234</v>
      </c>
      <c r="N746" s="1" t="s">
        <v>15</v>
      </c>
      <c r="O746" s="23">
        <v>5.13</v>
      </c>
      <c r="P746" s="1" t="s">
        <v>9</v>
      </c>
      <c r="Q746" s="3" t="s">
        <v>227</v>
      </c>
      <c r="R746" s="23">
        <v>5.3959999999999999</v>
      </c>
      <c r="S746" s="23">
        <v>5.3239999999999998</v>
      </c>
      <c r="T746" s="23">
        <v>5.5659999999999998</v>
      </c>
      <c r="U746" s="23">
        <v>4.9080000000000004</v>
      </c>
      <c r="V746" s="23">
        <v>5.2949999999999999</v>
      </c>
      <c r="W746" s="6">
        <v>5.226</v>
      </c>
      <c r="X746" s="6">
        <v>5.2320000000000002</v>
      </c>
      <c r="Y746" s="6">
        <v>5.2030000000000003</v>
      </c>
      <c r="Z746" s="1">
        <v>5.1749999999999998</v>
      </c>
      <c r="AA746" s="1">
        <v>5.1539999999999999</v>
      </c>
      <c r="AB746" s="23">
        <v>5.0999999999999996</v>
      </c>
      <c r="AC746" s="23">
        <v>5.09</v>
      </c>
      <c r="AD746" s="1">
        <v>5.1669999999999998</v>
      </c>
      <c r="AE746" s="1">
        <v>4.8719999999999999</v>
      </c>
      <c r="AF746" s="1">
        <v>5.3289999999999997</v>
      </c>
      <c r="AG746" s="1">
        <v>5.0810000000000004</v>
      </c>
      <c r="AH746" s="6">
        <f t="shared" si="746"/>
        <v>5.2050000000000001</v>
      </c>
      <c r="AI746" s="7">
        <v>5.03</v>
      </c>
      <c r="AJ746" s="7">
        <v>5.18</v>
      </c>
      <c r="AK746" s="7">
        <v>4.76</v>
      </c>
      <c r="AL746" s="7">
        <v>5.15</v>
      </c>
      <c r="AM746" s="7">
        <v>5.09</v>
      </c>
      <c r="AN746" s="7">
        <v>5.34</v>
      </c>
      <c r="AO746" s="7">
        <v>5.31</v>
      </c>
      <c r="AP746" s="3"/>
      <c r="AQ746" s="23">
        <f t="shared" si="695"/>
        <v>0.26299999999999901</v>
      </c>
      <c r="AR746" s="23">
        <f t="shared" si="718"/>
        <v>0.19099999999999895</v>
      </c>
      <c r="AS746" s="23">
        <f t="shared" si="719"/>
        <v>0.43299999999999894</v>
      </c>
      <c r="AT746" s="23">
        <f t="shared" si="697"/>
        <v>-0.22500000000000053</v>
      </c>
      <c r="AU746" s="23">
        <f t="shared" si="698"/>
        <v>0.16199999999999903</v>
      </c>
      <c r="AV746" s="23">
        <f t="shared" si="699"/>
        <v>9.2999999999999083E-2</v>
      </c>
      <c r="AW746" s="23">
        <f t="shared" si="700"/>
        <v>9.8999999999999311E-2</v>
      </c>
      <c r="AX746" s="23">
        <f t="shared" si="701"/>
        <v>6.9999999999999396E-2</v>
      </c>
      <c r="AY746" s="23">
        <f t="shared" si="702"/>
        <v>4.1999999999998927E-2</v>
      </c>
      <c r="AZ746" s="23">
        <f t="shared" si="703"/>
        <v>2.0999999999999019E-2</v>
      </c>
      <c r="BA746" s="23">
        <f t="shared" si="704"/>
        <v>-3.3000000000001251E-2</v>
      </c>
      <c r="BB746" s="23">
        <f t="shared" si="705"/>
        <v>-4.3000000000001037E-2</v>
      </c>
      <c r="BC746" s="23">
        <f t="shared" si="706"/>
        <v>3.399999999999892E-2</v>
      </c>
      <c r="BD746" s="23">
        <f t="shared" si="707"/>
        <v>-0.26100000000000101</v>
      </c>
      <c r="BE746" s="23">
        <f t="shared" si="708"/>
        <v>0.19599999999999884</v>
      </c>
      <c r="BF746" s="23">
        <f t="shared" si="709"/>
        <v>-5.200000000000049E-2</v>
      </c>
      <c r="BG746" s="23">
        <f t="shared" si="710"/>
        <v>7.1999999999999176E-2</v>
      </c>
      <c r="BH746" s="23">
        <f t="shared" si="711"/>
        <v>-0.10300000000000065</v>
      </c>
      <c r="BI746" s="23">
        <f t="shared" si="712"/>
        <v>4.699999999999882E-2</v>
      </c>
      <c r="BJ746" s="23">
        <f t="shared" si="713"/>
        <v>-0.37300000000000111</v>
      </c>
      <c r="BK746" s="23">
        <f t="shared" si="714"/>
        <v>1.699999999999946E-2</v>
      </c>
      <c r="BL746" s="23">
        <f t="shared" si="715"/>
        <v>-4.3000000000001037E-2</v>
      </c>
      <c r="BM746" s="23">
        <f t="shared" si="716"/>
        <v>0.20699999999999896</v>
      </c>
      <c r="BN746" s="23">
        <f t="shared" si="717"/>
        <v>0.17699999999999871</v>
      </c>
      <c r="BP746" s="8">
        <f t="shared" si="721"/>
        <v>0.26299999999999901</v>
      </c>
      <c r="BQ746" s="8">
        <f t="shared" si="722"/>
        <v>0.19099999999999895</v>
      </c>
      <c r="BR746" s="8">
        <f t="shared" si="723"/>
        <v>0.43299999999999894</v>
      </c>
      <c r="BS746" s="8">
        <f t="shared" si="724"/>
        <v>0.22500000000000053</v>
      </c>
      <c r="BT746" s="8">
        <f t="shared" si="725"/>
        <v>0.16199999999999903</v>
      </c>
      <c r="BU746" s="8">
        <f t="shared" si="726"/>
        <v>9.2999999999999083E-2</v>
      </c>
      <c r="BV746" s="8">
        <f t="shared" si="727"/>
        <v>9.8999999999999311E-2</v>
      </c>
      <c r="BW746" s="8">
        <f t="shared" si="728"/>
        <v>6.9999999999999396E-2</v>
      </c>
      <c r="BX746" s="8">
        <f t="shared" si="729"/>
        <v>4.1999999999998927E-2</v>
      </c>
      <c r="BY746" s="8">
        <f t="shared" si="730"/>
        <v>2.0999999999999019E-2</v>
      </c>
      <c r="BZ746" s="8">
        <f t="shared" si="731"/>
        <v>3.3000000000001251E-2</v>
      </c>
      <c r="CA746" s="8">
        <f t="shared" si="732"/>
        <v>4.3000000000001037E-2</v>
      </c>
      <c r="CB746" s="8">
        <f t="shared" si="733"/>
        <v>3.399999999999892E-2</v>
      </c>
      <c r="CC746" s="8">
        <f t="shared" si="734"/>
        <v>0.26100000000000101</v>
      </c>
      <c r="CD746" s="8">
        <f t="shared" si="735"/>
        <v>0.19599999999999884</v>
      </c>
      <c r="CE746" s="8">
        <f t="shared" si="736"/>
        <v>5.200000000000049E-2</v>
      </c>
      <c r="CF746" s="8">
        <f t="shared" si="737"/>
        <v>7.1999999999999176E-2</v>
      </c>
      <c r="CG746" s="8">
        <f t="shared" si="738"/>
        <v>0.10300000000000065</v>
      </c>
      <c r="CH746" s="8">
        <f t="shared" si="739"/>
        <v>4.699999999999882E-2</v>
      </c>
      <c r="CI746" s="8">
        <f t="shared" si="740"/>
        <v>0.37300000000000111</v>
      </c>
      <c r="CJ746" s="8">
        <f t="shared" si="741"/>
        <v>1.699999999999946E-2</v>
      </c>
      <c r="CK746" s="8">
        <f t="shared" si="742"/>
        <v>4.3000000000001037E-2</v>
      </c>
      <c r="CL746" s="8">
        <f t="shared" si="743"/>
        <v>0.20699999999999896</v>
      </c>
      <c r="CM746" s="8">
        <f t="shared" si="744"/>
        <v>0.17699999999999871</v>
      </c>
      <c r="CN746" s="8"/>
    </row>
    <row r="747" spans="1:92">
      <c r="A747" s="1">
        <f t="shared" si="696"/>
        <v>745</v>
      </c>
      <c r="B747" s="19"/>
      <c r="C747" s="1">
        <v>6</v>
      </c>
      <c r="D747" s="4">
        <f t="shared" si="694"/>
        <v>69</v>
      </c>
      <c r="E747" s="4" t="s">
        <v>151</v>
      </c>
      <c r="F747" s="4">
        <v>1</v>
      </c>
      <c r="G747" s="4" t="s">
        <v>13</v>
      </c>
      <c r="H747" s="4" t="s">
        <v>14</v>
      </c>
      <c r="I747" s="4"/>
      <c r="J747" s="5">
        <v>87.9</v>
      </c>
      <c r="K747" s="74"/>
      <c r="L747" s="41">
        <v>5.3990000000000009</v>
      </c>
      <c r="M747" s="132" t="s">
        <v>234</v>
      </c>
      <c r="N747" s="1" t="s">
        <v>15</v>
      </c>
      <c r="O747" s="23">
        <v>5.4089999999999998</v>
      </c>
      <c r="P747" s="1" t="s">
        <v>9</v>
      </c>
      <c r="Q747" s="3" t="s">
        <v>227</v>
      </c>
      <c r="R747" s="23">
        <v>5.3259999999999996</v>
      </c>
      <c r="S747" s="23">
        <v>5.2759999999999998</v>
      </c>
      <c r="T747" s="23">
        <v>5.7679999999999998</v>
      </c>
      <c r="U747" s="23">
        <v>5.3490000000000002</v>
      </c>
      <c r="V747" s="23">
        <v>5.6420000000000003</v>
      </c>
      <c r="W747" s="6">
        <v>5.4589999999999996</v>
      </c>
      <c r="X747" s="6">
        <v>5.4610000000000003</v>
      </c>
      <c r="Y747" s="6">
        <v>5.4829999999999997</v>
      </c>
      <c r="Z747" s="1">
        <v>5.3959999999999999</v>
      </c>
      <c r="AA747" s="1">
        <v>5.3970000000000002</v>
      </c>
      <c r="AB747" s="23">
        <v>6.5359999999999996</v>
      </c>
      <c r="AC747" s="23">
        <v>5.6520000000000001</v>
      </c>
      <c r="AD747" s="1">
        <v>5.5270000000000001</v>
      </c>
      <c r="AE747" s="1">
        <v>5.4020000000000001</v>
      </c>
      <c r="AF747" s="1">
        <v>5.2649999999999997</v>
      </c>
      <c r="AG747" s="1">
        <v>5.7050000000000001</v>
      </c>
      <c r="AH747" s="6">
        <f t="shared" si="746"/>
        <v>5.4849999999999994</v>
      </c>
      <c r="AI747" s="7">
        <v>6.3</v>
      </c>
      <c r="AJ747" s="7">
        <v>5.46</v>
      </c>
      <c r="AK747" s="7">
        <v>5.03</v>
      </c>
      <c r="AL747" s="7">
        <v>5.63</v>
      </c>
      <c r="AM747" s="7">
        <v>5.59</v>
      </c>
      <c r="AN747" s="7">
        <v>5.35</v>
      </c>
      <c r="AO747" s="7">
        <v>5.29</v>
      </c>
      <c r="AP747" s="3"/>
      <c r="AQ747" s="23">
        <f t="shared" si="695"/>
        <v>-7.3000000000001286E-2</v>
      </c>
      <c r="AR747" s="23">
        <f t="shared" si="718"/>
        <v>-0.12300000000000111</v>
      </c>
      <c r="AS747" s="23">
        <f t="shared" si="719"/>
        <v>0.36899999999999888</v>
      </c>
      <c r="AT747" s="23">
        <f t="shared" si="697"/>
        <v>-5.0000000000000711E-2</v>
      </c>
      <c r="AU747" s="23">
        <f t="shared" si="698"/>
        <v>0.24299999999999944</v>
      </c>
      <c r="AV747" s="23">
        <f t="shared" si="699"/>
        <v>5.9999999999998721E-2</v>
      </c>
      <c r="AW747" s="23">
        <f t="shared" si="700"/>
        <v>6.1999999999999389E-2</v>
      </c>
      <c r="AX747" s="23">
        <f t="shared" si="701"/>
        <v>8.3999999999998742E-2</v>
      </c>
      <c r="AY747" s="23">
        <f t="shared" si="702"/>
        <v>-3.0000000000010019E-3</v>
      </c>
      <c r="AZ747" s="23">
        <f t="shared" si="703"/>
        <v>-2.0000000000006679E-3</v>
      </c>
      <c r="BA747" s="23">
        <f t="shared" si="704"/>
        <v>1.1369999999999987</v>
      </c>
      <c r="BB747" s="23">
        <f t="shared" si="705"/>
        <v>0.25299999999999923</v>
      </c>
      <c r="BC747" s="23">
        <f t="shared" si="706"/>
        <v>0.12799999999999923</v>
      </c>
      <c r="BD747" s="23">
        <f t="shared" si="707"/>
        <v>2.9999999999992255E-3</v>
      </c>
      <c r="BE747" s="23">
        <f t="shared" si="708"/>
        <v>-0.13400000000000123</v>
      </c>
      <c r="BF747" s="23">
        <f t="shared" si="709"/>
        <v>0.30599999999999916</v>
      </c>
      <c r="BG747" s="23">
        <f t="shared" si="710"/>
        <v>8.5999999999998522E-2</v>
      </c>
      <c r="BH747" s="23">
        <f t="shared" si="711"/>
        <v>0.90099999999999891</v>
      </c>
      <c r="BI747" s="23">
        <f t="shared" si="712"/>
        <v>6.0999999999999055E-2</v>
      </c>
      <c r="BJ747" s="23">
        <f t="shared" si="713"/>
        <v>-0.36900000000000066</v>
      </c>
      <c r="BK747" s="23">
        <f t="shared" si="714"/>
        <v>0.23099999999999898</v>
      </c>
      <c r="BL747" s="23">
        <f t="shared" si="715"/>
        <v>0.19099999999999895</v>
      </c>
      <c r="BM747" s="23">
        <f t="shared" si="716"/>
        <v>-4.9000000000001265E-2</v>
      </c>
      <c r="BN747" s="23">
        <f t="shared" si="717"/>
        <v>-0.10900000000000087</v>
      </c>
      <c r="BP747" s="8">
        <f t="shared" si="721"/>
        <v>7.3000000000001286E-2</v>
      </c>
      <c r="BQ747" s="8">
        <f t="shared" si="722"/>
        <v>0.12300000000000111</v>
      </c>
      <c r="BR747" s="8">
        <f t="shared" si="723"/>
        <v>0.36899999999999888</v>
      </c>
      <c r="BS747" s="8">
        <f t="shared" si="724"/>
        <v>5.0000000000000711E-2</v>
      </c>
      <c r="BT747" s="8">
        <f t="shared" si="725"/>
        <v>0.24299999999999944</v>
      </c>
      <c r="BU747" s="8">
        <f t="shared" si="726"/>
        <v>5.9999999999998721E-2</v>
      </c>
      <c r="BV747" s="8">
        <f t="shared" si="727"/>
        <v>6.1999999999999389E-2</v>
      </c>
      <c r="BW747" s="8">
        <f t="shared" si="728"/>
        <v>8.3999999999998742E-2</v>
      </c>
      <c r="BX747" s="8">
        <f t="shared" si="729"/>
        <v>3.0000000000010019E-3</v>
      </c>
      <c r="BY747" s="8">
        <f t="shared" si="730"/>
        <v>2.0000000000006679E-3</v>
      </c>
      <c r="BZ747" s="8">
        <f t="shared" si="731"/>
        <v>1.1369999999999987</v>
      </c>
      <c r="CA747" s="8">
        <f t="shared" si="732"/>
        <v>0.25299999999999923</v>
      </c>
      <c r="CB747" s="8">
        <f t="shared" si="733"/>
        <v>0.12799999999999923</v>
      </c>
      <c r="CC747" s="8">
        <f t="shared" si="734"/>
        <v>2.9999999999992255E-3</v>
      </c>
      <c r="CD747" s="8">
        <f t="shared" si="735"/>
        <v>0.13400000000000123</v>
      </c>
      <c r="CE747" s="8">
        <f t="shared" si="736"/>
        <v>0.30599999999999916</v>
      </c>
      <c r="CF747" s="8">
        <f t="shared" si="737"/>
        <v>8.5999999999998522E-2</v>
      </c>
      <c r="CG747" s="8">
        <f t="shared" si="738"/>
        <v>0.90099999999999891</v>
      </c>
      <c r="CH747" s="8">
        <f t="shared" si="739"/>
        <v>6.0999999999999055E-2</v>
      </c>
      <c r="CI747" s="8">
        <f t="shared" si="740"/>
        <v>0.36900000000000066</v>
      </c>
      <c r="CJ747" s="8">
        <f t="shared" si="741"/>
        <v>0.23099999999999898</v>
      </c>
      <c r="CK747" s="8">
        <f t="shared" si="742"/>
        <v>0.19099999999999895</v>
      </c>
      <c r="CL747" s="8">
        <f t="shared" si="743"/>
        <v>4.9000000000001265E-2</v>
      </c>
      <c r="CM747" s="8">
        <f t="shared" si="744"/>
        <v>0.10900000000000087</v>
      </c>
      <c r="CN747" s="8"/>
    </row>
    <row r="748" spans="1:92">
      <c r="A748" s="1">
        <f t="shared" si="696"/>
        <v>746</v>
      </c>
      <c r="B748" s="19"/>
      <c r="C748" s="1">
        <v>6</v>
      </c>
      <c r="D748" s="4">
        <f t="shared" si="694"/>
        <v>69</v>
      </c>
      <c r="E748" s="4" t="s">
        <v>135</v>
      </c>
      <c r="F748" s="4">
        <v>1</v>
      </c>
      <c r="G748" s="4" t="s">
        <v>13</v>
      </c>
      <c r="H748" s="4" t="s">
        <v>19</v>
      </c>
      <c r="I748" s="4"/>
      <c r="J748" s="5">
        <v>92.1</v>
      </c>
      <c r="K748" s="67">
        <v>0.01</v>
      </c>
      <c r="L748" s="41">
        <v>6.6339999999999995</v>
      </c>
      <c r="M748" s="132" t="s">
        <v>234</v>
      </c>
      <c r="N748" s="1" t="s">
        <v>15</v>
      </c>
      <c r="O748" s="23">
        <v>6.6269999999999998</v>
      </c>
      <c r="P748" s="1" t="s">
        <v>9</v>
      </c>
      <c r="Q748" s="3" t="s">
        <v>227</v>
      </c>
      <c r="R748" s="23">
        <v>6.8369999999999997</v>
      </c>
      <c r="S748" s="23">
        <v>6.6840000000000002</v>
      </c>
      <c r="T748" s="23">
        <v>6.8719999999999999</v>
      </c>
      <c r="U748" s="23">
        <v>6.6520000000000001</v>
      </c>
      <c r="V748" s="23">
        <v>6.7130000000000001</v>
      </c>
      <c r="W748" s="23">
        <v>6.734</v>
      </c>
      <c r="X748" s="23">
        <v>6.6669999999999998</v>
      </c>
      <c r="Y748" s="23">
        <v>6.6459999999999999</v>
      </c>
      <c r="Z748" s="23">
        <v>6.63</v>
      </c>
      <c r="AA748" s="23">
        <v>6.6369999999999996</v>
      </c>
      <c r="AB748" s="23">
        <v>6.5359999999999996</v>
      </c>
      <c r="AC748" s="23">
        <v>6.5720000000000001</v>
      </c>
      <c r="AD748" s="1">
        <v>6.6050000000000004</v>
      </c>
      <c r="AE748" s="1">
        <v>6.3639999999999999</v>
      </c>
      <c r="AF748" s="1">
        <v>6.6479999999999997</v>
      </c>
      <c r="AG748" s="1">
        <v>6.3890000000000002</v>
      </c>
      <c r="AH748" s="6">
        <f t="shared" si="746"/>
        <v>6.5184999999999995</v>
      </c>
      <c r="AI748" s="7">
        <v>7.9</v>
      </c>
      <c r="AJ748" s="7">
        <v>6.92</v>
      </c>
      <c r="AK748" s="7">
        <v>6.27</v>
      </c>
      <c r="AL748" s="7">
        <v>7.04</v>
      </c>
      <c r="AM748" s="7">
        <v>6.93</v>
      </c>
      <c r="AN748" s="7">
        <v>6.8</v>
      </c>
      <c r="AO748" s="7">
        <v>6.69</v>
      </c>
      <c r="AP748" s="3"/>
      <c r="AQ748" s="23">
        <f t="shared" si="695"/>
        <v>0.20300000000000029</v>
      </c>
      <c r="AR748" s="23">
        <f t="shared" si="718"/>
        <v>5.0000000000000711E-2</v>
      </c>
      <c r="AS748" s="23">
        <f t="shared" si="719"/>
        <v>0.23800000000000043</v>
      </c>
      <c r="AT748" s="23">
        <f t="shared" si="697"/>
        <v>1.8000000000000682E-2</v>
      </c>
      <c r="AU748" s="23">
        <f t="shared" si="698"/>
        <v>7.9000000000000625E-2</v>
      </c>
      <c r="AV748" s="23">
        <f t="shared" si="699"/>
        <v>0.10000000000000053</v>
      </c>
      <c r="AW748" s="23">
        <f t="shared" si="700"/>
        <v>3.3000000000000362E-2</v>
      </c>
      <c r="AX748" s="23">
        <f t="shared" si="701"/>
        <v>1.2000000000000455E-2</v>
      </c>
      <c r="AY748" s="23">
        <f t="shared" si="702"/>
        <v>-3.9999999999995595E-3</v>
      </c>
      <c r="AZ748" s="23">
        <f t="shared" si="703"/>
        <v>3.0000000000001137E-3</v>
      </c>
      <c r="BA748" s="23">
        <f t="shared" si="704"/>
        <v>-9.7999999999999865E-2</v>
      </c>
      <c r="BB748" s="23">
        <f t="shared" si="705"/>
        <v>-6.1999999999999389E-2</v>
      </c>
      <c r="BC748" s="23">
        <f t="shared" si="706"/>
        <v>-2.8999999999999027E-2</v>
      </c>
      <c r="BD748" s="23">
        <f t="shared" si="707"/>
        <v>-0.26999999999999957</v>
      </c>
      <c r="BE748" s="23">
        <f t="shared" si="708"/>
        <v>1.4000000000000234E-2</v>
      </c>
      <c r="BF748" s="23">
        <f t="shared" si="709"/>
        <v>-0.24499999999999922</v>
      </c>
      <c r="BG748" s="23">
        <f t="shared" si="710"/>
        <v>-0.11549999999999994</v>
      </c>
      <c r="BH748" s="23">
        <f t="shared" si="711"/>
        <v>1.2660000000000009</v>
      </c>
      <c r="BI748" s="23">
        <f t="shared" si="712"/>
        <v>0.28600000000000048</v>
      </c>
      <c r="BJ748" s="23">
        <f t="shared" si="713"/>
        <v>-0.36399999999999988</v>
      </c>
      <c r="BK748" s="23">
        <f t="shared" si="714"/>
        <v>0.40600000000000058</v>
      </c>
      <c r="BL748" s="23">
        <f t="shared" si="715"/>
        <v>0.29600000000000026</v>
      </c>
      <c r="BM748" s="23">
        <f t="shared" si="716"/>
        <v>0.16600000000000037</v>
      </c>
      <c r="BN748" s="23">
        <f t="shared" si="717"/>
        <v>5.6000000000000938E-2</v>
      </c>
      <c r="BP748" s="8">
        <f t="shared" si="721"/>
        <v>0.20300000000000029</v>
      </c>
      <c r="BQ748" s="8">
        <f t="shared" si="722"/>
        <v>5.0000000000000711E-2</v>
      </c>
      <c r="BR748" s="8">
        <f t="shared" si="723"/>
        <v>0.23800000000000043</v>
      </c>
      <c r="BS748" s="8">
        <f t="shared" si="724"/>
        <v>1.8000000000000682E-2</v>
      </c>
      <c r="BT748" s="8">
        <f t="shared" si="725"/>
        <v>7.9000000000000625E-2</v>
      </c>
      <c r="BU748" s="8">
        <f t="shared" si="726"/>
        <v>0.10000000000000053</v>
      </c>
      <c r="BV748" s="8">
        <f t="shared" si="727"/>
        <v>3.3000000000000362E-2</v>
      </c>
      <c r="BW748" s="8">
        <f t="shared" si="728"/>
        <v>1.2000000000000455E-2</v>
      </c>
      <c r="BX748" s="8">
        <f t="shared" si="729"/>
        <v>3.9999999999995595E-3</v>
      </c>
      <c r="BY748" s="8">
        <f t="shared" si="730"/>
        <v>3.0000000000001137E-3</v>
      </c>
      <c r="BZ748" s="8">
        <f t="shared" si="731"/>
        <v>9.7999999999999865E-2</v>
      </c>
      <c r="CA748" s="8">
        <f t="shared" si="732"/>
        <v>6.1999999999999389E-2</v>
      </c>
      <c r="CB748" s="8">
        <f t="shared" si="733"/>
        <v>2.8999999999999027E-2</v>
      </c>
      <c r="CC748" s="8">
        <f t="shared" si="734"/>
        <v>0.26999999999999957</v>
      </c>
      <c r="CD748" s="8">
        <f t="shared" si="735"/>
        <v>1.4000000000000234E-2</v>
      </c>
      <c r="CE748" s="8">
        <f t="shared" si="736"/>
        <v>0.24499999999999922</v>
      </c>
      <c r="CF748" s="8">
        <f t="shared" si="737"/>
        <v>0.11549999999999994</v>
      </c>
      <c r="CG748" s="8">
        <f t="shared" si="738"/>
        <v>1.2660000000000009</v>
      </c>
      <c r="CH748" s="8">
        <f t="shared" si="739"/>
        <v>0.28600000000000048</v>
      </c>
      <c r="CI748" s="8">
        <f t="shared" si="740"/>
        <v>0.36399999999999988</v>
      </c>
      <c r="CJ748" s="8">
        <f t="shared" si="741"/>
        <v>0.40600000000000058</v>
      </c>
      <c r="CK748" s="8">
        <f t="shared" si="742"/>
        <v>0.29600000000000026</v>
      </c>
      <c r="CL748" s="8">
        <f t="shared" si="743"/>
        <v>0.16600000000000037</v>
      </c>
      <c r="CM748" s="8">
        <f t="shared" si="744"/>
        <v>5.6000000000000938E-2</v>
      </c>
      <c r="CN748" s="8"/>
    </row>
    <row r="749" spans="1:92">
      <c r="A749" s="1">
        <f t="shared" si="696"/>
        <v>747</v>
      </c>
      <c r="B749" s="19"/>
      <c r="C749" s="1">
        <v>6</v>
      </c>
      <c r="D749" s="4">
        <f t="shared" si="694"/>
        <v>69</v>
      </c>
      <c r="E749" s="4" t="s">
        <v>135</v>
      </c>
      <c r="F749" s="4">
        <v>1</v>
      </c>
      <c r="G749" s="4" t="s">
        <v>16</v>
      </c>
      <c r="H749" s="4" t="s">
        <v>17</v>
      </c>
      <c r="I749" s="4"/>
      <c r="J749" s="5">
        <v>89.7</v>
      </c>
      <c r="K749" s="67">
        <v>1.0999999999999999E-2</v>
      </c>
      <c r="L749" s="41">
        <v>6.7649999999999997</v>
      </c>
      <c r="M749" s="132" t="s">
        <v>234</v>
      </c>
      <c r="N749" s="1" t="s">
        <v>15</v>
      </c>
      <c r="O749" s="23">
        <v>6.802999999999999</v>
      </c>
      <c r="P749" s="1" t="s">
        <v>9</v>
      </c>
      <c r="Q749" s="3" t="s">
        <v>227</v>
      </c>
      <c r="R749" s="23">
        <v>6.3780000000000001</v>
      </c>
      <c r="S749" s="23">
        <v>6.2439999999999998</v>
      </c>
      <c r="T749" s="23">
        <v>7.1319999999999997</v>
      </c>
      <c r="U749" s="23">
        <v>6.8810000000000002</v>
      </c>
      <c r="V749" s="23">
        <v>6.9560000000000004</v>
      </c>
      <c r="W749" s="23">
        <v>6.7690000000000001</v>
      </c>
      <c r="X749" s="23">
        <v>6.8319999999999999</v>
      </c>
      <c r="Y749" s="23">
        <v>6.8630000000000004</v>
      </c>
      <c r="Z749" s="23">
        <v>6.76</v>
      </c>
      <c r="AA749" s="23">
        <v>6.76</v>
      </c>
      <c r="AB749" s="23">
        <v>7.0359999999999996</v>
      </c>
      <c r="AC749" s="23">
        <v>6.9619999999999997</v>
      </c>
      <c r="AD749" s="1">
        <v>6.734</v>
      </c>
      <c r="AE749" s="1">
        <v>6.851</v>
      </c>
      <c r="AF749" s="1">
        <v>6.3129999999999997</v>
      </c>
      <c r="AG749" s="1">
        <v>7.1710000000000003</v>
      </c>
      <c r="AH749" s="6">
        <f t="shared" si="746"/>
        <v>6.742</v>
      </c>
      <c r="AI749" s="7">
        <v>6.4</v>
      </c>
      <c r="AJ749" s="7">
        <v>6.9</v>
      </c>
      <c r="AK749" s="7">
        <v>6.67</v>
      </c>
      <c r="AL749" s="7">
        <v>6.97</v>
      </c>
      <c r="AM749" s="7">
        <v>6.96</v>
      </c>
      <c r="AN749" s="7">
        <v>7</v>
      </c>
      <c r="AO749" s="7">
        <v>6.99</v>
      </c>
      <c r="AP749" s="3"/>
      <c r="AQ749" s="23">
        <f t="shared" si="695"/>
        <v>-0.38699999999999957</v>
      </c>
      <c r="AR749" s="23">
        <f t="shared" si="718"/>
        <v>-0.52099999999999991</v>
      </c>
      <c r="AS749" s="23">
        <f t="shared" si="719"/>
        <v>0.36699999999999999</v>
      </c>
      <c r="AT749" s="23">
        <f t="shared" si="697"/>
        <v>0.11600000000000055</v>
      </c>
      <c r="AU749" s="23">
        <f t="shared" si="698"/>
        <v>0.19100000000000072</v>
      </c>
      <c r="AV749" s="23">
        <f t="shared" si="699"/>
        <v>4.0000000000004476E-3</v>
      </c>
      <c r="AW749" s="23">
        <f t="shared" si="700"/>
        <v>6.7000000000000171E-2</v>
      </c>
      <c r="AX749" s="23">
        <f t="shared" si="701"/>
        <v>9.8000000000000753E-2</v>
      </c>
      <c r="AY749" s="23">
        <f t="shared" si="702"/>
        <v>-4.9999999999998934E-3</v>
      </c>
      <c r="AZ749" s="23">
        <f t="shared" si="703"/>
        <v>-4.9999999999998934E-3</v>
      </c>
      <c r="BA749" s="23">
        <f t="shared" si="704"/>
        <v>0.27099999999999991</v>
      </c>
      <c r="BB749" s="23">
        <f t="shared" si="705"/>
        <v>0.19700000000000006</v>
      </c>
      <c r="BC749" s="23">
        <f t="shared" si="706"/>
        <v>-3.0999999999999694E-2</v>
      </c>
      <c r="BD749" s="23">
        <f t="shared" si="707"/>
        <v>8.6000000000000298E-2</v>
      </c>
      <c r="BE749" s="23">
        <f t="shared" si="708"/>
        <v>-0.45199999999999996</v>
      </c>
      <c r="BF749" s="23">
        <f t="shared" si="709"/>
        <v>0.40600000000000058</v>
      </c>
      <c r="BG749" s="23">
        <f t="shared" si="710"/>
        <v>-2.2999999999999687E-2</v>
      </c>
      <c r="BH749" s="23">
        <f t="shared" si="711"/>
        <v>-0.36499999999999932</v>
      </c>
      <c r="BI749" s="23">
        <f t="shared" si="712"/>
        <v>0.13500000000000068</v>
      </c>
      <c r="BJ749" s="23">
        <f t="shared" si="713"/>
        <v>-9.4999999999999751E-2</v>
      </c>
      <c r="BK749" s="23">
        <f t="shared" si="714"/>
        <v>0.20500000000000007</v>
      </c>
      <c r="BL749" s="23">
        <f t="shared" si="715"/>
        <v>0.19500000000000028</v>
      </c>
      <c r="BM749" s="23">
        <f t="shared" si="716"/>
        <v>0.23500000000000032</v>
      </c>
      <c r="BN749" s="23">
        <f t="shared" si="717"/>
        <v>0.22500000000000053</v>
      </c>
      <c r="BP749" s="8">
        <f t="shared" si="721"/>
        <v>0.38699999999999957</v>
      </c>
      <c r="BQ749" s="8">
        <f t="shared" si="722"/>
        <v>0.52099999999999991</v>
      </c>
      <c r="BR749" s="8">
        <f t="shared" si="723"/>
        <v>0.36699999999999999</v>
      </c>
      <c r="BS749" s="8">
        <f t="shared" si="724"/>
        <v>0.11600000000000055</v>
      </c>
      <c r="BT749" s="8">
        <f t="shared" si="725"/>
        <v>0.19100000000000072</v>
      </c>
      <c r="BU749" s="8">
        <f t="shared" si="726"/>
        <v>4.0000000000004476E-3</v>
      </c>
      <c r="BV749" s="8">
        <f t="shared" si="727"/>
        <v>6.7000000000000171E-2</v>
      </c>
      <c r="BW749" s="8">
        <f t="shared" si="728"/>
        <v>9.8000000000000753E-2</v>
      </c>
      <c r="BX749" s="8">
        <f t="shared" si="729"/>
        <v>4.9999999999998934E-3</v>
      </c>
      <c r="BY749" s="8">
        <f t="shared" si="730"/>
        <v>4.9999999999998934E-3</v>
      </c>
      <c r="BZ749" s="8">
        <f t="shared" si="731"/>
        <v>0.27099999999999991</v>
      </c>
      <c r="CA749" s="8">
        <f t="shared" si="732"/>
        <v>0.19700000000000006</v>
      </c>
      <c r="CB749" s="8">
        <f t="shared" si="733"/>
        <v>3.0999999999999694E-2</v>
      </c>
      <c r="CC749" s="8">
        <f t="shared" si="734"/>
        <v>8.6000000000000298E-2</v>
      </c>
      <c r="CD749" s="8">
        <f t="shared" si="735"/>
        <v>0.45199999999999996</v>
      </c>
      <c r="CE749" s="8">
        <f t="shared" si="736"/>
        <v>0.40600000000000058</v>
      </c>
      <c r="CF749" s="8">
        <f t="shared" si="737"/>
        <v>2.2999999999999687E-2</v>
      </c>
      <c r="CG749" s="8">
        <f t="shared" si="738"/>
        <v>0.36499999999999932</v>
      </c>
      <c r="CH749" s="8">
        <f t="shared" si="739"/>
        <v>0.13500000000000068</v>
      </c>
      <c r="CI749" s="8">
        <f t="shared" si="740"/>
        <v>9.4999999999999751E-2</v>
      </c>
      <c r="CJ749" s="8">
        <f t="shared" si="741"/>
        <v>0.20500000000000007</v>
      </c>
      <c r="CK749" s="8">
        <f t="shared" si="742"/>
        <v>0.19500000000000028</v>
      </c>
      <c r="CL749" s="8">
        <f t="shared" si="743"/>
        <v>0.23500000000000032</v>
      </c>
      <c r="CM749" s="8">
        <f t="shared" si="744"/>
        <v>0.22500000000000053</v>
      </c>
      <c r="CN749" s="8"/>
    </row>
    <row r="750" spans="1:92">
      <c r="A750" s="1">
        <f t="shared" si="696"/>
        <v>748</v>
      </c>
      <c r="B750" s="19"/>
      <c r="C750" s="1">
        <v>6</v>
      </c>
      <c r="D750" s="4">
        <f t="shared" si="694"/>
        <v>69</v>
      </c>
      <c r="E750" s="4" t="s">
        <v>151</v>
      </c>
      <c r="F750" s="4">
        <v>1</v>
      </c>
      <c r="G750" s="4" t="s">
        <v>16</v>
      </c>
      <c r="H750" s="4" t="s">
        <v>24</v>
      </c>
      <c r="I750" s="4"/>
      <c r="J750" s="5">
        <v>93.2</v>
      </c>
      <c r="K750" s="74"/>
      <c r="L750" s="41">
        <v>6.8110000000000008</v>
      </c>
      <c r="M750" s="132" t="s">
        <v>234</v>
      </c>
      <c r="N750" s="1" t="s">
        <v>15</v>
      </c>
      <c r="O750" s="23">
        <v>6.8339999999999996</v>
      </c>
      <c r="P750" s="1" t="s">
        <v>9</v>
      </c>
      <c r="Q750" s="3" t="s">
        <v>227</v>
      </c>
      <c r="R750" s="23">
        <v>6.8810000000000002</v>
      </c>
      <c r="S750" s="23">
        <v>6.7859999999999996</v>
      </c>
      <c r="T750" s="23">
        <v>7.0830000000000002</v>
      </c>
      <c r="U750" s="23">
        <v>6.8390000000000004</v>
      </c>
      <c r="V750" s="23">
        <v>6.8680000000000003</v>
      </c>
      <c r="W750" s="6">
        <v>6.827</v>
      </c>
      <c r="X750" s="6">
        <v>6.8330000000000002</v>
      </c>
      <c r="Y750" s="6">
        <v>6.8250000000000002</v>
      </c>
      <c r="Z750" s="23">
        <v>6.81</v>
      </c>
      <c r="AA750" s="1">
        <v>6.8179999999999996</v>
      </c>
      <c r="AB750" s="23">
        <v>6.9169999999999998</v>
      </c>
      <c r="AC750" s="23">
        <v>6.87</v>
      </c>
      <c r="AD750" s="1">
        <v>6.8419999999999996</v>
      </c>
      <c r="AE750" s="1">
        <v>6.8029999999999999</v>
      </c>
      <c r="AF750" s="1">
        <v>6.8319999999999999</v>
      </c>
      <c r="AG750" s="1">
        <v>6.6459999999999999</v>
      </c>
      <c r="AH750" s="6">
        <f t="shared" si="746"/>
        <v>6.7389999999999999</v>
      </c>
      <c r="AI750" s="7">
        <v>6.6</v>
      </c>
      <c r="AJ750" s="7">
        <v>7.08</v>
      </c>
      <c r="AK750" s="7">
        <v>6.87</v>
      </c>
      <c r="AL750" s="7">
        <v>6.88</v>
      </c>
      <c r="AM750" s="7">
        <v>6.8</v>
      </c>
      <c r="AN750" s="7">
        <v>6.89</v>
      </c>
      <c r="AO750" s="7">
        <v>6.86</v>
      </c>
      <c r="AP750" s="3"/>
      <c r="AQ750" s="23">
        <f t="shared" si="695"/>
        <v>6.9999999999999396E-2</v>
      </c>
      <c r="AR750" s="23">
        <f t="shared" si="718"/>
        <v>-2.5000000000001243E-2</v>
      </c>
      <c r="AS750" s="23">
        <f t="shared" si="719"/>
        <v>0.27199999999999935</v>
      </c>
      <c r="AT750" s="23">
        <f t="shared" si="697"/>
        <v>2.7999999999999581E-2</v>
      </c>
      <c r="AU750" s="23">
        <f t="shared" si="698"/>
        <v>5.6999999999999496E-2</v>
      </c>
      <c r="AV750" s="23">
        <f t="shared" si="699"/>
        <v>1.5999999999999126E-2</v>
      </c>
      <c r="AW750" s="23">
        <f t="shared" si="700"/>
        <v>2.1999999999999353E-2</v>
      </c>
      <c r="AX750" s="23">
        <f t="shared" si="701"/>
        <v>1.3999999999999346E-2</v>
      </c>
      <c r="AY750" s="23">
        <f t="shared" si="702"/>
        <v>-1.0000000000012221E-3</v>
      </c>
      <c r="AZ750" s="23">
        <f t="shared" si="703"/>
        <v>6.999999999998785E-3</v>
      </c>
      <c r="BA750" s="23">
        <f t="shared" si="704"/>
        <v>0.10599999999999898</v>
      </c>
      <c r="BB750" s="23">
        <f t="shared" si="705"/>
        <v>5.8999999999999275E-2</v>
      </c>
      <c r="BC750" s="23">
        <f t="shared" si="706"/>
        <v>3.0999999999998806E-2</v>
      </c>
      <c r="BD750" s="23">
        <f t="shared" si="707"/>
        <v>-8.0000000000008953E-3</v>
      </c>
      <c r="BE750" s="23">
        <f t="shared" si="708"/>
        <v>2.0999999999999019E-2</v>
      </c>
      <c r="BF750" s="23">
        <f t="shared" si="709"/>
        <v>-0.16500000000000092</v>
      </c>
      <c r="BG750" s="23">
        <f t="shared" si="710"/>
        <v>-7.2000000000000952E-2</v>
      </c>
      <c r="BH750" s="23">
        <f t="shared" si="711"/>
        <v>-0.21100000000000119</v>
      </c>
      <c r="BI750" s="23">
        <f t="shared" si="712"/>
        <v>0.26899999999999924</v>
      </c>
      <c r="BJ750" s="23">
        <f t="shared" si="713"/>
        <v>5.8999999999999275E-2</v>
      </c>
      <c r="BK750" s="23">
        <f t="shared" si="714"/>
        <v>6.8999999999999062E-2</v>
      </c>
      <c r="BL750" s="23">
        <f t="shared" si="715"/>
        <v>-1.1000000000001009E-2</v>
      </c>
      <c r="BM750" s="23">
        <f t="shared" si="716"/>
        <v>7.8999999999998849E-2</v>
      </c>
      <c r="BN750" s="23">
        <f t="shared" si="717"/>
        <v>4.8999999999999488E-2</v>
      </c>
      <c r="BP750" s="8">
        <f t="shared" si="721"/>
        <v>6.9999999999999396E-2</v>
      </c>
      <c r="BQ750" s="8">
        <f t="shared" si="722"/>
        <v>2.5000000000001243E-2</v>
      </c>
      <c r="BR750" s="8">
        <f t="shared" si="723"/>
        <v>0.27199999999999935</v>
      </c>
      <c r="BS750" s="8">
        <f t="shared" si="724"/>
        <v>2.7999999999999581E-2</v>
      </c>
      <c r="BT750" s="8">
        <f t="shared" si="725"/>
        <v>5.6999999999999496E-2</v>
      </c>
      <c r="BU750" s="8">
        <f t="shared" si="726"/>
        <v>1.5999999999999126E-2</v>
      </c>
      <c r="BV750" s="8">
        <f t="shared" si="727"/>
        <v>2.1999999999999353E-2</v>
      </c>
      <c r="BW750" s="8">
        <f t="shared" si="728"/>
        <v>1.3999999999999346E-2</v>
      </c>
      <c r="BX750" s="8">
        <f t="shared" si="729"/>
        <v>1.0000000000012221E-3</v>
      </c>
      <c r="BY750" s="8">
        <f t="shared" si="730"/>
        <v>6.999999999998785E-3</v>
      </c>
      <c r="BZ750" s="8">
        <f t="shared" si="731"/>
        <v>0.10599999999999898</v>
      </c>
      <c r="CA750" s="8">
        <f t="shared" si="732"/>
        <v>5.8999999999999275E-2</v>
      </c>
      <c r="CB750" s="8">
        <f t="shared" si="733"/>
        <v>3.0999999999998806E-2</v>
      </c>
      <c r="CC750" s="8">
        <f t="shared" si="734"/>
        <v>8.0000000000008953E-3</v>
      </c>
      <c r="CD750" s="8">
        <f t="shared" si="735"/>
        <v>2.0999999999999019E-2</v>
      </c>
      <c r="CE750" s="8">
        <f t="shared" si="736"/>
        <v>0.16500000000000092</v>
      </c>
      <c r="CF750" s="8">
        <f t="shared" si="737"/>
        <v>7.2000000000000952E-2</v>
      </c>
      <c r="CG750" s="8">
        <f t="shared" si="738"/>
        <v>0.21100000000000119</v>
      </c>
      <c r="CH750" s="8">
        <f t="shared" si="739"/>
        <v>0.26899999999999924</v>
      </c>
      <c r="CI750" s="8">
        <f t="shared" si="740"/>
        <v>5.8999999999999275E-2</v>
      </c>
      <c r="CJ750" s="8">
        <f t="shared" si="741"/>
        <v>6.8999999999999062E-2</v>
      </c>
      <c r="CK750" s="8">
        <f t="shared" si="742"/>
        <v>1.1000000000001009E-2</v>
      </c>
      <c r="CL750" s="8">
        <f t="shared" si="743"/>
        <v>7.8999999999998849E-2</v>
      </c>
      <c r="CM750" s="8">
        <f t="shared" si="744"/>
        <v>4.8999999999999488E-2</v>
      </c>
      <c r="CN750" s="8"/>
    </row>
    <row r="751" spans="1:92">
      <c r="A751" s="1">
        <f t="shared" si="696"/>
        <v>749</v>
      </c>
      <c r="B751" s="19"/>
      <c r="C751" s="1">
        <v>6</v>
      </c>
      <c r="D751" s="4">
        <f t="shared" si="694"/>
        <v>69</v>
      </c>
      <c r="E751" s="4" t="s">
        <v>157</v>
      </c>
      <c r="F751" s="4">
        <v>1</v>
      </c>
      <c r="G751" s="4" t="s">
        <v>13</v>
      </c>
      <c r="H751" s="4" t="s">
        <v>19</v>
      </c>
      <c r="I751" s="4"/>
      <c r="J751" s="5">
        <v>89.9</v>
      </c>
      <c r="K751" s="67">
        <v>0.17399999999999999</v>
      </c>
      <c r="L751" s="41">
        <v>7.3319999999999999</v>
      </c>
      <c r="M751" s="132" t="s">
        <v>234</v>
      </c>
      <c r="N751" s="1" t="s">
        <v>15</v>
      </c>
      <c r="O751" s="23">
        <v>7.3330000000000002</v>
      </c>
      <c r="P751" s="1" t="s">
        <v>9</v>
      </c>
      <c r="Q751" s="3" t="s">
        <v>227</v>
      </c>
      <c r="R751" s="23">
        <v>7.7569999999999997</v>
      </c>
      <c r="S751" s="23">
        <v>7.3710000000000004</v>
      </c>
      <c r="T751" s="23">
        <v>7.7439999999999998</v>
      </c>
      <c r="U751" s="50"/>
      <c r="V751" s="23">
        <v>7.548</v>
      </c>
      <c r="W751" s="23">
        <v>7.4349999999999996</v>
      </c>
      <c r="X751" s="23">
        <v>7.3970000000000002</v>
      </c>
      <c r="Y751" s="23">
        <v>7.4180000000000001</v>
      </c>
      <c r="Z751" s="23">
        <v>7.35</v>
      </c>
      <c r="AA751" s="1">
        <v>7.3579999999999997</v>
      </c>
      <c r="AB751" s="23">
        <v>7.4859999999999998</v>
      </c>
      <c r="AC751" s="23">
        <v>7.4809999999999999</v>
      </c>
      <c r="AD751" s="23">
        <v>7.4480000000000004</v>
      </c>
      <c r="AE751" s="1">
        <v>7.306</v>
      </c>
      <c r="AF751" s="1">
        <v>7.3710000000000004</v>
      </c>
      <c r="AG751" s="1">
        <v>7.2489999999999997</v>
      </c>
      <c r="AH751" s="6">
        <f>IF((AF751&lt;&gt;0)*AND(AG751&lt;&gt;0),AVERAGE(AF751:AG751),"")</f>
        <v>7.3100000000000005</v>
      </c>
      <c r="AI751" s="7">
        <v>7.45</v>
      </c>
      <c r="AJ751" s="7">
        <v>7.92</v>
      </c>
      <c r="AK751" s="7">
        <v>7.67</v>
      </c>
      <c r="AL751" s="7">
        <v>7.8</v>
      </c>
      <c r="AM751" s="7">
        <v>7.73</v>
      </c>
      <c r="AN751" s="7">
        <v>7.88</v>
      </c>
      <c r="AO751" s="7">
        <v>7.83</v>
      </c>
      <c r="AP751" s="3"/>
      <c r="AQ751" s="23">
        <f t="shared" si="695"/>
        <v>0.42499999999999982</v>
      </c>
      <c r="AR751" s="23">
        <f t="shared" si="718"/>
        <v>3.900000000000059E-2</v>
      </c>
      <c r="AS751" s="23">
        <f t="shared" si="719"/>
        <v>0.41199999999999992</v>
      </c>
      <c r="AT751" s="23" t="str">
        <f t="shared" si="697"/>
        <v/>
      </c>
      <c r="AU751" s="23">
        <f t="shared" si="698"/>
        <v>0.21600000000000019</v>
      </c>
      <c r="AV751" s="23">
        <f t="shared" si="699"/>
        <v>0.10299999999999976</v>
      </c>
      <c r="AW751" s="23">
        <f t="shared" si="700"/>
        <v>6.5000000000000391E-2</v>
      </c>
      <c r="AX751" s="23">
        <f t="shared" si="701"/>
        <v>8.6000000000000298E-2</v>
      </c>
      <c r="AY751" s="23">
        <f t="shared" si="702"/>
        <v>1.7999999999999794E-2</v>
      </c>
      <c r="AZ751" s="23">
        <f t="shared" si="703"/>
        <v>2.5999999999999801E-2</v>
      </c>
      <c r="BA751" s="23">
        <f t="shared" si="704"/>
        <v>0.15399999999999991</v>
      </c>
      <c r="BB751" s="23">
        <f t="shared" si="705"/>
        <v>0.14900000000000002</v>
      </c>
      <c r="BC751" s="23">
        <f t="shared" si="706"/>
        <v>0.11600000000000055</v>
      </c>
      <c r="BD751" s="23">
        <f t="shared" si="707"/>
        <v>-2.5999999999999801E-2</v>
      </c>
      <c r="BE751" s="23">
        <f t="shared" si="708"/>
        <v>3.900000000000059E-2</v>
      </c>
      <c r="BF751" s="23">
        <f t="shared" si="709"/>
        <v>-8.3000000000000185E-2</v>
      </c>
      <c r="BG751" s="23">
        <f t="shared" si="710"/>
        <v>-2.1999999999999353E-2</v>
      </c>
      <c r="BH751" s="23">
        <f t="shared" si="711"/>
        <v>0.11800000000000033</v>
      </c>
      <c r="BI751" s="23">
        <f t="shared" si="712"/>
        <v>0.58800000000000008</v>
      </c>
      <c r="BJ751" s="23">
        <f t="shared" si="713"/>
        <v>0.33800000000000008</v>
      </c>
      <c r="BK751" s="23">
        <f t="shared" si="714"/>
        <v>0.46799999999999997</v>
      </c>
      <c r="BL751" s="23">
        <f t="shared" si="715"/>
        <v>0.39800000000000058</v>
      </c>
      <c r="BM751" s="23">
        <f t="shared" si="716"/>
        <v>0.54800000000000004</v>
      </c>
      <c r="BN751" s="23">
        <f t="shared" si="717"/>
        <v>0.49800000000000022</v>
      </c>
      <c r="BP751" s="8">
        <f t="shared" si="721"/>
        <v>0.42499999999999982</v>
      </c>
      <c r="BQ751" s="8">
        <f t="shared" si="722"/>
        <v>3.900000000000059E-2</v>
      </c>
      <c r="BR751" s="8">
        <f t="shared" si="723"/>
        <v>0.41199999999999992</v>
      </c>
      <c r="BS751" s="8" t="str">
        <f t="shared" si="724"/>
        <v/>
      </c>
      <c r="BT751" s="8">
        <f t="shared" si="725"/>
        <v>0.21600000000000019</v>
      </c>
      <c r="BU751" s="8">
        <f t="shared" si="726"/>
        <v>0.10299999999999976</v>
      </c>
      <c r="BV751" s="8">
        <f t="shared" si="727"/>
        <v>6.5000000000000391E-2</v>
      </c>
      <c r="BW751" s="8">
        <f t="shared" si="728"/>
        <v>8.6000000000000298E-2</v>
      </c>
      <c r="BX751" s="8">
        <f t="shared" si="729"/>
        <v>1.7999999999999794E-2</v>
      </c>
      <c r="BY751" s="8">
        <f t="shared" si="730"/>
        <v>2.5999999999999801E-2</v>
      </c>
      <c r="BZ751" s="8">
        <f t="shared" si="731"/>
        <v>0.15399999999999991</v>
      </c>
      <c r="CA751" s="8">
        <f t="shared" si="732"/>
        <v>0.14900000000000002</v>
      </c>
      <c r="CB751" s="8">
        <f t="shared" si="733"/>
        <v>0.11600000000000055</v>
      </c>
      <c r="CC751" s="8">
        <f t="shared" si="734"/>
        <v>2.5999999999999801E-2</v>
      </c>
      <c r="CD751" s="8">
        <f t="shared" si="735"/>
        <v>3.900000000000059E-2</v>
      </c>
      <c r="CE751" s="8">
        <f t="shared" si="736"/>
        <v>8.3000000000000185E-2</v>
      </c>
      <c r="CF751" s="8">
        <f t="shared" si="737"/>
        <v>2.1999999999999353E-2</v>
      </c>
      <c r="CG751" s="8">
        <f t="shared" si="738"/>
        <v>0.11800000000000033</v>
      </c>
      <c r="CH751" s="8">
        <f t="shared" si="739"/>
        <v>0.58800000000000008</v>
      </c>
      <c r="CI751" s="8">
        <f t="shared" si="740"/>
        <v>0.33800000000000008</v>
      </c>
      <c r="CJ751" s="8">
        <f t="shared" si="741"/>
        <v>0.46799999999999997</v>
      </c>
      <c r="CK751" s="8">
        <f t="shared" si="742"/>
        <v>0.39800000000000058</v>
      </c>
      <c r="CL751" s="8">
        <f t="shared" si="743"/>
        <v>0.54800000000000004</v>
      </c>
      <c r="CM751" s="8">
        <f t="shared" si="744"/>
        <v>0.49800000000000022</v>
      </c>
      <c r="CN751" s="8"/>
    </row>
    <row r="752" spans="1:92">
      <c r="A752" s="1">
        <f t="shared" si="696"/>
        <v>750</v>
      </c>
      <c r="B752" s="19"/>
      <c r="C752" s="1">
        <v>6</v>
      </c>
      <c r="D752" s="4">
        <f t="shared" si="694"/>
        <v>69</v>
      </c>
      <c r="E752" s="4" t="s">
        <v>157</v>
      </c>
      <c r="F752" s="4">
        <v>1</v>
      </c>
      <c r="G752" s="4" t="s">
        <v>16</v>
      </c>
      <c r="H752" s="4" t="s">
        <v>18</v>
      </c>
      <c r="I752" s="4"/>
      <c r="J752" s="5">
        <v>90</v>
      </c>
      <c r="K752" s="67">
        <v>0.31900000000000001</v>
      </c>
      <c r="L752" s="41">
        <v>7.4040000000000008</v>
      </c>
      <c r="M752" s="132" t="s">
        <v>234</v>
      </c>
      <c r="N752" s="1" t="s">
        <v>15</v>
      </c>
      <c r="O752" s="23">
        <v>7.43</v>
      </c>
      <c r="P752" s="1" t="s">
        <v>9</v>
      </c>
      <c r="Q752" s="3" t="s">
        <v>227</v>
      </c>
      <c r="R752" s="23">
        <v>6.7640000000000002</v>
      </c>
      <c r="S752" s="23">
        <v>6.8</v>
      </c>
      <c r="T752" s="23">
        <v>7.7380000000000004</v>
      </c>
      <c r="U752" s="23">
        <v>7.5110000000000001</v>
      </c>
      <c r="V752" s="23">
        <v>7.5590000000000002</v>
      </c>
      <c r="W752" s="23">
        <v>7.4329999999999998</v>
      </c>
      <c r="X752" s="23">
        <v>7.4409999999999998</v>
      </c>
      <c r="Y752" s="23">
        <v>7.4729999999999999</v>
      </c>
      <c r="Z752" s="23">
        <v>7.3769999999999998</v>
      </c>
      <c r="AA752" s="1">
        <v>7.3860000000000001</v>
      </c>
      <c r="AB752" s="23">
        <v>7.6130000000000004</v>
      </c>
      <c r="AC752" s="23">
        <v>7.5339999999999998</v>
      </c>
      <c r="AD752" s="23">
        <v>7.2869999999999999</v>
      </c>
      <c r="AE752" s="1">
        <v>7.4260000000000002</v>
      </c>
      <c r="AF752" s="1">
        <v>6.8710000000000004</v>
      </c>
      <c r="AG752" s="1">
        <v>7.7880000000000003</v>
      </c>
      <c r="AH752" s="6">
        <f>IF((AF752&lt;&gt;0)*AND(AG752&lt;&gt;0),AVERAGE(AF752:AG752),"")</f>
        <v>7.3295000000000003</v>
      </c>
      <c r="AI752" s="11"/>
      <c r="AJ752" s="11"/>
      <c r="AK752" s="11"/>
      <c r="AL752" s="11"/>
      <c r="AM752" s="11"/>
      <c r="AN752" s="11"/>
      <c r="AO752" s="11"/>
      <c r="AP752" s="3"/>
      <c r="AQ752" s="23">
        <f t="shared" si="695"/>
        <v>-0.64000000000000057</v>
      </c>
      <c r="AR752" s="23">
        <f t="shared" si="718"/>
        <v>-0.60400000000000098</v>
      </c>
      <c r="AS752" s="23">
        <f t="shared" si="719"/>
        <v>0.33399999999999963</v>
      </c>
      <c r="AT752" s="23">
        <f t="shared" si="697"/>
        <v>0.10699999999999932</v>
      </c>
      <c r="AU752" s="23">
        <f t="shared" si="698"/>
        <v>0.15499999999999936</v>
      </c>
      <c r="AV752" s="23">
        <f t="shared" si="699"/>
        <v>2.8999999999999027E-2</v>
      </c>
      <c r="AW752" s="23">
        <f t="shared" si="700"/>
        <v>3.6999999999999034E-2</v>
      </c>
      <c r="AX752" s="23">
        <f t="shared" si="701"/>
        <v>6.8999999999999062E-2</v>
      </c>
      <c r="AY752" s="23">
        <f t="shared" si="702"/>
        <v>-2.7000000000001023E-2</v>
      </c>
      <c r="AZ752" s="23">
        <f t="shared" si="703"/>
        <v>-1.8000000000000682E-2</v>
      </c>
      <c r="BA752" s="23">
        <f t="shared" si="704"/>
        <v>0.20899999999999963</v>
      </c>
      <c r="BB752" s="23">
        <f t="shared" si="705"/>
        <v>0.12999999999999901</v>
      </c>
      <c r="BC752" s="23">
        <f t="shared" si="706"/>
        <v>-0.11700000000000088</v>
      </c>
      <c r="BD752" s="23">
        <f t="shared" si="707"/>
        <v>2.1999999999999353E-2</v>
      </c>
      <c r="BE752" s="23">
        <f t="shared" si="708"/>
        <v>-0.53300000000000036</v>
      </c>
      <c r="BF752" s="23">
        <f t="shared" si="709"/>
        <v>0.38399999999999945</v>
      </c>
      <c r="BG752" s="23">
        <f t="shared" si="710"/>
        <v>-7.4500000000000455E-2</v>
      </c>
      <c r="BH752" s="23" t="str">
        <f t="shared" si="711"/>
        <v/>
      </c>
      <c r="BI752" s="23" t="str">
        <f t="shared" si="712"/>
        <v/>
      </c>
      <c r="BJ752" s="23" t="str">
        <f t="shared" si="713"/>
        <v/>
      </c>
      <c r="BK752" s="23" t="str">
        <f t="shared" si="714"/>
        <v/>
      </c>
      <c r="BL752" s="23" t="str">
        <f t="shared" si="715"/>
        <v/>
      </c>
      <c r="BM752" s="23" t="str">
        <f t="shared" si="716"/>
        <v/>
      </c>
      <c r="BN752" s="23" t="str">
        <f t="shared" si="717"/>
        <v/>
      </c>
      <c r="BP752" s="8">
        <f t="shared" si="721"/>
        <v>0.64000000000000057</v>
      </c>
      <c r="BQ752" s="8">
        <f t="shared" si="722"/>
        <v>0.60400000000000098</v>
      </c>
      <c r="BR752" s="8">
        <f t="shared" si="723"/>
        <v>0.33399999999999963</v>
      </c>
      <c r="BS752" s="8">
        <f t="shared" si="724"/>
        <v>0.10699999999999932</v>
      </c>
      <c r="BT752" s="8">
        <f t="shared" si="725"/>
        <v>0.15499999999999936</v>
      </c>
      <c r="BU752" s="8">
        <f t="shared" si="726"/>
        <v>2.8999999999999027E-2</v>
      </c>
      <c r="BV752" s="8">
        <f t="shared" si="727"/>
        <v>3.6999999999999034E-2</v>
      </c>
      <c r="BW752" s="8">
        <f t="shared" si="728"/>
        <v>6.8999999999999062E-2</v>
      </c>
      <c r="BX752" s="8">
        <f t="shared" si="729"/>
        <v>2.7000000000001023E-2</v>
      </c>
      <c r="BY752" s="8">
        <f t="shared" si="730"/>
        <v>1.8000000000000682E-2</v>
      </c>
      <c r="BZ752" s="8">
        <f t="shared" si="731"/>
        <v>0.20899999999999963</v>
      </c>
      <c r="CA752" s="8">
        <f t="shared" si="732"/>
        <v>0.12999999999999901</v>
      </c>
      <c r="CB752" s="8">
        <f t="shared" si="733"/>
        <v>0.11700000000000088</v>
      </c>
      <c r="CC752" s="8">
        <f t="shared" si="734"/>
        <v>2.1999999999999353E-2</v>
      </c>
      <c r="CD752" s="8">
        <f t="shared" si="735"/>
        <v>0.53300000000000036</v>
      </c>
      <c r="CE752" s="8">
        <f t="shared" si="736"/>
        <v>0.38399999999999945</v>
      </c>
      <c r="CF752" s="8">
        <f t="shared" si="737"/>
        <v>7.4500000000000455E-2</v>
      </c>
      <c r="CG752" s="8" t="str">
        <f t="shared" si="738"/>
        <v/>
      </c>
      <c r="CH752" s="8" t="str">
        <f t="shared" si="739"/>
        <v/>
      </c>
      <c r="CI752" s="8" t="str">
        <f t="shared" si="740"/>
        <v/>
      </c>
      <c r="CJ752" s="8" t="str">
        <f t="shared" si="741"/>
        <v/>
      </c>
      <c r="CK752" s="8" t="str">
        <f t="shared" si="742"/>
        <v/>
      </c>
      <c r="CL752" s="8" t="str">
        <f t="shared" si="743"/>
        <v/>
      </c>
      <c r="CM752" s="8" t="str">
        <f t="shared" si="744"/>
        <v/>
      </c>
      <c r="CN752" s="8"/>
    </row>
    <row r="753" spans="1:92">
      <c r="A753" s="1">
        <f t="shared" si="696"/>
        <v>751</v>
      </c>
      <c r="B753" s="19"/>
      <c r="C753" s="1">
        <v>6</v>
      </c>
      <c r="D753" s="4">
        <f t="shared" si="694"/>
        <v>69</v>
      </c>
      <c r="E753" s="4" t="s">
        <v>148</v>
      </c>
      <c r="F753" s="4">
        <v>1</v>
      </c>
      <c r="G753" s="4" t="s">
        <v>16</v>
      </c>
      <c r="H753" s="4" t="s">
        <v>25</v>
      </c>
      <c r="I753" s="4"/>
      <c r="J753" s="5">
        <v>93.6</v>
      </c>
      <c r="K753" s="67">
        <v>4.4999999999999998E-2</v>
      </c>
      <c r="L753" s="40">
        <v>7.3879999999999999</v>
      </c>
      <c r="M753" s="132" t="s">
        <v>234</v>
      </c>
      <c r="N753" s="1" t="s">
        <v>15</v>
      </c>
      <c r="O753" s="23">
        <v>7.4079999999999995</v>
      </c>
      <c r="P753" s="1" t="s">
        <v>9</v>
      </c>
      <c r="Q753" s="3" t="s">
        <v>227</v>
      </c>
      <c r="R753" s="23">
        <v>7.4189999999999996</v>
      </c>
      <c r="S753" s="23">
        <v>7.3369999999999997</v>
      </c>
      <c r="T753" s="23">
        <v>7.6429999999999998</v>
      </c>
      <c r="U753" s="23">
        <v>7.3979999999999997</v>
      </c>
      <c r="V753" s="23">
        <v>7.4290000000000003</v>
      </c>
      <c r="W753" s="23">
        <v>7.399</v>
      </c>
      <c r="X753" s="6">
        <v>7.4050000000000002</v>
      </c>
      <c r="Y753" s="23">
        <v>7.3940000000000001</v>
      </c>
      <c r="Z753" s="1">
        <v>7.3849999999999998</v>
      </c>
      <c r="AA753" s="1">
        <v>7.3920000000000003</v>
      </c>
      <c r="AB753" s="23">
        <v>7.468</v>
      </c>
      <c r="AC753" s="23">
        <v>7.4219999999999997</v>
      </c>
      <c r="AD753" s="1">
        <v>7.3940000000000001</v>
      </c>
      <c r="AE753" s="1">
        <v>7.3570000000000002</v>
      </c>
      <c r="AF753" s="1">
        <v>7.3810000000000002</v>
      </c>
      <c r="AG753" s="1">
        <v>7.2089999999999996</v>
      </c>
      <c r="AH753" s="6">
        <f t="shared" si="746"/>
        <v>7.2949999999999999</v>
      </c>
      <c r="AI753" s="7">
        <v>7.12</v>
      </c>
      <c r="AJ753" s="7">
        <v>7.7</v>
      </c>
      <c r="AK753" s="7">
        <v>7.51</v>
      </c>
      <c r="AL753" s="7">
        <v>7.48</v>
      </c>
      <c r="AM753" s="7">
        <v>7.4</v>
      </c>
      <c r="AN753" s="7">
        <v>7.47</v>
      </c>
      <c r="AO753" s="7">
        <v>7.45</v>
      </c>
      <c r="AP753" s="3"/>
      <c r="AQ753" s="23">
        <f t="shared" si="695"/>
        <v>3.0999999999999694E-2</v>
      </c>
      <c r="AR753" s="23">
        <f t="shared" si="718"/>
        <v>-5.1000000000000156E-2</v>
      </c>
      <c r="AS753" s="23">
        <f t="shared" si="719"/>
        <v>0.25499999999999989</v>
      </c>
      <c r="AT753" s="23">
        <f t="shared" si="697"/>
        <v>9.9999999999997868E-3</v>
      </c>
      <c r="AU753" s="23">
        <f t="shared" si="698"/>
        <v>4.1000000000000369E-2</v>
      </c>
      <c r="AV753" s="23">
        <f t="shared" si="699"/>
        <v>1.1000000000000121E-2</v>
      </c>
      <c r="AW753" s="23">
        <f t="shared" si="700"/>
        <v>1.7000000000000348E-2</v>
      </c>
      <c r="AX753" s="23">
        <f t="shared" si="701"/>
        <v>6.0000000000002274E-3</v>
      </c>
      <c r="AY753" s="23">
        <f t="shared" si="702"/>
        <v>-3.0000000000001137E-3</v>
      </c>
      <c r="AZ753" s="23">
        <f t="shared" si="703"/>
        <v>4.0000000000004476E-3</v>
      </c>
      <c r="BA753" s="23">
        <f t="shared" si="704"/>
        <v>8.0000000000000071E-2</v>
      </c>
      <c r="BB753" s="23">
        <f t="shared" si="705"/>
        <v>3.3999999999999808E-2</v>
      </c>
      <c r="BC753" s="23">
        <f t="shared" si="706"/>
        <v>6.0000000000002274E-3</v>
      </c>
      <c r="BD753" s="23">
        <f t="shared" si="707"/>
        <v>-3.0999999999999694E-2</v>
      </c>
      <c r="BE753" s="23">
        <f t="shared" si="708"/>
        <v>-6.9999999999996732E-3</v>
      </c>
      <c r="BF753" s="23">
        <f t="shared" si="709"/>
        <v>-0.17900000000000027</v>
      </c>
      <c r="BG753" s="23">
        <f t="shared" si="710"/>
        <v>-9.2999999999999972E-2</v>
      </c>
      <c r="BH753" s="23">
        <f t="shared" si="711"/>
        <v>-0.26799999999999979</v>
      </c>
      <c r="BI753" s="23">
        <f t="shared" si="712"/>
        <v>0.31200000000000028</v>
      </c>
      <c r="BJ753" s="23">
        <f t="shared" si="713"/>
        <v>0.12199999999999989</v>
      </c>
      <c r="BK753" s="23">
        <f t="shared" si="714"/>
        <v>9.2000000000000526E-2</v>
      </c>
      <c r="BL753" s="23">
        <f t="shared" si="715"/>
        <v>1.2000000000000455E-2</v>
      </c>
      <c r="BM753" s="23">
        <f t="shared" si="716"/>
        <v>8.1999999999999851E-2</v>
      </c>
      <c r="BN753" s="23">
        <f t="shared" si="717"/>
        <v>6.2000000000000277E-2</v>
      </c>
      <c r="BP753" s="8">
        <f t="shared" si="721"/>
        <v>3.0999999999999694E-2</v>
      </c>
      <c r="BQ753" s="8">
        <f t="shared" si="722"/>
        <v>5.1000000000000156E-2</v>
      </c>
      <c r="BR753" s="8">
        <f t="shared" si="723"/>
        <v>0.25499999999999989</v>
      </c>
      <c r="BS753" s="8">
        <f t="shared" si="724"/>
        <v>9.9999999999997868E-3</v>
      </c>
      <c r="BT753" s="8">
        <f t="shared" si="725"/>
        <v>4.1000000000000369E-2</v>
      </c>
      <c r="BU753" s="8">
        <f t="shared" si="726"/>
        <v>1.1000000000000121E-2</v>
      </c>
      <c r="BV753" s="8">
        <f t="shared" si="727"/>
        <v>1.7000000000000348E-2</v>
      </c>
      <c r="BW753" s="8">
        <f t="shared" si="728"/>
        <v>6.0000000000002274E-3</v>
      </c>
      <c r="BX753" s="8">
        <f t="shared" si="729"/>
        <v>3.0000000000001137E-3</v>
      </c>
      <c r="BY753" s="8">
        <f t="shared" si="730"/>
        <v>4.0000000000004476E-3</v>
      </c>
      <c r="BZ753" s="8">
        <f t="shared" si="731"/>
        <v>8.0000000000000071E-2</v>
      </c>
      <c r="CA753" s="8">
        <f t="shared" si="732"/>
        <v>3.3999999999999808E-2</v>
      </c>
      <c r="CB753" s="8">
        <f t="shared" si="733"/>
        <v>6.0000000000002274E-3</v>
      </c>
      <c r="CC753" s="8">
        <f t="shared" si="734"/>
        <v>3.0999999999999694E-2</v>
      </c>
      <c r="CD753" s="8">
        <f t="shared" si="735"/>
        <v>6.9999999999996732E-3</v>
      </c>
      <c r="CE753" s="8">
        <f t="shared" si="736"/>
        <v>0.17900000000000027</v>
      </c>
      <c r="CF753" s="8">
        <f t="shared" si="737"/>
        <v>9.2999999999999972E-2</v>
      </c>
      <c r="CG753" s="8">
        <f t="shared" si="738"/>
        <v>0.26799999999999979</v>
      </c>
      <c r="CH753" s="8">
        <f t="shared" si="739"/>
        <v>0.31200000000000028</v>
      </c>
      <c r="CI753" s="8">
        <f t="shared" si="740"/>
        <v>0.12199999999999989</v>
      </c>
      <c r="CJ753" s="8">
        <f t="shared" si="741"/>
        <v>9.2000000000000526E-2</v>
      </c>
      <c r="CK753" s="8">
        <f t="shared" si="742"/>
        <v>1.2000000000000455E-2</v>
      </c>
      <c r="CL753" s="8">
        <f t="shared" si="743"/>
        <v>8.1999999999999851E-2</v>
      </c>
      <c r="CM753" s="8">
        <f t="shared" si="744"/>
        <v>6.2000000000000277E-2</v>
      </c>
      <c r="CN753" s="8"/>
    </row>
    <row r="754" spans="1:92">
      <c r="A754" s="1">
        <f t="shared" si="696"/>
        <v>752</v>
      </c>
      <c r="B754" s="19"/>
      <c r="C754" s="1">
        <v>6</v>
      </c>
      <c r="D754" s="4">
        <f t="shared" si="694"/>
        <v>69</v>
      </c>
      <c r="E754" s="4" t="s">
        <v>135</v>
      </c>
      <c r="F754" s="4">
        <v>1</v>
      </c>
      <c r="G754" s="4" t="s">
        <v>16</v>
      </c>
      <c r="H754" s="4" t="s">
        <v>17</v>
      </c>
      <c r="I754" s="4"/>
      <c r="J754" s="5">
        <v>90.5</v>
      </c>
      <c r="K754" s="67">
        <v>0.29199999999999998</v>
      </c>
      <c r="L754" s="40">
        <v>7.3979999999999988</v>
      </c>
      <c r="M754" s="132" t="s">
        <v>234</v>
      </c>
      <c r="N754" s="1" t="s">
        <v>15</v>
      </c>
      <c r="O754" s="23">
        <v>7.411999999999999</v>
      </c>
      <c r="P754" s="1" t="s">
        <v>9</v>
      </c>
      <c r="Q754" s="3" t="s">
        <v>227</v>
      </c>
      <c r="R754" s="23">
        <v>6.8070000000000004</v>
      </c>
      <c r="S754" s="23">
        <v>6.9059999999999997</v>
      </c>
      <c r="T754" s="23">
        <v>7.7789999999999999</v>
      </c>
      <c r="U754" s="23">
        <v>7.6719999999999997</v>
      </c>
      <c r="V754" s="23">
        <v>7.593</v>
      </c>
      <c r="W754" s="23">
        <v>7.4740000000000002</v>
      </c>
      <c r="X754" s="23">
        <v>7.4409999999999998</v>
      </c>
      <c r="Y754" s="23">
        <v>7.4729999999999999</v>
      </c>
      <c r="Z754" s="1">
        <v>7.3879999999999999</v>
      </c>
      <c r="AA754" s="1">
        <v>7.4020000000000001</v>
      </c>
      <c r="AB754" s="23">
        <v>7.7560000000000002</v>
      </c>
      <c r="AC754" s="23">
        <v>7.5460000000000003</v>
      </c>
      <c r="AD754" s="1">
        <v>7.3529999999999998</v>
      </c>
      <c r="AE754" s="1">
        <v>7.569</v>
      </c>
      <c r="AF754" s="1">
        <v>6.968</v>
      </c>
      <c r="AG754" s="1">
        <v>7.9160000000000004</v>
      </c>
      <c r="AH754" s="6">
        <f t="shared" si="746"/>
        <v>7.4420000000000002</v>
      </c>
      <c r="AI754" s="11"/>
      <c r="AJ754" s="11"/>
      <c r="AK754" s="11"/>
      <c r="AL754" s="11"/>
      <c r="AM754" s="11"/>
      <c r="AN754" s="11"/>
      <c r="AO754" s="11"/>
      <c r="AP754" s="3"/>
      <c r="AQ754" s="23">
        <f t="shared" si="695"/>
        <v>-0.59099999999999842</v>
      </c>
      <c r="AR754" s="23">
        <f t="shared" si="718"/>
        <v>-0.4919999999999991</v>
      </c>
      <c r="AS754" s="23">
        <f t="shared" si="719"/>
        <v>0.38100000000000112</v>
      </c>
      <c r="AT754" s="23">
        <f t="shared" si="697"/>
        <v>0.27400000000000091</v>
      </c>
      <c r="AU754" s="23">
        <f t="shared" si="698"/>
        <v>0.19500000000000117</v>
      </c>
      <c r="AV754" s="23">
        <f t="shared" si="699"/>
        <v>7.60000000000014E-2</v>
      </c>
      <c r="AW754" s="23">
        <f t="shared" si="700"/>
        <v>4.3000000000001037E-2</v>
      </c>
      <c r="AX754" s="23">
        <f t="shared" si="701"/>
        <v>7.5000000000001066E-2</v>
      </c>
      <c r="AY754" s="23">
        <f t="shared" si="702"/>
        <v>-9.9999999999988987E-3</v>
      </c>
      <c r="AZ754" s="23">
        <f t="shared" si="703"/>
        <v>4.0000000000013358E-3</v>
      </c>
      <c r="BA754" s="23">
        <f t="shared" si="704"/>
        <v>0.35800000000000143</v>
      </c>
      <c r="BB754" s="23">
        <f t="shared" si="705"/>
        <v>0.14800000000000146</v>
      </c>
      <c r="BC754" s="23">
        <f t="shared" si="706"/>
        <v>-4.4999999999999041E-2</v>
      </c>
      <c r="BD754" s="23">
        <f t="shared" si="707"/>
        <v>0.17100000000000115</v>
      </c>
      <c r="BE754" s="23">
        <f t="shared" si="708"/>
        <v>-0.42999999999999883</v>
      </c>
      <c r="BF754" s="23">
        <f t="shared" si="709"/>
        <v>0.51800000000000157</v>
      </c>
      <c r="BG754" s="23">
        <f t="shared" si="710"/>
        <v>4.4000000000001371E-2</v>
      </c>
      <c r="BH754" s="23" t="str">
        <f t="shared" si="711"/>
        <v/>
      </c>
      <c r="BI754" s="23" t="str">
        <f t="shared" si="712"/>
        <v/>
      </c>
      <c r="BJ754" s="23" t="str">
        <f t="shared" si="713"/>
        <v/>
      </c>
      <c r="BK754" s="23" t="str">
        <f t="shared" si="714"/>
        <v/>
      </c>
      <c r="BL754" s="23" t="str">
        <f t="shared" si="715"/>
        <v/>
      </c>
      <c r="BM754" s="23" t="str">
        <f t="shared" si="716"/>
        <v/>
      </c>
      <c r="BN754" s="23" t="str">
        <f t="shared" si="717"/>
        <v/>
      </c>
      <c r="BP754" s="8">
        <f t="shared" si="721"/>
        <v>0.59099999999999842</v>
      </c>
      <c r="BQ754" s="8">
        <f t="shared" si="722"/>
        <v>0.4919999999999991</v>
      </c>
      <c r="BR754" s="8">
        <f t="shared" si="723"/>
        <v>0.38100000000000112</v>
      </c>
      <c r="BS754" s="8">
        <f t="shared" si="724"/>
        <v>0.27400000000000091</v>
      </c>
      <c r="BT754" s="8">
        <f t="shared" si="725"/>
        <v>0.19500000000000117</v>
      </c>
      <c r="BU754" s="8">
        <f t="shared" si="726"/>
        <v>7.60000000000014E-2</v>
      </c>
      <c r="BV754" s="8">
        <f t="shared" si="727"/>
        <v>4.3000000000001037E-2</v>
      </c>
      <c r="BW754" s="8">
        <f t="shared" si="728"/>
        <v>7.5000000000001066E-2</v>
      </c>
      <c r="BX754" s="8">
        <f t="shared" si="729"/>
        <v>9.9999999999988987E-3</v>
      </c>
      <c r="BY754" s="8">
        <f t="shared" si="730"/>
        <v>4.0000000000013358E-3</v>
      </c>
      <c r="BZ754" s="8">
        <f t="shared" si="731"/>
        <v>0.35800000000000143</v>
      </c>
      <c r="CA754" s="8">
        <f t="shared" si="732"/>
        <v>0.14800000000000146</v>
      </c>
      <c r="CB754" s="8">
        <f t="shared" si="733"/>
        <v>4.4999999999999041E-2</v>
      </c>
      <c r="CC754" s="8">
        <f t="shared" si="734"/>
        <v>0.17100000000000115</v>
      </c>
      <c r="CD754" s="8">
        <f t="shared" si="735"/>
        <v>0.42999999999999883</v>
      </c>
      <c r="CE754" s="8">
        <f t="shared" si="736"/>
        <v>0.51800000000000157</v>
      </c>
      <c r="CF754" s="8">
        <f t="shared" si="737"/>
        <v>4.4000000000001371E-2</v>
      </c>
      <c r="CG754" s="8" t="str">
        <f t="shared" si="738"/>
        <v/>
      </c>
      <c r="CH754" s="8" t="str">
        <f t="shared" si="739"/>
        <v/>
      </c>
      <c r="CI754" s="8" t="str">
        <f t="shared" si="740"/>
        <v/>
      </c>
      <c r="CJ754" s="8" t="str">
        <f t="shared" si="741"/>
        <v/>
      </c>
      <c r="CK754" s="8" t="str">
        <f t="shared" si="742"/>
        <v/>
      </c>
      <c r="CL754" s="8" t="str">
        <f t="shared" si="743"/>
        <v/>
      </c>
      <c r="CM754" s="8" t="str">
        <f t="shared" si="744"/>
        <v/>
      </c>
      <c r="CN754" s="8"/>
    </row>
    <row r="755" spans="1:92">
      <c r="A755" s="1">
        <f t="shared" si="696"/>
        <v>753</v>
      </c>
      <c r="B755" s="19"/>
      <c r="C755" s="1">
        <v>6</v>
      </c>
      <c r="D755" s="4">
        <f t="shared" si="694"/>
        <v>69</v>
      </c>
      <c r="E755" s="4" t="s">
        <v>148</v>
      </c>
      <c r="F755" s="4">
        <v>1</v>
      </c>
      <c r="G755" s="4" t="s">
        <v>16</v>
      </c>
      <c r="H755" s="4" t="s">
        <v>24</v>
      </c>
      <c r="I755" s="4"/>
      <c r="J755" s="5">
        <v>91.9</v>
      </c>
      <c r="K755" s="67">
        <v>0</v>
      </c>
      <c r="L755" s="40">
        <v>7.51</v>
      </c>
      <c r="M755" s="132" t="s">
        <v>234</v>
      </c>
      <c r="N755" s="1" t="s">
        <v>15</v>
      </c>
      <c r="O755" s="23">
        <v>7.5339999999999998</v>
      </c>
      <c r="P755" s="1" t="s">
        <v>9</v>
      </c>
      <c r="Q755" s="3" t="s">
        <v>227</v>
      </c>
      <c r="R755" s="23">
        <v>7.5659999999999998</v>
      </c>
      <c r="S755" s="23">
        <v>7.4669999999999996</v>
      </c>
      <c r="T755" s="23">
        <v>7.83</v>
      </c>
      <c r="U755" s="23">
        <v>7.5609999999999999</v>
      </c>
      <c r="V755" s="23">
        <v>7.593</v>
      </c>
      <c r="W755" s="23">
        <v>7.54</v>
      </c>
      <c r="X755" s="23">
        <v>7.5460000000000003</v>
      </c>
      <c r="Y755" s="23">
        <v>7.5430000000000001</v>
      </c>
      <c r="Z755" s="1">
        <v>7.516</v>
      </c>
      <c r="AA755" s="1">
        <v>7.5190000000000001</v>
      </c>
      <c r="AB755" s="23">
        <v>7.6360000000000001</v>
      </c>
      <c r="AC755" s="6">
        <v>7.5869999999999997</v>
      </c>
      <c r="AD755" s="23">
        <v>7.5460000000000003</v>
      </c>
      <c r="AE755" s="1">
        <v>7.5090000000000003</v>
      </c>
      <c r="AF755" s="1">
        <v>7.5090000000000003</v>
      </c>
      <c r="AG755" s="1">
        <v>7.3869999999999996</v>
      </c>
      <c r="AH755" s="6">
        <f>IF((AF755&lt;&gt;0)*AND(AG755&lt;&gt;0),AVERAGE(AF755:AG755),"")</f>
        <v>7.4480000000000004</v>
      </c>
      <c r="AI755" s="11"/>
      <c r="AJ755" s="11"/>
      <c r="AK755" s="11"/>
      <c r="AL755" s="11"/>
      <c r="AM755" s="11"/>
      <c r="AN755" s="11"/>
      <c r="AO755" s="11"/>
      <c r="AP755" s="3"/>
      <c r="AQ755" s="23">
        <f t="shared" si="695"/>
        <v>5.600000000000005E-2</v>
      </c>
      <c r="AR755" s="23">
        <f t="shared" si="718"/>
        <v>-4.3000000000000149E-2</v>
      </c>
      <c r="AS755" s="23">
        <f t="shared" si="719"/>
        <v>0.32000000000000028</v>
      </c>
      <c r="AT755" s="23">
        <f t="shared" si="697"/>
        <v>5.1000000000000156E-2</v>
      </c>
      <c r="AU755" s="23">
        <f t="shared" si="698"/>
        <v>8.3000000000000185E-2</v>
      </c>
      <c r="AV755" s="23">
        <f t="shared" si="699"/>
        <v>3.0000000000000249E-2</v>
      </c>
      <c r="AW755" s="23">
        <f t="shared" si="700"/>
        <v>3.6000000000000476E-2</v>
      </c>
      <c r="AX755" s="23">
        <f t="shared" si="701"/>
        <v>3.3000000000000362E-2</v>
      </c>
      <c r="AY755" s="23">
        <f t="shared" si="702"/>
        <v>6.0000000000002274E-3</v>
      </c>
      <c r="AZ755" s="23">
        <f t="shared" si="703"/>
        <v>9.0000000000003411E-3</v>
      </c>
      <c r="BA755" s="23">
        <f t="shared" si="704"/>
        <v>0.12600000000000033</v>
      </c>
      <c r="BB755" s="23">
        <f t="shared" si="705"/>
        <v>7.6999999999999957E-2</v>
      </c>
      <c r="BC755" s="23">
        <f t="shared" si="706"/>
        <v>3.6000000000000476E-2</v>
      </c>
      <c r="BD755" s="23">
        <f t="shared" si="707"/>
        <v>-9.9999999999944578E-4</v>
      </c>
      <c r="BE755" s="23">
        <f t="shared" si="708"/>
        <v>-9.9999999999944578E-4</v>
      </c>
      <c r="BF755" s="23">
        <f t="shared" si="709"/>
        <v>-0.12300000000000022</v>
      </c>
      <c r="BG755" s="23">
        <f t="shared" si="710"/>
        <v>-6.1999999999999389E-2</v>
      </c>
      <c r="BH755" s="23" t="str">
        <f t="shared" si="711"/>
        <v/>
      </c>
      <c r="BI755" s="23" t="str">
        <f t="shared" si="712"/>
        <v/>
      </c>
      <c r="BJ755" s="23" t="str">
        <f t="shared" si="713"/>
        <v/>
      </c>
      <c r="BK755" s="23" t="str">
        <f t="shared" si="714"/>
        <v/>
      </c>
      <c r="BL755" s="23" t="str">
        <f t="shared" si="715"/>
        <v/>
      </c>
      <c r="BM755" s="23" t="str">
        <f t="shared" si="716"/>
        <v/>
      </c>
      <c r="BN755" s="23" t="str">
        <f t="shared" si="717"/>
        <v/>
      </c>
      <c r="BP755" s="8">
        <f t="shared" si="721"/>
        <v>5.600000000000005E-2</v>
      </c>
      <c r="BQ755" s="8">
        <f t="shared" si="722"/>
        <v>4.3000000000000149E-2</v>
      </c>
      <c r="BR755" s="8">
        <f t="shared" si="723"/>
        <v>0.32000000000000028</v>
      </c>
      <c r="BS755" s="8">
        <f t="shared" si="724"/>
        <v>5.1000000000000156E-2</v>
      </c>
      <c r="BT755" s="8">
        <f t="shared" si="725"/>
        <v>8.3000000000000185E-2</v>
      </c>
      <c r="BU755" s="8">
        <f t="shared" si="726"/>
        <v>3.0000000000000249E-2</v>
      </c>
      <c r="BV755" s="8">
        <f t="shared" si="727"/>
        <v>3.6000000000000476E-2</v>
      </c>
      <c r="BW755" s="8">
        <f t="shared" si="728"/>
        <v>3.3000000000000362E-2</v>
      </c>
      <c r="BX755" s="8">
        <f t="shared" si="729"/>
        <v>6.0000000000002274E-3</v>
      </c>
      <c r="BY755" s="8">
        <f t="shared" si="730"/>
        <v>9.0000000000003411E-3</v>
      </c>
      <c r="BZ755" s="8">
        <f t="shared" si="731"/>
        <v>0.12600000000000033</v>
      </c>
      <c r="CA755" s="8">
        <f t="shared" si="732"/>
        <v>7.6999999999999957E-2</v>
      </c>
      <c r="CB755" s="8">
        <f t="shared" si="733"/>
        <v>3.6000000000000476E-2</v>
      </c>
      <c r="CC755" s="8">
        <f t="shared" si="734"/>
        <v>9.9999999999944578E-4</v>
      </c>
      <c r="CD755" s="8">
        <f t="shared" si="735"/>
        <v>9.9999999999944578E-4</v>
      </c>
      <c r="CE755" s="8">
        <f t="shared" si="736"/>
        <v>0.12300000000000022</v>
      </c>
      <c r="CF755" s="8">
        <f t="shared" si="737"/>
        <v>6.1999999999999389E-2</v>
      </c>
      <c r="CG755" s="8" t="str">
        <f t="shared" si="738"/>
        <v/>
      </c>
      <c r="CH755" s="8" t="str">
        <f t="shared" si="739"/>
        <v/>
      </c>
      <c r="CI755" s="8" t="str">
        <f t="shared" si="740"/>
        <v/>
      </c>
      <c r="CJ755" s="8" t="str">
        <f t="shared" si="741"/>
        <v/>
      </c>
      <c r="CK755" s="8" t="str">
        <f t="shared" si="742"/>
        <v/>
      </c>
      <c r="CL755" s="8" t="str">
        <f t="shared" si="743"/>
        <v/>
      </c>
      <c r="CM755" s="8" t="str">
        <f t="shared" si="744"/>
        <v/>
      </c>
      <c r="CN755" s="8"/>
    </row>
    <row r="756" spans="1:92">
      <c r="A756" s="1">
        <f t="shared" si="696"/>
        <v>754</v>
      </c>
      <c r="B756" s="19"/>
      <c r="C756" s="1">
        <v>6</v>
      </c>
      <c r="D756" s="4">
        <f t="shared" si="694"/>
        <v>69</v>
      </c>
      <c r="E756" s="4" t="s">
        <v>135</v>
      </c>
      <c r="F756" s="4">
        <v>1</v>
      </c>
      <c r="G756" s="4" t="s">
        <v>13</v>
      </c>
      <c r="H756" s="4" t="s">
        <v>19</v>
      </c>
      <c r="I756" s="4"/>
      <c r="J756" s="5">
        <v>90.3</v>
      </c>
      <c r="K756" s="67">
        <v>0.25600000000000001</v>
      </c>
      <c r="L756" s="40">
        <v>7.5709999999999988</v>
      </c>
      <c r="M756" s="132" t="s">
        <v>234</v>
      </c>
      <c r="N756" s="1" t="s">
        <v>15</v>
      </c>
      <c r="O756" s="23">
        <v>7.5809999999999986</v>
      </c>
      <c r="P756" s="1" t="s">
        <v>9</v>
      </c>
      <c r="Q756" s="3" t="s">
        <v>227</v>
      </c>
      <c r="R756" s="23">
        <v>7.56</v>
      </c>
      <c r="S756" s="23">
        <v>7.4539999999999997</v>
      </c>
      <c r="T756" s="23">
        <v>7.952</v>
      </c>
      <c r="U756" s="50"/>
      <c r="V756" s="23">
        <v>7.7880000000000003</v>
      </c>
      <c r="W756" s="23">
        <v>7.6020000000000003</v>
      </c>
      <c r="X756" s="23">
        <v>7.6040000000000001</v>
      </c>
      <c r="Y756" s="23">
        <v>7.6529999999999996</v>
      </c>
      <c r="Z756" s="23">
        <v>7.56</v>
      </c>
      <c r="AA756" s="23">
        <v>7.5839999999999996</v>
      </c>
      <c r="AB756" s="23">
        <v>7.577</v>
      </c>
      <c r="AC756" s="23">
        <v>7.72</v>
      </c>
      <c r="AD756" s="23">
        <v>7.62</v>
      </c>
      <c r="AE756" s="1">
        <v>7.3929999999999998</v>
      </c>
      <c r="AF756" s="1">
        <v>7.4740000000000002</v>
      </c>
      <c r="AG756" s="1">
        <v>7.3710000000000004</v>
      </c>
      <c r="AH756" s="6">
        <f t="shared" si="746"/>
        <v>7.4225000000000003</v>
      </c>
      <c r="AI756" s="7">
        <v>9.49</v>
      </c>
      <c r="AJ756" s="7">
        <v>7.66</v>
      </c>
      <c r="AK756" s="7">
        <v>6.63</v>
      </c>
      <c r="AL756" s="7">
        <v>7.87</v>
      </c>
      <c r="AM756" s="7">
        <v>7.7</v>
      </c>
      <c r="AN756" s="1">
        <v>7.31</v>
      </c>
      <c r="AO756" s="1">
        <v>6.97</v>
      </c>
      <c r="AP756" s="3"/>
      <c r="AQ756" s="23">
        <f t="shared" si="695"/>
        <v>-1.0999999999999233E-2</v>
      </c>
      <c r="AR756" s="23">
        <f t="shared" si="718"/>
        <v>-0.1169999999999991</v>
      </c>
      <c r="AS756" s="23">
        <f t="shared" si="719"/>
        <v>0.38100000000000112</v>
      </c>
      <c r="AT756" s="23" t="str">
        <f t="shared" si="697"/>
        <v/>
      </c>
      <c r="AU756" s="23">
        <f t="shared" si="698"/>
        <v>0.21700000000000141</v>
      </c>
      <c r="AV756" s="23">
        <f t="shared" si="699"/>
        <v>3.1000000000001471E-2</v>
      </c>
      <c r="AW756" s="23">
        <f t="shared" si="700"/>
        <v>3.3000000000001251E-2</v>
      </c>
      <c r="AX756" s="23">
        <f t="shared" si="701"/>
        <v>8.2000000000000739E-2</v>
      </c>
      <c r="AY756" s="23">
        <f t="shared" si="702"/>
        <v>-1.0999999999999233E-2</v>
      </c>
      <c r="AZ756" s="23">
        <f t="shared" si="703"/>
        <v>1.3000000000000789E-2</v>
      </c>
      <c r="BA756" s="23">
        <f t="shared" si="704"/>
        <v>6.0000000000011156E-3</v>
      </c>
      <c r="BB756" s="23">
        <f t="shared" si="705"/>
        <v>0.14900000000000091</v>
      </c>
      <c r="BC756" s="23">
        <f t="shared" si="706"/>
        <v>4.9000000000001265E-2</v>
      </c>
      <c r="BD756" s="23">
        <f t="shared" si="707"/>
        <v>-0.17799999999999905</v>
      </c>
      <c r="BE756" s="23">
        <f t="shared" si="708"/>
        <v>-9.6999999999998643E-2</v>
      </c>
      <c r="BF756" s="23">
        <f t="shared" si="709"/>
        <v>-0.1999999999999984</v>
      </c>
      <c r="BG756" s="23">
        <f t="shared" si="710"/>
        <v>-0.14849999999999852</v>
      </c>
      <c r="BH756" s="23">
        <f t="shared" si="711"/>
        <v>1.9190000000000014</v>
      </c>
      <c r="BI756" s="23">
        <f t="shared" si="712"/>
        <v>8.90000000000013E-2</v>
      </c>
      <c r="BJ756" s="23">
        <f t="shared" si="713"/>
        <v>-0.94099999999999895</v>
      </c>
      <c r="BK756" s="23">
        <f t="shared" si="714"/>
        <v>0.29900000000000126</v>
      </c>
      <c r="BL756" s="23">
        <f t="shared" si="715"/>
        <v>0.12900000000000134</v>
      </c>
      <c r="BM756" s="23">
        <f t="shared" si="716"/>
        <v>-0.26099999999999923</v>
      </c>
      <c r="BN756" s="23">
        <f t="shared" si="717"/>
        <v>-0.60099999999999909</v>
      </c>
      <c r="BP756" s="8">
        <f t="shared" si="721"/>
        <v>1.0999999999999233E-2</v>
      </c>
      <c r="BQ756" s="8">
        <f t="shared" si="722"/>
        <v>0.1169999999999991</v>
      </c>
      <c r="BR756" s="8">
        <f t="shared" si="723"/>
        <v>0.38100000000000112</v>
      </c>
      <c r="BS756" s="8" t="str">
        <f t="shared" si="724"/>
        <v/>
      </c>
      <c r="BT756" s="8">
        <f t="shared" si="725"/>
        <v>0.21700000000000141</v>
      </c>
      <c r="BU756" s="8">
        <f t="shared" si="726"/>
        <v>3.1000000000001471E-2</v>
      </c>
      <c r="BV756" s="8">
        <f t="shared" si="727"/>
        <v>3.3000000000001251E-2</v>
      </c>
      <c r="BW756" s="8">
        <f t="shared" si="728"/>
        <v>8.2000000000000739E-2</v>
      </c>
      <c r="BX756" s="8">
        <f t="shared" si="729"/>
        <v>1.0999999999999233E-2</v>
      </c>
      <c r="BY756" s="8">
        <f t="shared" si="730"/>
        <v>1.3000000000000789E-2</v>
      </c>
      <c r="BZ756" s="8">
        <f t="shared" si="731"/>
        <v>6.0000000000011156E-3</v>
      </c>
      <c r="CA756" s="8">
        <f t="shared" si="732"/>
        <v>0.14900000000000091</v>
      </c>
      <c r="CB756" s="8">
        <f t="shared" si="733"/>
        <v>4.9000000000001265E-2</v>
      </c>
      <c r="CC756" s="8">
        <f t="shared" si="734"/>
        <v>0.17799999999999905</v>
      </c>
      <c r="CD756" s="8">
        <f t="shared" si="735"/>
        <v>9.6999999999998643E-2</v>
      </c>
      <c r="CE756" s="8">
        <f t="shared" si="736"/>
        <v>0.1999999999999984</v>
      </c>
      <c r="CF756" s="8">
        <f t="shared" si="737"/>
        <v>0.14849999999999852</v>
      </c>
      <c r="CG756" s="8">
        <f t="shared" si="738"/>
        <v>1.9190000000000014</v>
      </c>
      <c r="CH756" s="8">
        <f t="shared" si="739"/>
        <v>8.90000000000013E-2</v>
      </c>
      <c r="CI756" s="8">
        <f t="shared" si="740"/>
        <v>0.94099999999999895</v>
      </c>
      <c r="CJ756" s="8">
        <f t="shared" si="741"/>
        <v>0.29900000000000126</v>
      </c>
      <c r="CK756" s="8">
        <f t="shared" si="742"/>
        <v>0.12900000000000134</v>
      </c>
      <c r="CL756" s="8">
        <f t="shared" si="743"/>
        <v>0.26099999999999923</v>
      </c>
      <c r="CM756" s="8">
        <f t="shared" si="744"/>
        <v>0.60099999999999909</v>
      </c>
      <c r="CN756" s="8"/>
    </row>
    <row r="757" spans="1:92">
      <c r="A757" s="1">
        <f t="shared" si="696"/>
        <v>755</v>
      </c>
      <c r="B757" s="19"/>
      <c r="C757" s="1">
        <v>6</v>
      </c>
      <c r="D757" s="4">
        <f t="shared" si="694"/>
        <v>69</v>
      </c>
      <c r="E757" s="4" t="s">
        <v>151</v>
      </c>
      <c r="F757" s="4">
        <v>1</v>
      </c>
      <c r="G757" s="4" t="s">
        <v>16</v>
      </c>
      <c r="H757" s="4" t="s">
        <v>24</v>
      </c>
      <c r="I757" s="4"/>
      <c r="J757" s="5">
        <v>93.1</v>
      </c>
      <c r="K757" s="74"/>
      <c r="L757" s="40">
        <v>7.6280000000000001</v>
      </c>
      <c r="M757" s="132" t="s">
        <v>234</v>
      </c>
      <c r="N757" s="1" t="s">
        <v>15</v>
      </c>
      <c r="O757" s="23">
        <v>7.6440000000000001</v>
      </c>
      <c r="P757" s="1" t="s">
        <v>9</v>
      </c>
      <c r="Q757" s="3" t="s">
        <v>227</v>
      </c>
      <c r="R757" s="23">
        <v>7.6470000000000002</v>
      </c>
      <c r="S757" s="23">
        <v>7.57</v>
      </c>
      <c r="T757" s="23">
        <v>7.9029999999999996</v>
      </c>
      <c r="U757" s="4">
        <v>7.6719999999999997</v>
      </c>
      <c r="V757" s="23">
        <v>7.681</v>
      </c>
      <c r="W757" s="23">
        <v>7.6440000000000001</v>
      </c>
      <c r="X757" s="23">
        <v>7.6509999999999998</v>
      </c>
      <c r="Y757" s="23">
        <v>7.6429999999999998</v>
      </c>
      <c r="Z757" s="23">
        <v>7.6280000000000001</v>
      </c>
      <c r="AA757" s="1">
        <v>7.6349999999999998</v>
      </c>
      <c r="AB757" s="23">
        <v>7.718</v>
      </c>
      <c r="AC757" s="23">
        <v>7.6879999999999997</v>
      </c>
      <c r="AD757" s="23">
        <v>7.6349999999999998</v>
      </c>
      <c r="AE757" s="1">
        <v>7.6059999999999999</v>
      </c>
      <c r="AF757" s="1">
        <v>7.6180000000000003</v>
      </c>
      <c r="AG757" s="1">
        <v>7.4589999999999996</v>
      </c>
      <c r="AH757" s="6">
        <f t="shared" si="746"/>
        <v>7.5385</v>
      </c>
      <c r="AI757" s="11"/>
      <c r="AJ757" s="11"/>
      <c r="AK757" s="11"/>
      <c r="AL757" s="11"/>
      <c r="AM757" s="11"/>
      <c r="AN757" s="11"/>
      <c r="AO757" s="11"/>
      <c r="AP757" s="3"/>
      <c r="AQ757" s="23">
        <f t="shared" si="695"/>
        <v>1.9000000000000128E-2</v>
      </c>
      <c r="AR757" s="23">
        <f t="shared" si="718"/>
        <v>-5.7999999999999829E-2</v>
      </c>
      <c r="AS757" s="23">
        <f t="shared" si="719"/>
        <v>0.27499999999999947</v>
      </c>
      <c r="AT757" s="23">
        <f t="shared" si="697"/>
        <v>4.3999999999999595E-2</v>
      </c>
      <c r="AU757" s="23">
        <f t="shared" si="698"/>
        <v>5.2999999999999936E-2</v>
      </c>
      <c r="AV757" s="23">
        <f t="shared" si="699"/>
        <v>1.6000000000000014E-2</v>
      </c>
      <c r="AW757" s="23">
        <f t="shared" si="700"/>
        <v>2.2999999999999687E-2</v>
      </c>
      <c r="AX757" s="23">
        <f t="shared" si="701"/>
        <v>1.499999999999968E-2</v>
      </c>
      <c r="AY757" s="23">
        <f t="shared" si="702"/>
        <v>0</v>
      </c>
      <c r="AZ757" s="23">
        <f t="shared" si="703"/>
        <v>6.9999999999996732E-3</v>
      </c>
      <c r="BA757" s="23">
        <f t="shared" si="704"/>
        <v>8.9999999999999858E-2</v>
      </c>
      <c r="BB757" s="23">
        <f t="shared" si="705"/>
        <v>5.9999999999999609E-2</v>
      </c>
      <c r="BC757" s="23">
        <f t="shared" si="706"/>
        <v>6.9999999999996732E-3</v>
      </c>
      <c r="BD757" s="23">
        <f t="shared" si="707"/>
        <v>-2.2000000000000242E-2</v>
      </c>
      <c r="BE757" s="23">
        <f t="shared" si="708"/>
        <v>-9.9999999999997868E-3</v>
      </c>
      <c r="BF757" s="23">
        <f t="shared" si="709"/>
        <v>-0.16900000000000048</v>
      </c>
      <c r="BG757" s="23">
        <f t="shared" si="710"/>
        <v>-8.9500000000000135E-2</v>
      </c>
      <c r="BH757" s="23" t="str">
        <f t="shared" si="711"/>
        <v/>
      </c>
      <c r="BI757" s="23" t="str">
        <f t="shared" si="712"/>
        <v/>
      </c>
      <c r="BJ757" s="23" t="str">
        <f t="shared" si="713"/>
        <v/>
      </c>
      <c r="BK757" s="23" t="str">
        <f t="shared" si="714"/>
        <v/>
      </c>
      <c r="BL757" s="23" t="str">
        <f t="shared" si="715"/>
        <v/>
      </c>
      <c r="BM757" s="23" t="str">
        <f t="shared" si="716"/>
        <v/>
      </c>
      <c r="BN757" s="23" t="str">
        <f t="shared" si="717"/>
        <v/>
      </c>
      <c r="BP757" s="8">
        <f t="shared" si="721"/>
        <v>1.9000000000000128E-2</v>
      </c>
      <c r="BQ757" s="8">
        <f t="shared" si="722"/>
        <v>5.7999999999999829E-2</v>
      </c>
      <c r="BR757" s="8">
        <f t="shared" si="723"/>
        <v>0.27499999999999947</v>
      </c>
      <c r="BS757" s="8">
        <f t="shared" si="724"/>
        <v>4.3999999999999595E-2</v>
      </c>
      <c r="BT757" s="8">
        <f t="shared" si="725"/>
        <v>5.2999999999999936E-2</v>
      </c>
      <c r="BU757" s="8">
        <f t="shared" si="726"/>
        <v>1.6000000000000014E-2</v>
      </c>
      <c r="BV757" s="8">
        <f t="shared" si="727"/>
        <v>2.2999999999999687E-2</v>
      </c>
      <c r="BW757" s="8">
        <f t="shared" si="728"/>
        <v>1.499999999999968E-2</v>
      </c>
      <c r="BX757" s="8">
        <f t="shared" si="729"/>
        <v>0</v>
      </c>
      <c r="BY757" s="8">
        <f t="shared" si="730"/>
        <v>6.9999999999996732E-3</v>
      </c>
      <c r="BZ757" s="8">
        <f t="shared" si="731"/>
        <v>8.9999999999999858E-2</v>
      </c>
      <c r="CA757" s="8">
        <f t="shared" si="732"/>
        <v>5.9999999999999609E-2</v>
      </c>
      <c r="CB757" s="8">
        <f t="shared" si="733"/>
        <v>6.9999999999996732E-3</v>
      </c>
      <c r="CC757" s="8">
        <f t="shared" si="734"/>
        <v>2.2000000000000242E-2</v>
      </c>
      <c r="CD757" s="8">
        <f t="shared" si="735"/>
        <v>9.9999999999997868E-3</v>
      </c>
      <c r="CE757" s="8">
        <f t="shared" si="736"/>
        <v>0.16900000000000048</v>
      </c>
      <c r="CF757" s="8">
        <f t="shared" si="737"/>
        <v>8.9500000000000135E-2</v>
      </c>
      <c r="CG757" s="8" t="str">
        <f t="shared" si="738"/>
        <v/>
      </c>
      <c r="CH757" s="8" t="str">
        <f t="shared" si="739"/>
        <v/>
      </c>
      <c r="CI757" s="8" t="str">
        <f t="shared" si="740"/>
        <v/>
      </c>
      <c r="CJ757" s="8" t="str">
        <f t="shared" si="741"/>
        <v/>
      </c>
      <c r="CK757" s="8" t="str">
        <f t="shared" si="742"/>
        <v/>
      </c>
      <c r="CL757" s="8" t="str">
        <f t="shared" si="743"/>
        <v/>
      </c>
      <c r="CM757" s="8" t="str">
        <f t="shared" si="744"/>
        <v/>
      </c>
      <c r="CN757" s="8"/>
    </row>
    <row r="758" spans="1:92">
      <c r="A758" s="1">
        <f t="shared" si="696"/>
        <v>756</v>
      </c>
      <c r="B758" s="19"/>
      <c r="C758" s="1">
        <v>6</v>
      </c>
      <c r="D758" s="4">
        <f t="shared" si="694"/>
        <v>69</v>
      </c>
      <c r="E758" s="4" t="s">
        <v>148</v>
      </c>
      <c r="F758" s="4">
        <v>1</v>
      </c>
      <c r="G758" s="4" t="s">
        <v>13</v>
      </c>
      <c r="H758" s="4" t="s">
        <v>14</v>
      </c>
      <c r="I758" s="4"/>
      <c r="J758" s="5">
        <v>89.9</v>
      </c>
      <c r="K758" s="67">
        <v>2E-3</v>
      </c>
      <c r="L758" s="40">
        <v>7.8719999999999999</v>
      </c>
      <c r="M758" s="132" t="s">
        <v>234</v>
      </c>
      <c r="N758" s="1" t="s">
        <v>15</v>
      </c>
      <c r="O758" s="23">
        <v>7.89</v>
      </c>
      <c r="P758" s="1" t="s">
        <v>9</v>
      </c>
      <c r="Q758" s="3" t="s">
        <v>227</v>
      </c>
      <c r="R758" s="11"/>
      <c r="S758" s="23">
        <v>7.3739999999999997</v>
      </c>
      <c r="T758" s="23">
        <v>8.2270000000000003</v>
      </c>
      <c r="U758" s="4">
        <v>8.0030000000000001</v>
      </c>
      <c r="V758" s="23">
        <v>8.032</v>
      </c>
      <c r="W758" s="23">
        <v>7.9219999999999997</v>
      </c>
      <c r="X758" s="23">
        <v>7.9269999999999996</v>
      </c>
      <c r="Y758" s="23">
        <v>7.9589999999999996</v>
      </c>
      <c r="Z758" s="1">
        <v>7.8650000000000002</v>
      </c>
      <c r="AA758" s="1">
        <v>7.8540000000000001</v>
      </c>
      <c r="AB758" s="23">
        <v>8.1170000000000009</v>
      </c>
      <c r="AC758" s="23">
        <v>8.0370000000000008</v>
      </c>
      <c r="AD758" s="23">
        <v>7.8159999999999998</v>
      </c>
      <c r="AE758" s="1">
        <v>7.9359999999999999</v>
      </c>
      <c r="AF758" s="1">
        <v>7.4420000000000002</v>
      </c>
      <c r="AG758" s="1">
        <v>8.2590000000000003</v>
      </c>
      <c r="AH758" s="6">
        <f t="shared" si="746"/>
        <v>7.8505000000000003</v>
      </c>
      <c r="AI758" s="11"/>
      <c r="AJ758" s="11"/>
      <c r="AK758" s="11"/>
      <c r="AL758" s="11"/>
      <c r="AM758" s="11"/>
      <c r="AN758" s="11"/>
      <c r="AO758" s="11"/>
      <c r="AP758" s="3"/>
      <c r="AQ758" s="23" t="str">
        <f t="shared" si="695"/>
        <v/>
      </c>
      <c r="AR758" s="23">
        <f t="shared" si="718"/>
        <v>-0.49800000000000022</v>
      </c>
      <c r="AS758" s="23">
        <f t="shared" si="719"/>
        <v>0.35500000000000043</v>
      </c>
      <c r="AT758" s="23">
        <f t="shared" si="697"/>
        <v>0.13100000000000023</v>
      </c>
      <c r="AU758" s="23">
        <f t="shared" si="698"/>
        <v>0.16000000000000014</v>
      </c>
      <c r="AV758" s="23">
        <f t="shared" si="699"/>
        <v>4.9999999999999822E-2</v>
      </c>
      <c r="AW758" s="23">
        <f t="shared" si="700"/>
        <v>5.4999999999999716E-2</v>
      </c>
      <c r="AX758" s="23">
        <f t="shared" si="701"/>
        <v>8.6999999999999744E-2</v>
      </c>
      <c r="AY758" s="23">
        <f t="shared" si="702"/>
        <v>-6.9999999999996732E-3</v>
      </c>
      <c r="AZ758" s="23">
        <f t="shared" si="703"/>
        <v>-1.7999999999999794E-2</v>
      </c>
      <c r="BA758" s="23">
        <f t="shared" si="704"/>
        <v>0.24500000000000099</v>
      </c>
      <c r="BB758" s="23">
        <f t="shared" si="705"/>
        <v>0.16500000000000092</v>
      </c>
      <c r="BC758" s="23">
        <f t="shared" si="706"/>
        <v>-5.600000000000005E-2</v>
      </c>
      <c r="BD758" s="23">
        <f t="shared" si="707"/>
        <v>6.4000000000000057E-2</v>
      </c>
      <c r="BE758" s="23">
        <f t="shared" si="708"/>
        <v>-0.42999999999999972</v>
      </c>
      <c r="BF758" s="23">
        <f t="shared" si="709"/>
        <v>0.38700000000000045</v>
      </c>
      <c r="BG758" s="23">
        <f t="shared" si="710"/>
        <v>-2.1499999999999631E-2</v>
      </c>
      <c r="BH758" s="23" t="str">
        <f t="shared" si="711"/>
        <v/>
      </c>
      <c r="BI758" s="23" t="str">
        <f t="shared" si="712"/>
        <v/>
      </c>
      <c r="BJ758" s="23" t="str">
        <f t="shared" si="713"/>
        <v/>
      </c>
      <c r="BK758" s="23" t="str">
        <f t="shared" si="714"/>
        <v/>
      </c>
      <c r="BL758" s="23" t="str">
        <f t="shared" si="715"/>
        <v/>
      </c>
      <c r="BM758" s="23" t="str">
        <f t="shared" si="716"/>
        <v/>
      </c>
      <c r="BN758" s="23" t="str">
        <f t="shared" si="717"/>
        <v/>
      </c>
      <c r="BP758" s="8" t="str">
        <f t="shared" si="721"/>
        <v/>
      </c>
      <c r="BQ758" s="8">
        <f t="shared" si="722"/>
        <v>0.49800000000000022</v>
      </c>
      <c r="BR758" s="8">
        <f t="shared" si="723"/>
        <v>0.35500000000000043</v>
      </c>
      <c r="BS758" s="8">
        <f t="shared" si="724"/>
        <v>0.13100000000000023</v>
      </c>
      <c r="BT758" s="8">
        <f t="shared" si="725"/>
        <v>0.16000000000000014</v>
      </c>
      <c r="BU758" s="8">
        <f t="shared" si="726"/>
        <v>4.9999999999999822E-2</v>
      </c>
      <c r="BV758" s="8">
        <f t="shared" si="727"/>
        <v>5.4999999999999716E-2</v>
      </c>
      <c r="BW758" s="8">
        <f t="shared" si="728"/>
        <v>8.6999999999999744E-2</v>
      </c>
      <c r="BX758" s="8">
        <f t="shared" si="729"/>
        <v>6.9999999999996732E-3</v>
      </c>
      <c r="BY758" s="8">
        <f t="shared" si="730"/>
        <v>1.7999999999999794E-2</v>
      </c>
      <c r="BZ758" s="8">
        <f t="shared" si="731"/>
        <v>0.24500000000000099</v>
      </c>
      <c r="CA758" s="8">
        <f t="shared" si="732"/>
        <v>0.16500000000000092</v>
      </c>
      <c r="CB758" s="8">
        <f t="shared" si="733"/>
        <v>5.600000000000005E-2</v>
      </c>
      <c r="CC758" s="8">
        <f t="shared" si="734"/>
        <v>6.4000000000000057E-2</v>
      </c>
      <c r="CD758" s="8">
        <f t="shared" si="735"/>
        <v>0.42999999999999972</v>
      </c>
      <c r="CE758" s="8">
        <f t="shared" si="736"/>
        <v>0.38700000000000045</v>
      </c>
      <c r="CF758" s="8">
        <f t="shared" si="737"/>
        <v>2.1499999999999631E-2</v>
      </c>
      <c r="CG758" s="8" t="str">
        <f t="shared" si="738"/>
        <v/>
      </c>
      <c r="CH758" s="8" t="str">
        <f t="shared" si="739"/>
        <v/>
      </c>
      <c r="CI758" s="8" t="str">
        <f t="shared" si="740"/>
        <v/>
      </c>
      <c r="CJ758" s="8" t="str">
        <f t="shared" si="741"/>
        <v/>
      </c>
      <c r="CK758" s="8" t="str">
        <f t="shared" si="742"/>
        <v/>
      </c>
      <c r="CL758" s="8" t="str">
        <f t="shared" si="743"/>
        <v/>
      </c>
      <c r="CM758" s="8" t="str">
        <f t="shared" si="744"/>
        <v/>
      </c>
      <c r="CN758" s="8"/>
    </row>
    <row r="759" spans="1:92">
      <c r="A759" s="1">
        <f t="shared" si="696"/>
        <v>757</v>
      </c>
      <c r="B759" s="19"/>
      <c r="C759" s="1">
        <v>6</v>
      </c>
      <c r="D759" s="4">
        <f t="shared" si="694"/>
        <v>69</v>
      </c>
      <c r="E759" s="4" t="s">
        <v>163</v>
      </c>
      <c r="F759" s="4">
        <v>3</v>
      </c>
      <c r="G759" s="4" t="s">
        <v>13</v>
      </c>
      <c r="H759" s="4" t="s">
        <v>19</v>
      </c>
      <c r="I759" s="4"/>
      <c r="J759" s="5">
        <v>98.5</v>
      </c>
      <c r="K759" s="74"/>
      <c r="L759" s="41">
        <v>4.3029999999999999</v>
      </c>
      <c r="M759" s="132" t="s">
        <v>127</v>
      </c>
      <c r="N759" s="1" t="s">
        <v>15</v>
      </c>
      <c r="O759" s="23">
        <v>4.3109999999999999</v>
      </c>
      <c r="P759" s="1" t="s">
        <v>9</v>
      </c>
      <c r="Q759" s="3" t="s">
        <v>227</v>
      </c>
      <c r="R759" s="23">
        <v>4.6580000000000004</v>
      </c>
      <c r="S759" s="23">
        <v>4.5339999999999998</v>
      </c>
      <c r="T759" s="23">
        <v>4.5289999999999999</v>
      </c>
      <c r="U759" s="23">
        <v>3.88</v>
      </c>
      <c r="V759" s="23">
        <v>4.1539999999999999</v>
      </c>
      <c r="W759" s="11"/>
      <c r="X759" s="11"/>
      <c r="Y759" s="11"/>
      <c r="Z759" s="23">
        <v>4.3330000000000002</v>
      </c>
      <c r="AA759" s="11"/>
      <c r="AB759" s="6">
        <v>4.4939999999999998</v>
      </c>
      <c r="AC759" s="6">
        <v>4.4870000000000001</v>
      </c>
      <c r="AD759" s="6">
        <v>4.5019999999999998</v>
      </c>
      <c r="AE759" s="6">
        <v>4.3769999999999998</v>
      </c>
      <c r="AF759" s="6">
        <v>4.53</v>
      </c>
      <c r="AG759" s="23">
        <v>4.0609999999999999</v>
      </c>
      <c r="AH759" s="6">
        <f t="shared" ref="AH759:AH766" si="747">IF((AF759&lt;&gt;0)*AND(AG759&lt;&gt;0),AVERAGE(AF759:AG759),"")</f>
        <v>4.2955000000000005</v>
      </c>
      <c r="AI759" s="7">
        <v>3.98</v>
      </c>
      <c r="AJ759" s="7">
        <v>4.4000000000000004</v>
      </c>
      <c r="AK759" s="7">
        <v>4.0599999999999996</v>
      </c>
      <c r="AL759" s="7">
        <v>4.29</v>
      </c>
      <c r="AM759" s="7">
        <v>4.22</v>
      </c>
      <c r="AN759" s="7">
        <v>4.62</v>
      </c>
      <c r="AO759" s="7">
        <v>4.5999999999999996</v>
      </c>
      <c r="AP759" s="3"/>
      <c r="AQ759" s="23">
        <f t="shared" si="695"/>
        <v>0.35500000000000043</v>
      </c>
      <c r="AR759" s="23">
        <f t="shared" si="718"/>
        <v>0.23099999999999987</v>
      </c>
      <c r="AS759" s="23">
        <f t="shared" si="719"/>
        <v>0.22599999999999998</v>
      </c>
      <c r="AT759" s="23">
        <f t="shared" si="697"/>
        <v>-0.42300000000000004</v>
      </c>
      <c r="AU759" s="23">
        <f t="shared" si="698"/>
        <v>-0.14900000000000002</v>
      </c>
      <c r="AV759" s="23" t="str">
        <f t="shared" si="699"/>
        <v/>
      </c>
      <c r="AW759" s="23" t="str">
        <f t="shared" si="700"/>
        <v/>
      </c>
      <c r="AX759" s="23" t="str">
        <f t="shared" si="701"/>
        <v/>
      </c>
      <c r="AY759" s="23">
        <f t="shared" si="702"/>
        <v>3.0000000000000249E-2</v>
      </c>
      <c r="AZ759" s="23" t="str">
        <f t="shared" si="703"/>
        <v/>
      </c>
      <c r="BA759" s="23">
        <f t="shared" si="704"/>
        <v>0.19099999999999984</v>
      </c>
      <c r="BB759" s="23">
        <f t="shared" si="705"/>
        <v>0.18400000000000016</v>
      </c>
      <c r="BC759" s="23">
        <f t="shared" si="706"/>
        <v>0.19899999999999984</v>
      </c>
      <c r="BD759" s="23">
        <f t="shared" si="707"/>
        <v>7.3999999999999844E-2</v>
      </c>
      <c r="BE759" s="23">
        <f t="shared" si="708"/>
        <v>0.22700000000000031</v>
      </c>
      <c r="BF759" s="23">
        <f t="shared" si="709"/>
        <v>-0.24199999999999999</v>
      </c>
      <c r="BG759" s="23">
        <f t="shared" si="710"/>
        <v>-7.499999999999396E-3</v>
      </c>
      <c r="BH759" s="23">
        <f t="shared" si="711"/>
        <v>-0.32299999999999995</v>
      </c>
      <c r="BI759" s="23">
        <f t="shared" si="712"/>
        <v>9.7000000000000419E-2</v>
      </c>
      <c r="BJ759" s="23">
        <f t="shared" si="713"/>
        <v>-0.24300000000000033</v>
      </c>
      <c r="BK759" s="23">
        <f t="shared" si="714"/>
        <v>-1.2999999999999901E-2</v>
      </c>
      <c r="BL759" s="23">
        <f t="shared" si="715"/>
        <v>-8.3000000000000185E-2</v>
      </c>
      <c r="BM759" s="23">
        <f t="shared" si="716"/>
        <v>0.31700000000000017</v>
      </c>
      <c r="BN759" s="23">
        <f t="shared" si="717"/>
        <v>0.29699999999999971</v>
      </c>
      <c r="BP759" s="8">
        <f t="shared" si="721"/>
        <v>0.35500000000000043</v>
      </c>
      <c r="BQ759" s="8">
        <f t="shared" si="722"/>
        <v>0.23099999999999987</v>
      </c>
      <c r="BR759" s="8">
        <f t="shared" si="723"/>
        <v>0.22599999999999998</v>
      </c>
      <c r="BS759" s="8">
        <f t="shared" si="724"/>
        <v>0.42300000000000004</v>
      </c>
      <c r="BT759" s="8">
        <f t="shared" si="725"/>
        <v>0.14900000000000002</v>
      </c>
      <c r="BU759" s="8" t="str">
        <f t="shared" si="726"/>
        <v/>
      </c>
      <c r="BV759" s="8" t="str">
        <f t="shared" si="727"/>
        <v/>
      </c>
      <c r="BW759" s="8" t="str">
        <f t="shared" si="728"/>
        <v/>
      </c>
      <c r="BX759" s="8">
        <f t="shared" si="729"/>
        <v>3.0000000000000249E-2</v>
      </c>
      <c r="BY759" s="8" t="str">
        <f t="shared" si="730"/>
        <v/>
      </c>
      <c r="BZ759" s="8">
        <f t="shared" si="731"/>
        <v>0.19099999999999984</v>
      </c>
      <c r="CA759" s="8">
        <f t="shared" si="732"/>
        <v>0.18400000000000016</v>
      </c>
      <c r="CB759" s="8">
        <f t="shared" si="733"/>
        <v>0.19899999999999984</v>
      </c>
      <c r="CC759" s="8">
        <f t="shared" si="734"/>
        <v>7.3999999999999844E-2</v>
      </c>
      <c r="CD759" s="8">
        <f t="shared" si="735"/>
        <v>0.22700000000000031</v>
      </c>
      <c r="CE759" s="8">
        <f t="shared" si="736"/>
        <v>0.24199999999999999</v>
      </c>
      <c r="CF759" s="8">
        <f t="shared" si="737"/>
        <v>7.499999999999396E-3</v>
      </c>
      <c r="CG759" s="8">
        <f t="shared" si="738"/>
        <v>0.32299999999999995</v>
      </c>
      <c r="CH759" s="8">
        <f t="shared" si="739"/>
        <v>9.7000000000000419E-2</v>
      </c>
      <c r="CI759" s="8">
        <f t="shared" si="740"/>
        <v>0.24300000000000033</v>
      </c>
      <c r="CJ759" s="8">
        <f t="shared" si="741"/>
        <v>1.2999999999999901E-2</v>
      </c>
      <c r="CK759" s="8">
        <f t="shared" si="742"/>
        <v>8.3000000000000185E-2</v>
      </c>
      <c r="CL759" s="8">
        <f t="shared" si="743"/>
        <v>0.31700000000000017</v>
      </c>
      <c r="CM759" s="8">
        <f t="shared" si="744"/>
        <v>0.29699999999999971</v>
      </c>
      <c r="CN759" s="8"/>
    </row>
    <row r="760" spans="1:92">
      <c r="A760" s="1">
        <f t="shared" si="696"/>
        <v>758</v>
      </c>
      <c r="B760" s="19"/>
      <c r="C760" s="1">
        <v>6</v>
      </c>
      <c r="D760" s="4">
        <f t="shared" si="694"/>
        <v>69</v>
      </c>
      <c r="E760" s="4" t="s">
        <v>149</v>
      </c>
      <c r="F760" s="4">
        <v>3</v>
      </c>
      <c r="G760" s="4" t="s">
        <v>13</v>
      </c>
      <c r="H760" s="4" t="s">
        <v>14</v>
      </c>
      <c r="I760" s="4"/>
      <c r="J760" s="5">
        <v>97</v>
      </c>
      <c r="K760" s="74"/>
      <c r="L760" s="41">
        <v>4.4550000000000001</v>
      </c>
      <c r="M760" s="132" t="s">
        <v>127</v>
      </c>
      <c r="N760" s="1" t="s">
        <v>15</v>
      </c>
      <c r="O760" s="23">
        <v>4.4629999999999992</v>
      </c>
      <c r="P760" s="1" t="s">
        <v>9</v>
      </c>
      <c r="Q760" s="3" t="s">
        <v>227</v>
      </c>
      <c r="R760" s="23">
        <v>4.7149999999999999</v>
      </c>
      <c r="S760" s="23">
        <v>4.4809999999999999</v>
      </c>
      <c r="T760" s="23">
        <v>4.7619999999999996</v>
      </c>
      <c r="U760" s="23">
        <v>4.319</v>
      </c>
      <c r="V760" s="23">
        <v>4.585</v>
      </c>
      <c r="W760" s="11"/>
      <c r="X760" s="11"/>
      <c r="Y760" s="11"/>
      <c r="Z760" s="1">
        <v>4.4580000000000002</v>
      </c>
      <c r="AA760" s="11"/>
      <c r="AB760" s="6">
        <v>4.8230000000000004</v>
      </c>
      <c r="AC760" s="6">
        <v>4.8209999999999997</v>
      </c>
      <c r="AD760" s="6">
        <v>4.7080000000000002</v>
      </c>
      <c r="AE760" s="6">
        <v>4.6289999999999996</v>
      </c>
      <c r="AF760" s="6">
        <v>4.47</v>
      </c>
      <c r="AG760" s="6">
        <v>4.4260000000000002</v>
      </c>
      <c r="AH760" s="6">
        <f t="shared" si="747"/>
        <v>4.4480000000000004</v>
      </c>
      <c r="AI760" s="7">
        <v>4.6500000000000004</v>
      </c>
      <c r="AJ760" s="7">
        <v>4.4800000000000004</v>
      </c>
      <c r="AK760" s="7">
        <v>4.21</v>
      </c>
      <c r="AL760" s="7">
        <v>4.57</v>
      </c>
      <c r="AM760" s="7">
        <v>4.55</v>
      </c>
      <c r="AN760" s="7">
        <v>4.5999999999999996</v>
      </c>
      <c r="AO760" s="7">
        <v>4.58</v>
      </c>
      <c r="AP760" s="3"/>
      <c r="AQ760" s="23">
        <f t="shared" si="695"/>
        <v>0.25999999999999979</v>
      </c>
      <c r="AR760" s="23">
        <f t="shared" si="718"/>
        <v>2.5999999999999801E-2</v>
      </c>
      <c r="AS760" s="23">
        <f t="shared" si="719"/>
        <v>0.3069999999999995</v>
      </c>
      <c r="AT760" s="23">
        <f t="shared" si="697"/>
        <v>-0.13600000000000012</v>
      </c>
      <c r="AU760" s="23">
        <f t="shared" si="698"/>
        <v>0.12999999999999989</v>
      </c>
      <c r="AV760" s="23" t="str">
        <f t="shared" si="699"/>
        <v/>
      </c>
      <c r="AW760" s="23" t="str">
        <f t="shared" si="700"/>
        <v/>
      </c>
      <c r="AX760" s="23" t="str">
        <f t="shared" si="701"/>
        <v/>
      </c>
      <c r="AY760" s="23">
        <f t="shared" si="702"/>
        <v>3.0000000000001137E-3</v>
      </c>
      <c r="AZ760" s="23" t="str">
        <f t="shared" si="703"/>
        <v/>
      </c>
      <c r="BA760" s="23">
        <f t="shared" si="704"/>
        <v>0.36800000000000033</v>
      </c>
      <c r="BB760" s="23">
        <f t="shared" si="705"/>
        <v>0.36599999999999966</v>
      </c>
      <c r="BC760" s="23">
        <f t="shared" si="706"/>
        <v>0.25300000000000011</v>
      </c>
      <c r="BD760" s="23">
        <f t="shared" si="707"/>
        <v>0.17399999999999949</v>
      </c>
      <c r="BE760" s="23">
        <f t="shared" si="708"/>
        <v>1.499999999999968E-2</v>
      </c>
      <c r="BF760" s="23">
        <f t="shared" si="709"/>
        <v>-2.8999999999999915E-2</v>
      </c>
      <c r="BG760" s="23">
        <f t="shared" si="710"/>
        <v>-6.9999999999996732E-3</v>
      </c>
      <c r="BH760" s="23">
        <f t="shared" si="711"/>
        <v>0.19500000000000028</v>
      </c>
      <c r="BI760" s="23">
        <f t="shared" si="712"/>
        <v>2.5000000000000355E-2</v>
      </c>
      <c r="BJ760" s="23">
        <f t="shared" si="713"/>
        <v>-0.24500000000000011</v>
      </c>
      <c r="BK760" s="23">
        <f t="shared" si="714"/>
        <v>0.11500000000000021</v>
      </c>
      <c r="BL760" s="23">
        <f t="shared" si="715"/>
        <v>9.4999999999999751E-2</v>
      </c>
      <c r="BM760" s="23">
        <f t="shared" si="716"/>
        <v>0.14499999999999957</v>
      </c>
      <c r="BN760" s="23">
        <f t="shared" si="717"/>
        <v>0.125</v>
      </c>
      <c r="BP760" s="8">
        <f t="shared" si="721"/>
        <v>0.25999999999999979</v>
      </c>
      <c r="BQ760" s="8">
        <f t="shared" si="722"/>
        <v>2.5999999999999801E-2</v>
      </c>
      <c r="BR760" s="8">
        <f t="shared" si="723"/>
        <v>0.3069999999999995</v>
      </c>
      <c r="BS760" s="8">
        <f t="shared" si="724"/>
        <v>0.13600000000000012</v>
      </c>
      <c r="BT760" s="8">
        <f t="shared" si="725"/>
        <v>0.12999999999999989</v>
      </c>
      <c r="BU760" s="8" t="str">
        <f t="shared" si="726"/>
        <v/>
      </c>
      <c r="BV760" s="8" t="str">
        <f t="shared" si="727"/>
        <v/>
      </c>
      <c r="BW760" s="8" t="str">
        <f t="shared" si="728"/>
        <v/>
      </c>
      <c r="BX760" s="8">
        <f t="shared" si="729"/>
        <v>3.0000000000001137E-3</v>
      </c>
      <c r="BY760" s="8" t="str">
        <f t="shared" si="730"/>
        <v/>
      </c>
      <c r="BZ760" s="8">
        <f t="shared" si="731"/>
        <v>0.36800000000000033</v>
      </c>
      <c r="CA760" s="8">
        <f t="shared" si="732"/>
        <v>0.36599999999999966</v>
      </c>
      <c r="CB760" s="8">
        <f t="shared" si="733"/>
        <v>0.25300000000000011</v>
      </c>
      <c r="CC760" s="8">
        <f t="shared" si="734"/>
        <v>0.17399999999999949</v>
      </c>
      <c r="CD760" s="8">
        <f t="shared" si="735"/>
        <v>1.499999999999968E-2</v>
      </c>
      <c r="CE760" s="8">
        <f t="shared" si="736"/>
        <v>2.8999999999999915E-2</v>
      </c>
      <c r="CF760" s="8">
        <f t="shared" si="737"/>
        <v>6.9999999999996732E-3</v>
      </c>
      <c r="CG760" s="8">
        <f t="shared" si="738"/>
        <v>0.19500000000000028</v>
      </c>
      <c r="CH760" s="8">
        <f t="shared" si="739"/>
        <v>2.5000000000000355E-2</v>
      </c>
      <c r="CI760" s="8">
        <f t="shared" si="740"/>
        <v>0.24500000000000011</v>
      </c>
      <c r="CJ760" s="8">
        <f t="shared" si="741"/>
        <v>0.11500000000000021</v>
      </c>
      <c r="CK760" s="8">
        <f t="shared" si="742"/>
        <v>9.4999999999999751E-2</v>
      </c>
      <c r="CL760" s="8">
        <f t="shared" si="743"/>
        <v>0.14499999999999957</v>
      </c>
      <c r="CM760" s="8">
        <f t="shared" si="744"/>
        <v>0.125</v>
      </c>
      <c r="CN760" s="8"/>
    </row>
    <row r="761" spans="1:92">
      <c r="A761" s="1">
        <f t="shared" si="696"/>
        <v>759</v>
      </c>
      <c r="B761" s="19"/>
      <c r="C761" s="1">
        <v>6</v>
      </c>
      <c r="D761" s="4">
        <f t="shared" si="694"/>
        <v>69</v>
      </c>
      <c r="E761" s="4" t="s">
        <v>162</v>
      </c>
      <c r="F761" s="4">
        <v>3</v>
      </c>
      <c r="G761" s="4" t="s">
        <v>13</v>
      </c>
      <c r="H761" s="4" t="s">
        <v>19</v>
      </c>
      <c r="I761" s="4"/>
      <c r="J761" s="5">
        <v>97.3</v>
      </c>
      <c r="K761" s="74"/>
      <c r="L761" s="41">
        <v>4.785000000000001</v>
      </c>
      <c r="M761" s="132" t="s">
        <v>127</v>
      </c>
      <c r="N761" s="1" t="s">
        <v>15</v>
      </c>
      <c r="O761" s="23">
        <v>4.7830000000000004</v>
      </c>
      <c r="P761" s="1" t="s">
        <v>9</v>
      </c>
      <c r="Q761" s="3" t="s">
        <v>227</v>
      </c>
      <c r="R761" s="23">
        <v>5.0750000000000002</v>
      </c>
      <c r="S761" s="6">
        <v>4.984</v>
      </c>
      <c r="T761" s="4">
        <v>5.0780000000000003</v>
      </c>
      <c r="U761" s="23">
        <v>4.7080000000000002</v>
      </c>
      <c r="V761" s="4">
        <v>4.8280000000000003</v>
      </c>
      <c r="W761" s="11"/>
      <c r="X761" s="11"/>
      <c r="Y761" s="11"/>
      <c r="Z761" s="1">
        <v>4.7930000000000001</v>
      </c>
      <c r="AA761" s="11"/>
      <c r="AB761" s="6">
        <v>4.931</v>
      </c>
      <c r="AC761" s="6">
        <v>4.9370000000000003</v>
      </c>
      <c r="AD761" s="6">
        <v>4.9539999999999997</v>
      </c>
      <c r="AE761" s="6">
        <v>4.7640000000000002</v>
      </c>
      <c r="AF761" s="6">
        <v>4.9770000000000003</v>
      </c>
      <c r="AG761" s="6">
        <v>4.49</v>
      </c>
      <c r="AH761" s="6">
        <f t="shared" si="747"/>
        <v>4.7335000000000003</v>
      </c>
      <c r="AI761" s="7">
        <v>4.83</v>
      </c>
      <c r="AJ761" s="7">
        <v>4.8600000000000003</v>
      </c>
      <c r="AK761" s="7">
        <v>4.53</v>
      </c>
      <c r="AL761" s="7">
        <v>4.8099999999999996</v>
      </c>
      <c r="AM761" s="7">
        <v>4.74</v>
      </c>
      <c r="AN761" s="7">
        <v>4.91</v>
      </c>
      <c r="AO761" s="7">
        <v>4.88</v>
      </c>
      <c r="AP761" s="3"/>
      <c r="AQ761" s="23">
        <f t="shared" si="695"/>
        <v>0.28999999999999915</v>
      </c>
      <c r="AR761" s="23">
        <f t="shared" si="718"/>
        <v>0.19899999999999896</v>
      </c>
      <c r="AS761" s="23">
        <f t="shared" si="719"/>
        <v>0.29299999999999926</v>
      </c>
      <c r="AT761" s="23">
        <f t="shared" si="697"/>
        <v>-7.7000000000000846E-2</v>
      </c>
      <c r="AU761" s="23">
        <f t="shared" si="698"/>
        <v>4.2999999999999261E-2</v>
      </c>
      <c r="AV761" s="23" t="str">
        <f t="shared" si="699"/>
        <v/>
      </c>
      <c r="AW761" s="23" t="str">
        <f t="shared" si="700"/>
        <v/>
      </c>
      <c r="AX761" s="23" t="str">
        <f t="shared" si="701"/>
        <v/>
      </c>
      <c r="AY761" s="23">
        <f t="shared" si="702"/>
        <v>7.9999999999991189E-3</v>
      </c>
      <c r="AZ761" s="23" t="str">
        <f t="shared" si="703"/>
        <v/>
      </c>
      <c r="BA761" s="23">
        <f t="shared" si="704"/>
        <v>0.14599999999999902</v>
      </c>
      <c r="BB761" s="23">
        <f t="shared" si="705"/>
        <v>0.15199999999999925</v>
      </c>
      <c r="BC761" s="23">
        <f t="shared" si="706"/>
        <v>0.16899999999999871</v>
      </c>
      <c r="BD761" s="23">
        <f t="shared" si="707"/>
        <v>-2.1000000000000796E-2</v>
      </c>
      <c r="BE761" s="23">
        <f t="shared" si="708"/>
        <v>0.19199999999999928</v>
      </c>
      <c r="BF761" s="23">
        <f t="shared" si="709"/>
        <v>-0.29500000000000082</v>
      </c>
      <c r="BG761" s="23">
        <f t="shared" si="710"/>
        <v>-5.1500000000000767E-2</v>
      </c>
      <c r="BH761" s="23">
        <f t="shared" si="711"/>
        <v>4.4999999999999041E-2</v>
      </c>
      <c r="BI761" s="23">
        <f t="shared" si="712"/>
        <v>7.4999999999999289E-2</v>
      </c>
      <c r="BJ761" s="23">
        <f t="shared" si="713"/>
        <v>-0.25500000000000078</v>
      </c>
      <c r="BK761" s="23">
        <f t="shared" si="714"/>
        <v>2.4999999999998579E-2</v>
      </c>
      <c r="BL761" s="23">
        <f t="shared" si="715"/>
        <v>-4.5000000000000817E-2</v>
      </c>
      <c r="BM761" s="23">
        <f t="shared" si="716"/>
        <v>0.12499999999999911</v>
      </c>
      <c r="BN761" s="23">
        <f t="shared" si="717"/>
        <v>9.4999999999998863E-2</v>
      </c>
      <c r="BP761" s="8">
        <f t="shared" si="721"/>
        <v>0.28999999999999915</v>
      </c>
      <c r="BQ761" s="8">
        <f t="shared" si="722"/>
        <v>0.19899999999999896</v>
      </c>
      <c r="BR761" s="8">
        <f t="shared" si="723"/>
        <v>0.29299999999999926</v>
      </c>
      <c r="BS761" s="8">
        <f t="shared" si="724"/>
        <v>7.7000000000000846E-2</v>
      </c>
      <c r="BT761" s="8">
        <f t="shared" si="725"/>
        <v>4.2999999999999261E-2</v>
      </c>
      <c r="BU761" s="8" t="str">
        <f t="shared" si="726"/>
        <v/>
      </c>
      <c r="BV761" s="8" t="str">
        <f t="shared" si="727"/>
        <v/>
      </c>
      <c r="BW761" s="8" t="str">
        <f t="shared" si="728"/>
        <v/>
      </c>
      <c r="BX761" s="8">
        <f t="shared" si="729"/>
        <v>7.9999999999991189E-3</v>
      </c>
      <c r="BY761" s="8" t="str">
        <f t="shared" si="730"/>
        <v/>
      </c>
      <c r="BZ761" s="8">
        <f t="shared" si="731"/>
        <v>0.14599999999999902</v>
      </c>
      <c r="CA761" s="8">
        <f t="shared" si="732"/>
        <v>0.15199999999999925</v>
      </c>
      <c r="CB761" s="8">
        <f t="shared" si="733"/>
        <v>0.16899999999999871</v>
      </c>
      <c r="CC761" s="8">
        <f t="shared" si="734"/>
        <v>2.1000000000000796E-2</v>
      </c>
      <c r="CD761" s="8">
        <f t="shared" si="735"/>
        <v>0.19199999999999928</v>
      </c>
      <c r="CE761" s="8">
        <f t="shared" si="736"/>
        <v>0.29500000000000082</v>
      </c>
      <c r="CF761" s="8">
        <f t="shared" si="737"/>
        <v>5.1500000000000767E-2</v>
      </c>
      <c r="CG761" s="8">
        <f t="shared" si="738"/>
        <v>4.4999999999999041E-2</v>
      </c>
      <c r="CH761" s="8">
        <f t="shared" si="739"/>
        <v>7.4999999999999289E-2</v>
      </c>
      <c r="CI761" s="8">
        <f t="shared" si="740"/>
        <v>0.25500000000000078</v>
      </c>
      <c r="CJ761" s="8">
        <f t="shared" si="741"/>
        <v>2.4999999999998579E-2</v>
      </c>
      <c r="CK761" s="8">
        <f t="shared" si="742"/>
        <v>4.5000000000000817E-2</v>
      </c>
      <c r="CL761" s="8">
        <f t="shared" si="743"/>
        <v>0.12499999999999911</v>
      </c>
      <c r="CM761" s="8">
        <f t="shared" si="744"/>
        <v>9.4999999999998863E-2</v>
      </c>
      <c r="CN761" s="8"/>
    </row>
    <row r="762" spans="1:92">
      <c r="A762" s="1">
        <f t="shared" si="696"/>
        <v>760</v>
      </c>
      <c r="B762" s="19"/>
      <c r="C762" s="1">
        <v>6</v>
      </c>
      <c r="D762" s="4">
        <f t="shared" si="694"/>
        <v>69</v>
      </c>
      <c r="E762" s="4" t="s">
        <v>163</v>
      </c>
      <c r="F762" s="4">
        <v>3</v>
      </c>
      <c r="G762" s="4" t="s">
        <v>13</v>
      </c>
      <c r="H762" s="4" t="s">
        <v>19</v>
      </c>
      <c r="I762" s="4"/>
      <c r="J762" s="5">
        <v>97.1</v>
      </c>
      <c r="K762" s="74"/>
      <c r="L762" s="40">
        <v>5.0360000000000005</v>
      </c>
      <c r="M762" s="132" t="s">
        <v>127</v>
      </c>
      <c r="N762" s="1" t="s">
        <v>15</v>
      </c>
      <c r="O762" s="23">
        <v>5.0379999999999994</v>
      </c>
      <c r="P762" s="1" t="s">
        <v>9</v>
      </c>
      <c r="Q762" s="3" t="s">
        <v>227</v>
      </c>
      <c r="R762" s="23">
        <v>5.3259999999999996</v>
      </c>
      <c r="S762" s="6">
        <v>5.2939999999999996</v>
      </c>
      <c r="T762" s="4">
        <v>5.3659999999999997</v>
      </c>
      <c r="U762" s="23">
        <v>4.9720000000000004</v>
      </c>
      <c r="V762" s="4">
        <v>5.109</v>
      </c>
      <c r="W762" s="11"/>
      <c r="X762" s="11"/>
      <c r="Y762" s="11"/>
      <c r="Z762" s="1">
        <v>5.0460000000000003</v>
      </c>
      <c r="AA762" s="11"/>
      <c r="AB762" s="6">
        <v>5.1740000000000004</v>
      </c>
      <c r="AC762" s="6">
        <v>5.1829999999999998</v>
      </c>
      <c r="AD762" s="6">
        <v>5.2210000000000001</v>
      </c>
      <c r="AE762" s="6">
        <v>5.008</v>
      </c>
      <c r="AF762" s="6">
        <v>5.2770000000000001</v>
      </c>
      <c r="AG762" s="6">
        <v>4.7510000000000003</v>
      </c>
      <c r="AH762" s="6">
        <f t="shared" si="747"/>
        <v>5.0140000000000002</v>
      </c>
      <c r="AI762" s="7">
        <v>5.1100000000000003</v>
      </c>
      <c r="AJ762" s="7">
        <v>5.09</v>
      </c>
      <c r="AK762" s="7">
        <v>4.63</v>
      </c>
      <c r="AL762" s="7">
        <v>5.09</v>
      </c>
      <c r="AM762" s="7">
        <v>5.0199999999999996</v>
      </c>
      <c r="AN762" s="7">
        <v>5.22</v>
      </c>
      <c r="AO762" s="7">
        <v>5.19</v>
      </c>
      <c r="AP762" s="3"/>
      <c r="AQ762" s="23">
        <f t="shared" si="695"/>
        <v>0.28999999999999915</v>
      </c>
      <c r="AR762" s="23">
        <f t="shared" si="718"/>
        <v>0.25799999999999912</v>
      </c>
      <c r="AS762" s="23">
        <f t="shared" si="719"/>
        <v>0.32999999999999918</v>
      </c>
      <c r="AT762" s="23">
        <f t="shared" si="697"/>
        <v>-6.4000000000000057E-2</v>
      </c>
      <c r="AU762" s="23">
        <f t="shared" si="698"/>
        <v>7.299999999999951E-2</v>
      </c>
      <c r="AV762" s="23" t="str">
        <f t="shared" si="699"/>
        <v/>
      </c>
      <c r="AW762" s="23" t="str">
        <f t="shared" si="700"/>
        <v/>
      </c>
      <c r="AX762" s="23" t="str">
        <f t="shared" si="701"/>
        <v/>
      </c>
      <c r="AY762" s="23">
        <f t="shared" si="702"/>
        <v>9.9999999999997868E-3</v>
      </c>
      <c r="AZ762" s="23" t="str">
        <f t="shared" si="703"/>
        <v/>
      </c>
      <c r="BA762" s="23">
        <f t="shared" si="704"/>
        <v>0.1379999999999999</v>
      </c>
      <c r="BB762" s="23">
        <f t="shared" si="705"/>
        <v>0.14699999999999935</v>
      </c>
      <c r="BC762" s="23">
        <f t="shared" si="706"/>
        <v>0.18499999999999961</v>
      </c>
      <c r="BD762" s="23">
        <f t="shared" si="707"/>
        <v>-2.8000000000000469E-2</v>
      </c>
      <c r="BE762" s="23">
        <f t="shared" si="708"/>
        <v>0.24099999999999966</v>
      </c>
      <c r="BF762" s="23">
        <f t="shared" si="709"/>
        <v>-0.28500000000000014</v>
      </c>
      <c r="BG762" s="23">
        <f t="shared" si="710"/>
        <v>-2.2000000000000242E-2</v>
      </c>
      <c r="BH762" s="23">
        <f t="shared" si="711"/>
        <v>7.3999999999999844E-2</v>
      </c>
      <c r="BI762" s="23">
        <f t="shared" si="712"/>
        <v>5.3999999999999382E-2</v>
      </c>
      <c r="BJ762" s="23">
        <f t="shared" si="713"/>
        <v>-0.40600000000000058</v>
      </c>
      <c r="BK762" s="23">
        <f t="shared" si="714"/>
        <v>5.3999999999999382E-2</v>
      </c>
      <c r="BL762" s="23">
        <f t="shared" si="715"/>
        <v>-1.6000000000000902E-2</v>
      </c>
      <c r="BM762" s="23">
        <f t="shared" si="716"/>
        <v>0.18399999999999928</v>
      </c>
      <c r="BN762" s="23">
        <f t="shared" si="717"/>
        <v>0.15399999999999991</v>
      </c>
      <c r="BP762" s="8">
        <f t="shared" si="721"/>
        <v>0.28999999999999915</v>
      </c>
      <c r="BQ762" s="8">
        <f t="shared" si="722"/>
        <v>0.25799999999999912</v>
      </c>
      <c r="BR762" s="8">
        <f t="shared" si="723"/>
        <v>0.32999999999999918</v>
      </c>
      <c r="BS762" s="8">
        <f t="shared" si="724"/>
        <v>6.4000000000000057E-2</v>
      </c>
      <c r="BT762" s="8">
        <f t="shared" si="725"/>
        <v>7.299999999999951E-2</v>
      </c>
      <c r="BU762" s="8" t="str">
        <f t="shared" si="726"/>
        <v/>
      </c>
      <c r="BV762" s="8" t="str">
        <f t="shared" si="727"/>
        <v/>
      </c>
      <c r="BW762" s="8" t="str">
        <f t="shared" si="728"/>
        <v/>
      </c>
      <c r="BX762" s="8">
        <f t="shared" si="729"/>
        <v>9.9999999999997868E-3</v>
      </c>
      <c r="BY762" s="8" t="str">
        <f t="shared" si="730"/>
        <v/>
      </c>
      <c r="BZ762" s="8">
        <f t="shared" si="731"/>
        <v>0.1379999999999999</v>
      </c>
      <c r="CA762" s="8">
        <f t="shared" si="732"/>
        <v>0.14699999999999935</v>
      </c>
      <c r="CB762" s="8">
        <f t="shared" si="733"/>
        <v>0.18499999999999961</v>
      </c>
      <c r="CC762" s="8">
        <f t="shared" si="734"/>
        <v>2.8000000000000469E-2</v>
      </c>
      <c r="CD762" s="8">
        <f t="shared" si="735"/>
        <v>0.24099999999999966</v>
      </c>
      <c r="CE762" s="8">
        <f t="shared" si="736"/>
        <v>0.28500000000000014</v>
      </c>
      <c r="CF762" s="8">
        <f t="shared" si="737"/>
        <v>2.2000000000000242E-2</v>
      </c>
      <c r="CG762" s="8">
        <f t="shared" si="738"/>
        <v>7.3999999999999844E-2</v>
      </c>
      <c r="CH762" s="8">
        <f t="shared" si="739"/>
        <v>5.3999999999999382E-2</v>
      </c>
      <c r="CI762" s="8">
        <f t="shared" si="740"/>
        <v>0.40600000000000058</v>
      </c>
      <c r="CJ762" s="8">
        <f t="shared" si="741"/>
        <v>5.3999999999999382E-2</v>
      </c>
      <c r="CK762" s="8">
        <f t="shared" si="742"/>
        <v>1.6000000000000902E-2</v>
      </c>
      <c r="CL762" s="8">
        <f t="shared" si="743"/>
        <v>0.18399999999999928</v>
      </c>
      <c r="CM762" s="8">
        <f t="shared" si="744"/>
        <v>0.15399999999999991</v>
      </c>
      <c r="CN762" s="8"/>
    </row>
    <row r="763" spans="1:92">
      <c r="A763" s="1">
        <f t="shared" si="696"/>
        <v>761</v>
      </c>
      <c r="B763" s="19"/>
      <c r="C763" s="1">
        <v>6</v>
      </c>
      <c r="D763" s="4">
        <f t="shared" si="694"/>
        <v>69</v>
      </c>
      <c r="E763" s="4" t="s">
        <v>150</v>
      </c>
      <c r="F763" s="4">
        <v>3</v>
      </c>
      <c r="G763" s="4" t="s">
        <v>13</v>
      </c>
      <c r="H763" s="4" t="s">
        <v>14</v>
      </c>
      <c r="I763" s="4"/>
      <c r="J763" s="5">
        <v>95.8</v>
      </c>
      <c r="K763" s="74"/>
      <c r="L763" s="41">
        <v>5.3419999999999996</v>
      </c>
      <c r="M763" s="132" t="s">
        <v>127</v>
      </c>
      <c r="N763" s="1" t="s">
        <v>15</v>
      </c>
      <c r="O763" s="23">
        <v>5.3530000000000006</v>
      </c>
      <c r="P763" s="1" t="s">
        <v>9</v>
      </c>
      <c r="Q763" s="3"/>
      <c r="R763" s="23">
        <v>5.3559999999999999</v>
      </c>
      <c r="S763" s="23">
        <v>5.2380000000000004</v>
      </c>
      <c r="T763" s="4">
        <v>5.7089999999999996</v>
      </c>
      <c r="U763" s="23">
        <v>5.4249999999999998</v>
      </c>
      <c r="V763" s="1">
        <v>5.5789999999999997</v>
      </c>
      <c r="W763" s="11"/>
      <c r="X763" s="11"/>
      <c r="Y763" s="11"/>
      <c r="Z763" s="1">
        <v>5.3540000000000001</v>
      </c>
      <c r="AA763" s="11"/>
      <c r="AB763" s="6">
        <v>5.65</v>
      </c>
      <c r="AC763" s="6">
        <v>5.6539999999999999</v>
      </c>
      <c r="AD763" s="6">
        <v>5.5149999999999997</v>
      </c>
      <c r="AE763" s="6">
        <v>5.4160000000000004</v>
      </c>
      <c r="AF763" s="6">
        <v>5.23</v>
      </c>
      <c r="AG763" s="23">
        <v>5.625</v>
      </c>
      <c r="AH763" s="6">
        <f t="shared" si="747"/>
        <v>5.4275000000000002</v>
      </c>
      <c r="AI763" s="7">
        <v>5.94</v>
      </c>
      <c r="AJ763" s="7">
        <v>5.33</v>
      </c>
      <c r="AK763" s="7">
        <v>4.96</v>
      </c>
      <c r="AL763" s="7">
        <v>5.53</v>
      </c>
      <c r="AM763" s="7">
        <v>5.51</v>
      </c>
      <c r="AN763" s="7">
        <v>5.37</v>
      </c>
      <c r="AO763" s="7">
        <v>5.33</v>
      </c>
      <c r="AP763" s="3"/>
      <c r="AQ763" s="23">
        <f t="shared" si="695"/>
        <v>1.4000000000000234E-2</v>
      </c>
      <c r="AR763" s="23">
        <f t="shared" si="718"/>
        <v>-0.1039999999999992</v>
      </c>
      <c r="AS763" s="23">
        <f t="shared" si="719"/>
        <v>0.36699999999999999</v>
      </c>
      <c r="AT763" s="23">
        <f t="shared" si="697"/>
        <v>8.3000000000000185E-2</v>
      </c>
      <c r="AU763" s="23">
        <f t="shared" si="698"/>
        <v>0.2370000000000001</v>
      </c>
      <c r="AV763" s="23" t="str">
        <f t="shared" si="699"/>
        <v/>
      </c>
      <c r="AW763" s="23" t="str">
        <f t="shared" si="700"/>
        <v/>
      </c>
      <c r="AX763" s="23" t="str">
        <f t="shared" si="701"/>
        <v/>
      </c>
      <c r="AY763" s="23">
        <f t="shared" si="702"/>
        <v>1.2000000000000455E-2</v>
      </c>
      <c r="AZ763" s="23" t="str">
        <f t="shared" si="703"/>
        <v/>
      </c>
      <c r="BA763" s="23">
        <f t="shared" si="704"/>
        <v>0.30800000000000072</v>
      </c>
      <c r="BB763" s="23">
        <f t="shared" si="705"/>
        <v>0.31200000000000028</v>
      </c>
      <c r="BC763" s="23">
        <f t="shared" si="706"/>
        <v>0.17300000000000004</v>
      </c>
      <c r="BD763" s="23">
        <f t="shared" si="707"/>
        <v>7.4000000000000732E-2</v>
      </c>
      <c r="BE763" s="23">
        <f t="shared" si="708"/>
        <v>-0.11199999999999921</v>
      </c>
      <c r="BF763" s="23">
        <f t="shared" si="709"/>
        <v>0.28300000000000036</v>
      </c>
      <c r="BG763" s="23">
        <f t="shared" si="710"/>
        <v>8.5500000000000576E-2</v>
      </c>
      <c r="BH763" s="23">
        <f t="shared" si="711"/>
        <v>0.59800000000000075</v>
      </c>
      <c r="BI763" s="23">
        <f t="shared" si="712"/>
        <v>-1.1999999999999567E-2</v>
      </c>
      <c r="BJ763" s="23">
        <f t="shared" si="713"/>
        <v>-0.38199999999999967</v>
      </c>
      <c r="BK763" s="23">
        <f t="shared" si="714"/>
        <v>0.18800000000000061</v>
      </c>
      <c r="BL763" s="23">
        <f t="shared" si="715"/>
        <v>0.16800000000000015</v>
      </c>
      <c r="BM763" s="23">
        <f t="shared" si="716"/>
        <v>2.8000000000000469E-2</v>
      </c>
      <c r="BN763" s="23">
        <f t="shared" si="717"/>
        <v>-1.1999999999999567E-2</v>
      </c>
      <c r="BP763" s="8">
        <f t="shared" si="721"/>
        <v>1.4000000000000234E-2</v>
      </c>
      <c r="BQ763" s="8">
        <f t="shared" si="722"/>
        <v>0.1039999999999992</v>
      </c>
      <c r="BR763" s="8">
        <f t="shared" si="723"/>
        <v>0.36699999999999999</v>
      </c>
      <c r="BS763" s="8">
        <f t="shared" si="724"/>
        <v>8.3000000000000185E-2</v>
      </c>
      <c r="BT763" s="8">
        <f t="shared" si="725"/>
        <v>0.2370000000000001</v>
      </c>
      <c r="BU763" s="8" t="str">
        <f t="shared" si="726"/>
        <v/>
      </c>
      <c r="BV763" s="8" t="str">
        <f t="shared" si="727"/>
        <v/>
      </c>
      <c r="BW763" s="8" t="str">
        <f t="shared" si="728"/>
        <v/>
      </c>
      <c r="BX763" s="8">
        <f t="shared" si="729"/>
        <v>1.2000000000000455E-2</v>
      </c>
      <c r="BY763" s="8" t="str">
        <f t="shared" si="730"/>
        <v/>
      </c>
      <c r="BZ763" s="8">
        <f t="shared" si="731"/>
        <v>0.30800000000000072</v>
      </c>
      <c r="CA763" s="8">
        <f t="shared" si="732"/>
        <v>0.31200000000000028</v>
      </c>
      <c r="CB763" s="8">
        <f t="shared" si="733"/>
        <v>0.17300000000000004</v>
      </c>
      <c r="CC763" s="8">
        <f t="shared" si="734"/>
        <v>7.4000000000000732E-2</v>
      </c>
      <c r="CD763" s="8">
        <f t="shared" si="735"/>
        <v>0.11199999999999921</v>
      </c>
      <c r="CE763" s="8">
        <f t="shared" si="736"/>
        <v>0.28300000000000036</v>
      </c>
      <c r="CF763" s="8">
        <f t="shared" si="737"/>
        <v>8.5500000000000576E-2</v>
      </c>
      <c r="CG763" s="8">
        <f t="shared" si="738"/>
        <v>0.59800000000000075</v>
      </c>
      <c r="CH763" s="8">
        <f t="shared" si="739"/>
        <v>1.1999999999999567E-2</v>
      </c>
      <c r="CI763" s="8">
        <f t="shared" si="740"/>
        <v>0.38199999999999967</v>
      </c>
      <c r="CJ763" s="8">
        <f t="shared" si="741"/>
        <v>0.18800000000000061</v>
      </c>
      <c r="CK763" s="8">
        <f t="shared" si="742"/>
        <v>0.16800000000000015</v>
      </c>
      <c r="CL763" s="8">
        <f t="shared" si="743"/>
        <v>2.8000000000000469E-2</v>
      </c>
      <c r="CM763" s="8">
        <f t="shared" si="744"/>
        <v>1.1999999999999567E-2</v>
      </c>
      <c r="CN763" s="8"/>
    </row>
    <row r="764" spans="1:92">
      <c r="A764" s="1">
        <f t="shared" si="696"/>
        <v>762</v>
      </c>
      <c r="B764" s="19"/>
      <c r="C764" s="1">
        <v>6</v>
      </c>
      <c r="D764" s="4">
        <f t="shared" si="694"/>
        <v>69</v>
      </c>
      <c r="E764" s="4" t="s">
        <v>162</v>
      </c>
      <c r="F764" s="4">
        <v>3</v>
      </c>
      <c r="G764" s="4" t="s">
        <v>13</v>
      </c>
      <c r="H764" s="4" t="s">
        <v>19</v>
      </c>
      <c r="I764" s="4"/>
      <c r="J764" s="5">
        <v>97.7</v>
      </c>
      <c r="K764" s="74"/>
      <c r="L764" s="40">
        <v>6.2409999999999997</v>
      </c>
      <c r="M764" s="132" t="s">
        <v>127</v>
      </c>
      <c r="N764" s="1" t="s">
        <v>15</v>
      </c>
      <c r="O764" s="23">
        <v>6.2400000000000011</v>
      </c>
      <c r="P764" s="1" t="s">
        <v>9</v>
      </c>
      <c r="Q764" s="3"/>
      <c r="R764" s="23">
        <v>6.4029999999999996</v>
      </c>
      <c r="S764" s="23">
        <v>6.39</v>
      </c>
      <c r="T764" s="4">
        <v>6.4340000000000002</v>
      </c>
      <c r="U764" s="23">
        <v>6.24</v>
      </c>
      <c r="V764" s="1">
        <v>6.258</v>
      </c>
      <c r="W764" s="11"/>
      <c r="X764" s="11"/>
      <c r="Y764" s="11"/>
      <c r="Z764" s="1">
        <v>6.2489999999999997</v>
      </c>
      <c r="AA764" s="11"/>
      <c r="AB764" s="6">
        <v>6.4329999999999998</v>
      </c>
      <c r="AC764" s="6">
        <v>6.4669999999999996</v>
      </c>
      <c r="AD764" s="6">
        <v>6.4409999999999998</v>
      </c>
      <c r="AE764" s="6">
        <v>6.274</v>
      </c>
      <c r="AF764" s="6">
        <v>6.3520000000000003</v>
      </c>
      <c r="AG764" s="6">
        <v>5.9580000000000002</v>
      </c>
      <c r="AH764" s="6">
        <f t="shared" si="747"/>
        <v>6.1550000000000002</v>
      </c>
      <c r="AI764" s="7">
        <v>6.93</v>
      </c>
      <c r="AJ764" s="7">
        <v>6.4</v>
      </c>
      <c r="AK764" s="7">
        <v>5.99</v>
      </c>
      <c r="AL764" s="7">
        <v>6.43</v>
      </c>
      <c r="AM764" s="7">
        <v>6.35</v>
      </c>
      <c r="AN764" s="7">
        <v>6.37</v>
      </c>
      <c r="AO764" s="7">
        <v>6.29</v>
      </c>
      <c r="AP764" s="3"/>
      <c r="AQ764" s="23">
        <f t="shared" si="695"/>
        <v>0.16199999999999992</v>
      </c>
      <c r="AR764" s="23">
        <f t="shared" si="718"/>
        <v>0.14900000000000002</v>
      </c>
      <c r="AS764" s="23">
        <f t="shared" si="719"/>
        <v>0.1930000000000005</v>
      </c>
      <c r="AT764" s="23">
        <f t="shared" si="697"/>
        <v>-9.9999999999944578E-4</v>
      </c>
      <c r="AU764" s="23">
        <f t="shared" si="698"/>
        <v>1.7000000000000348E-2</v>
      </c>
      <c r="AV764" s="23" t="str">
        <f t="shared" si="699"/>
        <v/>
      </c>
      <c r="AW764" s="23" t="str">
        <f t="shared" si="700"/>
        <v/>
      </c>
      <c r="AX764" s="23" t="str">
        <f t="shared" si="701"/>
        <v/>
      </c>
      <c r="AY764" s="23">
        <f t="shared" si="702"/>
        <v>8.0000000000000071E-3</v>
      </c>
      <c r="AZ764" s="23" t="str">
        <f t="shared" si="703"/>
        <v/>
      </c>
      <c r="BA764" s="23">
        <f t="shared" si="704"/>
        <v>0.19200000000000017</v>
      </c>
      <c r="BB764" s="23">
        <f t="shared" si="705"/>
        <v>0.22599999999999998</v>
      </c>
      <c r="BC764" s="23">
        <f t="shared" si="706"/>
        <v>0.20000000000000018</v>
      </c>
      <c r="BD764" s="23">
        <f t="shared" si="707"/>
        <v>3.3000000000000362E-2</v>
      </c>
      <c r="BE764" s="23">
        <f t="shared" si="708"/>
        <v>0.11100000000000065</v>
      </c>
      <c r="BF764" s="23">
        <f t="shared" si="709"/>
        <v>-0.28299999999999947</v>
      </c>
      <c r="BG764" s="23">
        <f t="shared" si="710"/>
        <v>-8.599999999999941E-2</v>
      </c>
      <c r="BH764" s="23">
        <f t="shared" si="711"/>
        <v>0.68900000000000006</v>
      </c>
      <c r="BI764" s="23">
        <f t="shared" si="712"/>
        <v>0.1590000000000007</v>
      </c>
      <c r="BJ764" s="23">
        <f t="shared" si="713"/>
        <v>-0.25099999999999945</v>
      </c>
      <c r="BK764" s="23">
        <f t="shared" si="714"/>
        <v>0.18900000000000006</v>
      </c>
      <c r="BL764" s="23">
        <f t="shared" si="715"/>
        <v>0.10899999999999999</v>
      </c>
      <c r="BM764" s="23">
        <f t="shared" si="716"/>
        <v>0.12900000000000045</v>
      </c>
      <c r="BN764" s="23">
        <f t="shared" si="717"/>
        <v>4.9000000000000377E-2</v>
      </c>
      <c r="BP764" s="8">
        <f t="shared" si="721"/>
        <v>0.16199999999999992</v>
      </c>
      <c r="BQ764" s="8">
        <f t="shared" si="722"/>
        <v>0.14900000000000002</v>
      </c>
      <c r="BR764" s="8">
        <f t="shared" si="723"/>
        <v>0.1930000000000005</v>
      </c>
      <c r="BS764" s="8">
        <f t="shared" si="724"/>
        <v>9.9999999999944578E-4</v>
      </c>
      <c r="BT764" s="8">
        <f t="shared" si="725"/>
        <v>1.7000000000000348E-2</v>
      </c>
      <c r="BU764" s="8" t="str">
        <f t="shared" si="726"/>
        <v/>
      </c>
      <c r="BV764" s="8" t="str">
        <f t="shared" si="727"/>
        <v/>
      </c>
      <c r="BW764" s="8" t="str">
        <f t="shared" si="728"/>
        <v/>
      </c>
      <c r="BX764" s="8">
        <f t="shared" si="729"/>
        <v>8.0000000000000071E-3</v>
      </c>
      <c r="BY764" s="8" t="str">
        <f t="shared" si="730"/>
        <v/>
      </c>
      <c r="BZ764" s="8">
        <f t="shared" si="731"/>
        <v>0.19200000000000017</v>
      </c>
      <c r="CA764" s="8">
        <f t="shared" si="732"/>
        <v>0.22599999999999998</v>
      </c>
      <c r="CB764" s="8">
        <f t="shared" si="733"/>
        <v>0.20000000000000018</v>
      </c>
      <c r="CC764" s="8">
        <f t="shared" si="734"/>
        <v>3.3000000000000362E-2</v>
      </c>
      <c r="CD764" s="8">
        <f t="shared" si="735"/>
        <v>0.11100000000000065</v>
      </c>
      <c r="CE764" s="8">
        <f t="shared" si="736"/>
        <v>0.28299999999999947</v>
      </c>
      <c r="CF764" s="8">
        <f t="shared" si="737"/>
        <v>8.599999999999941E-2</v>
      </c>
      <c r="CG764" s="8">
        <f t="shared" si="738"/>
        <v>0.68900000000000006</v>
      </c>
      <c r="CH764" s="8">
        <f t="shared" si="739"/>
        <v>0.1590000000000007</v>
      </c>
      <c r="CI764" s="8">
        <f t="shared" si="740"/>
        <v>0.25099999999999945</v>
      </c>
      <c r="CJ764" s="8">
        <f t="shared" si="741"/>
        <v>0.18900000000000006</v>
      </c>
      <c r="CK764" s="8">
        <f t="shared" si="742"/>
        <v>0.10899999999999999</v>
      </c>
      <c r="CL764" s="8">
        <f t="shared" si="743"/>
        <v>0.12900000000000045</v>
      </c>
      <c r="CM764" s="8">
        <f t="shared" si="744"/>
        <v>4.9000000000000377E-2</v>
      </c>
      <c r="CN764" s="8"/>
    </row>
    <row r="765" spans="1:92">
      <c r="A765" s="1">
        <f t="shared" si="696"/>
        <v>763</v>
      </c>
      <c r="B765" s="19"/>
      <c r="C765" s="1">
        <v>6</v>
      </c>
      <c r="D765" s="4">
        <f t="shared" si="694"/>
        <v>69</v>
      </c>
      <c r="E765" s="4" t="s">
        <v>163</v>
      </c>
      <c r="F765" s="4">
        <v>3</v>
      </c>
      <c r="G765" s="4" t="s">
        <v>16</v>
      </c>
      <c r="H765" s="4" t="s">
        <v>17</v>
      </c>
      <c r="I765" s="4"/>
      <c r="J765" s="5">
        <v>95.9</v>
      </c>
      <c r="K765" s="74"/>
      <c r="L765" s="40">
        <v>6.6999999999999993</v>
      </c>
      <c r="M765" s="132" t="s">
        <v>127</v>
      </c>
      <c r="N765" s="1" t="s">
        <v>15</v>
      </c>
      <c r="O765" s="23">
        <v>6.7389999999999981</v>
      </c>
      <c r="P765" s="1" t="s">
        <v>9</v>
      </c>
      <c r="Q765" s="3"/>
      <c r="R765" s="77">
        <v>7.4329999999999998</v>
      </c>
      <c r="S765" s="23">
        <v>6.2160000000000002</v>
      </c>
      <c r="T765" s="4">
        <v>7.0609999999999999</v>
      </c>
      <c r="U765" s="23">
        <v>6.6950000000000003</v>
      </c>
      <c r="V765" s="1">
        <v>6.8869999999999996</v>
      </c>
      <c r="W765" s="11"/>
      <c r="X765" s="11"/>
      <c r="Y765" s="11"/>
      <c r="Z765" s="23">
        <v>6.71</v>
      </c>
      <c r="AA765" s="11"/>
      <c r="AB765" s="6">
        <v>7.0010000000000003</v>
      </c>
      <c r="AC765" s="6">
        <v>6.9260000000000002</v>
      </c>
      <c r="AD765" s="6">
        <v>6.6929999999999996</v>
      </c>
      <c r="AE765" s="6">
        <v>6.8220000000000001</v>
      </c>
      <c r="AF765" s="6">
        <v>6.2850000000000001</v>
      </c>
      <c r="AG765" s="6">
        <v>7.0910000000000002</v>
      </c>
      <c r="AH765" s="6">
        <f t="shared" ref="AH765" si="748">IF((AF765&lt;&gt;0)*AND(AG765&lt;&gt;0),AVERAGE(AF765:AG765),"")</f>
        <v>6.6880000000000006</v>
      </c>
      <c r="AI765" s="11"/>
      <c r="AJ765" s="11"/>
      <c r="AK765" s="11"/>
      <c r="AL765" s="11"/>
      <c r="AM765" s="11"/>
      <c r="AN765" s="11"/>
      <c r="AO765" s="11"/>
      <c r="AP765" s="3"/>
      <c r="AQ765" s="23">
        <f t="shared" si="695"/>
        <v>0.73300000000000054</v>
      </c>
      <c r="AR765" s="23">
        <f t="shared" si="718"/>
        <v>-0.4839999999999991</v>
      </c>
      <c r="AS765" s="23">
        <f t="shared" si="719"/>
        <v>0.36100000000000065</v>
      </c>
      <c r="AT765" s="23">
        <f t="shared" si="697"/>
        <v>-4.9999999999990052E-3</v>
      </c>
      <c r="AU765" s="23">
        <f t="shared" si="698"/>
        <v>0.18700000000000028</v>
      </c>
      <c r="AV765" s="23" t="str">
        <f t="shared" si="699"/>
        <v/>
      </c>
      <c r="AW765" s="23" t="str">
        <f t="shared" si="700"/>
        <v/>
      </c>
      <c r="AX765" s="23" t="str">
        <f t="shared" si="701"/>
        <v/>
      </c>
      <c r="AY765" s="23">
        <f t="shared" si="702"/>
        <v>1.0000000000000675E-2</v>
      </c>
      <c r="AZ765" s="23" t="str">
        <f t="shared" si="703"/>
        <v/>
      </c>
      <c r="BA765" s="23">
        <f t="shared" si="704"/>
        <v>0.30100000000000104</v>
      </c>
      <c r="BB765" s="23">
        <f t="shared" si="705"/>
        <v>0.22600000000000087</v>
      </c>
      <c r="BC765" s="23">
        <f t="shared" si="706"/>
        <v>-6.9999999999996732E-3</v>
      </c>
      <c r="BD765" s="23">
        <f t="shared" si="707"/>
        <v>0.12200000000000077</v>
      </c>
      <c r="BE765" s="23">
        <f t="shared" si="708"/>
        <v>-0.41499999999999915</v>
      </c>
      <c r="BF765" s="23">
        <f t="shared" si="709"/>
        <v>0.3910000000000009</v>
      </c>
      <c r="BG765" s="23">
        <f t="shared" si="710"/>
        <v>-1.1999999999998678E-2</v>
      </c>
      <c r="BH765" s="23" t="str">
        <f t="shared" si="711"/>
        <v/>
      </c>
      <c r="BI765" s="23" t="str">
        <f t="shared" si="712"/>
        <v/>
      </c>
      <c r="BJ765" s="23" t="str">
        <f t="shared" si="713"/>
        <v/>
      </c>
      <c r="BK765" s="23" t="str">
        <f t="shared" si="714"/>
        <v/>
      </c>
      <c r="BL765" s="23" t="str">
        <f t="shared" si="715"/>
        <v/>
      </c>
      <c r="BM765" s="23" t="str">
        <f t="shared" si="716"/>
        <v/>
      </c>
      <c r="BN765" s="23" t="str">
        <f t="shared" si="717"/>
        <v/>
      </c>
      <c r="BP765" s="8">
        <f t="shared" si="721"/>
        <v>0.73300000000000054</v>
      </c>
      <c r="BQ765" s="8">
        <f t="shared" si="722"/>
        <v>0.4839999999999991</v>
      </c>
      <c r="BR765" s="8">
        <f t="shared" si="723"/>
        <v>0.36100000000000065</v>
      </c>
      <c r="BS765" s="8">
        <f t="shared" si="724"/>
        <v>4.9999999999990052E-3</v>
      </c>
      <c r="BT765" s="8">
        <f t="shared" si="725"/>
        <v>0.18700000000000028</v>
      </c>
      <c r="BU765" s="8" t="str">
        <f t="shared" si="726"/>
        <v/>
      </c>
      <c r="BV765" s="8" t="str">
        <f t="shared" si="727"/>
        <v/>
      </c>
      <c r="BW765" s="8" t="str">
        <f t="shared" si="728"/>
        <v/>
      </c>
      <c r="BX765" s="8">
        <f t="shared" si="729"/>
        <v>1.0000000000000675E-2</v>
      </c>
      <c r="BY765" s="8" t="str">
        <f t="shared" si="730"/>
        <v/>
      </c>
      <c r="BZ765" s="8">
        <f t="shared" si="731"/>
        <v>0.30100000000000104</v>
      </c>
      <c r="CA765" s="8">
        <f t="shared" si="732"/>
        <v>0.22600000000000087</v>
      </c>
      <c r="CB765" s="8">
        <f t="shared" si="733"/>
        <v>6.9999999999996732E-3</v>
      </c>
      <c r="CC765" s="8">
        <f t="shared" si="734"/>
        <v>0.12200000000000077</v>
      </c>
      <c r="CD765" s="8">
        <f t="shared" si="735"/>
        <v>0.41499999999999915</v>
      </c>
      <c r="CE765" s="8">
        <f t="shared" si="736"/>
        <v>0.3910000000000009</v>
      </c>
      <c r="CF765" s="8">
        <f t="shared" si="737"/>
        <v>1.1999999999998678E-2</v>
      </c>
      <c r="CG765" s="8" t="str">
        <f t="shared" si="738"/>
        <v/>
      </c>
      <c r="CH765" s="8" t="str">
        <f t="shared" si="739"/>
        <v/>
      </c>
      <c r="CI765" s="8" t="str">
        <f t="shared" si="740"/>
        <v/>
      </c>
      <c r="CJ765" s="8" t="str">
        <f t="shared" si="741"/>
        <v/>
      </c>
      <c r="CK765" s="8" t="str">
        <f t="shared" si="742"/>
        <v/>
      </c>
      <c r="CL765" s="8" t="str">
        <f t="shared" si="743"/>
        <v/>
      </c>
      <c r="CM765" s="8" t="str">
        <f t="shared" si="744"/>
        <v/>
      </c>
      <c r="CN765" s="8"/>
    </row>
    <row r="766" spans="1:92">
      <c r="A766" s="1">
        <f t="shared" si="696"/>
        <v>764</v>
      </c>
      <c r="B766" s="19"/>
      <c r="C766" s="1">
        <v>6</v>
      </c>
      <c r="D766" s="4">
        <f t="shared" si="694"/>
        <v>69</v>
      </c>
      <c r="E766" s="4" t="s">
        <v>150</v>
      </c>
      <c r="F766" s="4">
        <v>3</v>
      </c>
      <c r="G766" s="4" t="s">
        <v>16</v>
      </c>
      <c r="H766" s="4" t="s">
        <v>24</v>
      </c>
      <c r="I766" s="4"/>
      <c r="J766" s="5">
        <v>97.7</v>
      </c>
      <c r="K766" s="74"/>
      <c r="L766" s="40">
        <v>6.7609999999999992</v>
      </c>
      <c r="M766" s="132" t="s">
        <v>127</v>
      </c>
      <c r="N766" s="1" t="s">
        <v>15</v>
      </c>
      <c r="O766" s="23">
        <v>6.7849999999999984</v>
      </c>
      <c r="P766" s="1" t="s">
        <v>9</v>
      </c>
      <c r="Q766" s="3"/>
      <c r="R766" s="23">
        <v>6.851</v>
      </c>
      <c r="S766" s="23">
        <v>6.7450000000000001</v>
      </c>
      <c r="T766" s="1">
        <v>7.0190000000000001</v>
      </c>
      <c r="U766" s="23">
        <v>6.8090000000000002</v>
      </c>
      <c r="V766" s="1">
        <v>6.8070000000000004</v>
      </c>
      <c r="W766" s="11"/>
      <c r="X766" s="11"/>
      <c r="Y766" s="11"/>
      <c r="Z766" s="23">
        <v>6.76</v>
      </c>
      <c r="AA766" s="11"/>
      <c r="AB766" s="6">
        <v>6.8879999999999999</v>
      </c>
      <c r="AC766" s="6">
        <v>6.8419999999999996</v>
      </c>
      <c r="AD766" s="6">
        <v>6.81</v>
      </c>
      <c r="AE766" s="6">
        <v>6.7779999999999996</v>
      </c>
      <c r="AF766" s="6">
        <v>6.7889999999999997</v>
      </c>
      <c r="AG766" s="6">
        <v>6.59</v>
      </c>
      <c r="AH766" s="6">
        <f t="shared" si="747"/>
        <v>6.6894999999999998</v>
      </c>
      <c r="AI766" s="11"/>
      <c r="AJ766" s="11"/>
      <c r="AK766" s="11"/>
      <c r="AL766" s="11"/>
      <c r="AM766" s="11"/>
      <c r="AN766" s="11"/>
      <c r="AO766" s="11"/>
      <c r="AP766" s="3"/>
      <c r="AQ766" s="23">
        <f t="shared" si="695"/>
        <v>9.0000000000000746E-2</v>
      </c>
      <c r="AR766" s="23">
        <f t="shared" si="718"/>
        <v>-1.5999999999999126E-2</v>
      </c>
      <c r="AS766" s="23">
        <f t="shared" si="719"/>
        <v>0.2580000000000009</v>
      </c>
      <c r="AT766" s="23">
        <f t="shared" si="697"/>
        <v>4.8000000000000931E-2</v>
      </c>
      <c r="AU766" s="23">
        <f t="shared" si="698"/>
        <v>4.6000000000001151E-2</v>
      </c>
      <c r="AV766" s="23" t="str">
        <f t="shared" si="699"/>
        <v/>
      </c>
      <c r="AW766" s="23" t="str">
        <f t="shared" si="700"/>
        <v/>
      </c>
      <c r="AX766" s="23" t="str">
        <f t="shared" si="701"/>
        <v/>
      </c>
      <c r="AY766" s="23">
        <f t="shared" si="702"/>
        <v>-9.9999999999944578E-4</v>
      </c>
      <c r="AZ766" s="23" t="str">
        <f t="shared" si="703"/>
        <v/>
      </c>
      <c r="BA766" s="23">
        <f t="shared" si="704"/>
        <v>0.12700000000000067</v>
      </c>
      <c r="BB766" s="23">
        <f t="shared" si="705"/>
        <v>8.1000000000000405E-2</v>
      </c>
      <c r="BC766" s="23">
        <f t="shared" si="706"/>
        <v>4.9000000000000377E-2</v>
      </c>
      <c r="BD766" s="23">
        <f t="shared" si="707"/>
        <v>1.7000000000000348E-2</v>
      </c>
      <c r="BE766" s="23">
        <f t="shared" si="708"/>
        <v>2.8000000000000469E-2</v>
      </c>
      <c r="BF766" s="23">
        <f t="shared" si="709"/>
        <v>-0.17099999999999937</v>
      </c>
      <c r="BG766" s="23">
        <f t="shared" si="710"/>
        <v>-7.1499999999999453E-2</v>
      </c>
      <c r="BH766" s="23" t="str">
        <f t="shared" si="711"/>
        <v/>
      </c>
      <c r="BI766" s="23" t="str">
        <f t="shared" si="712"/>
        <v/>
      </c>
      <c r="BJ766" s="23" t="str">
        <f t="shared" si="713"/>
        <v/>
      </c>
      <c r="BK766" s="23" t="str">
        <f t="shared" si="714"/>
        <v/>
      </c>
      <c r="BL766" s="23" t="str">
        <f t="shared" si="715"/>
        <v/>
      </c>
      <c r="BM766" s="23" t="str">
        <f t="shared" si="716"/>
        <v/>
      </c>
      <c r="BN766" s="23" t="str">
        <f t="shared" si="717"/>
        <v/>
      </c>
      <c r="BP766" s="8">
        <f t="shared" si="721"/>
        <v>9.0000000000000746E-2</v>
      </c>
      <c r="BQ766" s="8">
        <f t="shared" si="722"/>
        <v>1.5999999999999126E-2</v>
      </c>
      <c r="BR766" s="8">
        <f t="shared" si="723"/>
        <v>0.2580000000000009</v>
      </c>
      <c r="BS766" s="8">
        <f t="shared" si="724"/>
        <v>4.8000000000000931E-2</v>
      </c>
      <c r="BT766" s="8">
        <f t="shared" si="725"/>
        <v>4.6000000000001151E-2</v>
      </c>
      <c r="BU766" s="8" t="str">
        <f t="shared" si="726"/>
        <v/>
      </c>
      <c r="BV766" s="8" t="str">
        <f t="shared" si="727"/>
        <v/>
      </c>
      <c r="BW766" s="8" t="str">
        <f t="shared" si="728"/>
        <v/>
      </c>
      <c r="BX766" s="8">
        <f t="shared" si="729"/>
        <v>9.9999999999944578E-4</v>
      </c>
      <c r="BY766" s="8" t="str">
        <f t="shared" si="730"/>
        <v/>
      </c>
      <c r="BZ766" s="8">
        <f t="shared" si="731"/>
        <v>0.12700000000000067</v>
      </c>
      <c r="CA766" s="8">
        <f t="shared" si="732"/>
        <v>8.1000000000000405E-2</v>
      </c>
      <c r="CB766" s="8">
        <f t="shared" si="733"/>
        <v>4.9000000000000377E-2</v>
      </c>
      <c r="CC766" s="8">
        <f t="shared" si="734"/>
        <v>1.7000000000000348E-2</v>
      </c>
      <c r="CD766" s="8">
        <f t="shared" si="735"/>
        <v>2.8000000000000469E-2</v>
      </c>
      <c r="CE766" s="8">
        <f t="shared" si="736"/>
        <v>0.17099999999999937</v>
      </c>
      <c r="CF766" s="8">
        <f t="shared" si="737"/>
        <v>7.1499999999999453E-2</v>
      </c>
      <c r="CG766" s="8" t="str">
        <f t="shared" si="738"/>
        <v/>
      </c>
      <c r="CH766" s="8" t="str">
        <f t="shared" si="739"/>
        <v/>
      </c>
      <c r="CI766" s="8" t="str">
        <f t="shared" si="740"/>
        <v/>
      </c>
      <c r="CJ766" s="8" t="str">
        <f t="shared" si="741"/>
        <v/>
      </c>
      <c r="CK766" s="8" t="str">
        <f t="shared" si="742"/>
        <v/>
      </c>
      <c r="CL766" s="8" t="str">
        <f t="shared" si="743"/>
        <v/>
      </c>
      <c r="CM766" s="8" t="str">
        <f t="shared" si="744"/>
        <v/>
      </c>
      <c r="CN766" s="8"/>
    </row>
    <row r="767" spans="1:92">
      <c r="A767" s="1">
        <f t="shared" si="696"/>
        <v>765</v>
      </c>
      <c r="B767" s="2" t="s">
        <v>279</v>
      </c>
      <c r="C767" s="1">
        <v>6</v>
      </c>
      <c r="D767" s="4">
        <f t="shared" si="694"/>
        <v>69</v>
      </c>
      <c r="E767" s="4" t="s">
        <v>157</v>
      </c>
      <c r="F767" s="4">
        <v>1</v>
      </c>
      <c r="G767" s="4" t="s">
        <v>13</v>
      </c>
      <c r="H767" s="4" t="s">
        <v>19</v>
      </c>
      <c r="I767" s="4"/>
      <c r="J767" s="5">
        <v>87.2</v>
      </c>
      <c r="K767" s="67">
        <v>7.3999999999999996E-2</v>
      </c>
      <c r="L767" s="40">
        <v>5.17</v>
      </c>
      <c r="M767" s="132" t="s">
        <v>234</v>
      </c>
      <c r="N767" s="1" t="s">
        <v>15</v>
      </c>
      <c r="O767" s="50"/>
      <c r="P767" s="11"/>
      <c r="Q767" s="3"/>
      <c r="R767" s="83">
        <v>5.4560000000000004</v>
      </c>
      <c r="S767" s="83">
        <v>5.3959999999999999</v>
      </c>
      <c r="T767" s="83">
        <v>5.5359999999999996</v>
      </c>
      <c r="U767" s="83">
        <v>4.984</v>
      </c>
      <c r="V767" s="80">
        <v>5.327</v>
      </c>
      <c r="W767" s="83">
        <v>5.2530000000000001</v>
      </c>
      <c r="X767" s="83">
        <v>5.25</v>
      </c>
      <c r="Y767" s="83">
        <v>5.2320000000000002</v>
      </c>
      <c r="Z767" s="23">
        <v>5.2060000000000004</v>
      </c>
      <c r="AA767" s="23">
        <v>5.1959999999999997</v>
      </c>
      <c r="AB767" s="83">
        <v>5.1630000000000003</v>
      </c>
      <c r="AC767" s="83">
        <v>5.1840000000000002</v>
      </c>
      <c r="AD767" s="83">
        <v>5.2560000000000002</v>
      </c>
      <c r="AE767" s="83">
        <v>4.9450000000000003</v>
      </c>
      <c r="AF767" s="83">
        <v>5.5359999999999996</v>
      </c>
      <c r="AG767" s="83">
        <v>5.0640000000000001</v>
      </c>
      <c r="AH767" s="23">
        <f t="shared" ref="AH767:AH772" si="749">SUM(AF767:AG767)/2</f>
        <v>5.3</v>
      </c>
      <c r="AI767" s="11"/>
      <c r="AJ767" s="11"/>
      <c r="AK767" s="11"/>
      <c r="AL767" s="11"/>
      <c r="AM767" s="11"/>
      <c r="AN767" s="11"/>
      <c r="AO767" s="11"/>
      <c r="AP767" s="3"/>
      <c r="AQ767" s="23">
        <f t="shared" si="695"/>
        <v>0.28600000000000048</v>
      </c>
      <c r="AR767" s="23">
        <f t="shared" si="718"/>
        <v>0.22599999999999998</v>
      </c>
      <c r="AS767" s="23">
        <f t="shared" si="719"/>
        <v>0.36599999999999966</v>
      </c>
      <c r="AT767" s="23">
        <f t="shared" si="697"/>
        <v>-0.18599999999999994</v>
      </c>
      <c r="AU767" s="23">
        <f t="shared" si="698"/>
        <v>0.15700000000000003</v>
      </c>
      <c r="AV767" s="23">
        <f t="shared" si="699"/>
        <v>8.3000000000000185E-2</v>
      </c>
      <c r="AW767" s="23">
        <f t="shared" si="700"/>
        <v>8.0000000000000071E-2</v>
      </c>
      <c r="AX767" s="23">
        <f t="shared" si="701"/>
        <v>6.2000000000000277E-2</v>
      </c>
      <c r="AY767" s="23">
        <f t="shared" si="702"/>
        <v>3.6000000000000476E-2</v>
      </c>
      <c r="AZ767" s="23">
        <f t="shared" si="703"/>
        <v>2.5999999999999801E-2</v>
      </c>
      <c r="BA767" s="23">
        <f t="shared" si="704"/>
        <v>-6.9999999999996732E-3</v>
      </c>
      <c r="BB767" s="23">
        <f t="shared" si="705"/>
        <v>1.4000000000000234E-2</v>
      </c>
      <c r="BC767" s="23">
        <f t="shared" si="706"/>
        <v>8.6000000000000298E-2</v>
      </c>
      <c r="BD767" s="23">
        <f t="shared" si="707"/>
        <v>-0.22499999999999964</v>
      </c>
      <c r="BE767" s="23">
        <f t="shared" si="708"/>
        <v>0.36599999999999966</v>
      </c>
      <c r="BF767" s="23">
        <f t="shared" si="709"/>
        <v>-0.10599999999999987</v>
      </c>
      <c r="BG767" s="23">
        <f t="shared" si="710"/>
        <v>0.12999999999999989</v>
      </c>
      <c r="BH767" s="23" t="str">
        <f t="shared" si="711"/>
        <v/>
      </c>
      <c r="BI767" s="23" t="str">
        <f t="shared" si="712"/>
        <v/>
      </c>
      <c r="BJ767" s="23" t="str">
        <f t="shared" si="713"/>
        <v/>
      </c>
      <c r="BK767" s="23" t="str">
        <f t="shared" si="714"/>
        <v/>
      </c>
      <c r="BL767" s="23" t="str">
        <f t="shared" si="715"/>
        <v/>
      </c>
      <c r="BM767" s="23" t="str">
        <f t="shared" si="716"/>
        <v/>
      </c>
      <c r="BN767" s="23" t="str">
        <f t="shared" si="717"/>
        <v/>
      </c>
      <c r="BP767" s="8">
        <f t="shared" si="721"/>
        <v>0.28600000000000048</v>
      </c>
      <c r="BQ767" s="8">
        <f t="shared" si="722"/>
        <v>0.22599999999999998</v>
      </c>
      <c r="BR767" s="8">
        <f t="shared" si="723"/>
        <v>0.36599999999999966</v>
      </c>
      <c r="BS767" s="8">
        <f t="shared" si="724"/>
        <v>0.18599999999999994</v>
      </c>
      <c r="BT767" s="8">
        <f t="shared" si="725"/>
        <v>0.15700000000000003</v>
      </c>
      <c r="BU767" s="8">
        <f t="shared" si="726"/>
        <v>8.3000000000000185E-2</v>
      </c>
      <c r="BV767" s="8">
        <f t="shared" si="727"/>
        <v>8.0000000000000071E-2</v>
      </c>
      <c r="BW767" s="8">
        <f t="shared" si="728"/>
        <v>6.2000000000000277E-2</v>
      </c>
      <c r="BX767" s="8">
        <f t="shared" si="729"/>
        <v>3.6000000000000476E-2</v>
      </c>
      <c r="BY767" s="8">
        <f t="shared" si="730"/>
        <v>2.5999999999999801E-2</v>
      </c>
      <c r="BZ767" s="8">
        <f t="shared" si="731"/>
        <v>6.9999999999996732E-3</v>
      </c>
      <c r="CA767" s="8">
        <f t="shared" si="732"/>
        <v>1.4000000000000234E-2</v>
      </c>
      <c r="CB767" s="8">
        <f t="shared" si="733"/>
        <v>8.6000000000000298E-2</v>
      </c>
      <c r="CC767" s="8">
        <f t="shared" si="734"/>
        <v>0.22499999999999964</v>
      </c>
      <c r="CD767" s="8">
        <f t="shared" si="735"/>
        <v>0.36599999999999966</v>
      </c>
      <c r="CE767" s="8">
        <f t="shared" si="736"/>
        <v>0.10599999999999987</v>
      </c>
      <c r="CF767" s="8">
        <f t="shared" si="737"/>
        <v>0.12999999999999989</v>
      </c>
      <c r="CG767" s="8" t="str">
        <f t="shared" si="738"/>
        <v/>
      </c>
      <c r="CH767" s="8" t="str">
        <f t="shared" si="739"/>
        <v/>
      </c>
      <c r="CI767" s="8" t="str">
        <f t="shared" si="740"/>
        <v/>
      </c>
      <c r="CJ767" s="8" t="str">
        <f t="shared" si="741"/>
        <v/>
      </c>
      <c r="CK767" s="8" t="str">
        <f t="shared" si="742"/>
        <v/>
      </c>
      <c r="CL767" s="8" t="str">
        <f t="shared" si="743"/>
        <v/>
      </c>
      <c r="CM767" s="8" t="str">
        <f t="shared" si="744"/>
        <v/>
      </c>
      <c r="CN767" s="8"/>
    </row>
    <row r="768" spans="1:92">
      <c r="A768" s="1">
        <f t="shared" si="696"/>
        <v>766</v>
      </c>
      <c r="B768" s="19"/>
      <c r="C768" s="1">
        <v>6</v>
      </c>
      <c r="D768" s="4">
        <f t="shared" si="694"/>
        <v>69</v>
      </c>
      <c r="E768" s="4" t="s">
        <v>135</v>
      </c>
      <c r="F768" s="4">
        <v>1</v>
      </c>
      <c r="G768" s="4" t="s">
        <v>13</v>
      </c>
      <c r="H768" s="4" t="s">
        <v>19</v>
      </c>
      <c r="I768" s="4"/>
      <c r="J768" s="5">
        <v>87.8</v>
      </c>
      <c r="K768" s="67">
        <v>1.0999999999999999E-2</v>
      </c>
      <c r="L768" s="40">
        <v>6.3040000000000003</v>
      </c>
      <c r="M768" s="132" t="s">
        <v>234</v>
      </c>
      <c r="N768" s="1" t="s">
        <v>15</v>
      </c>
      <c r="O768" s="50"/>
      <c r="P768" s="11"/>
      <c r="Q768" s="3"/>
      <c r="R768" s="83">
        <v>6.6420000000000003</v>
      </c>
      <c r="S768" s="83">
        <v>6.4619999999999997</v>
      </c>
      <c r="T768" s="83">
        <v>6.6589999999999998</v>
      </c>
      <c r="U768" s="83">
        <v>6.3220000000000001</v>
      </c>
      <c r="V768" s="80">
        <v>6.5110000000000001</v>
      </c>
      <c r="W768" s="83">
        <v>6.4279999999999999</v>
      </c>
      <c r="X768" s="83">
        <v>6.415</v>
      </c>
      <c r="Y768" s="83">
        <v>6.383</v>
      </c>
      <c r="Z768" s="23">
        <v>6.34</v>
      </c>
      <c r="AA768" s="23">
        <v>6.3440000000000003</v>
      </c>
      <c r="AB768" s="83">
        <v>6.2809999999999997</v>
      </c>
      <c r="AC768" s="83">
        <v>6.3239999999999998</v>
      </c>
      <c r="AD768" s="83">
        <v>6.3689999999999998</v>
      </c>
      <c r="AE768" s="83">
        <v>6.077</v>
      </c>
      <c r="AF768" s="83">
        <v>6.3959999999999999</v>
      </c>
      <c r="AG768" s="83">
        <v>6.14</v>
      </c>
      <c r="AH768" s="23">
        <f t="shared" si="749"/>
        <v>6.2679999999999998</v>
      </c>
      <c r="AI768" s="11"/>
      <c r="AJ768" s="11"/>
      <c r="AK768" s="11"/>
      <c r="AL768" s="11"/>
      <c r="AM768" s="11"/>
      <c r="AN768" s="11"/>
      <c r="AO768" s="11"/>
      <c r="AP768" s="3"/>
      <c r="AQ768" s="23">
        <f t="shared" si="695"/>
        <v>0.33800000000000008</v>
      </c>
      <c r="AR768" s="23">
        <f t="shared" si="718"/>
        <v>0.15799999999999947</v>
      </c>
      <c r="AS768" s="23">
        <f t="shared" si="719"/>
        <v>0.35499999999999954</v>
      </c>
      <c r="AT768" s="23">
        <f t="shared" si="697"/>
        <v>1.7999999999999794E-2</v>
      </c>
      <c r="AU768" s="23">
        <f t="shared" si="698"/>
        <v>0.20699999999999985</v>
      </c>
      <c r="AV768" s="23">
        <f t="shared" si="699"/>
        <v>0.12399999999999967</v>
      </c>
      <c r="AW768" s="23">
        <f t="shared" si="700"/>
        <v>0.11099999999999977</v>
      </c>
      <c r="AX768" s="23">
        <f t="shared" si="701"/>
        <v>7.8999999999999737E-2</v>
      </c>
      <c r="AY768" s="23">
        <f t="shared" si="702"/>
        <v>3.5999999999999588E-2</v>
      </c>
      <c r="AZ768" s="23">
        <f t="shared" si="703"/>
        <v>4.0000000000000036E-2</v>
      </c>
      <c r="BA768" s="23">
        <f t="shared" si="704"/>
        <v>-2.3000000000000576E-2</v>
      </c>
      <c r="BB768" s="23">
        <f t="shared" si="705"/>
        <v>1.9999999999999574E-2</v>
      </c>
      <c r="BC768" s="23">
        <f t="shared" si="706"/>
        <v>6.4999999999999503E-2</v>
      </c>
      <c r="BD768" s="23">
        <f t="shared" si="707"/>
        <v>-0.22700000000000031</v>
      </c>
      <c r="BE768" s="23">
        <f t="shared" si="708"/>
        <v>9.1999999999999638E-2</v>
      </c>
      <c r="BF768" s="23">
        <f t="shared" si="709"/>
        <v>-0.16400000000000059</v>
      </c>
      <c r="BG768" s="23">
        <f t="shared" si="710"/>
        <v>-3.6000000000000476E-2</v>
      </c>
      <c r="BH768" s="23" t="str">
        <f t="shared" si="711"/>
        <v/>
      </c>
      <c r="BI768" s="23" t="str">
        <f t="shared" si="712"/>
        <v/>
      </c>
      <c r="BJ768" s="23" t="str">
        <f t="shared" si="713"/>
        <v/>
      </c>
      <c r="BK768" s="23" t="str">
        <f t="shared" si="714"/>
        <v/>
      </c>
      <c r="BL768" s="23" t="str">
        <f t="shared" si="715"/>
        <v/>
      </c>
      <c r="BM768" s="23" t="str">
        <f t="shared" si="716"/>
        <v/>
      </c>
      <c r="BN768" s="23" t="str">
        <f t="shared" si="717"/>
        <v/>
      </c>
      <c r="BP768" s="8">
        <f t="shared" si="721"/>
        <v>0.33800000000000008</v>
      </c>
      <c r="BQ768" s="8">
        <f t="shared" si="722"/>
        <v>0.15799999999999947</v>
      </c>
      <c r="BR768" s="8">
        <f t="shared" si="723"/>
        <v>0.35499999999999954</v>
      </c>
      <c r="BS768" s="8">
        <f t="shared" si="724"/>
        <v>1.7999999999999794E-2</v>
      </c>
      <c r="BT768" s="8">
        <f t="shared" si="725"/>
        <v>0.20699999999999985</v>
      </c>
      <c r="BU768" s="8">
        <f t="shared" si="726"/>
        <v>0.12399999999999967</v>
      </c>
      <c r="BV768" s="8">
        <f t="shared" si="727"/>
        <v>0.11099999999999977</v>
      </c>
      <c r="BW768" s="8">
        <f t="shared" si="728"/>
        <v>7.8999999999999737E-2</v>
      </c>
      <c r="BX768" s="8">
        <f t="shared" si="729"/>
        <v>3.5999999999999588E-2</v>
      </c>
      <c r="BY768" s="8">
        <f t="shared" si="730"/>
        <v>4.0000000000000036E-2</v>
      </c>
      <c r="BZ768" s="8">
        <f t="shared" si="731"/>
        <v>2.3000000000000576E-2</v>
      </c>
      <c r="CA768" s="8">
        <f t="shared" si="732"/>
        <v>1.9999999999999574E-2</v>
      </c>
      <c r="CB768" s="8">
        <f t="shared" si="733"/>
        <v>6.4999999999999503E-2</v>
      </c>
      <c r="CC768" s="8">
        <f t="shared" si="734"/>
        <v>0.22700000000000031</v>
      </c>
      <c r="CD768" s="8">
        <f t="shared" si="735"/>
        <v>9.1999999999999638E-2</v>
      </c>
      <c r="CE768" s="8">
        <f t="shared" si="736"/>
        <v>0.16400000000000059</v>
      </c>
      <c r="CF768" s="8">
        <f t="shared" si="737"/>
        <v>3.6000000000000476E-2</v>
      </c>
      <c r="CG768" s="8" t="str">
        <f t="shared" si="738"/>
        <v/>
      </c>
      <c r="CH768" s="8" t="str">
        <f t="shared" si="739"/>
        <v/>
      </c>
      <c r="CI768" s="8" t="str">
        <f t="shared" si="740"/>
        <v/>
      </c>
      <c r="CJ768" s="8" t="str">
        <f t="shared" si="741"/>
        <v/>
      </c>
      <c r="CK768" s="8" t="str">
        <f t="shared" si="742"/>
        <v/>
      </c>
      <c r="CL768" s="8" t="str">
        <f t="shared" si="743"/>
        <v/>
      </c>
      <c r="CM768" s="8" t="str">
        <f t="shared" si="744"/>
        <v/>
      </c>
      <c r="CN768" s="8"/>
    </row>
    <row r="769" spans="1:92">
      <c r="A769" s="1">
        <f t="shared" si="696"/>
        <v>767</v>
      </c>
      <c r="B769" s="19"/>
      <c r="C769" s="1">
        <v>6</v>
      </c>
      <c r="D769" s="4">
        <f t="shared" si="694"/>
        <v>69</v>
      </c>
      <c r="E769" s="4" t="s">
        <v>148</v>
      </c>
      <c r="F769" s="4">
        <v>1</v>
      </c>
      <c r="G769" s="4" t="s">
        <v>13</v>
      </c>
      <c r="H769" s="4" t="s">
        <v>160</v>
      </c>
      <c r="I769" s="4"/>
      <c r="J769" s="5">
        <v>90.7</v>
      </c>
      <c r="K769" s="67">
        <v>3.0000000000000001E-3</v>
      </c>
      <c r="L769" s="40">
        <v>7.5300000000000011</v>
      </c>
      <c r="M769" s="132" t="s">
        <v>234</v>
      </c>
      <c r="N769" s="1" t="s">
        <v>15</v>
      </c>
      <c r="O769" s="50"/>
      <c r="P769" s="11"/>
      <c r="Q769" s="3"/>
      <c r="R769" s="83">
        <v>7.766</v>
      </c>
      <c r="S769" s="83">
        <v>7.64</v>
      </c>
      <c r="T769" s="83">
        <v>7.8390000000000004</v>
      </c>
      <c r="U769" s="83">
        <v>7.4809999999999999</v>
      </c>
      <c r="V769" s="80">
        <v>7.7190000000000003</v>
      </c>
      <c r="W769" s="83">
        <v>7.593</v>
      </c>
      <c r="X769" s="83">
        <v>7.5919999999999996</v>
      </c>
      <c r="Y769" s="83">
        <v>7.5970000000000004</v>
      </c>
      <c r="Z769" s="23">
        <v>7.54</v>
      </c>
      <c r="AA769" s="23">
        <v>7.5410000000000004</v>
      </c>
      <c r="AB769" s="83">
        <v>7.9569999999999999</v>
      </c>
      <c r="AC769" s="83">
        <v>7.931</v>
      </c>
      <c r="AD769" s="83">
        <v>7.835</v>
      </c>
      <c r="AE769" s="83">
        <v>7.7530000000000001</v>
      </c>
      <c r="AF769" s="83">
        <v>7.6639999999999997</v>
      </c>
      <c r="AG769" s="83">
        <v>7.4119999999999999</v>
      </c>
      <c r="AH769" s="23">
        <f t="shared" si="749"/>
        <v>7.5380000000000003</v>
      </c>
      <c r="AI769" s="11"/>
      <c r="AJ769" s="11"/>
      <c r="AK769" s="11"/>
      <c r="AL769" s="11"/>
      <c r="AM769" s="11"/>
      <c r="AN769" s="11"/>
      <c r="AO769" s="11"/>
      <c r="AP769" s="3"/>
      <c r="AQ769" s="23">
        <f t="shared" si="695"/>
        <v>0.23599999999999888</v>
      </c>
      <c r="AR769" s="23">
        <f t="shared" si="718"/>
        <v>0.10999999999999854</v>
      </c>
      <c r="AS769" s="23">
        <f t="shared" si="719"/>
        <v>0.30899999999999928</v>
      </c>
      <c r="AT769" s="23">
        <f t="shared" si="697"/>
        <v>-4.9000000000001265E-2</v>
      </c>
      <c r="AU769" s="23">
        <f t="shared" si="698"/>
        <v>0.18899999999999917</v>
      </c>
      <c r="AV769" s="23">
        <f t="shared" si="699"/>
        <v>6.2999999999998835E-2</v>
      </c>
      <c r="AW769" s="23">
        <f t="shared" si="700"/>
        <v>6.1999999999998501E-2</v>
      </c>
      <c r="AX769" s="23">
        <f t="shared" si="701"/>
        <v>6.6999999999999282E-2</v>
      </c>
      <c r="AY769" s="23">
        <f t="shared" si="702"/>
        <v>9.9999999999988987E-3</v>
      </c>
      <c r="AZ769" s="23">
        <f t="shared" si="703"/>
        <v>1.0999999999999233E-2</v>
      </c>
      <c r="BA769" s="23">
        <f t="shared" si="704"/>
        <v>0.42699999999999871</v>
      </c>
      <c r="BB769" s="23">
        <f t="shared" si="705"/>
        <v>0.40099999999999891</v>
      </c>
      <c r="BC769" s="23">
        <f t="shared" si="706"/>
        <v>0.30499999999999883</v>
      </c>
      <c r="BD769" s="23">
        <f t="shared" si="707"/>
        <v>0.22299999999999898</v>
      </c>
      <c r="BE769" s="23">
        <f t="shared" si="708"/>
        <v>0.13399999999999856</v>
      </c>
      <c r="BF769" s="23">
        <f t="shared" si="709"/>
        <v>-0.11800000000000122</v>
      </c>
      <c r="BG769" s="23">
        <f t="shared" si="710"/>
        <v>7.9999999999991189E-3</v>
      </c>
      <c r="BH769" s="23" t="str">
        <f t="shared" si="711"/>
        <v/>
      </c>
      <c r="BI769" s="23" t="str">
        <f t="shared" si="712"/>
        <v/>
      </c>
      <c r="BJ769" s="23" t="str">
        <f t="shared" si="713"/>
        <v/>
      </c>
      <c r="BK769" s="23" t="str">
        <f t="shared" si="714"/>
        <v/>
      </c>
      <c r="BL769" s="23" t="str">
        <f t="shared" si="715"/>
        <v/>
      </c>
      <c r="BM769" s="23" t="str">
        <f t="shared" si="716"/>
        <v/>
      </c>
      <c r="BN769" s="23" t="str">
        <f t="shared" si="717"/>
        <v/>
      </c>
      <c r="BP769" s="8">
        <f t="shared" si="721"/>
        <v>0.23599999999999888</v>
      </c>
      <c r="BQ769" s="8">
        <f t="shared" si="722"/>
        <v>0.10999999999999854</v>
      </c>
      <c r="BR769" s="8">
        <f t="shared" si="723"/>
        <v>0.30899999999999928</v>
      </c>
      <c r="BS769" s="8">
        <f t="shared" si="724"/>
        <v>4.9000000000001265E-2</v>
      </c>
      <c r="BT769" s="8">
        <f t="shared" si="725"/>
        <v>0.18899999999999917</v>
      </c>
      <c r="BU769" s="8">
        <f t="shared" si="726"/>
        <v>6.2999999999998835E-2</v>
      </c>
      <c r="BV769" s="8">
        <f t="shared" si="727"/>
        <v>6.1999999999998501E-2</v>
      </c>
      <c r="BW769" s="8">
        <f t="shared" si="728"/>
        <v>6.6999999999999282E-2</v>
      </c>
      <c r="BX769" s="8">
        <f t="shared" si="729"/>
        <v>9.9999999999988987E-3</v>
      </c>
      <c r="BY769" s="8">
        <f t="shared" si="730"/>
        <v>1.0999999999999233E-2</v>
      </c>
      <c r="BZ769" s="8">
        <f t="shared" si="731"/>
        <v>0.42699999999999871</v>
      </c>
      <c r="CA769" s="8">
        <f t="shared" si="732"/>
        <v>0.40099999999999891</v>
      </c>
      <c r="CB769" s="8">
        <f t="shared" si="733"/>
        <v>0.30499999999999883</v>
      </c>
      <c r="CC769" s="8">
        <f t="shared" si="734"/>
        <v>0.22299999999999898</v>
      </c>
      <c r="CD769" s="8">
        <f t="shared" si="735"/>
        <v>0.13399999999999856</v>
      </c>
      <c r="CE769" s="8">
        <f t="shared" si="736"/>
        <v>0.11800000000000122</v>
      </c>
      <c r="CF769" s="8">
        <f t="shared" si="737"/>
        <v>7.9999999999991189E-3</v>
      </c>
      <c r="CG769" s="8" t="str">
        <f t="shared" si="738"/>
        <v/>
      </c>
      <c r="CH769" s="8" t="str">
        <f t="shared" si="739"/>
        <v/>
      </c>
      <c r="CI769" s="8" t="str">
        <f t="shared" si="740"/>
        <v/>
      </c>
      <c r="CJ769" s="8" t="str">
        <f t="shared" si="741"/>
        <v/>
      </c>
      <c r="CK769" s="8" t="str">
        <f t="shared" si="742"/>
        <v/>
      </c>
      <c r="CL769" s="8" t="str">
        <f t="shared" si="743"/>
        <v/>
      </c>
      <c r="CM769" s="8" t="str">
        <f t="shared" si="744"/>
        <v/>
      </c>
      <c r="CN769" s="8"/>
    </row>
    <row r="770" spans="1:92">
      <c r="A770" s="1">
        <f t="shared" si="696"/>
        <v>768</v>
      </c>
      <c r="B770" s="19"/>
      <c r="C770" s="1">
        <v>6</v>
      </c>
      <c r="D770" s="4">
        <f t="shared" si="694"/>
        <v>69</v>
      </c>
      <c r="E770" s="4" t="s">
        <v>135</v>
      </c>
      <c r="F770" s="4">
        <v>1</v>
      </c>
      <c r="G770" s="4" t="s">
        <v>13</v>
      </c>
      <c r="H770" s="4" t="s">
        <v>19</v>
      </c>
      <c r="I770" s="4"/>
      <c r="J770" s="5">
        <v>90.2</v>
      </c>
      <c r="K770" s="67">
        <v>0.51800000000000002</v>
      </c>
      <c r="L770" s="40">
        <v>7.484</v>
      </c>
      <c r="M770" s="132" t="s">
        <v>234</v>
      </c>
      <c r="N770" s="1" t="s">
        <v>15</v>
      </c>
      <c r="O770" s="50"/>
      <c r="P770" s="11"/>
      <c r="Q770" s="3"/>
      <c r="R770" s="83">
        <v>7.7</v>
      </c>
      <c r="S770" s="83">
        <v>7.681</v>
      </c>
      <c r="T770" s="83">
        <v>7.9029999999999996</v>
      </c>
      <c r="U770" s="50"/>
      <c r="V770" s="80">
        <v>7.7910000000000004</v>
      </c>
      <c r="W770" s="83">
        <v>7.5880000000000001</v>
      </c>
      <c r="X770" s="83">
        <v>7.55</v>
      </c>
      <c r="Y770" s="83">
        <v>7.5839999999999996</v>
      </c>
      <c r="Z770" s="23">
        <v>7.5129999999999999</v>
      </c>
      <c r="AA770" s="23">
        <v>7.5350000000000001</v>
      </c>
      <c r="AB770" s="83">
        <v>7.7519999999999998</v>
      </c>
      <c r="AC770" s="83">
        <v>7.7839999999999998</v>
      </c>
      <c r="AD770" s="83">
        <v>7.7519999999999998</v>
      </c>
      <c r="AE770" s="83">
        <v>7.5720000000000001</v>
      </c>
      <c r="AF770" s="83">
        <v>7.6509999999999998</v>
      </c>
      <c r="AG770" s="83">
        <v>7.3289999999999997</v>
      </c>
      <c r="AH770" s="23">
        <f t="shared" si="749"/>
        <v>7.49</v>
      </c>
      <c r="AI770" s="11"/>
      <c r="AJ770" s="11"/>
      <c r="AK770" s="11"/>
      <c r="AL770" s="11"/>
      <c r="AM770" s="11"/>
      <c r="AN770" s="11"/>
      <c r="AO770" s="11"/>
      <c r="AP770" s="3"/>
      <c r="AQ770" s="23">
        <f t="shared" si="695"/>
        <v>0.21600000000000019</v>
      </c>
      <c r="AR770" s="23">
        <f t="shared" si="718"/>
        <v>0.19700000000000006</v>
      </c>
      <c r="AS770" s="23">
        <f t="shared" si="719"/>
        <v>0.41899999999999959</v>
      </c>
      <c r="AT770" s="23" t="str">
        <f t="shared" si="697"/>
        <v/>
      </c>
      <c r="AU770" s="23">
        <f t="shared" si="698"/>
        <v>0.30700000000000038</v>
      </c>
      <c r="AV770" s="23">
        <f t="shared" si="699"/>
        <v>0.10400000000000009</v>
      </c>
      <c r="AW770" s="23">
        <f t="shared" si="700"/>
        <v>6.5999999999999837E-2</v>
      </c>
      <c r="AX770" s="23">
        <f t="shared" si="701"/>
        <v>9.9999999999999645E-2</v>
      </c>
      <c r="AY770" s="23">
        <f t="shared" si="702"/>
        <v>2.8999999999999915E-2</v>
      </c>
      <c r="AZ770" s="23">
        <f t="shared" si="703"/>
        <v>5.1000000000000156E-2</v>
      </c>
      <c r="BA770" s="23">
        <f t="shared" si="704"/>
        <v>0.26799999999999979</v>
      </c>
      <c r="BB770" s="23">
        <f t="shared" si="705"/>
        <v>0.29999999999999982</v>
      </c>
      <c r="BC770" s="23">
        <f t="shared" si="706"/>
        <v>0.26799999999999979</v>
      </c>
      <c r="BD770" s="23">
        <f t="shared" si="707"/>
        <v>8.8000000000000078E-2</v>
      </c>
      <c r="BE770" s="23">
        <f t="shared" si="708"/>
        <v>0.16699999999999982</v>
      </c>
      <c r="BF770" s="23">
        <f t="shared" si="709"/>
        <v>-0.15500000000000025</v>
      </c>
      <c r="BG770" s="23">
        <f t="shared" si="710"/>
        <v>6.0000000000002274E-3</v>
      </c>
      <c r="BH770" s="23" t="str">
        <f t="shared" si="711"/>
        <v/>
      </c>
      <c r="BI770" s="23" t="str">
        <f t="shared" si="712"/>
        <v/>
      </c>
      <c r="BJ770" s="23" t="str">
        <f t="shared" si="713"/>
        <v/>
      </c>
      <c r="BK770" s="23" t="str">
        <f t="shared" si="714"/>
        <v/>
      </c>
      <c r="BL770" s="23" t="str">
        <f t="shared" si="715"/>
        <v/>
      </c>
      <c r="BM770" s="23" t="str">
        <f t="shared" si="716"/>
        <v/>
      </c>
      <c r="BN770" s="23" t="str">
        <f t="shared" si="717"/>
        <v/>
      </c>
      <c r="BP770" s="8">
        <f t="shared" si="721"/>
        <v>0.21600000000000019</v>
      </c>
      <c r="BQ770" s="8">
        <f t="shared" si="722"/>
        <v>0.19700000000000006</v>
      </c>
      <c r="BR770" s="8">
        <f t="shared" si="723"/>
        <v>0.41899999999999959</v>
      </c>
      <c r="BS770" s="8" t="str">
        <f t="shared" si="724"/>
        <v/>
      </c>
      <c r="BT770" s="8">
        <f t="shared" si="725"/>
        <v>0.30700000000000038</v>
      </c>
      <c r="BU770" s="8">
        <f t="shared" si="726"/>
        <v>0.10400000000000009</v>
      </c>
      <c r="BV770" s="8">
        <f t="shared" si="727"/>
        <v>6.5999999999999837E-2</v>
      </c>
      <c r="BW770" s="8">
        <f t="shared" si="728"/>
        <v>9.9999999999999645E-2</v>
      </c>
      <c r="BX770" s="8">
        <f t="shared" si="729"/>
        <v>2.8999999999999915E-2</v>
      </c>
      <c r="BY770" s="8">
        <f t="shared" si="730"/>
        <v>5.1000000000000156E-2</v>
      </c>
      <c r="BZ770" s="8">
        <f t="shared" si="731"/>
        <v>0.26799999999999979</v>
      </c>
      <c r="CA770" s="8">
        <f t="shared" si="732"/>
        <v>0.29999999999999982</v>
      </c>
      <c r="CB770" s="8">
        <f t="shared" si="733"/>
        <v>0.26799999999999979</v>
      </c>
      <c r="CC770" s="8">
        <f t="shared" si="734"/>
        <v>8.8000000000000078E-2</v>
      </c>
      <c r="CD770" s="8">
        <f t="shared" si="735"/>
        <v>0.16699999999999982</v>
      </c>
      <c r="CE770" s="8">
        <f t="shared" si="736"/>
        <v>0.15500000000000025</v>
      </c>
      <c r="CF770" s="8">
        <f t="shared" si="737"/>
        <v>6.0000000000002274E-3</v>
      </c>
      <c r="CG770" s="8" t="str">
        <f t="shared" si="738"/>
        <v/>
      </c>
      <c r="CH770" s="8" t="str">
        <f t="shared" si="739"/>
        <v/>
      </c>
      <c r="CI770" s="8" t="str">
        <f t="shared" si="740"/>
        <v/>
      </c>
      <c r="CJ770" s="8" t="str">
        <f t="shared" si="741"/>
        <v/>
      </c>
      <c r="CK770" s="8" t="str">
        <f t="shared" si="742"/>
        <v/>
      </c>
      <c r="CL770" s="8" t="str">
        <f t="shared" si="743"/>
        <v/>
      </c>
      <c r="CM770" s="8" t="str">
        <f t="shared" si="744"/>
        <v/>
      </c>
      <c r="CN770" s="8"/>
    </row>
    <row r="771" spans="1:92">
      <c r="A771" s="1">
        <f t="shared" si="696"/>
        <v>769</v>
      </c>
      <c r="B771" s="19"/>
      <c r="C771" s="1">
        <v>6</v>
      </c>
      <c r="D771" s="4">
        <f t="shared" si="694"/>
        <v>69</v>
      </c>
      <c r="E771" s="4" t="s">
        <v>157</v>
      </c>
      <c r="F771" s="4">
        <v>1</v>
      </c>
      <c r="G771" s="4" t="s">
        <v>13</v>
      </c>
      <c r="H771" s="4" t="s">
        <v>19</v>
      </c>
      <c r="I771" s="4"/>
      <c r="J771" s="5">
        <v>85.1</v>
      </c>
      <c r="K771" s="67">
        <v>0.376</v>
      </c>
      <c r="L771" s="40">
        <v>7.5169999999999995</v>
      </c>
      <c r="M771" s="132" t="s">
        <v>234</v>
      </c>
      <c r="N771" s="1" t="s">
        <v>15</v>
      </c>
      <c r="O771" s="50"/>
      <c r="P771" s="11"/>
      <c r="Q771" s="3"/>
      <c r="R771" s="83">
        <v>7.7590000000000003</v>
      </c>
      <c r="S771" s="83">
        <v>7.7069999999999999</v>
      </c>
      <c r="T771" s="83">
        <v>7.9859999999999998</v>
      </c>
      <c r="U771" s="50"/>
      <c r="V771" s="80">
        <v>7.87</v>
      </c>
      <c r="W771" s="83">
        <v>7.6630000000000003</v>
      </c>
      <c r="X771" s="83">
        <v>7.6269999999999998</v>
      </c>
      <c r="Y771" s="83">
        <v>7.6470000000000002</v>
      </c>
      <c r="Z771" s="23">
        <v>7.5620000000000003</v>
      </c>
      <c r="AA771" s="23">
        <v>7.569</v>
      </c>
      <c r="AB771" s="83">
        <v>7.7949999999999999</v>
      </c>
      <c r="AC771" s="83">
        <v>7.8280000000000003</v>
      </c>
      <c r="AD771" s="83">
        <v>7.7880000000000003</v>
      </c>
      <c r="AE771" s="83">
        <v>7.5890000000000004</v>
      </c>
      <c r="AF771" s="83">
        <v>7.6529999999999996</v>
      </c>
      <c r="AG771" s="83">
        <v>7.5750000000000002</v>
      </c>
      <c r="AH771" s="23">
        <f t="shared" si="749"/>
        <v>7.6139999999999999</v>
      </c>
      <c r="AI771" s="11"/>
      <c r="AJ771" s="11"/>
      <c r="AK771" s="11"/>
      <c r="AL771" s="11"/>
      <c r="AM771" s="11"/>
      <c r="AN771" s="11"/>
      <c r="AO771" s="11"/>
      <c r="AP771" s="3"/>
      <c r="AQ771" s="23">
        <f t="shared" si="695"/>
        <v>0.24200000000000088</v>
      </c>
      <c r="AR771" s="23">
        <f t="shared" si="718"/>
        <v>0.19000000000000039</v>
      </c>
      <c r="AS771" s="23">
        <f t="shared" si="719"/>
        <v>0.46900000000000031</v>
      </c>
      <c r="AT771" s="23" t="str">
        <f t="shared" si="697"/>
        <v/>
      </c>
      <c r="AU771" s="23">
        <f t="shared" si="698"/>
        <v>0.35300000000000065</v>
      </c>
      <c r="AV771" s="23">
        <f t="shared" si="699"/>
        <v>0.1460000000000008</v>
      </c>
      <c r="AW771" s="23">
        <f t="shared" si="700"/>
        <v>0.11000000000000032</v>
      </c>
      <c r="AX771" s="23">
        <f t="shared" si="701"/>
        <v>0.13000000000000078</v>
      </c>
      <c r="AY771" s="23">
        <f t="shared" si="702"/>
        <v>4.5000000000000817E-2</v>
      </c>
      <c r="AZ771" s="23">
        <f t="shared" si="703"/>
        <v>5.200000000000049E-2</v>
      </c>
      <c r="BA771" s="23">
        <f t="shared" si="704"/>
        <v>0.27800000000000047</v>
      </c>
      <c r="BB771" s="23">
        <f t="shared" si="705"/>
        <v>0.31100000000000083</v>
      </c>
      <c r="BC771" s="23">
        <f t="shared" si="706"/>
        <v>0.2710000000000008</v>
      </c>
      <c r="BD771" s="23">
        <f t="shared" si="707"/>
        <v>7.2000000000000952E-2</v>
      </c>
      <c r="BE771" s="23">
        <f t="shared" si="708"/>
        <v>0.13600000000000012</v>
      </c>
      <c r="BF771" s="23">
        <f t="shared" si="709"/>
        <v>5.8000000000000718E-2</v>
      </c>
      <c r="BG771" s="23">
        <f t="shared" si="710"/>
        <v>9.7000000000000419E-2</v>
      </c>
      <c r="BH771" s="23" t="str">
        <f t="shared" si="711"/>
        <v/>
      </c>
      <c r="BI771" s="23" t="str">
        <f t="shared" si="712"/>
        <v/>
      </c>
      <c r="BJ771" s="23" t="str">
        <f t="shared" si="713"/>
        <v/>
      </c>
      <c r="BK771" s="23" t="str">
        <f t="shared" si="714"/>
        <v/>
      </c>
      <c r="BL771" s="23" t="str">
        <f t="shared" si="715"/>
        <v/>
      </c>
      <c r="BM771" s="23" t="str">
        <f t="shared" si="716"/>
        <v/>
      </c>
      <c r="BN771" s="23" t="str">
        <f t="shared" si="717"/>
        <v/>
      </c>
      <c r="BP771" s="8">
        <f t="shared" si="721"/>
        <v>0.24200000000000088</v>
      </c>
      <c r="BQ771" s="8">
        <f t="shared" si="722"/>
        <v>0.19000000000000039</v>
      </c>
      <c r="BR771" s="8">
        <f t="shared" si="723"/>
        <v>0.46900000000000031</v>
      </c>
      <c r="BS771" s="8" t="str">
        <f t="shared" si="724"/>
        <v/>
      </c>
      <c r="BT771" s="8">
        <f t="shared" si="725"/>
        <v>0.35300000000000065</v>
      </c>
      <c r="BU771" s="8">
        <f t="shared" si="726"/>
        <v>0.1460000000000008</v>
      </c>
      <c r="BV771" s="8">
        <f t="shared" si="727"/>
        <v>0.11000000000000032</v>
      </c>
      <c r="BW771" s="8">
        <f t="shared" si="728"/>
        <v>0.13000000000000078</v>
      </c>
      <c r="BX771" s="8">
        <f t="shared" si="729"/>
        <v>4.5000000000000817E-2</v>
      </c>
      <c r="BY771" s="8">
        <f t="shared" si="730"/>
        <v>5.200000000000049E-2</v>
      </c>
      <c r="BZ771" s="8">
        <f t="shared" si="731"/>
        <v>0.27800000000000047</v>
      </c>
      <c r="CA771" s="8">
        <f t="shared" si="732"/>
        <v>0.31100000000000083</v>
      </c>
      <c r="CB771" s="8">
        <f t="shared" si="733"/>
        <v>0.2710000000000008</v>
      </c>
      <c r="CC771" s="8">
        <f t="shared" si="734"/>
        <v>7.2000000000000952E-2</v>
      </c>
      <c r="CD771" s="8">
        <f t="shared" si="735"/>
        <v>0.13600000000000012</v>
      </c>
      <c r="CE771" s="8">
        <f t="shared" si="736"/>
        <v>5.8000000000000718E-2</v>
      </c>
      <c r="CF771" s="8">
        <f t="shared" si="737"/>
        <v>9.7000000000000419E-2</v>
      </c>
      <c r="CG771" s="8" t="str">
        <f t="shared" si="738"/>
        <v/>
      </c>
      <c r="CH771" s="8" t="str">
        <f t="shared" si="739"/>
        <v/>
      </c>
      <c r="CI771" s="8" t="str">
        <f t="shared" si="740"/>
        <v/>
      </c>
      <c r="CJ771" s="8" t="str">
        <f t="shared" si="741"/>
        <v/>
      </c>
      <c r="CK771" s="8" t="str">
        <f t="shared" si="742"/>
        <v/>
      </c>
      <c r="CL771" s="8" t="str">
        <f t="shared" si="743"/>
        <v/>
      </c>
      <c r="CM771" s="8" t="str">
        <f t="shared" si="744"/>
        <v/>
      </c>
      <c r="CN771" s="8"/>
    </row>
    <row r="772" spans="1:92">
      <c r="A772" s="1">
        <f t="shared" si="696"/>
        <v>770</v>
      </c>
      <c r="B772" s="19"/>
      <c r="C772" s="1">
        <v>6</v>
      </c>
      <c r="D772" s="4">
        <f t="shared" ref="D772:D835" si="750">_xlfn.SWITCH(C772,1,12,2,12,3,35,4,35,5,35,6,69,7,69,8,69,9,69,1016)</f>
        <v>69</v>
      </c>
      <c r="E772" s="4" t="s">
        <v>151</v>
      </c>
      <c r="F772" s="4">
        <v>1</v>
      </c>
      <c r="G772" s="4" t="s">
        <v>13</v>
      </c>
      <c r="H772" s="4" t="s">
        <v>160</v>
      </c>
      <c r="I772" s="4"/>
      <c r="J772" s="5">
        <v>90.2</v>
      </c>
      <c r="K772" s="74"/>
      <c r="L772" s="40">
        <v>7.6859999999999999</v>
      </c>
      <c r="M772" s="132" t="s">
        <v>234</v>
      </c>
      <c r="N772" s="1" t="s">
        <v>15</v>
      </c>
      <c r="O772" s="50"/>
      <c r="P772" s="11"/>
      <c r="Q772" s="3"/>
      <c r="R772" s="83">
        <v>7.8860000000000001</v>
      </c>
      <c r="S772" s="83">
        <v>7.7690000000000001</v>
      </c>
      <c r="T772" s="83">
        <v>7.9770000000000003</v>
      </c>
      <c r="U772" s="83">
        <v>7.6529999999999996</v>
      </c>
      <c r="V772" s="83">
        <v>7.8810000000000002</v>
      </c>
      <c r="W772" s="83">
        <v>7.7469999999999999</v>
      </c>
      <c r="X772" s="83">
        <v>7.7450000000000001</v>
      </c>
      <c r="Y772" s="83">
        <v>7.7549999999999999</v>
      </c>
      <c r="Z772" s="83">
        <v>7.6950000000000003</v>
      </c>
      <c r="AA772" s="1">
        <v>7.694</v>
      </c>
      <c r="AB772" s="83">
        <v>8.1199999999999992</v>
      </c>
      <c r="AC772" s="83">
        <v>8.1159999999999997</v>
      </c>
      <c r="AD772" s="83">
        <v>8.0020000000000007</v>
      </c>
      <c r="AE772" s="83">
        <v>7.9119999999999999</v>
      </c>
      <c r="AF772" s="83">
        <v>7.77</v>
      </c>
      <c r="AG772" s="83">
        <v>7.7450000000000001</v>
      </c>
      <c r="AH772" s="23">
        <f t="shared" si="749"/>
        <v>7.7575000000000003</v>
      </c>
      <c r="AI772" s="11"/>
      <c r="AJ772" s="11"/>
      <c r="AK772" s="11"/>
      <c r="AL772" s="11"/>
      <c r="AM772" s="11"/>
      <c r="AN772" s="11"/>
      <c r="AO772" s="11"/>
      <c r="AP772" s="3"/>
      <c r="AQ772" s="23">
        <f t="shared" ref="AQ772:AQ835" si="751">IF((R772&lt;&gt;"")*AND($L772&lt;&gt;"")*AND($H772&lt;&gt;"dou"),R772-$L772,"")</f>
        <v>0.20000000000000018</v>
      </c>
      <c r="AR772" s="23">
        <f t="shared" si="718"/>
        <v>8.3000000000000185E-2</v>
      </c>
      <c r="AS772" s="23">
        <f t="shared" si="719"/>
        <v>0.29100000000000037</v>
      </c>
      <c r="AT772" s="23">
        <f t="shared" si="697"/>
        <v>-3.3000000000000362E-2</v>
      </c>
      <c r="AU772" s="23">
        <f t="shared" si="698"/>
        <v>0.19500000000000028</v>
      </c>
      <c r="AV772" s="23">
        <f t="shared" si="699"/>
        <v>6.0999999999999943E-2</v>
      </c>
      <c r="AW772" s="23">
        <f t="shared" si="700"/>
        <v>5.9000000000000163E-2</v>
      </c>
      <c r="AX772" s="23">
        <f t="shared" si="701"/>
        <v>6.899999999999995E-2</v>
      </c>
      <c r="AY772" s="23">
        <f t="shared" si="702"/>
        <v>9.0000000000003411E-3</v>
      </c>
      <c r="AZ772" s="23">
        <f t="shared" si="703"/>
        <v>8.0000000000000071E-3</v>
      </c>
      <c r="BA772" s="23">
        <f t="shared" si="704"/>
        <v>0.43399999999999928</v>
      </c>
      <c r="BB772" s="23">
        <f t="shared" si="705"/>
        <v>0.42999999999999972</v>
      </c>
      <c r="BC772" s="23">
        <f t="shared" si="706"/>
        <v>0.31600000000000072</v>
      </c>
      <c r="BD772" s="23">
        <f t="shared" si="707"/>
        <v>0.22599999999999998</v>
      </c>
      <c r="BE772" s="23">
        <f t="shared" si="708"/>
        <v>8.3999999999999631E-2</v>
      </c>
      <c r="BF772" s="23">
        <f t="shared" si="709"/>
        <v>5.9000000000000163E-2</v>
      </c>
      <c r="BG772" s="23">
        <f t="shared" si="710"/>
        <v>7.1500000000000341E-2</v>
      </c>
      <c r="BH772" s="23" t="str">
        <f t="shared" si="711"/>
        <v/>
      </c>
      <c r="BI772" s="23" t="str">
        <f t="shared" si="712"/>
        <v/>
      </c>
      <c r="BJ772" s="23" t="str">
        <f t="shared" si="713"/>
        <v/>
      </c>
      <c r="BK772" s="23" t="str">
        <f t="shared" si="714"/>
        <v/>
      </c>
      <c r="BL772" s="23" t="str">
        <f t="shared" si="715"/>
        <v/>
      </c>
      <c r="BM772" s="23" t="str">
        <f t="shared" si="716"/>
        <v/>
      </c>
      <c r="BN772" s="23" t="str">
        <f t="shared" si="717"/>
        <v/>
      </c>
      <c r="BP772" s="8">
        <f t="shared" si="721"/>
        <v>0.20000000000000018</v>
      </c>
      <c r="BQ772" s="8">
        <f t="shared" si="722"/>
        <v>8.3000000000000185E-2</v>
      </c>
      <c r="BR772" s="8">
        <f t="shared" si="723"/>
        <v>0.29100000000000037</v>
      </c>
      <c r="BS772" s="8">
        <f t="shared" si="724"/>
        <v>3.3000000000000362E-2</v>
      </c>
      <c r="BT772" s="8">
        <f t="shared" si="725"/>
        <v>0.19500000000000028</v>
      </c>
      <c r="BU772" s="8">
        <f t="shared" si="726"/>
        <v>6.0999999999999943E-2</v>
      </c>
      <c r="BV772" s="8">
        <f t="shared" si="727"/>
        <v>5.9000000000000163E-2</v>
      </c>
      <c r="BW772" s="8">
        <f t="shared" si="728"/>
        <v>6.899999999999995E-2</v>
      </c>
      <c r="BX772" s="8">
        <f t="shared" si="729"/>
        <v>9.0000000000003411E-3</v>
      </c>
      <c r="BY772" s="8">
        <f t="shared" si="730"/>
        <v>8.0000000000000071E-3</v>
      </c>
      <c r="BZ772" s="8">
        <f t="shared" si="731"/>
        <v>0.43399999999999928</v>
      </c>
      <c r="CA772" s="8">
        <f t="shared" si="732"/>
        <v>0.42999999999999972</v>
      </c>
      <c r="CB772" s="8">
        <f t="shared" si="733"/>
        <v>0.31600000000000072</v>
      </c>
      <c r="CC772" s="8">
        <f t="shared" si="734"/>
        <v>0.22599999999999998</v>
      </c>
      <c r="CD772" s="8">
        <f t="shared" si="735"/>
        <v>8.3999999999999631E-2</v>
      </c>
      <c r="CE772" s="8">
        <f t="shared" si="736"/>
        <v>5.9000000000000163E-2</v>
      </c>
      <c r="CF772" s="8">
        <f t="shared" si="737"/>
        <v>7.1500000000000341E-2</v>
      </c>
      <c r="CG772" s="8" t="str">
        <f t="shared" si="738"/>
        <v/>
      </c>
      <c r="CH772" s="8" t="str">
        <f t="shared" si="739"/>
        <v/>
      </c>
      <c r="CI772" s="8" t="str">
        <f t="shared" si="740"/>
        <v/>
      </c>
      <c r="CJ772" s="8" t="str">
        <f t="shared" si="741"/>
        <v/>
      </c>
      <c r="CK772" s="8" t="str">
        <f t="shared" si="742"/>
        <v/>
      </c>
      <c r="CL772" s="8" t="str">
        <f t="shared" si="743"/>
        <v/>
      </c>
      <c r="CM772" s="8" t="str">
        <f t="shared" si="744"/>
        <v/>
      </c>
      <c r="CN772" s="8"/>
    </row>
    <row r="773" spans="1:92">
      <c r="A773" s="1">
        <f t="shared" si="696"/>
        <v>771</v>
      </c>
      <c r="B773" s="2" t="s">
        <v>49</v>
      </c>
      <c r="C773" s="1">
        <v>6</v>
      </c>
      <c r="D773" s="4">
        <f t="shared" si="750"/>
        <v>69</v>
      </c>
      <c r="E773" s="4" t="s">
        <v>148</v>
      </c>
      <c r="F773" s="4">
        <v>1</v>
      </c>
      <c r="G773" s="4" t="s">
        <v>13</v>
      </c>
      <c r="H773" s="4" t="s">
        <v>14</v>
      </c>
      <c r="I773" s="4"/>
      <c r="J773" s="5">
        <v>88.6</v>
      </c>
      <c r="K773" s="67">
        <v>5.0000000000000001E-3</v>
      </c>
      <c r="L773" s="41">
        <v>4.4509999999999996</v>
      </c>
      <c r="M773" s="132" t="s">
        <v>234</v>
      </c>
      <c r="N773" s="1" t="s">
        <v>15</v>
      </c>
      <c r="O773" s="23">
        <v>4.4539999999999997</v>
      </c>
      <c r="P773" s="1" t="s">
        <v>9</v>
      </c>
      <c r="Q773" s="3" t="s">
        <v>227</v>
      </c>
      <c r="R773" s="6">
        <v>4.5720000000000001</v>
      </c>
      <c r="S773" s="6">
        <v>4.4050000000000002</v>
      </c>
      <c r="T773" s="6">
        <v>4.8479999999999999</v>
      </c>
      <c r="U773" s="23">
        <v>4.3869999999999996</v>
      </c>
      <c r="V773" s="6">
        <v>4.665</v>
      </c>
      <c r="W773" s="6">
        <v>4.5140000000000002</v>
      </c>
      <c r="X773" s="6">
        <v>4.5140000000000002</v>
      </c>
      <c r="Y773" s="6">
        <v>4.5129999999999999</v>
      </c>
      <c r="Z773" s="6">
        <v>4.4429999999999996</v>
      </c>
      <c r="AA773" s="77">
        <v>4.4470000000000001</v>
      </c>
      <c r="AB773" s="6">
        <v>4.7370000000000001</v>
      </c>
      <c r="AC773" s="6">
        <v>4.7510000000000003</v>
      </c>
      <c r="AD773" s="6">
        <v>4.6360000000000001</v>
      </c>
      <c r="AE773" s="6">
        <v>4.5019999999999998</v>
      </c>
      <c r="AF773" s="6">
        <v>4.3739999999999997</v>
      </c>
      <c r="AG773" s="6">
        <v>4.5430000000000001</v>
      </c>
      <c r="AH773" s="6">
        <f t="shared" si="580"/>
        <v>4.4584999999999999</v>
      </c>
      <c r="AI773" s="7">
        <v>4.8499999999999996</v>
      </c>
      <c r="AJ773" s="7">
        <v>4.4400000000000004</v>
      </c>
      <c r="AK773" s="7">
        <v>4.07</v>
      </c>
      <c r="AL773" s="7">
        <v>4.58</v>
      </c>
      <c r="AM773" s="7">
        <v>4.55</v>
      </c>
      <c r="AN773" s="7">
        <v>4.5999999999999996</v>
      </c>
      <c r="AO773" s="7">
        <v>4.55</v>
      </c>
      <c r="AP773" s="3"/>
      <c r="AQ773" s="23">
        <f t="shared" si="751"/>
        <v>0.12100000000000044</v>
      </c>
      <c r="AR773" s="23">
        <f t="shared" si="718"/>
        <v>-4.5999999999999375E-2</v>
      </c>
      <c r="AS773" s="23">
        <f t="shared" si="719"/>
        <v>0.39700000000000024</v>
      </c>
      <c r="AT773" s="23">
        <f t="shared" si="697"/>
        <v>-6.4000000000000057E-2</v>
      </c>
      <c r="AU773" s="23">
        <f t="shared" si="698"/>
        <v>0.21400000000000041</v>
      </c>
      <c r="AV773" s="23">
        <f t="shared" si="699"/>
        <v>6.3000000000000611E-2</v>
      </c>
      <c r="AW773" s="23">
        <f t="shared" si="700"/>
        <v>6.3000000000000611E-2</v>
      </c>
      <c r="AX773" s="23">
        <f t="shared" si="701"/>
        <v>6.2000000000000277E-2</v>
      </c>
      <c r="AY773" s="23">
        <f t="shared" si="702"/>
        <v>-8.0000000000000071E-3</v>
      </c>
      <c r="AZ773" s="23">
        <f t="shared" si="703"/>
        <v>-3.9999999999995595E-3</v>
      </c>
      <c r="BA773" s="23">
        <f t="shared" si="704"/>
        <v>0.28600000000000048</v>
      </c>
      <c r="BB773" s="23">
        <f t="shared" si="705"/>
        <v>0.30000000000000071</v>
      </c>
      <c r="BC773" s="23">
        <f t="shared" si="706"/>
        <v>0.1850000000000005</v>
      </c>
      <c r="BD773" s="23">
        <f t="shared" si="707"/>
        <v>5.1000000000000156E-2</v>
      </c>
      <c r="BE773" s="23">
        <f t="shared" si="708"/>
        <v>-7.6999999999999957E-2</v>
      </c>
      <c r="BF773" s="23">
        <f t="shared" si="709"/>
        <v>9.2000000000000526E-2</v>
      </c>
      <c r="BG773" s="23">
        <f t="shared" si="710"/>
        <v>7.5000000000002842E-3</v>
      </c>
      <c r="BH773" s="23">
        <f t="shared" si="711"/>
        <v>0.39900000000000002</v>
      </c>
      <c r="BI773" s="23">
        <f t="shared" si="712"/>
        <v>-1.0999999999999233E-2</v>
      </c>
      <c r="BJ773" s="23">
        <f t="shared" si="713"/>
        <v>-0.38099999999999934</v>
      </c>
      <c r="BK773" s="23">
        <f t="shared" si="714"/>
        <v>0.12900000000000045</v>
      </c>
      <c r="BL773" s="23">
        <f t="shared" si="715"/>
        <v>9.9000000000000199E-2</v>
      </c>
      <c r="BM773" s="23">
        <f t="shared" si="716"/>
        <v>0.14900000000000002</v>
      </c>
      <c r="BN773" s="23">
        <f t="shared" si="717"/>
        <v>9.9000000000000199E-2</v>
      </c>
      <c r="BP773" s="8">
        <f t="shared" si="721"/>
        <v>0.12100000000000044</v>
      </c>
      <c r="BQ773" s="8">
        <f t="shared" si="722"/>
        <v>4.5999999999999375E-2</v>
      </c>
      <c r="BR773" s="8">
        <f t="shared" si="723"/>
        <v>0.39700000000000024</v>
      </c>
      <c r="BS773" s="8">
        <f t="shared" si="724"/>
        <v>6.4000000000000057E-2</v>
      </c>
      <c r="BT773" s="8">
        <f t="shared" si="725"/>
        <v>0.21400000000000041</v>
      </c>
      <c r="BU773" s="8">
        <f t="shared" si="726"/>
        <v>6.3000000000000611E-2</v>
      </c>
      <c r="BV773" s="8">
        <f t="shared" si="727"/>
        <v>6.3000000000000611E-2</v>
      </c>
      <c r="BW773" s="8">
        <f t="shared" si="728"/>
        <v>6.2000000000000277E-2</v>
      </c>
      <c r="BX773" s="8">
        <f t="shared" si="729"/>
        <v>8.0000000000000071E-3</v>
      </c>
      <c r="BY773" s="8">
        <f t="shared" si="730"/>
        <v>3.9999999999995595E-3</v>
      </c>
      <c r="BZ773" s="8">
        <f t="shared" si="731"/>
        <v>0.28600000000000048</v>
      </c>
      <c r="CA773" s="8">
        <f t="shared" si="732"/>
        <v>0.30000000000000071</v>
      </c>
      <c r="CB773" s="8">
        <f t="shared" si="733"/>
        <v>0.1850000000000005</v>
      </c>
      <c r="CC773" s="8">
        <f t="shared" si="734"/>
        <v>5.1000000000000156E-2</v>
      </c>
      <c r="CD773" s="8">
        <f t="shared" si="735"/>
        <v>7.6999999999999957E-2</v>
      </c>
      <c r="CE773" s="8">
        <f t="shared" si="736"/>
        <v>9.2000000000000526E-2</v>
      </c>
      <c r="CF773" s="8">
        <f t="shared" si="737"/>
        <v>7.5000000000002842E-3</v>
      </c>
      <c r="CG773" s="8">
        <f t="shared" si="738"/>
        <v>0.39900000000000002</v>
      </c>
      <c r="CH773" s="8">
        <f t="shared" si="739"/>
        <v>1.0999999999999233E-2</v>
      </c>
      <c r="CI773" s="8">
        <f t="shared" si="740"/>
        <v>0.38099999999999934</v>
      </c>
      <c r="CJ773" s="8">
        <f t="shared" si="741"/>
        <v>0.12900000000000045</v>
      </c>
      <c r="CK773" s="8">
        <f t="shared" si="742"/>
        <v>9.9000000000000199E-2</v>
      </c>
      <c r="CL773" s="8">
        <f t="shared" si="743"/>
        <v>0.14900000000000002</v>
      </c>
      <c r="CM773" s="8">
        <f t="shared" si="744"/>
        <v>9.9000000000000199E-2</v>
      </c>
      <c r="CN773" s="8"/>
    </row>
    <row r="774" spans="1:92">
      <c r="A774" s="1">
        <f t="shared" si="696"/>
        <v>772</v>
      </c>
      <c r="B774" s="19"/>
      <c r="C774" s="1">
        <v>6</v>
      </c>
      <c r="D774" s="4">
        <f t="shared" si="750"/>
        <v>69</v>
      </c>
      <c r="E774" s="4" t="s">
        <v>151</v>
      </c>
      <c r="F774" s="4">
        <v>1</v>
      </c>
      <c r="G774" s="4" t="s">
        <v>13</v>
      </c>
      <c r="H774" s="4" t="s">
        <v>14</v>
      </c>
      <c r="I774" s="4"/>
      <c r="J774" s="5">
        <v>88.5</v>
      </c>
      <c r="K774" s="74"/>
      <c r="L774" s="41">
        <v>4.8689999999999998</v>
      </c>
      <c r="M774" s="132" t="s">
        <v>234</v>
      </c>
      <c r="N774" s="1" t="s">
        <v>15</v>
      </c>
      <c r="O774" s="23">
        <v>4.8780000000000001</v>
      </c>
      <c r="P774" s="1" t="s">
        <v>9</v>
      </c>
      <c r="Q774" s="3" t="s">
        <v>227</v>
      </c>
      <c r="R774" s="6">
        <v>4.9710000000000001</v>
      </c>
      <c r="S774" s="6">
        <v>4.7690000000000001</v>
      </c>
      <c r="T774" s="6">
        <v>5.2069999999999999</v>
      </c>
      <c r="U774" s="23">
        <v>4.8520000000000003</v>
      </c>
      <c r="V774" s="6">
        <v>5.0720000000000001</v>
      </c>
      <c r="W774" s="6">
        <v>4.9160000000000004</v>
      </c>
      <c r="X774" s="6">
        <v>4.9169999999999998</v>
      </c>
      <c r="Y774" s="6">
        <v>4.9379999999999997</v>
      </c>
      <c r="Z774" s="6">
        <v>4.8620000000000001</v>
      </c>
      <c r="AA774" s="77">
        <v>4.8609999999999998</v>
      </c>
      <c r="AB774" s="6">
        <v>5.077</v>
      </c>
      <c r="AC774" s="6">
        <v>5.1070000000000002</v>
      </c>
      <c r="AD774" s="6">
        <v>4.9950000000000001</v>
      </c>
      <c r="AE774" s="6">
        <v>4.8339999999999996</v>
      </c>
      <c r="AF774" s="6">
        <v>4.7300000000000004</v>
      </c>
      <c r="AG774" s="6">
        <v>5.0640000000000001</v>
      </c>
      <c r="AH774" s="6">
        <f t="shared" si="580"/>
        <v>4.8970000000000002</v>
      </c>
      <c r="AI774" s="7">
        <v>5.52</v>
      </c>
      <c r="AJ774" s="7">
        <v>4.8</v>
      </c>
      <c r="AK774" s="7">
        <v>4.3600000000000003</v>
      </c>
      <c r="AL774" s="7">
        <v>5.0199999999999996</v>
      </c>
      <c r="AM774" s="7">
        <v>5</v>
      </c>
      <c r="AN774" s="7">
        <v>4.9000000000000004</v>
      </c>
      <c r="AO774" s="7">
        <v>4.84</v>
      </c>
      <c r="AP774" s="3"/>
      <c r="AQ774" s="23">
        <f t="shared" si="751"/>
        <v>0.10200000000000031</v>
      </c>
      <c r="AR774" s="23">
        <f t="shared" si="718"/>
        <v>-9.9999999999999645E-2</v>
      </c>
      <c r="AS774" s="23">
        <f t="shared" si="719"/>
        <v>0.33800000000000008</v>
      </c>
      <c r="AT774" s="23">
        <f t="shared" si="697"/>
        <v>-1.699999999999946E-2</v>
      </c>
      <c r="AU774" s="23">
        <f t="shared" si="698"/>
        <v>0.20300000000000029</v>
      </c>
      <c r="AV774" s="23">
        <f t="shared" si="699"/>
        <v>4.7000000000000597E-2</v>
      </c>
      <c r="AW774" s="23">
        <f t="shared" si="700"/>
        <v>4.8000000000000043E-2</v>
      </c>
      <c r="AX774" s="23">
        <f t="shared" si="701"/>
        <v>6.899999999999995E-2</v>
      </c>
      <c r="AY774" s="23">
        <f t="shared" si="702"/>
        <v>-6.9999999999996732E-3</v>
      </c>
      <c r="AZ774" s="23">
        <f t="shared" si="703"/>
        <v>-8.0000000000000071E-3</v>
      </c>
      <c r="BA774" s="23">
        <f t="shared" si="704"/>
        <v>0.20800000000000018</v>
      </c>
      <c r="BB774" s="23">
        <f t="shared" si="705"/>
        <v>0.23800000000000043</v>
      </c>
      <c r="BC774" s="23">
        <f t="shared" si="706"/>
        <v>0.12600000000000033</v>
      </c>
      <c r="BD774" s="23">
        <f t="shared" si="707"/>
        <v>-3.5000000000000142E-2</v>
      </c>
      <c r="BE774" s="23">
        <f t="shared" si="708"/>
        <v>-0.13899999999999935</v>
      </c>
      <c r="BF774" s="23">
        <f t="shared" si="709"/>
        <v>0.19500000000000028</v>
      </c>
      <c r="BG774" s="23">
        <f t="shared" si="710"/>
        <v>2.8000000000000469E-2</v>
      </c>
      <c r="BH774" s="23">
        <f t="shared" si="711"/>
        <v>0.6509999999999998</v>
      </c>
      <c r="BI774" s="23">
        <f t="shared" si="712"/>
        <v>-6.899999999999995E-2</v>
      </c>
      <c r="BJ774" s="23">
        <f t="shared" si="713"/>
        <v>-0.50899999999999945</v>
      </c>
      <c r="BK774" s="23">
        <f t="shared" si="714"/>
        <v>0.1509999999999998</v>
      </c>
      <c r="BL774" s="23">
        <f t="shared" si="715"/>
        <v>0.13100000000000023</v>
      </c>
      <c r="BM774" s="23">
        <f t="shared" si="716"/>
        <v>3.1000000000000583E-2</v>
      </c>
      <c r="BN774" s="23">
        <f t="shared" si="717"/>
        <v>-2.8999999999999915E-2</v>
      </c>
      <c r="BP774" s="8">
        <f t="shared" si="721"/>
        <v>0.10200000000000031</v>
      </c>
      <c r="BQ774" s="8">
        <f t="shared" si="722"/>
        <v>9.9999999999999645E-2</v>
      </c>
      <c r="BR774" s="8">
        <f t="shared" si="723"/>
        <v>0.33800000000000008</v>
      </c>
      <c r="BS774" s="8">
        <f t="shared" si="724"/>
        <v>1.699999999999946E-2</v>
      </c>
      <c r="BT774" s="8">
        <f t="shared" si="725"/>
        <v>0.20300000000000029</v>
      </c>
      <c r="BU774" s="8">
        <f t="shared" si="726"/>
        <v>4.7000000000000597E-2</v>
      </c>
      <c r="BV774" s="8">
        <f t="shared" si="727"/>
        <v>4.8000000000000043E-2</v>
      </c>
      <c r="BW774" s="8">
        <f t="shared" si="728"/>
        <v>6.899999999999995E-2</v>
      </c>
      <c r="BX774" s="8">
        <f t="shared" si="729"/>
        <v>6.9999999999996732E-3</v>
      </c>
      <c r="BY774" s="8">
        <f t="shared" si="730"/>
        <v>8.0000000000000071E-3</v>
      </c>
      <c r="BZ774" s="8">
        <f t="shared" si="731"/>
        <v>0.20800000000000018</v>
      </c>
      <c r="CA774" s="8">
        <f t="shared" si="732"/>
        <v>0.23800000000000043</v>
      </c>
      <c r="CB774" s="8">
        <f t="shared" si="733"/>
        <v>0.12600000000000033</v>
      </c>
      <c r="CC774" s="8">
        <f t="shared" si="734"/>
        <v>3.5000000000000142E-2</v>
      </c>
      <c r="CD774" s="8">
        <f t="shared" si="735"/>
        <v>0.13899999999999935</v>
      </c>
      <c r="CE774" s="8">
        <f t="shared" si="736"/>
        <v>0.19500000000000028</v>
      </c>
      <c r="CF774" s="8">
        <f t="shared" si="737"/>
        <v>2.8000000000000469E-2</v>
      </c>
      <c r="CG774" s="8">
        <f t="shared" si="738"/>
        <v>0.6509999999999998</v>
      </c>
      <c r="CH774" s="8">
        <f t="shared" si="739"/>
        <v>6.899999999999995E-2</v>
      </c>
      <c r="CI774" s="8">
        <f t="shared" si="740"/>
        <v>0.50899999999999945</v>
      </c>
      <c r="CJ774" s="8">
        <f t="shared" si="741"/>
        <v>0.1509999999999998</v>
      </c>
      <c r="CK774" s="8">
        <f t="shared" si="742"/>
        <v>0.13100000000000023</v>
      </c>
      <c r="CL774" s="8">
        <f t="shared" si="743"/>
        <v>3.1000000000000583E-2</v>
      </c>
      <c r="CM774" s="8">
        <f t="shared" si="744"/>
        <v>2.8999999999999915E-2</v>
      </c>
      <c r="CN774" s="8"/>
    </row>
    <row r="775" spans="1:92">
      <c r="A775" s="1">
        <f t="shared" si="696"/>
        <v>773</v>
      </c>
      <c r="B775" s="19"/>
      <c r="C775" s="1">
        <v>6</v>
      </c>
      <c r="D775" s="4">
        <f t="shared" si="750"/>
        <v>69</v>
      </c>
      <c r="E775" s="4" t="s">
        <v>157</v>
      </c>
      <c r="F775" s="4">
        <v>1</v>
      </c>
      <c r="G775" s="4" t="s">
        <v>13</v>
      </c>
      <c r="H775" s="4" t="s">
        <v>19</v>
      </c>
      <c r="I775" s="4"/>
      <c r="J775" s="5">
        <v>86.3</v>
      </c>
      <c r="K775" s="67">
        <v>2.8000000000000001E-2</v>
      </c>
      <c r="L775" s="41">
        <v>5.3650000000000002</v>
      </c>
      <c r="M775" s="132" t="s">
        <v>234</v>
      </c>
      <c r="N775" s="1" t="s">
        <v>15</v>
      </c>
      <c r="O775" s="23">
        <v>5.3630000000000004</v>
      </c>
      <c r="P775" s="1" t="s">
        <v>9</v>
      </c>
      <c r="Q775" s="3" t="s">
        <v>227</v>
      </c>
      <c r="R775" s="6">
        <v>5.5780000000000003</v>
      </c>
      <c r="S775" s="6">
        <v>5.5380000000000003</v>
      </c>
      <c r="T775" s="6">
        <v>5.8129999999999997</v>
      </c>
      <c r="U775" s="23">
        <v>5.1210000000000004</v>
      </c>
      <c r="V775" s="6">
        <v>5.53</v>
      </c>
      <c r="W775" s="6">
        <v>5.46</v>
      </c>
      <c r="X775" s="6">
        <v>5.4660000000000002</v>
      </c>
      <c r="Y775" s="6">
        <v>5.4359999999999999</v>
      </c>
      <c r="Z775" s="6">
        <v>5.4059999999999997</v>
      </c>
      <c r="AA775" s="77">
        <v>5.3849999999999998</v>
      </c>
      <c r="AB775" s="6">
        <v>5.2939999999999996</v>
      </c>
      <c r="AC775" s="6">
        <v>5.3010000000000002</v>
      </c>
      <c r="AD775" s="6">
        <v>5.38</v>
      </c>
      <c r="AE775" s="6">
        <v>5.0549999999999997</v>
      </c>
      <c r="AF775" s="6">
        <v>5.516</v>
      </c>
      <c r="AG775" s="6">
        <v>5.3339999999999996</v>
      </c>
      <c r="AH775" s="6">
        <f t="shared" si="580"/>
        <v>5.4249999999999998</v>
      </c>
      <c r="AI775" s="7">
        <v>5.28</v>
      </c>
      <c r="AJ775" s="7">
        <v>5.42</v>
      </c>
      <c r="AK775" s="7">
        <v>4.9800000000000004</v>
      </c>
      <c r="AL775" s="7">
        <v>5.41</v>
      </c>
      <c r="AM775" s="7">
        <v>5.36</v>
      </c>
      <c r="AN775" s="7">
        <v>5.55</v>
      </c>
      <c r="AO775" s="7">
        <v>5.53</v>
      </c>
      <c r="AP775" s="3"/>
      <c r="AQ775" s="23">
        <f t="shared" si="751"/>
        <v>0.21300000000000008</v>
      </c>
      <c r="AR775" s="23">
        <f t="shared" si="718"/>
        <v>0.17300000000000004</v>
      </c>
      <c r="AS775" s="23">
        <f t="shared" si="719"/>
        <v>0.44799999999999951</v>
      </c>
      <c r="AT775" s="23">
        <f t="shared" si="697"/>
        <v>-0.24399999999999977</v>
      </c>
      <c r="AU775" s="23">
        <f t="shared" si="698"/>
        <v>0.16500000000000004</v>
      </c>
      <c r="AV775" s="23">
        <f t="shared" si="699"/>
        <v>9.4999999999999751E-2</v>
      </c>
      <c r="AW775" s="23">
        <f t="shared" si="700"/>
        <v>0.10099999999999998</v>
      </c>
      <c r="AX775" s="23">
        <f t="shared" si="701"/>
        <v>7.099999999999973E-2</v>
      </c>
      <c r="AY775" s="23">
        <f t="shared" si="702"/>
        <v>4.0999999999999481E-2</v>
      </c>
      <c r="AZ775" s="23">
        <f t="shared" si="703"/>
        <v>1.9999999999999574E-2</v>
      </c>
      <c r="BA775" s="23">
        <f t="shared" si="704"/>
        <v>-7.1000000000000618E-2</v>
      </c>
      <c r="BB775" s="23">
        <f t="shared" si="705"/>
        <v>-6.4000000000000057E-2</v>
      </c>
      <c r="BC775" s="23">
        <f t="shared" si="706"/>
        <v>1.499999999999968E-2</v>
      </c>
      <c r="BD775" s="23">
        <f t="shared" si="707"/>
        <v>-0.3100000000000005</v>
      </c>
      <c r="BE775" s="23">
        <f t="shared" si="708"/>
        <v>0.1509999999999998</v>
      </c>
      <c r="BF775" s="23">
        <f t="shared" si="709"/>
        <v>-3.1000000000000583E-2</v>
      </c>
      <c r="BG775" s="23">
        <f t="shared" si="710"/>
        <v>5.9999999999999609E-2</v>
      </c>
      <c r="BH775" s="23">
        <f t="shared" si="711"/>
        <v>-8.4999999999999964E-2</v>
      </c>
      <c r="BI775" s="23">
        <f t="shared" si="712"/>
        <v>5.4999999999999716E-2</v>
      </c>
      <c r="BJ775" s="23">
        <f t="shared" si="713"/>
        <v>-0.38499999999999979</v>
      </c>
      <c r="BK775" s="23">
        <f t="shared" si="714"/>
        <v>4.4999999999999929E-2</v>
      </c>
      <c r="BL775" s="23">
        <f t="shared" si="715"/>
        <v>-4.9999999999998934E-3</v>
      </c>
      <c r="BM775" s="23">
        <f t="shared" si="716"/>
        <v>0.18499999999999961</v>
      </c>
      <c r="BN775" s="23">
        <f t="shared" si="717"/>
        <v>0.16500000000000004</v>
      </c>
      <c r="BP775" s="8">
        <f t="shared" si="721"/>
        <v>0.21300000000000008</v>
      </c>
      <c r="BQ775" s="8">
        <f t="shared" si="722"/>
        <v>0.17300000000000004</v>
      </c>
      <c r="BR775" s="8">
        <f t="shared" si="723"/>
        <v>0.44799999999999951</v>
      </c>
      <c r="BS775" s="8">
        <f t="shared" si="724"/>
        <v>0.24399999999999977</v>
      </c>
      <c r="BT775" s="8">
        <f t="shared" si="725"/>
        <v>0.16500000000000004</v>
      </c>
      <c r="BU775" s="8">
        <f t="shared" si="726"/>
        <v>9.4999999999999751E-2</v>
      </c>
      <c r="BV775" s="8">
        <f t="shared" si="727"/>
        <v>0.10099999999999998</v>
      </c>
      <c r="BW775" s="8">
        <f t="shared" si="728"/>
        <v>7.099999999999973E-2</v>
      </c>
      <c r="BX775" s="8">
        <f t="shared" si="729"/>
        <v>4.0999999999999481E-2</v>
      </c>
      <c r="BY775" s="8">
        <f t="shared" si="730"/>
        <v>1.9999999999999574E-2</v>
      </c>
      <c r="BZ775" s="8">
        <f t="shared" si="731"/>
        <v>7.1000000000000618E-2</v>
      </c>
      <c r="CA775" s="8">
        <f t="shared" si="732"/>
        <v>6.4000000000000057E-2</v>
      </c>
      <c r="CB775" s="8">
        <f t="shared" si="733"/>
        <v>1.499999999999968E-2</v>
      </c>
      <c r="CC775" s="8">
        <f t="shared" si="734"/>
        <v>0.3100000000000005</v>
      </c>
      <c r="CD775" s="8">
        <f t="shared" si="735"/>
        <v>0.1509999999999998</v>
      </c>
      <c r="CE775" s="8">
        <f t="shared" si="736"/>
        <v>3.1000000000000583E-2</v>
      </c>
      <c r="CF775" s="8">
        <f t="shared" si="737"/>
        <v>5.9999999999999609E-2</v>
      </c>
      <c r="CG775" s="8">
        <f t="shared" si="738"/>
        <v>8.4999999999999964E-2</v>
      </c>
      <c r="CH775" s="8">
        <f t="shared" si="739"/>
        <v>5.4999999999999716E-2</v>
      </c>
      <c r="CI775" s="8">
        <f t="shared" si="740"/>
        <v>0.38499999999999979</v>
      </c>
      <c r="CJ775" s="8">
        <f t="shared" si="741"/>
        <v>4.4999999999999929E-2</v>
      </c>
      <c r="CK775" s="8">
        <f t="shared" si="742"/>
        <v>4.9999999999998934E-3</v>
      </c>
      <c r="CL775" s="8">
        <f t="shared" si="743"/>
        <v>0.18499999999999961</v>
      </c>
      <c r="CM775" s="8">
        <f t="shared" si="744"/>
        <v>0.16500000000000004</v>
      </c>
      <c r="CN775" s="8"/>
    </row>
    <row r="776" spans="1:92">
      <c r="A776" s="1">
        <f t="shared" si="696"/>
        <v>774</v>
      </c>
      <c r="B776" s="19"/>
      <c r="C776" s="1">
        <v>6</v>
      </c>
      <c r="D776" s="4">
        <f t="shared" si="750"/>
        <v>69</v>
      </c>
      <c r="E776" s="4" t="s">
        <v>151</v>
      </c>
      <c r="F776" s="4">
        <v>1</v>
      </c>
      <c r="G776" s="4" t="s">
        <v>13</v>
      </c>
      <c r="H776" s="4" t="s">
        <v>14</v>
      </c>
      <c r="I776" s="4"/>
      <c r="J776" s="5">
        <v>86.7</v>
      </c>
      <c r="K776" s="74"/>
      <c r="L776" s="41">
        <v>5.923</v>
      </c>
      <c r="M776" s="132" t="s">
        <v>234</v>
      </c>
      <c r="N776" s="1" t="s">
        <v>15</v>
      </c>
      <c r="O776" s="23">
        <v>5.9219999999999997</v>
      </c>
      <c r="P776" s="1" t="s">
        <v>9</v>
      </c>
      <c r="Q776" s="3" t="s">
        <v>227</v>
      </c>
      <c r="R776" s="6">
        <v>6.0629999999999997</v>
      </c>
      <c r="S776" s="6">
        <v>5.9640000000000004</v>
      </c>
      <c r="T776" s="6">
        <v>6.3550000000000004</v>
      </c>
      <c r="U776" s="23">
        <v>5.9249999999999998</v>
      </c>
      <c r="V776" s="6">
        <v>6.1970000000000001</v>
      </c>
      <c r="W776" s="6">
        <v>6.0330000000000004</v>
      </c>
      <c r="X776" s="6">
        <v>6.0270000000000001</v>
      </c>
      <c r="Y776" s="6">
        <v>6.0179999999999998</v>
      </c>
      <c r="Z776" s="6">
        <v>5.93</v>
      </c>
      <c r="AA776" s="85">
        <v>5.9340000000000002</v>
      </c>
      <c r="AB776" s="6">
        <v>6.2880000000000003</v>
      </c>
      <c r="AC776" s="6">
        <v>6.3040000000000003</v>
      </c>
      <c r="AD776" s="6">
        <v>6.1929999999999996</v>
      </c>
      <c r="AE776" s="6">
        <v>6.0540000000000003</v>
      </c>
      <c r="AF776" s="6">
        <v>5.9320000000000004</v>
      </c>
      <c r="AG776" s="6">
        <v>6.08</v>
      </c>
      <c r="AH776" s="6">
        <f t="shared" si="580"/>
        <v>6.0060000000000002</v>
      </c>
      <c r="AI776" s="7">
        <v>6.7</v>
      </c>
      <c r="AJ776" s="7">
        <v>5.92</v>
      </c>
      <c r="AK776" s="7">
        <v>5.32</v>
      </c>
      <c r="AL776" s="7">
        <v>6.16</v>
      </c>
      <c r="AM776" s="7">
        <v>6.1</v>
      </c>
      <c r="AN776" s="7">
        <v>6.1</v>
      </c>
      <c r="AO776" s="7">
        <v>6.02</v>
      </c>
      <c r="AP776" s="3"/>
      <c r="AQ776" s="23">
        <f t="shared" si="751"/>
        <v>0.13999999999999968</v>
      </c>
      <c r="AR776" s="23">
        <f t="shared" si="718"/>
        <v>4.1000000000000369E-2</v>
      </c>
      <c r="AS776" s="23">
        <f t="shared" si="719"/>
        <v>0.43200000000000038</v>
      </c>
      <c r="AT776" s="23">
        <f t="shared" si="697"/>
        <v>1.9999999999997797E-3</v>
      </c>
      <c r="AU776" s="23">
        <f t="shared" si="698"/>
        <v>0.27400000000000002</v>
      </c>
      <c r="AV776" s="23">
        <f t="shared" si="699"/>
        <v>0.11000000000000032</v>
      </c>
      <c r="AW776" s="23">
        <f t="shared" si="700"/>
        <v>0.10400000000000009</v>
      </c>
      <c r="AX776" s="23">
        <f t="shared" si="701"/>
        <v>9.4999999999999751E-2</v>
      </c>
      <c r="AY776" s="23">
        <f t="shared" si="702"/>
        <v>6.9999999999996732E-3</v>
      </c>
      <c r="AZ776" s="23">
        <f t="shared" si="703"/>
        <v>1.1000000000000121E-2</v>
      </c>
      <c r="BA776" s="23">
        <f t="shared" si="704"/>
        <v>0.36500000000000021</v>
      </c>
      <c r="BB776" s="23">
        <f t="shared" si="705"/>
        <v>0.38100000000000023</v>
      </c>
      <c r="BC776" s="23">
        <f t="shared" si="706"/>
        <v>0.26999999999999957</v>
      </c>
      <c r="BD776" s="23">
        <f t="shared" si="707"/>
        <v>0.13100000000000023</v>
      </c>
      <c r="BE776" s="23">
        <f t="shared" si="708"/>
        <v>9.0000000000003411E-3</v>
      </c>
      <c r="BF776" s="23">
        <f t="shared" si="709"/>
        <v>0.15700000000000003</v>
      </c>
      <c r="BG776" s="23">
        <f t="shared" si="710"/>
        <v>8.3000000000000185E-2</v>
      </c>
      <c r="BH776" s="23">
        <f t="shared" si="711"/>
        <v>0.77700000000000014</v>
      </c>
      <c r="BI776" s="23">
        <f t="shared" si="712"/>
        <v>-3.0000000000001137E-3</v>
      </c>
      <c r="BJ776" s="23">
        <f t="shared" si="713"/>
        <v>-0.60299999999999976</v>
      </c>
      <c r="BK776" s="23">
        <f t="shared" si="714"/>
        <v>0.2370000000000001</v>
      </c>
      <c r="BL776" s="23">
        <f t="shared" si="715"/>
        <v>0.1769999999999996</v>
      </c>
      <c r="BM776" s="23">
        <f t="shared" si="716"/>
        <v>0.1769999999999996</v>
      </c>
      <c r="BN776" s="23">
        <f t="shared" si="717"/>
        <v>9.6999999999999531E-2</v>
      </c>
      <c r="BP776" s="8">
        <f t="shared" si="721"/>
        <v>0.13999999999999968</v>
      </c>
      <c r="BQ776" s="8">
        <f t="shared" si="722"/>
        <v>4.1000000000000369E-2</v>
      </c>
      <c r="BR776" s="8">
        <f t="shared" si="723"/>
        <v>0.43200000000000038</v>
      </c>
      <c r="BS776" s="8">
        <f t="shared" si="724"/>
        <v>1.9999999999997797E-3</v>
      </c>
      <c r="BT776" s="8">
        <f t="shared" si="725"/>
        <v>0.27400000000000002</v>
      </c>
      <c r="BU776" s="8">
        <f t="shared" si="726"/>
        <v>0.11000000000000032</v>
      </c>
      <c r="BV776" s="8">
        <f t="shared" si="727"/>
        <v>0.10400000000000009</v>
      </c>
      <c r="BW776" s="8">
        <f t="shared" si="728"/>
        <v>9.4999999999999751E-2</v>
      </c>
      <c r="BX776" s="8">
        <f t="shared" si="729"/>
        <v>6.9999999999996732E-3</v>
      </c>
      <c r="BY776" s="8">
        <f t="shared" si="730"/>
        <v>1.1000000000000121E-2</v>
      </c>
      <c r="BZ776" s="8">
        <f t="shared" si="731"/>
        <v>0.36500000000000021</v>
      </c>
      <c r="CA776" s="8">
        <f t="shared" si="732"/>
        <v>0.38100000000000023</v>
      </c>
      <c r="CB776" s="8">
        <f t="shared" si="733"/>
        <v>0.26999999999999957</v>
      </c>
      <c r="CC776" s="8">
        <f t="shared" si="734"/>
        <v>0.13100000000000023</v>
      </c>
      <c r="CD776" s="8">
        <f t="shared" si="735"/>
        <v>9.0000000000003411E-3</v>
      </c>
      <c r="CE776" s="8">
        <f t="shared" si="736"/>
        <v>0.15700000000000003</v>
      </c>
      <c r="CF776" s="8">
        <f t="shared" si="737"/>
        <v>8.3000000000000185E-2</v>
      </c>
      <c r="CG776" s="8">
        <f t="shared" si="738"/>
        <v>0.77700000000000014</v>
      </c>
      <c r="CH776" s="8">
        <f t="shared" si="739"/>
        <v>3.0000000000001137E-3</v>
      </c>
      <c r="CI776" s="8">
        <f t="shared" si="740"/>
        <v>0.60299999999999976</v>
      </c>
      <c r="CJ776" s="8">
        <f t="shared" si="741"/>
        <v>0.2370000000000001</v>
      </c>
      <c r="CK776" s="8">
        <f t="shared" si="742"/>
        <v>0.1769999999999996</v>
      </c>
      <c r="CL776" s="8">
        <f t="shared" si="743"/>
        <v>0.1769999999999996</v>
      </c>
      <c r="CM776" s="8">
        <f t="shared" si="744"/>
        <v>9.6999999999999531E-2</v>
      </c>
      <c r="CN776" s="8"/>
    </row>
    <row r="777" spans="1:92">
      <c r="A777" s="1">
        <f t="shared" si="696"/>
        <v>775</v>
      </c>
      <c r="B777" s="19"/>
      <c r="C777" s="1">
        <v>6</v>
      </c>
      <c r="D777" s="4">
        <f t="shared" si="750"/>
        <v>69</v>
      </c>
      <c r="E777" s="4" t="s">
        <v>148</v>
      </c>
      <c r="F777" s="4">
        <v>1</v>
      </c>
      <c r="G777" s="4" t="s">
        <v>13</v>
      </c>
      <c r="H777" s="4" t="s">
        <v>14</v>
      </c>
      <c r="I777" s="4"/>
      <c r="J777" s="5">
        <v>86.7</v>
      </c>
      <c r="K777" s="67">
        <v>5.0000000000000001E-3</v>
      </c>
      <c r="L777" s="41">
        <v>6.2510000000000003</v>
      </c>
      <c r="M777" s="132" t="s">
        <v>234</v>
      </c>
      <c r="N777" s="1" t="s">
        <v>15</v>
      </c>
      <c r="O777" s="23">
        <v>6.2560000000000002</v>
      </c>
      <c r="P777" s="1" t="s">
        <v>9</v>
      </c>
      <c r="Q777" s="3" t="s">
        <v>227</v>
      </c>
      <c r="R777" s="6">
        <v>7.2249999999999996</v>
      </c>
      <c r="S777" s="6">
        <v>6.2530000000000001</v>
      </c>
      <c r="T777" s="6">
        <v>6.6509999999999998</v>
      </c>
      <c r="U777" s="23">
        <v>6.3129999999999997</v>
      </c>
      <c r="V777" s="6">
        <v>6.5359999999999996</v>
      </c>
      <c r="W777" s="6">
        <v>6.3449999999999998</v>
      </c>
      <c r="X777" s="6">
        <v>6.3440000000000003</v>
      </c>
      <c r="Y777" s="6">
        <v>6.3559999999999999</v>
      </c>
      <c r="Z777" s="6">
        <v>6.2619999999999996</v>
      </c>
      <c r="AA777" s="77">
        <v>6.26</v>
      </c>
      <c r="AB777" s="6">
        <v>6.5579999999999998</v>
      </c>
      <c r="AC777" s="6">
        <v>6.5839999999999996</v>
      </c>
      <c r="AD777" s="6">
        <v>6.4740000000000002</v>
      </c>
      <c r="AE777" s="6">
        <v>6.3159999999999998</v>
      </c>
      <c r="AF777" s="6">
        <v>6.2149999999999999</v>
      </c>
      <c r="AG777" s="6">
        <v>6.5229999999999997</v>
      </c>
      <c r="AH777" s="6">
        <f t="shared" si="580"/>
        <v>6.3689999999999998</v>
      </c>
      <c r="AI777" s="7">
        <v>7.2</v>
      </c>
      <c r="AJ777" s="7">
        <v>6.31</v>
      </c>
      <c r="AK777" s="7">
        <v>5.65</v>
      </c>
      <c r="AL777" s="7">
        <v>6.58</v>
      </c>
      <c r="AM777" s="7">
        <v>6.53</v>
      </c>
      <c r="AN777" s="7">
        <v>6.49</v>
      </c>
      <c r="AO777" s="7">
        <v>6.4</v>
      </c>
      <c r="AP777" s="3"/>
      <c r="AQ777" s="23">
        <f t="shared" si="751"/>
        <v>0.97399999999999931</v>
      </c>
      <c r="AR777" s="23">
        <f t="shared" si="718"/>
        <v>1.9999999999997797E-3</v>
      </c>
      <c r="AS777" s="23">
        <f t="shared" si="719"/>
        <v>0.39999999999999947</v>
      </c>
      <c r="AT777" s="23">
        <f t="shared" si="697"/>
        <v>6.1999999999999389E-2</v>
      </c>
      <c r="AU777" s="23">
        <f t="shared" si="698"/>
        <v>0.28499999999999925</v>
      </c>
      <c r="AV777" s="23">
        <f t="shared" si="699"/>
        <v>9.3999999999999417E-2</v>
      </c>
      <c r="AW777" s="23">
        <f t="shared" si="700"/>
        <v>9.2999999999999972E-2</v>
      </c>
      <c r="AX777" s="23">
        <f t="shared" si="701"/>
        <v>0.10499999999999954</v>
      </c>
      <c r="AY777" s="23">
        <f t="shared" si="702"/>
        <v>1.0999999999999233E-2</v>
      </c>
      <c r="AZ777" s="23">
        <f t="shared" si="703"/>
        <v>8.9999999999994529E-3</v>
      </c>
      <c r="BA777" s="23">
        <f t="shared" si="704"/>
        <v>0.3069999999999995</v>
      </c>
      <c r="BB777" s="23">
        <f t="shared" si="705"/>
        <v>0.3329999999999993</v>
      </c>
      <c r="BC777" s="23">
        <f t="shared" si="706"/>
        <v>0.22299999999999986</v>
      </c>
      <c r="BD777" s="23">
        <f t="shared" si="707"/>
        <v>6.4999999999999503E-2</v>
      </c>
      <c r="BE777" s="23">
        <f t="shared" si="708"/>
        <v>-3.6000000000000476E-2</v>
      </c>
      <c r="BF777" s="23">
        <f t="shared" si="709"/>
        <v>0.27199999999999935</v>
      </c>
      <c r="BG777" s="23">
        <f t="shared" si="710"/>
        <v>0.11799999999999944</v>
      </c>
      <c r="BH777" s="23">
        <f t="shared" si="711"/>
        <v>0.94899999999999984</v>
      </c>
      <c r="BI777" s="23">
        <f t="shared" si="712"/>
        <v>5.8999999999999275E-2</v>
      </c>
      <c r="BJ777" s="23">
        <f t="shared" si="713"/>
        <v>-0.60099999999999998</v>
      </c>
      <c r="BK777" s="23">
        <f t="shared" si="714"/>
        <v>0.32899999999999974</v>
      </c>
      <c r="BL777" s="23">
        <f t="shared" si="715"/>
        <v>0.27899999999999991</v>
      </c>
      <c r="BM777" s="23">
        <f t="shared" si="716"/>
        <v>0.23899999999999988</v>
      </c>
      <c r="BN777" s="23">
        <f t="shared" si="717"/>
        <v>0.14900000000000002</v>
      </c>
      <c r="BP777" s="8">
        <f t="shared" si="721"/>
        <v>0.97399999999999931</v>
      </c>
      <c r="BQ777" s="8">
        <f t="shared" si="722"/>
        <v>1.9999999999997797E-3</v>
      </c>
      <c r="BR777" s="8">
        <f t="shared" si="723"/>
        <v>0.39999999999999947</v>
      </c>
      <c r="BS777" s="8">
        <f t="shared" si="724"/>
        <v>6.1999999999999389E-2</v>
      </c>
      <c r="BT777" s="8">
        <f t="shared" si="725"/>
        <v>0.28499999999999925</v>
      </c>
      <c r="BU777" s="8">
        <f t="shared" si="726"/>
        <v>9.3999999999999417E-2</v>
      </c>
      <c r="BV777" s="8">
        <f t="shared" si="727"/>
        <v>9.2999999999999972E-2</v>
      </c>
      <c r="BW777" s="8">
        <f t="shared" si="728"/>
        <v>0.10499999999999954</v>
      </c>
      <c r="BX777" s="8">
        <f t="shared" si="729"/>
        <v>1.0999999999999233E-2</v>
      </c>
      <c r="BY777" s="8">
        <f t="shared" si="730"/>
        <v>8.9999999999994529E-3</v>
      </c>
      <c r="BZ777" s="8">
        <f t="shared" si="731"/>
        <v>0.3069999999999995</v>
      </c>
      <c r="CA777" s="8">
        <f t="shared" si="732"/>
        <v>0.3329999999999993</v>
      </c>
      <c r="CB777" s="8">
        <f t="shared" si="733"/>
        <v>0.22299999999999986</v>
      </c>
      <c r="CC777" s="8">
        <f t="shared" si="734"/>
        <v>6.4999999999999503E-2</v>
      </c>
      <c r="CD777" s="8">
        <f t="shared" si="735"/>
        <v>3.6000000000000476E-2</v>
      </c>
      <c r="CE777" s="8">
        <f t="shared" si="736"/>
        <v>0.27199999999999935</v>
      </c>
      <c r="CF777" s="8">
        <f t="shared" si="737"/>
        <v>0.11799999999999944</v>
      </c>
      <c r="CG777" s="8">
        <f t="shared" si="738"/>
        <v>0.94899999999999984</v>
      </c>
      <c r="CH777" s="8">
        <f t="shared" si="739"/>
        <v>5.8999999999999275E-2</v>
      </c>
      <c r="CI777" s="8">
        <f t="shared" si="740"/>
        <v>0.60099999999999998</v>
      </c>
      <c r="CJ777" s="8">
        <f t="shared" si="741"/>
        <v>0.32899999999999974</v>
      </c>
      <c r="CK777" s="8">
        <f t="shared" si="742"/>
        <v>0.27899999999999991</v>
      </c>
      <c r="CL777" s="8">
        <f t="shared" si="743"/>
        <v>0.23899999999999988</v>
      </c>
      <c r="CM777" s="8">
        <f t="shared" si="744"/>
        <v>0.14900000000000002</v>
      </c>
      <c r="CN777" s="8"/>
    </row>
    <row r="778" spans="1:92">
      <c r="A778" s="1">
        <f t="shared" si="696"/>
        <v>776</v>
      </c>
      <c r="B778" s="19"/>
      <c r="C778" s="1">
        <v>6</v>
      </c>
      <c r="D778" s="4">
        <f t="shared" si="750"/>
        <v>69</v>
      </c>
      <c r="E778" s="4" t="s">
        <v>157</v>
      </c>
      <c r="F778" s="4">
        <v>1</v>
      </c>
      <c r="G778" s="4" t="s">
        <v>16</v>
      </c>
      <c r="H778" s="4" t="s">
        <v>17</v>
      </c>
      <c r="I778" s="4"/>
      <c r="J778" s="5">
        <v>90.3</v>
      </c>
      <c r="K778" s="67">
        <v>5.0000000000000001E-3</v>
      </c>
      <c r="L778" s="41">
        <v>6.7389999999999999</v>
      </c>
      <c r="M778" s="132" t="s">
        <v>234</v>
      </c>
      <c r="N778" s="1" t="s">
        <v>15</v>
      </c>
      <c r="O778" s="23">
        <v>6.7809999999999997</v>
      </c>
      <c r="P778" s="1" t="s">
        <v>9</v>
      </c>
      <c r="Q778" s="3" t="s">
        <v>227</v>
      </c>
      <c r="R778" s="6">
        <v>6.2309999999999999</v>
      </c>
      <c r="S778" s="6">
        <v>6.2</v>
      </c>
      <c r="T778" s="6">
        <v>7.048</v>
      </c>
      <c r="U778" s="23">
        <v>6.9080000000000004</v>
      </c>
      <c r="V778" s="6">
        <v>6.8789999999999996</v>
      </c>
      <c r="W778" s="6">
        <v>6.7690000000000001</v>
      </c>
      <c r="X778" s="6">
        <v>6.7729999999999997</v>
      </c>
      <c r="Y778" s="6">
        <v>6.81</v>
      </c>
      <c r="Z778" s="6">
        <v>6.72</v>
      </c>
      <c r="AA778" s="77">
        <v>6.7080000000000002</v>
      </c>
      <c r="AB778" s="6">
        <v>6.9569999999999999</v>
      </c>
      <c r="AC778" s="6">
        <v>6.899</v>
      </c>
      <c r="AD778" s="6">
        <v>6.6680000000000001</v>
      </c>
      <c r="AE778" s="6">
        <v>6.7720000000000002</v>
      </c>
      <c r="AF778" s="6">
        <v>6.2510000000000003</v>
      </c>
      <c r="AG778" s="6">
        <v>7.1150000000000002</v>
      </c>
      <c r="AH778" s="6">
        <f t="shared" si="580"/>
        <v>6.6829999999999998</v>
      </c>
      <c r="AI778" s="7">
        <v>6.86</v>
      </c>
      <c r="AJ778" s="7">
        <v>6.85</v>
      </c>
      <c r="AK778" s="7">
        <v>6.5</v>
      </c>
      <c r="AL778" s="7">
        <v>6.89</v>
      </c>
      <c r="AM778" s="7">
        <v>6.86</v>
      </c>
      <c r="AN778" s="7">
        <v>6.83</v>
      </c>
      <c r="AO778" s="7">
        <v>6.77</v>
      </c>
      <c r="AP778" s="3"/>
      <c r="AQ778" s="23">
        <f t="shared" si="751"/>
        <v>-0.50800000000000001</v>
      </c>
      <c r="AR778" s="23">
        <f t="shared" si="718"/>
        <v>-0.5389999999999997</v>
      </c>
      <c r="AS778" s="23">
        <f t="shared" si="719"/>
        <v>0.30900000000000016</v>
      </c>
      <c r="AT778" s="23">
        <f t="shared" si="697"/>
        <v>0.16900000000000048</v>
      </c>
      <c r="AU778" s="23">
        <f t="shared" si="698"/>
        <v>0.13999999999999968</v>
      </c>
      <c r="AV778" s="23">
        <f t="shared" si="699"/>
        <v>3.0000000000000249E-2</v>
      </c>
      <c r="AW778" s="23">
        <f t="shared" si="700"/>
        <v>3.3999999999999808E-2</v>
      </c>
      <c r="AX778" s="23">
        <f t="shared" si="701"/>
        <v>7.099999999999973E-2</v>
      </c>
      <c r="AY778" s="23">
        <f t="shared" si="702"/>
        <v>-1.9000000000000128E-2</v>
      </c>
      <c r="AZ778" s="23">
        <f t="shared" si="703"/>
        <v>-3.0999999999999694E-2</v>
      </c>
      <c r="BA778" s="23">
        <f t="shared" si="704"/>
        <v>0.21799999999999997</v>
      </c>
      <c r="BB778" s="23">
        <f t="shared" si="705"/>
        <v>0.16000000000000014</v>
      </c>
      <c r="BC778" s="23">
        <f t="shared" si="706"/>
        <v>-7.099999999999973E-2</v>
      </c>
      <c r="BD778" s="23">
        <f t="shared" si="707"/>
        <v>3.3000000000000362E-2</v>
      </c>
      <c r="BE778" s="23">
        <f t="shared" si="708"/>
        <v>-0.48799999999999955</v>
      </c>
      <c r="BF778" s="23">
        <f t="shared" si="709"/>
        <v>0.37600000000000033</v>
      </c>
      <c r="BG778" s="23">
        <f t="shared" si="710"/>
        <v>-5.600000000000005E-2</v>
      </c>
      <c r="BH778" s="23">
        <f t="shared" si="711"/>
        <v>0.12100000000000044</v>
      </c>
      <c r="BI778" s="23">
        <f t="shared" si="712"/>
        <v>0.11099999999999977</v>
      </c>
      <c r="BJ778" s="23">
        <f t="shared" si="713"/>
        <v>-0.23899999999999988</v>
      </c>
      <c r="BK778" s="23">
        <f t="shared" si="714"/>
        <v>0.1509999999999998</v>
      </c>
      <c r="BL778" s="23">
        <f t="shared" si="715"/>
        <v>0.12100000000000044</v>
      </c>
      <c r="BM778" s="23">
        <f t="shared" si="716"/>
        <v>9.1000000000000192E-2</v>
      </c>
      <c r="BN778" s="23">
        <f t="shared" si="717"/>
        <v>3.0999999999999694E-2</v>
      </c>
      <c r="BP778" s="8">
        <f t="shared" si="721"/>
        <v>0.50800000000000001</v>
      </c>
      <c r="BQ778" s="8">
        <f t="shared" si="722"/>
        <v>0.5389999999999997</v>
      </c>
      <c r="BR778" s="8">
        <f t="shared" si="723"/>
        <v>0.30900000000000016</v>
      </c>
      <c r="BS778" s="8">
        <f t="shared" si="724"/>
        <v>0.16900000000000048</v>
      </c>
      <c r="BT778" s="8">
        <f t="shared" si="725"/>
        <v>0.13999999999999968</v>
      </c>
      <c r="BU778" s="8">
        <f t="shared" si="726"/>
        <v>3.0000000000000249E-2</v>
      </c>
      <c r="BV778" s="8">
        <f t="shared" si="727"/>
        <v>3.3999999999999808E-2</v>
      </c>
      <c r="BW778" s="8">
        <f t="shared" si="728"/>
        <v>7.099999999999973E-2</v>
      </c>
      <c r="BX778" s="8">
        <f t="shared" si="729"/>
        <v>1.9000000000000128E-2</v>
      </c>
      <c r="BY778" s="8">
        <f t="shared" si="730"/>
        <v>3.0999999999999694E-2</v>
      </c>
      <c r="BZ778" s="8">
        <f t="shared" si="731"/>
        <v>0.21799999999999997</v>
      </c>
      <c r="CA778" s="8">
        <f t="shared" si="732"/>
        <v>0.16000000000000014</v>
      </c>
      <c r="CB778" s="8">
        <f t="shared" si="733"/>
        <v>7.099999999999973E-2</v>
      </c>
      <c r="CC778" s="8">
        <f t="shared" si="734"/>
        <v>3.3000000000000362E-2</v>
      </c>
      <c r="CD778" s="8">
        <f t="shared" si="735"/>
        <v>0.48799999999999955</v>
      </c>
      <c r="CE778" s="8">
        <f t="shared" si="736"/>
        <v>0.37600000000000033</v>
      </c>
      <c r="CF778" s="8">
        <f t="shared" si="737"/>
        <v>5.600000000000005E-2</v>
      </c>
      <c r="CG778" s="8">
        <f t="shared" si="738"/>
        <v>0.12100000000000044</v>
      </c>
      <c r="CH778" s="8">
        <f t="shared" si="739"/>
        <v>0.11099999999999977</v>
      </c>
      <c r="CI778" s="8">
        <f t="shared" si="740"/>
        <v>0.23899999999999988</v>
      </c>
      <c r="CJ778" s="8">
        <f t="shared" si="741"/>
        <v>0.1509999999999998</v>
      </c>
      <c r="CK778" s="8">
        <f t="shared" si="742"/>
        <v>0.12100000000000044</v>
      </c>
      <c r="CL778" s="8">
        <f t="shared" si="743"/>
        <v>9.1000000000000192E-2</v>
      </c>
      <c r="CM778" s="8">
        <f t="shared" si="744"/>
        <v>3.0999999999999694E-2</v>
      </c>
      <c r="CN778" s="8"/>
    </row>
    <row r="779" spans="1:92">
      <c r="A779" s="1">
        <f t="shared" si="696"/>
        <v>777</v>
      </c>
      <c r="B779" s="19"/>
      <c r="C779" s="1">
        <v>6</v>
      </c>
      <c r="D779" s="4">
        <f t="shared" si="750"/>
        <v>69</v>
      </c>
      <c r="E779" s="4" t="s">
        <v>135</v>
      </c>
      <c r="F779" s="4">
        <v>1</v>
      </c>
      <c r="G779" s="4" t="s">
        <v>13</v>
      </c>
      <c r="H779" s="4" t="s">
        <v>19</v>
      </c>
      <c r="I779" s="4"/>
      <c r="J779" s="5">
        <v>91.5</v>
      </c>
      <c r="K779" s="67">
        <v>3.5999999999999997E-2</v>
      </c>
      <c r="L779" s="41">
        <v>6.86</v>
      </c>
      <c r="M779" s="132" t="s">
        <v>234</v>
      </c>
      <c r="N779" s="1" t="s">
        <v>15</v>
      </c>
      <c r="O779" s="23">
        <v>6.851</v>
      </c>
      <c r="P779" s="1" t="s">
        <v>9</v>
      </c>
      <c r="Q779" s="3" t="s">
        <v>227</v>
      </c>
      <c r="R779" s="6">
        <v>7.0679999999999996</v>
      </c>
      <c r="S779" s="6">
        <v>6.9790000000000001</v>
      </c>
      <c r="T779" s="6">
        <v>7.1260000000000003</v>
      </c>
      <c r="U779" s="23">
        <v>6.9370000000000003</v>
      </c>
      <c r="V779" s="6">
        <v>6.9690000000000003</v>
      </c>
      <c r="W779" s="6">
        <v>6.9320000000000004</v>
      </c>
      <c r="X779" s="6">
        <v>6.9119999999999999</v>
      </c>
      <c r="Y779" s="6">
        <v>6.8949999999999996</v>
      </c>
      <c r="Z779" s="6">
        <v>6.8719999999999999</v>
      </c>
      <c r="AA779" s="23">
        <v>6.88</v>
      </c>
      <c r="AB779" s="6">
        <v>6.8129999999999997</v>
      </c>
      <c r="AC779" s="6">
        <v>6.8710000000000004</v>
      </c>
      <c r="AD779" s="6">
        <v>6.8929999999999998</v>
      </c>
      <c r="AE779" s="6">
        <v>6.63</v>
      </c>
      <c r="AF779" s="6">
        <v>6.8280000000000003</v>
      </c>
      <c r="AG779" s="6">
        <v>6.5209999999999999</v>
      </c>
      <c r="AH779" s="6">
        <f t="shared" si="580"/>
        <v>6.6745000000000001</v>
      </c>
      <c r="AI779" s="7">
        <v>7.69</v>
      </c>
      <c r="AJ779" s="7">
        <v>7.31</v>
      </c>
      <c r="AK779" s="7">
        <v>6.94</v>
      </c>
      <c r="AL779" s="7">
        <v>7.29</v>
      </c>
      <c r="AM779" s="7">
        <v>7.22</v>
      </c>
      <c r="AN779" s="7">
        <v>7.21</v>
      </c>
      <c r="AO779" s="7">
        <v>7.11</v>
      </c>
      <c r="AP779" s="3"/>
      <c r="AQ779" s="23">
        <f t="shared" si="751"/>
        <v>0.2079999999999993</v>
      </c>
      <c r="AR779" s="23">
        <f t="shared" si="718"/>
        <v>0.11899999999999977</v>
      </c>
      <c r="AS779" s="23">
        <f t="shared" si="719"/>
        <v>0.26600000000000001</v>
      </c>
      <c r="AT779" s="23">
        <f t="shared" si="697"/>
        <v>7.6999999999999957E-2</v>
      </c>
      <c r="AU779" s="23">
        <f t="shared" si="698"/>
        <v>0.10899999999999999</v>
      </c>
      <c r="AV779" s="23">
        <f t="shared" si="699"/>
        <v>7.2000000000000064E-2</v>
      </c>
      <c r="AW779" s="23">
        <f t="shared" si="700"/>
        <v>5.1999999999999602E-2</v>
      </c>
      <c r="AX779" s="23">
        <f t="shared" si="701"/>
        <v>3.4999999999999254E-2</v>
      </c>
      <c r="AY779" s="23">
        <f t="shared" si="702"/>
        <v>1.1999999999999567E-2</v>
      </c>
      <c r="AZ779" s="23">
        <f t="shared" si="703"/>
        <v>1.9999999999999574E-2</v>
      </c>
      <c r="BA779" s="23">
        <f t="shared" si="704"/>
        <v>-4.7000000000000597E-2</v>
      </c>
      <c r="BB779" s="23">
        <f t="shared" si="705"/>
        <v>1.1000000000000121E-2</v>
      </c>
      <c r="BC779" s="23">
        <f t="shared" si="706"/>
        <v>3.2999999999999474E-2</v>
      </c>
      <c r="BD779" s="23">
        <f t="shared" si="707"/>
        <v>-0.23000000000000043</v>
      </c>
      <c r="BE779" s="23">
        <f t="shared" si="708"/>
        <v>-3.2000000000000028E-2</v>
      </c>
      <c r="BF779" s="23">
        <f t="shared" si="709"/>
        <v>-0.33900000000000041</v>
      </c>
      <c r="BG779" s="23">
        <f t="shared" si="710"/>
        <v>-0.18550000000000022</v>
      </c>
      <c r="BH779" s="23">
        <f t="shared" si="711"/>
        <v>0.83000000000000007</v>
      </c>
      <c r="BI779" s="23">
        <f t="shared" si="712"/>
        <v>0.44999999999999929</v>
      </c>
      <c r="BJ779" s="23">
        <f t="shared" si="713"/>
        <v>8.0000000000000071E-2</v>
      </c>
      <c r="BK779" s="23">
        <f t="shared" si="714"/>
        <v>0.42999999999999972</v>
      </c>
      <c r="BL779" s="23">
        <f t="shared" si="715"/>
        <v>0.35999999999999943</v>
      </c>
      <c r="BM779" s="23">
        <f t="shared" si="716"/>
        <v>0.34999999999999964</v>
      </c>
      <c r="BN779" s="23">
        <f t="shared" si="717"/>
        <v>0.25</v>
      </c>
      <c r="BP779" s="8">
        <f t="shared" si="721"/>
        <v>0.2079999999999993</v>
      </c>
      <c r="BQ779" s="8">
        <f t="shared" si="722"/>
        <v>0.11899999999999977</v>
      </c>
      <c r="BR779" s="8">
        <f t="shared" si="723"/>
        <v>0.26600000000000001</v>
      </c>
      <c r="BS779" s="8">
        <f t="shared" si="724"/>
        <v>7.6999999999999957E-2</v>
      </c>
      <c r="BT779" s="8">
        <f t="shared" si="725"/>
        <v>0.10899999999999999</v>
      </c>
      <c r="BU779" s="8">
        <f t="shared" si="726"/>
        <v>7.2000000000000064E-2</v>
      </c>
      <c r="BV779" s="8">
        <f t="shared" si="727"/>
        <v>5.1999999999999602E-2</v>
      </c>
      <c r="BW779" s="8">
        <f t="shared" si="728"/>
        <v>3.4999999999999254E-2</v>
      </c>
      <c r="BX779" s="8">
        <f t="shared" si="729"/>
        <v>1.1999999999999567E-2</v>
      </c>
      <c r="BY779" s="8">
        <f t="shared" si="730"/>
        <v>1.9999999999999574E-2</v>
      </c>
      <c r="BZ779" s="8">
        <f t="shared" si="731"/>
        <v>4.7000000000000597E-2</v>
      </c>
      <c r="CA779" s="8">
        <f t="shared" si="732"/>
        <v>1.1000000000000121E-2</v>
      </c>
      <c r="CB779" s="8">
        <f t="shared" si="733"/>
        <v>3.2999999999999474E-2</v>
      </c>
      <c r="CC779" s="8">
        <f t="shared" si="734"/>
        <v>0.23000000000000043</v>
      </c>
      <c r="CD779" s="8">
        <f t="shared" si="735"/>
        <v>3.2000000000000028E-2</v>
      </c>
      <c r="CE779" s="8">
        <f t="shared" si="736"/>
        <v>0.33900000000000041</v>
      </c>
      <c r="CF779" s="8">
        <f t="shared" si="737"/>
        <v>0.18550000000000022</v>
      </c>
      <c r="CG779" s="8">
        <f t="shared" si="738"/>
        <v>0.83000000000000007</v>
      </c>
      <c r="CH779" s="8">
        <f t="shared" si="739"/>
        <v>0.44999999999999929</v>
      </c>
      <c r="CI779" s="8">
        <f t="shared" si="740"/>
        <v>8.0000000000000071E-2</v>
      </c>
      <c r="CJ779" s="8">
        <f t="shared" si="741"/>
        <v>0.42999999999999972</v>
      </c>
      <c r="CK779" s="8">
        <f t="shared" si="742"/>
        <v>0.35999999999999943</v>
      </c>
      <c r="CL779" s="8">
        <f t="shared" si="743"/>
        <v>0.34999999999999964</v>
      </c>
      <c r="CM779" s="8">
        <f t="shared" si="744"/>
        <v>0.25</v>
      </c>
      <c r="CN779" s="8"/>
    </row>
    <row r="780" spans="1:92">
      <c r="A780" s="1">
        <f t="shared" ref="A780:A854" si="752">A779+1</f>
        <v>778</v>
      </c>
      <c r="B780" s="19"/>
      <c r="C780" s="1">
        <v>6</v>
      </c>
      <c r="D780" s="4">
        <f t="shared" si="750"/>
        <v>69</v>
      </c>
      <c r="E780" s="4" t="s">
        <v>135</v>
      </c>
      <c r="F780" s="4">
        <v>1</v>
      </c>
      <c r="G780" s="4" t="s">
        <v>16</v>
      </c>
      <c r="H780" s="4" t="s">
        <v>18</v>
      </c>
      <c r="I780" s="4"/>
      <c r="J780" s="5">
        <v>90.5</v>
      </c>
      <c r="K780" s="67">
        <v>0.13100000000000001</v>
      </c>
      <c r="L780" s="41">
        <v>7.4429999999999996</v>
      </c>
      <c r="M780" s="132" t="s">
        <v>234</v>
      </c>
      <c r="N780" s="1" t="s">
        <v>15</v>
      </c>
      <c r="O780" s="23">
        <v>7.4630000000000001</v>
      </c>
      <c r="P780" s="1" t="s">
        <v>9</v>
      </c>
      <c r="Q780" s="3"/>
      <c r="R780" s="6">
        <v>6.95</v>
      </c>
      <c r="S780" s="6">
        <v>6.8380000000000001</v>
      </c>
      <c r="T780" s="6">
        <v>7.7229999999999999</v>
      </c>
      <c r="U780" s="6">
        <v>7.516</v>
      </c>
      <c r="V780" s="6">
        <v>7.5609999999999999</v>
      </c>
      <c r="W780" s="6">
        <v>7.4649999999999999</v>
      </c>
      <c r="X780" s="6">
        <v>7.47</v>
      </c>
      <c r="Y780" s="6">
        <v>7.5010000000000003</v>
      </c>
      <c r="Z780" s="6">
        <v>7.4240000000000004</v>
      </c>
      <c r="AA780" s="77">
        <v>7.4119999999999999</v>
      </c>
      <c r="AB780" s="6">
        <v>7.5789999999999997</v>
      </c>
      <c r="AC780" s="6">
        <v>7.5369999999999999</v>
      </c>
      <c r="AD780" s="6">
        <v>7.3280000000000003</v>
      </c>
      <c r="AE780" s="6">
        <v>7.3949999999999996</v>
      </c>
      <c r="AF780" s="6">
        <v>6.9560000000000004</v>
      </c>
      <c r="AG780" s="6">
        <v>7.8019999999999996</v>
      </c>
      <c r="AH780" s="6">
        <f t="shared" si="580"/>
        <v>7.3789999999999996</v>
      </c>
      <c r="AI780" s="11"/>
      <c r="AJ780" s="11"/>
      <c r="AK780" s="11"/>
      <c r="AL780" s="11"/>
      <c r="AM780" s="11"/>
      <c r="AN780" s="11"/>
      <c r="AO780" s="11"/>
      <c r="AP780" s="3"/>
      <c r="AQ780" s="23">
        <f t="shared" si="751"/>
        <v>-0.49299999999999944</v>
      </c>
      <c r="AR780" s="23">
        <f t="shared" si="718"/>
        <v>-0.60499999999999954</v>
      </c>
      <c r="AS780" s="23">
        <f t="shared" si="719"/>
        <v>0.28000000000000025</v>
      </c>
      <c r="AT780" s="23">
        <f t="shared" si="697"/>
        <v>7.3000000000000398E-2</v>
      </c>
      <c r="AU780" s="23">
        <f t="shared" si="698"/>
        <v>0.11800000000000033</v>
      </c>
      <c r="AV780" s="23">
        <f t="shared" si="699"/>
        <v>2.2000000000000242E-2</v>
      </c>
      <c r="AW780" s="23">
        <f t="shared" si="700"/>
        <v>2.7000000000000135E-2</v>
      </c>
      <c r="AX780" s="23">
        <f t="shared" si="701"/>
        <v>5.8000000000000718E-2</v>
      </c>
      <c r="AY780" s="23">
        <f t="shared" si="702"/>
        <v>-1.899999999999924E-2</v>
      </c>
      <c r="AZ780" s="23">
        <f t="shared" si="703"/>
        <v>-3.0999999999999694E-2</v>
      </c>
      <c r="BA780" s="23">
        <f t="shared" si="704"/>
        <v>0.13600000000000012</v>
      </c>
      <c r="BB780" s="23">
        <f t="shared" si="705"/>
        <v>9.4000000000000306E-2</v>
      </c>
      <c r="BC780" s="23">
        <f t="shared" si="706"/>
        <v>-0.11499999999999932</v>
      </c>
      <c r="BD780" s="23">
        <f t="shared" si="707"/>
        <v>-4.8000000000000043E-2</v>
      </c>
      <c r="BE780" s="23">
        <f t="shared" si="708"/>
        <v>-0.48699999999999921</v>
      </c>
      <c r="BF780" s="23">
        <f t="shared" si="709"/>
        <v>0.35899999999999999</v>
      </c>
      <c r="BG780" s="23">
        <f t="shared" si="710"/>
        <v>-6.4000000000000057E-2</v>
      </c>
      <c r="BH780" s="23" t="str">
        <f t="shared" si="711"/>
        <v/>
      </c>
      <c r="BI780" s="23" t="str">
        <f t="shared" si="712"/>
        <v/>
      </c>
      <c r="BJ780" s="23" t="str">
        <f t="shared" si="713"/>
        <v/>
      </c>
      <c r="BK780" s="23" t="str">
        <f t="shared" si="714"/>
        <v/>
      </c>
      <c r="BL780" s="23" t="str">
        <f t="shared" si="715"/>
        <v/>
      </c>
      <c r="BM780" s="23" t="str">
        <f t="shared" si="716"/>
        <v/>
      </c>
      <c r="BN780" s="23" t="str">
        <f t="shared" si="717"/>
        <v/>
      </c>
      <c r="BP780" s="8">
        <f t="shared" si="721"/>
        <v>0.49299999999999944</v>
      </c>
      <c r="BQ780" s="8">
        <f t="shared" si="722"/>
        <v>0.60499999999999954</v>
      </c>
      <c r="BR780" s="8">
        <f t="shared" si="723"/>
        <v>0.28000000000000025</v>
      </c>
      <c r="BS780" s="8">
        <f t="shared" si="724"/>
        <v>7.3000000000000398E-2</v>
      </c>
      <c r="BT780" s="8">
        <f t="shared" si="725"/>
        <v>0.11800000000000033</v>
      </c>
      <c r="BU780" s="8">
        <f t="shared" si="726"/>
        <v>2.2000000000000242E-2</v>
      </c>
      <c r="BV780" s="8">
        <f t="shared" si="727"/>
        <v>2.7000000000000135E-2</v>
      </c>
      <c r="BW780" s="8">
        <f t="shared" si="728"/>
        <v>5.8000000000000718E-2</v>
      </c>
      <c r="BX780" s="8">
        <f t="shared" si="729"/>
        <v>1.899999999999924E-2</v>
      </c>
      <c r="BY780" s="8">
        <f t="shared" si="730"/>
        <v>3.0999999999999694E-2</v>
      </c>
      <c r="BZ780" s="8">
        <f t="shared" si="731"/>
        <v>0.13600000000000012</v>
      </c>
      <c r="CA780" s="8">
        <f t="shared" si="732"/>
        <v>9.4000000000000306E-2</v>
      </c>
      <c r="CB780" s="8">
        <f t="shared" si="733"/>
        <v>0.11499999999999932</v>
      </c>
      <c r="CC780" s="8">
        <f t="shared" si="734"/>
        <v>4.8000000000000043E-2</v>
      </c>
      <c r="CD780" s="8">
        <f t="shared" si="735"/>
        <v>0.48699999999999921</v>
      </c>
      <c r="CE780" s="8">
        <f t="shared" si="736"/>
        <v>0.35899999999999999</v>
      </c>
      <c r="CF780" s="8">
        <f t="shared" si="737"/>
        <v>6.4000000000000057E-2</v>
      </c>
      <c r="CG780" s="8" t="str">
        <f t="shared" si="738"/>
        <v/>
      </c>
      <c r="CH780" s="8" t="str">
        <f t="shared" si="739"/>
        <v/>
      </c>
      <c r="CI780" s="8" t="str">
        <f t="shared" si="740"/>
        <v/>
      </c>
      <c r="CJ780" s="8" t="str">
        <f t="shared" si="741"/>
        <v/>
      </c>
      <c r="CK780" s="8" t="str">
        <f t="shared" si="742"/>
        <v/>
      </c>
      <c r="CL780" s="8" t="str">
        <f t="shared" si="743"/>
        <v/>
      </c>
      <c r="CM780" s="8" t="str">
        <f t="shared" si="744"/>
        <v/>
      </c>
      <c r="CN780" s="8"/>
    </row>
    <row r="781" spans="1:92">
      <c r="A781" s="1">
        <f t="shared" si="752"/>
        <v>779</v>
      </c>
      <c r="B781" s="19"/>
      <c r="C781" s="1">
        <v>6</v>
      </c>
      <c r="D781" s="4">
        <f t="shared" si="750"/>
        <v>69</v>
      </c>
      <c r="E781" s="4" t="s">
        <v>148</v>
      </c>
      <c r="F781" s="4">
        <v>1</v>
      </c>
      <c r="G781" s="4" t="s">
        <v>16</v>
      </c>
      <c r="H781" s="4" t="s">
        <v>17</v>
      </c>
      <c r="I781" s="4"/>
      <c r="J781" s="5">
        <v>93.6</v>
      </c>
      <c r="K781" s="67">
        <v>1.6E-2</v>
      </c>
      <c r="L781" s="41">
        <v>7.4740000000000002</v>
      </c>
      <c r="M781" s="132" t="s">
        <v>234</v>
      </c>
      <c r="N781" s="1" t="s">
        <v>15</v>
      </c>
      <c r="O781" s="23">
        <v>7.4989999999999997</v>
      </c>
      <c r="P781" s="1" t="s">
        <v>9</v>
      </c>
      <c r="Q781" s="3"/>
      <c r="R781" s="6">
        <v>7.5270000000000001</v>
      </c>
      <c r="S781" s="6">
        <v>7.4610000000000003</v>
      </c>
      <c r="T781" s="6">
        <v>7.7240000000000002</v>
      </c>
      <c r="U781" s="6">
        <v>7.5810000000000004</v>
      </c>
      <c r="V781" s="6">
        <v>7.5220000000000002</v>
      </c>
      <c r="W781" s="6">
        <v>7.484</v>
      </c>
      <c r="X781" s="6">
        <v>7.4889999999999999</v>
      </c>
      <c r="Y781" s="6">
        <v>7.4820000000000002</v>
      </c>
      <c r="Z781" s="6">
        <v>7.47</v>
      </c>
      <c r="AA781" s="77">
        <v>7.4779999999999998</v>
      </c>
      <c r="AB781" s="6">
        <v>7.56</v>
      </c>
      <c r="AC781" s="6">
        <v>7.5289999999999999</v>
      </c>
      <c r="AD781" s="6">
        <v>7.5069999999999997</v>
      </c>
      <c r="AE781" s="6">
        <v>7.4459999999999997</v>
      </c>
      <c r="AF781" s="6">
        <v>7.484</v>
      </c>
      <c r="AG781" s="6">
        <v>7.2839999999999998</v>
      </c>
      <c r="AH781" s="6">
        <f t="shared" si="580"/>
        <v>7.3840000000000003</v>
      </c>
      <c r="AI781" s="11"/>
      <c r="AJ781" s="11"/>
      <c r="AK781" s="11"/>
      <c r="AL781" s="11"/>
      <c r="AM781" s="11"/>
      <c r="AN781" s="11"/>
      <c r="AO781" s="11"/>
      <c r="AP781" s="3"/>
      <c r="AQ781" s="23">
        <f t="shared" si="751"/>
        <v>5.2999999999999936E-2</v>
      </c>
      <c r="AR781" s="23">
        <f t="shared" si="718"/>
        <v>-1.2999999999999901E-2</v>
      </c>
      <c r="AS781" s="23">
        <f t="shared" si="719"/>
        <v>0.25</v>
      </c>
      <c r="AT781" s="23">
        <f t="shared" si="697"/>
        <v>0.10700000000000021</v>
      </c>
      <c r="AU781" s="23">
        <f t="shared" si="698"/>
        <v>4.8000000000000043E-2</v>
      </c>
      <c r="AV781" s="23">
        <f t="shared" si="699"/>
        <v>9.9999999999997868E-3</v>
      </c>
      <c r="AW781" s="23">
        <f t="shared" si="700"/>
        <v>1.499999999999968E-2</v>
      </c>
      <c r="AX781" s="23">
        <f t="shared" si="701"/>
        <v>8.0000000000000071E-3</v>
      </c>
      <c r="AY781" s="23">
        <f t="shared" si="702"/>
        <v>-4.0000000000004476E-3</v>
      </c>
      <c r="AZ781" s="23">
        <f t="shared" si="703"/>
        <v>3.9999999999995595E-3</v>
      </c>
      <c r="BA781" s="23">
        <f t="shared" si="704"/>
        <v>8.599999999999941E-2</v>
      </c>
      <c r="BB781" s="23">
        <f t="shared" si="705"/>
        <v>5.4999999999999716E-2</v>
      </c>
      <c r="BC781" s="23">
        <f t="shared" si="706"/>
        <v>3.2999999999999474E-2</v>
      </c>
      <c r="BD781" s="23">
        <f t="shared" si="707"/>
        <v>-2.8000000000000469E-2</v>
      </c>
      <c r="BE781" s="23">
        <f t="shared" si="708"/>
        <v>9.9999999999997868E-3</v>
      </c>
      <c r="BF781" s="23">
        <f t="shared" si="709"/>
        <v>-0.19000000000000039</v>
      </c>
      <c r="BG781" s="23">
        <f t="shared" si="710"/>
        <v>-8.9999999999999858E-2</v>
      </c>
      <c r="BH781" s="23" t="str">
        <f t="shared" si="711"/>
        <v/>
      </c>
      <c r="BI781" s="23" t="str">
        <f t="shared" si="712"/>
        <v/>
      </c>
      <c r="BJ781" s="23" t="str">
        <f t="shared" si="713"/>
        <v/>
      </c>
      <c r="BK781" s="23" t="str">
        <f t="shared" si="714"/>
        <v/>
      </c>
      <c r="BL781" s="23" t="str">
        <f t="shared" si="715"/>
        <v/>
      </c>
      <c r="BM781" s="23" t="str">
        <f t="shared" si="716"/>
        <v/>
      </c>
      <c r="BN781" s="23" t="str">
        <f t="shared" si="717"/>
        <v/>
      </c>
      <c r="BP781" s="8">
        <f t="shared" si="721"/>
        <v>5.2999999999999936E-2</v>
      </c>
      <c r="BQ781" s="8">
        <f t="shared" si="722"/>
        <v>1.2999999999999901E-2</v>
      </c>
      <c r="BR781" s="8">
        <f t="shared" si="723"/>
        <v>0.25</v>
      </c>
      <c r="BS781" s="8">
        <f t="shared" si="724"/>
        <v>0.10700000000000021</v>
      </c>
      <c r="BT781" s="8">
        <f t="shared" si="725"/>
        <v>4.8000000000000043E-2</v>
      </c>
      <c r="BU781" s="8">
        <f t="shared" si="726"/>
        <v>9.9999999999997868E-3</v>
      </c>
      <c r="BV781" s="8">
        <f t="shared" si="727"/>
        <v>1.499999999999968E-2</v>
      </c>
      <c r="BW781" s="8">
        <f t="shared" si="728"/>
        <v>8.0000000000000071E-3</v>
      </c>
      <c r="BX781" s="8">
        <f t="shared" si="729"/>
        <v>4.0000000000004476E-3</v>
      </c>
      <c r="BY781" s="8">
        <f t="shared" si="730"/>
        <v>3.9999999999995595E-3</v>
      </c>
      <c r="BZ781" s="8">
        <f t="shared" si="731"/>
        <v>8.599999999999941E-2</v>
      </c>
      <c r="CA781" s="8">
        <f t="shared" si="732"/>
        <v>5.4999999999999716E-2</v>
      </c>
      <c r="CB781" s="8">
        <f t="shared" si="733"/>
        <v>3.2999999999999474E-2</v>
      </c>
      <c r="CC781" s="8">
        <f t="shared" si="734"/>
        <v>2.8000000000000469E-2</v>
      </c>
      <c r="CD781" s="8">
        <f t="shared" si="735"/>
        <v>9.9999999999997868E-3</v>
      </c>
      <c r="CE781" s="8">
        <f t="shared" si="736"/>
        <v>0.19000000000000039</v>
      </c>
      <c r="CF781" s="8">
        <f t="shared" si="737"/>
        <v>8.9999999999999858E-2</v>
      </c>
      <c r="CG781" s="8" t="str">
        <f t="shared" si="738"/>
        <v/>
      </c>
      <c r="CH781" s="8" t="str">
        <f t="shared" si="739"/>
        <v/>
      </c>
      <c r="CI781" s="8" t="str">
        <f t="shared" si="740"/>
        <v/>
      </c>
      <c r="CJ781" s="8" t="str">
        <f t="shared" si="741"/>
        <v/>
      </c>
      <c r="CK781" s="8" t="str">
        <f t="shared" si="742"/>
        <v/>
      </c>
      <c r="CL781" s="8" t="str">
        <f t="shared" si="743"/>
        <v/>
      </c>
      <c r="CM781" s="8" t="str">
        <f t="shared" si="744"/>
        <v/>
      </c>
      <c r="CN781" s="8"/>
    </row>
    <row r="782" spans="1:92">
      <c r="A782" s="1">
        <f t="shared" si="752"/>
        <v>780</v>
      </c>
      <c r="B782" s="19"/>
      <c r="C782" s="1">
        <v>6</v>
      </c>
      <c r="D782" s="4">
        <f t="shared" si="750"/>
        <v>69</v>
      </c>
      <c r="E782" s="4" t="s">
        <v>149</v>
      </c>
      <c r="F782" s="4">
        <v>3</v>
      </c>
      <c r="G782" s="4" t="s">
        <v>13</v>
      </c>
      <c r="H782" s="4" t="s">
        <v>14</v>
      </c>
      <c r="I782" s="4"/>
      <c r="J782" s="5">
        <v>96.8</v>
      </c>
      <c r="K782" s="74"/>
      <c r="L782" s="41">
        <v>4.0980000000000008</v>
      </c>
      <c r="M782" s="132" t="s">
        <v>127</v>
      </c>
      <c r="N782" s="1" t="s">
        <v>15</v>
      </c>
      <c r="O782" s="23">
        <v>4.107000000000002</v>
      </c>
      <c r="P782" s="1" t="s">
        <v>9</v>
      </c>
      <c r="Q782" s="3" t="s">
        <v>227</v>
      </c>
      <c r="R782" s="6">
        <v>4.3040000000000003</v>
      </c>
      <c r="S782" s="6">
        <v>4.0670000000000002</v>
      </c>
      <c r="T782" s="6">
        <v>4.4420000000000002</v>
      </c>
      <c r="U782" s="6">
        <v>4.0590000000000002</v>
      </c>
      <c r="V782" s="6">
        <v>4.2489999999999997</v>
      </c>
      <c r="W782" s="50"/>
      <c r="X782" s="50"/>
      <c r="Y782" s="50"/>
      <c r="Z782" s="6">
        <v>4.0979999999999999</v>
      </c>
      <c r="AA782" s="50"/>
      <c r="AB782" s="6">
        <v>4.4470000000000001</v>
      </c>
      <c r="AC782" s="6">
        <v>4.4509999999999996</v>
      </c>
      <c r="AD782" s="6">
        <v>4.3230000000000004</v>
      </c>
      <c r="AE782" s="6">
        <v>4.234</v>
      </c>
      <c r="AF782" s="6">
        <v>4.0460000000000003</v>
      </c>
      <c r="AG782" s="6">
        <v>4.1239999999999997</v>
      </c>
      <c r="AH782" s="6">
        <f t="shared" si="580"/>
        <v>4.085</v>
      </c>
      <c r="AI782" s="7">
        <v>4.45</v>
      </c>
      <c r="AJ782" s="7">
        <v>4.05</v>
      </c>
      <c r="AK782" s="7">
        <v>3.67</v>
      </c>
      <c r="AL782" s="7">
        <v>4.2</v>
      </c>
      <c r="AM782" s="7">
        <v>4.18</v>
      </c>
      <c r="AN782" s="7">
        <v>4.21</v>
      </c>
      <c r="AO782" s="7">
        <v>4.17</v>
      </c>
      <c r="AP782" s="3"/>
      <c r="AQ782" s="23">
        <f t="shared" si="751"/>
        <v>0.20599999999999952</v>
      </c>
      <c r="AR782" s="23">
        <f t="shared" si="718"/>
        <v>-3.1000000000000583E-2</v>
      </c>
      <c r="AS782" s="23">
        <f t="shared" si="719"/>
        <v>0.34399999999999942</v>
      </c>
      <c r="AT782" s="23">
        <f t="shared" ref="AT782:AT845" si="753">IF((U782&lt;&gt;"")*AND($L782&lt;&gt;"")*AND($H782&lt;&gt;"dou"),U782-$L782,"")</f>
        <v>-3.900000000000059E-2</v>
      </c>
      <c r="AU782" s="23">
        <f t="shared" ref="AU782:AU845" si="754">IF((V782&lt;&gt;"")*AND($L782&lt;&gt;"")*AND($H782&lt;&gt;"dou"),V782-$L782,"")</f>
        <v>0.15099999999999891</v>
      </c>
      <c r="AV782" s="23" t="str">
        <f t="shared" ref="AV782:AV845" si="755">IF((W782&lt;&gt;"")*AND($L782&lt;&gt;"")*AND($H782&lt;&gt;"dou"),W782-$L782,"")</f>
        <v/>
      </c>
      <c r="AW782" s="23" t="str">
        <f t="shared" ref="AW782:AW845" si="756">IF((X782&lt;&gt;"")*AND($L782&lt;&gt;"")*AND($H782&lt;&gt;"dou"),X782-$L782,"")</f>
        <v/>
      </c>
      <c r="AX782" s="23" t="str">
        <f t="shared" ref="AX782:AX845" si="757">IF((Y782&lt;&gt;"")*AND($L782&lt;&gt;"")*AND($H782&lt;&gt;"dou"),Y782-$L782,"")</f>
        <v/>
      </c>
      <c r="AY782" s="23">
        <f t="shared" ref="AY782:AY845" si="758">IF((Z782&lt;&gt;"")*AND($L782&lt;&gt;"")*AND($H782&lt;&gt;"dou"),Z782-$L782,"")</f>
        <v>-8.8817841970012523E-16</v>
      </c>
      <c r="AZ782" s="23" t="str">
        <f t="shared" ref="AZ782:AZ845" si="759">IF((AA782&lt;&gt;"")*AND($L782&lt;&gt;"")*AND($H782&lt;&gt;"dou"),AA782-$L782,"")</f>
        <v/>
      </c>
      <c r="BA782" s="23">
        <f t="shared" ref="BA782:BA845" si="760">IF((AB782&lt;&gt;"")*AND($L782&lt;&gt;"")*AND($H782&lt;&gt;"dou"),AB782-$L782,"")</f>
        <v>0.34899999999999931</v>
      </c>
      <c r="BB782" s="23">
        <f t="shared" ref="BB782:BB845" si="761">IF((AC782&lt;&gt;"")*AND($L782&lt;&gt;"")*AND($H782&lt;&gt;"dou"),AC782-$L782,"")</f>
        <v>0.35299999999999887</v>
      </c>
      <c r="BC782" s="23">
        <f t="shared" ref="BC782:BC845" si="762">IF((AD782&lt;&gt;"")*AND($L782&lt;&gt;"")*AND($H782&lt;&gt;"dou"),AD782-$L782,"")</f>
        <v>0.22499999999999964</v>
      </c>
      <c r="BD782" s="23">
        <f t="shared" ref="BD782:BD845" si="763">IF((AE782&lt;&gt;"")*AND($L782&lt;&gt;"")*AND($H782&lt;&gt;"dou"),AE782-$L782,"")</f>
        <v>0.13599999999999923</v>
      </c>
      <c r="BE782" s="23">
        <f t="shared" ref="BE782:BE845" si="764">IF((AF782&lt;&gt;"")*AND($L782&lt;&gt;"")*AND($H782&lt;&gt;"dou"),AF782-$L782,"")</f>
        <v>-5.200000000000049E-2</v>
      </c>
      <c r="BF782" s="23">
        <f t="shared" ref="BF782:BF845" si="765">IF((AG782&lt;&gt;"")*AND($L782&lt;&gt;"")*AND($H782&lt;&gt;"dou"),AG782-$L782,"")</f>
        <v>2.5999999999998913E-2</v>
      </c>
      <c r="BG782" s="23">
        <f t="shared" ref="BG782:BG845" si="766">IF((AH782&lt;&gt;"")*AND($L782&lt;&gt;"")*AND($H782&lt;&gt;"dou"),AH782-$L782,"")</f>
        <v>-1.3000000000000789E-2</v>
      </c>
      <c r="BH782" s="23">
        <f t="shared" ref="BH782:BH845" si="767">IF((AI782&lt;&gt;"")*AND($L782&lt;&gt;"")*AND($H782&lt;&gt;"dou"),AI782-$L782,"")</f>
        <v>0.35199999999999942</v>
      </c>
      <c r="BI782" s="23">
        <f t="shared" ref="BI782:BI845" si="768">IF((AJ782&lt;&gt;"")*AND($L782&lt;&gt;"")*AND($H782&lt;&gt;"dou"),AJ782-$L782,"")</f>
        <v>-4.8000000000000931E-2</v>
      </c>
      <c r="BJ782" s="23">
        <f t="shared" ref="BJ782:BJ845" si="769">IF((AK782&lt;&gt;"")*AND($L782&lt;&gt;"")*AND($H782&lt;&gt;"dou"),AK782-$L782,"")</f>
        <v>-0.42800000000000082</v>
      </c>
      <c r="BK782" s="23">
        <f t="shared" ref="BK782:BK845" si="770">IF((AL782&lt;&gt;"")*AND($L782&lt;&gt;"")*AND($H782&lt;&gt;"dou"),AL782-$L782,"")</f>
        <v>0.10199999999999942</v>
      </c>
      <c r="BL782" s="23">
        <f t="shared" ref="BL782:BL845" si="771">IF((AM782&lt;&gt;"")*AND($L782&lt;&gt;"")*AND($H782&lt;&gt;"dou"),AM782-$L782,"")</f>
        <v>8.1999999999998963E-2</v>
      </c>
      <c r="BM782" s="23">
        <f t="shared" ref="BM782:BM845" si="772">IF((AN782&lt;&gt;"")*AND($L782&lt;&gt;"")*AND($H782&lt;&gt;"dou"),AN782-$L782,"")</f>
        <v>0.11199999999999921</v>
      </c>
      <c r="BN782" s="23">
        <f t="shared" ref="BN782:BN845" si="773">IF((AO782&lt;&gt;"")*AND($L782&lt;&gt;"")*AND($H782&lt;&gt;"dou"),AO782-$L782,"")</f>
        <v>7.1999999999999176E-2</v>
      </c>
      <c r="BP782" s="8">
        <f t="shared" si="721"/>
        <v>0.20599999999999952</v>
      </c>
      <c r="BQ782" s="8">
        <f t="shared" si="722"/>
        <v>3.1000000000000583E-2</v>
      </c>
      <c r="BR782" s="8">
        <f t="shared" si="723"/>
        <v>0.34399999999999942</v>
      </c>
      <c r="BS782" s="8">
        <f t="shared" si="724"/>
        <v>3.900000000000059E-2</v>
      </c>
      <c r="BT782" s="8">
        <f t="shared" si="725"/>
        <v>0.15099999999999891</v>
      </c>
      <c r="BU782" s="8" t="str">
        <f t="shared" si="726"/>
        <v/>
      </c>
      <c r="BV782" s="8" t="str">
        <f t="shared" si="727"/>
        <v/>
      </c>
      <c r="BW782" s="8" t="str">
        <f t="shared" si="728"/>
        <v/>
      </c>
      <c r="BX782" s="8">
        <f t="shared" si="729"/>
        <v>8.8817841970012523E-16</v>
      </c>
      <c r="BY782" s="8" t="str">
        <f t="shared" si="730"/>
        <v/>
      </c>
      <c r="BZ782" s="8">
        <f t="shared" si="731"/>
        <v>0.34899999999999931</v>
      </c>
      <c r="CA782" s="8">
        <f t="shared" si="732"/>
        <v>0.35299999999999887</v>
      </c>
      <c r="CB782" s="8">
        <f t="shared" si="733"/>
        <v>0.22499999999999964</v>
      </c>
      <c r="CC782" s="8">
        <f t="shared" si="734"/>
        <v>0.13599999999999923</v>
      </c>
      <c r="CD782" s="8">
        <f t="shared" si="735"/>
        <v>5.200000000000049E-2</v>
      </c>
      <c r="CE782" s="8">
        <f t="shared" si="736"/>
        <v>2.5999999999998913E-2</v>
      </c>
      <c r="CF782" s="8">
        <f t="shared" si="737"/>
        <v>1.3000000000000789E-2</v>
      </c>
      <c r="CG782" s="8">
        <f t="shared" si="738"/>
        <v>0.35199999999999942</v>
      </c>
      <c r="CH782" s="8">
        <f t="shared" si="739"/>
        <v>4.8000000000000931E-2</v>
      </c>
      <c r="CI782" s="8">
        <f t="shared" si="740"/>
        <v>0.42800000000000082</v>
      </c>
      <c r="CJ782" s="8">
        <f t="shared" si="741"/>
        <v>0.10199999999999942</v>
      </c>
      <c r="CK782" s="8">
        <f t="shared" si="742"/>
        <v>8.1999999999998963E-2</v>
      </c>
      <c r="CL782" s="8">
        <f t="shared" si="743"/>
        <v>0.11199999999999921</v>
      </c>
      <c r="CM782" s="8">
        <f t="shared" si="744"/>
        <v>7.1999999999999176E-2</v>
      </c>
      <c r="CN782" s="8"/>
    </row>
    <row r="783" spans="1:92">
      <c r="A783" s="1">
        <f t="shared" si="752"/>
        <v>781</v>
      </c>
      <c r="B783" s="19"/>
      <c r="C783" s="1">
        <v>6</v>
      </c>
      <c r="D783" s="4">
        <f t="shared" si="750"/>
        <v>69</v>
      </c>
      <c r="E783" s="4" t="s">
        <v>163</v>
      </c>
      <c r="F783" s="4">
        <v>3</v>
      </c>
      <c r="G783" s="4" t="s">
        <v>13</v>
      </c>
      <c r="H783" s="4" t="s">
        <v>19</v>
      </c>
      <c r="I783" s="4"/>
      <c r="J783" s="5">
        <v>98.3</v>
      </c>
      <c r="K783" s="74"/>
      <c r="L783" s="49">
        <v>4.5159999999999991</v>
      </c>
      <c r="M783" s="132" t="s">
        <v>127</v>
      </c>
      <c r="N783" s="10" t="s">
        <v>128</v>
      </c>
      <c r="O783" s="23">
        <v>4.5239999999999991</v>
      </c>
      <c r="P783" s="1" t="s">
        <v>9</v>
      </c>
      <c r="Q783" s="3" t="s">
        <v>227</v>
      </c>
      <c r="R783" s="6">
        <v>4.9080000000000004</v>
      </c>
      <c r="S783" s="6">
        <v>4.766</v>
      </c>
      <c r="T783" s="6">
        <v>4.7919999999999998</v>
      </c>
      <c r="U783" s="6">
        <v>4.12</v>
      </c>
      <c r="V783" s="6">
        <v>4.3879999999999999</v>
      </c>
      <c r="W783" s="50"/>
      <c r="X783" s="50"/>
      <c r="Y783" s="50"/>
      <c r="Z783" s="6">
        <v>4.548</v>
      </c>
      <c r="AA783" s="50"/>
      <c r="AB783" s="6">
        <v>4.7649999999999997</v>
      </c>
      <c r="AC783" s="6">
        <v>4.7469999999999999</v>
      </c>
      <c r="AD783" s="6">
        <v>4.7530000000000001</v>
      </c>
      <c r="AE783" s="6">
        <v>4.6390000000000002</v>
      </c>
      <c r="AF783" s="6">
        <v>4.7590000000000003</v>
      </c>
      <c r="AG783" s="6">
        <v>4.2320000000000002</v>
      </c>
      <c r="AH783" s="6">
        <f t="shared" si="580"/>
        <v>4.4954999999999998</v>
      </c>
      <c r="AI783" s="7">
        <v>4.22</v>
      </c>
      <c r="AJ783" s="7">
        <v>4.57</v>
      </c>
      <c r="AK783" s="7">
        <v>4.25</v>
      </c>
      <c r="AL783" s="7">
        <v>4.51</v>
      </c>
      <c r="AM783" s="7">
        <v>4.4400000000000004</v>
      </c>
      <c r="AN783" s="7">
        <v>4.68</v>
      </c>
      <c r="AO783" s="7">
        <v>4.67</v>
      </c>
      <c r="AP783" s="3"/>
      <c r="AQ783" s="23">
        <f t="shared" si="751"/>
        <v>0.39200000000000124</v>
      </c>
      <c r="AR783" s="23">
        <f t="shared" ref="AR783:AR846" si="774">IF((S783&lt;&gt;"")*AND($L783&lt;&gt;"")*AND($H783&lt;&gt;"dou"),S783-$L783,"")</f>
        <v>0.25000000000000089</v>
      </c>
      <c r="AS783" s="23">
        <f t="shared" ref="AS783:AS846" si="775">IF((T783&lt;&gt;"")*AND($L783&lt;&gt;"")*AND($H783&lt;&gt;"dou"),T783-$L783,"")</f>
        <v>0.27600000000000069</v>
      </c>
      <c r="AT783" s="23">
        <f t="shared" si="753"/>
        <v>-0.39599999999999902</v>
      </c>
      <c r="AU783" s="23">
        <f t="shared" si="754"/>
        <v>-0.12799999999999923</v>
      </c>
      <c r="AV783" s="23" t="str">
        <f t="shared" si="755"/>
        <v/>
      </c>
      <c r="AW783" s="23" t="str">
        <f t="shared" si="756"/>
        <v/>
      </c>
      <c r="AX783" s="23" t="str">
        <f t="shared" si="757"/>
        <v/>
      </c>
      <c r="AY783" s="23">
        <f t="shared" si="758"/>
        <v>3.2000000000000917E-2</v>
      </c>
      <c r="AZ783" s="23" t="str">
        <f t="shared" si="759"/>
        <v/>
      </c>
      <c r="BA783" s="23">
        <f t="shared" si="760"/>
        <v>0.24900000000000055</v>
      </c>
      <c r="BB783" s="23">
        <f t="shared" si="761"/>
        <v>0.23100000000000076</v>
      </c>
      <c r="BC783" s="23">
        <f t="shared" si="762"/>
        <v>0.23700000000000099</v>
      </c>
      <c r="BD783" s="23">
        <f t="shared" si="763"/>
        <v>0.12300000000000111</v>
      </c>
      <c r="BE783" s="23">
        <f t="shared" si="764"/>
        <v>0.24300000000000122</v>
      </c>
      <c r="BF783" s="23">
        <f t="shared" si="765"/>
        <v>-0.28399999999999892</v>
      </c>
      <c r="BG783" s="23">
        <f t="shared" si="766"/>
        <v>-2.0499999999999297E-2</v>
      </c>
      <c r="BH783" s="23">
        <f t="shared" si="767"/>
        <v>-0.29599999999999937</v>
      </c>
      <c r="BI783" s="23">
        <f t="shared" si="768"/>
        <v>5.4000000000001158E-2</v>
      </c>
      <c r="BJ783" s="23">
        <f t="shared" si="769"/>
        <v>-0.26599999999999913</v>
      </c>
      <c r="BK783" s="23">
        <f t="shared" si="770"/>
        <v>-5.9999999999993392E-3</v>
      </c>
      <c r="BL783" s="23">
        <f t="shared" si="771"/>
        <v>-7.5999999999998735E-2</v>
      </c>
      <c r="BM783" s="23">
        <f t="shared" si="772"/>
        <v>0.16400000000000059</v>
      </c>
      <c r="BN783" s="23">
        <f t="shared" si="773"/>
        <v>0.1540000000000008</v>
      </c>
      <c r="BP783" s="8">
        <f t="shared" si="721"/>
        <v>0.39200000000000124</v>
      </c>
      <c r="BQ783" s="8">
        <f t="shared" si="722"/>
        <v>0.25000000000000089</v>
      </c>
      <c r="BR783" s="8">
        <f t="shared" si="723"/>
        <v>0.27600000000000069</v>
      </c>
      <c r="BS783" s="8">
        <f t="shared" si="724"/>
        <v>0.39599999999999902</v>
      </c>
      <c r="BT783" s="8">
        <f t="shared" si="725"/>
        <v>0.12799999999999923</v>
      </c>
      <c r="BU783" s="8" t="str">
        <f t="shared" si="726"/>
        <v/>
      </c>
      <c r="BV783" s="8" t="str">
        <f t="shared" si="727"/>
        <v/>
      </c>
      <c r="BW783" s="8" t="str">
        <f t="shared" si="728"/>
        <v/>
      </c>
      <c r="BX783" s="8">
        <f t="shared" si="729"/>
        <v>3.2000000000000917E-2</v>
      </c>
      <c r="BY783" s="8" t="str">
        <f t="shared" si="730"/>
        <v/>
      </c>
      <c r="BZ783" s="8">
        <f t="shared" si="731"/>
        <v>0.24900000000000055</v>
      </c>
      <c r="CA783" s="8">
        <f t="shared" si="732"/>
        <v>0.23100000000000076</v>
      </c>
      <c r="CB783" s="8">
        <f t="shared" si="733"/>
        <v>0.23700000000000099</v>
      </c>
      <c r="CC783" s="8">
        <f t="shared" si="734"/>
        <v>0.12300000000000111</v>
      </c>
      <c r="CD783" s="8">
        <f t="shared" si="735"/>
        <v>0.24300000000000122</v>
      </c>
      <c r="CE783" s="8">
        <f t="shared" si="736"/>
        <v>0.28399999999999892</v>
      </c>
      <c r="CF783" s="8">
        <f t="shared" si="737"/>
        <v>2.0499999999999297E-2</v>
      </c>
      <c r="CG783" s="8">
        <f t="shared" si="738"/>
        <v>0.29599999999999937</v>
      </c>
      <c r="CH783" s="8">
        <f t="shared" si="739"/>
        <v>5.4000000000001158E-2</v>
      </c>
      <c r="CI783" s="8">
        <f t="shared" si="740"/>
        <v>0.26599999999999913</v>
      </c>
      <c r="CJ783" s="8">
        <f t="shared" si="741"/>
        <v>5.9999999999993392E-3</v>
      </c>
      <c r="CK783" s="8">
        <f t="shared" si="742"/>
        <v>7.5999999999998735E-2</v>
      </c>
      <c r="CL783" s="8">
        <f t="shared" si="743"/>
        <v>0.16400000000000059</v>
      </c>
      <c r="CM783" s="8">
        <f t="shared" si="744"/>
        <v>0.1540000000000008</v>
      </c>
      <c r="CN783" s="8"/>
    </row>
    <row r="784" spans="1:92">
      <c r="A784" s="1">
        <f t="shared" si="752"/>
        <v>782</v>
      </c>
      <c r="B784" s="19"/>
      <c r="C784" s="1">
        <v>6</v>
      </c>
      <c r="D784" s="4">
        <f t="shared" si="750"/>
        <v>69</v>
      </c>
      <c r="E784" s="4" t="s">
        <v>150</v>
      </c>
      <c r="F784" s="4">
        <v>3</v>
      </c>
      <c r="G784" s="4" t="s">
        <v>13</v>
      </c>
      <c r="H784" s="4" t="s">
        <v>14</v>
      </c>
      <c r="I784" s="4"/>
      <c r="J784" s="5">
        <v>96.5</v>
      </c>
      <c r="K784" s="74"/>
      <c r="L784" s="41">
        <v>4.6550000000000002</v>
      </c>
      <c r="M784" s="132" t="s">
        <v>127</v>
      </c>
      <c r="N784" s="1" t="s">
        <v>15</v>
      </c>
      <c r="O784" s="23">
        <v>4.6660000000000004</v>
      </c>
      <c r="P784" s="1" t="s">
        <v>9</v>
      </c>
      <c r="Q784" s="3" t="s">
        <v>227</v>
      </c>
      <c r="R784" s="6">
        <v>5.0140000000000002</v>
      </c>
      <c r="S784" s="6">
        <v>4.6040000000000001</v>
      </c>
      <c r="T784" s="6">
        <v>4.9790000000000001</v>
      </c>
      <c r="U784" s="6">
        <v>4.657</v>
      </c>
      <c r="V784" s="6">
        <v>4.827</v>
      </c>
      <c r="W784" s="50"/>
      <c r="X784" s="50"/>
      <c r="Y784" s="50"/>
      <c r="Z784" s="6">
        <v>4.6609999999999996</v>
      </c>
      <c r="AA784" s="50"/>
      <c r="AB784" s="6">
        <v>4.9669999999999996</v>
      </c>
      <c r="AC784" s="6">
        <v>4.984</v>
      </c>
      <c r="AD784" s="6">
        <v>4.8579999999999997</v>
      </c>
      <c r="AE784" s="6">
        <v>4.7450000000000001</v>
      </c>
      <c r="AF784" s="6">
        <v>4.5750000000000002</v>
      </c>
      <c r="AG784" s="6">
        <v>4.74</v>
      </c>
      <c r="AH784" s="6">
        <f t="shared" si="580"/>
        <v>4.6575000000000006</v>
      </c>
      <c r="AI784" s="7">
        <v>5.2</v>
      </c>
      <c r="AJ784" s="7">
        <v>4.63</v>
      </c>
      <c r="AK784" s="7">
        <v>4.16</v>
      </c>
      <c r="AL784" s="7">
        <v>4.8099999999999996</v>
      </c>
      <c r="AM784" s="7">
        <v>4.78</v>
      </c>
      <c r="AN784" s="7">
        <v>4.76</v>
      </c>
      <c r="AO784" s="7">
        <v>4.72</v>
      </c>
      <c r="AP784" s="3"/>
      <c r="AQ784" s="23">
        <f t="shared" si="751"/>
        <v>0.35899999999999999</v>
      </c>
      <c r="AR784" s="23">
        <f t="shared" si="774"/>
        <v>-5.1000000000000156E-2</v>
      </c>
      <c r="AS784" s="23">
        <f t="shared" si="775"/>
        <v>0.32399999999999984</v>
      </c>
      <c r="AT784" s="23">
        <f t="shared" si="753"/>
        <v>1.9999999999997797E-3</v>
      </c>
      <c r="AU784" s="23">
        <f t="shared" si="754"/>
        <v>0.17199999999999971</v>
      </c>
      <c r="AV784" s="23" t="str">
        <f t="shared" si="755"/>
        <v/>
      </c>
      <c r="AW784" s="23" t="str">
        <f t="shared" si="756"/>
        <v/>
      </c>
      <c r="AX784" s="23" t="str">
        <f t="shared" si="757"/>
        <v/>
      </c>
      <c r="AY784" s="23">
        <f t="shared" si="758"/>
        <v>5.9999999999993392E-3</v>
      </c>
      <c r="AZ784" s="23" t="str">
        <f t="shared" si="759"/>
        <v/>
      </c>
      <c r="BA784" s="23">
        <f t="shared" si="760"/>
        <v>0.31199999999999939</v>
      </c>
      <c r="BB784" s="23">
        <f t="shared" si="761"/>
        <v>0.32899999999999974</v>
      </c>
      <c r="BC784" s="23">
        <f t="shared" si="762"/>
        <v>0.2029999999999994</v>
      </c>
      <c r="BD784" s="23">
        <f t="shared" si="763"/>
        <v>8.9999999999999858E-2</v>
      </c>
      <c r="BE784" s="23">
        <f t="shared" si="764"/>
        <v>-8.0000000000000071E-2</v>
      </c>
      <c r="BF784" s="23">
        <f t="shared" si="765"/>
        <v>8.4999999999999964E-2</v>
      </c>
      <c r="BG784" s="23">
        <f t="shared" si="766"/>
        <v>2.5000000000003908E-3</v>
      </c>
      <c r="BH784" s="23">
        <f t="shared" si="767"/>
        <v>0.54499999999999993</v>
      </c>
      <c r="BI784" s="23">
        <f t="shared" si="768"/>
        <v>-2.5000000000000355E-2</v>
      </c>
      <c r="BJ784" s="23">
        <f t="shared" si="769"/>
        <v>-0.49500000000000011</v>
      </c>
      <c r="BK784" s="23">
        <f t="shared" si="770"/>
        <v>0.15499999999999936</v>
      </c>
      <c r="BL784" s="23">
        <f t="shared" si="771"/>
        <v>0.125</v>
      </c>
      <c r="BM784" s="23">
        <f t="shared" si="772"/>
        <v>0.10499999999999954</v>
      </c>
      <c r="BN784" s="23">
        <f t="shared" si="773"/>
        <v>6.4999999999999503E-2</v>
      </c>
      <c r="BP784" s="8">
        <f t="shared" si="721"/>
        <v>0.35899999999999999</v>
      </c>
      <c r="BQ784" s="8">
        <f t="shared" si="722"/>
        <v>5.1000000000000156E-2</v>
      </c>
      <c r="BR784" s="8">
        <f t="shared" si="723"/>
        <v>0.32399999999999984</v>
      </c>
      <c r="BS784" s="8">
        <f t="shared" si="724"/>
        <v>1.9999999999997797E-3</v>
      </c>
      <c r="BT784" s="8">
        <f t="shared" si="725"/>
        <v>0.17199999999999971</v>
      </c>
      <c r="BU784" s="8" t="str">
        <f t="shared" si="726"/>
        <v/>
      </c>
      <c r="BV784" s="8" t="str">
        <f t="shared" si="727"/>
        <v/>
      </c>
      <c r="BW784" s="8" t="str">
        <f t="shared" si="728"/>
        <v/>
      </c>
      <c r="BX784" s="8">
        <f t="shared" si="729"/>
        <v>5.9999999999993392E-3</v>
      </c>
      <c r="BY784" s="8" t="str">
        <f t="shared" si="730"/>
        <v/>
      </c>
      <c r="BZ784" s="8">
        <f t="shared" si="731"/>
        <v>0.31199999999999939</v>
      </c>
      <c r="CA784" s="8">
        <f t="shared" si="732"/>
        <v>0.32899999999999974</v>
      </c>
      <c r="CB784" s="8">
        <f t="shared" si="733"/>
        <v>0.2029999999999994</v>
      </c>
      <c r="CC784" s="8">
        <f t="shared" si="734"/>
        <v>8.9999999999999858E-2</v>
      </c>
      <c r="CD784" s="8">
        <f t="shared" si="735"/>
        <v>8.0000000000000071E-2</v>
      </c>
      <c r="CE784" s="8">
        <f t="shared" si="736"/>
        <v>8.4999999999999964E-2</v>
      </c>
      <c r="CF784" s="8">
        <f t="shared" si="737"/>
        <v>2.5000000000003908E-3</v>
      </c>
      <c r="CG784" s="8">
        <f t="shared" si="738"/>
        <v>0.54499999999999993</v>
      </c>
      <c r="CH784" s="8">
        <f t="shared" si="739"/>
        <v>2.5000000000000355E-2</v>
      </c>
      <c r="CI784" s="8">
        <f t="shared" si="740"/>
        <v>0.49500000000000011</v>
      </c>
      <c r="CJ784" s="8">
        <f t="shared" si="741"/>
        <v>0.15499999999999936</v>
      </c>
      <c r="CK784" s="8">
        <f t="shared" si="742"/>
        <v>0.125</v>
      </c>
      <c r="CL784" s="8">
        <f t="shared" si="743"/>
        <v>0.10499999999999954</v>
      </c>
      <c r="CM784" s="8">
        <f t="shared" si="744"/>
        <v>6.4999999999999503E-2</v>
      </c>
      <c r="CN784" s="8"/>
    </row>
    <row r="785" spans="1:92">
      <c r="A785" s="1">
        <f t="shared" si="752"/>
        <v>783</v>
      </c>
      <c r="B785" s="19"/>
      <c r="C785" s="1">
        <v>6</v>
      </c>
      <c r="D785" s="4">
        <f t="shared" si="750"/>
        <v>69</v>
      </c>
      <c r="E785" s="4" t="s">
        <v>162</v>
      </c>
      <c r="F785" s="4">
        <v>3</v>
      </c>
      <c r="G785" s="4" t="s">
        <v>13</v>
      </c>
      <c r="H785" s="4" t="s">
        <v>19</v>
      </c>
      <c r="I785" s="4"/>
      <c r="J785" s="5">
        <v>97.4</v>
      </c>
      <c r="K785" s="74"/>
      <c r="L785" s="41">
        <v>4.9520000000000008</v>
      </c>
      <c r="M785" s="132" t="s">
        <v>127</v>
      </c>
      <c r="N785" s="1" t="s">
        <v>15</v>
      </c>
      <c r="O785" s="23">
        <v>4.9500000000000011</v>
      </c>
      <c r="P785" s="1" t="s">
        <v>9</v>
      </c>
      <c r="Q785" s="3" t="s">
        <v>227</v>
      </c>
      <c r="R785" s="6">
        <v>5.2329999999999997</v>
      </c>
      <c r="S785" s="6">
        <v>5.1740000000000004</v>
      </c>
      <c r="T785" s="6">
        <v>5.24</v>
      </c>
      <c r="U785" s="6">
        <v>4.899</v>
      </c>
      <c r="V785" s="6">
        <v>4.9909999999999997</v>
      </c>
      <c r="W785" s="50"/>
      <c r="X785" s="50"/>
      <c r="Y785" s="50"/>
      <c r="Z785" s="23">
        <v>4.9580000000000002</v>
      </c>
      <c r="AA785" s="50"/>
      <c r="AB785" s="23">
        <v>5.0839999999999996</v>
      </c>
      <c r="AC785" s="23">
        <v>5.101</v>
      </c>
      <c r="AD785" s="6">
        <v>5.1269999999999998</v>
      </c>
      <c r="AE785" s="6">
        <v>4.9189999999999996</v>
      </c>
      <c r="AF785" s="6">
        <v>5.1440000000000001</v>
      </c>
      <c r="AG785" s="6">
        <v>4.6280000000000001</v>
      </c>
      <c r="AH785" s="6">
        <f t="shared" si="580"/>
        <v>4.8860000000000001</v>
      </c>
      <c r="AI785" s="7">
        <v>5.0999999999999996</v>
      </c>
      <c r="AJ785" s="7">
        <v>5.01</v>
      </c>
      <c r="AK785" s="7">
        <v>4.5999999999999996</v>
      </c>
      <c r="AL785" s="7">
        <v>5.03</v>
      </c>
      <c r="AM785" s="7">
        <v>4.97</v>
      </c>
      <c r="AN785" s="7">
        <v>5.05</v>
      </c>
      <c r="AO785" s="7">
        <v>5.01</v>
      </c>
      <c r="AP785" s="3"/>
      <c r="AQ785" s="23">
        <f t="shared" si="751"/>
        <v>0.28099999999999881</v>
      </c>
      <c r="AR785" s="23">
        <f t="shared" si="774"/>
        <v>0.22199999999999953</v>
      </c>
      <c r="AS785" s="23">
        <f t="shared" si="775"/>
        <v>0.28799999999999937</v>
      </c>
      <c r="AT785" s="23">
        <f t="shared" si="753"/>
        <v>-5.3000000000000824E-2</v>
      </c>
      <c r="AU785" s="23">
        <f t="shared" si="754"/>
        <v>3.8999999999998813E-2</v>
      </c>
      <c r="AV785" s="23" t="str">
        <f t="shared" si="755"/>
        <v/>
      </c>
      <c r="AW785" s="23" t="str">
        <f t="shared" si="756"/>
        <v/>
      </c>
      <c r="AX785" s="23" t="str">
        <f t="shared" si="757"/>
        <v/>
      </c>
      <c r="AY785" s="23">
        <f t="shared" si="758"/>
        <v>5.9999999999993392E-3</v>
      </c>
      <c r="AZ785" s="23" t="str">
        <f t="shared" si="759"/>
        <v/>
      </c>
      <c r="BA785" s="23">
        <f t="shared" si="760"/>
        <v>0.13199999999999878</v>
      </c>
      <c r="BB785" s="23">
        <f t="shared" si="761"/>
        <v>0.14899999999999913</v>
      </c>
      <c r="BC785" s="23">
        <f t="shared" si="762"/>
        <v>0.17499999999999893</v>
      </c>
      <c r="BD785" s="23">
        <f t="shared" si="763"/>
        <v>-3.3000000000001251E-2</v>
      </c>
      <c r="BE785" s="23">
        <f t="shared" si="764"/>
        <v>0.19199999999999928</v>
      </c>
      <c r="BF785" s="23">
        <f t="shared" si="765"/>
        <v>-0.32400000000000073</v>
      </c>
      <c r="BG785" s="23">
        <f t="shared" si="766"/>
        <v>-6.6000000000000725E-2</v>
      </c>
      <c r="BH785" s="23">
        <f t="shared" si="767"/>
        <v>0.1479999999999988</v>
      </c>
      <c r="BI785" s="23">
        <f t="shared" si="768"/>
        <v>5.7999999999998941E-2</v>
      </c>
      <c r="BJ785" s="23">
        <f t="shared" si="769"/>
        <v>-0.3520000000000012</v>
      </c>
      <c r="BK785" s="23">
        <f t="shared" si="770"/>
        <v>7.7999999999999403E-2</v>
      </c>
      <c r="BL785" s="23">
        <f t="shared" si="771"/>
        <v>1.7999999999998906E-2</v>
      </c>
      <c r="BM785" s="23">
        <f t="shared" si="772"/>
        <v>9.7999999999998977E-2</v>
      </c>
      <c r="BN785" s="23">
        <f t="shared" si="773"/>
        <v>5.7999999999998941E-2</v>
      </c>
      <c r="BP785" s="8">
        <f t="shared" si="721"/>
        <v>0.28099999999999881</v>
      </c>
      <c r="BQ785" s="8">
        <f t="shared" si="722"/>
        <v>0.22199999999999953</v>
      </c>
      <c r="BR785" s="8">
        <f t="shared" si="723"/>
        <v>0.28799999999999937</v>
      </c>
      <c r="BS785" s="8">
        <f t="shared" si="724"/>
        <v>5.3000000000000824E-2</v>
      </c>
      <c r="BT785" s="8">
        <f t="shared" si="725"/>
        <v>3.8999999999998813E-2</v>
      </c>
      <c r="BU785" s="8" t="str">
        <f t="shared" si="726"/>
        <v/>
      </c>
      <c r="BV785" s="8" t="str">
        <f t="shared" si="727"/>
        <v/>
      </c>
      <c r="BW785" s="8" t="str">
        <f t="shared" si="728"/>
        <v/>
      </c>
      <c r="BX785" s="8">
        <f t="shared" si="729"/>
        <v>5.9999999999993392E-3</v>
      </c>
      <c r="BY785" s="8" t="str">
        <f t="shared" si="730"/>
        <v/>
      </c>
      <c r="BZ785" s="8">
        <f t="shared" si="731"/>
        <v>0.13199999999999878</v>
      </c>
      <c r="CA785" s="8">
        <f t="shared" si="732"/>
        <v>0.14899999999999913</v>
      </c>
      <c r="CB785" s="8">
        <f t="shared" si="733"/>
        <v>0.17499999999999893</v>
      </c>
      <c r="CC785" s="8">
        <f t="shared" si="734"/>
        <v>3.3000000000001251E-2</v>
      </c>
      <c r="CD785" s="8">
        <f t="shared" si="735"/>
        <v>0.19199999999999928</v>
      </c>
      <c r="CE785" s="8">
        <f t="shared" si="736"/>
        <v>0.32400000000000073</v>
      </c>
      <c r="CF785" s="8">
        <f t="shared" si="737"/>
        <v>6.6000000000000725E-2</v>
      </c>
      <c r="CG785" s="8">
        <f t="shared" si="738"/>
        <v>0.1479999999999988</v>
      </c>
      <c r="CH785" s="8">
        <f t="shared" si="739"/>
        <v>5.7999999999998941E-2</v>
      </c>
      <c r="CI785" s="8">
        <f t="shared" si="740"/>
        <v>0.3520000000000012</v>
      </c>
      <c r="CJ785" s="8">
        <f t="shared" si="741"/>
        <v>7.7999999999999403E-2</v>
      </c>
      <c r="CK785" s="8">
        <f t="shared" si="742"/>
        <v>1.7999999999998906E-2</v>
      </c>
      <c r="CL785" s="8">
        <f t="shared" si="743"/>
        <v>9.7999999999998977E-2</v>
      </c>
      <c r="CM785" s="8">
        <f t="shared" si="744"/>
        <v>5.7999999999998941E-2</v>
      </c>
      <c r="CN785" s="8"/>
    </row>
    <row r="786" spans="1:92">
      <c r="A786" s="1">
        <f t="shared" si="752"/>
        <v>784</v>
      </c>
      <c r="B786" s="19"/>
      <c r="C786" s="1">
        <v>6</v>
      </c>
      <c r="D786" s="4">
        <f t="shared" si="750"/>
        <v>69</v>
      </c>
      <c r="E786" s="4" t="s">
        <v>163</v>
      </c>
      <c r="F786" s="4">
        <v>3</v>
      </c>
      <c r="G786" s="4" t="s">
        <v>13</v>
      </c>
      <c r="H786" s="4" t="s">
        <v>19</v>
      </c>
      <c r="I786" s="4"/>
      <c r="J786" s="5">
        <v>96.9</v>
      </c>
      <c r="K786" s="74"/>
      <c r="L786" s="41">
        <v>5.3579999999999997</v>
      </c>
      <c r="M786" s="132" t="s">
        <v>127</v>
      </c>
      <c r="N786" s="1" t="s">
        <v>15</v>
      </c>
      <c r="O786" s="23">
        <v>5.3609999999999998</v>
      </c>
      <c r="P786" s="1" t="s">
        <v>9</v>
      </c>
      <c r="Q786" s="3"/>
      <c r="R786" s="6">
        <v>5.6440000000000001</v>
      </c>
      <c r="S786" s="23">
        <v>5.6210000000000004</v>
      </c>
      <c r="T786" s="6">
        <v>5.7439999999999998</v>
      </c>
      <c r="U786" s="6">
        <v>5.35</v>
      </c>
      <c r="V786" s="6">
        <v>5.4470000000000001</v>
      </c>
      <c r="W786" s="50"/>
      <c r="X786" s="50"/>
      <c r="Y786" s="50"/>
      <c r="Z786" s="6">
        <v>5.3730000000000002</v>
      </c>
      <c r="AA786" s="50"/>
      <c r="AB786" s="23">
        <v>5.5510000000000002</v>
      </c>
      <c r="AC786" s="23">
        <v>5.5640000000000001</v>
      </c>
      <c r="AD786" s="6">
        <v>5.5830000000000002</v>
      </c>
      <c r="AE786" s="6">
        <v>5.3689999999999998</v>
      </c>
      <c r="AF786" s="6">
        <v>5.59</v>
      </c>
      <c r="AG786" s="6">
        <v>5.0890000000000004</v>
      </c>
      <c r="AH786" s="6">
        <f t="shared" ref="AH786:AH787" si="776">IF((AF786&lt;&gt;0)*AND(AG786&lt;&gt;0),AVERAGE(AF786:AG786),"")</f>
        <v>5.3395000000000001</v>
      </c>
      <c r="AI786" s="11"/>
      <c r="AJ786" s="11"/>
      <c r="AK786" s="11"/>
      <c r="AL786" s="11"/>
      <c r="AM786" s="11"/>
      <c r="AN786" s="11"/>
      <c r="AO786" s="11"/>
      <c r="AP786" s="3"/>
      <c r="AQ786" s="23">
        <f t="shared" si="751"/>
        <v>0.28600000000000048</v>
      </c>
      <c r="AR786" s="23">
        <f t="shared" si="774"/>
        <v>0.26300000000000079</v>
      </c>
      <c r="AS786" s="23">
        <f t="shared" si="775"/>
        <v>0.38600000000000012</v>
      </c>
      <c r="AT786" s="23">
        <f t="shared" si="753"/>
        <v>-8.0000000000000071E-3</v>
      </c>
      <c r="AU786" s="23">
        <f t="shared" si="754"/>
        <v>8.9000000000000412E-2</v>
      </c>
      <c r="AV786" s="23" t="str">
        <f t="shared" si="755"/>
        <v/>
      </c>
      <c r="AW786" s="23" t="str">
        <f t="shared" si="756"/>
        <v/>
      </c>
      <c r="AX786" s="23" t="str">
        <f t="shared" si="757"/>
        <v/>
      </c>
      <c r="AY786" s="23">
        <f t="shared" si="758"/>
        <v>1.5000000000000568E-2</v>
      </c>
      <c r="AZ786" s="23" t="str">
        <f t="shared" si="759"/>
        <v/>
      </c>
      <c r="BA786" s="23">
        <f t="shared" si="760"/>
        <v>0.1930000000000005</v>
      </c>
      <c r="BB786" s="23">
        <f t="shared" si="761"/>
        <v>0.20600000000000041</v>
      </c>
      <c r="BC786" s="23">
        <f t="shared" si="762"/>
        <v>0.22500000000000053</v>
      </c>
      <c r="BD786" s="23">
        <f t="shared" si="763"/>
        <v>1.1000000000000121E-2</v>
      </c>
      <c r="BE786" s="23">
        <f t="shared" si="764"/>
        <v>0.23200000000000021</v>
      </c>
      <c r="BF786" s="23">
        <f t="shared" si="765"/>
        <v>-0.26899999999999924</v>
      </c>
      <c r="BG786" s="23">
        <f t="shared" si="766"/>
        <v>-1.8499999999999517E-2</v>
      </c>
      <c r="BH786" s="23" t="str">
        <f t="shared" si="767"/>
        <v/>
      </c>
      <c r="BI786" s="23" t="str">
        <f t="shared" si="768"/>
        <v/>
      </c>
      <c r="BJ786" s="23" t="str">
        <f t="shared" si="769"/>
        <v/>
      </c>
      <c r="BK786" s="23" t="str">
        <f t="shared" si="770"/>
        <v/>
      </c>
      <c r="BL786" s="23" t="str">
        <f t="shared" si="771"/>
        <v/>
      </c>
      <c r="BM786" s="23" t="str">
        <f t="shared" si="772"/>
        <v/>
      </c>
      <c r="BN786" s="23" t="str">
        <f t="shared" si="773"/>
        <v/>
      </c>
      <c r="BP786" s="8">
        <f t="shared" si="721"/>
        <v>0.28600000000000048</v>
      </c>
      <c r="BQ786" s="8">
        <f t="shared" si="722"/>
        <v>0.26300000000000079</v>
      </c>
      <c r="BR786" s="8">
        <f t="shared" si="723"/>
        <v>0.38600000000000012</v>
      </c>
      <c r="BS786" s="8">
        <f t="shared" si="724"/>
        <v>8.0000000000000071E-3</v>
      </c>
      <c r="BT786" s="8">
        <f t="shared" si="725"/>
        <v>8.9000000000000412E-2</v>
      </c>
      <c r="BU786" s="8" t="str">
        <f t="shared" si="726"/>
        <v/>
      </c>
      <c r="BV786" s="8" t="str">
        <f t="shared" si="727"/>
        <v/>
      </c>
      <c r="BW786" s="8" t="str">
        <f t="shared" si="728"/>
        <v/>
      </c>
      <c r="BX786" s="8">
        <f t="shared" si="729"/>
        <v>1.5000000000000568E-2</v>
      </c>
      <c r="BY786" s="8" t="str">
        <f t="shared" si="730"/>
        <v/>
      </c>
      <c r="BZ786" s="8">
        <f t="shared" si="731"/>
        <v>0.1930000000000005</v>
      </c>
      <c r="CA786" s="8">
        <f t="shared" si="732"/>
        <v>0.20600000000000041</v>
      </c>
      <c r="CB786" s="8">
        <f t="shared" si="733"/>
        <v>0.22500000000000053</v>
      </c>
      <c r="CC786" s="8">
        <f t="shared" si="734"/>
        <v>1.1000000000000121E-2</v>
      </c>
      <c r="CD786" s="8">
        <f t="shared" si="735"/>
        <v>0.23200000000000021</v>
      </c>
      <c r="CE786" s="8">
        <f t="shared" si="736"/>
        <v>0.26899999999999924</v>
      </c>
      <c r="CF786" s="8">
        <f t="shared" si="737"/>
        <v>1.8499999999999517E-2</v>
      </c>
      <c r="CG786" s="8" t="str">
        <f t="shared" si="738"/>
        <v/>
      </c>
      <c r="CH786" s="8" t="str">
        <f t="shared" si="739"/>
        <v/>
      </c>
      <c r="CI786" s="8" t="str">
        <f t="shared" si="740"/>
        <v/>
      </c>
      <c r="CJ786" s="8" t="str">
        <f t="shared" si="741"/>
        <v/>
      </c>
      <c r="CK786" s="8" t="str">
        <f t="shared" si="742"/>
        <v/>
      </c>
      <c r="CL786" s="8" t="str">
        <f t="shared" si="743"/>
        <v/>
      </c>
      <c r="CM786" s="8" t="str">
        <f t="shared" si="744"/>
        <v/>
      </c>
      <c r="CN786" s="8"/>
    </row>
    <row r="787" spans="1:92">
      <c r="A787" s="1">
        <f t="shared" si="752"/>
        <v>785</v>
      </c>
      <c r="B787" s="19"/>
      <c r="C787" s="1">
        <v>6</v>
      </c>
      <c r="D787" s="4">
        <f t="shared" si="750"/>
        <v>69</v>
      </c>
      <c r="E787" s="4" t="s">
        <v>150</v>
      </c>
      <c r="F787" s="4">
        <v>3</v>
      </c>
      <c r="G787" s="4" t="s">
        <v>13</v>
      </c>
      <c r="H787" s="4" t="s">
        <v>14</v>
      </c>
      <c r="I787" s="4"/>
      <c r="J787" s="5">
        <v>96.3</v>
      </c>
      <c r="K787" s="74"/>
      <c r="L787" s="41">
        <v>5.5600000000000005</v>
      </c>
      <c r="M787" s="132" t="s">
        <v>127</v>
      </c>
      <c r="N787" s="1" t="s">
        <v>15</v>
      </c>
      <c r="O787" s="23">
        <v>5.5660000000000007</v>
      </c>
      <c r="P787" s="1" t="s">
        <v>9</v>
      </c>
      <c r="Q787" s="3"/>
      <c r="R787" s="6">
        <v>5.4820000000000002</v>
      </c>
      <c r="S787" s="23">
        <v>5.5650000000000004</v>
      </c>
      <c r="T787" s="6">
        <v>5.8979999999999997</v>
      </c>
      <c r="U787" s="6">
        <v>5.5389999999999997</v>
      </c>
      <c r="V787" s="6">
        <v>5.7510000000000003</v>
      </c>
      <c r="W787" s="50"/>
      <c r="X787" s="50"/>
      <c r="Y787" s="50"/>
      <c r="Z787" s="6">
        <v>5.5670000000000002</v>
      </c>
      <c r="AA787" s="50"/>
      <c r="AB787" s="23">
        <v>5.91</v>
      </c>
      <c r="AC787" s="23">
        <v>5.923</v>
      </c>
      <c r="AD787" s="6">
        <v>5.8040000000000003</v>
      </c>
      <c r="AE787" s="6">
        <v>5.694</v>
      </c>
      <c r="AF787" s="6">
        <v>5.5419999999999998</v>
      </c>
      <c r="AG787" s="6">
        <v>5.7060000000000004</v>
      </c>
      <c r="AH787" s="6">
        <f t="shared" si="776"/>
        <v>5.6240000000000006</v>
      </c>
      <c r="AI787" s="11"/>
      <c r="AJ787" s="11"/>
      <c r="AK787" s="11"/>
      <c r="AL787" s="11"/>
      <c r="AM787" s="11"/>
      <c r="AN787" s="11"/>
      <c r="AO787" s="11"/>
      <c r="AP787" s="3"/>
      <c r="AQ787" s="23">
        <f t="shared" si="751"/>
        <v>-7.8000000000000291E-2</v>
      </c>
      <c r="AR787" s="23">
        <f t="shared" si="774"/>
        <v>4.9999999999998934E-3</v>
      </c>
      <c r="AS787" s="23">
        <f t="shared" si="775"/>
        <v>0.33799999999999919</v>
      </c>
      <c r="AT787" s="23">
        <f t="shared" si="753"/>
        <v>-2.1000000000000796E-2</v>
      </c>
      <c r="AU787" s="23">
        <f t="shared" si="754"/>
        <v>0.19099999999999984</v>
      </c>
      <c r="AV787" s="23" t="str">
        <f t="shared" si="755"/>
        <v/>
      </c>
      <c r="AW787" s="23" t="str">
        <f t="shared" si="756"/>
        <v/>
      </c>
      <c r="AX787" s="23" t="str">
        <f t="shared" si="757"/>
        <v/>
      </c>
      <c r="AY787" s="23">
        <f t="shared" si="758"/>
        <v>6.9999999999996732E-3</v>
      </c>
      <c r="AZ787" s="23" t="str">
        <f t="shared" si="759"/>
        <v/>
      </c>
      <c r="BA787" s="23">
        <f t="shared" si="760"/>
        <v>0.34999999999999964</v>
      </c>
      <c r="BB787" s="23">
        <f t="shared" si="761"/>
        <v>0.36299999999999955</v>
      </c>
      <c r="BC787" s="23">
        <f t="shared" si="762"/>
        <v>0.24399999999999977</v>
      </c>
      <c r="BD787" s="23">
        <f t="shared" si="763"/>
        <v>0.13399999999999945</v>
      </c>
      <c r="BE787" s="23">
        <f t="shared" si="764"/>
        <v>-1.8000000000000682E-2</v>
      </c>
      <c r="BF787" s="23">
        <f t="shared" si="765"/>
        <v>0.14599999999999991</v>
      </c>
      <c r="BG787" s="23">
        <f t="shared" si="766"/>
        <v>6.4000000000000057E-2</v>
      </c>
      <c r="BH787" s="23" t="str">
        <f t="shared" si="767"/>
        <v/>
      </c>
      <c r="BI787" s="23" t="str">
        <f t="shared" si="768"/>
        <v/>
      </c>
      <c r="BJ787" s="23" t="str">
        <f t="shared" si="769"/>
        <v/>
      </c>
      <c r="BK787" s="23" t="str">
        <f t="shared" si="770"/>
        <v/>
      </c>
      <c r="BL787" s="23" t="str">
        <f t="shared" si="771"/>
        <v/>
      </c>
      <c r="BM787" s="23" t="str">
        <f t="shared" si="772"/>
        <v/>
      </c>
      <c r="BN787" s="23" t="str">
        <f t="shared" si="773"/>
        <v/>
      </c>
      <c r="BP787" s="8">
        <f t="shared" si="721"/>
        <v>7.8000000000000291E-2</v>
      </c>
      <c r="BQ787" s="8">
        <f t="shared" si="722"/>
        <v>4.9999999999998934E-3</v>
      </c>
      <c r="BR787" s="8">
        <f t="shared" si="723"/>
        <v>0.33799999999999919</v>
      </c>
      <c r="BS787" s="8">
        <f t="shared" si="724"/>
        <v>2.1000000000000796E-2</v>
      </c>
      <c r="BT787" s="8">
        <f t="shared" si="725"/>
        <v>0.19099999999999984</v>
      </c>
      <c r="BU787" s="8" t="str">
        <f t="shared" si="726"/>
        <v/>
      </c>
      <c r="BV787" s="8" t="str">
        <f t="shared" si="727"/>
        <v/>
      </c>
      <c r="BW787" s="8" t="str">
        <f t="shared" si="728"/>
        <v/>
      </c>
      <c r="BX787" s="8">
        <f t="shared" si="729"/>
        <v>6.9999999999996732E-3</v>
      </c>
      <c r="BY787" s="8" t="str">
        <f t="shared" si="730"/>
        <v/>
      </c>
      <c r="BZ787" s="8">
        <f t="shared" si="731"/>
        <v>0.34999999999999964</v>
      </c>
      <c r="CA787" s="8">
        <f t="shared" si="732"/>
        <v>0.36299999999999955</v>
      </c>
      <c r="CB787" s="8">
        <f t="shared" si="733"/>
        <v>0.24399999999999977</v>
      </c>
      <c r="CC787" s="8">
        <f t="shared" si="734"/>
        <v>0.13399999999999945</v>
      </c>
      <c r="CD787" s="8">
        <f t="shared" si="735"/>
        <v>1.8000000000000682E-2</v>
      </c>
      <c r="CE787" s="8">
        <f t="shared" si="736"/>
        <v>0.14599999999999991</v>
      </c>
      <c r="CF787" s="8">
        <f t="shared" si="737"/>
        <v>6.4000000000000057E-2</v>
      </c>
      <c r="CG787" s="8" t="str">
        <f t="shared" si="738"/>
        <v/>
      </c>
      <c r="CH787" s="8" t="str">
        <f t="shared" si="739"/>
        <v/>
      </c>
      <c r="CI787" s="8" t="str">
        <f t="shared" si="740"/>
        <v/>
      </c>
      <c r="CJ787" s="8" t="str">
        <f t="shared" si="741"/>
        <v/>
      </c>
      <c r="CK787" s="8" t="str">
        <f t="shared" si="742"/>
        <v/>
      </c>
      <c r="CL787" s="8" t="str">
        <f t="shared" si="743"/>
        <v/>
      </c>
      <c r="CM787" s="8" t="str">
        <f t="shared" si="744"/>
        <v/>
      </c>
      <c r="CN787" s="8"/>
    </row>
    <row r="788" spans="1:92">
      <c r="A788" s="1">
        <f t="shared" si="752"/>
        <v>786</v>
      </c>
      <c r="B788" s="2" t="s">
        <v>50</v>
      </c>
      <c r="C788" s="1">
        <v>5</v>
      </c>
      <c r="D788" s="4">
        <f t="shared" si="750"/>
        <v>35</v>
      </c>
      <c r="E788" s="4" t="s">
        <v>151</v>
      </c>
      <c r="F788" s="4">
        <v>1</v>
      </c>
      <c r="G788" s="4" t="s">
        <v>16</v>
      </c>
      <c r="H788" s="4" t="s">
        <v>24</v>
      </c>
      <c r="I788" s="4"/>
      <c r="J788" s="5">
        <v>92.9</v>
      </c>
      <c r="K788" s="74"/>
      <c r="L788" s="41">
        <v>5.2519999999999998</v>
      </c>
      <c r="M788" s="132" t="s">
        <v>225</v>
      </c>
      <c r="N788" s="1" t="s">
        <v>15</v>
      </c>
      <c r="O788" s="23">
        <v>5.2789999999999999</v>
      </c>
      <c r="P788" s="1" t="s">
        <v>9</v>
      </c>
      <c r="Q788" s="3" t="s">
        <v>227</v>
      </c>
      <c r="R788" s="23">
        <v>5.3410000000000002</v>
      </c>
      <c r="S788" s="23">
        <v>5.2249999999999996</v>
      </c>
      <c r="T788" s="23">
        <v>5.5439999999999996</v>
      </c>
      <c r="U788" s="23">
        <v>5.3360000000000003</v>
      </c>
      <c r="V788" s="23">
        <v>5.34</v>
      </c>
      <c r="W788" s="23">
        <v>5.27</v>
      </c>
      <c r="X788" s="23">
        <v>5.2750000000000004</v>
      </c>
      <c r="Y788" s="23">
        <v>5.2610000000000001</v>
      </c>
      <c r="Z788" s="23">
        <v>5.2409999999999997</v>
      </c>
      <c r="AA788" s="23">
        <v>5.242</v>
      </c>
      <c r="AB788" s="23">
        <v>5.4870000000000001</v>
      </c>
      <c r="AC788" s="23">
        <v>5.4249999999999998</v>
      </c>
      <c r="AD788" s="23">
        <v>5.3579999999999997</v>
      </c>
      <c r="AE788" s="23">
        <v>5.3739999999999997</v>
      </c>
      <c r="AF788" s="23">
        <v>5.2960000000000003</v>
      </c>
      <c r="AG788" s="23">
        <v>5.1420000000000003</v>
      </c>
      <c r="AH788" s="23">
        <f t="shared" ref="AH788:AH798" si="777">0.5*(AF788+AG788)</f>
        <v>5.2190000000000003</v>
      </c>
      <c r="AI788" s="7">
        <v>4.49</v>
      </c>
      <c r="AJ788" s="7">
        <v>5.44</v>
      </c>
      <c r="AK788" s="7">
        <v>5.23</v>
      </c>
      <c r="AL788" s="7">
        <v>5.28</v>
      </c>
      <c r="AM788" s="7">
        <v>5.23</v>
      </c>
      <c r="AN788" s="7">
        <v>5.51</v>
      </c>
      <c r="AO788" s="7">
        <v>5.51</v>
      </c>
      <c r="AP788" s="3"/>
      <c r="AQ788" s="23">
        <f t="shared" si="751"/>
        <v>8.9000000000000412E-2</v>
      </c>
      <c r="AR788" s="23">
        <f t="shared" si="774"/>
        <v>-2.7000000000000135E-2</v>
      </c>
      <c r="AS788" s="23">
        <f t="shared" si="775"/>
        <v>0.29199999999999982</v>
      </c>
      <c r="AT788" s="23">
        <f t="shared" si="753"/>
        <v>8.4000000000000519E-2</v>
      </c>
      <c r="AU788" s="23">
        <f t="shared" si="754"/>
        <v>8.8000000000000078E-2</v>
      </c>
      <c r="AV788" s="23">
        <f t="shared" si="755"/>
        <v>1.7999999999999794E-2</v>
      </c>
      <c r="AW788" s="23">
        <f t="shared" si="756"/>
        <v>2.3000000000000576E-2</v>
      </c>
      <c r="AX788" s="23">
        <f t="shared" si="757"/>
        <v>9.0000000000003411E-3</v>
      </c>
      <c r="AY788" s="23">
        <f t="shared" si="758"/>
        <v>-1.1000000000000121E-2</v>
      </c>
      <c r="AZ788" s="23">
        <f t="shared" si="759"/>
        <v>-9.9999999999997868E-3</v>
      </c>
      <c r="BA788" s="23">
        <f t="shared" si="760"/>
        <v>0.23500000000000032</v>
      </c>
      <c r="BB788" s="23">
        <f t="shared" si="761"/>
        <v>0.17300000000000004</v>
      </c>
      <c r="BC788" s="23">
        <f t="shared" si="762"/>
        <v>0.10599999999999987</v>
      </c>
      <c r="BD788" s="23">
        <f t="shared" si="763"/>
        <v>0.12199999999999989</v>
      </c>
      <c r="BE788" s="23">
        <f t="shared" si="764"/>
        <v>4.4000000000000483E-2</v>
      </c>
      <c r="BF788" s="23">
        <f t="shared" si="765"/>
        <v>-0.10999999999999943</v>
      </c>
      <c r="BG788" s="23">
        <f t="shared" si="766"/>
        <v>-3.2999999999999474E-2</v>
      </c>
      <c r="BH788" s="23">
        <f t="shared" si="767"/>
        <v>-0.76199999999999957</v>
      </c>
      <c r="BI788" s="23">
        <f t="shared" si="768"/>
        <v>0.18800000000000061</v>
      </c>
      <c r="BJ788" s="23">
        <f t="shared" si="769"/>
        <v>-2.1999999999999353E-2</v>
      </c>
      <c r="BK788" s="23">
        <f t="shared" si="770"/>
        <v>2.8000000000000469E-2</v>
      </c>
      <c r="BL788" s="23">
        <f t="shared" si="771"/>
        <v>-2.1999999999999353E-2</v>
      </c>
      <c r="BM788" s="23">
        <f t="shared" si="772"/>
        <v>0.25800000000000001</v>
      </c>
      <c r="BN788" s="23">
        <f t="shared" si="773"/>
        <v>0.25800000000000001</v>
      </c>
      <c r="BP788" s="8">
        <f t="shared" ref="BP788:BP851" si="778">IF(AQ788&lt;&gt;"",ABS(AQ788),"")</f>
        <v>8.9000000000000412E-2</v>
      </c>
      <c r="BQ788" s="8">
        <f t="shared" ref="BQ788:BQ851" si="779">IF(AR788&lt;&gt;"",ABS(AR788),"")</f>
        <v>2.7000000000000135E-2</v>
      </c>
      <c r="BR788" s="8">
        <f t="shared" ref="BR788:BR851" si="780">IF(AS788&lt;&gt;"",ABS(AS788),"")</f>
        <v>0.29199999999999982</v>
      </c>
      <c r="BS788" s="8">
        <f t="shared" ref="BS788:BS851" si="781">IF(AT788&lt;&gt;"",ABS(AT788),"")</f>
        <v>8.4000000000000519E-2</v>
      </c>
      <c r="BT788" s="8">
        <f t="shared" ref="BT788:BT851" si="782">IF(AU788&lt;&gt;"",ABS(AU788),"")</f>
        <v>8.8000000000000078E-2</v>
      </c>
      <c r="BU788" s="8">
        <f t="shared" ref="BU788:BU851" si="783">IF(AV788&lt;&gt;"",ABS(AV788),"")</f>
        <v>1.7999999999999794E-2</v>
      </c>
      <c r="BV788" s="8">
        <f t="shared" ref="BV788:BV851" si="784">IF(AW788&lt;&gt;"",ABS(AW788),"")</f>
        <v>2.3000000000000576E-2</v>
      </c>
      <c r="BW788" s="8">
        <f t="shared" ref="BW788:BW851" si="785">IF(AX788&lt;&gt;"",ABS(AX788),"")</f>
        <v>9.0000000000003411E-3</v>
      </c>
      <c r="BX788" s="8">
        <f t="shared" ref="BX788:BX851" si="786">IF(AY788&lt;&gt;"",ABS(AY788),"")</f>
        <v>1.1000000000000121E-2</v>
      </c>
      <c r="BY788" s="8">
        <f t="shared" ref="BY788:BY851" si="787">IF(AZ788&lt;&gt;"",ABS(AZ788),"")</f>
        <v>9.9999999999997868E-3</v>
      </c>
      <c r="BZ788" s="8">
        <f t="shared" ref="BZ788:BZ851" si="788">IF(BA788&lt;&gt;"",ABS(BA788),"")</f>
        <v>0.23500000000000032</v>
      </c>
      <c r="CA788" s="8">
        <f t="shared" ref="CA788:CA851" si="789">IF(BB788&lt;&gt;"",ABS(BB788),"")</f>
        <v>0.17300000000000004</v>
      </c>
      <c r="CB788" s="8">
        <f t="shared" ref="CB788:CB851" si="790">IF(BC788&lt;&gt;"",ABS(BC788),"")</f>
        <v>0.10599999999999987</v>
      </c>
      <c r="CC788" s="8">
        <f t="shared" ref="CC788:CC851" si="791">IF(BD788&lt;&gt;"",ABS(BD788),"")</f>
        <v>0.12199999999999989</v>
      </c>
      <c r="CD788" s="8">
        <f t="shared" ref="CD788:CD851" si="792">IF(BE788&lt;&gt;"",ABS(BE788),"")</f>
        <v>4.4000000000000483E-2</v>
      </c>
      <c r="CE788" s="8">
        <f t="shared" ref="CE788:CE851" si="793">IF(BF788&lt;&gt;"",ABS(BF788),"")</f>
        <v>0.10999999999999943</v>
      </c>
      <c r="CF788" s="8">
        <f t="shared" ref="CF788:CF851" si="794">IF(BG788&lt;&gt;"",ABS(BG788),"")</f>
        <v>3.2999999999999474E-2</v>
      </c>
      <c r="CG788" s="8">
        <f t="shared" ref="CG788:CG851" si="795">IF(BH788&lt;&gt;"",ABS(BH788),"")</f>
        <v>0.76199999999999957</v>
      </c>
      <c r="CH788" s="8">
        <f t="shared" ref="CH788:CH851" si="796">IF(BI788&lt;&gt;"",ABS(BI788),"")</f>
        <v>0.18800000000000061</v>
      </c>
      <c r="CI788" s="8">
        <f t="shared" ref="CI788:CI851" si="797">IF(BJ788&lt;&gt;"",ABS(BJ788),"")</f>
        <v>2.1999999999999353E-2</v>
      </c>
      <c r="CJ788" s="8">
        <f t="shared" ref="CJ788:CJ851" si="798">IF(BK788&lt;&gt;"",ABS(BK788),"")</f>
        <v>2.8000000000000469E-2</v>
      </c>
      <c r="CK788" s="8">
        <f t="shared" ref="CK788:CK851" si="799">IF(BL788&lt;&gt;"",ABS(BL788),"")</f>
        <v>2.1999999999999353E-2</v>
      </c>
      <c r="CL788" s="8">
        <f t="shared" ref="CL788:CL851" si="800">IF(BM788&lt;&gt;"",ABS(BM788),"")</f>
        <v>0.25800000000000001</v>
      </c>
      <c r="CM788" s="8">
        <f t="shared" ref="CM788:CM851" si="801">IF(BN788&lt;&gt;"",ABS(BN788),"")</f>
        <v>0.25800000000000001</v>
      </c>
      <c r="CN788" s="8"/>
    </row>
    <row r="789" spans="1:92">
      <c r="A789" s="1">
        <f t="shared" si="752"/>
        <v>787</v>
      </c>
      <c r="B789" s="19"/>
      <c r="C789" s="1">
        <v>5</v>
      </c>
      <c r="D789" s="4">
        <f t="shared" si="750"/>
        <v>35</v>
      </c>
      <c r="E789" s="4" t="s">
        <v>148</v>
      </c>
      <c r="F789" s="4">
        <v>1</v>
      </c>
      <c r="G789" s="4" t="s">
        <v>16</v>
      </c>
      <c r="H789" s="4" t="s">
        <v>192</v>
      </c>
      <c r="I789" s="4"/>
      <c r="J789" s="5">
        <v>92.4</v>
      </c>
      <c r="K789" s="67">
        <v>1.4999999999999999E-2</v>
      </c>
      <c r="L789" s="41">
        <v>5.99</v>
      </c>
      <c r="M789" s="132" t="s">
        <v>225</v>
      </c>
      <c r="N789" s="1" t="s">
        <v>15</v>
      </c>
      <c r="O789" s="23">
        <v>6.0170000000000003</v>
      </c>
      <c r="P789" s="1" t="s">
        <v>9</v>
      </c>
      <c r="Q789" s="3" t="s">
        <v>227</v>
      </c>
      <c r="R789" s="23">
        <v>6.0430000000000001</v>
      </c>
      <c r="S789" s="23">
        <v>5.9089999999999998</v>
      </c>
      <c r="T789" s="23">
        <v>6.2290000000000001</v>
      </c>
      <c r="U789" s="23">
        <v>6.0170000000000003</v>
      </c>
      <c r="V789" s="23">
        <v>6.0380000000000003</v>
      </c>
      <c r="W789" s="23">
        <v>6.0010000000000003</v>
      </c>
      <c r="X789" s="23">
        <v>6.0060000000000002</v>
      </c>
      <c r="Y789" s="23">
        <v>5.9960000000000004</v>
      </c>
      <c r="Z789" s="23">
        <v>5.9820000000000002</v>
      </c>
      <c r="AA789" s="23">
        <v>5.97</v>
      </c>
      <c r="AB789" s="23">
        <v>6.1050000000000004</v>
      </c>
      <c r="AC789" s="23">
        <v>6.0590000000000002</v>
      </c>
      <c r="AD789" s="23">
        <v>6.0090000000000003</v>
      </c>
      <c r="AE789" s="23">
        <v>5.9790000000000001</v>
      </c>
      <c r="AF789" s="23">
        <v>5.9420000000000002</v>
      </c>
      <c r="AG789" s="23">
        <v>5.89</v>
      </c>
      <c r="AH789" s="23">
        <f t="shared" si="777"/>
        <v>5.9160000000000004</v>
      </c>
      <c r="AI789" s="7">
        <v>5.22</v>
      </c>
      <c r="AJ789" s="7">
        <v>6.26</v>
      </c>
      <c r="AK789" s="7">
        <v>6.07</v>
      </c>
      <c r="AL789" s="7">
        <v>6.08</v>
      </c>
      <c r="AM789" s="7">
        <v>6.02</v>
      </c>
      <c r="AN789" s="7">
        <v>6.31</v>
      </c>
      <c r="AO789" s="7">
        <v>6.32</v>
      </c>
      <c r="AP789" s="3"/>
      <c r="AQ789" s="23">
        <f t="shared" si="751"/>
        <v>5.2999999999999936E-2</v>
      </c>
      <c r="AR789" s="23">
        <f t="shared" si="774"/>
        <v>-8.1000000000000405E-2</v>
      </c>
      <c r="AS789" s="23">
        <f t="shared" si="775"/>
        <v>0.23899999999999988</v>
      </c>
      <c r="AT789" s="23">
        <f t="shared" si="753"/>
        <v>2.7000000000000135E-2</v>
      </c>
      <c r="AU789" s="23">
        <f t="shared" si="754"/>
        <v>4.8000000000000043E-2</v>
      </c>
      <c r="AV789" s="23">
        <f t="shared" si="755"/>
        <v>1.1000000000000121E-2</v>
      </c>
      <c r="AW789" s="23">
        <f t="shared" si="756"/>
        <v>1.6000000000000014E-2</v>
      </c>
      <c r="AX789" s="23">
        <f t="shared" si="757"/>
        <v>6.0000000000002274E-3</v>
      </c>
      <c r="AY789" s="23">
        <f t="shared" si="758"/>
        <v>-8.0000000000000071E-3</v>
      </c>
      <c r="AZ789" s="23">
        <f t="shared" si="759"/>
        <v>-2.0000000000000462E-2</v>
      </c>
      <c r="BA789" s="23">
        <f t="shared" si="760"/>
        <v>0.11500000000000021</v>
      </c>
      <c r="BB789" s="23">
        <f t="shared" si="761"/>
        <v>6.899999999999995E-2</v>
      </c>
      <c r="BC789" s="23">
        <f t="shared" si="762"/>
        <v>1.9000000000000128E-2</v>
      </c>
      <c r="BD789" s="23">
        <f t="shared" si="763"/>
        <v>-1.1000000000000121E-2</v>
      </c>
      <c r="BE789" s="23">
        <f t="shared" si="764"/>
        <v>-4.8000000000000043E-2</v>
      </c>
      <c r="BF789" s="23">
        <f t="shared" si="765"/>
        <v>-0.10000000000000053</v>
      </c>
      <c r="BG789" s="23">
        <f t="shared" si="766"/>
        <v>-7.3999999999999844E-2</v>
      </c>
      <c r="BH789" s="23">
        <f t="shared" si="767"/>
        <v>-0.77000000000000046</v>
      </c>
      <c r="BI789" s="23">
        <f t="shared" si="768"/>
        <v>0.26999999999999957</v>
      </c>
      <c r="BJ789" s="23">
        <f t="shared" si="769"/>
        <v>8.0000000000000071E-2</v>
      </c>
      <c r="BK789" s="23">
        <f t="shared" si="770"/>
        <v>8.9999999999999858E-2</v>
      </c>
      <c r="BL789" s="23">
        <f t="shared" si="771"/>
        <v>2.9999999999999361E-2</v>
      </c>
      <c r="BM789" s="23">
        <f t="shared" si="772"/>
        <v>0.3199999999999994</v>
      </c>
      <c r="BN789" s="23">
        <f t="shared" si="773"/>
        <v>0.33000000000000007</v>
      </c>
      <c r="BP789" s="8">
        <f t="shared" si="778"/>
        <v>5.2999999999999936E-2</v>
      </c>
      <c r="BQ789" s="8">
        <f t="shared" si="779"/>
        <v>8.1000000000000405E-2</v>
      </c>
      <c r="BR789" s="8">
        <f t="shared" si="780"/>
        <v>0.23899999999999988</v>
      </c>
      <c r="BS789" s="8">
        <f t="shared" si="781"/>
        <v>2.7000000000000135E-2</v>
      </c>
      <c r="BT789" s="8">
        <f t="shared" si="782"/>
        <v>4.8000000000000043E-2</v>
      </c>
      <c r="BU789" s="8">
        <f t="shared" si="783"/>
        <v>1.1000000000000121E-2</v>
      </c>
      <c r="BV789" s="8">
        <f t="shared" si="784"/>
        <v>1.6000000000000014E-2</v>
      </c>
      <c r="BW789" s="8">
        <f t="shared" si="785"/>
        <v>6.0000000000002274E-3</v>
      </c>
      <c r="BX789" s="8">
        <f t="shared" si="786"/>
        <v>8.0000000000000071E-3</v>
      </c>
      <c r="BY789" s="8">
        <f t="shared" si="787"/>
        <v>2.0000000000000462E-2</v>
      </c>
      <c r="BZ789" s="8">
        <f t="shared" si="788"/>
        <v>0.11500000000000021</v>
      </c>
      <c r="CA789" s="8">
        <f t="shared" si="789"/>
        <v>6.899999999999995E-2</v>
      </c>
      <c r="CB789" s="8">
        <f t="shared" si="790"/>
        <v>1.9000000000000128E-2</v>
      </c>
      <c r="CC789" s="8">
        <f t="shared" si="791"/>
        <v>1.1000000000000121E-2</v>
      </c>
      <c r="CD789" s="8">
        <f t="shared" si="792"/>
        <v>4.8000000000000043E-2</v>
      </c>
      <c r="CE789" s="8">
        <f t="shared" si="793"/>
        <v>0.10000000000000053</v>
      </c>
      <c r="CF789" s="8">
        <f t="shared" si="794"/>
        <v>7.3999999999999844E-2</v>
      </c>
      <c r="CG789" s="8">
        <f t="shared" si="795"/>
        <v>0.77000000000000046</v>
      </c>
      <c r="CH789" s="8">
        <f t="shared" si="796"/>
        <v>0.26999999999999957</v>
      </c>
      <c r="CI789" s="8">
        <f t="shared" si="797"/>
        <v>8.0000000000000071E-2</v>
      </c>
      <c r="CJ789" s="8">
        <f t="shared" si="798"/>
        <v>8.9999999999999858E-2</v>
      </c>
      <c r="CK789" s="8">
        <f t="shared" si="799"/>
        <v>2.9999999999999361E-2</v>
      </c>
      <c r="CL789" s="8">
        <f t="shared" si="800"/>
        <v>0.3199999999999994</v>
      </c>
      <c r="CM789" s="8">
        <f t="shared" si="801"/>
        <v>0.33000000000000007</v>
      </c>
      <c r="CN789" s="8"/>
    </row>
    <row r="790" spans="1:92">
      <c r="A790" s="1">
        <f t="shared" si="752"/>
        <v>788</v>
      </c>
      <c r="B790" s="19"/>
      <c r="C790" s="1">
        <v>5</v>
      </c>
      <c r="D790" s="4">
        <f t="shared" si="750"/>
        <v>35</v>
      </c>
      <c r="E790" s="4" t="s">
        <v>151</v>
      </c>
      <c r="F790" s="4">
        <v>1</v>
      </c>
      <c r="G790" s="4" t="s">
        <v>16</v>
      </c>
      <c r="H790" s="4" t="s">
        <v>25</v>
      </c>
      <c r="I790" s="4"/>
      <c r="J790" s="5">
        <v>93</v>
      </c>
      <c r="K790" s="74"/>
      <c r="L790" s="41">
        <v>6.0270000000000001</v>
      </c>
      <c r="M790" s="132" t="s">
        <v>225</v>
      </c>
      <c r="N790" s="1" t="s">
        <v>15</v>
      </c>
      <c r="O790" s="23">
        <v>6.0460000000000003</v>
      </c>
      <c r="P790" s="1" t="s">
        <v>9</v>
      </c>
      <c r="Q790" s="3" t="s">
        <v>227</v>
      </c>
      <c r="R790" s="23">
        <v>6.0430000000000001</v>
      </c>
      <c r="S790" s="23">
        <v>5.9649999999999999</v>
      </c>
      <c r="T790" s="23">
        <v>6.2850000000000001</v>
      </c>
      <c r="U790" s="23">
        <v>6.1070000000000002</v>
      </c>
      <c r="V790" s="23">
        <v>6.0880000000000001</v>
      </c>
      <c r="W790" s="23">
        <v>6.0339999999999998</v>
      </c>
      <c r="X790" s="23">
        <v>6.04</v>
      </c>
      <c r="Y790" s="23">
        <v>6.0270000000000001</v>
      </c>
      <c r="Z790" s="23">
        <v>6.0140000000000002</v>
      </c>
      <c r="AA790" s="23">
        <v>6.0119999999999996</v>
      </c>
      <c r="AB790" s="23">
        <v>6.1840000000000002</v>
      </c>
      <c r="AC790" s="23">
        <v>6.1269999999999998</v>
      </c>
      <c r="AD790" s="23">
        <v>6.0720000000000001</v>
      </c>
      <c r="AE790" s="23">
        <v>6.0739999999999998</v>
      </c>
      <c r="AF790" s="23">
        <v>6.0259999999999998</v>
      </c>
      <c r="AG790" s="23">
        <v>5.9119999999999999</v>
      </c>
      <c r="AH790" s="23">
        <f t="shared" si="777"/>
        <v>5.9689999999999994</v>
      </c>
      <c r="AI790" s="7">
        <v>4.8899999999999997</v>
      </c>
      <c r="AJ790" s="7">
        <v>6.16</v>
      </c>
      <c r="AK790" s="7">
        <v>6.02</v>
      </c>
      <c r="AL790" s="7">
        <v>6.01</v>
      </c>
      <c r="AM790" s="7">
        <v>5.97</v>
      </c>
      <c r="AN790" s="7">
        <v>6.42</v>
      </c>
      <c r="AO790" s="7">
        <v>6.44</v>
      </c>
      <c r="AP790" s="3"/>
      <c r="AQ790" s="23">
        <f t="shared" si="751"/>
        <v>1.6000000000000014E-2</v>
      </c>
      <c r="AR790" s="23">
        <f t="shared" si="774"/>
        <v>-6.2000000000000277E-2</v>
      </c>
      <c r="AS790" s="23">
        <f t="shared" si="775"/>
        <v>0.25800000000000001</v>
      </c>
      <c r="AT790" s="23">
        <f t="shared" si="753"/>
        <v>8.0000000000000071E-2</v>
      </c>
      <c r="AU790" s="23">
        <f t="shared" si="754"/>
        <v>6.0999999999999943E-2</v>
      </c>
      <c r="AV790" s="23">
        <f t="shared" si="755"/>
        <v>6.9999999999996732E-3</v>
      </c>
      <c r="AW790" s="23">
        <f t="shared" si="756"/>
        <v>1.2999999999999901E-2</v>
      </c>
      <c r="AX790" s="23">
        <f t="shared" si="757"/>
        <v>0</v>
      </c>
      <c r="AY790" s="23">
        <f t="shared" si="758"/>
        <v>-1.2999999999999901E-2</v>
      </c>
      <c r="AZ790" s="23">
        <f t="shared" si="759"/>
        <v>-1.5000000000000568E-2</v>
      </c>
      <c r="BA790" s="23">
        <f t="shared" si="760"/>
        <v>0.15700000000000003</v>
      </c>
      <c r="BB790" s="23">
        <f t="shared" si="761"/>
        <v>9.9999999999999645E-2</v>
      </c>
      <c r="BC790" s="23">
        <f t="shared" si="762"/>
        <v>4.4999999999999929E-2</v>
      </c>
      <c r="BD790" s="23">
        <f t="shared" si="763"/>
        <v>4.6999999999999709E-2</v>
      </c>
      <c r="BE790" s="23">
        <f t="shared" si="764"/>
        <v>-1.000000000000334E-3</v>
      </c>
      <c r="BF790" s="23">
        <f t="shared" si="765"/>
        <v>-0.11500000000000021</v>
      </c>
      <c r="BG790" s="23">
        <f t="shared" si="766"/>
        <v>-5.8000000000000718E-2</v>
      </c>
      <c r="BH790" s="23">
        <f t="shared" si="767"/>
        <v>-1.1370000000000005</v>
      </c>
      <c r="BI790" s="23">
        <f t="shared" si="768"/>
        <v>0.13300000000000001</v>
      </c>
      <c r="BJ790" s="23">
        <f t="shared" si="769"/>
        <v>-7.0000000000005613E-3</v>
      </c>
      <c r="BK790" s="23">
        <f t="shared" si="770"/>
        <v>-1.7000000000000348E-2</v>
      </c>
      <c r="BL790" s="23">
        <f t="shared" si="771"/>
        <v>-5.7000000000000384E-2</v>
      </c>
      <c r="BM790" s="23">
        <f t="shared" si="772"/>
        <v>0.39299999999999979</v>
      </c>
      <c r="BN790" s="23">
        <f t="shared" si="773"/>
        <v>0.41300000000000026</v>
      </c>
      <c r="BP790" s="8">
        <f t="shared" si="778"/>
        <v>1.6000000000000014E-2</v>
      </c>
      <c r="BQ790" s="8">
        <f t="shared" si="779"/>
        <v>6.2000000000000277E-2</v>
      </c>
      <c r="BR790" s="8">
        <f t="shared" si="780"/>
        <v>0.25800000000000001</v>
      </c>
      <c r="BS790" s="8">
        <f t="shared" si="781"/>
        <v>8.0000000000000071E-2</v>
      </c>
      <c r="BT790" s="8">
        <f t="shared" si="782"/>
        <v>6.0999999999999943E-2</v>
      </c>
      <c r="BU790" s="8">
        <f t="shared" si="783"/>
        <v>6.9999999999996732E-3</v>
      </c>
      <c r="BV790" s="8">
        <f t="shared" si="784"/>
        <v>1.2999999999999901E-2</v>
      </c>
      <c r="BW790" s="8">
        <f t="shared" si="785"/>
        <v>0</v>
      </c>
      <c r="BX790" s="8">
        <f t="shared" si="786"/>
        <v>1.2999999999999901E-2</v>
      </c>
      <c r="BY790" s="8">
        <f t="shared" si="787"/>
        <v>1.5000000000000568E-2</v>
      </c>
      <c r="BZ790" s="8">
        <f t="shared" si="788"/>
        <v>0.15700000000000003</v>
      </c>
      <c r="CA790" s="8">
        <f t="shared" si="789"/>
        <v>9.9999999999999645E-2</v>
      </c>
      <c r="CB790" s="8">
        <f t="shared" si="790"/>
        <v>4.4999999999999929E-2</v>
      </c>
      <c r="CC790" s="8">
        <f t="shared" si="791"/>
        <v>4.6999999999999709E-2</v>
      </c>
      <c r="CD790" s="8">
        <f t="shared" si="792"/>
        <v>1.000000000000334E-3</v>
      </c>
      <c r="CE790" s="8">
        <f t="shared" si="793"/>
        <v>0.11500000000000021</v>
      </c>
      <c r="CF790" s="8">
        <f t="shared" si="794"/>
        <v>5.8000000000000718E-2</v>
      </c>
      <c r="CG790" s="8">
        <f t="shared" si="795"/>
        <v>1.1370000000000005</v>
      </c>
      <c r="CH790" s="8">
        <f t="shared" si="796"/>
        <v>0.13300000000000001</v>
      </c>
      <c r="CI790" s="8">
        <f t="shared" si="797"/>
        <v>7.0000000000005613E-3</v>
      </c>
      <c r="CJ790" s="8">
        <f t="shared" si="798"/>
        <v>1.7000000000000348E-2</v>
      </c>
      <c r="CK790" s="8">
        <f t="shared" si="799"/>
        <v>5.7000000000000384E-2</v>
      </c>
      <c r="CL790" s="8">
        <f t="shared" si="800"/>
        <v>0.39299999999999979</v>
      </c>
      <c r="CM790" s="8">
        <f t="shared" si="801"/>
        <v>0.41300000000000026</v>
      </c>
      <c r="CN790" s="8"/>
    </row>
    <row r="791" spans="1:92">
      <c r="A791" s="1">
        <f t="shared" si="752"/>
        <v>789</v>
      </c>
      <c r="B791" s="19"/>
      <c r="C791" s="1">
        <v>5</v>
      </c>
      <c r="D791" s="4">
        <f t="shared" si="750"/>
        <v>35</v>
      </c>
      <c r="E791" s="4" t="s">
        <v>148</v>
      </c>
      <c r="F791" s="4">
        <v>1</v>
      </c>
      <c r="G791" s="4" t="s">
        <v>16</v>
      </c>
      <c r="H791" s="4" t="s">
        <v>192</v>
      </c>
      <c r="I791" s="4"/>
      <c r="J791" s="5">
        <v>92.3</v>
      </c>
      <c r="K791" s="67">
        <v>0.02</v>
      </c>
      <c r="L791" s="41">
        <v>6.1109999999999998</v>
      </c>
      <c r="M791" s="132" t="s">
        <v>225</v>
      </c>
      <c r="N791" s="1" t="s">
        <v>15</v>
      </c>
      <c r="O791" s="23">
        <v>6.1360000000000001</v>
      </c>
      <c r="P791" s="1" t="s">
        <v>9</v>
      </c>
      <c r="Q791" s="3"/>
      <c r="R791" s="23">
        <v>6.2830000000000004</v>
      </c>
      <c r="S791" s="23">
        <v>6.01</v>
      </c>
      <c r="T791" s="23">
        <v>6.375</v>
      </c>
      <c r="U791" s="38"/>
      <c r="V791" s="23">
        <v>6.173</v>
      </c>
      <c r="W791" s="23">
        <v>6.125</v>
      </c>
      <c r="X791" s="23">
        <v>6.13</v>
      </c>
      <c r="Y791" s="23">
        <v>6.6539999999999999</v>
      </c>
      <c r="Z791" s="23">
        <v>6.0990000000000002</v>
      </c>
      <c r="AA791" s="23">
        <v>6.0919999999999996</v>
      </c>
      <c r="AB791" s="23">
        <v>6.2510000000000003</v>
      </c>
      <c r="AC791" s="23">
        <v>6.1980000000000004</v>
      </c>
      <c r="AD791" s="23">
        <v>6.1340000000000003</v>
      </c>
      <c r="AE791" s="23">
        <v>6.1310000000000002</v>
      </c>
      <c r="AF791" s="23">
        <v>6.0640000000000001</v>
      </c>
      <c r="AG791" s="23">
        <v>6.0529999999999999</v>
      </c>
      <c r="AH791" s="23">
        <f t="shared" si="777"/>
        <v>6.0585000000000004</v>
      </c>
      <c r="AI791" s="42"/>
      <c r="AJ791" s="42"/>
      <c r="AK791" s="42"/>
      <c r="AL791" s="42"/>
      <c r="AM791" s="42"/>
      <c r="AN791" s="42"/>
      <c r="AO791" s="42"/>
      <c r="AP791" s="3"/>
      <c r="AQ791" s="23">
        <f t="shared" si="751"/>
        <v>0.1720000000000006</v>
      </c>
      <c r="AR791" s="23">
        <f t="shared" si="774"/>
        <v>-0.10099999999999998</v>
      </c>
      <c r="AS791" s="23">
        <f t="shared" si="775"/>
        <v>0.26400000000000023</v>
      </c>
      <c r="AT791" s="23" t="str">
        <f t="shared" si="753"/>
        <v/>
      </c>
      <c r="AU791" s="23">
        <f t="shared" si="754"/>
        <v>6.2000000000000277E-2</v>
      </c>
      <c r="AV791" s="23">
        <f t="shared" si="755"/>
        <v>1.4000000000000234E-2</v>
      </c>
      <c r="AW791" s="23">
        <f t="shared" si="756"/>
        <v>1.9000000000000128E-2</v>
      </c>
      <c r="AX791" s="23">
        <f t="shared" si="757"/>
        <v>0.54300000000000015</v>
      </c>
      <c r="AY791" s="23">
        <f t="shared" si="758"/>
        <v>-1.1999999999999567E-2</v>
      </c>
      <c r="AZ791" s="23">
        <f t="shared" si="759"/>
        <v>-1.9000000000000128E-2</v>
      </c>
      <c r="BA791" s="23">
        <f t="shared" si="760"/>
        <v>0.14000000000000057</v>
      </c>
      <c r="BB791" s="23">
        <f t="shared" si="761"/>
        <v>8.7000000000000632E-2</v>
      </c>
      <c r="BC791" s="23">
        <f t="shared" si="762"/>
        <v>2.3000000000000576E-2</v>
      </c>
      <c r="BD791" s="23">
        <f t="shared" si="763"/>
        <v>2.0000000000000462E-2</v>
      </c>
      <c r="BE791" s="23">
        <f t="shared" si="764"/>
        <v>-4.6999999999999709E-2</v>
      </c>
      <c r="BF791" s="23">
        <f t="shared" si="765"/>
        <v>-5.7999999999999829E-2</v>
      </c>
      <c r="BG791" s="23">
        <f t="shared" si="766"/>
        <v>-5.2499999999999325E-2</v>
      </c>
      <c r="BH791" s="23" t="str">
        <f t="shared" si="767"/>
        <v/>
      </c>
      <c r="BI791" s="23" t="str">
        <f t="shared" si="768"/>
        <v/>
      </c>
      <c r="BJ791" s="23" t="str">
        <f t="shared" si="769"/>
        <v/>
      </c>
      <c r="BK791" s="23" t="str">
        <f t="shared" si="770"/>
        <v/>
      </c>
      <c r="BL791" s="23" t="str">
        <f t="shared" si="771"/>
        <v/>
      </c>
      <c r="BM791" s="23" t="str">
        <f t="shared" si="772"/>
        <v/>
      </c>
      <c r="BN791" s="23" t="str">
        <f t="shared" si="773"/>
        <v/>
      </c>
      <c r="BP791" s="8">
        <f t="shared" si="778"/>
        <v>0.1720000000000006</v>
      </c>
      <c r="BQ791" s="8">
        <f t="shared" si="779"/>
        <v>0.10099999999999998</v>
      </c>
      <c r="BR791" s="8">
        <f t="shared" si="780"/>
        <v>0.26400000000000023</v>
      </c>
      <c r="BS791" s="8" t="str">
        <f t="shared" si="781"/>
        <v/>
      </c>
      <c r="BT791" s="8">
        <f t="shared" si="782"/>
        <v>6.2000000000000277E-2</v>
      </c>
      <c r="BU791" s="8">
        <f t="shared" si="783"/>
        <v>1.4000000000000234E-2</v>
      </c>
      <c r="BV791" s="8">
        <f t="shared" si="784"/>
        <v>1.9000000000000128E-2</v>
      </c>
      <c r="BW791" s="8">
        <f t="shared" si="785"/>
        <v>0.54300000000000015</v>
      </c>
      <c r="BX791" s="8">
        <f t="shared" si="786"/>
        <v>1.1999999999999567E-2</v>
      </c>
      <c r="BY791" s="8">
        <f t="shared" si="787"/>
        <v>1.9000000000000128E-2</v>
      </c>
      <c r="BZ791" s="8">
        <f t="shared" si="788"/>
        <v>0.14000000000000057</v>
      </c>
      <c r="CA791" s="8">
        <f t="shared" si="789"/>
        <v>8.7000000000000632E-2</v>
      </c>
      <c r="CB791" s="8">
        <f t="shared" si="790"/>
        <v>2.3000000000000576E-2</v>
      </c>
      <c r="CC791" s="8">
        <f t="shared" si="791"/>
        <v>2.0000000000000462E-2</v>
      </c>
      <c r="CD791" s="8">
        <f t="shared" si="792"/>
        <v>4.6999999999999709E-2</v>
      </c>
      <c r="CE791" s="8">
        <f t="shared" si="793"/>
        <v>5.7999999999999829E-2</v>
      </c>
      <c r="CF791" s="8">
        <f t="shared" si="794"/>
        <v>5.2499999999999325E-2</v>
      </c>
      <c r="CG791" s="8" t="str">
        <f t="shared" si="795"/>
        <v/>
      </c>
      <c r="CH791" s="8" t="str">
        <f t="shared" si="796"/>
        <v/>
      </c>
      <c r="CI791" s="8" t="str">
        <f t="shared" si="797"/>
        <v/>
      </c>
      <c r="CJ791" s="8" t="str">
        <f t="shared" si="798"/>
        <v/>
      </c>
      <c r="CK791" s="8" t="str">
        <f t="shared" si="799"/>
        <v/>
      </c>
      <c r="CL791" s="8" t="str">
        <f t="shared" si="800"/>
        <v/>
      </c>
      <c r="CM791" s="8" t="str">
        <f t="shared" si="801"/>
        <v/>
      </c>
      <c r="CN791" s="8"/>
    </row>
    <row r="792" spans="1:92">
      <c r="A792" s="1">
        <f t="shared" si="752"/>
        <v>790</v>
      </c>
      <c r="B792" s="19"/>
      <c r="C792" s="1">
        <v>5</v>
      </c>
      <c r="D792" s="4">
        <f t="shared" si="750"/>
        <v>35</v>
      </c>
      <c r="E792" s="4" t="s">
        <v>157</v>
      </c>
      <c r="F792" s="4">
        <v>1</v>
      </c>
      <c r="G792" s="4" t="s">
        <v>13</v>
      </c>
      <c r="H792" s="4" t="s">
        <v>19</v>
      </c>
      <c r="I792" s="4"/>
      <c r="J792" s="5">
        <v>92.5</v>
      </c>
      <c r="K792" s="67">
        <v>0.16400000000000001</v>
      </c>
      <c r="L792" s="41">
        <v>6.2469999999999999</v>
      </c>
      <c r="M792" s="132" t="s">
        <v>225</v>
      </c>
      <c r="N792" s="1" t="s">
        <v>15</v>
      </c>
      <c r="O792" s="23">
        <v>6.2169999999999996</v>
      </c>
      <c r="P792" s="1" t="s">
        <v>9</v>
      </c>
      <c r="Q792" s="3" t="s">
        <v>227</v>
      </c>
      <c r="R792" s="23">
        <v>6.4119999999999999</v>
      </c>
      <c r="S792" s="23">
        <v>6.3</v>
      </c>
      <c r="T792" s="23">
        <v>6.5590000000000002</v>
      </c>
      <c r="U792" s="23">
        <v>6.3559999999999999</v>
      </c>
      <c r="V792" s="23">
        <v>6.3529999999999998</v>
      </c>
      <c r="W792" s="23">
        <v>6.2910000000000004</v>
      </c>
      <c r="X792" s="23">
        <v>6.2830000000000004</v>
      </c>
      <c r="Y792" s="23">
        <v>6.2670000000000003</v>
      </c>
      <c r="Z792" s="23">
        <v>6.2510000000000003</v>
      </c>
      <c r="AA792" s="23">
        <v>6.2539999999999996</v>
      </c>
      <c r="AB792" s="23">
        <v>6.407</v>
      </c>
      <c r="AC792" s="23">
        <v>6.3650000000000002</v>
      </c>
      <c r="AD792" s="23">
        <v>6.3440000000000003</v>
      </c>
      <c r="AE792" s="23">
        <v>6.2709999999999999</v>
      </c>
      <c r="AF792" s="23">
        <v>6.3529999999999998</v>
      </c>
      <c r="AG792" s="23">
        <v>6.1070000000000002</v>
      </c>
      <c r="AH792" s="23">
        <f t="shared" si="777"/>
        <v>6.23</v>
      </c>
      <c r="AI792" s="7">
        <v>7.73</v>
      </c>
      <c r="AJ792" s="7">
        <v>6.62</v>
      </c>
      <c r="AK792" s="7">
        <v>6.36</v>
      </c>
      <c r="AL792" s="7">
        <v>6.45</v>
      </c>
      <c r="AM792" s="7">
        <v>6.38</v>
      </c>
      <c r="AN792" s="7">
        <v>6.71</v>
      </c>
      <c r="AO792" s="7">
        <v>6.48</v>
      </c>
      <c r="AP792" s="3"/>
      <c r="AQ792" s="23">
        <f t="shared" si="751"/>
        <v>0.16500000000000004</v>
      </c>
      <c r="AR792" s="23">
        <f t="shared" si="774"/>
        <v>5.2999999999999936E-2</v>
      </c>
      <c r="AS792" s="23">
        <f t="shared" si="775"/>
        <v>0.31200000000000028</v>
      </c>
      <c r="AT792" s="23">
        <f t="shared" si="753"/>
        <v>0.10899999999999999</v>
      </c>
      <c r="AU792" s="23">
        <f t="shared" si="754"/>
        <v>0.10599999999999987</v>
      </c>
      <c r="AV792" s="23">
        <f t="shared" si="755"/>
        <v>4.4000000000000483E-2</v>
      </c>
      <c r="AW792" s="23">
        <f t="shared" si="756"/>
        <v>3.6000000000000476E-2</v>
      </c>
      <c r="AX792" s="23">
        <f t="shared" si="757"/>
        <v>2.0000000000000462E-2</v>
      </c>
      <c r="AY792" s="23">
        <f t="shared" si="758"/>
        <v>4.0000000000004476E-3</v>
      </c>
      <c r="AZ792" s="23">
        <f t="shared" si="759"/>
        <v>6.9999999999996732E-3</v>
      </c>
      <c r="BA792" s="23">
        <f t="shared" si="760"/>
        <v>0.16000000000000014</v>
      </c>
      <c r="BB792" s="23">
        <f t="shared" si="761"/>
        <v>0.11800000000000033</v>
      </c>
      <c r="BC792" s="23">
        <f t="shared" si="762"/>
        <v>9.7000000000000419E-2</v>
      </c>
      <c r="BD792" s="23">
        <f t="shared" si="763"/>
        <v>2.4000000000000021E-2</v>
      </c>
      <c r="BE792" s="23">
        <f t="shared" si="764"/>
        <v>0.10599999999999987</v>
      </c>
      <c r="BF792" s="23">
        <f t="shared" si="765"/>
        <v>-0.13999999999999968</v>
      </c>
      <c r="BG792" s="23">
        <f t="shared" si="766"/>
        <v>-1.699999999999946E-2</v>
      </c>
      <c r="BH792" s="23">
        <f t="shared" si="767"/>
        <v>1.4830000000000005</v>
      </c>
      <c r="BI792" s="23">
        <f t="shared" si="768"/>
        <v>0.37300000000000022</v>
      </c>
      <c r="BJ792" s="23">
        <f t="shared" si="769"/>
        <v>0.11300000000000043</v>
      </c>
      <c r="BK792" s="23">
        <f t="shared" si="770"/>
        <v>0.20300000000000029</v>
      </c>
      <c r="BL792" s="23">
        <f t="shared" si="771"/>
        <v>0.13300000000000001</v>
      </c>
      <c r="BM792" s="23">
        <f t="shared" si="772"/>
        <v>0.46300000000000008</v>
      </c>
      <c r="BN792" s="23">
        <f t="shared" si="773"/>
        <v>0.23300000000000054</v>
      </c>
      <c r="BP792" s="8">
        <f t="shared" si="778"/>
        <v>0.16500000000000004</v>
      </c>
      <c r="BQ792" s="8">
        <f t="shared" si="779"/>
        <v>5.2999999999999936E-2</v>
      </c>
      <c r="BR792" s="8">
        <f t="shared" si="780"/>
        <v>0.31200000000000028</v>
      </c>
      <c r="BS792" s="8">
        <f t="shared" si="781"/>
        <v>0.10899999999999999</v>
      </c>
      <c r="BT792" s="8">
        <f t="shared" si="782"/>
        <v>0.10599999999999987</v>
      </c>
      <c r="BU792" s="8">
        <f t="shared" si="783"/>
        <v>4.4000000000000483E-2</v>
      </c>
      <c r="BV792" s="8">
        <f t="shared" si="784"/>
        <v>3.6000000000000476E-2</v>
      </c>
      <c r="BW792" s="8">
        <f t="shared" si="785"/>
        <v>2.0000000000000462E-2</v>
      </c>
      <c r="BX792" s="8">
        <f t="shared" si="786"/>
        <v>4.0000000000004476E-3</v>
      </c>
      <c r="BY792" s="8">
        <f t="shared" si="787"/>
        <v>6.9999999999996732E-3</v>
      </c>
      <c r="BZ792" s="8">
        <f t="shared" si="788"/>
        <v>0.16000000000000014</v>
      </c>
      <c r="CA792" s="8">
        <f t="shared" si="789"/>
        <v>0.11800000000000033</v>
      </c>
      <c r="CB792" s="8">
        <f t="shared" si="790"/>
        <v>9.7000000000000419E-2</v>
      </c>
      <c r="CC792" s="8">
        <f t="shared" si="791"/>
        <v>2.4000000000000021E-2</v>
      </c>
      <c r="CD792" s="8">
        <f t="shared" si="792"/>
        <v>0.10599999999999987</v>
      </c>
      <c r="CE792" s="8">
        <f t="shared" si="793"/>
        <v>0.13999999999999968</v>
      </c>
      <c r="CF792" s="8">
        <f t="shared" si="794"/>
        <v>1.699999999999946E-2</v>
      </c>
      <c r="CG792" s="8">
        <f t="shared" si="795"/>
        <v>1.4830000000000005</v>
      </c>
      <c r="CH792" s="8">
        <f t="shared" si="796"/>
        <v>0.37300000000000022</v>
      </c>
      <c r="CI792" s="8">
        <f t="shared" si="797"/>
        <v>0.11300000000000043</v>
      </c>
      <c r="CJ792" s="8">
        <f t="shared" si="798"/>
        <v>0.20300000000000029</v>
      </c>
      <c r="CK792" s="8">
        <f t="shared" si="799"/>
        <v>0.13300000000000001</v>
      </c>
      <c r="CL792" s="8">
        <f t="shared" si="800"/>
        <v>0.46300000000000008</v>
      </c>
      <c r="CM792" s="8">
        <f t="shared" si="801"/>
        <v>0.23300000000000054</v>
      </c>
      <c r="CN792" s="8"/>
    </row>
    <row r="793" spans="1:92">
      <c r="A793" s="1">
        <f t="shared" si="752"/>
        <v>791</v>
      </c>
      <c r="B793" s="19"/>
      <c r="C793" s="1">
        <v>5</v>
      </c>
      <c r="D793" s="4">
        <f t="shared" si="750"/>
        <v>35</v>
      </c>
      <c r="E793" s="4" t="s">
        <v>135</v>
      </c>
      <c r="F793" s="4">
        <v>1</v>
      </c>
      <c r="G793" s="4" t="s">
        <v>13</v>
      </c>
      <c r="H793" s="4" t="s">
        <v>19</v>
      </c>
      <c r="I793" s="4"/>
      <c r="J793" s="5">
        <v>86.3</v>
      </c>
      <c r="K793" s="67">
        <v>1E-3</v>
      </c>
      <c r="L793" s="41">
        <v>6.2759999999999998</v>
      </c>
      <c r="M793" s="132" t="s">
        <v>225</v>
      </c>
      <c r="N793" s="1" t="s">
        <v>15</v>
      </c>
      <c r="O793" s="23">
        <v>6.2750000000000004</v>
      </c>
      <c r="P793" s="1" t="s">
        <v>9</v>
      </c>
      <c r="Q793" s="3" t="s">
        <v>227</v>
      </c>
      <c r="R793" s="23">
        <v>6.6379999999999999</v>
      </c>
      <c r="S793" s="23">
        <v>6.4669999999999996</v>
      </c>
      <c r="T793" s="23">
        <v>6.6959999999999997</v>
      </c>
      <c r="U793" s="23">
        <v>6.5449999999999999</v>
      </c>
      <c r="V793" s="23">
        <v>6.5090000000000003</v>
      </c>
      <c r="W793" s="23">
        <v>6.391</v>
      </c>
      <c r="X793" s="23">
        <v>6.3869999999999996</v>
      </c>
      <c r="Y793" s="23">
        <v>6.3639999999999999</v>
      </c>
      <c r="Z793" s="23">
        <v>6.3150000000000004</v>
      </c>
      <c r="AA793" s="23">
        <v>6.298</v>
      </c>
      <c r="AB793" s="23">
        <v>6.407</v>
      </c>
      <c r="AC793" s="23">
        <v>6.4</v>
      </c>
      <c r="AD793" s="23">
        <v>6.4219999999999997</v>
      </c>
      <c r="AE793" s="23">
        <v>6.1929999999999996</v>
      </c>
      <c r="AF793" s="23">
        <v>6.4690000000000003</v>
      </c>
      <c r="AG793" s="23">
        <v>6.2889999999999997</v>
      </c>
      <c r="AH793" s="23">
        <f t="shared" si="777"/>
        <v>6.3789999999999996</v>
      </c>
      <c r="AI793" s="7">
        <v>6.47</v>
      </c>
      <c r="AJ793" s="7">
        <v>6.41</v>
      </c>
      <c r="AK793" s="7">
        <v>5.84</v>
      </c>
      <c r="AL793" s="7">
        <v>6.43</v>
      </c>
      <c r="AM793" s="7">
        <v>6.34</v>
      </c>
      <c r="AN793" s="7">
        <v>6.58</v>
      </c>
      <c r="AO793" s="7">
        <v>6.53</v>
      </c>
      <c r="AP793" s="3"/>
      <c r="AQ793" s="23">
        <f t="shared" si="751"/>
        <v>0.3620000000000001</v>
      </c>
      <c r="AR793" s="23">
        <f t="shared" si="774"/>
        <v>0.19099999999999984</v>
      </c>
      <c r="AS793" s="23">
        <f t="shared" si="775"/>
        <v>0.41999999999999993</v>
      </c>
      <c r="AT793" s="23">
        <f t="shared" si="753"/>
        <v>0.26900000000000013</v>
      </c>
      <c r="AU793" s="23">
        <f t="shared" si="754"/>
        <v>0.23300000000000054</v>
      </c>
      <c r="AV793" s="23">
        <f t="shared" si="755"/>
        <v>0.11500000000000021</v>
      </c>
      <c r="AW793" s="23">
        <f t="shared" si="756"/>
        <v>0.11099999999999977</v>
      </c>
      <c r="AX793" s="23">
        <f t="shared" si="757"/>
        <v>8.8000000000000078E-2</v>
      </c>
      <c r="AY793" s="23">
        <f t="shared" si="758"/>
        <v>3.900000000000059E-2</v>
      </c>
      <c r="AZ793" s="23">
        <f t="shared" si="759"/>
        <v>2.2000000000000242E-2</v>
      </c>
      <c r="BA793" s="23">
        <f t="shared" si="760"/>
        <v>0.13100000000000023</v>
      </c>
      <c r="BB793" s="23">
        <f t="shared" si="761"/>
        <v>0.12400000000000055</v>
      </c>
      <c r="BC793" s="23">
        <f t="shared" si="762"/>
        <v>0.14599999999999991</v>
      </c>
      <c r="BD793" s="23">
        <f t="shared" si="763"/>
        <v>-8.3000000000000185E-2</v>
      </c>
      <c r="BE793" s="23">
        <f t="shared" si="764"/>
        <v>0.1930000000000005</v>
      </c>
      <c r="BF793" s="23">
        <f t="shared" si="765"/>
        <v>1.2999999999999901E-2</v>
      </c>
      <c r="BG793" s="23">
        <f t="shared" si="766"/>
        <v>0.10299999999999976</v>
      </c>
      <c r="BH793" s="23">
        <f t="shared" si="767"/>
        <v>0.19399999999999995</v>
      </c>
      <c r="BI793" s="23">
        <f t="shared" si="768"/>
        <v>0.13400000000000034</v>
      </c>
      <c r="BJ793" s="23">
        <f t="shared" si="769"/>
        <v>-0.43599999999999994</v>
      </c>
      <c r="BK793" s="23">
        <f t="shared" si="770"/>
        <v>0.15399999999999991</v>
      </c>
      <c r="BL793" s="23">
        <f t="shared" si="771"/>
        <v>6.4000000000000057E-2</v>
      </c>
      <c r="BM793" s="23">
        <f t="shared" si="772"/>
        <v>0.30400000000000027</v>
      </c>
      <c r="BN793" s="23">
        <f t="shared" si="773"/>
        <v>0.25400000000000045</v>
      </c>
      <c r="BP793" s="8">
        <f t="shared" si="778"/>
        <v>0.3620000000000001</v>
      </c>
      <c r="BQ793" s="8">
        <f t="shared" si="779"/>
        <v>0.19099999999999984</v>
      </c>
      <c r="BR793" s="8">
        <f t="shared" si="780"/>
        <v>0.41999999999999993</v>
      </c>
      <c r="BS793" s="8">
        <f t="shared" si="781"/>
        <v>0.26900000000000013</v>
      </c>
      <c r="BT793" s="8">
        <f t="shared" si="782"/>
        <v>0.23300000000000054</v>
      </c>
      <c r="BU793" s="8">
        <f t="shared" si="783"/>
        <v>0.11500000000000021</v>
      </c>
      <c r="BV793" s="8">
        <f t="shared" si="784"/>
        <v>0.11099999999999977</v>
      </c>
      <c r="BW793" s="8">
        <f t="shared" si="785"/>
        <v>8.8000000000000078E-2</v>
      </c>
      <c r="BX793" s="8">
        <f t="shared" si="786"/>
        <v>3.900000000000059E-2</v>
      </c>
      <c r="BY793" s="8">
        <f t="shared" si="787"/>
        <v>2.2000000000000242E-2</v>
      </c>
      <c r="BZ793" s="8">
        <f t="shared" si="788"/>
        <v>0.13100000000000023</v>
      </c>
      <c r="CA793" s="8">
        <f t="shared" si="789"/>
        <v>0.12400000000000055</v>
      </c>
      <c r="CB793" s="8">
        <f t="shared" si="790"/>
        <v>0.14599999999999991</v>
      </c>
      <c r="CC793" s="8">
        <f t="shared" si="791"/>
        <v>8.3000000000000185E-2</v>
      </c>
      <c r="CD793" s="8">
        <f t="shared" si="792"/>
        <v>0.1930000000000005</v>
      </c>
      <c r="CE793" s="8">
        <f t="shared" si="793"/>
        <v>1.2999999999999901E-2</v>
      </c>
      <c r="CF793" s="8">
        <f t="shared" si="794"/>
        <v>0.10299999999999976</v>
      </c>
      <c r="CG793" s="8">
        <f t="shared" si="795"/>
        <v>0.19399999999999995</v>
      </c>
      <c r="CH793" s="8">
        <f t="shared" si="796"/>
        <v>0.13400000000000034</v>
      </c>
      <c r="CI793" s="8">
        <f t="shared" si="797"/>
        <v>0.43599999999999994</v>
      </c>
      <c r="CJ793" s="8">
        <f t="shared" si="798"/>
        <v>0.15399999999999991</v>
      </c>
      <c r="CK793" s="8">
        <f t="shared" si="799"/>
        <v>6.4000000000000057E-2</v>
      </c>
      <c r="CL793" s="8">
        <f t="shared" si="800"/>
        <v>0.30400000000000027</v>
      </c>
      <c r="CM793" s="8">
        <f t="shared" si="801"/>
        <v>0.25400000000000045</v>
      </c>
      <c r="CN793" s="8"/>
    </row>
    <row r="794" spans="1:92">
      <c r="A794" s="1">
        <f t="shared" si="752"/>
        <v>792</v>
      </c>
      <c r="B794" s="19"/>
      <c r="C794" s="1">
        <v>5</v>
      </c>
      <c r="D794" s="4">
        <f t="shared" si="750"/>
        <v>35</v>
      </c>
      <c r="E794" s="4" t="s">
        <v>157</v>
      </c>
      <c r="F794" s="4">
        <v>1</v>
      </c>
      <c r="G794" s="4" t="s">
        <v>16</v>
      </c>
      <c r="H794" s="4" t="s">
        <v>25</v>
      </c>
      <c r="I794" s="4"/>
      <c r="J794" s="5">
        <v>92.6</v>
      </c>
      <c r="K794" s="67">
        <v>3.0000000000000001E-3</v>
      </c>
      <c r="L794" s="41">
        <v>6.8319999999999999</v>
      </c>
      <c r="M794" s="132" t="s">
        <v>225</v>
      </c>
      <c r="N794" s="1" t="s">
        <v>15</v>
      </c>
      <c r="O794" s="23">
        <v>6.7430000000000003</v>
      </c>
      <c r="P794" s="1" t="s">
        <v>9</v>
      </c>
      <c r="Q794" s="3" t="s">
        <v>227</v>
      </c>
      <c r="R794" s="23">
        <v>6.9989999999999997</v>
      </c>
      <c r="S794" s="23">
        <v>6.8929999999999998</v>
      </c>
      <c r="T794" s="23">
        <v>7.0949999999999998</v>
      </c>
      <c r="U794" s="23">
        <v>6.9249999999999998</v>
      </c>
      <c r="V794" s="23">
        <v>6.9260000000000002</v>
      </c>
      <c r="W794" s="23">
        <v>6.8490000000000002</v>
      </c>
      <c r="X794" s="23">
        <v>6.8540000000000001</v>
      </c>
      <c r="Y794" s="23">
        <v>6.8460000000000001</v>
      </c>
      <c r="Z794" s="23">
        <v>6.83</v>
      </c>
      <c r="AA794" s="23">
        <v>6.835</v>
      </c>
      <c r="AB794" s="23">
        <v>6.93</v>
      </c>
      <c r="AC794" s="23">
        <v>6.9080000000000004</v>
      </c>
      <c r="AD794" s="23">
        <v>6.9020000000000001</v>
      </c>
      <c r="AE794" s="23">
        <v>6.7960000000000003</v>
      </c>
      <c r="AF794" s="23">
        <v>6.9139999999999997</v>
      </c>
      <c r="AG794" s="23">
        <v>6.6879999999999997</v>
      </c>
      <c r="AH794" s="23">
        <f t="shared" si="777"/>
        <v>6.8010000000000002</v>
      </c>
      <c r="AI794" s="7">
        <v>5.82</v>
      </c>
      <c r="AJ794" s="7">
        <v>6.75</v>
      </c>
      <c r="AK794" s="7">
        <v>6.11</v>
      </c>
      <c r="AL794" s="7">
        <v>6.92</v>
      </c>
      <c r="AM794" s="7">
        <v>6.82</v>
      </c>
      <c r="AN794" s="7">
        <v>6.65</v>
      </c>
      <c r="AO794" s="7">
        <v>6.62</v>
      </c>
      <c r="AP794" s="3"/>
      <c r="AQ794" s="23">
        <f t="shared" si="751"/>
        <v>0.16699999999999982</v>
      </c>
      <c r="AR794" s="23">
        <f t="shared" si="774"/>
        <v>6.0999999999999943E-2</v>
      </c>
      <c r="AS794" s="23">
        <f t="shared" si="775"/>
        <v>0.2629999999999999</v>
      </c>
      <c r="AT794" s="23">
        <f t="shared" si="753"/>
        <v>9.2999999999999972E-2</v>
      </c>
      <c r="AU794" s="23">
        <f t="shared" si="754"/>
        <v>9.4000000000000306E-2</v>
      </c>
      <c r="AV794" s="23">
        <f t="shared" si="755"/>
        <v>1.7000000000000348E-2</v>
      </c>
      <c r="AW794" s="23">
        <f t="shared" si="756"/>
        <v>2.2000000000000242E-2</v>
      </c>
      <c r="AX794" s="23">
        <f t="shared" si="757"/>
        <v>1.4000000000000234E-2</v>
      </c>
      <c r="AY794" s="23">
        <f t="shared" si="758"/>
        <v>-1.9999999999997797E-3</v>
      </c>
      <c r="AZ794" s="23">
        <f t="shared" si="759"/>
        <v>3.0000000000001137E-3</v>
      </c>
      <c r="BA794" s="23">
        <f t="shared" si="760"/>
        <v>9.7999999999999865E-2</v>
      </c>
      <c r="BB794" s="23">
        <f t="shared" si="761"/>
        <v>7.6000000000000512E-2</v>
      </c>
      <c r="BC794" s="23">
        <f t="shared" si="762"/>
        <v>7.0000000000000284E-2</v>
      </c>
      <c r="BD794" s="23">
        <f t="shared" si="763"/>
        <v>-3.5999999999999588E-2</v>
      </c>
      <c r="BE794" s="23">
        <f t="shared" si="764"/>
        <v>8.1999999999999851E-2</v>
      </c>
      <c r="BF794" s="23">
        <f t="shared" si="765"/>
        <v>-0.14400000000000013</v>
      </c>
      <c r="BG794" s="23">
        <f t="shared" si="766"/>
        <v>-3.0999999999999694E-2</v>
      </c>
      <c r="BH794" s="23">
        <f t="shared" si="767"/>
        <v>-1.0119999999999996</v>
      </c>
      <c r="BI794" s="23">
        <f t="shared" si="768"/>
        <v>-8.1999999999999851E-2</v>
      </c>
      <c r="BJ794" s="23">
        <f t="shared" si="769"/>
        <v>-0.72199999999999953</v>
      </c>
      <c r="BK794" s="23">
        <f t="shared" si="770"/>
        <v>8.8000000000000078E-2</v>
      </c>
      <c r="BL794" s="23">
        <f t="shared" si="771"/>
        <v>-1.1999999999999567E-2</v>
      </c>
      <c r="BM794" s="23">
        <f t="shared" si="772"/>
        <v>-0.1819999999999995</v>
      </c>
      <c r="BN794" s="23">
        <f t="shared" si="773"/>
        <v>-0.21199999999999974</v>
      </c>
      <c r="BP794" s="8">
        <f t="shared" si="778"/>
        <v>0.16699999999999982</v>
      </c>
      <c r="BQ794" s="8">
        <f t="shared" si="779"/>
        <v>6.0999999999999943E-2</v>
      </c>
      <c r="BR794" s="8">
        <f t="shared" si="780"/>
        <v>0.2629999999999999</v>
      </c>
      <c r="BS794" s="8">
        <f t="shared" si="781"/>
        <v>9.2999999999999972E-2</v>
      </c>
      <c r="BT794" s="8">
        <f t="shared" si="782"/>
        <v>9.4000000000000306E-2</v>
      </c>
      <c r="BU794" s="8">
        <f t="shared" si="783"/>
        <v>1.7000000000000348E-2</v>
      </c>
      <c r="BV794" s="8">
        <f t="shared" si="784"/>
        <v>2.2000000000000242E-2</v>
      </c>
      <c r="BW794" s="8">
        <f t="shared" si="785"/>
        <v>1.4000000000000234E-2</v>
      </c>
      <c r="BX794" s="8">
        <f t="shared" si="786"/>
        <v>1.9999999999997797E-3</v>
      </c>
      <c r="BY794" s="8">
        <f t="shared" si="787"/>
        <v>3.0000000000001137E-3</v>
      </c>
      <c r="BZ794" s="8">
        <f t="shared" si="788"/>
        <v>9.7999999999999865E-2</v>
      </c>
      <c r="CA794" s="8">
        <f t="shared" si="789"/>
        <v>7.6000000000000512E-2</v>
      </c>
      <c r="CB794" s="8">
        <f t="shared" si="790"/>
        <v>7.0000000000000284E-2</v>
      </c>
      <c r="CC794" s="8">
        <f t="shared" si="791"/>
        <v>3.5999999999999588E-2</v>
      </c>
      <c r="CD794" s="8">
        <f t="shared" si="792"/>
        <v>8.1999999999999851E-2</v>
      </c>
      <c r="CE794" s="8">
        <f t="shared" si="793"/>
        <v>0.14400000000000013</v>
      </c>
      <c r="CF794" s="8">
        <f t="shared" si="794"/>
        <v>3.0999999999999694E-2</v>
      </c>
      <c r="CG794" s="8">
        <f t="shared" si="795"/>
        <v>1.0119999999999996</v>
      </c>
      <c r="CH794" s="8">
        <f t="shared" si="796"/>
        <v>8.1999999999999851E-2</v>
      </c>
      <c r="CI794" s="8">
        <f t="shared" si="797"/>
        <v>0.72199999999999953</v>
      </c>
      <c r="CJ794" s="8">
        <f t="shared" si="798"/>
        <v>8.8000000000000078E-2</v>
      </c>
      <c r="CK794" s="8">
        <f t="shared" si="799"/>
        <v>1.1999999999999567E-2</v>
      </c>
      <c r="CL794" s="8">
        <f t="shared" si="800"/>
        <v>0.1819999999999995</v>
      </c>
      <c r="CM794" s="8">
        <f t="shared" si="801"/>
        <v>0.21199999999999974</v>
      </c>
      <c r="CN794" s="8"/>
    </row>
    <row r="795" spans="1:92">
      <c r="A795" s="1">
        <f t="shared" si="752"/>
        <v>793</v>
      </c>
      <c r="B795" s="19"/>
      <c r="C795" s="1">
        <v>5</v>
      </c>
      <c r="D795" s="4">
        <f t="shared" si="750"/>
        <v>35</v>
      </c>
      <c r="E795" s="4" t="s">
        <v>162</v>
      </c>
      <c r="F795" s="4">
        <v>3</v>
      </c>
      <c r="G795" s="4" t="s">
        <v>13</v>
      </c>
      <c r="H795" s="4" t="s">
        <v>19</v>
      </c>
      <c r="I795" s="4"/>
      <c r="J795" s="5">
        <v>98.3</v>
      </c>
      <c r="K795" s="74"/>
      <c r="L795" s="41">
        <v>4.5109999999999992</v>
      </c>
      <c r="M795" s="132" t="s">
        <v>127</v>
      </c>
      <c r="N795" s="1" t="s">
        <v>15</v>
      </c>
      <c r="O795" s="23">
        <v>4.5109999999999983</v>
      </c>
      <c r="P795" s="1" t="s">
        <v>9</v>
      </c>
      <c r="Q795" s="3" t="s">
        <v>227</v>
      </c>
      <c r="R795" s="23">
        <v>4.8049999999999997</v>
      </c>
      <c r="S795" s="23">
        <v>4.7160000000000002</v>
      </c>
      <c r="T795" s="23">
        <v>4.6959999999999997</v>
      </c>
      <c r="U795" s="23">
        <v>4.1769999999999996</v>
      </c>
      <c r="V795" s="23">
        <v>4.4509999999999996</v>
      </c>
      <c r="W795" s="38"/>
      <c r="X795" s="38"/>
      <c r="Y795" s="38"/>
      <c r="Z795" s="23">
        <v>4.5279999999999996</v>
      </c>
      <c r="AA795" s="38"/>
      <c r="AB795" s="23">
        <v>4.67</v>
      </c>
      <c r="AC795" s="23">
        <v>4.6749999999999998</v>
      </c>
      <c r="AD795" s="23">
        <v>4.6890000000000001</v>
      </c>
      <c r="AE795" s="23">
        <v>4.5490000000000004</v>
      </c>
      <c r="AF795" s="23">
        <v>4.7069999999999999</v>
      </c>
      <c r="AG795" s="23">
        <v>4.258</v>
      </c>
      <c r="AH795" s="23">
        <f t="shared" si="777"/>
        <v>4.4824999999999999</v>
      </c>
      <c r="AI795" s="7">
        <v>4.24</v>
      </c>
      <c r="AJ795" s="7">
        <v>4.57</v>
      </c>
      <c r="AK795" s="7">
        <v>4.3</v>
      </c>
      <c r="AL795" s="7">
        <v>4.49</v>
      </c>
      <c r="AM795" s="7">
        <v>4.4400000000000004</v>
      </c>
      <c r="AN795" s="7">
        <v>4.76</v>
      </c>
      <c r="AO795" s="7">
        <v>4.74</v>
      </c>
      <c r="AP795" s="3"/>
      <c r="AQ795" s="23">
        <f t="shared" si="751"/>
        <v>0.29400000000000048</v>
      </c>
      <c r="AR795" s="23">
        <f t="shared" si="774"/>
        <v>0.20500000000000096</v>
      </c>
      <c r="AS795" s="23">
        <f t="shared" si="775"/>
        <v>0.1850000000000005</v>
      </c>
      <c r="AT795" s="23">
        <f t="shared" si="753"/>
        <v>-0.33399999999999963</v>
      </c>
      <c r="AU795" s="23">
        <f t="shared" si="754"/>
        <v>-5.9999999999999609E-2</v>
      </c>
      <c r="AV795" s="23" t="str">
        <f t="shared" si="755"/>
        <v/>
      </c>
      <c r="AW795" s="23" t="str">
        <f t="shared" si="756"/>
        <v/>
      </c>
      <c r="AX795" s="23" t="str">
        <f t="shared" si="757"/>
        <v/>
      </c>
      <c r="AY795" s="23">
        <f t="shared" si="758"/>
        <v>1.7000000000000348E-2</v>
      </c>
      <c r="AZ795" s="23" t="str">
        <f t="shared" si="759"/>
        <v/>
      </c>
      <c r="BA795" s="23">
        <f t="shared" si="760"/>
        <v>0.1590000000000007</v>
      </c>
      <c r="BB795" s="23">
        <f t="shared" si="761"/>
        <v>0.16400000000000059</v>
      </c>
      <c r="BC795" s="23">
        <f t="shared" si="762"/>
        <v>0.17800000000000082</v>
      </c>
      <c r="BD795" s="23">
        <f t="shared" si="763"/>
        <v>3.8000000000001144E-2</v>
      </c>
      <c r="BE795" s="23">
        <f t="shared" si="764"/>
        <v>0.19600000000000062</v>
      </c>
      <c r="BF795" s="23">
        <f t="shared" si="765"/>
        <v>-0.25299999999999923</v>
      </c>
      <c r="BG795" s="23">
        <f t="shared" si="766"/>
        <v>-2.8499999999999304E-2</v>
      </c>
      <c r="BH795" s="23">
        <f t="shared" si="767"/>
        <v>-0.27099999999999902</v>
      </c>
      <c r="BI795" s="23">
        <f t="shared" si="768"/>
        <v>5.9000000000001052E-2</v>
      </c>
      <c r="BJ795" s="23">
        <f t="shared" si="769"/>
        <v>-0.21099999999999941</v>
      </c>
      <c r="BK795" s="23">
        <f t="shared" si="770"/>
        <v>-2.0999999999999019E-2</v>
      </c>
      <c r="BL795" s="23">
        <f t="shared" si="771"/>
        <v>-7.0999999999998842E-2</v>
      </c>
      <c r="BM795" s="23">
        <f t="shared" si="772"/>
        <v>0.24900000000000055</v>
      </c>
      <c r="BN795" s="23">
        <f t="shared" si="773"/>
        <v>0.22900000000000098</v>
      </c>
      <c r="BP795" s="8">
        <f t="shared" si="778"/>
        <v>0.29400000000000048</v>
      </c>
      <c r="BQ795" s="8">
        <f t="shared" si="779"/>
        <v>0.20500000000000096</v>
      </c>
      <c r="BR795" s="8">
        <f t="shared" si="780"/>
        <v>0.1850000000000005</v>
      </c>
      <c r="BS795" s="8">
        <f t="shared" si="781"/>
        <v>0.33399999999999963</v>
      </c>
      <c r="BT795" s="8">
        <f t="shared" si="782"/>
        <v>5.9999999999999609E-2</v>
      </c>
      <c r="BU795" s="8" t="str">
        <f t="shared" si="783"/>
        <v/>
      </c>
      <c r="BV795" s="8" t="str">
        <f t="shared" si="784"/>
        <v/>
      </c>
      <c r="BW795" s="8" t="str">
        <f t="shared" si="785"/>
        <v/>
      </c>
      <c r="BX795" s="8">
        <f t="shared" si="786"/>
        <v>1.7000000000000348E-2</v>
      </c>
      <c r="BY795" s="8" t="str">
        <f t="shared" si="787"/>
        <v/>
      </c>
      <c r="BZ795" s="8">
        <f t="shared" si="788"/>
        <v>0.1590000000000007</v>
      </c>
      <c r="CA795" s="8">
        <f t="shared" si="789"/>
        <v>0.16400000000000059</v>
      </c>
      <c r="CB795" s="8">
        <f t="shared" si="790"/>
        <v>0.17800000000000082</v>
      </c>
      <c r="CC795" s="8">
        <f t="shared" si="791"/>
        <v>3.8000000000001144E-2</v>
      </c>
      <c r="CD795" s="8">
        <f t="shared" si="792"/>
        <v>0.19600000000000062</v>
      </c>
      <c r="CE795" s="8">
        <f t="shared" si="793"/>
        <v>0.25299999999999923</v>
      </c>
      <c r="CF795" s="8">
        <f t="shared" si="794"/>
        <v>2.8499999999999304E-2</v>
      </c>
      <c r="CG795" s="8">
        <f t="shared" si="795"/>
        <v>0.27099999999999902</v>
      </c>
      <c r="CH795" s="8">
        <f t="shared" si="796"/>
        <v>5.9000000000001052E-2</v>
      </c>
      <c r="CI795" s="8">
        <f t="shared" si="797"/>
        <v>0.21099999999999941</v>
      </c>
      <c r="CJ795" s="8">
        <f t="shared" si="798"/>
        <v>2.0999999999999019E-2</v>
      </c>
      <c r="CK795" s="8">
        <f t="shared" si="799"/>
        <v>7.0999999999998842E-2</v>
      </c>
      <c r="CL795" s="8">
        <f t="shared" si="800"/>
        <v>0.24900000000000055</v>
      </c>
      <c r="CM795" s="8">
        <f t="shared" si="801"/>
        <v>0.22900000000000098</v>
      </c>
      <c r="CN795" s="8"/>
    </row>
    <row r="796" spans="1:92">
      <c r="A796" s="1">
        <f t="shared" si="752"/>
        <v>794</v>
      </c>
      <c r="B796" s="19"/>
      <c r="C796" s="1">
        <v>5</v>
      </c>
      <c r="D796" s="4">
        <f t="shared" si="750"/>
        <v>35</v>
      </c>
      <c r="E796" s="4" t="s">
        <v>150</v>
      </c>
      <c r="F796" s="4">
        <v>3</v>
      </c>
      <c r="G796" s="4" t="s">
        <v>16</v>
      </c>
      <c r="H796" s="4" t="s">
        <v>24</v>
      </c>
      <c r="I796" s="4"/>
      <c r="J796" s="5">
        <v>97.6</v>
      </c>
      <c r="K796" s="74"/>
      <c r="L796" s="41">
        <v>5.21</v>
      </c>
      <c r="M796" s="132" t="s">
        <v>127</v>
      </c>
      <c r="N796" s="1" t="s">
        <v>15</v>
      </c>
      <c r="O796" s="23">
        <v>5.2379999999999995</v>
      </c>
      <c r="P796" s="1" t="s">
        <v>9</v>
      </c>
      <c r="Q796" s="3" t="s">
        <v>227</v>
      </c>
      <c r="R796" s="23">
        <v>5.3310000000000004</v>
      </c>
      <c r="S796" s="23">
        <v>5.2009999999999996</v>
      </c>
      <c r="T796" s="23">
        <v>5.5069999999999997</v>
      </c>
      <c r="U796" s="23">
        <v>5.407</v>
      </c>
      <c r="V796" s="23">
        <v>5.3040000000000003</v>
      </c>
      <c r="W796" s="38"/>
      <c r="X796" s="38"/>
      <c r="Y796" s="38"/>
      <c r="Z796" s="23">
        <v>5.2149999999999999</v>
      </c>
      <c r="AA796" s="38"/>
      <c r="AB796" s="23">
        <v>5.4720000000000004</v>
      </c>
      <c r="AC796" s="23">
        <v>5.4119999999999999</v>
      </c>
      <c r="AD796" s="23">
        <v>5.3410000000000002</v>
      </c>
      <c r="AE796" s="23">
        <v>5.3620000000000001</v>
      </c>
      <c r="AF796" s="23">
        <v>5.2709999999999999</v>
      </c>
      <c r="AG796" s="23">
        <v>5.1109999999999998</v>
      </c>
      <c r="AH796" s="23">
        <f t="shared" si="777"/>
        <v>5.1909999999999998</v>
      </c>
      <c r="AI796" s="7">
        <v>4.47</v>
      </c>
      <c r="AJ796" s="7">
        <v>5.41</v>
      </c>
      <c r="AK796" s="7">
        <v>5.21</v>
      </c>
      <c r="AL796" s="7">
        <v>5.26</v>
      </c>
      <c r="AM796" s="7">
        <v>5.2</v>
      </c>
      <c r="AN796" s="7">
        <v>5.48</v>
      </c>
      <c r="AO796" s="7">
        <v>5.49</v>
      </c>
      <c r="AP796" s="3"/>
      <c r="AQ796" s="23">
        <f t="shared" si="751"/>
        <v>0.12100000000000044</v>
      </c>
      <c r="AR796" s="23">
        <f t="shared" si="774"/>
        <v>-9.0000000000003411E-3</v>
      </c>
      <c r="AS796" s="23">
        <f t="shared" si="775"/>
        <v>0.29699999999999971</v>
      </c>
      <c r="AT796" s="23">
        <f t="shared" si="753"/>
        <v>0.19700000000000006</v>
      </c>
      <c r="AU796" s="23">
        <f t="shared" si="754"/>
        <v>9.4000000000000306E-2</v>
      </c>
      <c r="AV796" s="23" t="str">
        <f t="shared" si="755"/>
        <v/>
      </c>
      <c r="AW796" s="23" t="str">
        <f t="shared" si="756"/>
        <v/>
      </c>
      <c r="AX796" s="23" t="str">
        <f t="shared" si="757"/>
        <v/>
      </c>
      <c r="AY796" s="23">
        <f t="shared" si="758"/>
        <v>4.9999999999998934E-3</v>
      </c>
      <c r="AZ796" s="23" t="str">
        <f t="shared" si="759"/>
        <v/>
      </c>
      <c r="BA796" s="23">
        <f t="shared" si="760"/>
        <v>0.26200000000000045</v>
      </c>
      <c r="BB796" s="23">
        <f t="shared" si="761"/>
        <v>0.20199999999999996</v>
      </c>
      <c r="BC796" s="23">
        <f t="shared" si="762"/>
        <v>0.13100000000000023</v>
      </c>
      <c r="BD796" s="23">
        <f t="shared" si="763"/>
        <v>0.15200000000000014</v>
      </c>
      <c r="BE796" s="23">
        <f t="shared" si="764"/>
        <v>6.0999999999999943E-2</v>
      </c>
      <c r="BF796" s="23">
        <f t="shared" si="765"/>
        <v>-9.9000000000000199E-2</v>
      </c>
      <c r="BG796" s="23">
        <f t="shared" si="766"/>
        <v>-1.9000000000000128E-2</v>
      </c>
      <c r="BH796" s="23">
        <f t="shared" si="767"/>
        <v>-0.74000000000000021</v>
      </c>
      <c r="BI796" s="23">
        <f t="shared" si="768"/>
        <v>0.20000000000000018</v>
      </c>
      <c r="BJ796" s="23">
        <f t="shared" si="769"/>
        <v>0</v>
      </c>
      <c r="BK796" s="23">
        <f t="shared" si="770"/>
        <v>4.9999999999999822E-2</v>
      </c>
      <c r="BL796" s="23">
        <f t="shared" si="771"/>
        <v>-9.9999999999997868E-3</v>
      </c>
      <c r="BM796" s="23">
        <f t="shared" si="772"/>
        <v>0.27000000000000046</v>
      </c>
      <c r="BN796" s="23">
        <f t="shared" si="773"/>
        <v>0.28000000000000025</v>
      </c>
      <c r="BP796" s="8">
        <f t="shared" si="778"/>
        <v>0.12100000000000044</v>
      </c>
      <c r="BQ796" s="8">
        <f t="shared" si="779"/>
        <v>9.0000000000003411E-3</v>
      </c>
      <c r="BR796" s="8">
        <f t="shared" si="780"/>
        <v>0.29699999999999971</v>
      </c>
      <c r="BS796" s="8">
        <f t="shared" si="781"/>
        <v>0.19700000000000006</v>
      </c>
      <c r="BT796" s="8">
        <f t="shared" si="782"/>
        <v>9.4000000000000306E-2</v>
      </c>
      <c r="BU796" s="8" t="str">
        <f t="shared" si="783"/>
        <v/>
      </c>
      <c r="BV796" s="8" t="str">
        <f t="shared" si="784"/>
        <v/>
      </c>
      <c r="BW796" s="8" t="str">
        <f t="shared" si="785"/>
        <v/>
      </c>
      <c r="BX796" s="8">
        <f t="shared" si="786"/>
        <v>4.9999999999998934E-3</v>
      </c>
      <c r="BY796" s="8" t="str">
        <f t="shared" si="787"/>
        <v/>
      </c>
      <c r="BZ796" s="8">
        <f t="shared" si="788"/>
        <v>0.26200000000000045</v>
      </c>
      <c r="CA796" s="8">
        <f t="shared" si="789"/>
        <v>0.20199999999999996</v>
      </c>
      <c r="CB796" s="8">
        <f t="shared" si="790"/>
        <v>0.13100000000000023</v>
      </c>
      <c r="CC796" s="8">
        <f t="shared" si="791"/>
        <v>0.15200000000000014</v>
      </c>
      <c r="CD796" s="8">
        <f t="shared" si="792"/>
        <v>6.0999999999999943E-2</v>
      </c>
      <c r="CE796" s="8">
        <f t="shared" si="793"/>
        <v>9.9000000000000199E-2</v>
      </c>
      <c r="CF796" s="8">
        <f t="shared" si="794"/>
        <v>1.9000000000000128E-2</v>
      </c>
      <c r="CG796" s="8">
        <f t="shared" si="795"/>
        <v>0.74000000000000021</v>
      </c>
      <c r="CH796" s="8">
        <f t="shared" si="796"/>
        <v>0.20000000000000018</v>
      </c>
      <c r="CI796" s="8">
        <f t="shared" si="797"/>
        <v>0</v>
      </c>
      <c r="CJ796" s="8">
        <f t="shared" si="798"/>
        <v>4.9999999999999822E-2</v>
      </c>
      <c r="CK796" s="8">
        <f t="shared" si="799"/>
        <v>9.9999999999997868E-3</v>
      </c>
      <c r="CL796" s="8">
        <f t="shared" si="800"/>
        <v>0.27000000000000046</v>
      </c>
      <c r="CM796" s="8">
        <f t="shared" si="801"/>
        <v>0.28000000000000025</v>
      </c>
      <c r="CN796" s="8"/>
    </row>
    <row r="797" spans="1:92">
      <c r="A797" s="1">
        <f t="shared" si="752"/>
        <v>795</v>
      </c>
      <c r="B797" s="19"/>
      <c r="C797" s="1">
        <v>5</v>
      </c>
      <c r="D797" s="4">
        <f t="shared" si="750"/>
        <v>35</v>
      </c>
      <c r="E797" s="4" t="s">
        <v>163</v>
      </c>
      <c r="F797" s="4">
        <v>3</v>
      </c>
      <c r="G797" s="4" t="s">
        <v>13</v>
      </c>
      <c r="H797" s="4" t="s">
        <v>19</v>
      </c>
      <c r="I797" s="4"/>
      <c r="J797" s="5">
        <v>97.8</v>
      </c>
      <c r="K797" s="74"/>
      <c r="L797" s="41">
        <v>5.4530000000000012</v>
      </c>
      <c r="M797" s="132" t="s">
        <v>127</v>
      </c>
      <c r="N797" s="1" t="s">
        <v>15</v>
      </c>
      <c r="O797" s="23">
        <v>5.4570000000000007</v>
      </c>
      <c r="P797" s="1" t="s">
        <v>9</v>
      </c>
      <c r="Q797" s="3" t="s">
        <v>227</v>
      </c>
      <c r="R797" s="23">
        <v>5.7039999999999997</v>
      </c>
      <c r="S797" s="23">
        <v>5.6589999999999998</v>
      </c>
      <c r="T797" s="23">
        <v>5.6420000000000003</v>
      </c>
      <c r="U797" s="23">
        <v>5.1369999999999996</v>
      </c>
      <c r="V797" s="23">
        <v>5.4859999999999998</v>
      </c>
      <c r="W797" s="38"/>
      <c r="X797" s="38"/>
      <c r="Y797" s="38"/>
      <c r="Z797" s="23">
        <v>5.4640000000000004</v>
      </c>
      <c r="AA797" s="38"/>
      <c r="AB797" s="23">
        <v>5.4980000000000002</v>
      </c>
      <c r="AC797" s="23">
        <v>5.5119999999999996</v>
      </c>
      <c r="AD797" s="23">
        <v>5.5620000000000003</v>
      </c>
      <c r="AE797" s="23">
        <v>5.3579999999999997</v>
      </c>
      <c r="AF797" s="23">
        <v>5.62</v>
      </c>
      <c r="AG797" s="23">
        <v>5.23</v>
      </c>
      <c r="AH797" s="23">
        <f t="shared" si="777"/>
        <v>5.4250000000000007</v>
      </c>
      <c r="AI797" s="7">
        <v>5.52</v>
      </c>
      <c r="AJ797" s="7">
        <v>5.5</v>
      </c>
      <c r="AK797" s="7">
        <v>5.04</v>
      </c>
      <c r="AL797" s="7">
        <v>5.49</v>
      </c>
      <c r="AM797" s="7">
        <v>5.4</v>
      </c>
      <c r="AN797" s="7">
        <v>5.6</v>
      </c>
      <c r="AO797" s="7">
        <v>5.56</v>
      </c>
      <c r="AP797" s="3"/>
      <c r="AQ797" s="23">
        <f t="shared" si="751"/>
        <v>0.25099999999999856</v>
      </c>
      <c r="AR797" s="23">
        <f t="shared" si="774"/>
        <v>0.20599999999999863</v>
      </c>
      <c r="AS797" s="23">
        <f t="shared" si="775"/>
        <v>0.18899999999999917</v>
      </c>
      <c r="AT797" s="23">
        <f t="shared" si="753"/>
        <v>-0.31600000000000161</v>
      </c>
      <c r="AU797" s="23">
        <f t="shared" si="754"/>
        <v>3.2999999999998586E-2</v>
      </c>
      <c r="AV797" s="23" t="str">
        <f t="shared" si="755"/>
        <v/>
      </c>
      <c r="AW797" s="23" t="str">
        <f t="shared" si="756"/>
        <v/>
      </c>
      <c r="AX797" s="23" t="str">
        <f t="shared" si="757"/>
        <v/>
      </c>
      <c r="AY797" s="23">
        <f t="shared" si="758"/>
        <v>1.0999999999999233E-2</v>
      </c>
      <c r="AZ797" s="23" t="str">
        <f t="shared" si="759"/>
        <v/>
      </c>
      <c r="BA797" s="23">
        <f t="shared" si="760"/>
        <v>4.4999999999999041E-2</v>
      </c>
      <c r="BB797" s="23">
        <f t="shared" si="761"/>
        <v>5.8999999999998387E-2</v>
      </c>
      <c r="BC797" s="23">
        <f t="shared" si="762"/>
        <v>0.1089999999999991</v>
      </c>
      <c r="BD797" s="23">
        <f t="shared" si="763"/>
        <v>-9.5000000000001528E-2</v>
      </c>
      <c r="BE797" s="23">
        <f t="shared" si="764"/>
        <v>0.16699999999999893</v>
      </c>
      <c r="BF797" s="23">
        <f t="shared" si="765"/>
        <v>-0.22300000000000075</v>
      </c>
      <c r="BG797" s="23">
        <f t="shared" si="766"/>
        <v>-2.8000000000000469E-2</v>
      </c>
      <c r="BH797" s="23">
        <f t="shared" si="767"/>
        <v>6.6999999999998394E-2</v>
      </c>
      <c r="BI797" s="23">
        <f t="shared" si="768"/>
        <v>4.699999999999882E-2</v>
      </c>
      <c r="BJ797" s="23">
        <f t="shared" si="769"/>
        <v>-0.41300000000000114</v>
      </c>
      <c r="BK797" s="23">
        <f t="shared" si="770"/>
        <v>3.6999999999999034E-2</v>
      </c>
      <c r="BL797" s="23">
        <f t="shared" si="771"/>
        <v>-5.3000000000000824E-2</v>
      </c>
      <c r="BM797" s="23">
        <f t="shared" si="772"/>
        <v>0.14699999999999847</v>
      </c>
      <c r="BN797" s="23">
        <f t="shared" si="773"/>
        <v>0.10699999999999843</v>
      </c>
      <c r="BP797" s="8">
        <f t="shared" si="778"/>
        <v>0.25099999999999856</v>
      </c>
      <c r="BQ797" s="8">
        <f t="shared" si="779"/>
        <v>0.20599999999999863</v>
      </c>
      <c r="BR797" s="8">
        <f t="shared" si="780"/>
        <v>0.18899999999999917</v>
      </c>
      <c r="BS797" s="8">
        <f t="shared" si="781"/>
        <v>0.31600000000000161</v>
      </c>
      <c r="BT797" s="8">
        <f t="shared" si="782"/>
        <v>3.2999999999998586E-2</v>
      </c>
      <c r="BU797" s="8" t="str">
        <f t="shared" si="783"/>
        <v/>
      </c>
      <c r="BV797" s="8" t="str">
        <f t="shared" si="784"/>
        <v/>
      </c>
      <c r="BW797" s="8" t="str">
        <f t="shared" si="785"/>
        <v/>
      </c>
      <c r="BX797" s="8">
        <f t="shared" si="786"/>
        <v>1.0999999999999233E-2</v>
      </c>
      <c r="BY797" s="8" t="str">
        <f t="shared" si="787"/>
        <v/>
      </c>
      <c r="BZ797" s="8">
        <f t="shared" si="788"/>
        <v>4.4999999999999041E-2</v>
      </c>
      <c r="CA797" s="8">
        <f t="shared" si="789"/>
        <v>5.8999999999998387E-2</v>
      </c>
      <c r="CB797" s="8">
        <f t="shared" si="790"/>
        <v>0.1089999999999991</v>
      </c>
      <c r="CC797" s="8">
        <f t="shared" si="791"/>
        <v>9.5000000000001528E-2</v>
      </c>
      <c r="CD797" s="8">
        <f t="shared" si="792"/>
        <v>0.16699999999999893</v>
      </c>
      <c r="CE797" s="8">
        <f t="shared" si="793"/>
        <v>0.22300000000000075</v>
      </c>
      <c r="CF797" s="8">
        <f t="shared" si="794"/>
        <v>2.8000000000000469E-2</v>
      </c>
      <c r="CG797" s="8">
        <f t="shared" si="795"/>
        <v>6.6999999999998394E-2</v>
      </c>
      <c r="CH797" s="8">
        <f t="shared" si="796"/>
        <v>4.699999999999882E-2</v>
      </c>
      <c r="CI797" s="8">
        <f t="shared" si="797"/>
        <v>0.41300000000000114</v>
      </c>
      <c r="CJ797" s="8">
        <f t="shared" si="798"/>
        <v>3.6999999999999034E-2</v>
      </c>
      <c r="CK797" s="8">
        <f t="shared" si="799"/>
        <v>5.3000000000000824E-2</v>
      </c>
      <c r="CL797" s="8">
        <f t="shared" si="800"/>
        <v>0.14699999999999847</v>
      </c>
      <c r="CM797" s="8">
        <f t="shared" si="801"/>
        <v>0.10699999999999843</v>
      </c>
      <c r="CN797" s="8"/>
    </row>
    <row r="798" spans="1:92">
      <c r="A798" s="1">
        <f t="shared" si="752"/>
        <v>796</v>
      </c>
      <c r="B798" s="19"/>
      <c r="C798" s="1">
        <v>5</v>
      </c>
      <c r="D798" s="4">
        <f t="shared" si="750"/>
        <v>35</v>
      </c>
      <c r="E798" s="4" t="s">
        <v>149</v>
      </c>
      <c r="F798" s="4">
        <v>3</v>
      </c>
      <c r="G798" s="4" t="s">
        <v>16</v>
      </c>
      <c r="H798" s="4" t="s">
        <v>25</v>
      </c>
      <c r="I798" s="4"/>
      <c r="J798" s="5">
        <v>97.4</v>
      </c>
      <c r="K798" s="74"/>
      <c r="L798" s="41">
        <v>5.9030000000000005</v>
      </c>
      <c r="M798" s="132" t="s">
        <v>127</v>
      </c>
      <c r="N798" s="1" t="s">
        <v>15</v>
      </c>
      <c r="O798" s="23">
        <v>5.9329999999999989</v>
      </c>
      <c r="P798" s="1" t="s">
        <v>9</v>
      </c>
      <c r="Q798" s="3" t="s">
        <v>227</v>
      </c>
      <c r="R798" s="23">
        <v>6.01</v>
      </c>
      <c r="S798" s="23">
        <v>5.8559999999999999</v>
      </c>
      <c r="T798" s="23">
        <v>6.1630000000000003</v>
      </c>
      <c r="U798" s="23">
        <v>6.0590000000000002</v>
      </c>
      <c r="V798" s="23">
        <v>5.9710000000000001</v>
      </c>
      <c r="W798" s="38"/>
      <c r="X798" s="38"/>
      <c r="Y798" s="38"/>
      <c r="Z798" s="23">
        <v>5.9240000000000004</v>
      </c>
      <c r="AA798" s="38"/>
      <c r="AB798" s="23">
        <v>6.0670000000000002</v>
      </c>
      <c r="AC798" s="23">
        <v>6.0220000000000002</v>
      </c>
      <c r="AD798" s="23">
        <v>5.9669999999999996</v>
      </c>
      <c r="AE798" s="23">
        <v>5.9420000000000002</v>
      </c>
      <c r="AF798" s="23">
        <v>5.8849999999999998</v>
      </c>
      <c r="AG798" s="23">
        <v>5.8360000000000003</v>
      </c>
      <c r="AH798" s="23">
        <f t="shared" si="777"/>
        <v>5.8605</v>
      </c>
      <c r="AI798" s="7">
        <v>5.18</v>
      </c>
      <c r="AJ798" s="7">
        <v>6.22</v>
      </c>
      <c r="AK798" s="7">
        <v>6.03</v>
      </c>
      <c r="AL798" s="7">
        <v>6.04</v>
      </c>
      <c r="AM798" s="7">
        <v>5.98</v>
      </c>
      <c r="AN798" s="7">
        <v>6.27</v>
      </c>
      <c r="AO798" s="7">
        <v>6.28</v>
      </c>
      <c r="AP798" s="3"/>
      <c r="AQ798" s="23">
        <f t="shared" si="751"/>
        <v>0.10699999999999932</v>
      </c>
      <c r="AR798" s="23">
        <f t="shared" si="774"/>
        <v>-4.7000000000000597E-2</v>
      </c>
      <c r="AS798" s="23">
        <f t="shared" si="775"/>
        <v>0.25999999999999979</v>
      </c>
      <c r="AT798" s="23">
        <f t="shared" si="753"/>
        <v>0.15599999999999969</v>
      </c>
      <c r="AU798" s="23">
        <f t="shared" si="754"/>
        <v>6.7999999999999616E-2</v>
      </c>
      <c r="AV798" s="23" t="str">
        <f t="shared" si="755"/>
        <v/>
      </c>
      <c r="AW798" s="23" t="str">
        <f t="shared" si="756"/>
        <v/>
      </c>
      <c r="AX798" s="23" t="str">
        <f t="shared" si="757"/>
        <v/>
      </c>
      <c r="AY798" s="23">
        <f t="shared" si="758"/>
        <v>2.0999999999999908E-2</v>
      </c>
      <c r="AZ798" s="23" t="str">
        <f t="shared" si="759"/>
        <v/>
      </c>
      <c r="BA798" s="23">
        <f t="shared" si="760"/>
        <v>0.1639999999999997</v>
      </c>
      <c r="BB798" s="23">
        <f t="shared" si="761"/>
        <v>0.11899999999999977</v>
      </c>
      <c r="BC798" s="23">
        <f t="shared" si="762"/>
        <v>6.3999999999999169E-2</v>
      </c>
      <c r="BD798" s="23">
        <f t="shared" si="763"/>
        <v>3.8999999999999702E-2</v>
      </c>
      <c r="BE798" s="23">
        <f t="shared" si="764"/>
        <v>-1.8000000000000682E-2</v>
      </c>
      <c r="BF798" s="23">
        <f t="shared" si="765"/>
        <v>-6.7000000000000171E-2</v>
      </c>
      <c r="BG798" s="23">
        <f t="shared" si="766"/>
        <v>-4.2500000000000426E-2</v>
      </c>
      <c r="BH798" s="23">
        <f t="shared" si="767"/>
        <v>-0.72300000000000075</v>
      </c>
      <c r="BI798" s="23">
        <f t="shared" si="768"/>
        <v>0.31699999999999928</v>
      </c>
      <c r="BJ798" s="23">
        <f t="shared" si="769"/>
        <v>0.12699999999999978</v>
      </c>
      <c r="BK798" s="23">
        <f t="shared" si="770"/>
        <v>0.13699999999999957</v>
      </c>
      <c r="BL798" s="23">
        <f t="shared" si="771"/>
        <v>7.6999999999999957E-2</v>
      </c>
      <c r="BM798" s="23">
        <f t="shared" si="772"/>
        <v>0.3669999999999991</v>
      </c>
      <c r="BN798" s="23">
        <f t="shared" si="773"/>
        <v>0.37699999999999978</v>
      </c>
      <c r="BP798" s="8">
        <f t="shared" si="778"/>
        <v>0.10699999999999932</v>
      </c>
      <c r="BQ798" s="8">
        <f t="shared" si="779"/>
        <v>4.7000000000000597E-2</v>
      </c>
      <c r="BR798" s="8">
        <f t="shared" si="780"/>
        <v>0.25999999999999979</v>
      </c>
      <c r="BS798" s="8">
        <f t="shared" si="781"/>
        <v>0.15599999999999969</v>
      </c>
      <c r="BT798" s="8">
        <f t="shared" si="782"/>
        <v>6.7999999999999616E-2</v>
      </c>
      <c r="BU798" s="8" t="str">
        <f t="shared" si="783"/>
        <v/>
      </c>
      <c r="BV798" s="8" t="str">
        <f t="shared" si="784"/>
        <v/>
      </c>
      <c r="BW798" s="8" t="str">
        <f t="shared" si="785"/>
        <v/>
      </c>
      <c r="BX798" s="8">
        <f t="shared" si="786"/>
        <v>2.0999999999999908E-2</v>
      </c>
      <c r="BY798" s="8" t="str">
        <f t="shared" si="787"/>
        <v/>
      </c>
      <c r="BZ798" s="8">
        <f t="shared" si="788"/>
        <v>0.1639999999999997</v>
      </c>
      <c r="CA798" s="8">
        <f t="shared" si="789"/>
        <v>0.11899999999999977</v>
      </c>
      <c r="CB798" s="8">
        <f t="shared" si="790"/>
        <v>6.3999999999999169E-2</v>
      </c>
      <c r="CC798" s="8">
        <f t="shared" si="791"/>
        <v>3.8999999999999702E-2</v>
      </c>
      <c r="CD798" s="8">
        <f t="shared" si="792"/>
        <v>1.8000000000000682E-2</v>
      </c>
      <c r="CE798" s="8">
        <f t="shared" si="793"/>
        <v>6.7000000000000171E-2</v>
      </c>
      <c r="CF798" s="8">
        <f t="shared" si="794"/>
        <v>4.2500000000000426E-2</v>
      </c>
      <c r="CG798" s="8">
        <f t="shared" si="795"/>
        <v>0.72300000000000075</v>
      </c>
      <c r="CH798" s="8">
        <f t="shared" si="796"/>
        <v>0.31699999999999928</v>
      </c>
      <c r="CI798" s="8">
        <f t="shared" si="797"/>
        <v>0.12699999999999978</v>
      </c>
      <c r="CJ798" s="8">
        <f t="shared" si="798"/>
        <v>0.13699999999999957</v>
      </c>
      <c r="CK798" s="8">
        <f t="shared" si="799"/>
        <v>7.6999999999999957E-2</v>
      </c>
      <c r="CL798" s="8">
        <f t="shared" si="800"/>
        <v>0.3669999999999991</v>
      </c>
      <c r="CM798" s="8">
        <f t="shared" si="801"/>
        <v>0.37699999999999978</v>
      </c>
      <c r="CN798" s="8"/>
    </row>
    <row r="799" spans="1:92">
      <c r="A799" s="1">
        <f t="shared" si="752"/>
        <v>797</v>
      </c>
      <c r="B799" s="2" t="s">
        <v>240</v>
      </c>
      <c r="C799" s="1">
        <v>8</v>
      </c>
      <c r="D799" s="4">
        <f t="shared" si="750"/>
        <v>69</v>
      </c>
      <c r="E799" s="4" t="s">
        <v>171</v>
      </c>
      <c r="F799" s="4">
        <v>1</v>
      </c>
      <c r="G799" s="4" t="s">
        <v>16</v>
      </c>
      <c r="H799" s="4" t="s">
        <v>192</v>
      </c>
      <c r="I799" s="4"/>
      <c r="J799" s="12">
        <v>92.8</v>
      </c>
      <c r="K799" s="67">
        <v>0.01</v>
      </c>
      <c r="L799" s="41">
        <v>4.5360000000000005</v>
      </c>
      <c r="M799" s="132" t="s">
        <v>127</v>
      </c>
      <c r="N799" s="1" t="s">
        <v>15</v>
      </c>
      <c r="O799" s="64"/>
      <c r="P799" s="9"/>
      <c r="Q799" s="3"/>
      <c r="R799" s="46">
        <v>4.5960000000000001</v>
      </c>
      <c r="S799" s="46">
        <v>4.4850000000000003</v>
      </c>
      <c r="T799" s="46">
        <v>4.9109999999999996</v>
      </c>
      <c r="U799" s="46">
        <v>4.6890000000000001</v>
      </c>
      <c r="V799" s="46">
        <v>4.6529999999999996</v>
      </c>
      <c r="W799" s="46">
        <v>4.58</v>
      </c>
      <c r="X799" s="46">
        <v>4.5869999999999997</v>
      </c>
      <c r="Y799" s="46">
        <v>4.5650000000000004</v>
      </c>
      <c r="Z799" s="23">
        <v>4.5449999999999999</v>
      </c>
      <c r="AA799" s="38"/>
      <c r="AB799" s="46">
        <v>4.7469999999999999</v>
      </c>
      <c r="AC799" s="46">
        <v>4.6909999999999998</v>
      </c>
      <c r="AD799" s="46">
        <v>4.6230000000000002</v>
      </c>
      <c r="AE799" s="46">
        <v>4.6280000000000001</v>
      </c>
      <c r="AF799" s="46">
        <v>4.5469999999999997</v>
      </c>
      <c r="AG799" s="46">
        <v>4.4539999999999997</v>
      </c>
      <c r="AH799" s="46">
        <f t="shared" ref="AH799:AH805" si="802">SUM(AF799:AG799)/2</f>
        <v>4.5004999999999997</v>
      </c>
      <c r="AI799" s="42"/>
      <c r="AJ799" s="42"/>
      <c r="AK799" s="42"/>
      <c r="AL799" s="42"/>
      <c r="AM799" s="42"/>
      <c r="AN799" s="42"/>
      <c r="AO799" s="42"/>
      <c r="AP799" s="3"/>
      <c r="AQ799" s="23">
        <f t="shared" si="751"/>
        <v>5.9999999999999609E-2</v>
      </c>
      <c r="AR799" s="23">
        <f t="shared" si="774"/>
        <v>-5.1000000000000156E-2</v>
      </c>
      <c r="AS799" s="23">
        <f t="shared" si="775"/>
        <v>0.37499999999999911</v>
      </c>
      <c r="AT799" s="23">
        <f t="shared" si="753"/>
        <v>0.15299999999999958</v>
      </c>
      <c r="AU799" s="23">
        <f t="shared" si="754"/>
        <v>0.1169999999999991</v>
      </c>
      <c r="AV799" s="23">
        <f t="shared" si="755"/>
        <v>4.3999999999999595E-2</v>
      </c>
      <c r="AW799" s="23">
        <f t="shared" si="756"/>
        <v>5.0999999999999268E-2</v>
      </c>
      <c r="AX799" s="23">
        <f t="shared" si="757"/>
        <v>2.8999999999999915E-2</v>
      </c>
      <c r="AY799" s="23">
        <f t="shared" si="758"/>
        <v>8.9999999999994529E-3</v>
      </c>
      <c r="AZ799" s="23" t="str">
        <f t="shared" si="759"/>
        <v/>
      </c>
      <c r="BA799" s="23">
        <f t="shared" si="760"/>
        <v>0.21099999999999941</v>
      </c>
      <c r="BB799" s="23">
        <f t="shared" si="761"/>
        <v>0.15499999999999936</v>
      </c>
      <c r="BC799" s="23">
        <f t="shared" si="762"/>
        <v>8.6999999999999744E-2</v>
      </c>
      <c r="BD799" s="23">
        <f t="shared" si="763"/>
        <v>9.1999999999999638E-2</v>
      </c>
      <c r="BE799" s="23">
        <f t="shared" si="764"/>
        <v>1.0999999999999233E-2</v>
      </c>
      <c r="BF799" s="23">
        <f t="shared" si="765"/>
        <v>-8.2000000000000739E-2</v>
      </c>
      <c r="BG799" s="23">
        <f t="shared" si="766"/>
        <v>-3.5500000000000753E-2</v>
      </c>
      <c r="BH799" s="23" t="str">
        <f t="shared" si="767"/>
        <v/>
      </c>
      <c r="BI799" s="23" t="str">
        <f t="shared" si="768"/>
        <v/>
      </c>
      <c r="BJ799" s="23" t="str">
        <f t="shared" si="769"/>
        <v/>
      </c>
      <c r="BK799" s="23" t="str">
        <f t="shared" si="770"/>
        <v/>
      </c>
      <c r="BL799" s="23" t="str">
        <f t="shared" si="771"/>
        <v/>
      </c>
      <c r="BM799" s="23" t="str">
        <f t="shared" si="772"/>
        <v/>
      </c>
      <c r="BN799" s="23" t="str">
        <f t="shared" si="773"/>
        <v/>
      </c>
      <c r="BP799" s="8">
        <f t="shared" si="778"/>
        <v>5.9999999999999609E-2</v>
      </c>
      <c r="BQ799" s="8">
        <f t="shared" si="779"/>
        <v>5.1000000000000156E-2</v>
      </c>
      <c r="BR799" s="8">
        <f t="shared" si="780"/>
        <v>0.37499999999999911</v>
      </c>
      <c r="BS799" s="8">
        <f t="shared" si="781"/>
        <v>0.15299999999999958</v>
      </c>
      <c r="BT799" s="8">
        <f t="shared" si="782"/>
        <v>0.1169999999999991</v>
      </c>
      <c r="BU799" s="8">
        <f t="shared" si="783"/>
        <v>4.3999999999999595E-2</v>
      </c>
      <c r="BV799" s="8">
        <f t="shared" si="784"/>
        <v>5.0999999999999268E-2</v>
      </c>
      <c r="BW799" s="8">
        <f t="shared" si="785"/>
        <v>2.8999999999999915E-2</v>
      </c>
      <c r="BX799" s="8">
        <f t="shared" si="786"/>
        <v>8.9999999999994529E-3</v>
      </c>
      <c r="BY799" s="8" t="str">
        <f t="shared" si="787"/>
        <v/>
      </c>
      <c r="BZ799" s="8">
        <f t="shared" si="788"/>
        <v>0.21099999999999941</v>
      </c>
      <c r="CA799" s="8">
        <f t="shared" si="789"/>
        <v>0.15499999999999936</v>
      </c>
      <c r="CB799" s="8">
        <f t="shared" si="790"/>
        <v>8.6999999999999744E-2</v>
      </c>
      <c r="CC799" s="8">
        <f t="shared" si="791"/>
        <v>9.1999999999999638E-2</v>
      </c>
      <c r="CD799" s="8">
        <f t="shared" si="792"/>
        <v>1.0999999999999233E-2</v>
      </c>
      <c r="CE799" s="8">
        <f t="shared" si="793"/>
        <v>8.2000000000000739E-2</v>
      </c>
      <c r="CF799" s="8">
        <f t="shared" si="794"/>
        <v>3.5500000000000753E-2</v>
      </c>
      <c r="CG799" s="8" t="str">
        <f t="shared" si="795"/>
        <v/>
      </c>
      <c r="CH799" s="8" t="str">
        <f t="shared" si="796"/>
        <v/>
      </c>
      <c r="CI799" s="8" t="str">
        <f t="shared" si="797"/>
        <v/>
      </c>
      <c r="CJ799" s="8" t="str">
        <f t="shared" si="798"/>
        <v/>
      </c>
      <c r="CK799" s="8" t="str">
        <f t="shared" si="799"/>
        <v/>
      </c>
      <c r="CL799" s="8" t="str">
        <f t="shared" si="800"/>
        <v/>
      </c>
      <c r="CM799" s="8" t="str">
        <f t="shared" si="801"/>
        <v/>
      </c>
      <c r="CN799" s="8"/>
    </row>
    <row r="800" spans="1:92">
      <c r="A800" s="1">
        <f t="shared" si="752"/>
        <v>798</v>
      </c>
      <c r="B800" s="19"/>
      <c r="C800" s="1">
        <v>8</v>
      </c>
      <c r="D800" s="4">
        <f t="shared" si="750"/>
        <v>69</v>
      </c>
      <c r="E800" s="4" t="s">
        <v>241</v>
      </c>
      <c r="F800" s="4">
        <v>1</v>
      </c>
      <c r="G800" s="4" t="s">
        <v>16</v>
      </c>
      <c r="H800" s="4" t="s">
        <v>192</v>
      </c>
      <c r="I800" s="4"/>
      <c r="J800" s="12">
        <v>92.5</v>
      </c>
      <c r="K800" s="74"/>
      <c r="L800" s="41">
        <v>4.7389999999999999</v>
      </c>
      <c r="M800" s="132" t="s">
        <v>127</v>
      </c>
      <c r="N800" s="1" t="s">
        <v>15</v>
      </c>
      <c r="O800" s="64"/>
      <c r="P800" s="9"/>
      <c r="Q800" s="3"/>
      <c r="R800" s="46">
        <v>4.7939999999999996</v>
      </c>
      <c r="S800" s="46">
        <v>4.6760000000000002</v>
      </c>
      <c r="T800" s="46">
        <v>5.1289999999999996</v>
      </c>
      <c r="U800" s="46">
        <v>4.9450000000000003</v>
      </c>
      <c r="V800" s="46">
        <v>4.8419999999999996</v>
      </c>
      <c r="W800" s="46">
        <v>4.7880000000000003</v>
      </c>
      <c r="X800" s="46">
        <v>4.7939999999999996</v>
      </c>
      <c r="Y800" s="46">
        <v>4.7720000000000002</v>
      </c>
      <c r="Z800" s="23">
        <v>4.7460000000000004</v>
      </c>
      <c r="AA800" s="38"/>
      <c r="AB800" s="46">
        <v>5.577</v>
      </c>
      <c r="AC800" s="46">
        <v>4.9210000000000003</v>
      </c>
      <c r="AD800" s="46">
        <v>4.8390000000000004</v>
      </c>
      <c r="AE800" s="46">
        <v>4.8550000000000004</v>
      </c>
      <c r="AF800" s="46">
        <v>4.742</v>
      </c>
      <c r="AG800" s="46">
        <v>4.6639999999999997</v>
      </c>
      <c r="AH800" s="46">
        <f t="shared" si="802"/>
        <v>4.7029999999999994</v>
      </c>
      <c r="AI800" s="42"/>
      <c r="AJ800" s="42"/>
      <c r="AK800" s="42"/>
      <c r="AL800" s="42"/>
      <c r="AM800" s="42"/>
      <c r="AN800" s="42"/>
      <c r="AO800" s="42"/>
      <c r="AP800" s="3"/>
      <c r="AQ800" s="23">
        <f t="shared" si="751"/>
        <v>5.4999999999999716E-2</v>
      </c>
      <c r="AR800" s="23">
        <f t="shared" si="774"/>
        <v>-6.2999999999999723E-2</v>
      </c>
      <c r="AS800" s="23">
        <f t="shared" si="775"/>
        <v>0.38999999999999968</v>
      </c>
      <c r="AT800" s="23">
        <f t="shared" si="753"/>
        <v>0.20600000000000041</v>
      </c>
      <c r="AU800" s="23">
        <f t="shared" si="754"/>
        <v>0.10299999999999976</v>
      </c>
      <c r="AV800" s="23">
        <f t="shared" si="755"/>
        <v>4.9000000000000377E-2</v>
      </c>
      <c r="AW800" s="23">
        <f t="shared" si="756"/>
        <v>5.4999999999999716E-2</v>
      </c>
      <c r="AX800" s="23">
        <f t="shared" si="757"/>
        <v>3.3000000000000362E-2</v>
      </c>
      <c r="AY800" s="23">
        <f t="shared" si="758"/>
        <v>7.0000000000005613E-3</v>
      </c>
      <c r="AZ800" s="23" t="str">
        <f t="shared" si="759"/>
        <v/>
      </c>
      <c r="BA800" s="23">
        <f t="shared" si="760"/>
        <v>0.83800000000000008</v>
      </c>
      <c r="BB800" s="23">
        <f t="shared" si="761"/>
        <v>0.18200000000000038</v>
      </c>
      <c r="BC800" s="23">
        <f t="shared" si="762"/>
        <v>0.10000000000000053</v>
      </c>
      <c r="BD800" s="23">
        <f t="shared" si="763"/>
        <v>0.11600000000000055</v>
      </c>
      <c r="BE800" s="23">
        <f t="shared" si="764"/>
        <v>3.0000000000001137E-3</v>
      </c>
      <c r="BF800" s="23">
        <f t="shared" si="765"/>
        <v>-7.5000000000000178E-2</v>
      </c>
      <c r="BG800" s="23">
        <f t="shared" si="766"/>
        <v>-3.6000000000000476E-2</v>
      </c>
      <c r="BH800" s="23" t="str">
        <f t="shared" si="767"/>
        <v/>
      </c>
      <c r="BI800" s="23" t="str">
        <f t="shared" si="768"/>
        <v/>
      </c>
      <c r="BJ800" s="23" t="str">
        <f t="shared" si="769"/>
        <v/>
      </c>
      <c r="BK800" s="23" t="str">
        <f t="shared" si="770"/>
        <v/>
      </c>
      <c r="BL800" s="23" t="str">
        <f t="shared" si="771"/>
        <v/>
      </c>
      <c r="BM800" s="23" t="str">
        <f t="shared" si="772"/>
        <v/>
      </c>
      <c r="BN800" s="23" t="str">
        <f t="shared" si="773"/>
        <v/>
      </c>
      <c r="BP800" s="8">
        <f t="shared" si="778"/>
        <v>5.4999999999999716E-2</v>
      </c>
      <c r="BQ800" s="8">
        <f t="shared" si="779"/>
        <v>6.2999999999999723E-2</v>
      </c>
      <c r="BR800" s="8">
        <f t="shared" si="780"/>
        <v>0.38999999999999968</v>
      </c>
      <c r="BS800" s="8">
        <f t="shared" si="781"/>
        <v>0.20600000000000041</v>
      </c>
      <c r="BT800" s="8">
        <f t="shared" si="782"/>
        <v>0.10299999999999976</v>
      </c>
      <c r="BU800" s="8">
        <f t="shared" si="783"/>
        <v>4.9000000000000377E-2</v>
      </c>
      <c r="BV800" s="8">
        <f t="shared" si="784"/>
        <v>5.4999999999999716E-2</v>
      </c>
      <c r="BW800" s="8">
        <f t="shared" si="785"/>
        <v>3.3000000000000362E-2</v>
      </c>
      <c r="BX800" s="8">
        <f t="shared" si="786"/>
        <v>7.0000000000005613E-3</v>
      </c>
      <c r="BY800" s="8" t="str">
        <f t="shared" si="787"/>
        <v/>
      </c>
      <c r="BZ800" s="8">
        <f t="shared" si="788"/>
        <v>0.83800000000000008</v>
      </c>
      <c r="CA800" s="8">
        <f t="shared" si="789"/>
        <v>0.18200000000000038</v>
      </c>
      <c r="CB800" s="8">
        <f t="shared" si="790"/>
        <v>0.10000000000000053</v>
      </c>
      <c r="CC800" s="8">
        <f t="shared" si="791"/>
        <v>0.11600000000000055</v>
      </c>
      <c r="CD800" s="8">
        <f t="shared" si="792"/>
        <v>3.0000000000001137E-3</v>
      </c>
      <c r="CE800" s="8">
        <f t="shared" si="793"/>
        <v>7.5000000000000178E-2</v>
      </c>
      <c r="CF800" s="8">
        <f t="shared" si="794"/>
        <v>3.6000000000000476E-2</v>
      </c>
      <c r="CG800" s="8" t="str">
        <f t="shared" si="795"/>
        <v/>
      </c>
      <c r="CH800" s="8" t="str">
        <f t="shared" si="796"/>
        <v/>
      </c>
      <c r="CI800" s="8" t="str">
        <f t="shared" si="797"/>
        <v/>
      </c>
      <c r="CJ800" s="8" t="str">
        <f t="shared" si="798"/>
        <v/>
      </c>
      <c r="CK800" s="8" t="str">
        <f t="shared" si="799"/>
        <v/>
      </c>
      <c r="CL800" s="8" t="str">
        <f t="shared" si="800"/>
        <v/>
      </c>
      <c r="CM800" s="8" t="str">
        <f t="shared" si="801"/>
        <v/>
      </c>
      <c r="CN800" s="8"/>
    </row>
    <row r="801" spans="1:92">
      <c r="A801" s="1">
        <f t="shared" si="752"/>
        <v>799</v>
      </c>
      <c r="B801" s="19"/>
      <c r="C801" s="1">
        <v>8</v>
      </c>
      <c r="D801" s="4">
        <f t="shared" si="750"/>
        <v>69</v>
      </c>
      <c r="E801" s="4" t="s">
        <v>171</v>
      </c>
      <c r="F801" s="4">
        <v>1</v>
      </c>
      <c r="G801" s="4" t="s">
        <v>16</v>
      </c>
      <c r="H801" s="4" t="s">
        <v>192</v>
      </c>
      <c r="I801" s="4"/>
      <c r="J801" s="12">
        <v>92</v>
      </c>
      <c r="K801" s="67">
        <v>0</v>
      </c>
      <c r="L801" s="41">
        <v>5.1069999999999993</v>
      </c>
      <c r="M801" s="132" t="s">
        <v>127</v>
      </c>
      <c r="N801" s="1" t="s">
        <v>15</v>
      </c>
      <c r="O801" s="64"/>
      <c r="P801" s="9"/>
      <c r="Q801" s="3"/>
      <c r="R801" s="46">
        <v>5.194</v>
      </c>
      <c r="S801" s="46">
        <v>4.9470000000000001</v>
      </c>
      <c r="T801" s="46">
        <v>5.4610000000000003</v>
      </c>
      <c r="U801" s="46">
        <v>5.2380000000000004</v>
      </c>
      <c r="V801" s="46">
        <v>5.1909999999999998</v>
      </c>
      <c r="W801" s="46">
        <v>5.1619999999999999</v>
      </c>
      <c r="X801" s="46">
        <v>5.1689999999999996</v>
      </c>
      <c r="Y801" s="46">
        <v>5.1660000000000004</v>
      </c>
      <c r="Z801" s="23">
        <v>5.133</v>
      </c>
      <c r="AA801" s="38"/>
      <c r="AB801" s="46">
        <v>5.2539999999999996</v>
      </c>
      <c r="AC801" s="46">
        <v>5.2080000000000002</v>
      </c>
      <c r="AD801" s="46">
        <v>5.12</v>
      </c>
      <c r="AE801" s="46">
        <v>5.1070000000000002</v>
      </c>
      <c r="AF801" s="46">
        <v>4.976</v>
      </c>
      <c r="AG801" s="46">
        <v>5.1639999999999997</v>
      </c>
      <c r="AH801" s="46">
        <f t="shared" si="802"/>
        <v>5.07</v>
      </c>
      <c r="AI801" s="42"/>
      <c r="AJ801" s="42"/>
      <c r="AK801" s="42"/>
      <c r="AL801" s="42"/>
      <c r="AM801" s="42"/>
      <c r="AN801" s="42"/>
      <c r="AO801" s="42"/>
      <c r="AP801" s="3"/>
      <c r="AQ801" s="23">
        <f t="shared" si="751"/>
        <v>8.7000000000000632E-2</v>
      </c>
      <c r="AR801" s="23">
        <f t="shared" si="774"/>
        <v>-0.15999999999999925</v>
      </c>
      <c r="AS801" s="23">
        <f t="shared" si="775"/>
        <v>0.35400000000000098</v>
      </c>
      <c r="AT801" s="23">
        <f t="shared" si="753"/>
        <v>0.13100000000000112</v>
      </c>
      <c r="AU801" s="23">
        <f t="shared" si="754"/>
        <v>8.4000000000000519E-2</v>
      </c>
      <c r="AV801" s="23">
        <f t="shared" si="755"/>
        <v>5.5000000000000604E-2</v>
      </c>
      <c r="AW801" s="23">
        <f t="shared" si="756"/>
        <v>6.2000000000000277E-2</v>
      </c>
      <c r="AX801" s="23">
        <f t="shared" si="757"/>
        <v>5.9000000000001052E-2</v>
      </c>
      <c r="AY801" s="23">
        <f t="shared" si="758"/>
        <v>2.6000000000000689E-2</v>
      </c>
      <c r="AZ801" s="23" t="str">
        <f t="shared" si="759"/>
        <v/>
      </c>
      <c r="BA801" s="23">
        <f t="shared" si="760"/>
        <v>0.14700000000000024</v>
      </c>
      <c r="BB801" s="23">
        <f t="shared" si="761"/>
        <v>0.10100000000000087</v>
      </c>
      <c r="BC801" s="23">
        <f t="shared" si="762"/>
        <v>1.3000000000000789E-2</v>
      </c>
      <c r="BD801" s="23">
        <f t="shared" si="763"/>
        <v>8.8817841970012523E-16</v>
      </c>
      <c r="BE801" s="23">
        <f t="shared" si="764"/>
        <v>-0.13099999999999934</v>
      </c>
      <c r="BF801" s="23">
        <f t="shared" si="765"/>
        <v>5.7000000000000384E-2</v>
      </c>
      <c r="BG801" s="23">
        <f t="shared" si="766"/>
        <v>-3.6999999999999034E-2</v>
      </c>
      <c r="BH801" s="23" t="str">
        <f t="shared" si="767"/>
        <v/>
      </c>
      <c r="BI801" s="23" t="str">
        <f t="shared" si="768"/>
        <v/>
      </c>
      <c r="BJ801" s="23" t="str">
        <f t="shared" si="769"/>
        <v/>
      </c>
      <c r="BK801" s="23" t="str">
        <f t="shared" si="770"/>
        <v/>
      </c>
      <c r="BL801" s="23" t="str">
        <f t="shared" si="771"/>
        <v/>
      </c>
      <c r="BM801" s="23" t="str">
        <f t="shared" si="772"/>
        <v/>
      </c>
      <c r="BN801" s="23" t="str">
        <f t="shared" si="773"/>
        <v/>
      </c>
      <c r="BP801" s="8">
        <f t="shared" si="778"/>
        <v>8.7000000000000632E-2</v>
      </c>
      <c r="BQ801" s="8">
        <f t="shared" si="779"/>
        <v>0.15999999999999925</v>
      </c>
      <c r="BR801" s="8">
        <f t="shared" si="780"/>
        <v>0.35400000000000098</v>
      </c>
      <c r="BS801" s="8">
        <f t="shared" si="781"/>
        <v>0.13100000000000112</v>
      </c>
      <c r="BT801" s="8">
        <f t="shared" si="782"/>
        <v>8.4000000000000519E-2</v>
      </c>
      <c r="BU801" s="8">
        <f t="shared" si="783"/>
        <v>5.5000000000000604E-2</v>
      </c>
      <c r="BV801" s="8">
        <f t="shared" si="784"/>
        <v>6.2000000000000277E-2</v>
      </c>
      <c r="BW801" s="8">
        <f t="shared" si="785"/>
        <v>5.9000000000001052E-2</v>
      </c>
      <c r="BX801" s="8">
        <f t="shared" si="786"/>
        <v>2.6000000000000689E-2</v>
      </c>
      <c r="BY801" s="8" t="str">
        <f t="shared" si="787"/>
        <v/>
      </c>
      <c r="BZ801" s="8">
        <f t="shared" si="788"/>
        <v>0.14700000000000024</v>
      </c>
      <c r="CA801" s="8">
        <f t="shared" si="789"/>
        <v>0.10100000000000087</v>
      </c>
      <c r="CB801" s="8">
        <f t="shared" si="790"/>
        <v>1.3000000000000789E-2</v>
      </c>
      <c r="CC801" s="8">
        <f t="shared" si="791"/>
        <v>8.8817841970012523E-16</v>
      </c>
      <c r="CD801" s="8">
        <f t="shared" si="792"/>
        <v>0.13099999999999934</v>
      </c>
      <c r="CE801" s="8">
        <f t="shared" si="793"/>
        <v>5.7000000000000384E-2</v>
      </c>
      <c r="CF801" s="8">
        <f t="shared" si="794"/>
        <v>3.6999999999999034E-2</v>
      </c>
      <c r="CG801" s="8" t="str">
        <f t="shared" si="795"/>
        <v/>
      </c>
      <c r="CH801" s="8" t="str">
        <f t="shared" si="796"/>
        <v/>
      </c>
      <c r="CI801" s="8" t="str">
        <f t="shared" si="797"/>
        <v/>
      </c>
      <c r="CJ801" s="8" t="str">
        <f t="shared" si="798"/>
        <v/>
      </c>
      <c r="CK801" s="8" t="str">
        <f t="shared" si="799"/>
        <v/>
      </c>
      <c r="CL801" s="8" t="str">
        <f t="shared" si="800"/>
        <v/>
      </c>
      <c r="CM801" s="8" t="str">
        <f t="shared" si="801"/>
        <v/>
      </c>
      <c r="CN801" s="8"/>
    </row>
    <row r="802" spans="1:92">
      <c r="A802" s="1">
        <f t="shared" si="752"/>
        <v>800</v>
      </c>
      <c r="B802" s="19"/>
      <c r="C802" s="1">
        <v>8</v>
      </c>
      <c r="D802" s="4">
        <f t="shared" si="750"/>
        <v>69</v>
      </c>
      <c r="E802" s="4" t="s">
        <v>241</v>
      </c>
      <c r="F802" s="4">
        <v>1</v>
      </c>
      <c r="G802" s="4" t="s">
        <v>16</v>
      </c>
      <c r="H802" s="4" t="s">
        <v>192</v>
      </c>
      <c r="I802" s="4"/>
      <c r="J802" s="12">
        <v>93.1</v>
      </c>
      <c r="K802" s="74"/>
      <c r="L802" s="41">
        <v>5.1329999999999991</v>
      </c>
      <c r="M802" s="132" t="s">
        <v>127</v>
      </c>
      <c r="N802" s="1" t="s">
        <v>15</v>
      </c>
      <c r="O802" s="64"/>
      <c r="P802" s="9"/>
      <c r="Q802" s="3"/>
      <c r="R802" s="46">
        <v>5.1180000000000003</v>
      </c>
      <c r="S802" s="46">
        <v>5.04</v>
      </c>
      <c r="T802" s="46">
        <v>5.4669999999999996</v>
      </c>
      <c r="U802" s="46">
        <v>5.2629999999999999</v>
      </c>
      <c r="V802" s="46">
        <v>5.2009999999999996</v>
      </c>
      <c r="W802" s="46">
        <v>5.1710000000000003</v>
      </c>
      <c r="X802" s="46">
        <v>5.1779999999999999</v>
      </c>
      <c r="Y802" s="46">
        <v>5.157</v>
      </c>
      <c r="Z802" s="23">
        <v>5.1449999999999996</v>
      </c>
      <c r="AA802" s="38"/>
      <c r="AB802" s="46">
        <v>5.8049999999999997</v>
      </c>
      <c r="AC802" s="46">
        <v>5.234</v>
      </c>
      <c r="AD802" s="46">
        <v>5.1689999999999996</v>
      </c>
      <c r="AE802" s="46">
        <v>5.1669999999999998</v>
      </c>
      <c r="AF802" s="46">
        <v>5.0919999999999996</v>
      </c>
      <c r="AG802" s="46">
        <v>5.0449999999999999</v>
      </c>
      <c r="AH802" s="46">
        <f t="shared" si="802"/>
        <v>5.0685000000000002</v>
      </c>
      <c r="AI802" s="42"/>
      <c r="AJ802" s="42"/>
      <c r="AK802" s="42"/>
      <c r="AL802" s="42"/>
      <c r="AM802" s="42"/>
      <c r="AN802" s="42"/>
      <c r="AO802" s="42"/>
      <c r="AP802" s="3"/>
      <c r="AQ802" s="23">
        <f t="shared" si="751"/>
        <v>-1.4999999999998792E-2</v>
      </c>
      <c r="AR802" s="23">
        <f t="shared" si="774"/>
        <v>-9.2999999999999083E-2</v>
      </c>
      <c r="AS802" s="23">
        <f t="shared" si="775"/>
        <v>0.33400000000000052</v>
      </c>
      <c r="AT802" s="23">
        <f t="shared" si="753"/>
        <v>0.13000000000000078</v>
      </c>
      <c r="AU802" s="23">
        <f t="shared" si="754"/>
        <v>6.8000000000000504E-2</v>
      </c>
      <c r="AV802" s="23">
        <f t="shared" si="755"/>
        <v>3.8000000000001144E-2</v>
      </c>
      <c r="AW802" s="23">
        <f t="shared" si="756"/>
        <v>4.5000000000000817E-2</v>
      </c>
      <c r="AX802" s="23">
        <f t="shared" si="757"/>
        <v>2.4000000000000909E-2</v>
      </c>
      <c r="AY802" s="23">
        <f t="shared" si="758"/>
        <v>1.2000000000000455E-2</v>
      </c>
      <c r="AZ802" s="23" t="str">
        <f t="shared" si="759"/>
        <v/>
      </c>
      <c r="BA802" s="23">
        <f t="shared" si="760"/>
        <v>0.6720000000000006</v>
      </c>
      <c r="BB802" s="23">
        <f t="shared" si="761"/>
        <v>0.10100000000000087</v>
      </c>
      <c r="BC802" s="23">
        <f t="shared" si="762"/>
        <v>3.6000000000000476E-2</v>
      </c>
      <c r="BD802" s="23">
        <f t="shared" si="763"/>
        <v>3.4000000000000696E-2</v>
      </c>
      <c r="BE802" s="23">
        <f t="shared" si="764"/>
        <v>-4.0999999999999481E-2</v>
      </c>
      <c r="BF802" s="23">
        <f t="shared" si="765"/>
        <v>-8.799999999999919E-2</v>
      </c>
      <c r="BG802" s="23">
        <f t="shared" si="766"/>
        <v>-6.4499999999998892E-2</v>
      </c>
      <c r="BH802" s="23" t="str">
        <f t="shared" si="767"/>
        <v/>
      </c>
      <c r="BI802" s="23" t="str">
        <f t="shared" si="768"/>
        <v/>
      </c>
      <c r="BJ802" s="23" t="str">
        <f t="shared" si="769"/>
        <v/>
      </c>
      <c r="BK802" s="23" t="str">
        <f t="shared" si="770"/>
        <v/>
      </c>
      <c r="BL802" s="23" t="str">
        <f t="shared" si="771"/>
        <v/>
      </c>
      <c r="BM802" s="23" t="str">
        <f t="shared" si="772"/>
        <v/>
      </c>
      <c r="BN802" s="23" t="str">
        <f t="shared" si="773"/>
        <v/>
      </c>
      <c r="BP802" s="8">
        <f t="shared" si="778"/>
        <v>1.4999999999998792E-2</v>
      </c>
      <c r="BQ802" s="8">
        <f t="shared" si="779"/>
        <v>9.2999999999999083E-2</v>
      </c>
      <c r="BR802" s="8">
        <f t="shared" si="780"/>
        <v>0.33400000000000052</v>
      </c>
      <c r="BS802" s="8">
        <f t="shared" si="781"/>
        <v>0.13000000000000078</v>
      </c>
      <c r="BT802" s="8">
        <f t="shared" si="782"/>
        <v>6.8000000000000504E-2</v>
      </c>
      <c r="BU802" s="8">
        <f t="shared" si="783"/>
        <v>3.8000000000001144E-2</v>
      </c>
      <c r="BV802" s="8">
        <f t="shared" si="784"/>
        <v>4.5000000000000817E-2</v>
      </c>
      <c r="BW802" s="8">
        <f t="shared" si="785"/>
        <v>2.4000000000000909E-2</v>
      </c>
      <c r="BX802" s="8">
        <f t="shared" si="786"/>
        <v>1.2000000000000455E-2</v>
      </c>
      <c r="BY802" s="8" t="str">
        <f t="shared" si="787"/>
        <v/>
      </c>
      <c r="BZ802" s="8">
        <f t="shared" si="788"/>
        <v>0.6720000000000006</v>
      </c>
      <c r="CA802" s="8">
        <f t="shared" si="789"/>
        <v>0.10100000000000087</v>
      </c>
      <c r="CB802" s="8">
        <f t="shared" si="790"/>
        <v>3.6000000000000476E-2</v>
      </c>
      <c r="CC802" s="8">
        <f t="shared" si="791"/>
        <v>3.4000000000000696E-2</v>
      </c>
      <c r="CD802" s="8">
        <f t="shared" si="792"/>
        <v>4.0999999999999481E-2</v>
      </c>
      <c r="CE802" s="8">
        <f t="shared" si="793"/>
        <v>8.799999999999919E-2</v>
      </c>
      <c r="CF802" s="8">
        <f t="shared" si="794"/>
        <v>6.4499999999998892E-2</v>
      </c>
      <c r="CG802" s="8" t="str">
        <f t="shared" si="795"/>
        <v/>
      </c>
      <c r="CH802" s="8" t="str">
        <f t="shared" si="796"/>
        <v/>
      </c>
      <c r="CI802" s="8" t="str">
        <f t="shared" si="797"/>
        <v/>
      </c>
      <c r="CJ802" s="8" t="str">
        <f t="shared" si="798"/>
        <v/>
      </c>
      <c r="CK802" s="8" t="str">
        <f t="shared" si="799"/>
        <v/>
      </c>
      <c r="CL802" s="8" t="str">
        <f t="shared" si="800"/>
        <v/>
      </c>
      <c r="CM802" s="8" t="str">
        <f t="shared" si="801"/>
        <v/>
      </c>
      <c r="CN802" s="8"/>
    </row>
    <row r="803" spans="1:92">
      <c r="A803" s="1">
        <f t="shared" si="752"/>
        <v>801</v>
      </c>
      <c r="B803" s="19"/>
      <c r="C803" s="1">
        <v>8</v>
      </c>
      <c r="D803" s="4">
        <f t="shared" si="750"/>
        <v>69</v>
      </c>
      <c r="E803" s="4" t="s">
        <v>199</v>
      </c>
      <c r="F803" s="4">
        <v>3</v>
      </c>
      <c r="G803" s="4" t="s">
        <v>13</v>
      </c>
      <c r="H803" s="4" t="s">
        <v>19</v>
      </c>
      <c r="I803" s="4"/>
      <c r="J803" s="12">
        <v>97.9</v>
      </c>
      <c r="K803" s="74"/>
      <c r="L803" s="41">
        <v>3.8260000000000001</v>
      </c>
      <c r="M803" s="132" t="s">
        <v>130</v>
      </c>
      <c r="N803" s="1" t="s">
        <v>15</v>
      </c>
      <c r="O803" s="64"/>
      <c r="P803" s="9"/>
      <c r="Q803" s="3"/>
      <c r="R803" s="46">
        <v>4.1639999999999997</v>
      </c>
      <c r="S803" s="46">
        <v>4.016</v>
      </c>
      <c r="T803" s="46">
        <v>4.1219999999999999</v>
      </c>
      <c r="U803" s="38"/>
      <c r="V803" s="46">
        <v>3.782</v>
      </c>
      <c r="W803" s="38"/>
      <c r="X803" s="38"/>
      <c r="Y803" s="38"/>
      <c r="Z803" s="23">
        <v>3.8410000000000002</v>
      </c>
      <c r="AA803" s="38"/>
      <c r="AB803" s="46">
        <v>4.0060000000000002</v>
      </c>
      <c r="AC803" s="46">
        <v>4.0170000000000003</v>
      </c>
      <c r="AD803" s="46">
        <v>4.0170000000000003</v>
      </c>
      <c r="AE803" s="46">
        <v>3.8650000000000002</v>
      </c>
      <c r="AF803" s="46">
        <v>4.0069999999999997</v>
      </c>
      <c r="AG803" s="46">
        <v>3.5619999999999998</v>
      </c>
      <c r="AH803" s="46">
        <f t="shared" si="802"/>
        <v>3.7844999999999995</v>
      </c>
      <c r="AI803" s="42"/>
      <c r="AJ803" s="42"/>
      <c r="AK803" s="42"/>
      <c r="AL803" s="42"/>
      <c r="AM803" s="42"/>
      <c r="AN803" s="42"/>
      <c r="AO803" s="42"/>
      <c r="AP803" s="3"/>
      <c r="AQ803" s="23">
        <f t="shared" si="751"/>
        <v>0.33799999999999963</v>
      </c>
      <c r="AR803" s="23">
        <f t="shared" si="774"/>
        <v>0.18999999999999995</v>
      </c>
      <c r="AS803" s="23">
        <f t="shared" si="775"/>
        <v>0.29599999999999982</v>
      </c>
      <c r="AT803" s="23" t="str">
        <f t="shared" si="753"/>
        <v/>
      </c>
      <c r="AU803" s="23">
        <f t="shared" si="754"/>
        <v>-4.4000000000000039E-2</v>
      </c>
      <c r="AV803" s="23" t="str">
        <f t="shared" si="755"/>
        <v/>
      </c>
      <c r="AW803" s="23" t="str">
        <f t="shared" si="756"/>
        <v/>
      </c>
      <c r="AX803" s="23" t="str">
        <f t="shared" si="757"/>
        <v/>
      </c>
      <c r="AY803" s="23">
        <f t="shared" si="758"/>
        <v>1.5000000000000124E-2</v>
      </c>
      <c r="AZ803" s="23" t="str">
        <f t="shared" si="759"/>
        <v/>
      </c>
      <c r="BA803" s="23">
        <f t="shared" si="760"/>
        <v>0.18000000000000016</v>
      </c>
      <c r="BB803" s="23">
        <f t="shared" si="761"/>
        <v>0.19100000000000028</v>
      </c>
      <c r="BC803" s="23">
        <f t="shared" si="762"/>
        <v>0.19100000000000028</v>
      </c>
      <c r="BD803" s="23">
        <f t="shared" si="763"/>
        <v>3.9000000000000146E-2</v>
      </c>
      <c r="BE803" s="23">
        <f t="shared" si="764"/>
        <v>0.18099999999999961</v>
      </c>
      <c r="BF803" s="23">
        <f t="shared" si="765"/>
        <v>-0.26400000000000023</v>
      </c>
      <c r="BG803" s="23">
        <f t="shared" si="766"/>
        <v>-4.1500000000000536E-2</v>
      </c>
      <c r="BH803" s="23" t="str">
        <f t="shared" si="767"/>
        <v/>
      </c>
      <c r="BI803" s="23" t="str">
        <f t="shared" si="768"/>
        <v/>
      </c>
      <c r="BJ803" s="23" t="str">
        <f t="shared" si="769"/>
        <v/>
      </c>
      <c r="BK803" s="23" t="str">
        <f t="shared" si="770"/>
        <v/>
      </c>
      <c r="BL803" s="23" t="str">
        <f t="shared" si="771"/>
        <v/>
      </c>
      <c r="BM803" s="23" t="str">
        <f t="shared" si="772"/>
        <v/>
      </c>
      <c r="BN803" s="23" t="str">
        <f t="shared" si="773"/>
        <v/>
      </c>
      <c r="BP803" s="8">
        <f t="shared" si="778"/>
        <v>0.33799999999999963</v>
      </c>
      <c r="BQ803" s="8">
        <f t="shared" si="779"/>
        <v>0.18999999999999995</v>
      </c>
      <c r="BR803" s="8">
        <f t="shared" si="780"/>
        <v>0.29599999999999982</v>
      </c>
      <c r="BS803" s="8" t="str">
        <f t="shared" si="781"/>
        <v/>
      </c>
      <c r="BT803" s="8">
        <f t="shared" si="782"/>
        <v>4.4000000000000039E-2</v>
      </c>
      <c r="BU803" s="8" t="str">
        <f t="shared" si="783"/>
        <v/>
      </c>
      <c r="BV803" s="8" t="str">
        <f t="shared" si="784"/>
        <v/>
      </c>
      <c r="BW803" s="8" t="str">
        <f t="shared" si="785"/>
        <v/>
      </c>
      <c r="BX803" s="8">
        <f t="shared" si="786"/>
        <v>1.5000000000000124E-2</v>
      </c>
      <c r="BY803" s="8" t="str">
        <f t="shared" si="787"/>
        <v/>
      </c>
      <c r="BZ803" s="8">
        <f t="shared" si="788"/>
        <v>0.18000000000000016</v>
      </c>
      <c r="CA803" s="8">
        <f t="shared" si="789"/>
        <v>0.19100000000000028</v>
      </c>
      <c r="CB803" s="8">
        <f t="shared" si="790"/>
        <v>0.19100000000000028</v>
      </c>
      <c r="CC803" s="8">
        <f t="shared" si="791"/>
        <v>3.9000000000000146E-2</v>
      </c>
      <c r="CD803" s="8">
        <f t="shared" si="792"/>
        <v>0.18099999999999961</v>
      </c>
      <c r="CE803" s="8">
        <f t="shared" si="793"/>
        <v>0.26400000000000023</v>
      </c>
      <c r="CF803" s="8">
        <f t="shared" si="794"/>
        <v>4.1500000000000536E-2</v>
      </c>
      <c r="CG803" s="8" t="str">
        <f t="shared" si="795"/>
        <v/>
      </c>
      <c r="CH803" s="8" t="str">
        <f t="shared" si="796"/>
        <v/>
      </c>
      <c r="CI803" s="8" t="str">
        <f t="shared" si="797"/>
        <v/>
      </c>
      <c r="CJ803" s="8" t="str">
        <f t="shared" si="798"/>
        <v/>
      </c>
      <c r="CK803" s="8" t="str">
        <f t="shared" si="799"/>
        <v/>
      </c>
      <c r="CL803" s="8" t="str">
        <f t="shared" si="800"/>
        <v/>
      </c>
      <c r="CM803" s="8" t="str">
        <f t="shared" si="801"/>
        <v/>
      </c>
      <c r="CN803" s="8"/>
    </row>
    <row r="804" spans="1:92">
      <c r="A804" s="1">
        <f t="shared" si="752"/>
        <v>802</v>
      </c>
      <c r="B804" s="19"/>
      <c r="C804" s="1">
        <v>8</v>
      </c>
      <c r="D804" s="4">
        <f t="shared" si="750"/>
        <v>69</v>
      </c>
      <c r="E804" s="4" t="s">
        <v>170</v>
      </c>
      <c r="F804" s="4">
        <v>3</v>
      </c>
      <c r="G804" s="4" t="s">
        <v>16</v>
      </c>
      <c r="H804" s="4" t="s">
        <v>192</v>
      </c>
      <c r="I804" s="4"/>
      <c r="J804" s="12">
        <v>97.4</v>
      </c>
      <c r="K804" s="74"/>
      <c r="L804" s="41">
        <v>4.5289999999999999</v>
      </c>
      <c r="M804" s="132" t="s">
        <v>130</v>
      </c>
      <c r="N804" s="1" t="s">
        <v>15</v>
      </c>
      <c r="O804" s="64"/>
      <c r="P804" s="9"/>
      <c r="Q804" s="3"/>
      <c r="R804" s="46">
        <v>4.5919999999999996</v>
      </c>
      <c r="S804" s="46">
        <v>4.4690000000000003</v>
      </c>
      <c r="T804" s="46">
        <v>5.1100000000000003</v>
      </c>
      <c r="U804" s="46">
        <v>4.5890000000000004</v>
      </c>
      <c r="V804" s="46">
        <v>4.5960000000000001</v>
      </c>
      <c r="W804" s="38"/>
      <c r="X804" s="38"/>
      <c r="Y804" s="38"/>
      <c r="Z804" s="23">
        <v>4.524</v>
      </c>
      <c r="AA804" s="38"/>
      <c r="AB804" s="46">
        <v>4.7389999999999999</v>
      </c>
      <c r="AC804" s="46">
        <v>4.6840000000000002</v>
      </c>
      <c r="AD804" s="46">
        <v>4.6130000000000004</v>
      </c>
      <c r="AE804" s="46">
        <v>4.6219999999999999</v>
      </c>
      <c r="AF804" s="46">
        <v>4.53</v>
      </c>
      <c r="AG804" s="46">
        <v>4.4279999999999999</v>
      </c>
      <c r="AH804" s="46">
        <f t="shared" si="802"/>
        <v>4.4790000000000001</v>
      </c>
      <c r="AI804" s="42"/>
      <c r="AJ804" s="42"/>
      <c r="AK804" s="42"/>
      <c r="AL804" s="42"/>
      <c r="AM804" s="42"/>
      <c r="AN804" s="42"/>
      <c r="AO804" s="42"/>
      <c r="AP804" s="3"/>
      <c r="AQ804" s="23">
        <f t="shared" si="751"/>
        <v>6.2999999999999723E-2</v>
      </c>
      <c r="AR804" s="23">
        <f t="shared" si="774"/>
        <v>-5.9999999999999609E-2</v>
      </c>
      <c r="AS804" s="23">
        <f t="shared" si="775"/>
        <v>0.58100000000000041</v>
      </c>
      <c r="AT804" s="23">
        <f t="shared" si="753"/>
        <v>6.0000000000000497E-2</v>
      </c>
      <c r="AU804" s="23">
        <f t="shared" si="754"/>
        <v>6.7000000000000171E-2</v>
      </c>
      <c r="AV804" s="23" t="str">
        <f t="shared" si="755"/>
        <v/>
      </c>
      <c r="AW804" s="23" t="str">
        <f t="shared" si="756"/>
        <v/>
      </c>
      <c r="AX804" s="23" t="str">
        <f t="shared" si="757"/>
        <v/>
      </c>
      <c r="AY804" s="23">
        <f t="shared" si="758"/>
        <v>-4.9999999999998934E-3</v>
      </c>
      <c r="AZ804" s="23" t="str">
        <f t="shared" si="759"/>
        <v/>
      </c>
      <c r="BA804" s="23">
        <f t="shared" si="760"/>
        <v>0.20999999999999996</v>
      </c>
      <c r="BB804" s="23">
        <f t="shared" si="761"/>
        <v>0.15500000000000025</v>
      </c>
      <c r="BC804" s="23">
        <f t="shared" si="762"/>
        <v>8.4000000000000519E-2</v>
      </c>
      <c r="BD804" s="23">
        <f t="shared" si="763"/>
        <v>9.2999999999999972E-2</v>
      </c>
      <c r="BE804" s="23">
        <f t="shared" si="764"/>
        <v>1.000000000000334E-3</v>
      </c>
      <c r="BF804" s="23">
        <f t="shared" si="765"/>
        <v>-0.10099999999999998</v>
      </c>
      <c r="BG804" s="23">
        <f t="shared" si="766"/>
        <v>-4.9999999999999822E-2</v>
      </c>
      <c r="BH804" s="23" t="str">
        <f t="shared" si="767"/>
        <v/>
      </c>
      <c r="BI804" s="23" t="str">
        <f t="shared" si="768"/>
        <v/>
      </c>
      <c r="BJ804" s="23" t="str">
        <f t="shared" si="769"/>
        <v/>
      </c>
      <c r="BK804" s="23" t="str">
        <f t="shared" si="770"/>
        <v/>
      </c>
      <c r="BL804" s="23" t="str">
        <f t="shared" si="771"/>
        <v/>
      </c>
      <c r="BM804" s="23" t="str">
        <f t="shared" si="772"/>
        <v/>
      </c>
      <c r="BN804" s="23" t="str">
        <f t="shared" si="773"/>
        <v/>
      </c>
      <c r="BP804" s="8">
        <f t="shared" si="778"/>
        <v>6.2999999999999723E-2</v>
      </c>
      <c r="BQ804" s="8">
        <f t="shared" si="779"/>
        <v>5.9999999999999609E-2</v>
      </c>
      <c r="BR804" s="8">
        <f t="shared" si="780"/>
        <v>0.58100000000000041</v>
      </c>
      <c r="BS804" s="8">
        <f t="shared" si="781"/>
        <v>6.0000000000000497E-2</v>
      </c>
      <c r="BT804" s="8">
        <f t="shared" si="782"/>
        <v>6.7000000000000171E-2</v>
      </c>
      <c r="BU804" s="8" t="str">
        <f t="shared" si="783"/>
        <v/>
      </c>
      <c r="BV804" s="8" t="str">
        <f t="shared" si="784"/>
        <v/>
      </c>
      <c r="BW804" s="8" t="str">
        <f t="shared" si="785"/>
        <v/>
      </c>
      <c r="BX804" s="8">
        <f t="shared" si="786"/>
        <v>4.9999999999998934E-3</v>
      </c>
      <c r="BY804" s="8" t="str">
        <f t="shared" si="787"/>
        <v/>
      </c>
      <c r="BZ804" s="8">
        <f t="shared" si="788"/>
        <v>0.20999999999999996</v>
      </c>
      <c r="CA804" s="8">
        <f t="shared" si="789"/>
        <v>0.15500000000000025</v>
      </c>
      <c r="CB804" s="8">
        <f t="shared" si="790"/>
        <v>8.4000000000000519E-2</v>
      </c>
      <c r="CC804" s="8">
        <f t="shared" si="791"/>
        <v>9.2999999999999972E-2</v>
      </c>
      <c r="CD804" s="8">
        <f t="shared" si="792"/>
        <v>1.000000000000334E-3</v>
      </c>
      <c r="CE804" s="8">
        <f t="shared" si="793"/>
        <v>0.10099999999999998</v>
      </c>
      <c r="CF804" s="8">
        <f t="shared" si="794"/>
        <v>4.9999999999999822E-2</v>
      </c>
      <c r="CG804" s="8" t="str">
        <f t="shared" si="795"/>
        <v/>
      </c>
      <c r="CH804" s="8" t="str">
        <f t="shared" si="796"/>
        <v/>
      </c>
      <c r="CI804" s="8" t="str">
        <f t="shared" si="797"/>
        <v/>
      </c>
      <c r="CJ804" s="8" t="str">
        <f t="shared" si="798"/>
        <v/>
      </c>
      <c r="CK804" s="8" t="str">
        <f t="shared" si="799"/>
        <v/>
      </c>
      <c r="CL804" s="8" t="str">
        <f t="shared" si="800"/>
        <v/>
      </c>
      <c r="CM804" s="8" t="str">
        <f t="shared" si="801"/>
        <v/>
      </c>
      <c r="CN804" s="8"/>
    </row>
    <row r="805" spans="1:92">
      <c r="A805" s="1">
        <f t="shared" si="752"/>
        <v>803</v>
      </c>
      <c r="B805" s="19"/>
      <c r="C805" s="1">
        <v>8</v>
      </c>
      <c r="D805" s="4">
        <f t="shared" si="750"/>
        <v>69</v>
      </c>
      <c r="E805" s="4" t="s">
        <v>243</v>
      </c>
      <c r="F805" s="4">
        <v>3</v>
      </c>
      <c r="G805" s="4" t="s">
        <v>16</v>
      </c>
      <c r="H805" s="4" t="s">
        <v>192</v>
      </c>
      <c r="I805" s="4"/>
      <c r="J805" s="12">
        <v>97.3</v>
      </c>
      <c r="K805" s="74"/>
      <c r="L805" s="41">
        <v>4.7399999999999993</v>
      </c>
      <c r="M805" s="132" t="s">
        <v>130</v>
      </c>
      <c r="N805" s="1" t="s">
        <v>15</v>
      </c>
      <c r="O805" s="64"/>
      <c r="P805" s="9"/>
      <c r="Q805" s="3"/>
      <c r="R805" s="46">
        <v>4.7910000000000004</v>
      </c>
      <c r="S805" s="46">
        <v>4.6630000000000003</v>
      </c>
      <c r="T805" s="46">
        <v>4.88</v>
      </c>
      <c r="U805" s="46">
        <v>4.8259999999999996</v>
      </c>
      <c r="V805" s="46">
        <v>4.8230000000000004</v>
      </c>
      <c r="W805" s="36"/>
      <c r="X805" s="36"/>
      <c r="Y805" s="36"/>
      <c r="Z805" s="23">
        <v>4.7329999999999997</v>
      </c>
      <c r="AA805" s="38"/>
      <c r="AB805" s="46">
        <v>4.9729999999999999</v>
      </c>
      <c r="AC805" s="46">
        <v>4.915</v>
      </c>
      <c r="AD805" s="46">
        <v>4.8319999999999999</v>
      </c>
      <c r="AE805" s="46">
        <v>4.851</v>
      </c>
      <c r="AF805" s="46">
        <v>4.7300000000000004</v>
      </c>
      <c r="AG805" s="46">
        <v>4.6479999999999997</v>
      </c>
      <c r="AH805" s="46">
        <f t="shared" si="802"/>
        <v>4.6890000000000001</v>
      </c>
      <c r="AI805" s="42"/>
      <c r="AJ805" s="42"/>
      <c r="AK805" s="42"/>
      <c r="AL805" s="42"/>
      <c r="AM805" s="42"/>
      <c r="AN805" s="42"/>
      <c r="AO805" s="42"/>
      <c r="AP805" s="3"/>
      <c r="AQ805" s="23">
        <f t="shared" si="751"/>
        <v>5.1000000000001044E-2</v>
      </c>
      <c r="AR805" s="23">
        <f t="shared" si="774"/>
        <v>-7.6999999999999069E-2</v>
      </c>
      <c r="AS805" s="23">
        <f t="shared" si="775"/>
        <v>0.14000000000000057</v>
      </c>
      <c r="AT805" s="23">
        <f t="shared" si="753"/>
        <v>8.6000000000000298E-2</v>
      </c>
      <c r="AU805" s="23">
        <f t="shared" si="754"/>
        <v>8.3000000000001073E-2</v>
      </c>
      <c r="AV805" s="23" t="str">
        <f t="shared" si="755"/>
        <v/>
      </c>
      <c r="AW805" s="23" t="str">
        <f t="shared" si="756"/>
        <v/>
      </c>
      <c r="AX805" s="23" t="str">
        <f t="shared" si="757"/>
        <v/>
      </c>
      <c r="AY805" s="23">
        <f t="shared" si="758"/>
        <v>-6.9999999999996732E-3</v>
      </c>
      <c r="AZ805" s="23" t="str">
        <f t="shared" si="759"/>
        <v/>
      </c>
      <c r="BA805" s="23">
        <f t="shared" si="760"/>
        <v>0.23300000000000054</v>
      </c>
      <c r="BB805" s="23">
        <f t="shared" si="761"/>
        <v>0.17500000000000071</v>
      </c>
      <c r="BC805" s="23">
        <f t="shared" si="762"/>
        <v>9.2000000000000526E-2</v>
      </c>
      <c r="BD805" s="23">
        <f t="shared" si="763"/>
        <v>0.11100000000000065</v>
      </c>
      <c r="BE805" s="23">
        <f t="shared" si="764"/>
        <v>-9.9999999999988987E-3</v>
      </c>
      <c r="BF805" s="23">
        <f t="shared" si="765"/>
        <v>-9.1999999999999638E-2</v>
      </c>
      <c r="BG805" s="23">
        <f t="shared" si="766"/>
        <v>-5.0999999999999268E-2</v>
      </c>
      <c r="BH805" s="23" t="str">
        <f t="shared" si="767"/>
        <v/>
      </c>
      <c r="BI805" s="23" t="str">
        <f t="shared" si="768"/>
        <v/>
      </c>
      <c r="BJ805" s="23" t="str">
        <f t="shared" si="769"/>
        <v/>
      </c>
      <c r="BK805" s="23" t="str">
        <f t="shared" si="770"/>
        <v/>
      </c>
      <c r="BL805" s="23" t="str">
        <f t="shared" si="771"/>
        <v/>
      </c>
      <c r="BM805" s="23" t="str">
        <f t="shared" si="772"/>
        <v/>
      </c>
      <c r="BN805" s="23" t="str">
        <f t="shared" si="773"/>
        <v/>
      </c>
      <c r="BP805" s="8">
        <f t="shared" si="778"/>
        <v>5.1000000000001044E-2</v>
      </c>
      <c r="BQ805" s="8">
        <f t="shared" si="779"/>
        <v>7.6999999999999069E-2</v>
      </c>
      <c r="BR805" s="8">
        <f t="shared" si="780"/>
        <v>0.14000000000000057</v>
      </c>
      <c r="BS805" s="8">
        <f t="shared" si="781"/>
        <v>8.6000000000000298E-2</v>
      </c>
      <c r="BT805" s="8">
        <f t="shared" si="782"/>
        <v>8.3000000000001073E-2</v>
      </c>
      <c r="BU805" s="8" t="str">
        <f t="shared" si="783"/>
        <v/>
      </c>
      <c r="BV805" s="8" t="str">
        <f t="shared" si="784"/>
        <v/>
      </c>
      <c r="BW805" s="8" t="str">
        <f t="shared" si="785"/>
        <v/>
      </c>
      <c r="BX805" s="8">
        <f t="shared" si="786"/>
        <v>6.9999999999996732E-3</v>
      </c>
      <c r="BY805" s="8" t="str">
        <f t="shared" si="787"/>
        <v/>
      </c>
      <c r="BZ805" s="8">
        <f t="shared" si="788"/>
        <v>0.23300000000000054</v>
      </c>
      <c r="CA805" s="8">
        <f t="shared" si="789"/>
        <v>0.17500000000000071</v>
      </c>
      <c r="CB805" s="8">
        <f t="shared" si="790"/>
        <v>9.2000000000000526E-2</v>
      </c>
      <c r="CC805" s="8">
        <f t="shared" si="791"/>
        <v>0.11100000000000065</v>
      </c>
      <c r="CD805" s="8">
        <f t="shared" si="792"/>
        <v>9.9999999999988987E-3</v>
      </c>
      <c r="CE805" s="8">
        <f t="shared" si="793"/>
        <v>9.1999999999999638E-2</v>
      </c>
      <c r="CF805" s="8">
        <f t="shared" si="794"/>
        <v>5.0999999999999268E-2</v>
      </c>
      <c r="CG805" s="8" t="str">
        <f t="shared" si="795"/>
        <v/>
      </c>
      <c r="CH805" s="8" t="str">
        <f t="shared" si="796"/>
        <v/>
      </c>
      <c r="CI805" s="8" t="str">
        <f t="shared" si="797"/>
        <v/>
      </c>
      <c r="CJ805" s="8" t="str">
        <f t="shared" si="798"/>
        <v/>
      </c>
      <c r="CK805" s="8" t="str">
        <f t="shared" si="799"/>
        <v/>
      </c>
      <c r="CL805" s="8" t="str">
        <f t="shared" si="800"/>
        <v/>
      </c>
      <c r="CM805" s="8" t="str">
        <f t="shared" si="801"/>
        <v/>
      </c>
      <c r="CN805" s="8"/>
    </row>
    <row r="806" spans="1:92">
      <c r="A806" s="1">
        <f t="shared" si="752"/>
        <v>804</v>
      </c>
      <c r="B806" s="2" t="s">
        <v>349</v>
      </c>
      <c r="C806" s="1">
        <v>10</v>
      </c>
      <c r="D806" s="4">
        <f t="shared" si="750"/>
        <v>1016</v>
      </c>
      <c r="E806" s="4" t="s">
        <v>148</v>
      </c>
      <c r="F806" s="4">
        <v>1</v>
      </c>
      <c r="G806" s="4" t="s">
        <v>13</v>
      </c>
      <c r="H806" s="4" t="s">
        <v>14</v>
      </c>
      <c r="I806" s="4"/>
      <c r="J806" s="12">
        <v>89.1</v>
      </c>
      <c r="K806" s="67" t="s">
        <v>192</v>
      </c>
      <c r="L806" s="41">
        <v>3.8</v>
      </c>
      <c r="M806" s="132" t="s">
        <v>130</v>
      </c>
      <c r="N806" s="1" t="s">
        <v>15</v>
      </c>
      <c r="O806" s="64"/>
      <c r="P806" s="9"/>
      <c r="Q806" s="3"/>
      <c r="R806" s="6">
        <v>4.0250000000000004</v>
      </c>
      <c r="S806" s="6">
        <v>3.7320000000000002</v>
      </c>
      <c r="T806" s="23">
        <v>4.3310000000000004</v>
      </c>
      <c r="U806" s="23">
        <v>3.726</v>
      </c>
      <c r="V806" s="6">
        <v>4.016</v>
      </c>
      <c r="W806" s="23">
        <v>3.8889999999999998</v>
      </c>
      <c r="X806" s="6">
        <v>3.8879999999999999</v>
      </c>
      <c r="Y806" s="6">
        <v>3.8650000000000002</v>
      </c>
      <c r="Z806" s="23">
        <v>3.79</v>
      </c>
      <c r="AA806" s="45"/>
      <c r="AB806" s="23">
        <v>4.1580000000000004</v>
      </c>
      <c r="AC806" s="6">
        <v>4.1280000000000001</v>
      </c>
      <c r="AD806" s="6">
        <v>4.0010000000000003</v>
      </c>
      <c r="AE806" s="23">
        <v>3.9249999999999998</v>
      </c>
      <c r="AF806" s="23">
        <v>3.7650000000000001</v>
      </c>
      <c r="AG806" s="23">
        <v>3.83</v>
      </c>
      <c r="AH806" s="23">
        <f t="shared" ref="AH806:AH813" si="803">SUM(AF806:AG806)/2</f>
        <v>3.7975000000000003</v>
      </c>
      <c r="AI806" s="42"/>
      <c r="AJ806" s="42"/>
      <c r="AK806" s="42"/>
      <c r="AL806" s="42"/>
      <c r="AM806" s="42"/>
      <c r="AN806" s="42"/>
      <c r="AO806" s="42"/>
      <c r="AP806" s="3"/>
      <c r="AQ806" s="23">
        <f t="shared" si="751"/>
        <v>0.22500000000000053</v>
      </c>
      <c r="AR806" s="23">
        <f t="shared" si="774"/>
        <v>-6.7999999999999616E-2</v>
      </c>
      <c r="AS806" s="23">
        <f t="shared" si="775"/>
        <v>0.53100000000000058</v>
      </c>
      <c r="AT806" s="23">
        <f t="shared" si="753"/>
        <v>-7.3999999999999844E-2</v>
      </c>
      <c r="AU806" s="23">
        <f t="shared" si="754"/>
        <v>0.21600000000000019</v>
      </c>
      <c r="AV806" s="23">
        <f t="shared" si="755"/>
        <v>8.8999999999999968E-2</v>
      </c>
      <c r="AW806" s="23">
        <f t="shared" si="756"/>
        <v>8.8000000000000078E-2</v>
      </c>
      <c r="AX806" s="23">
        <f t="shared" si="757"/>
        <v>6.5000000000000391E-2</v>
      </c>
      <c r="AY806" s="23">
        <f t="shared" si="758"/>
        <v>-9.9999999999997868E-3</v>
      </c>
      <c r="AZ806" s="23" t="str">
        <f t="shared" si="759"/>
        <v/>
      </c>
      <c r="BA806" s="23">
        <f t="shared" si="760"/>
        <v>0.35800000000000054</v>
      </c>
      <c r="BB806" s="23">
        <f t="shared" si="761"/>
        <v>0.32800000000000029</v>
      </c>
      <c r="BC806" s="23">
        <f t="shared" si="762"/>
        <v>0.20100000000000051</v>
      </c>
      <c r="BD806" s="23">
        <f t="shared" si="763"/>
        <v>0.125</v>
      </c>
      <c r="BE806" s="23">
        <f t="shared" si="764"/>
        <v>-3.4999999999999698E-2</v>
      </c>
      <c r="BF806" s="23">
        <f t="shared" si="765"/>
        <v>3.0000000000000249E-2</v>
      </c>
      <c r="BG806" s="23">
        <f t="shared" si="766"/>
        <v>-2.4999999999995026E-3</v>
      </c>
      <c r="BH806" s="23" t="str">
        <f t="shared" si="767"/>
        <v/>
      </c>
      <c r="BI806" s="23" t="str">
        <f t="shared" si="768"/>
        <v/>
      </c>
      <c r="BJ806" s="23" t="str">
        <f t="shared" si="769"/>
        <v/>
      </c>
      <c r="BK806" s="23" t="str">
        <f t="shared" si="770"/>
        <v/>
      </c>
      <c r="BL806" s="23" t="str">
        <f t="shared" si="771"/>
        <v/>
      </c>
      <c r="BM806" s="23" t="str">
        <f t="shared" si="772"/>
        <v/>
      </c>
      <c r="BN806" s="23" t="str">
        <f t="shared" si="773"/>
        <v/>
      </c>
      <c r="BP806" s="8">
        <f t="shared" si="778"/>
        <v>0.22500000000000053</v>
      </c>
      <c r="BQ806" s="8">
        <f t="shared" si="779"/>
        <v>6.7999999999999616E-2</v>
      </c>
      <c r="BR806" s="8">
        <f t="shared" si="780"/>
        <v>0.53100000000000058</v>
      </c>
      <c r="BS806" s="8">
        <f t="shared" si="781"/>
        <v>7.3999999999999844E-2</v>
      </c>
      <c r="BT806" s="8">
        <f t="shared" si="782"/>
        <v>0.21600000000000019</v>
      </c>
      <c r="BU806" s="8">
        <f t="shared" si="783"/>
        <v>8.8999999999999968E-2</v>
      </c>
      <c r="BV806" s="8">
        <f t="shared" si="784"/>
        <v>8.8000000000000078E-2</v>
      </c>
      <c r="BW806" s="8">
        <f t="shared" si="785"/>
        <v>6.5000000000000391E-2</v>
      </c>
      <c r="BX806" s="8">
        <f t="shared" si="786"/>
        <v>9.9999999999997868E-3</v>
      </c>
      <c r="BY806" s="8" t="str">
        <f t="shared" si="787"/>
        <v/>
      </c>
      <c r="BZ806" s="8">
        <f t="shared" si="788"/>
        <v>0.35800000000000054</v>
      </c>
      <c r="CA806" s="8">
        <f t="shared" si="789"/>
        <v>0.32800000000000029</v>
      </c>
      <c r="CB806" s="8">
        <f t="shared" si="790"/>
        <v>0.20100000000000051</v>
      </c>
      <c r="CC806" s="8">
        <f t="shared" si="791"/>
        <v>0.125</v>
      </c>
      <c r="CD806" s="8">
        <f t="shared" si="792"/>
        <v>3.4999999999999698E-2</v>
      </c>
      <c r="CE806" s="8">
        <f t="shared" si="793"/>
        <v>3.0000000000000249E-2</v>
      </c>
      <c r="CF806" s="8">
        <f t="shared" si="794"/>
        <v>2.4999999999995026E-3</v>
      </c>
      <c r="CG806" s="8" t="str">
        <f t="shared" si="795"/>
        <v/>
      </c>
      <c r="CH806" s="8" t="str">
        <f t="shared" si="796"/>
        <v/>
      </c>
      <c r="CI806" s="8" t="str">
        <f t="shared" si="797"/>
        <v/>
      </c>
      <c r="CJ806" s="8" t="str">
        <f t="shared" si="798"/>
        <v/>
      </c>
      <c r="CK806" s="8" t="str">
        <f t="shared" si="799"/>
        <v/>
      </c>
      <c r="CL806" s="8" t="str">
        <f t="shared" si="800"/>
        <v/>
      </c>
      <c r="CM806" s="8" t="str">
        <f t="shared" si="801"/>
        <v/>
      </c>
      <c r="CN806" s="8"/>
    </row>
    <row r="807" spans="1:92">
      <c r="A807" s="1">
        <f t="shared" si="752"/>
        <v>805</v>
      </c>
      <c r="B807" s="19"/>
      <c r="C807" s="1">
        <v>10</v>
      </c>
      <c r="D807" s="4">
        <f t="shared" si="750"/>
        <v>1016</v>
      </c>
      <c r="E807" s="4" t="s">
        <v>135</v>
      </c>
      <c r="F807" s="4">
        <v>1</v>
      </c>
      <c r="G807" s="4" t="s">
        <v>13</v>
      </c>
      <c r="H807" s="4" t="s">
        <v>19</v>
      </c>
      <c r="I807" s="4"/>
      <c r="J807" s="13">
        <v>85.9</v>
      </c>
      <c r="K807" s="67" t="s">
        <v>192</v>
      </c>
      <c r="L807" s="41">
        <v>4.2490000000000006</v>
      </c>
      <c r="M807" s="132" t="s">
        <v>130</v>
      </c>
      <c r="N807" s="1" t="s">
        <v>15</v>
      </c>
      <c r="O807" s="64"/>
      <c r="P807" s="9"/>
      <c r="Q807" s="3"/>
      <c r="R807" s="6">
        <v>4.4489999999999998</v>
      </c>
      <c r="S807" s="6">
        <v>4.3869999999999996</v>
      </c>
      <c r="T807" s="23">
        <v>4.8719999999999999</v>
      </c>
      <c r="U807" s="23">
        <v>4.0620000000000003</v>
      </c>
      <c r="V807" s="6">
        <v>4.4279999999999999</v>
      </c>
      <c r="W807" s="23">
        <v>4.359</v>
      </c>
      <c r="X807" s="6">
        <v>4.3620000000000001</v>
      </c>
      <c r="Y807" s="6">
        <v>4.3079999999999998</v>
      </c>
      <c r="Z807" s="23">
        <v>4.2629999999999999</v>
      </c>
      <c r="AA807" s="45"/>
      <c r="AB807" s="23">
        <v>4.3109999999999999</v>
      </c>
      <c r="AC807" s="6">
        <v>4.3029999999999999</v>
      </c>
      <c r="AD807" s="6">
        <v>4.3310000000000004</v>
      </c>
      <c r="AE807" s="23">
        <v>4.0739999999999998</v>
      </c>
      <c r="AF807" s="23">
        <v>4.4020000000000001</v>
      </c>
      <c r="AG807" s="23">
        <v>4.1180000000000003</v>
      </c>
      <c r="AH807" s="23">
        <f t="shared" si="803"/>
        <v>4.26</v>
      </c>
      <c r="AI807" s="42"/>
      <c r="AJ807" s="42"/>
      <c r="AK807" s="42"/>
      <c r="AL807" s="42"/>
      <c r="AM807" s="42"/>
      <c r="AN807" s="42"/>
      <c r="AO807" s="42"/>
      <c r="AP807" s="3"/>
      <c r="AQ807" s="23">
        <f t="shared" si="751"/>
        <v>0.19999999999999929</v>
      </c>
      <c r="AR807" s="23">
        <f t="shared" si="774"/>
        <v>0.13799999999999901</v>
      </c>
      <c r="AS807" s="23">
        <f t="shared" si="775"/>
        <v>0.62299999999999933</v>
      </c>
      <c r="AT807" s="23">
        <f t="shared" si="753"/>
        <v>-0.18700000000000028</v>
      </c>
      <c r="AU807" s="23">
        <f t="shared" si="754"/>
        <v>0.17899999999999938</v>
      </c>
      <c r="AV807" s="23">
        <f t="shared" si="755"/>
        <v>0.10999999999999943</v>
      </c>
      <c r="AW807" s="23">
        <f t="shared" si="756"/>
        <v>0.11299999999999955</v>
      </c>
      <c r="AX807" s="23">
        <f t="shared" si="757"/>
        <v>5.8999999999999275E-2</v>
      </c>
      <c r="AY807" s="23">
        <f t="shared" si="758"/>
        <v>1.3999999999999346E-2</v>
      </c>
      <c r="AZ807" s="23" t="str">
        <f t="shared" si="759"/>
        <v/>
      </c>
      <c r="BA807" s="23">
        <f t="shared" si="760"/>
        <v>6.1999999999999389E-2</v>
      </c>
      <c r="BB807" s="23">
        <f t="shared" si="761"/>
        <v>5.3999999999999382E-2</v>
      </c>
      <c r="BC807" s="23">
        <f t="shared" si="762"/>
        <v>8.1999999999999851E-2</v>
      </c>
      <c r="BD807" s="23">
        <f t="shared" si="763"/>
        <v>-0.17500000000000071</v>
      </c>
      <c r="BE807" s="23">
        <f t="shared" si="764"/>
        <v>0.15299999999999958</v>
      </c>
      <c r="BF807" s="23">
        <f t="shared" si="765"/>
        <v>-0.13100000000000023</v>
      </c>
      <c r="BG807" s="23">
        <f t="shared" si="766"/>
        <v>1.0999999999999233E-2</v>
      </c>
      <c r="BH807" s="23" t="str">
        <f t="shared" si="767"/>
        <v/>
      </c>
      <c r="BI807" s="23" t="str">
        <f t="shared" si="768"/>
        <v/>
      </c>
      <c r="BJ807" s="23" t="str">
        <f t="shared" si="769"/>
        <v/>
      </c>
      <c r="BK807" s="23" t="str">
        <f t="shared" si="770"/>
        <v/>
      </c>
      <c r="BL807" s="23" t="str">
        <f t="shared" si="771"/>
        <v/>
      </c>
      <c r="BM807" s="23" t="str">
        <f t="shared" si="772"/>
        <v/>
      </c>
      <c r="BN807" s="23" t="str">
        <f t="shared" si="773"/>
        <v/>
      </c>
      <c r="BP807" s="8">
        <f t="shared" si="778"/>
        <v>0.19999999999999929</v>
      </c>
      <c r="BQ807" s="8">
        <f t="shared" si="779"/>
        <v>0.13799999999999901</v>
      </c>
      <c r="BR807" s="8">
        <f t="shared" si="780"/>
        <v>0.62299999999999933</v>
      </c>
      <c r="BS807" s="8">
        <f t="shared" si="781"/>
        <v>0.18700000000000028</v>
      </c>
      <c r="BT807" s="8">
        <f t="shared" si="782"/>
        <v>0.17899999999999938</v>
      </c>
      <c r="BU807" s="8">
        <f t="shared" si="783"/>
        <v>0.10999999999999943</v>
      </c>
      <c r="BV807" s="8">
        <f t="shared" si="784"/>
        <v>0.11299999999999955</v>
      </c>
      <c r="BW807" s="8">
        <f t="shared" si="785"/>
        <v>5.8999999999999275E-2</v>
      </c>
      <c r="BX807" s="8">
        <f t="shared" si="786"/>
        <v>1.3999999999999346E-2</v>
      </c>
      <c r="BY807" s="8" t="str">
        <f t="shared" si="787"/>
        <v/>
      </c>
      <c r="BZ807" s="8">
        <f t="shared" si="788"/>
        <v>6.1999999999999389E-2</v>
      </c>
      <c r="CA807" s="8">
        <f t="shared" si="789"/>
        <v>5.3999999999999382E-2</v>
      </c>
      <c r="CB807" s="8">
        <f t="shared" si="790"/>
        <v>8.1999999999999851E-2</v>
      </c>
      <c r="CC807" s="8">
        <f t="shared" si="791"/>
        <v>0.17500000000000071</v>
      </c>
      <c r="CD807" s="8">
        <f t="shared" si="792"/>
        <v>0.15299999999999958</v>
      </c>
      <c r="CE807" s="8">
        <f t="shared" si="793"/>
        <v>0.13100000000000023</v>
      </c>
      <c r="CF807" s="8">
        <f t="shared" si="794"/>
        <v>1.0999999999999233E-2</v>
      </c>
      <c r="CG807" s="8" t="str">
        <f t="shared" si="795"/>
        <v/>
      </c>
      <c r="CH807" s="8" t="str">
        <f t="shared" si="796"/>
        <v/>
      </c>
      <c r="CI807" s="8" t="str">
        <f t="shared" si="797"/>
        <v/>
      </c>
      <c r="CJ807" s="8" t="str">
        <f t="shared" si="798"/>
        <v/>
      </c>
      <c r="CK807" s="8" t="str">
        <f t="shared" si="799"/>
        <v/>
      </c>
      <c r="CL807" s="8" t="str">
        <f t="shared" si="800"/>
        <v/>
      </c>
      <c r="CM807" s="8" t="str">
        <f t="shared" si="801"/>
        <v/>
      </c>
      <c r="CN807" s="8"/>
    </row>
    <row r="808" spans="1:92">
      <c r="A808" s="1">
        <f t="shared" si="752"/>
        <v>806</v>
      </c>
      <c r="B808" s="19"/>
      <c r="C808" s="1">
        <v>10</v>
      </c>
      <c r="D808" s="4">
        <f t="shared" si="750"/>
        <v>1016</v>
      </c>
      <c r="E808" s="4" t="s">
        <v>157</v>
      </c>
      <c r="F808" s="4">
        <v>1</v>
      </c>
      <c r="G808" s="4" t="s">
        <v>13</v>
      </c>
      <c r="H808" s="4" t="s">
        <v>19</v>
      </c>
      <c r="I808" s="4" t="s">
        <v>230</v>
      </c>
      <c r="J808" s="13">
        <v>86.8</v>
      </c>
      <c r="K808" s="67" t="s">
        <v>192</v>
      </c>
      <c r="L808" s="41">
        <v>4.6470000000000002</v>
      </c>
      <c r="M808" s="132" t="s">
        <v>298</v>
      </c>
      <c r="N808" s="1" t="s">
        <v>15</v>
      </c>
      <c r="O808" s="64"/>
      <c r="P808" s="9"/>
      <c r="Q808" s="3"/>
      <c r="R808" s="6">
        <v>5.07</v>
      </c>
      <c r="S808" s="6">
        <v>4.5650000000000004</v>
      </c>
      <c r="T808" s="23">
        <v>5.2460000000000004</v>
      </c>
      <c r="U808" s="23">
        <v>4.7210000000000001</v>
      </c>
      <c r="V808" s="6">
        <v>4.9059999999999997</v>
      </c>
      <c r="W808" s="23">
        <v>4.7210000000000001</v>
      </c>
      <c r="X808" s="6">
        <v>4.7140000000000004</v>
      </c>
      <c r="Y808" s="6">
        <v>4.6900000000000004</v>
      </c>
      <c r="Z808" s="23">
        <v>4.5860000000000003</v>
      </c>
      <c r="AA808" s="45"/>
      <c r="AB808" s="23">
        <v>4.7679999999999998</v>
      </c>
      <c r="AC808" s="6">
        <v>4.7910000000000004</v>
      </c>
      <c r="AD808" s="6">
        <v>4.7190000000000003</v>
      </c>
      <c r="AE808" s="23">
        <v>4.5419999999999998</v>
      </c>
      <c r="AF808" s="23">
        <v>4.5650000000000004</v>
      </c>
      <c r="AG808" s="23">
        <v>4.5419999999999998</v>
      </c>
      <c r="AH808" s="23">
        <f t="shared" si="803"/>
        <v>4.5534999999999997</v>
      </c>
      <c r="AI808" s="42"/>
      <c r="AJ808" s="42"/>
      <c r="AK808" s="42"/>
      <c r="AL808" s="42"/>
      <c r="AM808" s="42"/>
      <c r="AN808" s="42"/>
      <c r="AO808" s="42"/>
      <c r="AP808" s="3"/>
      <c r="AQ808" s="23">
        <f t="shared" si="751"/>
        <v>0.42300000000000004</v>
      </c>
      <c r="AR808" s="23">
        <f t="shared" si="774"/>
        <v>-8.1999999999999851E-2</v>
      </c>
      <c r="AS808" s="23">
        <f t="shared" si="775"/>
        <v>0.5990000000000002</v>
      </c>
      <c r="AT808" s="23">
        <f t="shared" si="753"/>
        <v>7.3999999999999844E-2</v>
      </c>
      <c r="AU808" s="23">
        <f t="shared" si="754"/>
        <v>0.25899999999999945</v>
      </c>
      <c r="AV808" s="23">
        <f t="shared" si="755"/>
        <v>7.3999999999999844E-2</v>
      </c>
      <c r="AW808" s="23">
        <f t="shared" si="756"/>
        <v>6.7000000000000171E-2</v>
      </c>
      <c r="AX808" s="23">
        <f t="shared" si="757"/>
        <v>4.3000000000000149E-2</v>
      </c>
      <c r="AY808" s="23">
        <f t="shared" si="758"/>
        <v>-6.0999999999999943E-2</v>
      </c>
      <c r="AZ808" s="23" t="str">
        <f t="shared" si="759"/>
        <v/>
      </c>
      <c r="BA808" s="23">
        <f t="shared" si="760"/>
        <v>0.12099999999999955</v>
      </c>
      <c r="BB808" s="23">
        <f t="shared" si="761"/>
        <v>0.14400000000000013</v>
      </c>
      <c r="BC808" s="23">
        <f t="shared" si="762"/>
        <v>7.2000000000000064E-2</v>
      </c>
      <c r="BD808" s="23">
        <f t="shared" si="763"/>
        <v>-0.10500000000000043</v>
      </c>
      <c r="BE808" s="23">
        <f t="shared" si="764"/>
        <v>-8.1999999999999851E-2</v>
      </c>
      <c r="BF808" s="23">
        <f t="shared" si="765"/>
        <v>-0.10500000000000043</v>
      </c>
      <c r="BG808" s="23">
        <f t="shared" si="766"/>
        <v>-9.3500000000000583E-2</v>
      </c>
      <c r="BH808" s="23" t="str">
        <f t="shared" si="767"/>
        <v/>
      </c>
      <c r="BI808" s="23" t="str">
        <f t="shared" si="768"/>
        <v/>
      </c>
      <c r="BJ808" s="23" t="str">
        <f t="shared" si="769"/>
        <v/>
      </c>
      <c r="BK808" s="23" t="str">
        <f t="shared" si="770"/>
        <v/>
      </c>
      <c r="BL808" s="23" t="str">
        <f t="shared" si="771"/>
        <v/>
      </c>
      <c r="BM808" s="23" t="str">
        <f t="shared" si="772"/>
        <v/>
      </c>
      <c r="BN808" s="23" t="str">
        <f t="shared" si="773"/>
        <v/>
      </c>
      <c r="BP808" s="8">
        <f t="shared" si="778"/>
        <v>0.42300000000000004</v>
      </c>
      <c r="BQ808" s="8">
        <f t="shared" si="779"/>
        <v>8.1999999999999851E-2</v>
      </c>
      <c r="BR808" s="8">
        <f t="shared" si="780"/>
        <v>0.5990000000000002</v>
      </c>
      <c r="BS808" s="8">
        <f t="shared" si="781"/>
        <v>7.3999999999999844E-2</v>
      </c>
      <c r="BT808" s="8">
        <f t="shared" si="782"/>
        <v>0.25899999999999945</v>
      </c>
      <c r="BU808" s="8">
        <f t="shared" si="783"/>
        <v>7.3999999999999844E-2</v>
      </c>
      <c r="BV808" s="8">
        <f t="shared" si="784"/>
        <v>6.7000000000000171E-2</v>
      </c>
      <c r="BW808" s="8">
        <f t="shared" si="785"/>
        <v>4.3000000000000149E-2</v>
      </c>
      <c r="BX808" s="8">
        <f t="shared" si="786"/>
        <v>6.0999999999999943E-2</v>
      </c>
      <c r="BY808" s="8" t="str">
        <f t="shared" si="787"/>
        <v/>
      </c>
      <c r="BZ808" s="8">
        <f t="shared" si="788"/>
        <v>0.12099999999999955</v>
      </c>
      <c r="CA808" s="8">
        <f t="shared" si="789"/>
        <v>0.14400000000000013</v>
      </c>
      <c r="CB808" s="8">
        <f t="shared" si="790"/>
        <v>7.2000000000000064E-2</v>
      </c>
      <c r="CC808" s="8">
        <f t="shared" si="791"/>
        <v>0.10500000000000043</v>
      </c>
      <c r="CD808" s="8">
        <f t="shared" si="792"/>
        <v>8.1999999999999851E-2</v>
      </c>
      <c r="CE808" s="8">
        <f t="shared" si="793"/>
        <v>0.10500000000000043</v>
      </c>
      <c r="CF808" s="8">
        <f t="shared" si="794"/>
        <v>9.3500000000000583E-2</v>
      </c>
      <c r="CG808" s="8" t="str">
        <f t="shared" si="795"/>
        <v/>
      </c>
      <c r="CH808" s="8" t="str">
        <f t="shared" si="796"/>
        <v/>
      </c>
      <c r="CI808" s="8" t="str">
        <f t="shared" si="797"/>
        <v/>
      </c>
      <c r="CJ808" s="8" t="str">
        <f t="shared" si="798"/>
        <v/>
      </c>
      <c r="CK808" s="8" t="str">
        <f t="shared" si="799"/>
        <v/>
      </c>
      <c r="CL808" s="8" t="str">
        <f t="shared" si="800"/>
        <v/>
      </c>
      <c r="CM808" s="8" t="str">
        <f t="shared" si="801"/>
        <v/>
      </c>
      <c r="CN808" s="8"/>
    </row>
    <row r="809" spans="1:92">
      <c r="A809" s="1">
        <f t="shared" si="752"/>
        <v>807</v>
      </c>
      <c r="B809" s="19"/>
      <c r="C809" s="1">
        <v>10</v>
      </c>
      <c r="D809" s="4">
        <f t="shared" si="750"/>
        <v>1016</v>
      </c>
      <c r="E809" s="4" t="s">
        <v>151</v>
      </c>
      <c r="F809" s="4">
        <v>1</v>
      </c>
      <c r="G809" s="4" t="s">
        <v>13</v>
      </c>
      <c r="H809" s="4" t="s">
        <v>14</v>
      </c>
      <c r="I809" s="4"/>
      <c r="J809" s="12">
        <v>87.3</v>
      </c>
      <c r="K809" s="74"/>
      <c r="L809" s="41">
        <v>5.1000000000000005</v>
      </c>
      <c r="M809" s="132" t="s">
        <v>130</v>
      </c>
      <c r="N809" s="1" t="s">
        <v>15</v>
      </c>
      <c r="O809" s="64"/>
      <c r="P809" s="9"/>
      <c r="Q809" s="3"/>
      <c r="R809" s="6">
        <v>5.4489999999999998</v>
      </c>
      <c r="S809" s="6">
        <v>4.9969999999999999</v>
      </c>
      <c r="T809" s="23">
        <v>5.6459999999999999</v>
      </c>
      <c r="U809" s="23">
        <v>5.1269999999999998</v>
      </c>
      <c r="V809" s="6">
        <v>5.383</v>
      </c>
      <c r="W809" s="23">
        <v>5.2060000000000004</v>
      </c>
      <c r="X809" s="6">
        <v>5.2009999999999996</v>
      </c>
      <c r="Y809" s="6">
        <v>5.1950000000000003</v>
      </c>
      <c r="Z809" s="23">
        <v>5.0869999999999997</v>
      </c>
      <c r="AA809" s="45"/>
      <c r="AB809" s="23">
        <v>5.4409999999999998</v>
      </c>
      <c r="AC809" s="6">
        <v>5.4189999999999996</v>
      </c>
      <c r="AD809" s="6">
        <v>5.2869999999999999</v>
      </c>
      <c r="AE809" s="23">
        <v>5.1959999999999997</v>
      </c>
      <c r="AF809" s="23">
        <v>5.0209999999999999</v>
      </c>
      <c r="AG809" s="23">
        <v>5.2370000000000001</v>
      </c>
      <c r="AH809" s="23">
        <f t="shared" si="803"/>
        <v>5.1289999999999996</v>
      </c>
      <c r="AI809" s="42"/>
      <c r="AJ809" s="42"/>
      <c r="AK809" s="42"/>
      <c r="AL809" s="42"/>
      <c r="AM809" s="42"/>
      <c r="AN809" s="42"/>
      <c r="AO809" s="42"/>
      <c r="AP809" s="3"/>
      <c r="AQ809" s="23">
        <f t="shared" si="751"/>
        <v>0.34899999999999931</v>
      </c>
      <c r="AR809" s="23">
        <f t="shared" si="774"/>
        <v>-0.10300000000000065</v>
      </c>
      <c r="AS809" s="23">
        <f t="shared" si="775"/>
        <v>0.54599999999999937</v>
      </c>
      <c r="AT809" s="23">
        <f t="shared" si="753"/>
        <v>2.6999999999999247E-2</v>
      </c>
      <c r="AU809" s="23">
        <f t="shared" si="754"/>
        <v>0.28299999999999947</v>
      </c>
      <c r="AV809" s="23">
        <f t="shared" si="755"/>
        <v>0.10599999999999987</v>
      </c>
      <c r="AW809" s="23">
        <f t="shared" si="756"/>
        <v>0.10099999999999909</v>
      </c>
      <c r="AX809" s="23">
        <f t="shared" si="757"/>
        <v>9.4999999999999751E-2</v>
      </c>
      <c r="AY809" s="23">
        <f t="shared" si="758"/>
        <v>-1.3000000000000789E-2</v>
      </c>
      <c r="AZ809" s="23" t="str">
        <f t="shared" si="759"/>
        <v/>
      </c>
      <c r="BA809" s="23">
        <f t="shared" si="760"/>
        <v>0.3409999999999993</v>
      </c>
      <c r="BB809" s="23">
        <f t="shared" si="761"/>
        <v>0.31899999999999906</v>
      </c>
      <c r="BC809" s="23">
        <f t="shared" si="762"/>
        <v>0.18699999999999939</v>
      </c>
      <c r="BD809" s="23">
        <f t="shared" si="763"/>
        <v>9.5999999999999197E-2</v>
      </c>
      <c r="BE809" s="23">
        <f t="shared" si="764"/>
        <v>-7.9000000000000625E-2</v>
      </c>
      <c r="BF809" s="23">
        <f t="shared" si="765"/>
        <v>0.13699999999999957</v>
      </c>
      <c r="BG809" s="23">
        <f t="shared" si="766"/>
        <v>2.8999999999999027E-2</v>
      </c>
      <c r="BH809" s="23" t="str">
        <f t="shared" si="767"/>
        <v/>
      </c>
      <c r="BI809" s="23" t="str">
        <f t="shared" si="768"/>
        <v/>
      </c>
      <c r="BJ809" s="23" t="str">
        <f t="shared" si="769"/>
        <v/>
      </c>
      <c r="BK809" s="23" t="str">
        <f t="shared" si="770"/>
        <v/>
      </c>
      <c r="BL809" s="23" t="str">
        <f t="shared" si="771"/>
        <v/>
      </c>
      <c r="BM809" s="23" t="str">
        <f t="shared" si="772"/>
        <v/>
      </c>
      <c r="BN809" s="23" t="str">
        <f t="shared" si="773"/>
        <v/>
      </c>
      <c r="BP809" s="8">
        <f t="shared" si="778"/>
        <v>0.34899999999999931</v>
      </c>
      <c r="BQ809" s="8">
        <f t="shared" si="779"/>
        <v>0.10300000000000065</v>
      </c>
      <c r="BR809" s="8">
        <f t="shared" si="780"/>
        <v>0.54599999999999937</v>
      </c>
      <c r="BS809" s="8">
        <f t="shared" si="781"/>
        <v>2.6999999999999247E-2</v>
      </c>
      <c r="BT809" s="8">
        <f t="shared" si="782"/>
        <v>0.28299999999999947</v>
      </c>
      <c r="BU809" s="8">
        <f t="shared" si="783"/>
        <v>0.10599999999999987</v>
      </c>
      <c r="BV809" s="8">
        <f t="shared" si="784"/>
        <v>0.10099999999999909</v>
      </c>
      <c r="BW809" s="8">
        <f t="shared" si="785"/>
        <v>9.4999999999999751E-2</v>
      </c>
      <c r="BX809" s="8">
        <f t="shared" si="786"/>
        <v>1.3000000000000789E-2</v>
      </c>
      <c r="BY809" s="8" t="str">
        <f t="shared" si="787"/>
        <v/>
      </c>
      <c r="BZ809" s="8">
        <f t="shared" si="788"/>
        <v>0.3409999999999993</v>
      </c>
      <c r="CA809" s="8">
        <f t="shared" si="789"/>
        <v>0.31899999999999906</v>
      </c>
      <c r="CB809" s="8">
        <f t="shared" si="790"/>
        <v>0.18699999999999939</v>
      </c>
      <c r="CC809" s="8">
        <f t="shared" si="791"/>
        <v>9.5999999999999197E-2</v>
      </c>
      <c r="CD809" s="8">
        <f t="shared" si="792"/>
        <v>7.9000000000000625E-2</v>
      </c>
      <c r="CE809" s="8">
        <f t="shared" si="793"/>
        <v>0.13699999999999957</v>
      </c>
      <c r="CF809" s="8">
        <f t="shared" si="794"/>
        <v>2.8999999999999027E-2</v>
      </c>
      <c r="CG809" s="8" t="str">
        <f t="shared" si="795"/>
        <v/>
      </c>
      <c r="CH809" s="8" t="str">
        <f t="shared" si="796"/>
        <v/>
      </c>
      <c r="CI809" s="8" t="str">
        <f t="shared" si="797"/>
        <v/>
      </c>
      <c r="CJ809" s="8" t="str">
        <f t="shared" si="798"/>
        <v/>
      </c>
      <c r="CK809" s="8" t="str">
        <f t="shared" si="799"/>
        <v/>
      </c>
      <c r="CL809" s="8" t="str">
        <f t="shared" si="800"/>
        <v/>
      </c>
      <c r="CM809" s="8" t="str">
        <f t="shared" si="801"/>
        <v/>
      </c>
      <c r="CN809" s="8"/>
    </row>
    <row r="810" spans="1:92">
      <c r="A810" s="1">
        <f t="shared" si="752"/>
        <v>808</v>
      </c>
      <c r="B810" s="19"/>
      <c r="C810" s="1">
        <v>10</v>
      </c>
      <c r="D810" s="4">
        <f t="shared" si="750"/>
        <v>1016</v>
      </c>
      <c r="E810" s="4" t="s">
        <v>151</v>
      </c>
      <c r="F810" s="4">
        <v>1</v>
      </c>
      <c r="G810" s="4" t="s">
        <v>13</v>
      </c>
      <c r="H810" s="4" t="s">
        <v>14</v>
      </c>
      <c r="I810" s="4"/>
      <c r="J810" s="12">
        <v>82.9</v>
      </c>
      <c r="K810" s="74"/>
      <c r="L810" s="49">
        <v>5.3890000000000002</v>
      </c>
      <c r="M810" s="132" t="s">
        <v>130</v>
      </c>
      <c r="N810" s="10" t="s">
        <v>128</v>
      </c>
      <c r="O810" s="64"/>
      <c r="P810" s="9"/>
      <c r="Q810" s="3"/>
      <c r="R810" s="6">
        <v>5.7229999999999999</v>
      </c>
      <c r="S810" s="6">
        <v>5.4690000000000003</v>
      </c>
      <c r="T810" s="23">
        <v>6.1070000000000002</v>
      </c>
      <c r="U810" s="23">
        <v>5.4530000000000003</v>
      </c>
      <c r="V810" s="6">
        <v>5.8109999999999999</v>
      </c>
      <c r="W810" s="6">
        <v>5.5810000000000004</v>
      </c>
      <c r="X810" s="6">
        <v>5.5750000000000002</v>
      </c>
      <c r="Y810" s="6">
        <v>5.5250000000000004</v>
      </c>
      <c r="Z810" s="23">
        <v>5.39</v>
      </c>
      <c r="AA810" s="45"/>
      <c r="AB810" s="23">
        <v>5.899</v>
      </c>
      <c r="AC810" s="6">
        <v>5.88</v>
      </c>
      <c r="AD810" s="6">
        <v>5.7290000000000001</v>
      </c>
      <c r="AE810" s="23">
        <v>5.6520000000000001</v>
      </c>
      <c r="AF810" s="23">
        <v>5.4859999999999998</v>
      </c>
      <c r="AG810" s="23">
        <v>5.5629999999999997</v>
      </c>
      <c r="AH810" s="23">
        <f t="shared" si="803"/>
        <v>5.5244999999999997</v>
      </c>
      <c r="AI810" s="42"/>
      <c r="AJ810" s="42"/>
      <c r="AK810" s="42"/>
      <c r="AL810" s="42"/>
      <c r="AM810" s="42"/>
      <c r="AN810" s="42"/>
      <c r="AO810" s="42"/>
      <c r="AP810" s="3"/>
      <c r="AQ810" s="23">
        <f t="shared" si="751"/>
        <v>0.33399999999999963</v>
      </c>
      <c r="AR810" s="23">
        <f t="shared" si="774"/>
        <v>8.0000000000000071E-2</v>
      </c>
      <c r="AS810" s="23">
        <f t="shared" si="775"/>
        <v>0.71799999999999997</v>
      </c>
      <c r="AT810" s="23">
        <f t="shared" si="753"/>
        <v>6.4000000000000057E-2</v>
      </c>
      <c r="AU810" s="23">
        <f t="shared" si="754"/>
        <v>0.42199999999999971</v>
      </c>
      <c r="AV810" s="23">
        <f t="shared" si="755"/>
        <v>0.19200000000000017</v>
      </c>
      <c r="AW810" s="23">
        <f t="shared" si="756"/>
        <v>0.18599999999999994</v>
      </c>
      <c r="AX810" s="23">
        <f t="shared" si="757"/>
        <v>0.13600000000000012</v>
      </c>
      <c r="AY810" s="23">
        <f t="shared" si="758"/>
        <v>9.9999999999944578E-4</v>
      </c>
      <c r="AZ810" s="23" t="str">
        <f t="shared" si="759"/>
        <v/>
      </c>
      <c r="BA810" s="23">
        <f t="shared" si="760"/>
        <v>0.50999999999999979</v>
      </c>
      <c r="BB810" s="23">
        <f t="shared" si="761"/>
        <v>0.49099999999999966</v>
      </c>
      <c r="BC810" s="23">
        <f t="shared" si="762"/>
        <v>0.33999999999999986</v>
      </c>
      <c r="BD810" s="23">
        <f t="shared" si="763"/>
        <v>0.2629999999999999</v>
      </c>
      <c r="BE810" s="23">
        <f t="shared" si="764"/>
        <v>9.6999999999999531E-2</v>
      </c>
      <c r="BF810" s="23">
        <f t="shared" si="765"/>
        <v>0.17399999999999949</v>
      </c>
      <c r="BG810" s="23">
        <f t="shared" si="766"/>
        <v>0.13549999999999951</v>
      </c>
      <c r="BH810" s="23" t="str">
        <f t="shared" si="767"/>
        <v/>
      </c>
      <c r="BI810" s="23" t="str">
        <f t="shared" si="768"/>
        <v/>
      </c>
      <c r="BJ810" s="23" t="str">
        <f t="shared" si="769"/>
        <v/>
      </c>
      <c r="BK810" s="23" t="str">
        <f t="shared" si="770"/>
        <v/>
      </c>
      <c r="BL810" s="23" t="str">
        <f t="shared" si="771"/>
        <v/>
      </c>
      <c r="BM810" s="23" t="str">
        <f t="shared" si="772"/>
        <v/>
      </c>
      <c r="BN810" s="23" t="str">
        <f t="shared" si="773"/>
        <v/>
      </c>
      <c r="BP810" s="8">
        <f t="shared" si="778"/>
        <v>0.33399999999999963</v>
      </c>
      <c r="BQ810" s="8">
        <f t="shared" si="779"/>
        <v>8.0000000000000071E-2</v>
      </c>
      <c r="BR810" s="8">
        <f t="shared" si="780"/>
        <v>0.71799999999999997</v>
      </c>
      <c r="BS810" s="8">
        <f t="shared" si="781"/>
        <v>6.4000000000000057E-2</v>
      </c>
      <c r="BT810" s="8">
        <f t="shared" si="782"/>
        <v>0.42199999999999971</v>
      </c>
      <c r="BU810" s="8">
        <f t="shared" si="783"/>
        <v>0.19200000000000017</v>
      </c>
      <c r="BV810" s="8">
        <f t="shared" si="784"/>
        <v>0.18599999999999994</v>
      </c>
      <c r="BW810" s="8">
        <f t="shared" si="785"/>
        <v>0.13600000000000012</v>
      </c>
      <c r="BX810" s="8">
        <f t="shared" si="786"/>
        <v>9.9999999999944578E-4</v>
      </c>
      <c r="BY810" s="8" t="str">
        <f t="shared" si="787"/>
        <v/>
      </c>
      <c r="BZ810" s="8">
        <f t="shared" si="788"/>
        <v>0.50999999999999979</v>
      </c>
      <c r="CA810" s="8">
        <f t="shared" si="789"/>
        <v>0.49099999999999966</v>
      </c>
      <c r="CB810" s="8">
        <f t="shared" si="790"/>
        <v>0.33999999999999986</v>
      </c>
      <c r="CC810" s="8">
        <f t="shared" si="791"/>
        <v>0.2629999999999999</v>
      </c>
      <c r="CD810" s="8">
        <f t="shared" si="792"/>
        <v>9.6999999999999531E-2</v>
      </c>
      <c r="CE810" s="8">
        <f t="shared" si="793"/>
        <v>0.17399999999999949</v>
      </c>
      <c r="CF810" s="8">
        <f t="shared" si="794"/>
        <v>0.13549999999999951</v>
      </c>
      <c r="CG810" s="8" t="str">
        <f t="shared" si="795"/>
        <v/>
      </c>
      <c r="CH810" s="8" t="str">
        <f t="shared" si="796"/>
        <v/>
      </c>
      <c r="CI810" s="8" t="str">
        <f t="shared" si="797"/>
        <v/>
      </c>
      <c r="CJ810" s="8" t="str">
        <f t="shared" si="798"/>
        <v/>
      </c>
      <c r="CK810" s="8" t="str">
        <f t="shared" si="799"/>
        <v/>
      </c>
      <c r="CL810" s="8" t="str">
        <f t="shared" si="800"/>
        <v/>
      </c>
      <c r="CM810" s="8" t="str">
        <f t="shared" si="801"/>
        <v/>
      </c>
      <c r="CN810" s="8"/>
    </row>
    <row r="811" spans="1:92">
      <c r="A811" s="1">
        <f t="shared" si="752"/>
        <v>809</v>
      </c>
      <c r="B811" s="19"/>
      <c r="C811" s="1">
        <v>10</v>
      </c>
      <c r="D811" s="4">
        <f t="shared" si="750"/>
        <v>1016</v>
      </c>
      <c r="E811" s="4" t="s">
        <v>135</v>
      </c>
      <c r="F811" s="4">
        <v>1</v>
      </c>
      <c r="G811" s="4" t="s">
        <v>13</v>
      </c>
      <c r="H811" s="4" t="s">
        <v>19</v>
      </c>
      <c r="I811" s="4"/>
      <c r="J811" s="12">
        <v>86</v>
      </c>
      <c r="K811" s="67" t="s">
        <v>192</v>
      </c>
      <c r="L811" s="41">
        <v>5.6639999999999997</v>
      </c>
      <c r="M811" s="132" t="s">
        <v>130</v>
      </c>
      <c r="N811" s="1" t="s">
        <v>15</v>
      </c>
      <c r="O811" s="64"/>
      <c r="P811" s="9"/>
      <c r="Q811" s="3"/>
      <c r="R811" s="6">
        <v>5.84</v>
      </c>
      <c r="S811" s="6">
        <v>5.7389999999999999</v>
      </c>
      <c r="T811" s="23">
        <v>6.2779999999999996</v>
      </c>
      <c r="U811" s="45"/>
      <c r="V811" s="6">
        <v>5.9119999999999999</v>
      </c>
      <c r="W811" s="23">
        <v>5.774</v>
      </c>
      <c r="X811" s="6">
        <v>5.7690000000000001</v>
      </c>
      <c r="Y811" s="6">
        <v>5.7510000000000003</v>
      </c>
      <c r="Z811" s="23">
        <v>5.6740000000000004</v>
      </c>
      <c r="AA811" s="45"/>
      <c r="AB811" s="23">
        <v>5.7439999999999998</v>
      </c>
      <c r="AC811" s="6">
        <v>5.7389999999999999</v>
      </c>
      <c r="AD811" s="6">
        <v>5.7450000000000001</v>
      </c>
      <c r="AE811" s="23">
        <v>5.516</v>
      </c>
      <c r="AF811" s="23">
        <v>5.734</v>
      </c>
      <c r="AG811" s="23">
        <v>5.5170000000000003</v>
      </c>
      <c r="AH811" s="23">
        <f t="shared" si="803"/>
        <v>5.6255000000000006</v>
      </c>
      <c r="AI811" s="42"/>
      <c r="AJ811" s="42"/>
      <c r="AK811" s="42"/>
      <c r="AL811" s="42"/>
      <c r="AM811" s="42"/>
      <c r="AN811" s="42"/>
      <c r="AO811" s="42"/>
      <c r="AP811" s="3"/>
      <c r="AQ811" s="23">
        <f t="shared" si="751"/>
        <v>0.17600000000000016</v>
      </c>
      <c r="AR811" s="23">
        <f t="shared" si="774"/>
        <v>7.5000000000000178E-2</v>
      </c>
      <c r="AS811" s="23">
        <f t="shared" si="775"/>
        <v>0.61399999999999988</v>
      </c>
      <c r="AT811" s="23" t="str">
        <f t="shared" si="753"/>
        <v/>
      </c>
      <c r="AU811" s="23">
        <f t="shared" si="754"/>
        <v>0.24800000000000022</v>
      </c>
      <c r="AV811" s="23">
        <f t="shared" si="755"/>
        <v>0.11000000000000032</v>
      </c>
      <c r="AW811" s="23">
        <f t="shared" si="756"/>
        <v>0.10500000000000043</v>
      </c>
      <c r="AX811" s="23">
        <f t="shared" si="757"/>
        <v>8.7000000000000632E-2</v>
      </c>
      <c r="AY811" s="23">
        <f t="shared" si="758"/>
        <v>1.0000000000000675E-2</v>
      </c>
      <c r="AZ811" s="23" t="str">
        <f t="shared" si="759"/>
        <v/>
      </c>
      <c r="BA811" s="23">
        <f t="shared" si="760"/>
        <v>8.0000000000000071E-2</v>
      </c>
      <c r="BB811" s="23">
        <f t="shared" si="761"/>
        <v>7.5000000000000178E-2</v>
      </c>
      <c r="BC811" s="23">
        <f t="shared" si="762"/>
        <v>8.1000000000000405E-2</v>
      </c>
      <c r="BD811" s="23">
        <f t="shared" si="763"/>
        <v>-0.14799999999999969</v>
      </c>
      <c r="BE811" s="23">
        <f t="shared" si="764"/>
        <v>7.0000000000000284E-2</v>
      </c>
      <c r="BF811" s="23">
        <f t="shared" si="765"/>
        <v>-0.14699999999999935</v>
      </c>
      <c r="BG811" s="23">
        <f t="shared" si="766"/>
        <v>-3.8499999999999091E-2</v>
      </c>
      <c r="BH811" s="23" t="str">
        <f t="shared" si="767"/>
        <v/>
      </c>
      <c r="BI811" s="23" t="str">
        <f t="shared" si="768"/>
        <v/>
      </c>
      <c r="BJ811" s="23" t="str">
        <f t="shared" si="769"/>
        <v/>
      </c>
      <c r="BK811" s="23" t="str">
        <f t="shared" si="770"/>
        <v/>
      </c>
      <c r="BL811" s="23" t="str">
        <f t="shared" si="771"/>
        <v/>
      </c>
      <c r="BM811" s="23" t="str">
        <f t="shared" si="772"/>
        <v/>
      </c>
      <c r="BN811" s="23" t="str">
        <f t="shared" si="773"/>
        <v/>
      </c>
      <c r="BP811" s="8">
        <f t="shared" si="778"/>
        <v>0.17600000000000016</v>
      </c>
      <c r="BQ811" s="8">
        <f t="shared" si="779"/>
        <v>7.5000000000000178E-2</v>
      </c>
      <c r="BR811" s="8">
        <f t="shared" si="780"/>
        <v>0.61399999999999988</v>
      </c>
      <c r="BS811" s="8" t="str">
        <f t="shared" si="781"/>
        <v/>
      </c>
      <c r="BT811" s="8">
        <f t="shared" si="782"/>
        <v>0.24800000000000022</v>
      </c>
      <c r="BU811" s="8">
        <f t="shared" si="783"/>
        <v>0.11000000000000032</v>
      </c>
      <c r="BV811" s="8">
        <f t="shared" si="784"/>
        <v>0.10500000000000043</v>
      </c>
      <c r="BW811" s="8">
        <f t="shared" si="785"/>
        <v>8.7000000000000632E-2</v>
      </c>
      <c r="BX811" s="8">
        <f t="shared" si="786"/>
        <v>1.0000000000000675E-2</v>
      </c>
      <c r="BY811" s="8" t="str">
        <f t="shared" si="787"/>
        <v/>
      </c>
      <c r="BZ811" s="8">
        <f t="shared" si="788"/>
        <v>8.0000000000000071E-2</v>
      </c>
      <c r="CA811" s="8">
        <f t="shared" si="789"/>
        <v>7.5000000000000178E-2</v>
      </c>
      <c r="CB811" s="8">
        <f t="shared" si="790"/>
        <v>8.1000000000000405E-2</v>
      </c>
      <c r="CC811" s="8">
        <f t="shared" si="791"/>
        <v>0.14799999999999969</v>
      </c>
      <c r="CD811" s="8">
        <f t="shared" si="792"/>
        <v>7.0000000000000284E-2</v>
      </c>
      <c r="CE811" s="8">
        <f t="shared" si="793"/>
        <v>0.14699999999999935</v>
      </c>
      <c r="CF811" s="8">
        <f t="shared" si="794"/>
        <v>3.8499999999999091E-2</v>
      </c>
      <c r="CG811" s="8" t="str">
        <f t="shared" si="795"/>
        <v/>
      </c>
      <c r="CH811" s="8" t="str">
        <f t="shared" si="796"/>
        <v/>
      </c>
      <c r="CI811" s="8" t="str">
        <f t="shared" si="797"/>
        <v/>
      </c>
      <c r="CJ811" s="8" t="str">
        <f t="shared" si="798"/>
        <v/>
      </c>
      <c r="CK811" s="8" t="str">
        <f t="shared" si="799"/>
        <v/>
      </c>
      <c r="CL811" s="8" t="str">
        <f t="shared" si="800"/>
        <v/>
      </c>
      <c r="CM811" s="8" t="str">
        <f t="shared" si="801"/>
        <v/>
      </c>
      <c r="CN811" s="8"/>
    </row>
    <row r="812" spans="1:92">
      <c r="A812" s="1">
        <f t="shared" si="752"/>
        <v>810</v>
      </c>
      <c r="B812" s="19"/>
      <c r="C812" s="1">
        <v>10</v>
      </c>
      <c r="D812" s="4">
        <f t="shared" si="750"/>
        <v>1016</v>
      </c>
      <c r="E812" s="4" t="s">
        <v>148</v>
      </c>
      <c r="F812" s="4">
        <v>1</v>
      </c>
      <c r="G812" s="4" t="s">
        <v>13</v>
      </c>
      <c r="H812" s="4" t="s">
        <v>14</v>
      </c>
      <c r="I812" s="4" t="s">
        <v>230</v>
      </c>
      <c r="J812" s="12">
        <v>84.6</v>
      </c>
      <c r="K812" s="67" t="s">
        <v>192</v>
      </c>
      <c r="L812" s="49">
        <v>6.2249999999999996</v>
      </c>
      <c r="M812" s="132" t="s">
        <v>298</v>
      </c>
      <c r="N812" s="10" t="s">
        <v>128</v>
      </c>
      <c r="O812" s="64"/>
      <c r="P812" s="9"/>
      <c r="Q812" s="3"/>
      <c r="R812" s="45"/>
      <c r="S812" s="6">
        <v>6.02</v>
      </c>
      <c r="T812" s="23">
        <v>7.0010000000000003</v>
      </c>
      <c r="U812" s="45"/>
      <c r="V812" s="6">
        <v>6.726</v>
      </c>
      <c r="W812" s="6">
        <v>6.37</v>
      </c>
      <c r="X812" s="6">
        <v>6.36</v>
      </c>
      <c r="Y812" s="6">
        <v>6.3550000000000004</v>
      </c>
      <c r="Z812" s="23">
        <v>6.14</v>
      </c>
      <c r="AA812" s="45"/>
      <c r="AB812" s="23">
        <v>6.8419999999999996</v>
      </c>
      <c r="AC812" s="6">
        <v>6.78</v>
      </c>
      <c r="AD812" s="6">
        <v>6.524</v>
      </c>
      <c r="AE812" s="23">
        <v>6.5860000000000003</v>
      </c>
      <c r="AF812" s="23">
        <v>6.0970000000000004</v>
      </c>
      <c r="AG812" s="23">
        <v>6.6769999999999996</v>
      </c>
      <c r="AH812" s="23">
        <f t="shared" si="803"/>
        <v>6.3870000000000005</v>
      </c>
      <c r="AI812" s="42"/>
      <c r="AJ812" s="42"/>
      <c r="AK812" s="42"/>
      <c r="AL812" s="42"/>
      <c r="AM812" s="42"/>
      <c r="AN812" s="42"/>
      <c r="AO812" s="42"/>
      <c r="AP812" s="3"/>
      <c r="AQ812" s="23" t="str">
        <f t="shared" si="751"/>
        <v/>
      </c>
      <c r="AR812" s="23">
        <f t="shared" si="774"/>
        <v>-0.20500000000000007</v>
      </c>
      <c r="AS812" s="23">
        <f t="shared" si="775"/>
        <v>0.77600000000000069</v>
      </c>
      <c r="AT812" s="23" t="str">
        <f t="shared" si="753"/>
        <v/>
      </c>
      <c r="AU812" s="23">
        <f t="shared" si="754"/>
        <v>0.50100000000000033</v>
      </c>
      <c r="AV812" s="23">
        <f t="shared" si="755"/>
        <v>0.14500000000000046</v>
      </c>
      <c r="AW812" s="23">
        <f t="shared" si="756"/>
        <v>0.13500000000000068</v>
      </c>
      <c r="AX812" s="23">
        <f t="shared" si="757"/>
        <v>0.13000000000000078</v>
      </c>
      <c r="AY812" s="23">
        <f t="shared" si="758"/>
        <v>-8.4999999999999964E-2</v>
      </c>
      <c r="AZ812" s="23" t="str">
        <f t="shared" si="759"/>
        <v/>
      </c>
      <c r="BA812" s="23">
        <f t="shared" si="760"/>
        <v>0.61699999999999999</v>
      </c>
      <c r="BB812" s="23">
        <f t="shared" si="761"/>
        <v>0.5550000000000006</v>
      </c>
      <c r="BC812" s="23">
        <f t="shared" si="762"/>
        <v>0.29900000000000038</v>
      </c>
      <c r="BD812" s="23">
        <f t="shared" si="763"/>
        <v>0.36100000000000065</v>
      </c>
      <c r="BE812" s="23">
        <f t="shared" si="764"/>
        <v>-0.12799999999999923</v>
      </c>
      <c r="BF812" s="23">
        <f t="shared" si="765"/>
        <v>0.45199999999999996</v>
      </c>
      <c r="BG812" s="23">
        <f t="shared" si="766"/>
        <v>0.16200000000000081</v>
      </c>
      <c r="BH812" s="23" t="str">
        <f t="shared" si="767"/>
        <v/>
      </c>
      <c r="BI812" s="23" t="str">
        <f t="shared" si="768"/>
        <v/>
      </c>
      <c r="BJ812" s="23" t="str">
        <f t="shared" si="769"/>
        <v/>
      </c>
      <c r="BK812" s="23" t="str">
        <f t="shared" si="770"/>
        <v/>
      </c>
      <c r="BL812" s="23" t="str">
        <f t="shared" si="771"/>
        <v/>
      </c>
      <c r="BM812" s="23" t="str">
        <f t="shared" si="772"/>
        <v/>
      </c>
      <c r="BN812" s="23" t="str">
        <f t="shared" si="773"/>
        <v/>
      </c>
      <c r="BP812" s="8" t="str">
        <f t="shared" si="778"/>
        <v/>
      </c>
      <c r="BQ812" s="8">
        <f t="shared" si="779"/>
        <v>0.20500000000000007</v>
      </c>
      <c r="BR812" s="8">
        <f t="shared" si="780"/>
        <v>0.77600000000000069</v>
      </c>
      <c r="BS812" s="8" t="str">
        <f t="shared" si="781"/>
        <v/>
      </c>
      <c r="BT812" s="8">
        <f t="shared" si="782"/>
        <v>0.50100000000000033</v>
      </c>
      <c r="BU812" s="8">
        <f t="shared" si="783"/>
        <v>0.14500000000000046</v>
      </c>
      <c r="BV812" s="8">
        <f t="shared" si="784"/>
        <v>0.13500000000000068</v>
      </c>
      <c r="BW812" s="8">
        <f t="shared" si="785"/>
        <v>0.13000000000000078</v>
      </c>
      <c r="BX812" s="8">
        <f t="shared" si="786"/>
        <v>8.4999999999999964E-2</v>
      </c>
      <c r="BY812" s="8" t="str">
        <f t="shared" si="787"/>
        <v/>
      </c>
      <c r="BZ812" s="8">
        <f t="shared" si="788"/>
        <v>0.61699999999999999</v>
      </c>
      <c r="CA812" s="8">
        <f t="shared" si="789"/>
        <v>0.5550000000000006</v>
      </c>
      <c r="CB812" s="8">
        <f t="shared" si="790"/>
        <v>0.29900000000000038</v>
      </c>
      <c r="CC812" s="8">
        <f t="shared" si="791"/>
        <v>0.36100000000000065</v>
      </c>
      <c r="CD812" s="8">
        <f t="shared" si="792"/>
        <v>0.12799999999999923</v>
      </c>
      <c r="CE812" s="8">
        <f t="shared" si="793"/>
        <v>0.45199999999999996</v>
      </c>
      <c r="CF812" s="8">
        <f t="shared" si="794"/>
        <v>0.16200000000000081</v>
      </c>
      <c r="CG812" s="8" t="str">
        <f t="shared" si="795"/>
        <v/>
      </c>
      <c r="CH812" s="8" t="str">
        <f t="shared" si="796"/>
        <v/>
      </c>
      <c r="CI812" s="8" t="str">
        <f t="shared" si="797"/>
        <v/>
      </c>
      <c r="CJ812" s="8" t="str">
        <f t="shared" si="798"/>
        <v/>
      </c>
      <c r="CK812" s="8" t="str">
        <f t="shared" si="799"/>
        <v/>
      </c>
      <c r="CL812" s="8" t="str">
        <f t="shared" si="800"/>
        <v/>
      </c>
      <c r="CM812" s="8" t="str">
        <f t="shared" si="801"/>
        <v/>
      </c>
      <c r="CN812" s="8"/>
    </row>
    <row r="813" spans="1:92">
      <c r="A813" s="1">
        <f t="shared" si="752"/>
        <v>811</v>
      </c>
      <c r="B813" s="19"/>
      <c r="C813" s="1">
        <v>10</v>
      </c>
      <c r="D813" s="4">
        <f t="shared" si="750"/>
        <v>1016</v>
      </c>
      <c r="E813" s="4" t="s">
        <v>157</v>
      </c>
      <c r="F813" s="4">
        <v>1</v>
      </c>
      <c r="G813" s="4" t="s">
        <v>13</v>
      </c>
      <c r="H813" s="4" t="s">
        <v>19</v>
      </c>
      <c r="I813" s="4"/>
      <c r="J813" s="12">
        <v>88.7</v>
      </c>
      <c r="K813" s="67" t="s">
        <v>192</v>
      </c>
      <c r="L813" s="41">
        <v>6.2969999999999997</v>
      </c>
      <c r="M813" s="132" t="s">
        <v>130</v>
      </c>
      <c r="N813" s="1" t="s">
        <v>15</v>
      </c>
      <c r="O813" s="64"/>
      <c r="P813" s="9"/>
      <c r="Q813" s="3"/>
      <c r="R813" s="6">
        <v>6.8109999999999999</v>
      </c>
      <c r="S813" s="6">
        <v>6.3419999999999996</v>
      </c>
      <c r="T813" s="23">
        <v>6.7990000000000004</v>
      </c>
      <c r="U813" s="45"/>
      <c r="V813" s="6">
        <v>6.4870000000000001</v>
      </c>
      <c r="W813" s="23">
        <v>6.3719999999999999</v>
      </c>
      <c r="X813" s="6">
        <v>6.3630000000000004</v>
      </c>
      <c r="Y813" s="6">
        <v>6.3390000000000004</v>
      </c>
      <c r="Z813" s="23">
        <v>6.2770000000000001</v>
      </c>
      <c r="AA813" s="45"/>
      <c r="AB813" s="23">
        <v>6.34</v>
      </c>
      <c r="AC813" s="6">
        <v>6.3609999999999998</v>
      </c>
      <c r="AD813" s="6">
        <v>6.351</v>
      </c>
      <c r="AE813" s="23">
        <v>6.1390000000000002</v>
      </c>
      <c r="AF813" s="23">
        <v>6.3230000000000004</v>
      </c>
      <c r="AG813" s="23">
        <v>6.1360000000000001</v>
      </c>
      <c r="AH813" s="23">
        <f t="shared" si="803"/>
        <v>6.2294999999999998</v>
      </c>
      <c r="AI813" s="42"/>
      <c r="AJ813" s="42"/>
      <c r="AK813" s="42"/>
      <c r="AL813" s="42"/>
      <c r="AM813" s="42"/>
      <c r="AN813" s="42"/>
      <c r="AO813" s="42"/>
      <c r="AP813" s="3"/>
      <c r="AQ813" s="23">
        <f t="shared" si="751"/>
        <v>0.51400000000000023</v>
      </c>
      <c r="AR813" s="23">
        <f t="shared" si="774"/>
        <v>4.4999999999999929E-2</v>
      </c>
      <c r="AS813" s="23">
        <f t="shared" si="775"/>
        <v>0.50200000000000067</v>
      </c>
      <c r="AT813" s="23" t="str">
        <f t="shared" si="753"/>
        <v/>
      </c>
      <c r="AU813" s="23">
        <f t="shared" si="754"/>
        <v>0.19000000000000039</v>
      </c>
      <c r="AV813" s="23">
        <f t="shared" si="755"/>
        <v>7.5000000000000178E-2</v>
      </c>
      <c r="AW813" s="23">
        <f t="shared" si="756"/>
        <v>6.6000000000000725E-2</v>
      </c>
      <c r="AX813" s="23">
        <f t="shared" si="757"/>
        <v>4.2000000000000703E-2</v>
      </c>
      <c r="AY813" s="23">
        <f t="shared" si="758"/>
        <v>-1.9999999999999574E-2</v>
      </c>
      <c r="AZ813" s="23" t="str">
        <f t="shared" si="759"/>
        <v/>
      </c>
      <c r="BA813" s="23">
        <f t="shared" si="760"/>
        <v>4.3000000000000149E-2</v>
      </c>
      <c r="BB813" s="23">
        <f t="shared" si="761"/>
        <v>6.4000000000000057E-2</v>
      </c>
      <c r="BC813" s="23">
        <f t="shared" si="762"/>
        <v>5.400000000000027E-2</v>
      </c>
      <c r="BD813" s="23">
        <f t="shared" si="763"/>
        <v>-0.15799999999999947</v>
      </c>
      <c r="BE813" s="23">
        <f t="shared" si="764"/>
        <v>2.6000000000000689E-2</v>
      </c>
      <c r="BF813" s="23">
        <f t="shared" si="765"/>
        <v>-0.16099999999999959</v>
      </c>
      <c r="BG813" s="23">
        <f t="shared" si="766"/>
        <v>-6.7499999999999893E-2</v>
      </c>
      <c r="BH813" s="23" t="str">
        <f t="shared" si="767"/>
        <v/>
      </c>
      <c r="BI813" s="23" t="str">
        <f t="shared" si="768"/>
        <v/>
      </c>
      <c r="BJ813" s="23" t="str">
        <f t="shared" si="769"/>
        <v/>
      </c>
      <c r="BK813" s="23" t="str">
        <f t="shared" si="770"/>
        <v/>
      </c>
      <c r="BL813" s="23" t="str">
        <f t="shared" si="771"/>
        <v/>
      </c>
      <c r="BM813" s="23" t="str">
        <f t="shared" si="772"/>
        <v/>
      </c>
      <c r="BN813" s="23" t="str">
        <f t="shared" si="773"/>
        <v/>
      </c>
      <c r="BP813" s="8">
        <f t="shared" si="778"/>
        <v>0.51400000000000023</v>
      </c>
      <c r="BQ813" s="8">
        <f t="shared" si="779"/>
        <v>4.4999999999999929E-2</v>
      </c>
      <c r="BR813" s="8">
        <f t="shared" si="780"/>
        <v>0.50200000000000067</v>
      </c>
      <c r="BS813" s="8" t="str">
        <f t="shared" si="781"/>
        <v/>
      </c>
      <c r="BT813" s="8">
        <f t="shared" si="782"/>
        <v>0.19000000000000039</v>
      </c>
      <c r="BU813" s="8">
        <f t="shared" si="783"/>
        <v>7.5000000000000178E-2</v>
      </c>
      <c r="BV813" s="8">
        <f t="shared" si="784"/>
        <v>6.6000000000000725E-2</v>
      </c>
      <c r="BW813" s="8">
        <f t="shared" si="785"/>
        <v>4.2000000000000703E-2</v>
      </c>
      <c r="BX813" s="8">
        <f t="shared" si="786"/>
        <v>1.9999999999999574E-2</v>
      </c>
      <c r="BY813" s="8" t="str">
        <f t="shared" si="787"/>
        <v/>
      </c>
      <c r="BZ813" s="8">
        <f t="shared" si="788"/>
        <v>4.3000000000000149E-2</v>
      </c>
      <c r="CA813" s="8">
        <f t="shared" si="789"/>
        <v>6.4000000000000057E-2</v>
      </c>
      <c r="CB813" s="8">
        <f t="shared" si="790"/>
        <v>5.400000000000027E-2</v>
      </c>
      <c r="CC813" s="8">
        <f t="shared" si="791"/>
        <v>0.15799999999999947</v>
      </c>
      <c r="CD813" s="8">
        <f t="shared" si="792"/>
        <v>2.6000000000000689E-2</v>
      </c>
      <c r="CE813" s="8">
        <f t="shared" si="793"/>
        <v>0.16099999999999959</v>
      </c>
      <c r="CF813" s="8">
        <f t="shared" si="794"/>
        <v>6.7499999999999893E-2</v>
      </c>
      <c r="CG813" s="8" t="str">
        <f t="shared" si="795"/>
        <v/>
      </c>
      <c r="CH813" s="8" t="str">
        <f t="shared" si="796"/>
        <v/>
      </c>
      <c r="CI813" s="8" t="str">
        <f t="shared" si="797"/>
        <v/>
      </c>
      <c r="CJ813" s="8" t="str">
        <f t="shared" si="798"/>
        <v/>
      </c>
      <c r="CK813" s="8" t="str">
        <f t="shared" si="799"/>
        <v/>
      </c>
      <c r="CL813" s="8" t="str">
        <f t="shared" si="800"/>
        <v/>
      </c>
      <c r="CM813" s="8" t="str">
        <f t="shared" si="801"/>
        <v/>
      </c>
      <c r="CN813" s="8"/>
    </row>
    <row r="814" spans="1:92">
      <c r="A814" s="1">
        <f t="shared" si="752"/>
        <v>812</v>
      </c>
      <c r="B814" s="19"/>
      <c r="C814" s="1">
        <v>10</v>
      </c>
      <c r="D814" s="4">
        <f t="shared" si="750"/>
        <v>1016</v>
      </c>
      <c r="E814" s="4" t="s">
        <v>162</v>
      </c>
      <c r="F814" s="4">
        <v>3</v>
      </c>
      <c r="G814" s="4" t="s">
        <v>13</v>
      </c>
      <c r="H814" s="4" t="s">
        <v>19</v>
      </c>
      <c r="I814" s="4"/>
      <c r="J814" s="12">
        <v>97.4</v>
      </c>
      <c r="K814" s="74"/>
      <c r="L814" s="49">
        <v>3.2549999999999999</v>
      </c>
      <c r="M814" s="132" t="s">
        <v>180</v>
      </c>
      <c r="N814" s="10" t="s">
        <v>128</v>
      </c>
      <c r="O814" s="64"/>
      <c r="P814" s="9"/>
      <c r="Q814" s="3"/>
      <c r="R814" s="23">
        <v>3.7080000000000002</v>
      </c>
      <c r="S814" s="23">
        <v>3.411</v>
      </c>
      <c r="T814" s="23">
        <v>3.6360000000000001</v>
      </c>
      <c r="U814" s="23">
        <v>2.871</v>
      </c>
      <c r="V814" s="23">
        <v>3.173</v>
      </c>
      <c r="W814" s="45"/>
      <c r="X814" s="45"/>
      <c r="Y814" s="45"/>
      <c r="Z814" s="45"/>
      <c r="AA814" s="45"/>
      <c r="AB814" s="1">
        <v>3.468</v>
      </c>
      <c r="AC814" s="1">
        <v>3.4740000000000002</v>
      </c>
      <c r="AD814" s="1">
        <v>3.4550000000000001</v>
      </c>
      <c r="AE814" s="23">
        <v>3.3090000000000002</v>
      </c>
      <c r="AF814" s="23">
        <v>3.4140000000000001</v>
      </c>
      <c r="AG814" s="23">
        <v>2.9950000000000001</v>
      </c>
      <c r="AH814" s="23">
        <f t="shared" ref="AH814:AH816" si="804">SUM(AF814:AG814)/2</f>
        <v>3.2045000000000003</v>
      </c>
      <c r="AI814" s="42"/>
      <c r="AJ814" s="42"/>
      <c r="AK814" s="42"/>
      <c r="AL814" s="42"/>
      <c r="AM814" s="42"/>
      <c r="AN814" s="42"/>
      <c r="AO814" s="42"/>
      <c r="AP814" s="3"/>
      <c r="AQ814" s="23">
        <f t="shared" si="751"/>
        <v>0.45300000000000029</v>
      </c>
      <c r="AR814" s="23">
        <f t="shared" si="774"/>
        <v>0.15600000000000014</v>
      </c>
      <c r="AS814" s="23">
        <f t="shared" si="775"/>
        <v>0.38100000000000023</v>
      </c>
      <c r="AT814" s="23">
        <f t="shared" si="753"/>
        <v>-0.3839999999999999</v>
      </c>
      <c r="AU814" s="23">
        <f t="shared" si="754"/>
        <v>-8.1999999999999851E-2</v>
      </c>
      <c r="AV814" s="23" t="str">
        <f t="shared" si="755"/>
        <v/>
      </c>
      <c r="AW814" s="23" t="str">
        <f t="shared" si="756"/>
        <v/>
      </c>
      <c r="AX814" s="23" t="str">
        <f t="shared" si="757"/>
        <v/>
      </c>
      <c r="AY814" s="23" t="str">
        <f t="shared" si="758"/>
        <v/>
      </c>
      <c r="AZ814" s="23" t="str">
        <f t="shared" si="759"/>
        <v/>
      </c>
      <c r="BA814" s="23">
        <f t="shared" si="760"/>
        <v>0.21300000000000008</v>
      </c>
      <c r="BB814" s="23">
        <f t="shared" si="761"/>
        <v>0.21900000000000031</v>
      </c>
      <c r="BC814" s="23">
        <f t="shared" si="762"/>
        <v>0.20000000000000018</v>
      </c>
      <c r="BD814" s="23">
        <f t="shared" si="763"/>
        <v>5.400000000000027E-2</v>
      </c>
      <c r="BE814" s="23">
        <f t="shared" si="764"/>
        <v>0.15900000000000025</v>
      </c>
      <c r="BF814" s="23">
        <f t="shared" si="765"/>
        <v>-0.25999999999999979</v>
      </c>
      <c r="BG814" s="23">
        <f t="shared" si="766"/>
        <v>-5.0499999999999545E-2</v>
      </c>
      <c r="BH814" s="23" t="str">
        <f t="shared" si="767"/>
        <v/>
      </c>
      <c r="BI814" s="23" t="str">
        <f t="shared" si="768"/>
        <v/>
      </c>
      <c r="BJ814" s="23" t="str">
        <f t="shared" si="769"/>
        <v/>
      </c>
      <c r="BK814" s="23" t="str">
        <f t="shared" si="770"/>
        <v/>
      </c>
      <c r="BL814" s="23" t="str">
        <f t="shared" si="771"/>
        <v/>
      </c>
      <c r="BM814" s="23" t="str">
        <f t="shared" si="772"/>
        <v/>
      </c>
      <c r="BN814" s="23" t="str">
        <f t="shared" si="773"/>
        <v/>
      </c>
      <c r="BP814" s="8">
        <f t="shared" si="778"/>
        <v>0.45300000000000029</v>
      </c>
      <c r="BQ814" s="8">
        <f t="shared" si="779"/>
        <v>0.15600000000000014</v>
      </c>
      <c r="BR814" s="8">
        <f t="shared" si="780"/>
        <v>0.38100000000000023</v>
      </c>
      <c r="BS814" s="8">
        <f t="shared" si="781"/>
        <v>0.3839999999999999</v>
      </c>
      <c r="BT814" s="8">
        <f t="shared" si="782"/>
        <v>8.1999999999999851E-2</v>
      </c>
      <c r="BU814" s="8" t="str">
        <f t="shared" si="783"/>
        <v/>
      </c>
      <c r="BV814" s="8" t="str">
        <f t="shared" si="784"/>
        <v/>
      </c>
      <c r="BW814" s="8" t="str">
        <f t="shared" si="785"/>
        <v/>
      </c>
      <c r="BX814" s="8" t="str">
        <f t="shared" si="786"/>
        <v/>
      </c>
      <c r="BY814" s="8" t="str">
        <f t="shared" si="787"/>
        <v/>
      </c>
      <c r="BZ814" s="8">
        <f t="shared" si="788"/>
        <v>0.21300000000000008</v>
      </c>
      <c r="CA814" s="8">
        <f t="shared" si="789"/>
        <v>0.21900000000000031</v>
      </c>
      <c r="CB814" s="8">
        <f t="shared" si="790"/>
        <v>0.20000000000000018</v>
      </c>
      <c r="CC814" s="8">
        <f t="shared" si="791"/>
        <v>5.400000000000027E-2</v>
      </c>
      <c r="CD814" s="8">
        <f t="shared" si="792"/>
        <v>0.15900000000000025</v>
      </c>
      <c r="CE814" s="8">
        <f t="shared" si="793"/>
        <v>0.25999999999999979</v>
      </c>
      <c r="CF814" s="8">
        <f t="shared" si="794"/>
        <v>5.0499999999999545E-2</v>
      </c>
      <c r="CG814" s="8" t="str">
        <f t="shared" si="795"/>
        <v/>
      </c>
      <c r="CH814" s="8" t="str">
        <f t="shared" si="796"/>
        <v/>
      </c>
      <c r="CI814" s="8" t="str">
        <f t="shared" si="797"/>
        <v/>
      </c>
      <c r="CJ814" s="8" t="str">
        <f t="shared" si="798"/>
        <v/>
      </c>
      <c r="CK814" s="8" t="str">
        <f t="shared" si="799"/>
        <v/>
      </c>
      <c r="CL814" s="8" t="str">
        <f t="shared" si="800"/>
        <v/>
      </c>
      <c r="CM814" s="8" t="str">
        <f t="shared" si="801"/>
        <v/>
      </c>
      <c r="CN814" s="8"/>
    </row>
    <row r="815" spans="1:92">
      <c r="A815" s="1">
        <f t="shared" si="752"/>
        <v>813</v>
      </c>
      <c r="B815" s="19"/>
      <c r="C815" s="1">
        <v>10</v>
      </c>
      <c r="D815" s="4">
        <f t="shared" si="750"/>
        <v>1016</v>
      </c>
      <c r="E815" s="4" t="s">
        <v>149</v>
      </c>
      <c r="F815" s="4">
        <v>3</v>
      </c>
      <c r="G815" s="4" t="s">
        <v>13</v>
      </c>
      <c r="H815" s="4" t="s">
        <v>14</v>
      </c>
      <c r="I815" s="4"/>
      <c r="J815" s="12">
        <v>96.9</v>
      </c>
      <c r="K815" s="74"/>
      <c r="L815" s="49">
        <v>3.3519999999999999</v>
      </c>
      <c r="M815" s="132" t="s">
        <v>180</v>
      </c>
      <c r="N815" s="10" t="s">
        <v>128</v>
      </c>
      <c r="O815" s="64"/>
      <c r="P815" s="9"/>
      <c r="Q815" s="3"/>
      <c r="R815" s="23">
        <v>3.6120000000000001</v>
      </c>
      <c r="S815" s="23">
        <v>3.3119999999999998</v>
      </c>
      <c r="T815" s="23">
        <v>3.7839999999999998</v>
      </c>
      <c r="U815" s="23">
        <v>3.1960000000000002</v>
      </c>
      <c r="V815" s="23">
        <v>3.4940000000000002</v>
      </c>
      <c r="W815" s="45"/>
      <c r="X815" s="45"/>
      <c r="Y815" s="45"/>
      <c r="Z815" s="45"/>
      <c r="AA815" s="45"/>
      <c r="AB815" s="1">
        <v>3.7330000000000001</v>
      </c>
      <c r="AC815" s="1">
        <v>3.714</v>
      </c>
      <c r="AD815" s="1">
        <v>3.5819999999999999</v>
      </c>
      <c r="AE815" s="23">
        <v>3.524</v>
      </c>
      <c r="AF815" s="23">
        <v>3.331</v>
      </c>
      <c r="AG815" s="23">
        <v>3.32</v>
      </c>
      <c r="AH815" s="23">
        <f t="shared" si="804"/>
        <v>3.3254999999999999</v>
      </c>
      <c r="AI815" s="42"/>
      <c r="AJ815" s="42"/>
      <c r="AK815" s="42"/>
      <c r="AL815" s="42"/>
      <c r="AM815" s="42"/>
      <c r="AN815" s="42"/>
      <c r="AO815" s="42"/>
      <c r="AP815" s="3"/>
      <c r="AQ815" s="23">
        <f t="shared" si="751"/>
        <v>0.26000000000000023</v>
      </c>
      <c r="AR815" s="23">
        <f t="shared" si="774"/>
        <v>-4.0000000000000036E-2</v>
      </c>
      <c r="AS815" s="23">
        <f t="shared" si="775"/>
        <v>0.43199999999999994</v>
      </c>
      <c r="AT815" s="23">
        <f t="shared" si="753"/>
        <v>-0.15599999999999969</v>
      </c>
      <c r="AU815" s="23">
        <f t="shared" si="754"/>
        <v>0.14200000000000035</v>
      </c>
      <c r="AV815" s="23" t="str">
        <f t="shared" si="755"/>
        <v/>
      </c>
      <c r="AW815" s="23" t="str">
        <f t="shared" si="756"/>
        <v/>
      </c>
      <c r="AX815" s="23" t="str">
        <f t="shared" si="757"/>
        <v/>
      </c>
      <c r="AY815" s="23" t="str">
        <f t="shared" si="758"/>
        <v/>
      </c>
      <c r="AZ815" s="23" t="str">
        <f t="shared" si="759"/>
        <v/>
      </c>
      <c r="BA815" s="23">
        <f t="shared" si="760"/>
        <v>0.38100000000000023</v>
      </c>
      <c r="BB815" s="23">
        <f t="shared" si="761"/>
        <v>0.3620000000000001</v>
      </c>
      <c r="BC815" s="23">
        <f t="shared" si="762"/>
        <v>0.22999999999999998</v>
      </c>
      <c r="BD815" s="23">
        <f t="shared" si="763"/>
        <v>0.17200000000000015</v>
      </c>
      <c r="BE815" s="23">
        <f t="shared" si="764"/>
        <v>-2.0999999999999908E-2</v>
      </c>
      <c r="BF815" s="23">
        <f t="shared" si="765"/>
        <v>-3.2000000000000028E-2</v>
      </c>
      <c r="BG815" s="23">
        <f t="shared" si="766"/>
        <v>-2.6499999999999968E-2</v>
      </c>
      <c r="BH815" s="23" t="str">
        <f t="shared" si="767"/>
        <v/>
      </c>
      <c r="BI815" s="23" t="str">
        <f t="shared" si="768"/>
        <v/>
      </c>
      <c r="BJ815" s="23" t="str">
        <f t="shared" si="769"/>
        <v/>
      </c>
      <c r="BK815" s="23" t="str">
        <f t="shared" si="770"/>
        <v/>
      </c>
      <c r="BL815" s="23" t="str">
        <f t="shared" si="771"/>
        <v/>
      </c>
      <c r="BM815" s="23" t="str">
        <f t="shared" si="772"/>
        <v/>
      </c>
      <c r="BN815" s="23" t="str">
        <f t="shared" si="773"/>
        <v/>
      </c>
      <c r="BP815" s="8">
        <f t="shared" si="778"/>
        <v>0.26000000000000023</v>
      </c>
      <c r="BQ815" s="8">
        <f t="shared" si="779"/>
        <v>4.0000000000000036E-2</v>
      </c>
      <c r="BR815" s="8">
        <f t="shared" si="780"/>
        <v>0.43199999999999994</v>
      </c>
      <c r="BS815" s="8">
        <f t="shared" si="781"/>
        <v>0.15599999999999969</v>
      </c>
      <c r="BT815" s="8">
        <f t="shared" si="782"/>
        <v>0.14200000000000035</v>
      </c>
      <c r="BU815" s="8" t="str">
        <f t="shared" si="783"/>
        <v/>
      </c>
      <c r="BV815" s="8" t="str">
        <f t="shared" si="784"/>
        <v/>
      </c>
      <c r="BW815" s="8" t="str">
        <f t="shared" si="785"/>
        <v/>
      </c>
      <c r="BX815" s="8" t="str">
        <f t="shared" si="786"/>
        <v/>
      </c>
      <c r="BY815" s="8" t="str">
        <f t="shared" si="787"/>
        <v/>
      </c>
      <c r="BZ815" s="8">
        <f t="shared" si="788"/>
        <v>0.38100000000000023</v>
      </c>
      <c r="CA815" s="8">
        <f t="shared" si="789"/>
        <v>0.3620000000000001</v>
      </c>
      <c r="CB815" s="8">
        <f t="shared" si="790"/>
        <v>0.22999999999999998</v>
      </c>
      <c r="CC815" s="8">
        <f t="shared" si="791"/>
        <v>0.17200000000000015</v>
      </c>
      <c r="CD815" s="8">
        <f t="shared" si="792"/>
        <v>2.0999999999999908E-2</v>
      </c>
      <c r="CE815" s="8">
        <f t="shared" si="793"/>
        <v>3.2000000000000028E-2</v>
      </c>
      <c r="CF815" s="8">
        <f t="shared" si="794"/>
        <v>2.6499999999999968E-2</v>
      </c>
      <c r="CG815" s="8" t="str">
        <f t="shared" si="795"/>
        <v/>
      </c>
      <c r="CH815" s="8" t="str">
        <f t="shared" si="796"/>
        <v/>
      </c>
      <c r="CI815" s="8" t="str">
        <f t="shared" si="797"/>
        <v/>
      </c>
      <c r="CJ815" s="8" t="str">
        <f t="shared" si="798"/>
        <v/>
      </c>
      <c r="CK815" s="8" t="str">
        <f t="shared" si="799"/>
        <v/>
      </c>
      <c r="CL815" s="8" t="str">
        <f t="shared" si="800"/>
        <v/>
      </c>
      <c r="CM815" s="8" t="str">
        <f t="shared" si="801"/>
        <v/>
      </c>
      <c r="CN815" s="8"/>
    </row>
    <row r="816" spans="1:92">
      <c r="A816" s="1">
        <f t="shared" si="752"/>
        <v>814</v>
      </c>
      <c r="B816" s="19"/>
      <c r="C816" s="1">
        <v>10</v>
      </c>
      <c r="D816" s="4">
        <f t="shared" si="750"/>
        <v>1016</v>
      </c>
      <c r="E816" s="4" t="s">
        <v>163</v>
      </c>
      <c r="F816" s="4">
        <v>3</v>
      </c>
      <c r="G816" s="4" t="s">
        <v>13</v>
      </c>
      <c r="H816" s="4" t="s">
        <v>19</v>
      </c>
      <c r="I816" s="4"/>
      <c r="J816" s="12">
        <v>96.9</v>
      </c>
      <c r="K816" s="74"/>
      <c r="L816" s="49">
        <v>3.875</v>
      </c>
      <c r="M816" s="132" t="s">
        <v>180</v>
      </c>
      <c r="N816" s="10" t="s">
        <v>128</v>
      </c>
      <c r="O816" s="64"/>
      <c r="P816" s="9"/>
      <c r="Q816" s="3"/>
      <c r="R816" s="23">
        <v>4.1950000000000003</v>
      </c>
      <c r="S816" s="23">
        <v>4.03</v>
      </c>
      <c r="T816" s="23">
        <v>4.3449999999999998</v>
      </c>
      <c r="U816" s="23">
        <v>3.7559999999999998</v>
      </c>
      <c r="V816" s="23">
        <v>3.923</v>
      </c>
      <c r="W816" s="45"/>
      <c r="X816" s="45"/>
      <c r="Y816" s="45"/>
      <c r="Z816" s="45"/>
      <c r="AA816" s="45"/>
      <c r="AB816" s="1">
        <v>4.0430000000000001</v>
      </c>
      <c r="AC816" s="1">
        <v>4.0469999999999997</v>
      </c>
      <c r="AD816" s="1">
        <v>4.0419999999999998</v>
      </c>
      <c r="AE816" s="23">
        <v>3.8580000000000001</v>
      </c>
      <c r="AF816" s="23">
        <v>4.032</v>
      </c>
      <c r="AG816" s="23">
        <v>3.5470000000000002</v>
      </c>
      <c r="AH816" s="23">
        <f t="shared" si="804"/>
        <v>3.7895000000000003</v>
      </c>
      <c r="AI816" s="42"/>
      <c r="AJ816" s="42"/>
      <c r="AK816" s="42"/>
      <c r="AL816" s="42"/>
      <c r="AM816" s="42"/>
      <c r="AN816" s="42"/>
      <c r="AO816" s="42"/>
      <c r="AP816" s="3"/>
      <c r="AQ816" s="23">
        <f t="shared" si="751"/>
        <v>0.32000000000000028</v>
      </c>
      <c r="AR816" s="23">
        <f t="shared" si="774"/>
        <v>0.15500000000000025</v>
      </c>
      <c r="AS816" s="23">
        <f t="shared" si="775"/>
        <v>0.46999999999999975</v>
      </c>
      <c r="AT816" s="23">
        <f t="shared" si="753"/>
        <v>-0.11900000000000022</v>
      </c>
      <c r="AU816" s="23">
        <f t="shared" si="754"/>
        <v>4.8000000000000043E-2</v>
      </c>
      <c r="AV816" s="23" t="str">
        <f t="shared" si="755"/>
        <v/>
      </c>
      <c r="AW816" s="23" t="str">
        <f t="shared" si="756"/>
        <v/>
      </c>
      <c r="AX816" s="23" t="str">
        <f t="shared" si="757"/>
        <v/>
      </c>
      <c r="AY816" s="23" t="str">
        <f t="shared" si="758"/>
        <v/>
      </c>
      <c r="AZ816" s="23" t="str">
        <f t="shared" si="759"/>
        <v/>
      </c>
      <c r="BA816" s="23">
        <f t="shared" si="760"/>
        <v>0.16800000000000015</v>
      </c>
      <c r="BB816" s="23">
        <f t="shared" si="761"/>
        <v>0.17199999999999971</v>
      </c>
      <c r="BC816" s="23">
        <f t="shared" si="762"/>
        <v>0.16699999999999982</v>
      </c>
      <c r="BD816" s="23">
        <f t="shared" si="763"/>
        <v>-1.6999999999999904E-2</v>
      </c>
      <c r="BE816" s="23">
        <f t="shared" si="764"/>
        <v>0.15700000000000003</v>
      </c>
      <c r="BF816" s="23">
        <f t="shared" si="765"/>
        <v>-0.32799999999999985</v>
      </c>
      <c r="BG816" s="23">
        <f t="shared" si="766"/>
        <v>-8.5499999999999687E-2</v>
      </c>
      <c r="BH816" s="23" t="str">
        <f t="shared" si="767"/>
        <v/>
      </c>
      <c r="BI816" s="23" t="str">
        <f t="shared" si="768"/>
        <v/>
      </c>
      <c r="BJ816" s="23" t="str">
        <f t="shared" si="769"/>
        <v/>
      </c>
      <c r="BK816" s="23" t="str">
        <f t="shared" si="770"/>
        <v/>
      </c>
      <c r="BL816" s="23" t="str">
        <f t="shared" si="771"/>
        <v/>
      </c>
      <c r="BM816" s="23" t="str">
        <f t="shared" si="772"/>
        <v/>
      </c>
      <c r="BN816" s="23" t="str">
        <f t="shared" si="773"/>
        <v/>
      </c>
      <c r="BP816" s="8">
        <f t="shared" si="778"/>
        <v>0.32000000000000028</v>
      </c>
      <c r="BQ816" s="8">
        <f t="shared" si="779"/>
        <v>0.15500000000000025</v>
      </c>
      <c r="BR816" s="8">
        <f t="shared" si="780"/>
        <v>0.46999999999999975</v>
      </c>
      <c r="BS816" s="8">
        <f t="shared" si="781"/>
        <v>0.11900000000000022</v>
      </c>
      <c r="BT816" s="8">
        <f t="shared" si="782"/>
        <v>4.8000000000000043E-2</v>
      </c>
      <c r="BU816" s="8" t="str">
        <f t="shared" si="783"/>
        <v/>
      </c>
      <c r="BV816" s="8" t="str">
        <f t="shared" si="784"/>
        <v/>
      </c>
      <c r="BW816" s="8" t="str">
        <f t="shared" si="785"/>
        <v/>
      </c>
      <c r="BX816" s="8" t="str">
        <f t="shared" si="786"/>
        <v/>
      </c>
      <c r="BY816" s="8" t="str">
        <f t="shared" si="787"/>
        <v/>
      </c>
      <c r="BZ816" s="8">
        <f t="shared" si="788"/>
        <v>0.16800000000000015</v>
      </c>
      <c r="CA816" s="8">
        <f t="shared" si="789"/>
        <v>0.17199999999999971</v>
      </c>
      <c r="CB816" s="8">
        <f t="shared" si="790"/>
        <v>0.16699999999999982</v>
      </c>
      <c r="CC816" s="8">
        <f t="shared" si="791"/>
        <v>1.6999999999999904E-2</v>
      </c>
      <c r="CD816" s="8">
        <f t="shared" si="792"/>
        <v>0.15700000000000003</v>
      </c>
      <c r="CE816" s="8">
        <f t="shared" si="793"/>
        <v>0.32799999999999985</v>
      </c>
      <c r="CF816" s="8">
        <f t="shared" si="794"/>
        <v>8.5499999999999687E-2</v>
      </c>
      <c r="CG816" s="8" t="str">
        <f t="shared" si="795"/>
        <v/>
      </c>
      <c r="CH816" s="8" t="str">
        <f t="shared" si="796"/>
        <v/>
      </c>
      <c r="CI816" s="8" t="str">
        <f t="shared" si="797"/>
        <v/>
      </c>
      <c r="CJ816" s="8" t="str">
        <f t="shared" si="798"/>
        <v/>
      </c>
      <c r="CK816" s="8" t="str">
        <f t="shared" si="799"/>
        <v/>
      </c>
      <c r="CL816" s="8" t="str">
        <f t="shared" si="800"/>
        <v/>
      </c>
      <c r="CM816" s="8" t="str">
        <f t="shared" si="801"/>
        <v/>
      </c>
      <c r="CN816" s="8"/>
    </row>
    <row r="817" spans="1:92">
      <c r="A817" s="1">
        <f t="shared" si="752"/>
        <v>815</v>
      </c>
      <c r="B817" s="34" t="s">
        <v>165</v>
      </c>
      <c r="C817" s="1">
        <v>3</v>
      </c>
      <c r="D817" s="4">
        <f t="shared" si="750"/>
        <v>35</v>
      </c>
      <c r="E817" s="4" t="s">
        <v>148</v>
      </c>
      <c r="F817" s="4">
        <v>1</v>
      </c>
      <c r="G817" s="4" t="s">
        <v>13</v>
      </c>
      <c r="H817" s="4" t="s">
        <v>237</v>
      </c>
      <c r="I817" s="4"/>
      <c r="J817" s="12">
        <v>92.1</v>
      </c>
      <c r="K817" s="68">
        <v>3.1E-2</v>
      </c>
      <c r="L817" s="41">
        <v>3.883</v>
      </c>
      <c r="M817" s="132" t="s">
        <v>238</v>
      </c>
      <c r="N817" s="4" t="s">
        <v>15</v>
      </c>
      <c r="O817" s="6">
        <v>3.8980000000000001</v>
      </c>
      <c r="P817" s="1" t="s">
        <v>9</v>
      </c>
      <c r="Q817" s="3" t="s">
        <v>227</v>
      </c>
      <c r="R817" s="46">
        <v>3.988</v>
      </c>
      <c r="S817" s="46">
        <v>3.9910000000000001</v>
      </c>
      <c r="T817" s="46">
        <v>3.6960000000000002</v>
      </c>
      <c r="U817" s="46">
        <v>3.8290000000000002</v>
      </c>
      <c r="V817" s="46">
        <v>3.964</v>
      </c>
      <c r="W817" s="23">
        <v>3.8959999999999999</v>
      </c>
      <c r="X817" s="23">
        <v>3.8929999999999998</v>
      </c>
      <c r="Y817" s="23">
        <v>3.91</v>
      </c>
      <c r="Z817" s="23">
        <v>3.8959999999999999</v>
      </c>
      <c r="AA817" s="23">
        <v>3.8839999999999999</v>
      </c>
      <c r="AB817" s="6">
        <v>4.01</v>
      </c>
      <c r="AC817" s="6">
        <v>4.0369999999999999</v>
      </c>
      <c r="AD817" s="6">
        <v>4.0220000000000002</v>
      </c>
      <c r="AE817" s="6">
        <v>3.8929999999999998</v>
      </c>
      <c r="AF817" s="6">
        <v>3.9510000000000001</v>
      </c>
      <c r="AG817" s="6">
        <v>3.76</v>
      </c>
      <c r="AH817" s="6">
        <f t="shared" ref="AH817:AH818" si="805">IF((AF817&lt;&gt;0)*AND(AG817&lt;&gt;0),AVERAGE(AF817:AG817),"")</f>
        <v>3.8555000000000001</v>
      </c>
      <c r="AI817" s="42"/>
      <c r="AJ817" s="42"/>
      <c r="AK817" s="42"/>
      <c r="AL817" s="42"/>
      <c r="AM817" s="42"/>
      <c r="AN817" s="42"/>
      <c r="AO817" s="42"/>
      <c r="AP817" s="3"/>
      <c r="AQ817" s="23">
        <f t="shared" si="751"/>
        <v>0.10499999999999998</v>
      </c>
      <c r="AR817" s="23">
        <f t="shared" si="774"/>
        <v>0.1080000000000001</v>
      </c>
      <c r="AS817" s="23">
        <f t="shared" si="775"/>
        <v>-0.18699999999999983</v>
      </c>
      <c r="AT817" s="23">
        <f t="shared" si="753"/>
        <v>-5.3999999999999826E-2</v>
      </c>
      <c r="AU817" s="23">
        <f t="shared" si="754"/>
        <v>8.0999999999999961E-2</v>
      </c>
      <c r="AV817" s="23">
        <f t="shared" si="755"/>
        <v>1.2999999999999901E-2</v>
      </c>
      <c r="AW817" s="23">
        <f t="shared" si="756"/>
        <v>9.9999999999997868E-3</v>
      </c>
      <c r="AX817" s="23">
        <f t="shared" si="757"/>
        <v>2.7000000000000135E-2</v>
      </c>
      <c r="AY817" s="23">
        <f t="shared" si="758"/>
        <v>1.2999999999999901E-2</v>
      </c>
      <c r="AZ817" s="23">
        <f t="shared" si="759"/>
        <v>9.9999999999988987E-4</v>
      </c>
      <c r="BA817" s="23">
        <f t="shared" si="760"/>
        <v>0.12699999999999978</v>
      </c>
      <c r="BB817" s="23">
        <f t="shared" si="761"/>
        <v>0.15399999999999991</v>
      </c>
      <c r="BC817" s="23">
        <f t="shared" si="762"/>
        <v>0.13900000000000023</v>
      </c>
      <c r="BD817" s="23">
        <f t="shared" si="763"/>
        <v>9.9999999999997868E-3</v>
      </c>
      <c r="BE817" s="23">
        <f t="shared" si="764"/>
        <v>6.800000000000006E-2</v>
      </c>
      <c r="BF817" s="23">
        <f t="shared" si="765"/>
        <v>-0.12300000000000022</v>
      </c>
      <c r="BG817" s="23">
        <f t="shared" si="766"/>
        <v>-2.7499999999999858E-2</v>
      </c>
      <c r="BH817" s="23" t="str">
        <f t="shared" si="767"/>
        <v/>
      </c>
      <c r="BI817" s="23" t="str">
        <f t="shared" si="768"/>
        <v/>
      </c>
      <c r="BJ817" s="23" t="str">
        <f t="shared" si="769"/>
        <v/>
      </c>
      <c r="BK817" s="23" t="str">
        <f t="shared" si="770"/>
        <v/>
      </c>
      <c r="BL817" s="23" t="str">
        <f t="shared" si="771"/>
        <v/>
      </c>
      <c r="BM817" s="23" t="str">
        <f t="shared" si="772"/>
        <v/>
      </c>
      <c r="BN817" s="23" t="str">
        <f t="shared" si="773"/>
        <v/>
      </c>
      <c r="BP817" s="8">
        <f t="shared" si="778"/>
        <v>0.10499999999999998</v>
      </c>
      <c r="BQ817" s="8">
        <f t="shared" si="779"/>
        <v>0.1080000000000001</v>
      </c>
      <c r="BR817" s="8">
        <f t="shared" si="780"/>
        <v>0.18699999999999983</v>
      </c>
      <c r="BS817" s="8">
        <f t="shared" si="781"/>
        <v>5.3999999999999826E-2</v>
      </c>
      <c r="BT817" s="8">
        <f t="shared" si="782"/>
        <v>8.0999999999999961E-2</v>
      </c>
      <c r="BU817" s="8">
        <f t="shared" si="783"/>
        <v>1.2999999999999901E-2</v>
      </c>
      <c r="BV817" s="8">
        <f t="shared" si="784"/>
        <v>9.9999999999997868E-3</v>
      </c>
      <c r="BW817" s="8">
        <f t="shared" si="785"/>
        <v>2.7000000000000135E-2</v>
      </c>
      <c r="BX817" s="8">
        <f t="shared" si="786"/>
        <v>1.2999999999999901E-2</v>
      </c>
      <c r="BY817" s="8">
        <f t="shared" si="787"/>
        <v>9.9999999999988987E-4</v>
      </c>
      <c r="BZ817" s="8">
        <f t="shared" si="788"/>
        <v>0.12699999999999978</v>
      </c>
      <c r="CA817" s="8">
        <f t="shared" si="789"/>
        <v>0.15399999999999991</v>
      </c>
      <c r="CB817" s="8">
        <f t="shared" si="790"/>
        <v>0.13900000000000023</v>
      </c>
      <c r="CC817" s="8">
        <f t="shared" si="791"/>
        <v>9.9999999999997868E-3</v>
      </c>
      <c r="CD817" s="8">
        <f t="shared" si="792"/>
        <v>6.800000000000006E-2</v>
      </c>
      <c r="CE817" s="8">
        <f t="shared" si="793"/>
        <v>0.12300000000000022</v>
      </c>
      <c r="CF817" s="8">
        <f t="shared" si="794"/>
        <v>2.7499999999999858E-2</v>
      </c>
      <c r="CG817" s="8" t="str">
        <f t="shared" si="795"/>
        <v/>
      </c>
      <c r="CH817" s="8" t="str">
        <f t="shared" si="796"/>
        <v/>
      </c>
      <c r="CI817" s="8" t="str">
        <f t="shared" si="797"/>
        <v/>
      </c>
      <c r="CJ817" s="8" t="str">
        <f t="shared" si="798"/>
        <v/>
      </c>
      <c r="CK817" s="8" t="str">
        <f t="shared" si="799"/>
        <v/>
      </c>
      <c r="CL817" s="8" t="str">
        <f t="shared" si="800"/>
        <v/>
      </c>
      <c r="CM817" s="8" t="str">
        <f t="shared" si="801"/>
        <v/>
      </c>
      <c r="CN817" s="8"/>
    </row>
    <row r="818" spans="1:92">
      <c r="A818" s="1">
        <f t="shared" si="752"/>
        <v>816</v>
      </c>
      <c r="B818" s="34"/>
      <c r="C818" s="1">
        <v>3</v>
      </c>
      <c r="D818" s="4">
        <f t="shared" si="750"/>
        <v>35</v>
      </c>
      <c r="E818" s="4" t="s">
        <v>149</v>
      </c>
      <c r="F818" s="4">
        <v>3</v>
      </c>
      <c r="G818" s="4" t="s">
        <v>13</v>
      </c>
      <c r="H818" s="4" t="s">
        <v>237</v>
      </c>
      <c r="I818" s="4"/>
      <c r="J818" s="13">
        <v>98.7</v>
      </c>
      <c r="K818" s="72"/>
      <c r="L818" s="41">
        <v>2.476</v>
      </c>
      <c r="M818" s="132" t="s">
        <v>126</v>
      </c>
      <c r="N818" s="4" t="s">
        <v>15</v>
      </c>
      <c r="O818" s="6">
        <v>2.4910000000000001</v>
      </c>
      <c r="P818" s="1" t="s">
        <v>9</v>
      </c>
      <c r="Q818" s="3" t="s">
        <v>227</v>
      </c>
      <c r="R818" s="23">
        <v>2.4009999999999998</v>
      </c>
      <c r="S818" s="23">
        <v>2.39</v>
      </c>
      <c r="T818" s="46">
        <v>2.1829999999999998</v>
      </c>
      <c r="U818" s="46">
        <v>2.44</v>
      </c>
      <c r="V818" s="23">
        <v>2.4449999999999998</v>
      </c>
      <c r="W818" s="64"/>
      <c r="X818" s="64"/>
      <c r="Y818" s="64"/>
      <c r="Z818" s="23">
        <v>2.4769999999999999</v>
      </c>
      <c r="AA818" s="23">
        <v>2.4710000000000001</v>
      </c>
      <c r="AB818" s="6">
        <v>2.5059999999999998</v>
      </c>
      <c r="AC818" s="6">
        <v>2.5289999999999999</v>
      </c>
      <c r="AD818" s="6">
        <v>2.4820000000000002</v>
      </c>
      <c r="AE818" s="6">
        <v>2.4430000000000001</v>
      </c>
      <c r="AF818" s="6">
        <v>2.3460000000000001</v>
      </c>
      <c r="AG818" s="6">
        <v>2.3119999999999998</v>
      </c>
      <c r="AH818" s="6">
        <f t="shared" si="805"/>
        <v>2.3289999999999997</v>
      </c>
      <c r="AI818" s="42"/>
      <c r="AJ818" s="42"/>
      <c r="AK818" s="42"/>
      <c r="AL818" s="42"/>
      <c r="AM818" s="42"/>
      <c r="AN818" s="42"/>
      <c r="AO818" s="42"/>
      <c r="AP818" s="3"/>
      <c r="AQ818" s="23">
        <f t="shared" si="751"/>
        <v>-7.5000000000000178E-2</v>
      </c>
      <c r="AR818" s="23">
        <f t="shared" si="774"/>
        <v>-8.5999999999999854E-2</v>
      </c>
      <c r="AS818" s="23">
        <f t="shared" si="775"/>
        <v>-0.29300000000000015</v>
      </c>
      <c r="AT818" s="23">
        <f t="shared" si="753"/>
        <v>-3.6000000000000032E-2</v>
      </c>
      <c r="AU818" s="23">
        <f t="shared" si="754"/>
        <v>-3.1000000000000139E-2</v>
      </c>
      <c r="AV818" s="23" t="str">
        <f t="shared" si="755"/>
        <v/>
      </c>
      <c r="AW818" s="23" t="str">
        <f t="shared" si="756"/>
        <v/>
      </c>
      <c r="AX818" s="23" t="str">
        <f t="shared" si="757"/>
        <v/>
      </c>
      <c r="AY818" s="23">
        <f t="shared" si="758"/>
        <v>9.9999999999988987E-4</v>
      </c>
      <c r="AZ818" s="23">
        <f t="shared" si="759"/>
        <v>-4.9999999999998934E-3</v>
      </c>
      <c r="BA818" s="23">
        <f t="shared" si="760"/>
        <v>2.9999999999999805E-2</v>
      </c>
      <c r="BB818" s="23">
        <f t="shared" si="761"/>
        <v>5.2999999999999936E-2</v>
      </c>
      <c r="BC818" s="23">
        <f t="shared" si="762"/>
        <v>6.0000000000002274E-3</v>
      </c>
      <c r="BD818" s="23">
        <f t="shared" si="763"/>
        <v>-3.2999999999999918E-2</v>
      </c>
      <c r="BE818" s="23">
        <f t="shared" si="764"/>
        <v>-0.12999999999999989</v>
      </c>
      <c r="BF818" s="23">
        <f t="shared" si="765"/>
        <v>-0.16400000000000015</v>
      </c>
      <c r="BG818" s="23">
        <f t="shared" si="766"/>
        <v>-0.14700000000000024</v>
      </c>
      <c r="BH818" s="23" t="str">
        <f t="shared" si="767"/>
        <v/>
      </c>
      <c r="BI818" s="23" t="str">
        <f t="shared" si="768"/>
        <v/>
      </c>
      <c r="BJ818" s="23" t="str">
        <f t="shared" si="769"/>
        <v/>
      </c>
      <c r="BK818" s="23" t="str">
        <f t="shared" si="770"/>
        <v/>
      </c>
      <c r="BL818" s="23" t="str">
        <f t="shared" si="771"/>
        <v/>
      </c>
      <c r="BM818" s="23" t="str">
        <f t="shared" si="772"/>
        <v/>
      </c>
      <c r="BN818" s="23" t="str">
        <f t="shared" si="773"/>
        <v/>
      </c>
      <c r="BP818" s="8">
        <f t="shared" si="778"/>
        <v>7.5000000000000178E-2</v>
      </c>
      <c r="BQ818" s="8">
        <f t="shared" si="779"/>
        <v>8.5999999999999854E-2</v>
      </c>
      <c r="BR818" s="8">
        <f t="shared" si="780"/>
        <v>0.29300000000000015</v>
      </c>
      <c r="BS818" s="8">
        <f t="shared" si="781"/>
        <v>3.6000000000000032E-2</v>
      </c>
      <c r="BT818" s="8">
        <f t="shared" si="782"/>
        <v>3.1000000000000139E-2</v>
      </c>
      <c r="BU818" s="8" t="str">
        <f t="shared" si="783"/>
        <v/>
      </c>
      <c r="BV818" s="8" t="str">
        <f t="shared" si="784"/>
        <v/>
      </c>
      <c r="BW818" s="8" t="str">
        <f t="shared" si="785"/>
        <v/>
      </c>
      <c r="BX818" s="8">
        <f t="shared" si="786"/>
        <v>9.9999999999988987E-4</v>
      </c>
      <c r="BY818" s="8">
        <f t="shared" si="787"/>
        <v>4.9999999999998934E-3</v>
      </c>
      <c r="BZ818" s="8">
        <f t="shared" si="788"/>
        <v>2.9999999999999805E-2</v>
      </c>
      <c r="CA818" s="8">
        <f t="shared" si="789"/>
        <v>5.2999999999999936E-2</v>
      </c>
      <c r="CB818" s="8">
        <f t="shared" si="790"/>
        <v>6.0000000000002274E-3</v>
      </c>
      <c r="CC818" s="8">
        <f t="shared" si="791"/>
        <v>3.2999999999999918E-2</v>
      </c>
      <c r="CD818" s="8">
        <f t="shared" si="792"/>
        <v>0.12999999999999989</v>
      </c>
      <c r="CE818" s="8">
        <f t="shared" si="793"/>
        <v>0.16400000000000015</v>
      </c>
      <c r="CF818" s="8">
        <f t="shared" si="794"/>
        <v>0.14700000000000024</v>
      </c>
      <c r="CG818" s="8" t="str">
        <f t="shared" si="795"/>
        <v/>
      </c>
      <c r="CH818" s="8" t="str">
        <f t="shared" si="796"/>
        <v/>
      </c>
      <c r="CI818" s="8" t="str">
        <f t="shared" si="797"/>
        <v/>
      </c>
      <c r="CJ818" s="8" t="str">
        <f t="shared" si="798"/>
        <v/>
      </c>
      <c r="CK818" s="8" t="str">
        <f t="shared" si="799"/>
        <v/>
      </c>
      <c r="CL818" s="8" t="str">
        <f t="shared" si="800"/>
        <v/>
      </c>
      <c r="CM818" s="8" t="str">
        <f t="shared" si="801"/>
        <v/>
      </c>
      <c r="CN818" s="8"/>
    </row>
    <row r="819" spans="1:92">
      <c r="A819" s="1">
        <f t="shared" si="752"/>
        <v>817</v>
      </c>
      <c r="B819" s="34" t="s">
        <v>196</v>
      </c>
      <c r="C819" s="1">
        <v>2</v>
      </c>
      <c r="D819" s="4">
        <f t="shared" si="750"/>
        <v>12</v>
      </c>
      <c r="E819" s="4" t="s">
        <v>151</v>
      </c>
      <c r="F819" s="4">
        <v>1</v>
      </c>
      <c r="G819" s="4" t="s">
        <v>13</v>
      </c>
      <c r="H819" s="4" t="s">
        <v>19</v>
      </c>
      <c r="I819" s="4"/>
      <c r="J819" s="5">
        <v>88</v>
      </c>
      <c r="K819" s="74"/>
      <c r="L819" s="41">
        <v>2.1179999999999999</v>
      </c>
      <c r="M819" s="132" t="s">
        <v>242</v>
      </c>
      <c r="N819" s="1" t="s">
        <v>15</v>
      </c>
      <c r="O819" s="23">
        <v>2.125</v>
      </c>
      <c r="P819" s="1" t="s">
        <v>9</v>
      </c>
      <c r="Q819" s="3" t="s">
        <v>227</v>
      </c>
      <c r="R819" s="23">
        <v>2.3849999999999998</v>
      </c>
      <c r="S819" s="46">
        <v>2.3660000000000001</v>
      </c>
      <c r="T819" s="46">
        <v>2.0859999999999999</v>
      </c>
      <c r="U819" s="46">
        <v>2.2120000000000002</v>
      </c>
      <c r="V819" s="46">
        <v>2.286</v>
      </c>
      <c r="W819" s="23">
        <v>2.1539999999999999</v>
      </c>
      <c r="X819" s="23">
        <v>2.1560000000000001</v>
      </c>
      <c r="Y819" s="23">
        <v>2.1669999999999998</v>
      </c>
      <c r="Z819" s="23">
        <v>2.1539999999999999</v>
      </c>
      <c r="AA819" s="23">
        <v>2.1280000000000001</v>
      </c>
      <c r="AB819" s="23">
        <v>2.351</v>
      </c>
      <c r="AC819" s="23">
        <v>2.3460000000000001</v>
      </c>
      <c r="AD819" s="23">
        <v>2.3519999999999999</v>
      </c>
      <c r="AE819" s="23">
        <v>2.2410000000000001</v>
      </c>
      <c r="AF819" s="23">
        <v>2.371</v>
      </c>
      <c r="AG819" s="23">
        <v>1.875</v>
      </c>
      <c r="AH819" s="6">
        <f t="shared" ref="AH819:AH921" si="806">IF((AF819&lt;&gt;0)*AND(AG819&lt;&gt;0),AVERAGE(AF819:AG819),"")</f>
        <v>2.1230000000000002</v>
      </c>
      <c r="AI819" s="42"/>
      <c r="AJ819" s="42"/>
      <c r="AK819" s="42"/>
      <c r="AL819" s="42"/>
      <c r="AM819" s="42"/>
      <c r="AN819" s="42"/>
      <c r="AO819" s="42"/>
      <c r="AP819" s="3"/>
      <c r="AQ819" s="23">
        <f t="shared" si="751"/>
        <v>0.2669999999999999</v>
      </c>
      <c r="AR819" s="23">
        <f t="shared" si="774"/>
        <v>0.24800000000000022</v>
      </c>
      <c r="AS819" s="23">
        <f t="shared" si="775"/>
        <v>-3.2000000000000028E-2</v>
      </c>
      <c r="AT819" s="23">
        <f t="shared" si="753"/>
        <v>9.4000000000000306E-2</v>
      </c>
      <c r="AU819" s="23">
        <f t="shared" si="754"/>
        <v>0.16800000000000015</v>
      </c>
      <c r="AV819" s="23">
        <f t="shared" si="755"/>
        <v>3.6000000000000032E-2</v>
      </c>
      <c r="AW819" s="23">
        <f t="shared" si="756"/>
        <v>3.8000000000000256E-2</v>
      </c>
      <c r="AX819" s="23">
        <f t="shared" si="757"/>
        <v>4.8999999999999932E-2</v>
      </c>
      <c r="AY819" s="23">
        <f t="shared" si="758"/>
        <v>3.6000000000000032E-2</v>
      </c>
      <c r="AZ819" s="23">
        <f t="shared" si="759"/>
        <v>1.0000000000000231E-2</v>
      </c>
      <c r="BA819" s="23">
        <f t="shared" si="760"/>
        <v>0.2330000000000001</v>
      </c>
      <c r="BB819" s="23">
        <f t="shared" si="761"/>
        <v>0.2280000000000002</v>
      </c>
      <c r="BC819" s="23">
        <f t="shared" si="762"/>
        <v>0.23399999999999999</v>
      </c>
      <c r="BD819" s="23">
        <f t="shared" si="763"/>
        <v>0.12300000000000022</v>
      </c>
      <c r="BE819" s="23">
        <f t="shared" si="764"/>
        <v>0.25300000000000011</v>
      </c>
      <c r="BF819" s="23">
        <f t="shared" si="765"/>
        <v>-0.24299999999999988</v>
      </c>
      <c r="BG819" s="23">
        <f t="shared" si="766"/>
        <v>5.0000000000003375E-3</v>
      </c>
      <c r="BH819" s="23" t="str">
        <f t="shared" si="767"/>
        <v/>
      </c>
      <c r="BI819" s="23" t="str">
        <f t="shared" si="768"/>
        <v/>
      </c>
      <c r="BJ819" s="23" t="str">
        <f t="shared" si="769"/>
        <v/>
      </c>
      <c r="BK819" s="23" t="str">
        <f t="shared" si="770"/>
        <v/>
      </c>
      <c r="BL819" s="23" t="str">
        <f t="shared" si="771"/>
        <v/>
      </c>
      <c r="BM819" s="23" t="str">
        <f t="shared" si="772"/>
        <v/>
      </c>
      <c r="BN819" s="23" t="str">
        <f t="shared" si="773"/>
        <v/>
      </c>
      <c r="BP819" s="8">
        <f t="shared" si="778"/>
        <v>0.2669999999999999</v>
      </c>
      <c r="BQ819" s="8">
        <f t="shared" si="779"/>
        <v>0.24800000000000022</v>
      </c>
      <c r="BR819" s="8">
        <f t="shared" si="780"/>
        <v>3.2000000000000028E-2</v>
      </c>
      <c r="BS819" s="8">
        <f t="shared" si="781"/>
        <v>9.4000000000000306E-2</v>
      </c>
      <c r="BT819" s="8">
        <f t="shared" si="782"/>
        <v>0.16800000000000015</v>
      </c>
      <c r="BU819" s="8">
        <f t="shared" si="783"/>
        <v>3.6000000000000032E-2</v>
      </c>
      <c r="BV819" s="8">
        <f t="shared" si="784"/>
        <v>3.8000000000000256E-2</v>
      </c>
      <c r="BW819" s="8">
        <f t="shared" si="785"/>
        <v>4.8999999999999932E-2</v>
      </c>
      <c r="BX819" s="8">
        <f t="shared" si="786"/>
        <v>3.6000000000000032E-2</v>
      </c>
      <c r="BY819" s="8">
        <f t="shared" si="787"/>
        <v>1.0000000000000231E-2</v>
      </c>
      <c r="BZ819" s="8">
        <f t="shared" si="788"/>
        <v>0.2330000000000001</v>
      </c>
      <c r="CA819" s="8">
        <f t="shared" si="789"/>
        <v>0.2280000000000002</v>
      </c>
      <c r="CB819" s="8">
        <f t="shared" si="790"/>
        <v>0.23399999999999999</v>
      </c>
      <c r="CC819" s="8">
        <f t="shared" si="791"/>
        <v>0.12300000000000022</v>
      </c>
      <c r="CD819" s="8">
        <f t="shared" si="792"/>
        <v>0.25300000000000011</v>
      </c>
      <c r="CE819" s="8">
        <f t="shared" si="793"/>
        <v>0.24299999999999988</v>
      </c>
      <c r="CF819" s="8">
        <f t="shared" si="794"/>
        <v>5.0000000000003375E-3</v>
      </c>
      <c r="CG819" s="8" t="str">
        <f t="shared" si="795"/>
        <v/>
      </c>
      <c r="CH819" s="8" t="str">
        <f t="shared" si="796"/>
        <v/>
      </c>
      <c r="CI819" s="8" t="str">
        <f t="shared" si="797"/>
        <v/>
      </c>
      <c r="CJ819" s="8" t="str">
        <f t="shared" si="798"/>
        <v/>
      </c>
      <c r="CK819" s="8" t="str">
        <f t="shared" si="799"/>
        <v/>
      </c>
      <c r="CL819" s="8" t="str">
        <f t="shared" si="800"/>
        <v/>
      </c>
      <c r="CM819" s="8" t="str">
        <f t="shared" si="801"/>
        <v/>
      </c>
      <c r="CN819" s="8"/>
    </row>
    <row r="820" spans="1:92">
      <c r="A820" s="1">
        <f t="shared" si="752"/>
        <v>818</v>
      </c>
      <c r="B820" s="34"/>
      <c r="C820" s="1">
        <v>2</v>
      </c>
      <c r="D820" s="4">
        <f t="shared" si="750"/>
        <v>12</v>
      </c>
      <c r="E820" s="4" t="s">
        <v>157</v>
      </c>
      <c r="F820" s="4">
        <v>1</v>
      </c>
      <c r="G820" s="4" t="s">
        <v>13</v>
      </c>
      <c r="H820" s="4" t="s">
        <v>14</v>
      </c>
      <c r="I820" s="4"/>
      <c r="J820" s="5">
        <v>92.3</v>
      </c>
      <c r="K820" s="67">
        <v>3.3000000000000002E-2</v>
      </c>
      <c r="L820" s="41">
        <v>3.78</v>
      </c>
      <c r="M820" s="132" t="s">
        <v>242</v>
      </c>
      <c r="N820" s="1" t="s">
        <v>15</v>
      </c>
      <c r="O820" s="23">
        <v>3.7879999999999998</v>
      </c>
      <c r="P820" s="1" t="s">
        <v>9</v>
      </c>
      <c r="Q820" s="3" t="s">
        <v>227</v>
      </c>
      <c r="R820" s="23">
        <v>3.911</v>
      </c>
      <c r="S820" s="46">
        <v>3.8519999999999999</v>
      </c>
      <c r="T820" s="23">
        <v>3.6560000000000001</v>
      </c>
      <c r="U820" s="23">
        <v>3.819</v>
      </c>
      <c r="V820" s="46">
        <v>3.8769999999999998</v>
      </c>
      <c r="W820" s="23">
        <v>3.7869999999999999</v>
      </c>
      <c r="X820" s="23">
        <v>3.7890000000000001</v>
      </c>
      <c r="Y820" s="23">
        <v>3.7989999999999999</v>
      </c>
      <c r="Z820" s="23">
        <v>3.78</v>
      </c>
      <c r="AA820" s="23">
        <v>3.7789999999999999</v>
      </c>
      <c r="AB820" s="23">
        <v>3.976</v>
      </c>
      <c r="AC820" s="23">
        <v>3.9409999999999998</v>
      </c>
      <c r="AD820" s="23">
        <v>3.9119999999999999</v>
      </c>
      <c r="AE820" s="23">
        <v>3.867</v>
      </c>
      <c r="AF820" s="23">
        <v>3.8860000000000001</v>
      </c>
      <c r="AG820" s="23">
        <v>3.6459999999999999</v>
      </c>
      <c r="AH820" s="6">
        <f t="shared" si="806"/>
        <v>3.766</v>
      </c>
      <c r="AI820" s="42"/>
      <c r="AJ820" s="42"/>
      <c r="AK820" s="42"/>
      <c r="AL820" s="42"/>
      <c r="AM820" s="42"/>
      <c r="AN820" s="42"/>
      <c r="AO820" s="42"/>
      <c r="AP820" s="3"/>
      <c r="AQ820" s="23">
        <f t="shared" si="751"/>
        <v>0.13100000000000023</v>
      </c>
      <c r="AR820" s="23">
        <f t="shared" si="774"/>
        <v>7.2000000000000064E-2</v>
      </c>
      <c r="AS820" s="23">
        <f t="shared" si="775"/>
        <v>-0.12399999999999967</v>
      </c>
      <c r="AT820" s="23">
        <f t="shared" si="753"/>
        <v>3.9000000000000146E-2</v>
      </c>
      <c r="AU820" s="23">
        <f t="shared" si="754"/>
        <v>9.6999999999999975E-2</v>
      </c>
      <c r="AV820" s="23">
        <f t="shared" si="755"/>
        <v>7.0000000000001172E-3</v>
      </c>
      <c r="AW820" s="23">
        <f t="shared" si="756"/>
        <v>9.0000000000003411E-3</v>
      </c>
      <c r="AX820" s="23">
        <f t="shared" si="757"/>
        <v>1.9000000000000128E-2</v>
      </c>
      <c r="AY820" s="23">
        <f t="shared" si="758"/>
        <v>0</v>
      </c>
      <c r="AZ820" s="23">
        <f t="shared" si="759"/>
        <v>-9.9999999999988987E-4</v>
      </c>
      <c r="BA820" s="23">
        <f t="shared" si="760"/>
        <v>0.19600000000000017</v>
      </c>
      <c r="BB820" s="23">
        <f t="shared" si="761"/>
        <v>0.16100000000000003</v>
      </c>
      <c r="BC820" s="23">
        <f t="shared" si="762"/>
        <v>0.13200000000000012</v>
      </c>
      <c r="BD820" s="23">
        <f t="shared" si="763"/>
        <v>8.7000000000000188E-2</v>
      </c>
      <c r="BE820" s="23">
        <f t="shared" si="764"/>
        <v>0.10600000000000032</v>
      </c>
      <c r="BF820" s="23">
        <f t="shared" si="765"/>
        <v>-0.1339999999999999</v>
      </c>
      <c r="BG820" s="23">
        <f t="shared" si="766"/>
        <v>-1.399999999999979E-2</v>
      </c>
      <c r="BH820" s="23" t="str">
        <f t="shared" si="767"/>
        <v/>
      </c>
      <c r="BI820" s="23" t="str">
        <f t="shared" si="768"/>
        <v/>
      </c>
      <c r="BJ820" s="23" t="str">
        <f t="shared" si="769"/>
        <v/>
      </c>
      <c r="BK820" s="23" t="str">
        <f t="shared" si="770"/>
        <v/>
      </c>
      <c r="BL820" s="23" t="str">
        <f t="shared" si="771"/>
        <v/>
      </c>
      <c r="BM820" s="23" t="str">
        <f t="shared" si="772"/>
        <v/>
      </c>
      <c r="BN820" s="23" t="str">
        <f t="shared" si="773"/>
        <v/>
      </c>
      <c r="BP820" s="8">
        <f t="shared" si="778"/>
        <v>0.13100000000000023</v>
      </c>
      <c r="BQ820" s="8">
        <f t="shared" si="779"/>
        <v>7.2000000000000064E-2</v>
      </c>
      <c r="BR820" s="8">
        <f t="shared" si="780"/>
        <v>0.12399999999999967</v>
      </c>
      <c r="BS820" s="8">
        <f t="shared" si="781"/>
        <v>3.9000000000000146E-2</v>
      </c>
      <c r="BT820" s="8">
        <f t="shared" si="782"/>
        <v>9.6999999999999975E-2</v>
      </c>
      <c r="BU820" s="8">
        <f t="shared" si="783"/>
        <v>7.0000000000001172E-3</v>
      </c>
      <c r="BV820" s="8">
        <f t="shared" si="784"/>
        <v>9.0000000000003411E-3</v>
      </c>
      <c r="BW820" s="8">
        <f t="shared" si="785"/>
        <v>1.9000000000000128E-2</v>
      </c>
      <c r="BX820" s="8">
        <f t="shared" si="786"/>
        <v>0</v>
      </c>
      <c r="BY820" s="8">
        <f t="shared" si="787"/>
        <v>9.9999999999988987E-4</v>
      </c>
      <c r="BZ820" s="8">
        <f t="shared" si="788"/>
        <v>0.19600000000000017</v>
      </c>
      <c r="CA820" s="8">
        <f t="shared" si="789"/>
        <v>0.16100000000000003</v>
      </c>
      <c r="CB820" s="8">
        <f t="shared" si="790"/>
        <v>0.13200000000000012</v>
      </c>
      <c r="CC820" s="8">
        <f t="shared" si="791"/>
        <v>8.7000000000000188E-2</v>
      </c>
      <c r="CD820" s="8">
        <f t="shared" si="792"/>
        <v>0.10600000000000032</v>
      </c>
      <c r="CE820" s="8">
        <f t="shared" si="793"/>
        <v>0.1339999999999999</v>
      </c>
      <c r="CF820" s="8">
        <f t="shared" si="794"/>
        <v>1.399999999999979E-2</v>
      </c>
      <c r="CG820" s="8" t="str">
        <f t="shared" si="795"/>
        <v/>
      </c>
      <c r="CH820" s="8" t="str">
        <f t="shared" si="796"/>
        <v/>
      </c>
      <c r="CI820" s="8" t="str">
        <f t="shared" si="797"/>
        <v/>
      </c>
      <c r="CJ820" s="8" t="str">
        <f t="shared" si="798"/>
        <v/>
      </c>
      <c r="CK820" s="8" t="str">
        <f t="shared" si="799"/>
        <v/>
      </c>
      <c r="CL820" s="8" t="str">
        <f t="shared" si="800"/>
        <v/>
      </c>
      <c r="CM820" s="8" t="str">
        <f t="shared" si="801"/>
        <v/>
      </c>
      <c r="CN820" s="8"/>
    </row>
    <row r="821" spans="1:92">
      <c r="A821" s="1">
        <f t="shared" si="752"/>
        <v>819</v>
      </c>
      <c r="B821" s="34" t="s">
        <v>215</v>
      </c>
      <c r="C821" s="1">
        <v>3</v>
      </c>
      <c r="D821" s="4">
        <f t="shared" si="750"/>
        <v>35</v>
      </c>
      <c r="E821" s="4" t="s">
        <v>157</v>
      </c>
      <c r="F821" s="4">
        <v>1</v>
      </c>
      <c r="G821" s="4" t="s">
        <v>13</v>
      </c>
      <c r="H821" s="4" t="s">
        <v>19</v>
      </c>
      <c r="I821" s="4"/>
      <c r="J821" s="5">
        <v>88.7</v>
      </c>
      <c r="K821" s="67">
        <v>0.34699999999999998</v>
      </c>
      <c r="L821" s="41">
        <v>7.1150000000000002</v>
      </c>
      <c r="M821" s="132" t="s">
        <v>134</v>
      </c>
      <c r="N821" s="4" t="s">
        <v>15</v>
      </c>
      <c r="O821" s="6">
        <v>7.1230000000000002</v>
      </c>
      <c r="P821" s="4" t="s">
        <v>9</v>
      </c>
      <c r="Q821" s="3" t="s">
        <v>227</v>
      </c>
      <c r="R821" s="23">
        <v>6.9909999999999997</v>
      </c>
      <c r="S821" s="6">
        <v>7.202</v>
      </c>
      <c r="T821" s="23">
        <v>7.117</v>
      </c>
      <c r="U821" s="23">
        <v>6.7779999999999996</v>
      </c>
      <c r="V821" s="23">
        <v>7.242</v>
      </c>
      <c r="W821" s="23">
        <v>7.133</v>
      </c>
      <c r="X821" s="23">
        <v>7.12</v>
      </c>
      <c r="Y821" s="23">
        <v>7.157</v>
      </c>
      <c r="Z821" s="23">
        <v>7.1260000000000003</v>
      </c>
      <c r="AA821" s="23">
        <v>7.11</v>
      </c>
      <c r="AB821" s="6">
        <v>7.0309999999999997</v>
      </c>
      <c r="AC821" s="6">
        <v>7.1980000000000004</v>
      </c>
      <c r="AD821" s="6">
        <v>7.2</v>
      </c>
      <c r="AE821" s="6">
        <v>6.8120000000000003</v>
      </c>
      <c r="AF821" s="6">
        <v>7.0019999999999998</v>
      </c>
      <c r="AG821" s="6">
        <v>7.165</v>
      </c>
      <c r="AH821" s="23">
        <f t="shared" ref="AH821:AH826" si="807">0.5*(AF821+AG821)</f>
        <v>7.0834999999999999</v>
      </c>
      <c r="AI821" s="4">
        <v>7.82</v>
      </c>
      <c r="AJ821" s="7">
        <v>7.17</v>
      </c>
      <c r="AK821" s="7">
        <v>6.76</v>
      </c>
      <c r="AL821" s="7">
        <v>7.28</v>
      </c>
      <c r="AM821" s="7">
        <v>7.21</v>
      </c>
      <c r="AN821" s="4">
        <v>7.34</v>
      </c>
      <c r="AO821" s="7">
        <v>7.13</v>
      </c>
      <c r="AP821" s="3"/>
      <c r="AQ821" s="23">
        <f t="shared" si="751"/>
        <v>-0.12400000000000055</v>
      </c>
      <c r="AR821" s="23">
        <f t="shared" si="774"/>
        <v>8.6999999999999744E-2</v>
      </c>
      <c r="AS821" s="23">
        <f t="shared" si="775"/>
        <v>1.9999999999997797E-3</v>
      </c>
      <c r="AT821" s="23">
        <f t="shared" si="753"/>
        <v>-0.33700000000000063</v>
      </c>
      <c r="AU821" s="23">
        <f t="shared" si="754"/>
        <v>0.12699999999999978</v>
      </c>
      <c r="AV821" s="23">
        <f t="shared" si="755"/>
        <v>1.7999999999999794E-2</v>
      </c>
      <c r="AW821" s="23">
        <f t="shared" si="756"/>
        <v>4.9999999999998934E-3</v>
      </c>
      <c r="AX821" s="23">
        <f t="shared" si="757"/>
        <v>4.1999999999999815E-2</v>
      </c>
      <c r="AY821" s="23">
        <f t="shared" si="758"/>
        <v>1.1000000000000121E-2</v>
      </c>
      <c r="AZ821" s="23">
        <f t="shared" si="759"/>
        <v>-4.9999999999998934E-3</v>
      </c>
      <c r="BA821" s="23">
        <f t="shared" si="760"/>
        <v>-8.4000000000000519E-2</v>
      </c>
      <c r="BB821" s="23">
        <f t="shared" si="761"/>
        <v>8.3000000000000185E-2</v>
      </c>
      <c r="BC821" s="23">
        <f t="shared" si="762"/>
        <v>8.4999999999999964E-2</v>
      </c>
      <c r="BD821" s="23">
        <f t="shared" si="763"/>
        <v>-0.30299999999999994</v>
      </c>
      <c r="BE821" s="23">
        <f t="shared" si="764"/>
        <v>-0.11300000000000043</v>
      </c>
      <c r="BF821" s="23">
        <f t="shared" si="765"/>
        <v>4.9999999999999822E-2</v>
      </c>
      <c r="BG821" s="23">
        <f t="shared" si="766"/>
        <v>-3.1500000000000306E-2</v>
      </c>
      <c r="BH821" s="23">
        <f t="shared" si="767"/>
        <v>0.70500000000000007</v>
      </c>
      <c r="BI821" s="23">
        <f t="shared" si="768"/>
        <v>5.4999999999999716E-2</v>
      </c>
      <c r="BJ821" s="23">
        <f t="shared" si="769"/>
        <v>-0.35500000000000043</v>
      </c>
      <c r="BK821" s="23">
        <f t="shared" si="770"/>
        <v>0.16500000000000004</v>
      </c>
      <c r="BL821" s="23">
        <f t="shared" si="771"/>
        <v>9.4999999999999751E-2</v>
      </c>
      <c r="BM821" s="23">
        <f t="shared" si="772"/>
        <v>0.22499999999999964</v>
      </c>
      <c r="BN821" s="23">
        <f t="shared" si="773"/>
        <v>1.499999999999968E-2</v>
      </c>
      <c r="BP821" s="8">
        <f t="shared" si="778"/>
        <v>0.12400000000000055</v>
      </c>
      <c r="BQ821" s="8">
        <f t="shared" si="779"/>
        <v>8.6999999999999744E-2</v>
      </c>
      <c r="BR821" s="8">
        <f t="shared" si="780"/>
        <v>1.9999999999997797E-3</v>
      </c>
      <c r="BS821" s="8">
        <f t="shared" si="781"/>
        <v>0.33700000000000063</v>
      </c>
      <c r="BT821" s="8">
        <f t="shared" si="782"/>
        <v>0.12699999999999978</v>
      </c>
      <c r="BU821" s="8">
        <f t="shared" si="783"/>
        <v>1.7999999999999794E-2</v>
      </c>
      <c r="BV821" s="8">
        <f t="shared" si="784"/>
        <v>4.9999999999998934E-3</v>
      </c>
      <c r="BW821" s="8">
        <f t="shared" si="785"/>
        <v>4.1999999999999815E-2</v>
      </c>
      <c r="BX821" s="8">
        <f t="shared" si="786"/>
        <v>1.1000000000000121E-2</v>
      </c>
      <c r="BY821" s="8">
        <f t="shared" si="787"/>
        <v>4.9999999999998934E-3</v>
      </c>
      <c r="BZ821" s="8">
        <f t="shared" si="788"/>
        <v>8.4000000000000519E-2</v>
      </c>
      <c r="CA821" s="8">
        <f t="shared" si="789"/>
        <v>8.3000000000000185E-2</v>
      </c>
      <c r="CB821" s="8">
        <f t="shared" si="790"/>
        <v>8.4999999999999964E-2</v>
      </c>
      <c r="CC821" s="8">
        <f t="shared" si="791"/>
        <v>0.30299999999999994</v>
      </c>
      <c r="CD821" s="8">
        <f t="shared" si="792"/>
        <v>0.11300000000000043</v>
      </c>
      <c r="CE821" s="8">
        <f t="shared" si="793"/>
        <v>4.9999999999999822E-2</v>
      </c>
      <c r="CF821" s="8">
        <f t="shared" si="794"/>
        <v>3.1500000000000306E-2</v>
      </c>
      <c r="CG821" s="8">
        <f t="shared" si="795"/>
        <v>0.70500000000000007</v>
      </c>
      <c r="CH821" s="8">
        <f t="shared" si="796"/>
        <v>5.4999999999999716E-2</v>
      </c>
      <c r="CI821" s="8">
        <f t="shared" si="797"/>
        <v>0.35500000000000043</v>
      </c>
      <c r="CJ821" s="8">
        <f t="shared" si="798"/>
        <v>0.16500000000000004</v>
      </c>
      <c r="CK821" s="8">
        <f t="shared" si="799"/>
        <v>9.4999999999999751E-2</v>
      </c>
      <c r="CL821" s="8">
        <f t="shared" si="800"/>
        <v>0.22499999999999964</v>
      </c>
      <c r="CM821" s="8">
        <f t="shared" si="801"/>
        <v>1.499999999999968E-2</v>
      </c>
      <c r="CN821" s="8"/>
    </row>
    <row r="822" spans="1:92">
      <c r="A822" s="1">
        <f t="shared" si="752"/>
        <v>820</v>
      </c>
      <c r="B822" s="34"/>
      <c r="C822" s="1">
        <v>3</v>
      </c>
      <c r="D822" s="4">
        <f t="shared" si="750"/>
        <v>35</v>
      </c>
      <c r="E822" s="4" t="s">
        <v>162</v>
      </c>
      <c r="F822" s="4">
        <v>3</v>
      </c>
      <c r="G822" s="4" t="s">
        <v>13</v>
      </c>
      <c r="H822" s="4" t="s">
        <v>19</v>
      </c>
      <c r="I822" s="4"/>
      <c r="J822" s="5">
        <v>98.3</v>
      </c>
      <c r="K822" s="74"/>
      <c r="L822" s="41">
        <v>5.4770000000000003</v>
      </c>
      <c r="M822" s="132" t="s">
        <v>126</v>
      </c>
      <c r="N822" s="4" t="s">
        <v>15</v>
      </c>
      <c r="O822" s="6">
        <v>5.4889999999999999</v>
      </c>
      <c r="P822" s="4" t="s">
        <v>9</v>
      </c>
      <c r="Q822" s="3" t="s">
        <v>227</v>
      </c>
      <c r="R822" s="23">
        <v>5.6130000000000004</v>
      </c>
      <c r="S822" s="6">
        <v>5.5990000000000002</v>
      </c>
      <c r="T822" s="23">
        <v>5.4809999999999999</v>
      </c>
      <c r="U822" s="23">
        <v>5.399</v>
      </c>
      <c r="V822" s="23">
        <v>5.4509999999999996</v>
      </c>
      <c r="W822" s="50"/>
      <c r="X822" s="50"/>
      <c r="Y822" s="50"/>
      <c r="Z822" s="23">
        <v>5.4809999999999999</v>
      </c>
      <c r="AA822" s="23">
        <v>5.4690000000000003</v>
      </c>
      <c r="AB822" s="6">
        <v>5.6950000000000003</v>
      </c>
      <c r="AC822" s="6">
        <v>5.7270000000000003</v>
      </c>
      <c r="AD822" s="6">
        <v>5.6849999999999996</v>
      </c>
      <c r="AE822" s="6">
        <v>5.5410000000000004</v>
      </c>
      <c r="AF822" s="6">
        <v>5.5460000000000003</v>
      </c>
      <c r="AG822" s="6">
        <v>5.3330000000000002</v>
      </c>
      <c r="AH822" s="23">
        <f t="shared" si="807"/>
        <v>5.4395000000000007</v>
      </c>
      <c r="AI822" s="4">
        <v>5.86</v>
      </c>
      <c r="AJ822" s="7">
        <v>5.49</v>
      </c>
      <c r="AK822" s="7">
        <v>5.22</v>
      </c>
      <c r="AL822" s="7">
        <v>5.54</v>
      </c>
      <c r="AM822" s="7">
        <v>5.49</v>
      </c>
      <c r="AN822" s="4">
        <v>5.62</v>
      </c>
      <c r="AO822" s="7">
        <v>5.52</v>
      </c>
      <c r="AP822" s="3"/>
      <c r="AQ822" s="23">
        <f t="shared" si="751"/>
        <v>0.13600000000000012</v>
      </c>
      <c r="AR822" s="23">
        <f t="shared" si="774"/>
        <v>0.12199999999999989</v>
      </c>
      <c r="AS822" s="23">
        <f t="shared" si="775"/>
        <v>3.9999999999995595E-3</v>
      </c>
      <c r="AT822" s="23">
        <f t="shared" si="753"/>
        <v>-7.8000000000000291E-2</v>
      </c>
      <c r="AU822" s="23">
        <f t="shared" si="754"/>
        <v>-2.6000000000000689E-2</v>
      </c>
      <c r="AV822" s="23" t="str">
        <f t="shared" si="755"/>
        <v/>
      </c>
      <c r="AW822" s="23" t="str">
        <f t="shared" si="756"/>
        <v/>
      </c>
      <c r="AX822" s="23" t="str">
        <f t="shared" si="757"/>
        <v/>
      </c>
      <c r="AY822" s="23">
        <f t="shared" si="758"/>
        <v>3.9999999999995595E-3</v>
      </c>
      <c r="AZ822" s="23">
        <f t="shared" si="759"/>
        <v>-8.0000000000000071E-3</v>
      </c>
      <c r="BA822" s="23">
        <f t="shared" si="760"/>
        <v>0.21799999999999997</v>
      </c>
      <c r="BB822" s="23">
        <f t="shared" si="761"/>
        <v>0.25</v>
      </c>
      <c r="BC822" s="23">
        <f t="shared" si="762"/>
        <v>0.2079999999999993</v>
      </c>
      <c r="BD822" s="23">
        <f t="shared" si="763"/>
        <v>6.4000000000000057E-2</v>
      </c>
      <c r="BE822" s="23">
        <f t="shared" si="764"/>
        <v>6.899999999999995E-2</v>
      </c>
      <c r="BF822" s="23">
        <f t="shared" si="765"/>
        <v>-0.14400000000000013</v>
      </c>
      <c r="BG822" s="23">
        <f t="shared" si="766"/>
        <v>-3.7499999999999645E-2</v>
      </c>
      <c r="BH822" s="23">
        <f t="shared" si="767"/>
        <v>0.38300000000000001</v>
      </c>
      <c r="BI822" s="23">
        <f t="shared" si="768"/>
        <v>1.2999999999999901E-2</v>
      </c>
      <c r="BJ822" s="23">
        <f t="shared" si="769"/>
        <v>-0.25700000000000056</v>
      </c>
      <c r="BK822" s="23">
        <f t="shared" si="770"/>
        <v>6.2999999999999723E-2</v>
      </c>
      <c r="BL822" s="23">
        <f t="shared" si="771"/>
        <v>1.2999999999999901E-2</v>
      </c>
      <c r="BM822" s="23">
        <f t="shared" si="772"/>
        <v>0.14299999999999979</v>
      </c>
      <c r="BN822" s="23">
        <f t="shared" si="773"/>
        <v>4.2999999999999261E-2</v>
      </c>
      <c r="BP822" s="8">
        <f t="shared" si="778"/>
        <v>0.13600000000000012</v>
      </c>
      <c r="BQ822" s="8">
        <f t="shared" si="779"/>
        <v>0.12199999999999989</v>
      </c>
      <c r="BR822" s="8">
        <f t="shared" si="780"/>
        <v>3.9999999999995595E-3</v>
      </c>
      <c r="BS822" s="8">
        <f t="shared" si="781"/>
        <v>7.8000000000000291E-2</v>
      </c>
      <c r="BT822" s="8">
        <f t="shared" si="782"/>
        <v>2.6000000000000689E-2</v>
      </c>
      <c r="BU822" s="8" t="str">
        <f t="shared" si="783"/>
        <v/>
      </c>
      <c r="BV822" s="8" t="str">
        <f t="shared" si="784"/>
        <v/>
      </c>
      <c r="BW822" s="8" t="str">
        <f t="shared" si="785"/>
        <v/>
      </c>
      <c r="BX822" s="8">
        <f t="shared" si="786"/>
        <v>3.9999999999995595E-3</v>
      </c>
      <c r="BY822" s="8">
        <f t="shared" si="787"/>
        <v>8.0000000000000071E-3</v>
      </c>
      <c r="BZ822" s="8">
        <f t="shared" si="788"/>
        <v>0.21799999999999997</v>
      </c>
      <c r="CA822" s="8">
        <f t="shared" si="789"/>
        <v>0.25</v>
      </c>
      <c r="CB822" s="8">
        <f t="shared" si="790"/>
        <v>0.2079999999999993</v>
      </c>
      <c r="CC822" s="8">
        <f t="shared" si="791"/>
        <v>6.4000000000000057E-2</v>
      </c>
      <c r="CD822" s="8">
        <f t="shared" si="792"/>
        <v>6.899999999999995E-2</v>
      </c>
      <c r="CE822" s="8">
        <f t="shared" si="793"/>
        <v>0.14400000000000013</v>
      </c>
      <c r="CF822" s="8">
        <f t="shared" si="794"/>
        <v>3.7499999999999645E-2</v>
      </c>
      <c r="CG822" s="8">
        <f t="shared" si="795"/>
        <v>0.38300000000000001</v>
      </c>
      <c r="CH822" s="8">
        <f t="shared" si="796"/>
        <v>1.2999999999999901E-2</v>
      </c>
      <c r="CI822" s="8">
        <f t="shared" si="797"/>
        <v>0.25700000000000056</v>
      </c>
      <c r="CJ822" s="8">
        <f t="shared" si="798"/>
        <v>6.2999999999999723E-2</v>
      </c>
      <c r="CK822" s="8">
        <f t="shared" si="799"/>
        <v>1.2999999999999901E-2</v>
      </c>
      <c r="CL822" s="8">
        <f t="shared" si="800"/>
        <v>0.14299999999999979</v>
      </c>
      <c r="CM822" s="8">
        <f t="shared" si="801"/>
        <v>4.2999999999999261E-2</v>
      </c>
      <c r="CN822" s="8"/>
    </row>
    <row r="823" spans="1:92">
      <c r="A823" s="1">
        <f t="shared" si="752"/>
        <v>821</v>
      </c>
      <c r="B823" s="34" t="s">
        <v>216</v>
      </c>
      <c r="C823" s="1">
        <v>5</v>
      </c>
      <c r="D823" s="4">
        <f t="shared" si="750"/>
        <v>35</v>
      </c>
      <c r="E823" s="4" t="s">
        <v>157</v>
      </c>
      <c r="F823" s="4">
        <v>1</v>
      </c>
      <c r="G823" s="4" t="s">
        <v>13</v>
      </c>
      <c r="H823" s="4" t="s">
        <v>19</v>
      </c>
      <c r="I823" s="4"/>
      <c r="J823" s="5">
        <v>87.2</v>
      </c>
      <c r="K823" s="67">
        <v>0.755</v>
      </c>
      <c r="L823" s="41">
        <v>4.7949999999999999</v>
      </c>
      <c r="M823" s="133" t="s">
        <v>225</v>
      </c>
      <c r="N823" s="4" t="s">
        <v>15</v>
      </c>
      <c r="O823" s="6">
        <v>4.798</v>
      </c>
      <c r="P823" s="4" t="s">
        <v>9</v>
      </c>
      <c r="Q823" s="3" t="s">
        <v>227</v>
      </c>
      <c r="R823" s="23">
        <v>4.7590000000000003</v>
      </c>
      <c r="S823" s="6">
        <v>4.9210000000000003</v>
      </c>
      <c r="T823" s="6">
        <v>4.9260000000000002</v>
      </c>
      <c r="U823" s="23">
        <v>4.4180000000000001</v>
      </c>
      <c r="V823" s="23">
        <v>4.944</v>
      </c>
      <c r="W823" s="23">
        <v>4.8360000000000003</v>
      </c>
      <c r="X823" s="23">
        <v>4.8230000000000004</v>
      </c>
      <c r="Y823" s="23">
        <v>4.8540000000000001</v>
      </c>
      <c r="Z823" s="6">
        <v>4.82</v>
      </c>
      <c r="AA823" s="6">
        <v>4.806</v>
      </c>
      <c r="AB823" s="6">
        <v>4.7149999999999999</v>
      </c>
      <c r="AC823" s="6">
        <v>4.8710000000000004</v>
      </c>
      <c r="AD823" s="6">
        <v>4.8879999999999999</v>
      </c>
      <c r="AE823" s="6">
        <v>4.492</v>
      </c>
      <c r="AF823" s="6">
        <v>4.7089999999999996</v>
      </c>
      <c r="AG823" s="6">
        <v>4.76</v>
      </c>
      <c r="AH823" s="23">
        <f t="shared" si="807"/>
        <v>4.7344999999999997</v>
      </c>
      <c r="AI823" s="11"/>
      <c r="AJ823" s="11"/>
      <c r="AK823" s="11"/>
      <c r="AL823" s="11"/>
      <c r="AM823" s="11"/>
      <c r="AN823" s="11"/>
      <c r="AO823" s="11"/>
      <c r="AP823" s="3"/>
      <c r="AQ823" s="23">
        <f t="shared" si="751"/>
        <v>-3.5999999999999588E-2</v>
      </c>
      <c r="AR823" s="23">
        <f t="shared" si="774"/>
        <v>0.12600000000000033</v>
      </c>
      <c r="AS823" s="23">
        <f t="shared" si="775"/>
        <v>0.13100000000000023</v>
      </c>
      <c r="AT823" s="23">
        <f t="shared" si="753"/>
        <v>-0.37699999999999978</v>
      </c>
      <c r="AU823" s="23">
        <f t="shared" si="754"/>
        <v>0.14900000000000002</v>
      </c>
      <c r="AV823" s="23">
        <f t="shared" si="755"/>
        <v>4.1000000000000369E-2</v>
      </c>
      <c r="AW823" s="23">
        <f t="shared" si="756"/>
        <v>2.8000000000000469E-2</v>
      </c>
      <c r="AX823" s="23">
        <f t="shared" si="757"/>
        <v>5.9000000000000163E-2</v>
      </c>
      <c r="AY823" s="23">
        <f t="shared" si="758"/>
        <v>2.5000000000000355E-2</v>
      </c>
      <c r="AZ823" s="23">
        <f t="shared" si="759"/>
        <v>1.1000000000000121E-2</v>
      </c>
      <c r="BA823" s="23">
        <f t="shared" si="760"/>
        <v>-8.0000000000000071E-2</v>
      </c>
      <c r="BB823" s="23">
        <f t="shared" si="761"/>
        <v>7.6000000000000512E-2</v>
      </c>
      <c r="BC823" s="23">
        <f t="shared" si="762"/>
        <v>9.2999999999999972E-2</v>
      </c>
      <c r="BD823" s="23">
        <f t="shared" si="763"/>
        <v>-0.30299999999999994</v>
      </c>
      <c r="BE823" s="23">
        <f t="shared" si="764"/>
        <v>-8.6000000000000298E-2</v>
      </c>
      <c r="BF823" s="23">
        <f t="shared" si="765"/>
        <v>-3.5000000000000142E-2</v>
      </c>
      <c r="BG823" s="23">
        <f t="shared" si="766"/>
        <v>-6.050000000000022E-2</v>
      </c>
      <c r="BH823" s="23" t="str">
        <f t="shared" si="767"/>
        <v/>
      </c>
      <c r="BI823" s="23" t="str">
        <f t="shared" si="768"/>
        <v/>
      </c>
      <c r="BJ823" s="23" t="str">
        <f t="shared" si="769"/>
        <v/>
      </c>
      <c r="BK823" s="23" t="str">
        <f t="shared" si="770"/>
        <v/>
      </c>
      <c r="BL823" s="23" t="str">
        <f t="shared" si="771"/>
        <v/>
      </c>
      <c r="BM823" s="23" t="str">
        <f t="shared" si="772"/>
        <v/>
      </c>
      <c r="BN823" s="23" t="str">
        <f t="shared" si="773"/>
        <v/>
      </c>
      <c r="BP823" s="8">
        <f t="shared" si="778"/>
        <v>3.5999999999999588E-2</v>
      </c>
      <c r="BQ823" s="8">
        <f t="shared" si="779"/>
        <v>0.12600000000000033</v>
      </c>
      <c r="BR823" s="8">
        <f t="shared" si="780"/>
        <v>0.13100000000000023</v>
      </c>
      <c r="BS823" s="8">
        <f t="shared" si="781"/>
        <v>0.37699999999999978</v>
      </c>
      <c r="BT823" s="8">
        <f t="shared" si="782"/>
        <v>0.14900000000000002</v>
      </c>
      <c r="BU823" s="8">
        <f t="shared" si="783"/>
        <v>4.1000000000000369E-2</v>
      </c>
      <c r="BV823" s="8">
        <f t="shared" si="784"/>
        <v>2.8000000000000469E-2</v>
      </c>
      <c r="BW823" s="8">
        <f t="shared" si="785"/>
        <v>5.9000000000000163E-2</v>
      </c>
      <c r="BX823" s="8">
        <f t="shared" si="786"/>
        <v>2.5000000000000355E-2</v>
      </c>
      <c r="BY823" s="8">
        <f t="shared" si="787"/>
        <v>1.1000000000000121E-2</v>
      </c>
      <c r="BZ823" s="8">
        <f t="shared" si="788"/>
        <v>8.0000000000000071E-2</v>
      </c>
      <c r="CA823" s="8">
        <f t="shared" si="789"/>
        <v>7.6000000000000512E-2</v>
      </c>
      <c r="CB823" s="8">
        <f t="shared" si="790"/>
        <v>9.2999999999999972E-2</v>
      </c>
      <c r="CC823" s="8">
        <f t="shared" si="791"/>
        <v>0.30299999999999994</v>
      </c>
      <c r="CD823" s="8">
        <f t="shared" si="792"/>
        <v>8.6000000000000298E-2</v>
      </c>
      <c r="CE823" s="8">
        <f t="shared" si="793"/>
        <v>3.5000000000000142E-2</v>
      </c>
      <c r="CF823" s="8">
        <f t="shared" si="794"/>
        <v>6.050000000000022E-2</v>
      </c>
      <c r="CG823" s="8" t="str">
        <f t="shared" si="795"/>
        <v/>
      </c>
      <c r="CH823" s="8" t="str">
        <f t="shared" si="796"/>
        <v/>
      </c>
      <c r="CI823" s="8" t="str">
        <f t="shared" si="797"/>
        <v/>
      </c>
      <c r="CJ823" s="8" t="str">
        <f t="shared" si="798"/>
        <v/>
      </c>
      <c r="CK823" s="8" t="str">
        <f t="shared" si="799"/>
        <v/>
      </c>
      <c r="CL823" s="8" t="str">
        <f t="shared" si="800"/>
        <v/>
      </c>
      <c r="CM823" s="8" t="str">
        <f t="shared" si="801"/>
        <v/>
      </c>
      <c r="CN823" s="8"/>
    </row>
    <row r="824" spans="1:92">
      <c r="A824" s="1">
        <f t="shared" si="752"/>
        <v>822</v>
      </c>
      <c r="B824" s="34"/>
      <c r="C824" s="1">
        <v>5</v>
      </c>
      <c r="D824" s="4">
        <f t="shared" si="750"/>
        <v>35</v>
      </c>
      <c r="E824" s="4" t="s">
        <v>162</v>
      </c>
      <c r="F824" s="4">
        <v>3</v>
      </c>
      <c r="G824" s="4" t="s">
        <v>13</v>
      </c>
      <c r="H824" s="4" t="s">
        <v>19</v>
      </c>
      <c r="I824" s="4"/>
      <c r="J824" s="5">
        <v>98</v>
      </c>
      <c r="K824" s="74"/>
      <c r="L824" s="41">
        <v>3.4279999999999999</v>
      </c>
      <c r="M824" s="133" t="s">
        <v>130</v>
      </c>
      <c r="N824" s="4" t="s">
        <v>15</v>
      </c>
      <c r="O824" s="6">
        <v>3.4329999999999998</v>
      </c>
      <c r="P824" s="4" t="s">
        <v>9</v>
      </c>
      <c r="Q824" s="3" t="s">
        <v>227</v>
      </c>
      <c r="R824" s="23">
        <v>3.6179999999999999</v>
      </c>
      <c r="S824" s="6">
        <v>3.5670000000000002</v>
      </c>
      <c r="T824" s="6">
        <v>3.52</v>
      </c>
      <c r="U824" s="23">
        <v>3.3359999999999999</v>
      </c>
      <c r="V824" s="23">
        <v>3.4020000000000001</v>
      </c>
      <c r="W824" s="50"/>
      <c r="X824" s="50"/>
      <c r="Y824" s="50"/>
      <c r="Z824" s="6">
        <v>3.4390000000000001</v>
      </c>
      <c r="AA824" s="50"/>
      <c r="AB824" s="6">
        <v>3.6640000000000001</v>
      </c>
      <c r="AC824" s="6">
        <v>3.698</v>
      </c>
      <c r="AD824" s="6">
        <v>3.6549999999999998</v>
      </c>
      <c r="AE824" s="6">
        <v>3.5019999999999998</v>
      </c>
      <c r="AF824" s="6">
        <v>3.5070000000000001</v>
      </c>
      <c r="AG824" s="6">
        <v>3.226</v>
      </c>
      <c r="AH824" s="23">
        <f t="shared" si="807"/>
        <v>3.3665000000000003</v>
      </c>
      <c r="AI824" s="11"/>
      <c r="AJ824" s="11"/>
      <c r="AK824" s="11"/>
      <c r="AL824" s="11"/>
      <c r="AM824" s="11"/>
      <c r="AN824" s="11"/>
      <c r="AO824" s="11"/>
      <c r="AP824" s="3"/>
      <c r="AQ824" s="23">
        <f t="shared" si="751"/>
        <v>0.18999999999999995</v>
      </c>
      <c r="AR824" s="23">
        <f t="shared" si="774"/>
        <v>0.13900000000000023</v>
      </c>
      <c r="AS824" s="23">
        <f t="shared" si="775"/>
        <v>9.2000000000000082E-2</v>
      </c>
      <c r="AT824" s="23">
        <f t="shared" si="753"/>
        <v>-9.2000000000000082E-2</v>
      </c>
      <c r="AU824" s="23">
        <f t="shared" si="754"/>
        <v>-2.5999999999999801E-2</v>
      </c>
      <c r="AV824" s="23" t="str">
        <f t="shared" si="755"/>
        <v/>
      </c>
      <c r="AW824" s="23" t="str">
        <f t="shared" si="756"/>
        <v/>
      </c>
      <c r="AX824" s="23" t="str">
        <f t="shared" si="757"/>
        <v/>
      </c>
      <c r="AY824" s="23">
        <f t="shared" si="758"/>
        <v>1.1000000000000121E-2</v>
      </c>
      <c r="AZ824" s="23" t="str">
        <f t="shared" si="759"/>
        <v/>
      </c>
      <c r="BA824" s="23">
        <f t="shared" si="760"/>
        <v>0.23600000000000021</v>
      </c>
      <c r="BB824" s="23">
        <f t="shared" si="761"/>
        <v>0.27</v>
      </c>
      <c r="BC824" s="23">
        <f t="shared" si="762"/>
        <v>0.22699999999999987</v>
      </c>
      <c r="BD824" s="23">
        <f t="shared" si="763"/>
        <v>7.3999999999999844E-2</v>
      </c>
      <c r="BE824" s="23">
        <f t="shared" si="764"/>
        <v>7.9000000000000181E-2</v>
      </c>
      <c r="BF824" s="23">
        <f t="shared" si="765"/>
        <v>-0.20199999999999996</v>
      </c>
      <c r="BG824" s="23">
        <f t="shared" si="766"/>
        <v>-6.1499999999999666E-2</v>
      </c>
      <c r="BH824" s="23" t="str">
        <f t="shared" si="767"/>
        <v/>
      </c>
      <c r="BI824" s="23" t="str">
        <f t="shared" si="768"/>
        <v/>
      </c>
      <c r="BJ824" s="23" t="str">
        <f t="shared" si="769"/>
        <v/>
      </c>
      <c r="BK824" s="23" t="str">
        <f t="shared" si="770"/>
        <v/>
      </c>
      <c r="BL824" s="23" t="str">
        <f t="shared" si="771"/>
        <v/>
      </c>
      <c r="BM824" s="23" t="str">
        <f t="shared" si="772"/>
        <v/>
      </c>
      <c r="BN824" s="23" t="str">
        <f t="shared" si="773"/>
        <v/>
      </c>
      <c r="BP824" s="8">
        <f t="shared" si="778"/>
        <v>0.18999999999999995</v>
      </c>
      <c r="BQ824" s="8">
        <f t="shared" si="779"/>
        <v>0.13900000000000023</v>
      </c>
      <c r="BR824" s="8">
        <f t="shared" si="780"/>
        <v>9.2000000000000082E-2</v>
      </c>
      <c r="BS824" s="8">
        <f t="shared" si="781"/>
        <v>9.2000000000000082E-2</v>
      </c>
      <c r="BT824" s="8">
        <f t="shared" si="782"/>
        <v>2.5999999999999801E-2</v>
      </c>
      <c r="BU824" s="8" t="str">
        <f t="shared" si="783"/>
        <v/>
      </c>
      <c r="BV824" s="8" t="str">
        <f t="shared" si="784"/>
        <v/>
      </c>
      <c r="BW824" s="8" t="str">
        <f t="shared" si="785"/>
        <v/>
      </c>
      <c r="BX824" s="8">
        <f t="shared" si="786"/>
        <v>1.1000000000000121E-2</v>
      </c>
      <c r="BY824" s="8" t="str">
        <f t="shared" si="787"/>
        <v/>
      </c>
      <c r="BZ824" s="8">
        <f t="shared" si="788"/>
        <v>0.23600000000000021</v>
      </c>
      <c r="CA824" s="8">
        <f t="shared" si="789"/>
        <v>0.27</v>
      </c>
      <c r="CB824" s="8">
        <f t="shared" si="790"/>
        <v>0.22699999999999987</v>
      </c>
      <c r="CC824" s="8">
        <f t="shared" si="791"/>
        <v>7.3999999999999844E-2</v>
      </c>
      <c r="CD824" s="8">
        <f t="shared" si="792"/>
        <v>7.9000000000000181E-2</v>
      </c>
      <c r="CE824" s="8">
        <f t="shared" si="793"/>
        <v>0.20199999999999996</v>
      </c>
      <c r="CF824" s="8">
        <f t="shared" si="794"/>
        <v>6.1499999999999666E-2</v>
      </c>
      <c r="CG824" s="8" t="str">
        <f t="shared" si="795"/>
        <v/>
      </c>
      <c r="CH824" s="8" t="str">
        <f t="shared" si="796"/>
        <v/>
      </c>
      <c r="CI824" s="8" t="str">
        <f t="shared" si="797"/>
        <v/>
      </c>
      <c r="CJ824" s="8" t="str">
        <f t="shared" si="798"/>
        <v/>
      </c>
      <c r="CK824" s="8" t="str">
        <f t="shared" si="799"/>
        <v/>
      </c>
      <c r="CL824" s="8" t="str">
        <f t="shared" si="800"/>
        <v/>
      </c>
      <c r="CM824" s="8" t="str">
        <f t="shared" si="801"/>
        <v/>
      </c>
      <c r="CN824" s="8"/>
    </row>
    <row r="825" spans="1:92">
      <c r="A825" s="1">
        <f t="shared" si="752"/>
        <v>823</v>
      </c>
      <c r="B825" s="34" t="s">
        <v>217</v>
      </c>
      <c r="C825" s="1">
        <v>7</v>
      </c>
      <c r="D825" s="4">
        <f t="shared" si="750"/>
        <v>69</v>
      </c>
      <c r="E825" s="4" t="s">
        <v>157</v>
      </c>
      <c r="F825" s="4">
        <v>1</v>
      </c>
      <c r="G825" s="4" t="s">
        <v>13</v>
      </c>
      <c r="H825" s="4" t="s">
        <v>19</v>
      </c>
      <c r="I825" s="4"/>
      <c r="J825" s="5">
        <v>85.8</v>
      </c>
      <c r="K825" s="67">
        <v>1.1819999999999999</v>
      </c>
      <c r="L825" s="41">
        <v>3.617</v>
      </c>
      <c r="M825" s="132" t="s">
        <v>235</v>
      </c>
      <c r="N825" s="4" t="s">
        <v>15</v>
      </c>
      <c r="O825" s="50"/>
      <c r="P825" s="11"/>
      <c r="Q825" s="3" t="s">
        <v>227</v>
      </c>
      <c r="R825" s="23">
        <v>3.6019999999999999</v>
      </c>
      <c r="S825" s="6">
        <v>3.766</v>
      </c>
      <c r="T825" s="23">
        <v>3.8570000000000002</v>
      </c>
      <c r="U825" s="50"/>
      <c r="V825" s="23">
        <v>3.786</v>
      </c>
      <c r="W825" s="6">
        <v>3.6840000000000002</v>
      </c>
      <c r="X825" s="6">
        <v>3.6760000000000002</v>
      </c>
      <c r="Y825" s="6">
        <v>3.694</v>
      </c>
      <c r="Z825" s="6">
        <v>3.6589999999999998</v>
      </c>
      <c r="AA825" s="50"/>
      <c r="AB825" s="6">
        <v>3.5590000000000002</v>
      </c>
      <c r="AC825" s="6">
        <v>3.7109999999999999</v>
      </c>
      <c r="AD825" s="6">
        <v>3.73</v>
      </c>
      <c r="AE825" s="6">
        <v>3.3340000000000001</v>
      </c>
      <c r="AF825" s="6">
        <v>3.54</v>
      </c>
      <c r="AG825" s="6">
        <v>3.5390000000000001</v>
      </c>
      <c r="AH825" s="23">
        <f t="shared" si="807"/>
        <v>3.5395000000000003</v>
      </c>
      <c r="AI825" s="11"/>
      <c r="AJ825" s="11"/>
      <c r="AK825" s="11"/>
      <c r="AL825" s="11"/>
      <c r="AM825" s="11"/>
      <c r="AN825" s="11"/>
      <c r="AO825" s="11"/>
      <c r="AP825" s="3"/>
      <c r="AQ825" s="23">
        <f t="shared" si="751"/>
        <v>-1.5000000000000124E-2</v>
      </c>
      <c r="AR825" s="23">
        <f t="shared" si="774"/>
        <v>0.14900000000000002</v>
      </c>
      <c r="AS825" s="23">
        <f t="shared" si="775"/>
        <v>0.24000000000000021</v>
      </c>
      <c r="AT825" s="23" t="str">
        <f t="shared" si="753"/>
        <v/>
      </c>
      <c r="AU825" s="23">
        <f t="shared" si="754"/>
        <v>0.16900000000000004</v>
      </c>
      <c r="AV825" s="23">
        <f t="shared" si="755"/>
        <v>6.7000000000000171E-2</v>
      </c>
      <c r="AW825" s="23">
        <f t="shared" si="756"/>
        <v>5.9000000000000163E-2</v>
      </c>
      <c r="AX825" s="23">
        <f t="shared" si="757"/>
        <v>7.6999999999999957E-2</v>
      </c>
      <c r="AY825" s="23">
        <f t="shared" si="758"/>
        <v>4.1999999999999815E-2</v>
      </c>
      <c r="AZ825" s="23" t="str">
        <f t="shared" si="759"/>
        <v/>
      </c>
      <c r="BA825" s="23">
        <f t="shared" si="760"/>
        <v>-5.7999999999999829E-2</v>
      </c>
      <c r="BB825" s="23">
        <f t="shared" si="761"/>
        <v>9.3999999999999861E-2</v>
      </c>
      <c r="BC825" s="23">
        <f t="shared" si="762"/>
        <v>0.11299999999999999</v>
      </c>
      <c r="BD825" s="23">
        <f t="shared" si="763"/>
        <v>-0.28299999999999992</v>
      </c>
      <c r="BE825" s="23">
        <f t="shared" si="764"/>
        <v>-7.6999999999999957E-2</v>
      </c>
      <c r="BF825" s="23">
        <f t="shared" si="765"/>
        <v>-7.7999999999999847E-2</v>
      </c>
      <c r="BG825" s="23">
        <f t="shared" si="766"/>
        <v>-7.749999999999968E-2</v>
      </c>
      <c r="BH825" s="23" t="str">
        <f t="shared" si="767"/>
        <v/>
      </c>
      <c r="BI825" s="23" t="str">
        <f t="shared" si="768"/>
        <v/>
      </c>
      <c r="BJ825" s="23" t="str">
        <f t="shared" si="769"/>
        <v/>
      </c>
      <c r="BK825" s="23" t="str">
        <f t="shared" si="770"/>
        <v/>
      </c>
      <c r="BL825" s="23" t="str">
        <f t="shared" si="771"/>
        <v/>
      </c>
      <c r="BM825" s="23" t="str">
        <f t="shared" si="772"/>
        <v/>
      </c>
      <c r="BN825" s="23" t="str">
        <f t="shared" si="773"/>
        <v/>
      </c>
      <c r="BP825" s="8">
        <f t="shared" si="778"/>
        <v>1.5000000000000124E-2</v>
      </c>
      <c r="BQ825" s="8">
        <f t="shared" si="779"/>
        <v>0.14900000000000002</v>
      </c>
      <c r="BR825" s="8">
        <f t="shared" si="780"/>
        <v>0.24000000000000021</v>
      </c>
      <c r="BS825" s="8" t="str">
        <f t="shared" si="781"/>
        <v/>
      </c>
      <c r="BT825" s="8">
        <f t="shared" si="782"/>
        <v>0.16900000000000004</v>
      </c>
      <c r="BU825" s="8">
        <f t="shared" si="783"/>
        <v>6.7000000000000171E-2</v>
      </c>
      <c r="BV825" s="8">
        <f t="shared" si="784"/>
        <v>5.9000000000000163E-2</v>
      </c>
      <c r="BW825" s="8">
        <f t="shared" si="785"/>
        <v>7.6999999999999957E-2</v>
      </c>
      <c r="BX825" s="8">
        <f t="shared" si="786"/>
        <v>4.1999999999999815E-2</v>
      </c>
      <c r="BY825" s="8" t="str">
        <f t="shared" si="787"/>
        <v/>
      </c>
      <c r="BZ825" s="8">
        <f t="shared" si="788"/>
        <v>5.7999999999999829E-2</v>
      </c>
      <c r="CA825" s="8">
        <f t="shared" si="789"/>
        <v>9.3999999999999861E-2</v>
      </c>
      <c r="CB825" s="8">
        <f t="shared" si="790"/>
        <v>0.11299999999999999</v>
      </c>
      <c r="CC825" s="8">
        <f t="shared" si="791"/>
        <v>0.28299999999999992</v>
      </c>
      <c r="CD825" s="8">
        <f t="shared" si="792"/>
        <v>7.6999999999999957E-2</v>
      </c>
      <c r="CE825" s="8">
        <f t="shared" si="793"/>
        <v>7.7999999999999847E-2</v>
      </c>
      <c r="CF825" s="8">
        <f t="shared" si="794"/>
        <v>7.749999999999968E-2</v>
      </c>
      <c r="CG825" s="8" t="str">
        <f t="shared" si="795"/>
        <v/>
      </c>
      <c r="CH825" s="8" t="str">
        <f t="shared" si="796"/>
        <v/>
      </c>
      <c r="CI825" s="8" t="str">
        <f t="shared" si="797"/>
        <v/>
      </c>
      <c r="CJ825" s="8" t="str">
        <f t="shared" si="798"/>
        <v/>
      </c>
      <c r="CK825" s="8" t="str">
        <f t="shared" si="799"/>
        <v/>
      </c>
      <c r="CL825" s="8" t="str">
        <f t="shared" si="800"/>
        <v/>
      </c>
      <c r="CM825" s="8" t="str">
        <f t="shared" si="801"/>
        <v/>
      </c>
      <c r="CN825" s="8"/>
    </row>
    <row r="826" spans="1:92">
      <c r="A826" s="1">
        <f t="shared" si="752"/>
        <v>824</v>
      </c>
      <c r="B826" s="34"/>
      <c r="C826" s="1">
        <v>7</v>
      </c>
      <c r="D826" s="4">
        <f t="shared" si="750"/>
        <v>69</v>
      </c>
      <c r="E826" s="4" t="s">
        <v>162</v>
      </c>
      <c r="F826" s="4">
        <v>3</v>
      </c>
      <c r="G826" s="4" t="s">
        <v>13</v>
      </c>
      <c r="H826" s="4" t="s">
        <v>19</v>
      </c>
      <c r="I826" s="4"/>
      <c r="J826" s="5">
        <v>97.7</v>
      </c>
      <c r="K826" s="74"/>
      <c r="L826" s="41">
        <v>2.4670000000000001</v>
      </c>
      <c r="M826" s="133" t="s">
        <v>130</v>
      </c>
      <c r="N826" s="4" t="s">
        <v>15</v>
      </c>
      <c r="O826" s="50"/>
      <c r="P826" s="11"/>
      <c r="Q826" s="3" t="s">
        <v>227</v>
      </c>
      <c r="R826" s="23">
        <v>2.6829999999999998</v>
      </c>
      <c r="S826" s="6">
        <v>2.6030000000000002</v>
      </c>
      <c r="T826" s="23">
        <v>2.65</v>
      </c>
      <c r="U826" s="23">
        <v>2.3650000000000002</v>
      </c>
      <c r="V826" s="23">
        <v>2.4489999999999998</v>
      </c>
      <c r="W826" s="50"/>
      <c r="X826" s="50"/>
      <c r="Y826" s="50"/>
      <c r="Z826" s="6">
        <v>2.4820000000000002</v>
      </c>
      <c r="AA826" s="50"/>
      <c r="AB826" s="6">
        <v>2.7269999999999999</v>
      </c>
      <c r="AC826" s="6">
        <v>2.7559999999999998</v>
      </c>
      <c r="AD826" s="6">
        <v>2.7050000000000001</v>
      </c>
      <c r="AE826" s="6">
        <v>2.556</v>
      </c>
      <c r="AF826" s="6">
        <v>2.5449999999999999</v>
      </c>
      <c r="AG826" s="6">
        <v>2.25</v>
      </c>
      <c r="AH826" s="23">
        <f t="shared" si="807"/>
        <v>2.3975</v>
      </c>
      <c r="AI826" s="11"/>
      <c r="AJ826" s="11"/>
      <c r="AK826" s="11"/>
      <c r="AL826" s="11"/>
      <c r="AM826" s="11"/>
      <c r="AN826" s="11"/>
      <c r="AO826" s="11"/>
      <c r="AP826" s="3"/>
      <c r="AQ826" s="23">
        <f t="shared" si="751"/>
        <v>0.21599999999999975</v>
      </c>
      <c r="AR826" s="23">
        <f t="shared" si="774"/>
        <v>0.13600000000000012</v>
      </c>
      <c r="AS826" s="23">
        <f t="shared" si="775"/>
        <v>0.18299999999999983</v>
      </c>
      <c r="AT826" s="23">
        <f t="shared" si="753"/>
        <v>-0.10199999999999987</v>
      </c>
      <c r="AU826" s="23">
        <f t="shared" si="754"/>
        <v>-1.8000000000000238E-2</v>
      </c>
      <c r="AV826" s="23" t="str">
        <f t="shared" si="755"/>
        <v/>
      </c>
      <c r="AW826" s="23" t="str">
        <f t="shared" si="756"/>
        <v/>
      </c>
      <c r="AX826" s="23" t="str">
        <f t="shared" si="757"/>
        <v/>
      </c>
      <c r="AY826" s="23">
        <f t="shared" si="758"/>
        <v>1.5000000000000124E-2</v>
      </c>
      <c r="AZ826" s="23" t="str">
        <f t="shared" si="759"/>
        <v/>
      </c>
      <c r="BA826" s="23">
        <f t="shared" si="760"/>
        <v>0.25999999999999979</v>
      </c>
      <c r="BB826" s="23">
        <f t="shared" si="761"/>
        <v>0.2889999999999997</v>
      </c>
      <c r="BC826" s="23">
        <f t="shared" si="762"/>
        <v>0.23799999999999999</v>
      </c>
      <c r="BD826" s="23">
        <f t="shared" si="763"/>
        <v>8.8999999999999968E-2</v>
      </c>
      <c r="BE826" s="23">
        <f t="shared" si="764"/>
        <v>7.7999999999999847E-2</v>
      </c>
      <c r="BF826" s="23">
        <f t="shared" si="765"/>
        <v>-0.21700000000000008</v>
      </c>
      <c r="BG826" s="23">
        <f t="shared" si="766"/>
        <v>-6.9500000000000117E-2</v>
      </c>
      <c r="BH826" s="23" t="str">
        <f t="shared" si="767"/>
        <v/>
      </c>
      <c r="BI826" s="23" t="str">
        <f t="shared" si="768"/>
        <v/>
      </c>
      <c r="BJ826" s="23" t="str">
        <f t="shared" si="769"/>
        <v/>
      </c>
      <c r="BK826" s="23" t="str">
        <f t="shared" si="770"/>
        <v/>
      </c>
      <c r="BL826" s="23" t="str">
        <f t="shared" si="771"/>
        <v/>
      </c>
      <c r="BM826" s="23" t="str">
        <f t="shared" si="772"/>
        <v/>
      </c>
      <c r="BN826" s="23" t="str">
        <f t="shared" si="773"/>
        <v/>
      </c>
      <c r="BP826" s="8">
        <f t="shared" si="778"/>
        <v>0.21599999999999975</v>
      </c>
      <c r="BQ826" s="8">
        <f t="shared" si="779"/>
        <v>0.13600000000000012</v>
      </c>
      <c r="BR826" s="8">
        <f t="shared" si="780"/>
        <v>0.18299999999999983</v>
      </c>
      <c r="BS826" s="8">
        <f t="shared" si="781"/>
        <v>0.10199999999999987</v>
      </c>
      <c r="BT826" s="8">
        <f t="shared" si="782"/>
        <v>1.8000000000000238E-2</v>
      </c>
      <c r="BU826" s="8" t="str">
        <f t="shared" si="783"/>
        <v/>
      </c>
      <c r="BV826" s="8" t="str">
        <f t="shared" si="784"/>
        <v/>
      </c>
      <c r="BW826" s="8" t="str">
        <f t="shared" si="785"/>
        <v/>
      </c>
      <c r="BX826" s="8">
        <f t="shared" si="786"/>
        <v>1.5000000000000124E-2</v>
      </c>
      <c r="BY826" s="8" t="str">
        <f t="shared" si="787"/>
        <v/>
      </c>
      <c r="BZ826" s="8">
        <f t="shared" si="788"/>
        <v>0.25999999999999979</v>
      </c>
      <c r="CA826" s="8">
        <f t="shared" si="789"/>
        <v>0.2889999999999997</v>
      </c>
      <c r="CB826" s="8">
        <f t="shared" si="790"/>
        <v>0.23799999999999999</v>
      </c>
      <c r="CC826" s="8">
        <f t="shared" si="791"/>
        <v>8.8999999999999968E-2</v>
      </c>
      <c r="CD826" s="8">
        <f t="shared" si="792"/>
        <v>7.7999999999999847E-2</v>
      </c>
      <c r="CE826" s="8">
        <f t="shared" si="793"/>
        <v>0.21700000000000008</v>
      </c>
      <c r="CF826" s="8">
        <f t="shared" si="794"/>
        <v>6.9500000000000117E-2</v>
      </c>
      <c r="CG826" s="8" t="str">
        <f t="shared" si="795"/>
        <v/>
      </c>
      <c r="CH826" s="8" t="str">
        <f t="shared" si="796"/>
        <v/>
      </c>
      <c r="CI826" s="8" t="str">
        <f t="shared" si="797"/>
        <v/>
      </c>
      <c r="CJ826" s="8" t="str">
        <f t="shared" si="798"/>
        <v/>
      </c>
      <c r="CK826" s="8" t="str">
        <f t="shared" si="799"/>
        <v/>
      </c>
      <c r="CL826" s="8" t="str">
        <f t="shared" si="800"/>
        <v/>
      </c>
      <c r="CM826" s="8" t="str">
        <f t="shared" si="801"/>
        <v/>
      </c>
      <c r="CN826" s="8"/>
    </row>
    <row r="827" spans="1:92">
      <c r="A827" s="1">
        <f t="shared" si="752"/>
        <v>825</v>
      </c>
      <c r="B827" s="34" t="s">
        <v>288</v>
      </c>
      <c r="C827" s="1">
        <v>10</v>
      </c>
      <c r="D827" s="4">
        <f t="shared" si="750"/>
        <v>1016</v>
      </c>
      <c r="E827" s="4" t="s">
        <v>42</v>
      </c>
      <c r="F827" s="4">
        <v>1</v>
      </c>
      <c r="G827" s="4" t="s">
        <v>13</v>
      </c>
      <c r="H827" s="4" t="s">
        <v>289</v>
      </c>
      <c r="I827" s="4"/>
      <c r="J827" s="5">
        <v>90.1</v>
      </c>
      <c r="K827" s="67" t="s">
        <v>192</v>
      </c>
      <c r="L827" s="41">
        <v>2.8</v>
      </c>
      <c r="M827" s="133" t="s">
        <v>130</v>
      </c>
      <c r="N827" s="4" t="s">
        <v>15</v>
      </c>
      <c r="O827" s="50"/>
      <c r="P827" s="11"/>
      <c r="Q827" s="3"/>
      <c r="R827" s="23">
        <v>2.8450000000000002</v>
      </c>
      <c r="S827" s="23">
        <v>2.7</v>
      </c>
      <c r="T827" s="23">
        <v>3.1280000000000001</v>
      </c>
      <c r="U827" s="23">
        <v>2.8</v>
      </c>
      <c r="V827" s="44">
        <v>3.0190000000000001</v>
      </c>
      <c r="W827" s="23">
        <v>2.863</v>
      </c>
      <c r="X827" s="23">
        <v>2.863</v>
      </c>
      <c r="Y827" s="23">
        <v>2.8650000000000002</v>
      </c>
      <c r="Z827" s="23">
        <v>2.7869999999999999</v>
      </c>
      <c r="AA827" s="38"/>
      <c r="AB827" s="23">
        <v>3.2669999999999999</v>
      </c>
      <c r="AC827" s="23">
        <v>3.2280000000000002</v>
      </c>
      <c r="AD827" s="23">
        <v>3.0550000000000002</v>
      </c>
      <c r="AE827" s="23">
        <v>3.0870000000000002</v>
      </c>
      <c r="AF827" s="44">
        <v>2.7650000000000001</v>
      </c>
      <c r="AG827" s="23">
        <v>2.7839999999999998</v>
      </c>
      <c r="AH827" s="23">
        <f t="shared" ref="AH827:AH840" si="808">SUM(AF827:AG827)/2</f>
        <v>2.7744999999999997</v>
      </c>
      <c r="AI827" s="11"/>
      <c r="AJ827" s="11"/>
      <c r="AK827" s="11"/>
      <c r="AL827" s="11"/>
      <c r="AM827" s="11"/>
      <c r="AN827" s="11"/>
      <c r="AO827" s="11"/>
      <c r="AP827" s="3"/>
      <c r="AQ827" s="23">
        <f t="shared" si="751"/>
        <v>4.5000000000000373E-2</v>
      </c>
      <c r="AR827" s="23">
        <f t="shared" si="774"/>
        <v>-9.9999999999999645E-2</v>
      </c>
      <c r="AS827" s="23">
        <f t="shared" si="775"/>
        <v>0.32800000000000029</v>
      </c>
      <c r="AT827" s="23">
        <f t="shared" si="753"/>
        <v>0</v>
      </c>
      <c r="AU827" s="23">
        <f t="shared" si="754"/>
        <v>0.21900000000000031</v>
      </c>
      <c r="AV827" s="23">
        <f t="shared" si="755"/>
        <v>6.3000000000000167E-2</v>
      </c>
      <c r="AW827" s="23">
        <f t="shared" si="756"/>
        <v>6.3000000000000167E-2</v>
      </c>
      <c r="AX827" s="23">
        <f t="shared" si="757"/>
        <v>6.5000000000000391E-2</v>
      </c>
      <c r="AY827" s="23">
        <f t="shared" si="758"/>
        <v>-1.2999999999999901E-2</v>
      </c>
      <c r="AZ827" s="23" t="str">
        <f t="shared" si="759"/>
        <v/>
      </c>
      <c r="BA827" s="23">
        <f t="shared" si="760"/>
        <v>0.46700000000000008</v>
      </c>
      <c r="BB827" s="23">
        <f t="shared" si="761"/>
        <v>0.42800000000000038</v>
      </c>
      <c r="BC827" s="23">
        <f t="shared" si="762"/>
        <v>0.25500000000000034</v>
      </c>
      <c r="BD827" s="23">
        <f t="shared" si="763"/>
        <v>0.28700000000000037</v>
      </c>
      <c r="BE827" s="23">
        <f t="shared" si="764"/>
        <v>-3.4999999999999698E-2</v>
      </c>
      <c r="BF827" s="23">
        <f t="shared" si="765"/>
        <v>-1.6000000000000014E-2</v>
      </c>
      <c r="BG827" s="23">
        <f t="shared" si="766"/>
        <v>-2.5500000000000078E-2</v>
      </c>
      <c r="BH827" s="23" t="str">
        <f t="shared" si="767"/>
        <v/>
      </c>
      <c r="BI827" s="23" t="str">
        <f t="shared" si="768"/>
        <v/>
      </c>
      <c r="BJ827" s="23" t="str">
        <f t="shared" si="769"/>
        <v/>
      </c>
      <c r="BK827" s="23" t="str">
        <f t="shared" si="770"/>
        <v/>
      </c>
      <c r="BL827" s="23" t="str">
        <f t="shared" si="771"/>
        <v/>
      </c>
      <c r="BM827" s="23" t="str">
        <f t="shared" si="772"/>
        <v/>
      </c>
      <c r="BN827" s="23" t="str">
        <f t="shared" si="773"/>
        <v/>
      </c>
      <c r="BP827" s="8">
        <f t="shared" si="778"/>
        <v>4.5000000000000373E-2</v>
      </c>
      <c r="BQ827" s="8">
        <f t="shared" si="779"/>
        <v>9.9999999999999645E-2</v>
      </c>
      <c r="BR827" s="8">
        <f t="shared" si="780"/>
        <v>0.32800000000000029</v>
      </c>
      <c r="BS827" s="8">
        <f t="shared" si="781"/>
        <v>0</v>
      </c>
      <c r="BT827" s="8">
        <f t="shared" si="782"/>
        <v>0.21900000000000031</v>
      </c>
      <c r="BU827" s="8">
        <f t="shared" si="783"/>
        <v>6.3000000000000167E-2</v>
      </c>
      <c r="BV827" s="8">
        <f t="shared" si="784"/>
        <v>6.3000000000000167E-2</v>
      </c>
      <c r="BW827" s="8">
        <f t="shared" si="785"/>
        <v>6.5000000000000391E-2</v>
      </c>
      <c r="BX827" s="8">
        <f t="shared" si="786"/>
        <v>1.2999999999999901E-2</v>
      </c>
      <c r="BY827" s="8" t="str">
        <f t="shared" si="787"/>
        <v/>
      </c>
      <c r="BZ827" s="8">
        <f t="shared" si="788"/>
        <v>0.46700000000000008</v>
      </c>
      <c r="CA827" s="8">
        <f t="shared" si="789"/>
        <v>0.42800000000000038</v>
      </c>
      <c r="CB827" s="8">
        <f t="shared" si="790"/>
        <v>0.25500000000000034</v>
      </c>
      <c r="CC827" s="8">
        <f t="shared" si="791"/>
        <v>0.28700000000000037</v>
      </c>
      <c r="CD827" s="8">
        <f t="shared" si="792"/>
        <v>3.4999999999999698E-2</v>
      </c>
      <c r="CE827" s="8">
        <f t="shared" si="793"/>
        <v>1.6000000000000014E-2</v>
      </c>
      <c r="CF827" s="8">
        <f t="shared" si="794"/>
        <v>2.5500000000000078E-2</v>
      </c>
      <c r="CG827" s="8" t="str">
        <f t="shared" si="795"/>
        <v/>
      </c>
      <c r="CH827" s="8" t="str">
        <f t="shared" si="796"/>
        <v/>
      </c>
      <c r="CI827" s="8" t="str">
        <f t="shared" si="797"/>
        <v/>
      </c>
      <c r="CJ827" s="8" t="str">
        <f t="shared" si="798"/>
        <v/>
      </c>
      <c r="CK827" s="8" t="str">
        <f t="shared" si="799"/>
        <v/>
      </c>
      <c r="CL827" s="8" t="str">
        <f t="shared" si="800"/>
        <v/>
      </c>
      <c r="CM827" s="8" t="str">
        <f t="shared" si="801"/>
        <v/>
      </c>
      <c r="CN827" s="8"/>
    </row>
    <row r="828" spans="1:92">
      <c r="A828" s="1">
        <f t="shared" si="752"/>
        <v>826</v>
      </c>
      <c r="B828" s="34"/>
      <c r="C828" s="1">
        <v>10</v>
      </c>
      <c r="D828" s="4">
        <f t="shared" si="750"/>
        <v>1016</v>
      </c>
      <c r="E828" s="4" t="s">
        <v>22</v>
      </c>
      <c r="F828" s="4">
        <v>1</v>
      </c>
      <c r="G828" s="4" t="s">
        <v>13</v>
      </c>
      <c r="H828" s="4" t="s">
        <v>19</v>
      </c>
      <c r="I828" s="4"/>
      <c r="J828" s="5">
        <v>87.9</v>
      </c>
      <c r="K828" s="67" t="s">
        <v>192</v>
      </c>
      <c r="L828" s="49">
        <v>3.7730000000000006</v>
      </c>
      <c r="M828" s="133" t="s">
        <v>130</v>
      </c>
      <c r="N828" s="10" t="s">
        <v>128</v>
      </c>
      <c r="O828" s="50"/>
      <c r="P828" s="11"/>
      <c r="Q828" s="3"/>
      <c r="R828" s="23">
        <v>3.8580000000000001</v>
      </c>
      <c r="S828" s="23">
        <v>3.5680000000000001</v>
      </c>
      <c r="T828" s="23">
        <v>4.1970000000000001</v>
      </c>
      <c r="U828" s="23">
        <v>3.91</v>
      </c>
      <c r="V828" s="44">
        <v>4.0880000000000001</v>
      </c>
      <c r="W828" s="23">
        <v>3.8559999999999999</v>
      </c>
      <c r="X828" s="23">
        <v>3.851</v>
      </c>
      <c r="Y828" s="23">
        <v>3.855</v>
      </c>
      <c r="Z828" s="23">
        <v>3.742</v>
      </c>
      <c r="AA828" s="38"/>
      <c r="AB828" s="23">
        <v>4.2160000000000002</v>
      </c>
      <c r="AC828" s="23">
        <v>4.1950000000000003</v>
      </c>
      <c r="AD828" s="23">
        <v>3.988</v>
      </c>
      <c r="AE828" s="23">
        <v>4.0170000000000003</v>
      </c>
      <c r="AF828" s="44">
        <v>3.6230000000000002</v>
      </c>
      <c r="AG828" s="23">
        <v>3.8940000000000001</v>
      </c>
      <c r="AH828" s="23">
        <f t="shared" si="808"/>
        <v>3.7585000000000002</v>
      </c>
      <c r="AI828" s="11"/>
      <c r="AJ828" s="11"/>
      <c r="AK828" s="11"/>
      <c r="AL828" s="11"/>
      <c r="AM828" s="11"/>
      <c r="AN828" s="11"/>
      <c r="AO828" s="11"/>
      <c r="AP828" s="3"/>
      <c r="AQ828" s="23">
        <f t="shared" si="751"/>
        <v>8.499999999999952E-2</v>
      </c>
      <c r="AR828" s="23">
        <f t="shared" si="774"/>
        <v>-0.20500000000000052</v>
      </c>
      <c r="AS828" s="23">
        <f t="shared" si="775"/>
        <v>0.42399999999999949</v>
      </c>
      <c r="AT828" s="23">
        <f t="shared" si="753"/>
        <v>0.13699999999999957</v>
      </c>
      <c r="AU828" s="23">
        <f t="shared" si="754"/>
        <v>0.3149999999999995</v>
      </c>
      <c r="AV828" s="23">
        <f t="shared" si="755"/>
        <v>8.2999999999999297E-2</v>
      </c>
      <c r="AW828" s="23">
        <f t="shared" si="756"/>
        <v>7.7999999999999403E-2</v>
      </c>
      <c r="AX828" s="23">
        <f t="shared" si="757"/>
        <v>8.1999999999999407E-2</v>
      </c>
      <c r="AY828" s="23">
        <f t="shared" si="758"/>
        <v>-3.1000000000000583E-2</v>
      </c>
      <c r="AZ828" s="23" t="str">
        <f t="shared" si="759"/>
        <v/>
      </c>
      <c r="BA828" s="23">
        <f t="shared" si="760"/>
        <v>0.44299999999999962</v>
      </c>
      <c r="BB828" s="23">
        <f t="shared" si="761"/>
        <v>0.42199999999999971</v>
      </c>
      <c r="BC828" s="23">
        <f t="shared" si="762"/>
        <v>0.21499999999999941</v>
      </c>
      <c r="BD828" s="23">
        <f t="shared" si="763"/>
        <v>0.24399999999999977</v>
      </c>
      <c r="BE828" s="23">
        <f t="shared" si="764"/>
        <v>-0.15000000000000036</v>
      </c>
      <c r="BF828" s="23">
        <f t="shared" si="765"/>
        <v>0.12099999999999955</v>
      </c>
      <c r="BG828" s="23">
        <f t="shared" si="766"/>
        <v>-1.4500000000000401E-2</v>
      </c>
      <c r="BH828" s="23" t="str">
        <f t="shared" si="767"/>
        <v/>
      </c>
      <c r="BI828" s="23" t="str">
        <f t="shared" si="768"/>
        <v/>
      </c>
      <c r="BJ828" s="23" t="str">
        <f t="shared" si="769"/>
        <v/>
      </c>
      <c r="BK828" s="23" t="str">
        <f t="shared" si="770"/>
        <v/>
      </c>
      <c r="BL828" s="23" t="str">
        <f t="shared" si="771"/>
        <v/>
      </c>
      <c r="BM828" s="23" t="str">
        <f t="shared" si="772"/>
        <v/>
      </c>
      <c r="BN828" s="23" t="str">
        <f t="shared" si="773"/>
        <v/>
      </c>
      <c r="BP828" s="8">
        <f t="shared" si="778"/>
        <v>8.499999999999952E-2</v>
      </c>
      <c r="BQ828" s="8">
        <f t="shared" si="779"/>
        <v>0.20500000000000052</v>
      </c>
      <c r="BR828" s="8">
        <f t="shared" si="780"/>
        <v>0.42399999999999949</v>
      </c>
      <c r="BS828" s="8">
        <f t="shared" si="781"/>
        <v>0.13699999999999957</v>
      </c>
      <c r="BT828" s="8">
        <f t="shared" si="782"/>
        <v>0.3149999999999995</v>
      </c>
      <c r="BU828" s="8">
        <f t="shared" si="783"/>
        <v>8.2999999999999297E-2</v>
      </c>
      <c r="BV828" s="8">
        <f t="shared" si="784"/>
        <v>7.7999999999999403E-2</v>
      </c>
      <c r="BW828" s="8">
        <f t="shared" si="785"/>
        <v>8.1999999999999407E-2</v>
      </c>
      <c r="BX828" s="8">
        <f t="shared" si="786"/>
        <v>3.1000000000000583E-2</v>
      </c>
      <c r="BY828" s="8" t="str">
        <f t="shared" si="787"/>
        <v/>
      </c>
      <c r="BZ828" s="8">
        <f t="shared" si="788"/>
        <v>0.44299999999999962</v>
      </c>
      <c r="CA828" s="8">
        <f t="shared" si="789"/>
        <v>0.42199999999999971</v>
      </c>
      <c r="CB828" s="8">
        <f t="shared" si="790"/>
        <v>0.21499999999999941</v>
      </c>
      <c r="CC828" s="8">
        <f t="shared" si="791"/>
        <v>0.24399999999999977</v>
      </c>
      <c r="CD828" s="8">
        <f t="shared" si="792"/>
        <v>0.15000000000000036</v>
      </c>
      <c r="CE828" s="8">
        <f t="shared" si="793"/>
        <v>0.12099999999999955</v>
      </c>
      <c r="CF828" s="8">
        <f t="shared" si="794"/>
        <v>1.4500000000000401E-2</v>
      </c>
      <c r="CG828" s="8" t="str">
        <f t="shared" si="795"/>
        <v/>
      </c>
      <c r="CH828" s="8" t="str">
        <f t="shared" si="796"/>
        <v/>
      </c>
      <c r="CI828" s="8" t="str">
        <f t="shared" si="797"/>
        <v/>
      </c>
      <c r="CJ828" s="8" t="str">
        <f t="shared" si="798"/>
        <v/>
      </c>
      <c r="CK828" s="8" t="str">
        <f t="shared" si="799"/>
        <v/>
      </c>
      <c r="CL828" s="8" t="str">
        <f t="shared" si="800"/>
        <v/>
      </c>
      <c r="CM828" s="8" t="str">
        <f t="shared" si="801"/>
        <v/>
      </c>
      <c r="CN828" s="8"/>
    </row>
    <row r="829" spans="1:92">
      <c r="A829" s="1">
        <f t="shared" si="752"/>
        <v>827</v>
      </c>
      <c r="B829" s="34"/>
      <c r="C829" s="1">
        <v>10</v>
      </c>
      <c r="D829" s="4">
        <f t="shared" si="750"/>
        <v>1016</v>
      </c>
      <c r="E829" s="4" t="s">
        <v>44</v>
      </c>
      <c r="F829" s="4">
        <v>1</v>
      </c>
      <c r="G829" s="4" t="s">
        <v>13</v>
      </c>
      <c r="H829" s="4" t="s">
        <v>289</v>
      </c>
      <c r="I829" s="4"/>
      <c r="J829" s="5">
        <v>90.5</v>
      </c>
      <c r="K829" s="74"/>
      <c r="L829" s="41">
        <v>3.9869999999999992</v>
      </c>
      <c r="M829" s="133" t="s">
        <v>130</v>
      </c>
      <c r="N829" s="4" t="s">
        <v>15</v>
      </c>
      <c r="O829" s="50"/>
      <c r="P829" s="11"/>
      <c r="Q829" s="3"/>
      <c r="R829" s="23">
        <v>4.16</v>
      </c>
      <c r="S829" s="23">
        <v>3.887</v>
      </c>
      <c r="T829" s="23">
        <v>4.3289999999999997</v>
      </c>
      <c r="U829" s="23">
        <v>4.0999999999999996</v>
      </c>
      <c r="V829" s="44">
        <v>4.194</v>
      </c>
      <c r="W829" s="23">
        <v>4.0259999999999998</v>
      </c>
      <c r="X829" s="23">
        <v>4.0570000000000004</v>
      </c>
      <c r="Y829" s="23">
        <v>4.0540000000000003</v>
      </c>
      <c r="Z829" s="23">
        <v>3.9790000000000001</v>
      </c>
      <c r="AA829" s="38"/>
      <c r="AB829" s="23">
        <v>4.4470000000000001</v>
      </c>
      <c r="AC829" s="23">
        <v>4.399</v>
      </c>
      <c r="AD829" s="23">
        <v>4.234</v>
      </c>
      <c r="AE829" s="23">
        <v>4.2809999999999997</v>
      </c>
      <c r="AF829" s="44">
        <v>3.97</v>
      </c>
      <c r="AG829" s="23">
        <v>3.9940000000000002</v>
      </c>
      <c r="AH829" s="23">
        <f t="shared" si="808"/>
        <v>3.9820000000000002</v>
      </c>
      <c r="AI829" s="11"/>
      <c r="AJ829" s="11"/>
      <c r="AK829" s="11"/>
      <c r="AL829" s="11"/>
      <c r="AM829" s="11"/>
      <c r="AN829" s="11"/>
      <c r="AO829" s="11"/>
      <c r="AP829" s="3"/>
      <c r="AQ829" s="23">
        <f t="shared" si="751"/>
        <v>0.17300000000000093</v>
      </c>
      <c r="AR829" s="23">
        <f t="shared" si="774"/>
        <v>-9.9999999999999201E-2</v>
      </c>
      <c r="AS829" s="23">
        <f t="shared" si="775"/>
        <v>0.34200000000000053</v>
      </c>
      <c r="AT829" s="23">
        <f t="shared" si="753"/>
        <v>0.11300000000000043</v>
      </c>
      <c r="AU829" s="23">
        <f t="shared" si="754"/>
        <v>0.20700000000000074</v>
      </c>
      <c r="AV829" s="23">
        <f t="shared" si="755"/>
        <v>3.900000000000059E-2</v>
      </c>
      <c r="AW829" s="23">
        <f t="shared" si="756"/>
        <v>7.0000000000001172E-2</v>
      </c>
      <c r="AX829" s="23">
        <f t="shared" si="757"/>
        <v>6.7000000000001059E-2</v>
      </c>
      <c r="AY829" s="23">
        <f t="shared" si="758"/>
        <v>-7.9999999999991189E-3</v>
      </c>
      <c r="AZ829" s="23" t="str">
        <f t="shared" si="759"/>
        <v/>
      </c>
      <c r="BA829" s="23">
        <f t="shared" si="760"/>
        <v>0.46000000000000085</v>
      </c>
      <c r="BB829" s="23">
        <f t="shared" si="761"/>
        <v>0.41200000000000081</v>
      </c>
      <c r="BC829" s="23">
        <f t="shared" si="762"/>
        <v>0.24700000000000077</v>
      </c>
      <c r="BD829" s="23">
        <f t="shared" si="763"/>
        <v>0.29400000000000048</v>
      </c>
      <c r="BE829" s="23">
        <f t="shared" si="764"/>
        <v>-1.6999999999999016E-2</v>
      </c>
      <c r="BF829" s="23">
        <f t="shared" si="765"/>
        <v>7.0000000000010054E-3</v>
      </c>
      <c r="BG829" s="23">
        <f t="shared" si="766"/>
        <v>-4.9999999999990052E-3</v>
      </c>
      <c r="BH829" s="23" t="str">
        <f t="shared" si="767"/>
        <v/>
      </c>
      <c r="BI829" s="23" t="str">
        <f t="shared" si="768"/>
        <v/>
      </c>
      <c r="BJ829" s="23" t="str">
        <f t="shared" si="769"/>
        <v/>
      </c>
      <c r="BK829" s="23" t="str">
        <f t="shared" si="770"/>
        <v/>
      </c>
      <c r="BL829" s="23" t="str">
        <f t="shared" si="771"/>
        <v/>
      </c>
      <c r="BM829" s="23" t="str">
        <f t="shared" si="772"/>
        <v/>
      </c>
      <c r="BN829" s="23" t="str">
        <f t="shared" si="773"/>
        <v/>
      </c>
      <c r="BP829" s="8">
        <f t="shared" si="778"/>
        <v>0.17300000000000093</v>
      </c>
      <c r="BQ829" s="8">
        <f t="shared" si="779"/>
        <v>9.9999999999999201E-2</v>
      </c>
      <c r="BR829" s="8">
        <f t="shared" si="780"/>
        <v>0.34200000000000053</v>
      </c>
      <c r="BS829" s="8">
        <f t="shared" si="781"/>
        <v>0.11300000000000043</v>
      </c>
      <c r="BT829" s="8">
        <f t="shared" si="782"/>
        <v>0.20700000000000074</v>
      </c>
      <c r="BU829" s="8">
        <f t="shared" si="783"/>
        <v>3.900000000000059E-2</v>
      </c>
      <c r="BV829" s="8">
        <f t="shared" si="784"/>
        <v>7.0000000000001172E-2</v>
      </c>
      <c r="BW829" s="8">
        <f t="shared" si="785"/>
        <v>6.7000000000001059E-2</v>
      </c>
      <c r="BX829" s="8">
        <f t="shared" si="786"/>
        <v>7.9999999999991189E-3</v>
      </c>
      <c r="BY829" s="8" t="str">
        <f t="shared" si="787"/>
        <v/>
      </c>
      <c r="BZ829" s="8">
        <f t="shared" si="788"/>
        <v>0.46000000000000085</v>
      </c>
      <c r="CA829" s="8">
        <f t="shared" si="789"/>
        <v>0.41200000000000081</v>
      </c>
      <c r="CB829" s="8">
        <f t="shared" si="790"/>
        <v>0.24700000000000077</v>
      </c>
      <c r="CC829" s="8">
        <f t="shared" si="791"/>
        <v>0.29400000000000048</v>
      </c>
      <c r="CD829" s="8">
        <f t="shared" si="792"/>
        <v>1.6999999999999016E-2</v>
      </c>
      <c r="CE829" s="8">
        <f t="shared" si="793"/>
        <v>7.0000000000010054E-3</v>
      </c>
      <c r="CF829" s="8">
        <f t="shared" si="794"/>
        <v>4.9999999999990052E-3</v>
      </c>
      <c r="CG829" s="8" t="str">
        <f t="shared" si="795"/>
        <v/>
      </c>
      <c r="CH829" s="8" t="str">
        <f t="shared" si="796"/>
        <v/>
      </c>
      <c r="CI829" s="8" t="str">
        <f t="shared" si="797"/>
        <v/>
      </c>
      <c r="CJ829" s="8" t="str">
        <f t="shared" si="798"/>
        <v/>
      </c>
      <c r="CK829" s="8" t="str">
        <f t="shared" si="799"/>
        <v/>
      </c>
      <c r="CL829" s="8" t="str">
        <f t="shared" si="800"/>
        <v/>
      </c>
      <c r="CM829" s="8" t="str">
        <f t="shared" si="801"/>
        <v/>
      </c>
      <c r="CN829" s="8"/>
    </row>
    <row r="830" spans="1:92">
      <c r="A830" s="1">
        <f t="shared" si="752"/>
        <v>828</v>
      </c>
      <c r="B830" s="34"/>
      <c r="C830" s="1">
        <v>10</v>
      </c>
      <c r="D830" s="4">
        <f t="shared" si="750"/>
        <v>1016</v>
      </c>
      <c r="E830" s="4" t="s">
        <v>43</v>
      </c>
      <c r="F830" s="4">
        <v>1</v>
      </c>
      <c r="G830" s="4" t="s">
        <v>229</v>
      </c>
      <c r="H830" s="4" t="s">
        <v>192</v>
      </c>
      <c r="I830" s="4"/>
      <c r="J830" s="5">
        <v>89.3</v>
      </c>
      <c r="K830" s="74"/>
      <c r="L830" s="41">
        <v>4.0469999999999988</v>
      </c>
      <c r="M830" s="133" t="s">
        <v>130</v>
      </c>
      <c r="N830" s="4" t="s">
        <v>15</v>
      </c>
      <c r="O830" s="50"/>
      <c r="P830" s="11"/>
      <c r="Q830" s="3"/>
      <c r="R830" s="23">
        <v>4.1559999999999997</v>
      </c>
      <c r="S830" s="23">
        <v>3.9809999999999999</v>
      </c>
      <c r="T830" s="23">
        <v>4.3479999999999999</v>
      </c>
      <c r="U830" s="23">
        <v>4.0330000000000004</v>
      </c>
      <c r="V830" s="44">
        <v>4.2380000000000004</v>
      </c>
      <c r="W830" s="23">
        <v>4.1340000000000003</v>
      </c>
      <c r="X830" s="23">
        <v>4.125</v>
      </c>
      <c r="Y830" s="23">
        <v>4.1130000000000004</v>
      </c>
      <c r="Z830" s="23">
        <v>4.048</v>
      </c>
      <c r="AA830" s="38"/>
      <c r="AB830" s="23">
        <v>4.4550000000000001</v>
      </c>
      <c r="AC830" s="23">
        <v>4.4109999999999996</v>
      </c>
      <c r="AD830" s="23">
        <v>4.2729999999999997</v>
      </c>
      <c r="AE830" s="23">
        <v>4.2960000000000003</v>
      </c>
      <c r="AF830" s="44">
        <v>4.0540000000000003</v>
      </c>
      <c r="AG830" s="23">
        <v>3.996</v>
      </c>
      <c r="AH830" s="23">
        <f t="shared" ref="AH830" si="809">SUM(AF830:AG830)/2</f>
        <v>4.0250000000000004</v>
      </c>
      <c r="AI830" s="11"/>
      <c r="AJ830" s="11"/>
      <c r="AK830" s="11"/>
      <c r="AL830" s="11"/>
      <c r="AM830" s="11"/>
      <c r="AN830" s="11"/>
      <c r="AO830" s="11"/>
      <c r="AP830" s="3"/>
      <c r="AQ830" s="23">
        <f t="shared" si="751"/>
        <v>0.10900000000000087</v>
      </c>
      <c r="AR830" s="23">
        <f t="shared" si="774"/>
        <v>-6.5999999999998948E-2</v>
      </c>
      <c r="AS830" s="23">
        <f t="shared" si="775"/>
        <v>0.30100000000000104</v>
      </c>
      <c r="AT830" s="23">
        <f t="shared" si="753"/>
        <v>-1.3999999999998458E-2</v>
      </c>
      <c r="AU830" s="23">
        <f t="shared" si="754"/>
        <v>0.19100000000000161</v>
      </c>
      <c r="AV830" s="23">
        <f t="shared" si="755"/>
        <v>8.7000000000001521E-2</v>
      </c>
      <c r="AW830" s="23">
        <f t="shared" si="756"/>
        <v>7.800000000000118E-2</v>
      </c>
      <c r="AX830" s="23">
        <f t="shared" si="757"/>
        <v>6.6000000000001613E-2</v>
      </c>
      <c r="AY830" s="23">
        <f t="shared" si="758"/>
        <v>1.0000000000012221E-3</v>
      </c>
      <c r="AZ830" s="23" t="str">
        <f t="shared" si="759"/>
        <v/>
      </c>
      <c r="BA830" s="23">
        <f t="shared" si="760"/>
        <v>0.40800000000000125</v>
      </c>
      <c r="BB830" s="23">
        <f t="shared" si="761"/>
        <v>0.36400000000000077</v>
      </c>
      <c r="BC830" s="23">
        <f t="shared" si="762"/>
        <v>0.22600000000000087</v>
      </c>
      <c r="BD830" s="23">
        <f t="shared" si="763"/>
        <v>0.24900000000000144</v>
      </c>
      <c r="BE830" s="23">
        <f t="shared" si="764"/>
        <v>7.0000000000014495E-3</v>
      </c>
      <c r="BF830" s="23">
        <f t="shared" si="765"/>
        <v>-5.0999999999998824E-2</v>
      </c>
      <c r="BG830" s="23">
        <f t="shared" si="766"/>
        <v>-2.1999999999998465E-2</v>
      </c>
      <c r="BH830" s="23" t="str">
        <f t="shared" si="767"/>
        <v/>
      </c>
      <c r="BI830" s="23" t="str">
        <f t="shared" si="768"/>
        <v/>
      </c>
      <c r="BJ830" s="23" t="str">
        <f t="shared" si="769"/>
        <v/>
      </c>
      <c r="BK830" s="23" t="str">
        <f t="shared" si="770"/>
        <v/>
      </c>
      <c r="BL830" s="23" t="str">
        <f t="shared" si="771"/>
        <v/>
      </c>
      <c r="BM830" s="23" t="str">
        <f t="shared" si="772"/>
        <v/>
      </c>
      <c r="BN830" s="23" t="str">
        <f t="shared" si="773"/>
        <v/>
      </c>
      <c r="BP830" s="8">
        <f t="shared" si="778"/>
        <v>0.10900000000000087</v>
      </c>
      <c r="BQ830" s="8">
        <f t="shared" si="779"/>
        <v>6.5999999999998948E-2</v>
      </c>
      <c r="BR830" s="8">
        <f t="shared" si="780"/>
        <v>0.30100000000000104</v>
      </c>
      <c r="BS830" s="8">
        <f t="shared" si="781"/>
        <v>1.3999999999998458E-2</v>
      </c>
      <c r="BT830" s="8">
        <f t="shared" si="782"/>
        <v>0.19100000000000161</v>
      </c>
      <c r="BU830" s="8">
        <f t="shared" si="783"/>
        <v>8.7000000000001521E-2</v>
      </c>
      <c r="BV830" s="8">
        <f t="shared" si="784"/>
        <v>7.800000000000118E-2</v>
      </c>
      <c r="BW830" s="8">
        <f t="shared" si="785"/>
        <v>6.6000000000001613E-2</v>
      </c>
      <c r="BX830" s="8">
        <f t="shared" si="786"/>
        <v>1.0000000000012221E-3</v>
      </c>
      <c r="BY830" s="8" t="str">
        <f t="shared" si="787"/>
        <v/>
      </c>
      <c r="BZ830" s="8">
        <f t="shared" si="788"/>
        <v>0.40800000000000125</v>
      </c>
      <c r="CA830" s="8">
        <f t="shared" si="789"/>
        <v>0.36400000000000077</v>
      </c>
      <c r="CB830" s="8">
        <f t="shared" si="790"/>
        <v>0.22600000000000087</v>
      </c>
      <c r="CC830" s="8">
        <f t="shared" si="791"/>
        <v>0.24900000000000144</v>
      </c>
      <c r="CD830" s="8">
        <f t="shared" si="792"/>
        <v>7.0000000000014495E-3</v>
      </c>
      <c r="CE830" s="8">
        <f t="shared" si="793"/>
        <v>5.0999999999998824E-2</v>
      </c>
      <c r="CF830" s="8">
        <f t="shared" si="794"/>
        <v>2.1999999999998465E-2</v>
      </c>
      <c r="CG830" s="8" t="str">
        <f t="shared" si="795"/>
        <v/>
      </c>
      <c r="CH830" s="8" t="str">
        <f t="shared" si="796"/>
        <v/>
      </c>
      <c r="CI830" s="8" t="str">
        <f t="shared" si="797"/>
        <v/>
      </c>
      <c r="CJ830" s="8" t="str">
        <f t="shared" si="798"/>
        <v/>
      </c>
      <c r="CK830" s="8" t="str">
        <f t="shared" si="799"/>
        <v/>
      </c>
      <c r="CL830" s="8" t="str">
        <f t="shared" si="800"/>
        <v/>
      </c>
      <c r="CM830" s="8" t="str">
        <f t="shared" si="801"/>
        <v/>
      </c>
      <c r="CN830" s="8"/>
    </row>
    <row r="831" spans="1:92">
      <c r="A831" s="1">
        <f t="shared" si="752"/>
        <v>829</v>
      </c>
      <c r="B831" s="34"/>
      <c r="C831" s="1">
        <v>10</v>
      </c>
      <c r="D831" s="4">
        <f t="shared" si="750"/>
        <v>1016</v>
      </c>
      <c r="E831" s="4" t="s">
        <v>42</v>
      </c>
      <c r="F831" s="4">
        <v>1</v>
      </c>
      <c r="G831" s="4" t="s">
        <v>16</v>
      </c>
      <c r="H831" s="4" t="s">
        <v>192</v>
      </c>
      <c r="I831" s="4"/>
      <c r="J831" s="5">
        <v>92.8</v>
      </c>
      <c r="K831" s="67" t="s">
        <v>192</v>
      </c>
      <c r="L831" s="41">
        <v>4.1140000000000008</v>
      </c>
      <c r="M831" s="133" t="s">
        <v>130</v>
      </c>
      <c r="N831" s="4" t="s">
        <v>15</v>
      </c>
      <c r="O831" s="50"/>
      <c r="P831" s="11"/>
      <c r="Q831" s="3"/>
      <c r="R831" s="23">
        <v>4.05</v>
      </c>
      <c r="S831" s="23">
        <v>3.9049999999999998</v>
      </c>
      <c r="T831" s="23">
        <v>4.3899999999999997</v>
      </c>
      <c r="U831" s="23">
        <v>4.2220000000000004</v>
      </c>
      <c r="V831" s="44">
        <v>4.2240000000000002</v>
      </c>
      <c r="W831" s="23">
        <v>4.1479999999999997</v>
      </c>
      <c r="X831" s="23">
        <v>4.1550000000000002</v>
      </c>
      <c r="Y831" s="23">
        <v>4.1529999999999996</v>
      </c>
      <c r="Z831" s="23">
        <v>4.1130000000000004</v>
      </c>
      <c r="AA831" s="38"/>
      <c r="AB831" s="23">
        <v>4.4690000000000003</v>
      </c>
      <c r="AC831" s="23">
        <v>4.3860000000000001</v>
      </c>
      <c r="AD831" s="23">
        <v>4.226</v>
      </c>
      <c r="AE831" s="23">
        <v>4.3470000000000004</v>
      </c>
      <c r="AF831" s="44">
        <v>4.008</v>
      </c>
      <c r="AG831" s="23">
        <v>4.0990000000000002</v>
      </c>
      <c r="AH831" s="23">
        <f t="shared" si="808"/>
        <v>4.0534999999999997</v>
      </c>
      <c r="AI831" s="11"/>
      <c r="AJ831" s="11"/>
      <c r="AK831" s="11"/>
      <c r="AL831" s="11"/>
      <c r="AM831" s="11"/>
      <c r="AN831" s="11"/>
      <c r="AO831" s="11"/>
      <c r="AP831" s="3"/>
      <c r="AQ831" s="23">
        <f t="shared" si="751"/>
        <v>-6.4000000000000945E-2</v>
      </c>
      <c r="AR831" s="23">
        <f t="shared" si="774"/>
        <v>-0.20900000000000096</v>
      </c>
      <c r="AS831" s="23">
        <f t="shared" si="775"/>
        <v>0.27599999999999891</v>
      </c>
      <c r="AT831" s="23">
        <f t="shared" si="753"/>
        <v>0.10799999999999965</v>
      </c>
      <c r="AU831" s="23">
        <f t="shared" si="754"/>
        <v>0.10999999999999943</v>
      </c>
      <c r="AV831" s="23">
        <f t="shared" si="755"/>
        <v>3.399999999999892E-2</v>
      </c>
      <c r="AW831" s="23">
        <f t="shared" si="756"/>
        <v>4.0999999999999481E-2</v>
      </c>
      <c r="AX831" s="23">
        <f t="shared" si="757"/>
        <v>3.8999999999998813E-2</v>
      </c>
      <c r="AY831" s="23">
        <f t="shared" si="758"/>
        <v>-1.000000000000334E-3</v>
      </c>
      <c r="AZ831" s="23" t="str">
        <f t="shared" si="759"/>
        <v/>
      </c>
      <c r="BA831" s="23">
        <f t="shared" si="760"/>
        <v>0.35499999999999954</v>
      </c>
      <c r="BB831" s="23">
        <f t="shared" si="761"/>
        <v>0.27199999999999935</v>
      </c>
      <c r="BC831" s="23">
        <f t="shared" si="762"/>
        <v>0.11199999999999921</v>
      </c>
      <c r="BD831" s="23">
        <f t="shared" si="763"/>
        <v>0.23299999999999965</v>
      </c>
      <c r="BE831" s="23">
        <f t="shared" si="764"/>
        <v>-0.10600000000000076</v>
      </c>
      <c r="BF831" s="23">
        <f t="shared" si="765"/>
        <v>-1.5000000000000568E-2</v>
      </c>
      <c r="BG831" s="23">
        <f t="shared" si="766"/>
        <v>-6.0500000000001108E-2</v>
      </c>
      <c r="BH831" s="23" t="str">
        <f t="shared" si="767"/>
        <v/>
      </c>
      <c r="BI831" s="23" t="str">
        <f t="shared" si="768"/>
        <v/>
      </c>
      <c r="BJ831" s="23" t="str">
        <f t="shared" si="769"/>
        <v/>
      </c>
      <c r="BK831" s="23" t="str">
        <f t="shared" si="770"/>
        <v/>
      </c>
      <c r="BL831" s="23" t="str">
        <f t="shared" si="771"/>
        <v/>
      </c>
      <c r="BM831" s="23" t="str">
        <f t="shared" si="772"/>
        <v/>
      </c>
      <c r="BN831" s="23" t="str">
        <f t="shared" si="773"/>
        <v/>
      </c>
      <c r="BP831" s="8">
        <f t="shared" si="778"/>
        <v>6.4000000000000945E-2</v>
      </c>
      <c r="BQ831" s="8">
        <f t="shared" si="779"/>
        <v>0.20900000000000096</v>
      </c>
      <c r="BR831" s="8">
        <f t="shared" si="780"/>
        <v>0.27599999999999891</v>
      </c>
      <c r="BS831" s="8">
        <f t="shared" si="781"/>
        <v>0.10799999999999965</v>
      </c>
      <c r="BT831" s="8">
        <f t="shared" si="782"/>
        <v>0.10999999999999943</v>
      </c>
      <c r="BU831" s="8">
        <f t="shared" si="783"/>
        <v>3.399999999999892E-2</v>
      </c>
      <c r="BV831" s="8">
        <f t="shared" si="784"/>
        <v>4.0999999999999481E-2</v>
      </c>
      <c r="BW831" s="8">
        <f t="shared" si="785"/>
        <v>3.8999999999998813E-2</v>
      </c>
      <c r="BX831" s="8">
        <f t="shared" si="786"/>
        <v>1.000000000000334E-3</v>
      </c>
      <c r="BY831" s="8" t="str">
        <f t="shared" si="787"/>
        <v/>
      </c>
      <c r="BZ831" s="8">
        <f t="shared" si="788"/>
        <v>0.35499999999999954</v>
      </c>
      <c r="CA831" s="8">
        <f t="shared" si="789"/>
        <v>0.27199999999999935</v>
      </c>
      <c r="CB831" s="8">
        <f t="shared" si="790"/>
        <v>0.11199999999999921</v>
      </c>
      <c r="CC831" s="8">
        <f t="shared" si="791"/>
        <v>0.23299999999999965</v>
      </c>
      <c r="CD831" s="8">
        <f t="shared" si="792"/>
        <v>0.10600000000000076</v>
      </c>
      <c r="CE831" s="8">
        <f t="shared" si="793"/>
        <v>1.5000000000000568E-2</v>
      </c>
      <c r="CF831" s="8">
        <f t="shared" si="794"/>
        <v>6.0500000000001108E-2</v>
      </c>
      <c r="CG831" s="8" t="str">
        <f t="shared" si="795"/>
        <v/>
      </c>
      <c r="CH831" s="8" t="str">
        <f t="shared" si="796"/>
        <v/>
      </c>
      <c r="CI831" s="8" t="str">
        <f t="shared" si="797"/>
        <v/>
      </c>
      <c r="CJ831" s="8" t="str">
        <f t="shared" si="798"/>
        <v/>
      </c>
      <c r="CK831" s="8" t="str">
        <f t="shared" si="799"/>
        <v/>
      </c>
      <c r="CL831" s="8" t="str">
        <f t="shared" si="800"/>
        <v/>
      </c>
      <c r="CM831" s="8" t="str">
        <f t="shared" si="801"/>
        <v/>
      </c>
      <c r="CN831" s="8"/>
    </row>
    <row r="832" spans="1:92">
      <c r="A832" s="1">
        <f t="shared" si="752"/>
        <v>830</v>
      </c>
      <c r="B832" s="34"/>
      <c r="C832" s="1">
        <v>10</v>
      </c>
      <c r="D832" s="4">
        <f t="shared" si="750"/>
        <v>1016</v>
      </c>
      <c r="E832" s="4" t="s">
        <v>144</v>
      </c>
      <c r="F832" s="4">
        <v>1</v>
      </c>
      <c r="G832" s="4" t="s">
        <v>13</v>
      </c>
      <c r="H832" s="4" t="s">
        <v>19</v>
      </c>
      <c r="I832" s="4"/>
      <c r="J832" s="5">
        <v>86.2</v>
      </c>
      <c r="K832" s="74"/>
      <c r="L832" s="41">
        <v>4.2430000000000003</v>
      </c>
      <c r="M832" s="133" t="s">
        <v>130</v>
      </c>
      <c r="N832" s="4" t="s">
        <v>15</v>
      </c>
      <c r="O832" s="50"/>
      <c r="P832" s="11"/>
      <c r="Q832" s="3"/>
      <c r="R832" s="23">
        <v>4.5030000000000001</v>
      </c>
      <c r="S832" s="23">
        <v>4.0759999999999996</v>
      </c>
      <c r="T832" s="23">
        <v>4.6680000000000001</v>
      </c>
      <c r="U832" s="38"/>
      <c r="V832" s="44">
        <v>4.5839999999999996</v>
      </c>
      <c r="W832" s="23">
        <v>4.351</v>
      </c>
      <c r="X832" s="23">
        <v>4.3419999999999996</v>
      </c>
      <c r="Y832" s="23">
        <v>4.3390000000000004</v>
      </c>
      <c r="Z832" s="23">
        <v>4.218</v>
      </c>
      <c r="AA832" s="38"/>
      <c r="AB832" s="23">
        <v>4.6589999999999998</v>
      </c>
      <c r="AC832" s="23">
        <v>4.6580000000000004</v>
      </c>
      <c r="AD832" s="23">
        <v>4.4690000000000003</v>
      </c>
      <c r="AE832" s="23">
        <v>4.4560000000000004</v>
      </c>
      <c r="AF832" s="44">
        <v>4.1059999999999999</v>
      </c>
      <c r="AG832" s="23">
        <v>4.3600000000000003</v>
      </c>
      <c r="AH832" s="23">
        <f t="shared" si="808"/>
        <v>4.2330000000000005</v>
      </c>
      <c r="AI832" s="11"/>
      <c r="AJ832" s="11"/>
      <c r="AK832" s="11"/>
      <c r="AL832" s="11"/>
      <c r="AM832" s="11"/>
      <c r="AN832" s="11"/>
      <c r="AO832" s="11"/>
      <c r="AP832" s="3"/>
      <c r="AQ832" s="23">
        <f t="shared" si="751"/>
        <v>0.25999999999999979</v>
      </c>
      <c r="AR832" s="23">
        <f t="shared" si="774"/>
        <v>-0.1670000000000007</v>
      </c>
      <c r="AS832" s="23">
        <f t="shared" si="775"/>
        <v>0.42499999999999982</v>
      </c>
      <c r="AT832" s="23" t="str">
        <f t="shared" si="753"/>
        <v/>
      </c>
      <c r="AU832" s="23">
        <f t="shared" si="754"/>
        <v>0.3409999999999993</v>
      </c>
      <c r="AV832" s="23">
        <f t="shared" si="755"/>
        <v>0.10799999999999965</v>
      </c>
      <c r="AW832" s="23">
        <f t="shared" si="756"/>
        <v>9.8999999999999311E-2</v>
      </c>
      <c r="AX832" s="23">
        <f t="shared" si="757"/>
        <v>9.6000000000000085E-2</v>
      </c>
      <c r="AY832" s="23">
        <f t="shared" si="758"/>
        <v>-2.5000000000000355E-2</v>
      </c>
      <c r="AZ832" s="23" t="str">
        <f t="shared" si="759"/>
        <v/>
      </c>
      <c r="BA832" s="23">
        <f t="shared" si="760"/>
        <v>0.41599999999999948</v>
      </c>
      <c r="BB832" s="23">
        <f t="shared" si="761"/>
        <v>0.41500000000000004</v>
      </c>
      <c r="BC832" s="23">
        <f t="shared" si="762"/>
        <v>0.22599999999999998</v>
      </c>
      <c r="BD832" s="23">
        <f t="shared" si="763"/>
        <v>0.21300000000000008</v>
      </c>
      <c r="BE832" s="23">
        <f t="shared" si="764"/>
        <v>-0.13700000000000045</v>
      </c>
      <c r="BF832" s="23">
        <f t="shared" si="765"/>
        <v>0.11699999999999999</v>
      </c>
      <c r="BG832" s="23">
        <f t="shared" si="766"/>
        <v>-9.9999999999997868E-3</v>
      </c>
      <c r="BH832" s="23" t="str">
        <f t="shared" si="767"/>
        <v/>
      </c>
      <c r="BI832" s="23" t="str">
        <f t="shared" si="768"/>
        <v/>
      </c>
      <c r="BJ832" s="23" t="str">
        <f t="shared" si="769"/>
        <v/>
      </c>
      <c r="BK832" s="23" t="str">
        <f t="shared" si="770"/>
        <v/>
      </c>
      <c r="BL832" s="23" t="str">
        <f t="shared" si="771"/>
        <v/>
      </c>
      <c r="BM832" s="23" t="str">
        <f t="shared" si="772"/>
        <v/>
      </c>
      <c r="BN832" s="23" t="str">
        <f t="shared" si="773"/>
        <v/>
      </c>
      <c r="BP832" s="8">
        <f t="shared" si="778"/>
        <v>0.25999999999999979</v>
      </c>
      <c r="BQ832" s="8">
        <f t="shared" si="779"/>
        <v>0.1670000000000007</v>
      </c>
      <c r="BR832" s="8">
        <f t="shared" si="780"/>
        <v>0.42499999999999982</v>
      </c>
      <c r="BS832" s="8" t="str">
        <f t="shared" si="781"/>
        <v/>
      </c>
      <c r="BT832" s="8">
        <f t="shared" si="782"/>
        <v>0.3409999999999993</v>
      </c>
      <c r="BU832" s="8">
        <f t="shared" si="783"/>
        <v>0.10799999999999965</v>
      </c>
      <c r="BV832" s="8">
        <f t="shared" si="784"/>
        <v>9.8999999999999311E-2</v>
      </c>
      <c r="BW832" s="8">
        <f t="shared" si="785"/>
        <v>9.6000000000000085E-2</v>
      </c>
      <c r="BX832" s="8">
        <f t="shared" si="786"/>
        <v>2.5000000000000355E-2</v>
      </c>
      <c r="BY832" s="8" t="str">
        <f t="shared" si="787"/>
        <v/>
      </c>
      <c r="BZ832" s="8">
        <f t="shared" si="788"/>
        <v>0.41599999999999948</v>
      </c>
      <c r="CA832" s="8">
        <f t="shared" si="789"/>
        <v>0.41500000000000004</v>
      </c>
      <c r="CB832" s="8">
        <f t="shared" si="790"/>
        <v>0.22599999999999998</v>
      </c>
      <c r="CC832" s="8">
        <f t="shared" si="791"/>
        <v>0.21300000000000008</v>
      </c>
      <c r="CD832" s="8">
        <f t="shared" si="792"/>
        <v>0.13700000000000045</v>
      </c>
      <c r="CE832" s="8">
        <f t="shared" si="793"/>
        <v>0.11699999999999999</v>
      </c>
      <c r="CF832" s="8">
        <f t="shared" si="794"/>
        <v>9.9999999999997868E-3</v>
      </c>
      <c r="CG832" s="8" t="str">
        <f t="shared" si="795"/>
        <v/>
      </c>
      <c r="CH832" s="8" t="str">
        <f t="shared" si="796"/>
        <v/>
      </c>
      <c r="CI832" s="8" t="str">
        <f t="shared" si="797"/>
        <v/>
      </c>
      <c r="CJ832" s="8" t="str">
        <f t="shared" si="798"/>
        <v/>
      </c>
      <c r="CK832" s="8" t="str">
        <f t="shared" si="799"/>
        <v/>
      </c>
      <c r="CL832" s="8" t="str">
        <f t="shared" si="800"/>
        <v/>
      </c>
      <c r="CM832" s="8" t="str">
        <f t="shared" si="801"/>
        <v/>
      </c>
      <c r="CN832" s="8"/>
    </row>
    <row r="833" spans="1:92">
      <c r="A833" s="1">
        <f t="shared" si="752"/>
        <v>831</v>
      </c>
      <c r="B833" s="34"/>
      <c r="C833" s="1">
        <v>10</v>
      </c>
      <c r="D833" s="4">
        <f t="shared" si="750"/>
        <v>1016</v>
      </c>
      <c r="E833" s="4" t="s">
        <v>23</v>
      </c>
      <c r="F833" s="4">
        <v>1</v>
      </c>
      <c r="G833" s="4" t="s">
        <v>13</v>
      </c>
      <c r="H833" s="4" t="s">
        <v>19</v>
      </c>
      <c r="I833" s="4"/>
      <c r="J833" s="5">
        <v>90.6</v>
      </c>
      <c r="K833" s="67" t="s">
        <v>192</v>
      </c>
      <c r="L833" s="41">
        <v>4.5250000000000004</v>
      </c>
      <c r="M833" s="133" t="s">
        <v>130</v>
      </c>
      <c r="N833" s="4" t="s">
        <v>15</v>
      </c>
      <c r="O833" s="50"/>
      <c r="P833" s="11"/>
      <c r="Q833" s="3"/>
      <c r="R833" s="23">
        <v>4.468</v>
      </c>
      <c r="S833" s="23">
        <v>4.3380000000000001</v>
      </c>
      <c r="T833" s="23">
        <v>4.7729999999999997</v>
      </c>
      <c r="U833" s="23">
        <v>4.4800000000000004</v>
      </c>
      <c r="V833" s="44">
        <v>4.681</v>
      </c>
      <c r="W833" s="23">
        <v>4.5410000000000004</v>
      </c>
      <c r="X833" s="23">
        <v>4.5369999999999999</v>
      </c>
      <c r="Y833" s="23">
        <v>4.5709999999999997</v>
      </c>
      <c r="Z833" s="23">
        <v>4.5140000000000002</v>
      </c>
      <c r="AA833" s="38"/>
      <c r="AB833" s="23">
        <v>4.649</v>
      </c>
      <c r="AC833" s="23">
        <v>4.6950000000000003</v>
      </c>
      <c r="AD833" s="23">
        <v>4.5750000000000002</v>
      </c>
      <c r="AE833" s="23">
        <v>4.4589999999999996</v>
      </c>
      <c r="AF833" s="44">
        <v>4.2699999999999996</v>
      </c>
      <c r="AG833" s="23">
        <v>4.5350000000000001</v>
      </c>
      <c r="AH833" s="23">
        <f t="shared" si="808"/>
        <v>4.4024999999999999</v>
      </c>
      <c r="AI833" s="11"/>
      <c r="AJ833" s="11"/>
      <c r="AK833" s="11"/>
      <c r="AL833" s="11"/>
      <c r="AM833" s="11"/>
      <c r="AN833" s="11"/>
      <c r="AO833" s="11"/>
      <c r="AP833" s="3"/>
      <c r="AQ833" s="23">
        <f t="shared" si="751"/>
        <v>-5.7000000000000384E-2</v>
      </c>
      <c r="AR833" s="23">
        <f t="shared" si="774"/>
        <v>-0.18700000000000028</v>
      </c>
      <c r="AS833" s="23">
        <f t="shared" si="775"/>
        <v>0.24799999999999933</v>
      </c>
      <c r="AT833" s="23">
        <f t="shared" si="753"/>
        <v>-4.4999999999999929E-2</v>
      </c>
      <c r="AU833" s="23">
        <f t="shared" si="754"/>
        <v>0.15599999999999969</v>
      </c>
      <c r="AV833" s="23">
        <f t="shared" si="755"/>
        <v>1.6000000000000014E-2</v>
      </c>
      <c r="AW833" s="23">
        <f t="shared" si="756"/>
        <v>1.1999999999999567E-2</v>
      </c>
      <c r="AX833" s="23">
        <f t="shared" si="757"/>
        <v>4.5999999999999375E-2</v>
      </c>
      <c r="AY833" s="23">
        <f t="shared" si="758"/>
        <v>-1.1000000000000121E-2</v>
      </c>
      <c r="AZ833" s="23" t="str">
        <f t="shared" si="759"/>
        <v/>
      </c>
      <c r="BA833" s="23">
        <f t="shared" si="760"/>
        <v>0.12399999999999967</v>
      </c>
      <c r="BB833" s="23">
        <f t="shared" si="761"/>
        <v>0.16999999999999993</v>
      </c>
      <c r="BC833" s="23">
        <f t="shared" si="762"/>
        <v>4.9999999999999822E-2</v>
      </c>
      <c r="BD833" s="23">
        <f t="shared" si="763"/>
        <v>-6.6000000000000725E-2</v>
      </c>
      <c r="BE833" s="23">
        <f t="shared" si="764"/>
        <v>-0.25500000000000078</v>
      </c>
      <c r="BF833" s="23">
        <f t="shared" si="765"/>
        <v>9.9999999999997868E-3</v>
      </c>
      <c r="BG833" s="23">
        <f t="shared" si="766"/>
        <v>-0.1225000000000005</v>
      </c>
      <c r="BH833" s="23" t="str">
        <f t="shared" si="767"/>
        <v/>
      </c>
      <c r="BI833" s="23" t="str">
        <f t="shared" si="768"/>
        <v/>
      </c>
      <c r="BJ833" s="23" t="str">
        <f t="shared" si="769"/>
        <v/>
      </c>
      <c r="BK833" s="23" t="str">
        <f t="shared" si="770"/>
        <v/>
      </c>
      <c r="BL833" s="23" t="str">
        <f t="shared" si="771"/>
        <v/>
      </c>
      <c r="BM833" s="23" t="str">
        <f t="shared" si="772"/>
        <v/>
      </c>
      <c r="BN833" s="23" t="str">
        <f t="shared" si="773"/>
        <v/>
      </c>
      <c r="BP833" s="8">
        <f t="shared" si="778"/>
        <v>5.7000000000000384E-2</v>
      </c>
      <c r="BQ833" s="8">
        <f t="shared" si="779"/>
        <v>0.18700000000000028</v>
      </c>
      <c r="BR833" s="8">
        <f t="shared" si="780"/>
        <v>0.24799999999999933</v>
      </c>
      <c r="BS833" s="8">
        <f t="shared" si="781"/>
        <v>4.4999999999999929E-2</v>
      </c>
      <c r="BT833" s="8">
        <f t="shared" si="782"/>
        <v>0.15599999999999969</v>
      </c>
      <c r="BU833" s="8">
        <f t="shared" si="783"/>
        <v>1.6000000000000014E-2</v>
      </c>
      <c r="BV833" s="8">
        <f t="shared" si="784"/>
        <v>1.1999999999999567E-2</v>
      </c>
      <c r="BW833" s="8">
        <f t="shared" si="785"/>
        <v>4.5999999999999375E-2</v>
      </c>
      <c r="BX833" s="8">
        <f t="shared" si="786"/>
        <v>1.1000000000000121E-2</v>
      </c>
      <c r="BY833" s="8" t="str">
        <f t="shared" si="787"/>
        <v/>
      </c>
      <c r="BZ833" s="8">
        <f t="shared" si="788"/>
        <v>0.12399999999999967</v>
      </c>
      <c r="CA833" s="8">
        <f t="shared" si="789"/>
        <v>0.16999999999999993</v>
      </c>
      <c r="CB833" s="8">
        <f t="shared" si="790"/>
        <v>4.9999999999999822E-2</v>
      </c>
      <c r="CC833" s="8">
        <f t="shared" si="791"/>
        <v>6.6000000000000725E-2</v>
      </c>
      <c r="CD833" s="8">
        <f t="shared" si="792"/>
        <v>0.25500000000000078</v>
      </c>
      <c r="CE833" s="8">
        <f t="shared" si="793"/>
        <v>9.9999999999997868E-3</v>
      </c>
      <c r="CF833" s="8">
        <f t="shared" si="794"/>
        <v>0.1225000000000005</v>
      </c>
      <c r="CG833" s="8" t="str">
        <f t="shared" si="795"/>
        <v/>
      </c>
      <c r="CH833" s="8" t="str">
        <f t="shared" si="796"/>
        <v/>
      </c>
      <c r="CI833" s="8" t="str">
        <f t="shared" si="797"/>
        <v/>
      </c>
      <c r="CJ833" s="8" t="str">
        <f t="shared" si="798"/>
        <v/>
      </c>
      <c r="CK833" s="8" t="str">
        <f t="shared" si="799"/>
        <v/>
      </c>
      <c r="CL833" s="8" t="str">
        <f t="shared" si="800"/>
        <v/>
      </c>
      <c r="CM833" s="8" t="str">
        <f t="shared" si="801"/>
        <v/>
      </c>
      <c r="CN833" s="8"/>
    </row>
    <row r="834" spans="1:92">
      <c r="A834" s="1">
        <f t="shared" si="752"/>
        <v>832</v>
      </c>
      <c r="B834" s="34"/>
      <c r="C834" s="1">
        <v>10</v>
      </c>
      <c r="D834" s="4">
        <f t="shared" si="750"/>
        <v>1016</v>
      </c>
      <c r="E834" s="4" t="s">
        <v>43</v>
      </c>
      <c r="F834" s="4">
        <v>1</v>
      </c>
      <c r="G834" s="4" t="s">
        <v>16</v>
      </c>
      <c r="H834" s="4" t="s">
        <v>192</v>
      </c>
      <c r="I834" s="4"/>
      <c r="J834" s="5">
        <v>92</v>
      </c>
      <c r="K834" s="74"/>
      <c r="L834" s="41">
        <v>4.5519999999999996</v>
      </c>
      <c r="M834" s="133" t="s">
        <v>130</v>
      </c>
      <c r="N834" s="4" t="s">
        <v>15</v>
      </c>
      <c r="O834" s="50"/>
      <c r="P834" s="11"/>
      <c r="Q834" s="3"/>
      <c r="R834" s="23">
        <v>4.54</v>
      </c>
      <c r="S834" s="23">
        <v>4.3540000000000001</v>
      </c>
      <c r="T834" s="23">
        <v>4.8280000000000003</v>
      </c>
      <c r="U834" s="23">
        <v>4.601</v>
      </c>
      <c r="V834" s="44">
        <v>4.6829999999999998</v>
      </c>
      <c r="W834" s="23">
        <v>4.5860000000000003</v>
      </c>
      <c r="X834" s="23">
        <v>4.5979999999999999</v>
      </c>
      <c r="Y834" s="23">
        <v>4.5999999999999996</v>
      </c>
      <c r="Z834" s="23">
        <v>4.5510000000000002</v>
      </c>
      <c r="AA834" s="38"/>
      <c r="AB834" s="23">
        <v>4.8979999999999997</v>
      </c>
      <c r="AC834" s="23">
        <v>4.835</v>
      </c>
      <c r="AD834" s="23">
        <v>4.6760000000000002</v>
      </c>
      <c r="AE834" s="23">
        <v>4.7640000000000002</v>
      </c>
      <c r="AF834" s="44">
        <v>4.4340000000000002</v>
      </c>
      <c r="AG834" s="23">
        <v>4.5419999999999998</v>
      </c>
      <c r="AH834" s="23">
        <f t="shared" si="808"/>
        <v>4.4879999999999995</v>
      </c>
      <c r="AI834" s="11"/>
      <c r="AJ834" s="11"/>
      <c r="AK834" s="11"/>
      <c r="AL834" s="11"/>
      <c r="AM834" s="11"/>
      <c r="AN834" s="11"/>
      <c r="AO834" s="11"/>
      <c r="AP834" s="3"/>
      <c r="AQ834" s="23">
        <f t="shared" si="751"/>
        <v>-1.1999999999999567E-2</v>
      </c>
      <c r="AR834" s="23">
        <f t="shared" si="774"/>
        <v>-0.19799999999999951</v>
      </c>
      <c r="AS834" s="23">
        <f t="shared" si="775"/>
        <v>0.27600000000000069</v>
      </c>
      <c r="AT834" s="23">
        <f t="shared" si="753"/>
        <v>4.9000000000000377E-2</v>
      </c>
      <c r="AU834" s="23">
        <f t="shared" si="754"/>
        <v>0.13100000000000023</v>
      </c>
      <c r="AV834" s="23">
        <f t="shared" si="755"/>
        <v>3.4000000000000696E-2</v>
      </c>
      <c r="AW834" s="23">
        <f t="shared" si="756"/>
        <v>4.6000000000000263E-2</v>
      </c>
      <c r="AX834" s="23">
        <f t="shared" si="757"/>
        <v>4.8000000000000043E-2</v>
      </c>
      <c r="AY834" s="23">
        <f t="shared" si="758"/>
        <v>-9.9999999999944578E-4</v>
      </c>
      <c r="AZ834" s="23" t="str">
        <f t="shared" si="759"/>
        <v/>
      </c>
      <c r="BA834" s="23">
        <f t="shared" si="760"/>
        <v>0.34600000000000009</v>
      </c>
      <c r="BB834" s="23">
        <f t="shared" si="761"/>
        <v>0.28300000000000036</v>
      </c>
      <c r="BC834" s="23">
        <f t="shared" si="762"/>
        <v>0.12400000000000055</v>
      </c>
      <c r="BD834" s="23">
        <f t="shared" si="763"/>
        <v>0.21200000000000063</v>
      </c>
      <c r="BE834" s="23">
        <f t="shared" si="764"/>
        <v>-0.11799999999999944</v>
      </c>
      <c r="BF834" s="23">
        <f t="shared" si="765"/>
        <v>-9.9999999999997868E-3</v>
      </c>
      <c r="BG834" s="23">
        <f t="shared" si="766"/>
        <v>-6.4000000000000057E-2</v>
      </c>
      <c r="BH834" s="23" t="str">
        <f t="shared" si="767"/>
        <v/>
      </c>
      <c r="BI834" s="23" t="str">
        <f t="shared" si="768"/>
        <v/>
      </c>
      <c r="BJ834" s="23" t="str">
        <f t="shared" si="769"/>
        <v/>
      </c>
      <c r="BK834" s="23" t="str">
        <f t="shared" si="770"/>
        <v/>
      </c>
      <c r="BL834" s="23" t="str">
        <f t="shared" si="771"/>
        <v/>
      </c>
      <c r="BM834" s="23" t="str">
        <f t="shared" si="772"/>
        <v/>
      </c>
      <c r="BN834" s="23" t="str">
        <f t="shared" si="773"/>
        <v/>
      </c>
      <c r="BP834" s="8">
        <f t="shared" si="778"/>
        <v>1.1999999999999567E-2</v>
      </c>
      <c r="BQ834" s="8">
        <f t="shared" si="779"/>
        <v>0.19799999999999951</v>
      </c>
      <c r="BR834" s="8">
        <f t="shared" si="780"/>
        <v>0.27600000000000069</v>
      </c>
      <c r="BS834" s="8">
        <f t="shared" si="781"/>
        <v>4.9000000000000377E-2</v>
      </c>
      <c r="BT834" s="8">
        <f t="shared" si="782"/>
        <v>0.13100000000000023</v>
      </c>
      <c r="BU834" s="8">
        <f t="shared" si="783"/>
        <v>3.4000000000000696E-2</v>
      </c>
      <c r="BV834" s="8">
        <f t="shared" si="784"/>
        <v>4.6000000000000263E-2</v>
      </c>
      <c r="BW834" s="8">
        <f t="shared" si="785"/>
        <v>4.8000000000000043E-2</v>
      </c>
      <c r="BX834" s="8">
        <f t="shared" si="786"/>
        <v>9.9999999999944578E-4</v>
      </c>
      <c r="BY834" s="8" t="str">
        <f t="shared" si="787"/>
        <v/>
      </c>
      <c r="BZ834" s="8">
        <f t="shared" si="788"/>
        <v>0.34600000000000009</v>
      </c>
      <c r="CA834" s="8">
        <f t="shared" si="789"/>
        <v>0.28300000000000036</v>
      </c>
      <c r="CB834" s="8">
        <f t="shared" si="790"/>
        <v>0.12400000000000055</v>
      </c>
      <c r="CC834" s="8">
        <f t="shared" si="791"/>
        <v>0.21200000000000063</v>
      </c>
      <c r="CD834" s="8">
        <f t="shared" si="792"/>
        <v>0.11799999999999944</v>
      </c>
      <c r="CE834" s="8">
        <f t="shared" si="793"/>
        <v>9.9999999999997868E-3</v>
      </c>
      <c r="CF834" s="8">
        <f t="shared" si="794"/>
        <v>6.4000000000000057E-2</v>
      </c>
      <c r="CG834" s="8" t="str">
        <f t="shared" si="795"/>
        <v/>
      </c>
      <c r="CH834" s="8" t="str">
        <f t="shared" si="796"/>
        <v/>
      </c>
      <c r="CI834" s="8" t="str">
        <f t="shared" si="797"/>
        <v/>
      </c>
      <c r="CJ834" s="8" t="str">
        <f t="shared" si="798"/>
        <v/>
      </c>
      <c r="CK834" s="8" t="str">
        <f t="shared" si="799"/>
        <v/>
      </c>
      <c r="CL834" s="8" t="str">
        <f t="shared" si="800"/>
        <v/>
      </c>
      <c r="CM834" s="8" t="str">
        <f t="shared" si="801"/>
        <v/>
      </c>
      <c r="CN834" s="8"/>
    </row>
    <row r="835" spans="1:92">
      <c r="A835" s="1">
        <f t="shared" si="752"/>
        <v>833</v>
      </c>
      <c r="B835" s="34"/>
      <c r="C835" s="1">
        <v>10</v>
      </c>
      <c r="D835" s="4">
        <f t="shared" si="750"/>
        <v>1016</v>
      </c>
      <c r="E835" s="4" t="s">
        <v>45</v>
      </c>
      <c r="F835" s="4">
        <v>3</v>
      </c>
      <c r="G835" s="4" t="s">
        <v>13</v>
      </c>
      <c r="H835" s="4" t="s">
        <v>289</v>
      </c>
      <c r="I835" s="4"/>
      <c r="J835" s="5">
        <v>96.7</v>
      </c>
      <c r="K835" s="74"/>
      <c r="L835" s="49">
        <v>2.6520000000000001</v>
      </c>
      <c r="M835" s="133" t="s">
        <v>180</v>
      </c>
      <c r="N835" s="10" t="s">
        <v>128</v>
      </c>
      <c r="O835" s="50"/>
      <c r="P835" s="11"/>
      <c r="Q835" s="3"/>
      <c r="R835" s="23">
        <v>2.7839999999999998</v>
      </c>
      <c r="S835" s="23">
        <v>2.5459999999999998</v>
      </c>
      <c r="T835" s="23">
        <v>2.9409999999999998</v>
      </c>
      <c r="U835" s="23">
        <v>2.629</v>
      </c>
      <c r="V835" s="44">
        <v>2.84</v>
      </c>
      <c r="W835" s="38"/>
      <c r="X835" s="38"/>
      <c r="Y835" s="38"/>
      <c r="Z835" s="38"/>
      <c r="AA835" s="38"/>
      <c r="AB835" s="23">
        <v>3.1259999999999999</v>
      </c>
      <c r="AC835" s="23">
        <v>3.093</v>
      </c>
      <c r="AD835" s="23">
        <v>2.9129999999999998</v>
      </c>
      <c r="AE835" s="23">
        <v>2.9580000000000002</v>
      </c>
      <c r="AF835" s="44">
        <v>2.6030000000000002</v>
      </c>
      <c r="AG835" s="23">
        <v>2.629</v>
      </c>
      <c r="AH835" s="23">
        <f t="shared" si="808"/>
        <v>2.6160000000000001</v>
      </c>
      <c r="AI835" s="11"/>
      <c r="AJ835" s="11"/>
      <c r="AK835" s="11"/>
      <c r="AL835" s="11"/>
      <c r="AM835" s="11"/>
      <c r="AN835" s="11"/>
      <c r="AO835" s="11"/>
      <c r="AP835" s="3"/>
      <c r="AQ835" s="23">
        <f t="shared" si="751"/>
        <v>0.13199999999999967</v>
      </c>
      <c r="AR835" s="23">
        <f t="shared" si="774"/>
        <v>-0.10600000000000032</v>
      </c>
      <c r="AS835" s="23">
        <f t="shared" si="775"/>
        <v>0.2889999999999997</v>
      </c>
      <c r="AT835" s="23">
        <f t="shared" si="753"/>
        <v>-2.3000000000000131E-2</v>
      </c>
      <c r="AU835" s="23">
        <f t="shared" si="754"/>
        <v>0.18799999999999972</v>
      </c>
      <c r="AV835" s="23" t="str">
        <f t="shared" si="755"/>
        <v/>
      </c>
      <c r="AW835" s="23" t="str">
        <f t="shared" si="756"/>
        <v/>
      </c>
      <c r="AX835" s="23" t="str">
        <f t="shared" si="757"/>
        <v/>
      </c>
      <c r="AY835" s="23" t="str">
        <f t="shared" si="758"/>
        <v/>
      </c>
      <c r="AZ835" s="23" t="str">
        <f t="shared" si="759"/>
        <v/>
      </c>
      <c r="BA835" s="23">
        <f t="shared" si="760"/>
        <v>0.47399999999999975</v>
      </c>
      <c r="BB835" s="23">
        <f t="shared" si="761"/>
        <v>0.44099999999999984</v>
      </c>
      <c r="BC835" s="23">
        <f t="shared" si="762"/>
        <v>0.26099999999999968</v>
      </c>
      <c r="BD835" s="23">
        <f t="shared" si="763"/>
        <v>0.30600000000000005</v>
      </c>
      <c r="BE835" s="23">
        <f t="shared" si="764"/>
        <v>-4.8999999999999932E-2</v>
      </c>
      <c r="BF835" s="23">
        <f t="shared" si="765"/>
        <v>-2.3000000000000131E-2</v>
      </c>
      <c r="BG835" s="23">
        <f t="shared" si="766"/>
        <v>-3.6000000000000032E-2</v>
      </c>
      <c r="BH835" s="23" t="str">
        <f t="shared" si="767"/>
        <v/>
      </c>
      <c r="BI835" s="23" t="str">
        <f t="shared" si="768"/>
        <v/>
      </c>
      <c r="BJ835" s="23" t="str">
        <f t="shared" si="769"/>
        <v/>
      </c>
      <c r="BK835" s="23" t="str">
        <f t="shared" si="770"/>
        <v/>
      </c>
      <c r="BL835" s="23" t="str">
        <f t="shared" si="771"/>
        <v/>
      </c>
      <c r="BM835" s="23" t="str">
        <f t="shared" si="772"/>
        <v/>
      </c>
      <c r="BN835" s="23" t="str">
        <f t="shared" si="773"/>
        <v/>
      </c>
      <c r="BP835" s="8">
        <f t="shared" si="778"/>
        <v>0.13199999999999967</v>
      </c>
      <c r="BQ835" s="8">
        <f t="shared" si="779"/>
        <v>0.10600000000000032</v>
      </c>
      <c r="BR835" s="8">
        <f t="shared" si="780"/>
        <v>0.2889999999999997</v>
      </c>
      <c r="BS835" s="8">
        <f t="shared" si="781"/>
        <v>2.3000000000000131E-2</v>
      </c>
      <c r="BT835" s="8">
        <f t="shared" si="782"/>
        <v>0.18799999999999972</v>
      </c>
      <c r="BU835" s="8" t="str">
        <f t="shared" si="783"/>
        <v/>
      </c>
      <c r="BV835" s="8" t="str">
        <f t="shared" si="784"/>
        <v/>
      </c>
      <c r="BW835" s="8" t="str">
        <f t="shared" si="785"/>
        <v/>
      </c>
      <c r="BX835" s="8" t="str">
        <f t="shared" si="786"/>
        <v/>
      </c>
      <c r="BY835" s="8" t="str">
        <f t="shared" si="787"/>
        <v/>
      </c>
      <c r="BZ835" s="8">
        <f t="shared" si="788"/>
        <v>0.47399999999999975</v>
      </c>
      <c r="CA835" s="8">
        <f t="shared" si="789"/>
        <v>0.44099999999999984</v>
      </c>
      <c r="CB835" s="8">
        <f t="shared" si="790"/>
        <v>0.26099999999999968</v>
      </c>
      <c r="CC835" s="8">
        <f t="shared" si="791"/>
        <v>0.30600000000000005</v>
      </c>
      <c r="CD835" s="8">
        <f t="shared" si="792"/>
        <v>4.8999999999999932E-2</v>
      </c>
      <c r="CE835" s="8">
        <f t="shared" si="793"/>
        <v>2.3000000000000131E-2</v>
      </c>
      <c r="CF835" s="8">
        <f t="shared" si="794"/>
        <v>3.6000000000000032E-2</v>
      </c>
      <c r="CG835" s="8" t="str">
        <f t="shared" si="795"/>
        <v/>
      </c>
      <c r="CH835" s="8" t="str">
        <f t="shared" si="796"/>
        <v/>
      </c>
      <c r="CI835" s="8" t="str">
        <f t="shared" si="797"/>
        <v/>
      </c>
      <c r="CJ835" s="8" t="str">
        <f t="shared" si="798"/>
        <v/>
      </c>
      <c r="CK835" s="8" t="str">
        <f t="shared" si="799"/>
        <v/>
      </c>
      <c r="CL835" s="8" t="str">
        <f t="shared" si="800"/>
        <v/>
      </c>
      <c r="CM835" s="8" t="str">
        <f t="shared" si="801"/>
        <v/>
      </c>
      <c r="CN835" s="8"/>
    </row>
    <row r="836" spans="1:92">
      <c r="A836" s="1">
        <f t="shared" si="752"/>
        <v>834</v>
      </c>
      <c r="B836" s="34"/>
      <c r="C836" s="1">
        <v>10</v>
      </c>
      <c r="D836" s="4">
        <f t="shared" ref="D836:D899" si="810">_xlfn.SWITCH(C836,1,12,2,12,3,35,4,35,5,35,6,69,7,69,8,69,9,69,1016)</f>
        <v>1016</v>
      </c>
      <c r="E836" s="4" t="s">
        <v>26</v>
      </c>
      <c r="F836" s="4">
        <v>3</v>
      </c>
      <c r="G836" s="4" t="s">
        <v>13</v>
      </c>
      <c r="H836" s="4" t="s">
        <v>19</v>
      </c>
      <c r="I836" s="4"/>
      <c r="J836" s="5">
        <v>97.7</v>
      </c>
      <c r="K836" s="74"/>
      <c r="L836" s="49">
        <v>2.9929999999999999</v>
      </c>
      <c r="M836" s="133" t="s">
        <v>180</v>
      </c>
      <c r="N836" s="10" t="s">
        <v>128</v>
      </c>
      <c r="O836" s="50"/>
      <c r="P836" s="11"/>
      <c r="Q836" s="3"/>
      <c r="R836" s="23">
        <v>3.2389999999999999</v>
      </c>
      <c r="S836" s="23">
        <v>2.9750000000000001</v>
      </c>
      <c r="T836" s="23">
        <v>3.1880000000000002</v>
      </c>
      <c r="U836" s="38"/>
      <c r="V836" s="44">
        <v>2.9609999999999999</v>
      </c>
      <c r="W836" s="38"/>
      <c r="X836" s="38"/>
      <c r="Y836" s="38"/>
      <c r="Z836" s="38"/>
      <c r="AA836" s="38"/>
      <c r="AB836" s="23">
        <v>3.1539999999999999</v>
      </c>
      <c r="AC836" s="23">
        <v>3.1659999999999999</v>
      </c>
      <c r="AD836" s="23">
        <v>3.105</v>
      </c>
      <c r="AE836" s="23">
        <v>3.0030000000000001</v>
      </c>
      <c r="AF836" s="44">
        <v>2.948</v>
      </c>
      <c r="AG836" s="23">
        <v>2.82</v>
      </c>
      <c r="AH836" s="23">
        <f t="shared" si="808"/>
        <v>2.8839999999999999</v>
      </c>
      <c r="AI836" s="11"/>
      <c r="AJ836" s="11"/>
      <c r="AK836" s="11"/>
      <c r="AL836" s="11"/>
      <c r="AM836" s="11"/>
      <c r="AN836" s="11"/>
      <c r="AO836" s="11"/>
      <c r="AP836" s="3"/>
      <c r="AQ836" s="23">
        <f t="shared" ref="AQ836:AQ899" si="811">IF((R836&lt;&gt;"")*AND($L836&lt;&gt;"")*AND($H836&lt;&gt;"dou"),R836-$L836,"")</f>
        <v>0.246</v>
      </c>
      <c r="AR836" s="23">
        <f t="shared" si="774"/>
        <v>-1.7999999999999794E-2</v>
      </c>
      <c r="AS836" s="23">
        <f t="shared" si="775"/>
        <v>0.19500000000000028</v>
      </c>
      <c r="AT836" s="23" t="str">
        <f t="shared" si="753"/>
        <v/>
      </c>
      <c r="AU836" s="23">
        <f t="shared" si="754"/>
        <v>-3.2000000000000028E-2</v>
      </c>
      <c r="AV836" s="23" t="str">
        <f t="shared" si="755"/>
        <v/>
      </c>
      <c r="AW836" s="23" t="str">
        <f t="shared" si="756"/>
        <v/>
      </c>
      <c r="AX836" s="23" t="str">
        <f t="shared" si="757"/>
        <v/>
      </c>
      <c r="AY836" s="23" t="str">
        <f t="shared" si="758"/>
        <v/>
      </c>
      <c r="AZ836" s="23" t="str">
        <f t="shared" si="759"/>
        <v/>
      </c>
      <c r="BA836" s="23">
        <f t="shared" si="760"/>
        <v>0.16100000000000003</v>
      </c>
      <c r="BB836" s="23">
        <f t="shared" si="761"/>
        <v>0.17300000000000004</v>
      </c>
      <c r="BC836" s="23">
        <f t="shared" si="762"/>
        <v>0.1120000000000001</v>
      </c>
      <c r="BD836" s="23">
        <f t="shared" si="763"/>
        <v>1.0000000000000231E-2</v>
      </c>
      <c r="BE836" s="23">
        <f t="shared" si="764"/>
        <v>-4.4999999999999929E-2</v>
      </c>
      <c r="BF836" s="23">
        <f t="shared" si="765"/>
        <v>-0.17300000000000004</v>
      </c>
      <c r="BG836" s="23">
        <f t="shared" si="766"/>
        <v>-0.10899999999999999</v>
      </c>
      <c r="BH836" s="23" t="str">
        <f t="shared" si="767"/>
        <v/>
      </c>
      <c r="BI836" s="23" t="str">
        <f t="shared" si="768"/>
        <v/>
      </c>
      <c r="BJ836" s="23" t="str">
        <f t="shared" si="769"/>
        <v/>
      </c>
      <c r="BK836" s="23" t="str">
        <f t="shared" si="770"/>
        <v/>
      </c>
      <c r="BL836" s="23" t="str">
        <f t="shared" si="771"/>
        <v/>
      </c>
      <c r="BM836" s="23" t="str">
        <f t="shared" si="772"/>
        <v/>
      </c>
      <c r="BN836" s="23" t="str">
        <f t="shared" si="773"/>
        <v/>
      </c>
      <c r="BP836" s="8">
        <f t="shared" si="778"/>
        <v>0.246</v>
      </c>
      <c r="BQ836" s="8">
        <f t="shared" si="779"/>
        <v>1.7999999999999794E-2</v>
      </c>
      <c r="BR836" s="8">
        <f t="shared" si="780"/>
        <v>0.19500000000000028</v>
      </c>
      <c r="BS836" s="8" t="str">
        <f t="shared" si="781"/>
        <v/>
      </c>
      <c r="BT836" s="8">
        <f t="shared" si="782"/>
        <v>3.2000000000000028E-2</v>
      </c>
      <c r="BU836" s="8" t="str">
        <f t="shared" si="783"/>
        <v/>
      </c>
      <c r="BV836" s="8" t="str">
        <f t="shared" si="784"/>
        <v/>
      </c>
      <c r="BW836" s="8" t="str">
        <f t="shared" si="785"/>
        <v/>
      </c>
      <c r="BX836" s="8" t="str">
        <f t="shared" si="786"/>
        <v/>
      </c>
      <c r="BY836" s="8" t="str">
        <f t="shared" si="787"/>
        <v/>
      </c>
      <c r="BZ836" s="8">
        <f t="shared" si="788"/>
        <v>0.16100000000000003</v>
      </c>
      <c r="CA836" s="8">
        <f t="shared" si="789"/>
        <v>0.17300000000000004</v>
      </c>
      <c r="CB836" s="8">
        <f t="shared" si="790"/>
        <v>0.1120000000000001</v>
      </c>
      <c r="CC836" s="8">
        <f t="shared" si="791"/>
        <v>1.0000000000000231E-2</v>
      </c>
      <c r="CD836" s="8">
        <f t="shared" si="792"/>
        <v>4.4999999999999929E-2</v>
      </c>
      <c r="CE836" s="8">
        <f t="shared" si="793"/>
        <v>0.17300000000000004</v>
      </c>
      <c r="CF836" s="8">
        <f t="shared" si="794"/>
        <v>0.10899999999999999</v>
      </c>
      <c r="CG836" s="8" t="str">
        <f t="shared" si="795"/>
        <v/>
      </c>
      <c r="CH836" s="8" t="str">
        <f t="shared" si="796"/>
        <v/>
      </c>
      <c r="CI836" s="8" t="str">
        <f t="shared" si="797"/>
        <v/>
      </c>
      <c r="CJ836" s="8" t="str">
        <f t="shared" si="798"/>
        <v/>
      </c>
      <c r="CK836" s="8" t="str">
        <f t="shared" si="799"/>
        <v/>
      </c>
      <c r="CL836" s="8" t="str">
        <f t="shared" si="800"/>
        <v/>
      </c>
      <c r="CM836" s="8" t="str">
        <f t="shared" si="801"/>
        <v/>
      </c>
      <c r="CN836" s="8"/>
    </row>
    <row r="837" spans="1:92">
      <c r="A837" s="1">
        <f t="shared" si="752"/>
        <v>835</v>
      </c>
      <c r="B837" s="34"/>
      <c r="C837" s="1">
        <v>10</v>
      </c>
      <c r="D837" s="4">
        <f t="shared" si="810"/>
        <v>1016</v>
      </c>
      <c r="E837" s="4" t="s">
        <v>27</v>
      </c>
      <c r="F837" s="4">
        <v>3</v>
      </c>
      <c r="G837" s="4" t="s">
        <v>13</v>
      </c>
      <c r="H837" s="4" t="s">
        <v>19</v>
      </c>
      <c r="I837" s="4"/>
      <c r="J837" s="5">
        <v>97.1</v>
      </c>
      <c r="K837" s="74"/>
      <c r="L837" s="49">
        <v>3.1230000000000002</v>
      </c>
      <c r="M837" s="133" t="s">
        <v>180</v>
      </c>
      <c r="N837" s="10" t="s">
        <v>128</v>
      </c>
      <c r="O837" s="50"/>
      <c r="P837" s="11"/>
      <c r="Q837" s="3"/>
      <c r="R837" s="23">
        <v>3.585</v>
      </c>
      <c r="S837" s="23">
        <v>3.048</v>
      </c>
      <c r="T837" s="23">
        <v>3.3420000000000001</v>
      </c>
      <c r="U837" s="23">
        <v>3.0030000000000001</v>
      </c>
      <c r="V837" s="44">
        <v>3.2109999999999999</v>
      </c>
      <c r="W837" s="36"/>
      <c r="X837" s="36"/>
      <c r="Y837" s="36"/>
      <c r="Z837" s="36"/>
      <c r="AA837" s="38"/>
      <c r="AB837" s="23">
        <v>3.4180000000000001</v>
      </c>
      <c r="AC837" s="23">
        <v>3.411</v>
      </c>
      <c r="AD837" s="23">
        <v>3.3039999999999998</v>
      </c>
      <c r="AE837" s="23">
        <v>3.2690000000000001</v>
      </c>
      <c r="AF837" s="44">
        <v>3.073</v>
      </c>
      <c r="AG837" s="23">
        <v>3.05</v>
      </c>
      <c r="AH837" s="23">
        <f t="shared" si="808"/>
        <v>3.0614999999999997</v>
      </c>
      <c r="AI837" s="11"/>
      <c r="AJ837" s="11"/>
      <c r="AK837" s="11"/>
      <c r="AL837" s="11"/>
      <c r="AM837" s="11"/>
      <c r="AN837" s="11"/>
      <c r="AO837" s="11"/>
      <c r="AP837" s="3"/>
      <c r="AQ837" s="23">
        <f t="shared" si="811"/>
        <v>0.46199999999999974</v>
      </c>
      <c r="AR837" s="23">
        <f t="shared" si="774"/>
        <v>-7.5000000000000178E-2</v>
      </c>
      <c r="AS837" s="23">
        <f t="shared" si="775"/>
        <v>0.21899999999999986</v>
      </c>
      <c r="AT837" s="23">
        <f t="shared" si="753"/>
        <v>-0.12000000000000011</v>
      </c>
      <c r="AU837" s="23">
        <f t="shared" si="754"/>
        <v>8.7999999999999634E-2</v>
      </c>
      <c r="AV837" s="23" t="str">
        <f t="shared" si="755"/>
        <v/>
      </c>
      <c r="AW837" s="23" t="str">
        <f t="shared" si="756"/>
        <v/>
      </c>
      <c r="AX837" s="23" t="str">
        <f t="shared" si="757"/>
        <v/>
      </c>
      <c r="AY837" s="23" t="str">
        <f t="shared" si="758"/>
        <v/>
      </c>
      <c r="AZ837" s="23" t="str">
        <f t="shared" si="759"/>
        <v/>
      </c>
      <c r="BA837" s="23">
        <f t="shared" si="760"/>
        <v>0.29499999999999993</v>
      </c>
      <c r="BB837" s="23">
        <f t="shared" si="761"/>
        <v>0.28799999999999981</v>
      </c>
      <c r="BC837" s="23">
        <f t="shared" si="762"/>
        <v>0.18099999999999961</v>
      </c>
      <c r="BD837" s="23">
        <f t="shared" si="763"/>
        <v>0.14599999999999991</v>
      </c>
      <c r="BE837" s="23">
        <f t="shared" si="764"/>
        <v>-5.0000000000000266E-2</v>
      </c>
      <c r="BF837" s="23">
        <f t="shared" si="765"/>
        <v>-7.3000000000000398E-2</v>
      </c>
      <c r="BG837" s="23">
        <f t="shared" si="766"/>
        <v>-6.1500000000000554E-2</v>
      </c>
      <c r="BH837" s="23" t="str">
        <f t="shared" si="767"/>
        <v/>
      </c>
      <c r="BI837" s="23" t="str">
        <f t="shared" si="768"/>
        <v/>
      </c>
      <c r="BJ837" s="23" t="str">
        <f t="shared" si="769"/>
        <v/>
      </c>
      <c r="BK837" s="23" t="str">
        <f t="shared" si="770"/>
        <v/>
      </c>
      <c r="BL837" s="23" t="str">
        <f t="shared" si="771"/>
        <v/>
      </c>
      <c r="BM837" s="23" t="str">
        <f t="shared" si="772"/>
        <v/>
      </c>
      <c r="BN837" s="23" t="str">
        <f t="shared" si="773"/>
        <v/>
      </c>
      <c r="BP837" s="8">
        <f t="shared" si="778"/>
        <v>0.46199999999999974</v>
      </c>
      <c r="BQ837" s="8">
        <f t="shared" si="779"/>
        <v>7.5000000000000178E-2</v>
      </c>
      <c r="BR837" s="8">
        <f t="shared" si="780"/>
        <v>0.21899999999999986</v>
      </c>
      <c r="BS837" s="8">
        <f t="shared" si="781"/>
        <v>0.12000000000000011</v>
      </c>
      <c r="BT837" s="8">
        <f t="shared" si="782"/>
        <v>8.7999999999999634E-2</v>
      </c>
      <c r="BU837" s="8" t="str">
        <f t="shared" si="783"/>
        <v/>
      </c>
      <c r="BV837" s="8" t="str">
        <f t="shared" si="784"/>
        <v/>
      </c>
      <c r="BW837" s="8" t="str">
        <f t="shared" si="785"/>
        <v/>
      </c>
      <c r="BX837" s="8" t="str">
        <f t="shared" si="786"/>
        <v/>
      </c>
      <c r="BY837" s="8" t="str">
        <f t="shared" si="787"/>
        <v/>
      </c>
      <c r="BZ837" s="8">
        <f t="shared" si="788"/>
        <v>0.29499999999999993</v>
      </c>
      <c r="CA837" s="8">
        <f t="shared" si="789"/>
        <v>0.28799999999999981</v>
      </c>
      <c r="CB837" s="8">
        <f t="shared" si="790"/>
        <v>0.18099999999999961</v>
      </c>
      <c r="CC837" s="8">
        <f t="shared" si="791"/>
        <v>0.14599999999999991</v>
      </c>
      <c r="CD837" s="8">
        <f t="shared" si="792"/>
        <v>5.0000000000000266E-2</v>
      </c>
      <c r="CE837" s="8">
        <f t="shared" si="793"/>
        <v>7.3000000000000398E-2</v>
      </c>
      <c r="CF837" s="8">
        <f t="shared" si="794"/>
        <v>6.1500000000000554E-2</v>
      </c>
      <c r="CG837" s="8" t="str">
        <f t="shared" si="795"/>
        <v/>
      </c>
      <c r="CH837" s="8" t="str">
        <f t="shared" si="796"/>
        <v/>
      </c>
      <c r="CI837" s="8" t="str">
        <f t="shared" si="797"/>
        <v/>
      </c>
      <c r="CJ837" s="8" t="str">
        <f t="shared" si="798"/>
        <v/>
      </c>
      <c r="CK837" s="8" t="str">
        <f t="shared" si="799"/>
        <v/>
      </c>
      <c r="CL837" s="8" t="str">
        <f t="shared" si="800"/>
        <v/>
      </c>
      <c r="CM837" s="8" t="str">
        <f t="shared" si="801"/>
        <v/>
      </c>
      <c r="CN837" s="8"/>
    </row>
    <row r="838" spans="1:92">
      <c r="A838" s="1">
        <f t="shared" si="752"/>
        <v>836</v>
      </c>
      <c r="B838" s="34"/>
      <c r="C838" s="1">
        <v>10</v>
      </c>
      <c r="D838" s="4">
        <f t="shared" si="810"/>
        <v>1016</v>
      </c>
      <c r="E838" s="4" t="s">
        <v>145</v>
      </c>
      <c r="F838" s="4">
        <v>3</v>
      </c>
      <c r="G838" s="4" t="s">
        <v>13</v>
      </c>
      <c r="H838" s="4" t="s">
        <v>19</v>
      </c>
      <c r="I838" s="4"/>
      <c r="J838" s="5">
        <v>97.4</v>
      </c>
      <c r="K838" s="74"/>
      <c r="L838" s="49">
        <v>3.4</v>
      </c>
      <c r="M838" s="133" t="s">
        <v>180</v>
      </c>
      <c r="N838" s="10" t="s">
        <v>128</v>
      </c>
      <c r="O838" s="50"/>
      <c r="P838" s="11"/>
      <c r="Q838" s="3"/>
      <c r="R838" s="23">
        <v>3.7909999999999999</v>
      </c>
      <c r="S838" s="23">
        <v>3.3740000000000001</v>
      </c>
      <c r="T838" s="23">
        <v>3.5640000000000001</v>
      </c>
      <c r="U838" s="23">
        <v>3.242</v>
      </c>
      <c r="V838" s="44">
        <v>3.4380000000000002</v>
      </c>
      <c r="W838" s="38"/>
      <c r="X838" s="38"/>
      <c r="Y838" s="38"/>
      <c r="Z838" s="38"/>
      <c r="AA838" s="38"/>
      <c r="AB838" s="23">
        <v>3.629</v>
      </c>
      <c r="AC838" s="23">
        <v>3.633</v>
      </c>
      <c r="AD838" s="23">
        <v>3.5579999999999998</v>
      </c>
      <c r="AE838" s="23">
        <v>3.4870000000000001</v>
      </c>
      <c r="AF838" s="44">
        <v>3.3719999999999999</v>
      </c>
      <c r="AG838" s="23">
        <v>3.2749999999999999</v>
      </c>
      <c r="AH838" s="23">
        <f t="shared" si="808"/>
        <v>3.3235000000000001</v>
      </c>
      <c r="AI838" s="11"/>
      <c r="AJ838" s="11"/>
      <c r="AK838" s="11"/>
      <c r="AL838" s="11"/>
      <c r="AM838" s="11"/>
      <c r="AN838" s="11"/>
      <c r="AO838" s="11"/>
      <c r="AP838" s="3"/>
      <c r="AQ838" s="23">
        <f t="shared" si="811"/>
        <v>0.39100000000000001</v>
      </c>
      <c r="AR838" s="23">
        <f t="shared" si="774"/>
        <v>-2.5999999999999801E-2</v>
      </c>
      <c r="AS838" s="23">
        <f t="shared" si="775"/>
        <v>0.16400000000000015</v>
      </c>
      <c r="AT838" s="23">
        <f t="shared" si="753"/>
        <v>-0.15799999999999992</v>
      </c>
      <c r="AU838" s="23">
        <f t="shared" si="754"/>
        <v>3.8000000000000256E-2</v>
      </c>
      <c r="AV838" s="23" t="str">
        <f t="shared" si="755"/>
        <v/>
      </c>
      <c r="AW838" s="23" t="str">
        <f t="shared" si="756"/>
        <v/>
      </c>
      <c r="AX838" s="23" t="str">
        <f t="shared" si="757"/>
        <v/>
      </c>
      <c r="AY838" s="23" t="str">
        <f t="shared" si="758"/>
        <v/>
      </c>
      <c r="AZ838" s="23" t="str">
        <f t="shared" si="759"/>
        <v/>
      </c>
      <c r="BA838" s="23">
        <f t="shared" si="760"/>
        <v>0.22900000000000009</v>
      </c>
      <c r="BB838" s="23">
        <f t="shared" si="761"/>
        <v>0.2330000000000001</v>
      </c>
      <c r="BC838" s="23">
        <f t="shared" si="762"/>
        <v>0.15799999999999992</v>
      </c>
      <c r="BD838" s="23">
        <f t="shared" si="763"/>
        <v>8.7000000000000188E-2</v>
      </c>
      <c r="BE838" s="23">
        <f t="shared" si="764"/>
        <v>-2.8000000000000025E-2</v>
      </c>
      <c r="BF838" s="23">
        <f t="shared" si="765"/>
        <v>-0.125</v>
      </c>
      <c r="BG838" s="23">
        <f t="shared" si="766"/>
        <v>-7.649999999999979E-2</v>
      </c>
      <c r="BH838" s="23" t="str">
        <f t="shared" si="767"/>
        <v/>
      </c>
      <c r="BI838" s="23" t="str">
        <f t="shared" si="768"/>
        <v/>
      </c>
      <c r="BJ838" s="23" t="str">
        <f t="shared" si="769"/>
        <v/>
      </c>
      <c r="BK838" s="23" t="str">
        <f t="shared" si="770"/>
        <v/>
      </c>
      <c r="BL838" s="23" t="str">
        <f t="shared" si="771"/>
        <v/>
      </c>
      <c r="BM838" s="23" t="str">
        <f t="shared" si="772"/>
        <v/>
      </c>
      <c r="BN838" s="23" t="str">
        <f t="shared" si="773"/>
        <v/>
      </c>
      <c r="BP838" s="8">
        <f t="shared" si="778"/>
        <v>0.39100000000000001</v>
      </c>
      <c r="BQ838" s="8">
        <f t="shared" si="779"/>
        <v>2.5999999999999801E-2</v>
      </c>
      <c r="BR838" s="8">
        <f t="shared" si="780"/>
        <v>0.16400000000000015</v>
      </c>
      <c r="BS838" s="8">
        <f t="shared" si="781"/>
        <v>0.15799999999999992</v>
      </c>
      <c r="BT838" s="8">
        <f t="shared" si="782"/>
        <v>3.8000000000000256E-2</v>
      </c>
      <c r="BU838" s="8" t="str">
        <f t="shared" si="783"/>
        <v/>
      </c>
      <c r="BV838" s="8" t="str">
        <f t="shared" si="784"/>
        <v/>
      </c>
      <c r="BW838" s="8" t="str">
        <f t="shared" si="785"/>
        <v/>
      </c>
      <c r="BX838" s="8" t="str">
        <f t="shared" si="786"/>
        <v/>
      </c>
      <c r="BY838" s="8" t="str">
        <f t="shared" si="787"/>
        <v/>
      </c>
      <c r="BZ838" s="8">
        <f t="shared" si="788"/>
        <v>0.22900000000000009</v>
      </c>
      <c r="CA838" s="8">
        <f t="shared" si="789"/>
        <v>0.2330000000000001</v>
      </c>
      <c r="CB838" s="8">
        <f t="shared" si="790"/>
        <v>0.15799999999999992</v>
      </c>
      <c r="CC838" s="8">
        <f t="shared" si="791"/>
        <v>8.7000000000000188E-2</v>
      </c>
      <c r="CD838" s="8">
        <f t="shared" si="792"/>
        <v>2.8000000000000025E-2</v>
      </c>
      <c r="CE838" s="8">
        <f t="shared" si="793"/>
        <v>0.125</v>
      </c>
      <c r="CF838" s="8">
        <f t="shared" si="794"/>
        <v>7.649999999999979E-2</v>
      </c>
      <c r="CG838" s="8" t="str">
        <f t="shared" si="795"/>
        <v/>
      </c>
      <c r="CH838" s="8" t="str">
        <f t="shared" si="796"/>
        <v/>
      </c>
      <c r="CI838" s="8" t="str">
        <f t="shared" si="797"/>
        <v/>
      </c>
      <c r="CJ838" s="8" t="str">
        <f t="shared" si="798"/>
        <v/>
      </c>
      <c r="CK838" s="8" t="str">
        <f t="shared" si="799"/>
        <v/>
      </c>
      <c r="CL838" s="8" t="str">
        <f t="shared" si="800"/>
        <v/>
      </c>
      <c r="CM838" s="8" t="str">
        <f t="shared" si="801"/>
        <v/>
      </c>
      <c r="CN838" s="8"/>
    </row>
    <row r="839" spans="1:92">
      <c r="A839" s="1">
        <f t="shared" si="752"/>
        <v>837</v>
      </c>
      <c r="B839" s="34"/>
      <c r="C839" s="1">
        <v>10</v>
      </c>
      <c r="D839" s="4">
        <f t="shared" si="810"/>
        <v>1016</v>
      </c>
      <c r="E839" s="4" t="s">
        <v>52</v>
      </c>
      <c r="F839" s="4">
        <v>3</v>
      </c>
      <c r="G839" s="4" t="s">
        <v>13</v>
      </c>
      <c r="H839" s="4" t="s">
        <v>289</v>
      </c>
      <c r="I839" s="4"/>
      <c r="J839" s="5">
        <v>96.8</v>
      </c>
      <c r="K839" s="74"/>
      <c r="L839" s="49">
        <v>3.8029999999999999</v>
      </c>
      <c r="M839" s="133" t="s">
        <v>180</v>
      </c>
      <c r="N839" s="10" t="s">
        <v>128</v>
      </c>
      <c r="O839" s="50"/>
      <c r="P839" s="11"/>
      <c r="Q839" s="3"/>
      <c r="R839" s="23">
        <v>4.0289999999999999</v>
      </c>
      <c r="S839" s="23">
        <v>3.7090000000000001</v>
      </c>
      <c r="T839" s="23">
        <v>4.0869999999999997</v>
      </c>
      <c r="U839" s="46">
        <v>3.863</v>
      </c>
      <c r="V839" s="44">
        <v>3.972</v>
      </c>
      <c r="W839" s="38"/>
      <c r="X839" s="38"/>
      <c r="Y839" s="38"/>
      <c r="Z839" s="38"/>
      <c r="AA839" s="38"/>
      <c r="AB839" s="23">
        <v>4.2469999999999999</v>
      </c>
      <c r="AC839" s="23">
        <v>4.2110000000000003</v>
      </c>
      <c r="AD839" s="23">
        <v>4.0490000000000004</v>
      </c>
      <c r="AE839" s="23">
        <v>4.0910000000000002</v>
      </c>
      <c r="AF839" s="44">
        <v>3.7770000000000001</v>
      </c>
      <c r="AG839" s="23">
        <v>3.7879999999999998</v>
      </c>
      <c r="AH839" s="23">
        <f t="shared" si="808"/>
        <v>3.7824999999999998</v>
      </c>
      <c r="AI839" s="11"/>
      <c r="AJ839" s="11"/>
      <c r="AK839" s="11"/>
      <c r="AL839" s="11"/>
      <c r="AM839" s="11"/>
      <c r="AN839" s="11"/>
      <c r="AO839" s="11"/>
      <c r="AP839" s="3"/>
      <c r="AQ839" s="23">
        <f t="shared" si="811"/>
        <v>0.22599999999999998</v>
      </c>
      <c r="AR839" s="23">
        <f t="shared" si="774"/>
        <v>-9.3999999999999861E-2</v>
      </c>
      <c r="AS839" s="23">
        <f t="shared" si="775"/>
        <v>0.28399999999999981</v>
      </c>
      <c r="AT839" s="23">
        <f t="shared" si="753"/>
        <v>6.0000000000000053E-2</v>
      </c>
      <c r="AU839" s="23">
        <f t="shared" si="754"/>
        <v>0.16900000000000004</v>
      </c>
      <c r="AV839" s="23" t="str">
        <f t="shared" si="755"/>
        <v/>
      </c>
      <c r="AW839" s="23" t="str">
        <f t="shared" si="756"/>
        <v/>
      </c>
      <c r="AX839" s="23" t="str">
        <f t="shared" si="757"/>
        <v/>
      </c>
      <c r="AY839" s="23" t="str">
        <f t="shared" si="758"/>
        <v/>
      </c>
      <c r="AZ839" s="23" t="str">
        <f t="shared" si="759"/>
        <v/>
      </c>
      <c r="BA839" s="23">
        <f t="shared" si="760"/>
        <v>0.44399999999999995</v>
      </c>
      <c r="BB839" s="23">
        <f t="shared" si="761"/>
        <v>0.40800000000000036</v>
      </c>
      <c r="BC839" s="23">
        <f t="shared" si="762"/>
        <v>0.24600000000000044</v>
      </c>
      <c r="BD839" s="23">
        <f t="shared" si="763"/>
        <v>0.28800000000000026</v>
      </c>
      <c r="BE839" s="23">
        <f t="shared" si="764"/>
        <v>-2.5999999999999801E-2</v>
      </c>
      <c r="BF839" s="23">
        <f t="shared" si="765"/>
        <v>-1.5000000000000124E-2</v>
      </c>
      <c r="BG839" s="23">
        <f t="shared" si="766"/>
        <v>-2.0500000000000185E-2</v>
      </c>
      <c r="BH839" s="23" t="str">
        <f t="shared" si="767"/>
        <v/>
      </c>
      <c r="BI839" s="23" t="str">
        <f t="shared" si="768"/>
        <v/>
      </c>
      <c r="BJ839" s="23" t="str">
        <f t="shared" si="769"/>
        <v/>
      </c>
      <c r="BK839" s="23" t="str">
        <f t="shared" si="770"/>
        <v/>
      </c>
      <c r="BL839" s="23" t="str">
        <f t="shared" si="771"/>
        <v/>
      </c>
      <c r="BM839" s="23" t="str">
        <f t="shared" si="772"/>
        <v/>
      </c>
      <c r="BN839" s="23" t="str">
        <f t="shared" si="773"/>
        <v/>
      </c>
      <c r="BP839" s="8">
        <f t="shared" si="778"/>
        <v>0.22599999999999998</v>
      </c>
      <c r="BQ839" s="8">
        <f t="shared" si="779"/>
        <v>9.3999999999999861E-2</v>
      </c>
      <c r="BR839" s="8">
        <f t="shared" si="780"/>
        <v>0.28399999999999981</v>
      </c>
      <c r="BS839" s="8">
        <f t="shared" si="781"/>
        <v>6.0000000000000053E-2</v>
      </c>
      <c r="BT839" s="8">
        <f t="shared" si="782"/>
        <v>0.16900000000000004</v>
      </c>
      <c r="BU839" s="8" t="str">
        <f t="shared" si="783"/>
        <v/>
      </c>
      <c r="BV839" s="8" t="str">
        <f t="shared" si="784"/>
        <v/>
      </c>
      <c r="BW839" s="8" t="str">
        <f t="shared" si="785"/>
        <v/>
      </c>
      <c r="BX839" s="8" t="str">
        <f t="shared" si="786"/>
        <v/>
      </c>
      <c r="BY839" s="8" t="str">
        <f t="shared" si="787"/>
        <v/>
      </c>
      <c r="BZ839" s="8">
        <f t="shared" si="788"/>
        <v>0.44399999999999995</v>
      </c>
      <c r="CA839" s="8">
        <f t="shared" si="789"/>
        <v>0.40800000000000036</v>
      </c>
      <c r="CB839" s="8">
        <f t="shared" si="790"/>
        <v>0.24600000000000044</v>
      </c>
      <c r="CC839" s="8">
        <f t="shared" si="791"/>
        <v>0.28800000000000026</v>
      </c>
      <c r="CD839" s="8">
        <f t="shared" si="792"/>
        <v>2.5999999999999801E-2</v>
      </c>
      <c r="CE839" s="8">
        <f t="shared" si="793"/>
        <v>1.5000000000000124E-2</v>
      </c>
      <c r="CF839" s="8">
        <f t="shared" si="794"/>
        <v>2.0500000000000185E-2</v>
      </c>
      <c r="CG839" s="8" t="str">
        <f t="shared" si="795"/>
        <v/>
      </c>
      <c r="CH839" s="8" t="str">
        <f t="shared" si="796"/>
        <v/>
      </c>
      <c r="CI839" s="8" t="str">
        <f t="shared" si="797"/>
        <v/>
      </c>
      <c r="CJ839" s="8" t="str">
        <f t="shared" si="798"/>
        <v/>
      </c>
      <c r="CK839" s="8" t="str">
        <f t="shared" si="799"/>
        <v/>
      </c>
      <c r="CL839" s="8" t="str">
        <f t="shared" si="800"/>
        <v/>
      </c>
      <c r="CM839" s="8" t="str">
        <f t="shared" si="801"/>
        <v/>
      </c>
      <c r="CN839" s="8"/>
    </row>
    <row r="840" spans="1:92">
      <c r="A840" s="1">
        <f t="shared" si="752"/>
        <v>838</v>
      </c>
      <c r="B840" s="34"/>
      <c r="C840" s="1">
        <v>10</v>
      </c>
      <c r="D840" s="4">
        <f t="shared" si="810"/>
        <v>1016</v>
      </c>
      <c r="E840" s="4" t="s">
        <v>46</v>
      </c>
      <c r="F840" s="4">
        <v>3</v>
      </c>
      <c r="G840" s="4" t="s">
        <v>229</v>
      </c>
      <c r="H840" s="4" t="s">
        <v>192</v>
      </c>
      <c r="I840" s="4"/>
      <c r="J840" s="5">
        <v>96.8</v>
      </c>
      <c r="K840" s="74"/>
      <c r="L840" s="49">
        <v>3.9159999999999999</v>
      </c>
      <c r="M840" s="133" t="s">
        <v>180</v>
      </c>
      <c r="N840" s="10" t="s">
        <v>128</v>
      </c>
      <c r="O840" s="50"/>
      <c r="P840" s="11"/>
      <c r="Q840" s="3"/>
      <c r="R840" s="23">
        <v>4.0739999999999998</v>
      </c>
      <c r="S840" s="23">
        <v>3.85</v>
      </c>
      <c r="T840" s="23">
        <v>4.141</v>
      </c>
      <c r="U840" s="46">
        <v>3.8519999999999999</v>
      </c>
      <c r="V840" s="46">
        <v>4.056</v>
      </c>
      <c r="W840" s="36"/>
      <c r="X840" s="36"/>
      <c r="Y840" s="36"/>
      <c r="Z840" s="36"/>
      <c r="AA840" s="38"/>
      <c r="AB840" s="23">
        <v>4.306</v>
      </c>
      <c r="AC840" s="23">
        <v>4.2789999999999999</v>
      </c>
      <c r="AD840" s="23">
        <v>4.1399999999999997</v>
      </c>
      <c r="AE840" s="23">
        <v>4.1550000000000002</v>
      </c>
      <c r="AF840" s="46">
        <v>3.9</v>
      </c>
      <c r="AG840" s="23">
        <v>3.851</v>
      </c>
      <c r="AH840" s="23">
        <f t="shared" si="808"/>
        <v>3.8754999999999997</v>
      </c>
      <c r="AI840" s="11"/>
      <c r="AJ840" s="11"/>
      <c r="AK840" s="11"/>
      <c r="AL840" s="11"/>
      <c r="AM840" s="11"/>
      <c r="AN840" s="11"/>
      <c r="AO840" s="11"/>
      <c r="AP840" s="3"/>
      <c r="AQ840" s="23">
        <f t="shared" si="811"/>
        <v>0.15799999999999992</v>
      </c>
      <c r="AR840" s="23">
        <f t="shared" si="774"/>
        <v>-6.5999999999999837E-2</v>
      </c>
      <c r="AS840" s="23">
        <f t="shared" si="775"/>
        <v>0.22500000000000009</v>
      </c>
      <c r="AT840" s="23">
        <f t="shared" si="753"/>
        <v>-6.4000000000000057E-2</v>
      </c>
      <c r="AU840" s="23">
        <f t="shared" si="754"/>
        <v>0.14000000000000012</v>
      </c>
      <c r="AV840" s="23" t="str">
        <f t="shared" si="755"/>
        <v/>
      </c>
      <c r="AW840" s="23" t="str">
        <f t="shared" si="756"/>
        <v/>
      </c>
      <c r="AX840" s="23" t="str">
        <f t="shared" si="757"/>
        <v/>
      </c>
      <c r="AY840" s="23" t="str">
        <f t="shared" si="758"/>
        <v/>
      </c>
      <c r="AZ840" s="23" t="str">
        <f t="shared" si="759"/>
        <v/>
      </c>
      <c r="BA840" s="23">
        <f t="shared" si="760"/>
        <v>0.39000000000000012</v>
      </c>
      <c r="BB840" s="23">
        <f t="shared" si="761"/>
        <v>0.36299999999999999</v>
      </c>
      <c r="BC840" s="23">
        <f t="shared" si="762"/>
        <v>0.22399999999999975</v>
      </c>
      <c r="BD840" s="23">
        <f t="shared" si="763"/>
        <v>0.23900000000000032</v>
      </c>
      <c r="BE840" s="23">
        <f t="shared" si="764"/>
        <v>-1.6000000000000014E-2</v>
      </c>
      <c r="BF840" s="23">
        <f t="shared" si="765"/>
        <v>-6.4999999999999947E-2</v>
      </c>
      <c r="BG840" s="23">
        <f t="shared" si="766"/>
        <v>-4.0500000000000203E-2</v>
      </c>
      <c r="BH840" s="23" t="str">
        <f t="shared" si="767"/>
        <v/>
      </c>
      <c r="BI840" s="23" t="str">
        <f t="shared" si="768"/>
        <v/>
      </c>
      <c r="BJ840" s="23" t="str">
        <f t="shared" si="769"/>
        <v/>
      </c>
      <c r="BK840" s="23" t="str">
        <f t="shared" si="770"/>
        <v/>
      </c>
      <c r="BL840" s="23" t="str">
        <f t="shared" si="771"/>
        <v/>
      </c>
      <c r="BM840" s="23" t="str">
        <f t="shared" si="772"/>
        <v/>
      </c>
      <c r="BN840" s="23" t="str">
        <f t="shared" si="773"/>
        <v/>
      </c>
      <c r="BP840" s="8">
        <f t="shared" si="778"/>
        <v>0.15799999999999992</v>
      </c>
      <c r="BQ840" s="8">
        <f t="shared" si="779"/>
        <v>6.5999999999999837E-2</v>
      </c>
      <c r="BR840" s="8">
        <f t="shared" si="780"/>
        <v>0.22500000000000009</v>
      </c>
      <c r="BS840" s="8">
        <f t="shared" si="781"/>
        <v>6.4000000000000057E-2</v>
      </c>
      <c r="BT840" s="8">
        <f t="shared" si="782"/>
        <v>0.14000000000000012</v>
      </c>
      <c r="BU840" s="8" t="str">
        <f t="shared" si="783"/>
        <v/>
      </c>
      <c r="BV840" s="8" t="str">
        <f t="shared" si="784"/>
        <v/>
      </c>
      <c r="BW840" s="8" t="str">
        <f t="shared" si="785"/>
        <v/>
      </c>
      <c r="BX840" s="8" t="str">
        <f t="shared" si="786"/>
        <v/>
      </c>
      <c r="BY840" s="8" t="str">
        <f t="shared" si="787"/>
        <v/>
      </c>
      <c r="BZ840" s="8">
        <f t="shared" si="788"/>
        <v>0.39000000000000012</v>
      </c>
      <c r="CA840" s="8">
        <f t="shared" si="789"/>
        <v>0.36299999999999999</v>
      </c>
      <c r="CB840" s="8">
        <f t="shared" si="790"/>
        <v>0.22399999999999975</v>
      </c>
      <c r="CC840" s="8">
        <f t="shared" si="791"/>
        <v>0.23900000000000032</v>
      </c>
      <c r="CD840" s="8">
        <f t="shared" si="792"/>
        <v>1.6000000000000014E-2</v>
      </c>
      <c r="CE840" s="8">
        <f t="shared" si="793"/>
        <v>6.4999999999999947E-2</v>
      </c>
      <c r="CF840" s="8">
        <f t="shared" si="794"/>
        <v>4.0500000000000203E-2</v>
      </c>
      <c r="CG840" s="8" t="str">
        <f t="shared" si="795"/>
        <v/>
      </c>
      <c r="CH840" s="8" t="str">
        <f t="shared" si="796"/>
        <v/>
      </c>
      <c r="CI840" s="8" t="str">
        <f t="shared" si="797"/>
        <v/>
      </c>
      <c r="CJ840" s="8" t="str">
        <f t="shared" si="798"/>
        <v/>
      </c>
      <c r="CK840" s="8" t="str">
        <f t="shared" si="799"/>
        <v/>
      </c>
      <c r="CL840" s="8" t="str">
        <f t="shared" si="800"/>
        <v/>
      </c>
      <c r="CM840" s="8" t="str">
        <f t="shared" si="801"/>
        <v/>
      </c>
      <c r="CN840" s="8"/>
    </row>
    <row r="841" spans="1:92">
      <c r="A841" s="1">
        <f t="shared" si="752"/>
        <v>839</v>
      </c>
      <c r="B841" s="2" t="s">
        <v>51</v>
      </c>
      <c r="C841" s="1">
        <v>6</v>
      </c>
      <c r="D841" s="4">
        <f t="shared" si="810"/>
        <v>69</v>
      </c>
      <c r="E841" s="4" t="s">
        <v>42</v>
      </c>
      <c r="F841" s="4">
        <v>1</v>
      </c>
      <c r="G841" s="4" t="s">
        <v>13</v>
      </c>
      <c r="H841" s="4" t="s">
        <v>14</v>
      </c>
      <c r="I841" s="4"/>
      <c r="J841" s="5">
        <v>89.8</v>
      </c>
      <c r="K841" s="67">
        <v>6.0000000000000001E-3</v>
      </c>
      <c r="L841" s="40">
        <v>2.4620000000000002</v>
      </c>
      <c r="M841" s="133" t="s">
        <v>225</v>
      </c>
      <c r="N841" s="1" t="s">
        <v>15</v>
      </c>
      <c r="O841" s="23">
        <v>2.46</v>
      </c>
      <c r="P841" s="1" t="s">
        <v>9</v>
      </c>
      <c r="Q841" s="3" t="s">
        <v>227</v>
      </c>
      <c r="R841" s="23">
        <v>2.669</v>
      </c>
      <c r="S841" s="23">
        <v>2.3780000000000001</v>
      </c>
      <c r="T841" s="23">
        <v>3.012</v>
      </c>
      <c r="U841" s="23">
        <v>2.375</v>
      </c>
      <c r="V841" s="23">
        <v>2.6349999999999998</v>
      </c>
      <c r="W841" s="23">
        <v>2.5369999999999999</v>
      </c>
      <c r="X841" s="23">
        <v>2.5409999999999999</v>
      </c>
      <c r="Y841" s="23">
        <v>2.5179999999999998</v>
      </c>
      <c r="Z841" s="23">
        <v>2.4550000000000001</v>
      </c>
      <c r="AA841" s="23">
        <v>2.4700000000000002</v>
      </c>
      <c r="AB841" s="23">
        <v>2.7549999999999999</v>
      </c>
      <c r="AC841" s="23">
        <v>2.7120000000000002</v>
      </c>
      <c r="AD841" s="6">
        <v>2.6019999999999999</v>
      </c>
      <c r="AE841" s="23">
        <v>2.504</v>
      </c>
      <c r="AF841" s="23">
        <v>2.423</v>
      </c>
      <c r="AG841" s="23">
        <v>2.4159999999999999</v>
      </c>
      <c r="AH841" s="6">
        <f t="shared" ref="AH841:AH861" si="812">IF((AF841&lt;&gt;0)*AND(AG841&lt;&gt;0),AVERAGE(AF841:AG841),"")</f>
        <v>2.4195000000000002</v>
      </c>
      <c r="AI841" s="7">
        <v>2.99</v>
      </c>
      <c r="AJ841" s="7">
        <v>2.31</v>
      </c>
      <c r="AK841" s="7">
        <v>1.91</v>
      </c>
      <c r="AL841" s="7">
        <v>2.54</v>
      </c>
      <c r="AM841" s="7">
        <v>2.5299999999999998</v>
      </c>
      <c r="AN841" s="7">
        <v>2.4</v>
      </c>
      <c r="AO841" s="7">
        <v>2.35</v>
      </c>
      <c r="AP841" s="3"/>
      <c r="AQ841" s="23">
        <f t="shared" si="811"/>
        <v>0.20699999999999985</v>
      </c>
      <c r="AR841" s="23">
        <f t="shared" si="774"/>
        <v>-8.4000000000000075E-2</v>
      </c>
      <c r="AS841" s="23">
        <f t="shared" si="775"/>
        <v>0.54999999999999982</v>
      </c>
      <c r="AT841" s="23">
        <f t="shared" si="753"/>
        <v>-8.7000000000000188E-2</v>
      </c>
      <c r="AU841" s="23">
        <f t="shared" si="754"/>
        <v>0.1729999999999996</v>
      </c>
      <c r="AV841" s="23">
        <f t="shared" si="755"/>
        <v>7.4999999999999734E-2</v>
      </c>
      <c r="AW841" s="23">
        <f t="shared" si="756"/>
        <v>7.8999999999999737E-2</v>
      </c>
      <c r="AX841" s="23">
        <f t="shared" si="757"/>
        <v>5.5999999999999606E-2</v>
      </c>
      <c r="AY841" s="23">
        <f t="shared" si="758"/>
        <v>-7.0000000000001172E-3</v>
      </c>
      <c r="AZ841" s="23">
        <f t="shared" si="759"/>
        <v>8.0000000000000071E-3</v>
      </c>
      <c r="BA841" s="23">
        <f t="shared" si="760"/>
        <v>0.29299999999999971</v>
      </c>
      <c r="BB841" s="23">
        <f t="shared" si="761"/>
        <v>0.25</v>
      </c>
      <c r="BC841" s="23">
        <f t="shared" si="762"/>
        <v>0.13999999999999968</v>
      </c>
      <c r="BD841" s="23">
        <f t="shared" si="763"/>
        <v>4.1999999999999815E-2</v>
      </c>
      <c r="BE841" s="23">
        <f t="shared" si="764"/>
        <v>-3.9000000000000146E-2</v>
      </c>
      <c r="BF841" s="23">
        <f t="shared" si="765"/>
        <v>-4.6000000000000263E-2</v>
      </c>
      <c r="BG841" s="23">
        <f t="shared" si="766"/>
        <v>-4.2499999999999982E-2</v>
      </c>
      <c r="BH841" s="23">
        <f t="shared" si="767"/>
        <v>0.52800000000000002</v>
      </c>
      <c r="BI841" s="23">
        <f t="shared" si="768"/>
        <v>-0.15200000000000014</v>
      </c>
      <c r="BJ841" s="23">
        <f t="shared" si="769"/>
        <v>-0.55200000000000027</v>
      </c>
      <c r="BK841" s="23">
        <f t="shared" si="770"/>
        <v>7.7999999999999847E-2</v>
      </c>
      <c r="BL841" s="23">
        <f t="shared" si="771"/>
        <v>6.7999999999999616E-2</v>
      </c>
      <c r="BM841" s="23">
        <f t="shared" si="772"/>
        <v>-6.2000000000000277E-2</v>
      </c>
      <c r="BN841" s="23">
        <f t="shared" si="773"/>
        <v>-0.1120000000000001</v>
      </c>
      <c r="BP841" s="8">
        <f t="shared" si="778"/>
        <v>0.20699999999999985</v>
      </c>
      <c r="BQ841" s="8">
        <f t="shared" si="779"/>
        <v>8.4000000000000075E-2</v>
      </c>
      <c r="BR841" s="8">
        <f t="shared" si="780"/>
        <v>0.54999999999999982</v>
      </c>
      <c r="BS841" s="8">
        <f t="shared" si="781"/>
        <v>8.7000000000000188E-2</v>
      </c>
      <c r="BT841" s="8">
        <f t="shared" si="782"/>
        <v>0.1729999999999996</v>
      </c>
      <c r="BU841" s="8">
        <f t="shared" si="783"/>
        <v>7.4999999999999734E-2</v>
      </c>
      <c r="BV841" s="8">
        <f t="shared" si="784"/>
        <v>7.8999999999999737E-2</v>
      </c>
      <c r="BW841" s="8">
        <f t="shared" si="785"/>
        <v>5.5999999999999606E-2</v>
      </c>
      <c r="BX841" s="8">
        <f t="shared" si="786"/>
        <v>7.0000000000001172E-3</v>
      </c>
      <c r="BY841" s="8">
        <f t="shared" si="787"/>
        <v>8.0000000000000071E-3</v>
      </c>
      <c r="BZ841" s="8">
        <f t="shared" si="788"/>
        <v>0.29299999999999971</v>
      </c>
      <c r="CA841" s="8">
        <f t="shared" si="789"/>
        <v>0.25</v>
      </c>
      <c r="CB841" s="8">
        <f t="shared" si="790"/>
        <v>0.13999999999999968</v>
      </c>
      <c r="CC841" s="8">
        <f t="shared" si="791"/>
        <v>4.1999999999999815E-2</v>
      </c>
      <c r="CD841" s="8">
        <f t="shared" si="792"/>
        <v>3.9000000000000146E-2</v>
      </c>
      <c r="CE841" s="8">
        <f t="shared" si="793"/>
        <v>4.6000000000000263E-2</v>
      </c>
      <c r="CF841" s="8">
        <f t="shared" si="794"/>
        <v>4.2499999999999982E-2</v>
      </c>
      <c r="CG841" s="8">
        <f t="shared" si="795"/>
        <v>0.52800000000000002</v>
      </c>
      <c r="CH841" s="8">
        <f t="shared" si="796"/>
        <v>0.15200000000000014</v>
      </c>
      <c r="CI841" s="8">
        <f t="shared" si="797"/>
        <v>0.55200000000000027</v>
      </c>
      <c r="CJ841" s="8">
        <f t="shared" si="798"/>
        <v>7.7999999999999847E-2</v>
      </c>
      <c r="CK841" s="8">
        <f t="shared" si="799"/>
        <v>6.7999999999999616E-2</v>
      </c>
      <c r="CL841" s="8">
        <f t="shared" si="800"/>
        <v>6.2000000000000277E-2</v>
      </c>
      <c r="CM841" s="8">
        <f t="shared" si="801"/>
        <v>0.1120000000000001</v>
      </c>
      <c r="CN841" s="8"/>
    </row>
    <row r="842" spans="1:92">
      <c r="A842" s="1">
        <f t="shared" si="752"/>
        <v>840</v>
      </c>
      <c r="B842" s="19"/>
      <c r="C842" s="1">
        <v>6</v>
      </c>
      <c r="D842" s="4">
        <f t="shared" si="810"/>
        <v>69</v>
      </c>
      <c r="E842" s="4" t="s">
        <v>171</v>
      </c>
      <c r="F842" s="4">
        <v>1</v>
      </c>
      <c r="G842" s="4" t="s">
        <v>13</v>
      </c>
      <c r="H842" s="4" t="s">
        <v>14</v>
      </c>
      <c r="I842" s="4"/>
      <c r="J842" s="5">
        <v>87.9</v>
      </c>
      <c r="K842" s="74"/>
      <c r="L842" s="40">
        <v>3.68</v>
      </c>
      <c r="M842" s="133" t="s">
        <v>225</v>
      </c>
      <c r="N842" s="1" t="s">
        <v>15</v>
      </c>
      <c r="O842" s="23">
        <v>3.6869999999999998</v>
      </c>
      <c r="P842" s="1" t="s">
        <v>9</v>
      </c>
      <c r="Q842" s="3" t="s">
        <v>227</v>
      </c>
      <c r="R842" s="23">
        <v>3.9260000000000002</v>
      </c>
      <c r="S842" s="23">
        <v>3.53</v>
      </c>
      <c r="T842" s="23">
        <v>4.2210000000000001</v>
      </c>
      <c r="U842" s="23">
        <v>3.698</v>
      </c>
      <c r="V842" s="23">
        <v>3.9590000000000001</v>
      </c>
      <c r="W842" s="23">
        <v>3.7639999999999998</v>
      </c>
      <c r="X842" s="23">
        <v>3.7669999999999999</v>
      </c>
      <c r="Y842" s="23">
        <v>3.78</v>
      </c>
      <c r="Z842" s="23">
        <v>3.6739999999999999</v>
      </c>
      <c r="AA842" s="23">
        <v>3.6920000000000002</v>
      </c>
      <c r="AB842" s="23">
        <v>4.0579999999999998</v>
      </c>
      <c r="AC842" s="23">
        <v>4.01</v>
      </c>
      <c r="AD842" s="6">
        <v>3.8490000000000002</v>
      </c>
      <c r="AE842" s="23">
        <v>3.8</v>
      </c>
      <c r="AF842" s="23">
        <v>3.5779999999999998</v>
      </c>
      <c r="AG842" s="23">
        <v>3.871</v>
      </c>
      <c r="AH842" s="6">
        <f t="shared" si="812"/>
        <v>3.7244999999999999</v>
      </c>
      <c r="AI842" s="7">
        <v>4.37</v>
      </c>
      <c r="AJ842" s="7">
        <v>3.49</v>
      </c>
      <c r="AK842" s="7">
        <v>3</v>
      </c>
      <c r="AL842" s="7">
        <v>3.77</v>
      </c>
      <c r="AM842" s="7">
        <v>3.78</v>
      </c>
      <c r="AN842" s="7">
        <v>3.63</v>
      </c>
      <c r="AO842" s="7">
        <v>3.58</v>
      </c>
      <c r="AP842" s="3"/>
      <c r="AQ842" s="23">
        <f t="shared" si="811"/>
        <v>0.246</v>
      </c>
      <c r="AR842" s="23">
        <f t="shared" si="774"/>
        <v>-0.15000000000000036</v>
      </c>
      <c r="AS842" s="23">
        <f t="shared" si="775"/>
        <v>0.54099999999999993</v>
      </c>
      <c r="AT842" s="23">
        <f t="shared" si="753"/>
        <v>1.7999999999999794E-2</v>
      </c>
      <c r="AU842" s="23">
        <f t="shared" si="754"/>
        <v>0.27899999999999991</v>
      </c>
      <c r="AV842" s="23">
        <f t="shared" si="755"/>
        <v>8.3999999999999631E-2</v>
      </c>
      <c r="AW842" s="23">
        <f t="shared" si="756"/>
        <v>8.6999999999999744E-2</v>
      </c>
      <c r="AX842" s="23">
        <f t="shared" si="757"/>
        <v>9.9999999999999645E-2</v>
      </c>
      <c r="AY842" s="23">
        <f t="shared" si="758"/>
        <v>-6.0000000000002274E-3</v>
      </c>
      <c r="AZ842" s="23">
        <f t="shared" si="759"/>
        <v>1.2000000000000011E-2</v>
      </c>
      <c r="BA842" s="23">
        <f t="shared" si="760"/>
        <v>0.37799999999999967</v>
      </c>
      <c r="BB842" s="23">
        <f t="shared" si="761"/>
        <v>0.32999999999999963</v>
      </c>
      <c r="BC842" s="23">
        <f t="shared" si="762"/>
        <v>0.16900000000000004</v>
      </c>
      <c r="BD842" s="23">
        <f t="shared" si="763"/>
        <v>0.11999999999999966</v>
      </c>
      <c r="BE842" s="23">
        <f t="shared" si="764"/>
        <v>-0.10200000000000031</v>
      </c>
      <c r="BF842" s="23">
        <f t="shared" si="765"/>
        <v>0.19099999999999984</v>
      </c>
      <c r="BG842" s="23">
        <f t="shared" si="766"/>
        <v>4.4499999999999762E-2</v>
      </c>
      <c r="BH842" s="23">
        <f t="shared" si="767"/>
        <v>0.69</v>
      </c>
      <c r="BI842" s="23">
        <f t="shared" si="768"/>
        <v>-0.18999999999999995</v>
      </c>
      <c r="BJ842" s="23">
        <f t="shared" si="769"/>
        <v>-0.68000000000000016</v>
      </c>
      <c r="BK842" s="23">
        <f t="shared" si="770"/>
        <v>8.9999999999999858E-2</v>
      </c>
      <c r="BL842" s="23">
        <f t="shared" si="771"/>
        <v>9.9999999999999645E-2</v>
      </c>
      <c r="BM842" s="23">
        <f t="shared" si="772"/>
        <v>-5.0000000000000266E-2</v>
      </c>
      <c r="BN842" s="23">
        <f t="shared" si="773"/>
        <v>-0.10000000000000009</v>
      </c>
      <c r="BP842" s="8">
        <f t="shared" si="778"/>
        <v>0.246</v>
      </c>
      <c r="BQ842" s="8">
        <f t="shared" si="779"/>
        <v>0.15000000000000036</v>
      </c>
      <c r="BR842" s="8">
        <f t="shared" si="780"/>
        <v>0.54099999999999993</v>
      </c>
      <c r="BS842" s="8">
        <f t="shared" si="781"/>
        <v>1.7999999999999794E-2</v>
      </c>
      <c r="BT842" s="8">
        <f t="shared" si="782"/>
        <v>0.27899999999999991</v>
      </c>
      <c r="BU842" s="8">
        <f t="shared" si="783"/>
        <v>8.3999999999999631E-2</v>
      </c>
      <c r="BV842" s="8">
        <f t="shared" si="784"/>
        <v>8.6999999999999744E-2</v>
      </c>
      <c r="BW842" s="8">
        <f t="shared" si="785"/>
        <v>9.9999999999999645E-2</v>
      </c>
      <c r="BX842" s="8">
        <f t="shared" si="786"/>
        <v>6.0000000000002274E-3</v>
      </c>
      <c r="BY842" s="8">
        <f t="shared" si="787"/>
        <v>1.2000000000000011E-2</v>
      </c>
      <c r="BZ842" s="8">
        <f t="shared" si="788"/>
        <v>0.37799999999999967</v>
      </c>
      <c r="CA842" s="8">
        <f t="shared" si="789"/>
        <v>0.32999999999999963</v>
      </c>
      <c r="CB842" s="8">
        <f t="shared" si="790"/>
        <v>0.16900000000000004</v>
      </c>
      <c r="CC842" s="8">
        <f t="shared" si="791"/>
        <v>0.11999999999999966</v>
      </c>
      <c r="CD842" s="8">
        <f t="shared" si="792"/>
        <v>0.10200000000000031</v>
      </c>
      <c r="CE842" s="8">
        <f t="shared" si="793"/>
        <v>0.19099999999999984</v>
      </c>
      <c r="CF842" s="8">
        <f t="shared" si="794"/>
        <v>4.4499999999999762E-2</v>
      </c>
      <c r="CG842" s="8">
        <f t="shared" si="795"/>
        <v>0.69</v>
      </c>
      <c r="CH842" s="8">
        <f t="shared" si="796"/>
        <v>0.18999999999999995</v>
      </c>
      <c r="CI842" s="8">
        <f t="shared" si="797"/>
        <v>0.68000000000000016</v>
      </c>
      <c r="CJ842" s="8">
        <f t="shared" si="798"/>
        <v>8.9999999999999858E-2</v>
      </c>
      <c r="CK842" s="8">
        <f t="shared" si="799"/>
        <v>9.9999999999999645E-2</v>
      </c>
      <c r="CL842" s="8">
        <f t="shared" si="800"/>
        <v>5.0000000000000266E-2</v>
      </c>
      <c r="CM842" s="8">
        <f t="shared" si="801"/>
        <v>0.10000000000000009</v>
      </c>
      <c r="CN842" s="8"/>
    </row>
    <row r="843" spans="1:92">
      <c r="A843" s="1">
        <f t="shared" si="752"/>
        <v>841</v>
      </c>
      <c r="B843" s="19"/>
      <c r="C843" s="1">
        <v>6</v>
      </c>
      <c r="D843" s="4">
        <f t="shared" si="810"/>
        <v>69</v>
      </c>
      <c r="E843" s="4" t="s">
        <v>137</v>
      </c>
      <c r="F843" s="4">
        <v>1</v>
      </c>
      <c r="G843" s="4" t="s">
        <v>13</v>
      </c>
      <c r="H843" s="4" t="s">
        <v>138</v>
      </c>
      <c r="I843" s="4" t="s">
        <v>346</v>
      </c>
      <c r="J843" s="5">
        <v>0.7</v>
      </c>
      <c r="K843" s="74"/>
      <c r="L843" s="49">
        <v>4.9509999999999996</v>
      </c>
      <c r="M843" s="132" t="s">
        <v>353</v>
      </c>
      <c r="N843" s="10" t="s">
        <v>128</v>
      </c>
      <c r="O843" s="50"/>
      <c r="P843" s="11"/>
      <c r="Q843" s="3" t="s">
        <v>227</v>
      </c>
      <c r="R843" s="51"/>
      <c r="S843" s="50"/>
      <c r="T843" s="50"/>
      <c r="U843" s="50"/>
      <c r="V843" s="50"/>
      <c r="W843" s="50"/>
      <c r="X843" s="50"/>
      <c r="Y843" s="23">
        <v>6.7690000000000001</v>
      </c>
      <c r="Z843" s="23">
        <v>6.2089999999999996</v>
      </c>
      <c r="AA843" s="23">
        <v>5.9580000000000002</v>
      </c>
      <c r="AB843" s="50"/>
      <c r="AC843" s="50"/>
      <c r="AD843" s="50"/>
      <c r="AE843" s="50"/>
      <c r="AF843" s="50"/>
      <c r="AG843" s="23">
        <v>4.5389999999999997</v>
      </c>
      <c r="AH843" s="50"/>
      <c r="AI843" s="6">
        <v>5.4189999999999996</v>
      </c>
      <c r="AJ843" s="6">
        <v>4.5659999999999998</v>
      </c>
      <c r="AK843" s="6">
        <v>4.3179999999999996</v>
      </c>
      <c r="AL843" s="6">
        <v>4.9169999999999998</v>
      </c>
      <c r="AM843" s="6">
        <v>4.9509999999999996</v>
      </c>
      <c r="AN843" s="6">
        <v>4.6879999999999997</v>
      </c>
      <c r="AO843" s="6">
        <v>4.6079999999999997</v>
      </c>
      <c r="AP843" s="3"/>
      <c r="AQ843" s="23" t="str">
        <f t="shared" si="811"/>
        <v/>
      </c>
      <c r="AR843" s="23" t="str">
        <f t="shared" si="774"/>
        <v/>
      </c>
      <c r="AS843" s="23" t="str">
        <f t="shared" si="775"/>
        <v/>
      </c>
      <c r="AT843" s="23" t="str">
        <f t="shared" si="753"/>
        <v/>
      </c>
      <c r="AU843" s="23" t="str">
        <f t="shared" si="754"/>
        <v/>
      </c>
      <c r="AV843" s="23" t="str">
        <f t="shared" si="755"/>
        <v/>
      </c>
      <c r="AW843" s="23" t="str">
        <f t="shared" si="756"/>
        <v/>
      </c>
      <c r="AX843" s="23" t="str">
        <f t="shared" si="757"/>
        <v/>
      </c>
      <c r="AY843" s="23" t="str">
        <f t="shared" si="758"/>
        <v/>
      </c>
      <c r="AZ843" s="23" t="str">
        <f t="shared" si="759"/>
        <v/>
      </c>
      <c r="BA843" s="23" t="str">
        <f t="shared" si="760"/>
        <v/>
      </c>
      <c r="BB843" s="23" t="str">
        <f t="shared" si="761"/>
        <v/>
      </c>
      <c r="BC843" s="23" t="str">
        <f t="shared" si="762"/>
        <v/>
      </c>
      <c r="BD843" s="23" t="str">
        <f t="shared" si="763"/>
        <v/>
      </c>
      <c r="BE843" s="23" t="str">
        <f t="shared" si="764"/>
        <v/>
      </c>
      <c r="BF843" s="23" t="str">
        <f t="shared" si="765"/>
        <v/>
      </c>
      <c r="BG843" s="23" t="str">
        <f t="shared" si="766"/>
        <v/>
      </c>
      <c r="BH843" s="23" t="str">
        <f t="shared" si="767"/>
        <v/>
      </c>
      <c r="BI843" s="23" t="str">
        <f t="shared" si="768"/>
        <v/>
      </c>
      <c r="BJ843" s="23" t="str">
        <f t="shared" si="769"/>
        <v/>
      </c>
      <c r="BK843" s="23" t="str">
        <f t="shared" si="770"/>
        <v/>
      </c>
      <c r="BL843" s="23" t="str">
        <f t="shared" si="771"/>
        <v/>
      </c>
      <c r="BM843" s="23" t="str">
        <f t="shared" si="772"/>
        <v/>
      </c>
      <c r="BN843" s="23" t="str">
        <f t="shared" si="773"/>
        <v/>
      </c>
      <c r="BP843" s="8" t="str">
        <f t="shared" si="778"/>
        <v/>
      </c>
      <c r="BQ843" s="8" t="str">
        <f t="shared" si="779"/>
        <v/>
      </c>
      <c r="BR843" s="8" t="str">
        <f t="shared" si="780"/>
        <v/>
      </c>
      <c r="BS843" s="8" t="str">
        <f t="shared" si="781"/>
        <v/>
      </c>
      <c r="BT843" s="8" t="str">
        <f t="shared" si="782"/>
        <v/>
      </c>
      <c r="BU843" s="8" t="str">
        <f t="shared" si="783"/>
        <v/>
      </c>
      <c r="BV843" s="8" t="str">
        <f t="shared" si="784"/>
        <v/>
      </c>
      <c r="BW843" s="8" t="str">
        <f t="shared" si="785"/>
        <v/>
      </c>
      <c r="BX843" s="8" t="str">
        <f t="shared" si="786"/>
        <v/>
      </c>
      <c r="BY843" s="8" t="str">
        <f t="shared" si="787"/>
        <v/>
      </c>
      <c r="BZ843" s="8" t="str">
        <f t="shared" si="788"/>
        <v/>
      </c>
      <c r="CA843" s="8" t="str">
        <f t="shared" si="789"/>
        <v/>
      </c>
      <c r="CB843" s="8" t="str">
        <f t="shared" si="790"/>
        <v/>
      </c>
      <c r="CC843" s="8" t="str">
        <f t="shared" si="791"/>
        <v/>
      </c>
      <c r="CD843" s="8" t="str">
        <f t="shared" si="792"/>
        <v/>
      </c>
      <c r="CE843" s="8" t="str">
        <f t="shared" si="793"/>
        <v/>
      </c>
      <c r="CF843" s="8" t="str">
        <f t="shared" si="794"/>
        <v/>
      </c>
      <c r="CG843" s="8" t="str">
        <f t="shared" si="795"/>
        <v/>
      </c>
      <c r="CH843" s="8" t="str">
        <f t="shared" si="796"/>
        <v/>
      </c>
      <c r="CI843" s="8" t="str">
        <f t="shared" si="797"/>
        <v/>
      </c>
      <c r="CJ843" s="8" t="str">
        <f t="shared" si="798"/>
        <v/>
      </c>
      <c r="CK843" s="8" t="str">
        <f t="shared" si="799"/>
        <v/>
      </c>
      <c r="CL843" s="8" t="str">
        <f t="shared" si="800"/>
        <v/>
      </c>
      <c r="CM843" s="8" t="str">
        <f t="shared" si="801"/>
        <v/>
      </c>
      <c r="CN843" s="8"/>
    </row>
    <row r="844" spans="1:92">
      <c r="A844" s="1">
        <f t="shared" si="752"/>
        <v>842</v>
      </c>
      <c r="B844" s="19"/>
      <c r="C844" s="1">
        <v>6</v>
      </c>
      <c r="D844" s="4">
        <f t="shared" si="810"/>
        <v>69</v>
      </c>
      <c r="E844" s="4" t="s">
        <v>262</v>
      </c>
      <c r="F844" s="4">
        <v>1</v>
      </c>
      <c r="G844" s="4" t="s">
        <v>13</v>
      </c>
      <c r="H844" s="4" t="s">
        <v>14</v>
      </c>
      <c r="I844" s="4"/>
      <c r="J844" s="5">
        <v>83.1</v>
      </c>
      <c r="K844" s="74"/>
      <c r="L844" s="40">
        <v>4.8620000000000001</v>
      </c>
      <c r="M844" s="133" t="s">
        <v>225</v>
      </c>
      <c r="N844" s="1" t="s">
        <v>15</v>
      </c>
      <c r="O844" s="23">
        <v>4.8540000000000001</v>
      </c>
      <c r="P844" s="1" t="s">
        <v>9</v>
      </c>
      <c r="Q844" s="3" t="s">
        <v>227</v>
      </c>
      <c r="R844" s="23">
        <v>5.58</v>
      </c>
      <c r="S844" s="23">
        <v>5.016</v>
      </c>
      <c r="T844" s="23">
        <v>5.5620000000000003</v>
      </c>
      <c r="U844" s="23">
        <v>4.9089999999999998</v>
      </c>
      <c r="V844" s="23">
        <v>5.2640000000000002</v>
      </c>
      <c r="W844" s="23">
        <v>5.1109999999999998</v>
      </c>
      <c r="X844" s="23">
        <v>5.093</v>
      </c>
      <c r="Y844" s="23">
        <v>5.0339999999999998</v>
      </c>
      <c r="Z844" s="23">
        <v>4.91</v>
      </c>
      <c r="AA844" s="23">
        <v>4.9349999999999996</v>
      </c>
      <c r="AB844" s="23">
        <v>5.3109999999999999</v>
      </c>
      <c r="AC844" s="23">
        <v>5.2850000000000001</v>
      </c>
      <c r="AD844" s="6">
        <v>5.1980000000000004</v>
      </c>
      <c r="AE844" s="23">
        <v>5.0510000000000002</v>
      </c>
      <c r="AF844" s="23">
        <v>5.0430000000000001</v>
      </c>
      <c r="AG844" s="23">
        <v>4.9710000000000001</v>
      </c>
      <c r="AH844" s="6">
        <f t="shared" si="812"/>
        <v>5.0069999999999997</v>
      </c>
      <c r="AI844" s="7">
        <v>5.41</v>
      </c>
      <c r="AJ844" s="7">
        <v>4.83</v>
      </c>
      <c r="AK844" s="7">
        <v>4.33</v>
      </c>
      <c r="AL844" s="7">
        <v>5.0199999999999996</v>
      </c>
      <c r="AM844" s="7">
        <v>5</v>
      </c>
      <c r="AN844" s="7">
        <v>5.0199999999999996</v>
      </c>
      <c r="AO844" s="7">
        <v>4.95</v>
      </c>
      <c r="AP844" s="3"/>
      <c r="AQ844" s="23">
        <f t="shared" si="811"/>
        <v>0.71799999999999997</v>
      </c>
      <c r="AR844" s="23">
        <f t="shared" si="774"/>
        <v>0.15399999999999991</v>
      </c>
      <c r="AS844" s="23">
        <f t="shared" si="775"/>
        <v>0.70000000000000018</v>
      </c>
      <c r="AT844" s="23">
        <f t="shared" si="753"/>
        <v>4.6999999999999709E-2</v>
      </c>
      <c r="AU844" s="23">
        <f t="shared" si="754"/>
        <v>0.40200000000000014</v>
      </c>
      <c r="AV844" s="23">
        <f t="shared" si="755"/>
        <v>0.24899999999999967</v>
      </c>
      <c r="AW844" s="23">
        <f t="shared" si="756"/>
        <v>0.23099999999999987</v>
      </c>
      <c r="AX844" s="23">
        <f t="shared" si="757"/>
        <v>0.17199999999999971</v>
      </c>
      <c r="AY844" s="23">
        <f t="shared" si="758"/>
        <v>4.8000000000000043E-2</v>
      </c>
      <c r="AZ844" s="23">
        <f t="shared" si="759"/>
        <v>7.299999999999951E-2</v>
      </c>
      <c r="BA844" s="23">
        <f t="shared" si="760"/>
        <v>0.44899999999999984</v>
      </c>
      <c r="BB844" s="23">
        <f t="shared" si="761"/>
        <v>0.42300000000000004</v>
      </c>
      <c r="BC844" s="23">
        <f t="shared" si="762"/>
        <v>0.3360000000000003</v>
      </c>
      <c r="BD844" s="23">
        <f t="shared" si="763"/>
        <v>0.18900000000000006</v>
      </c>
      <c r="BE844" s="23">
        <f t="shared" si="764"/>
        <v>0.18100000000000005</v>
      </c>
      <c r="BF844" s="23">
        <f t="shared" si="765"/>
        <v>0.10899999999999999</v>
      </c>
      <c r="BG844" s="23">
        <f t="shared" si="766"/>
        <v>0.14499999999999957</v>
      </c>
      <c r="BH844" s="23">
        <f t="shared" si="767"/>
        <v>0.54800000000000004</v>
      </c>
      <c r="BI844" s="23">
        <f t="shared" si="768"/>
        <v>-3.2000000000000028E-2</v>
      </c>
      <c r="BJ844" s="23">
        <f t="shared" si="769"/>
        <v>-0.53200000000000003</v>
      </c>
      <c r="BK844" s="23">
        <f t="shared" si="770"/>
        <v>0.15799999999999947</v>
      </c>
      <c r="BL844" s="23">
        <f t="shared" si="771"/>
        <v>0.1379999999999999</v>
      </c>
      <c r="BM844" s="23">
        <f t="shared" si="772"/>
        <v>0.15799999999999947</v>
      </c>
      <c r="BN844" s="23">
        <f t="shared" si="773"/>
        <v>8.8000000000000078E-2</v>
      </c>
      <c r="BP844" s="8">
        <f t="shared" si="778"/>
        <v>0.71799999999999997</v>
      </c>
      <c r="BQ844" s="8">
        <f t="shared" si="779"/>
        <v>0.15399999999999991</v>
      </c>
      <c r="BR844" s="8">
        <f t="shared" si="780"/>
        <v>0.70000000000000018</v>
      </c>
      <c r="BS844" s="8">
        <f t="shared" si="781"/>
        <v>4.6999999999999709E-2</v>
      </c>
      <c r="BT844" s="8">
        <f t="shared" si="782"/>
        <v>0.40200000000000014</v>
      </c>
      <c r="BU844" s="8">
        <f t="shared" si="783"/>
        <v>0.24899999999999967</v>
      </c>
      <c r="BV844" s="8">
        <f t="shared" si="784"/>
        <v>0.23099999999999987</v>
      </c>
      <c r="BW844" s="8">
        <f t="shared" si="785"/>
        <v>0.17199999999999971</v>
      </c>
      <c r="BX844" s="8">
        <f t="shared" si="786"/>
        <v>4.8000000000000043E-2</v>
      </c>
      <c r="BY844" s="8">
        <f t="shared" si="787"/>
        <v>7.299999999999951E-2</v>
      </c>
      <c r="BZ844" s="8">
        <f t="shared" si="788"/>
        <v>0.44899999999999984</v>
      </c>
      <c r="CA844" s="8">
        <f t="shared" si="789"/>
        <v>0.42300000000000004</v>
      </c>
      <c r="CB844" s="8">
        <f t="shared" si="790"/>
        <v>0.3360000000000003</v>
      </c>
      <c r="CC844" s="8">
        <f t="shared" si="791"/>
        <v>0.18900000000000006</v>
      </c>
      <c r="CD844" s="8">
        <f t="shared" si="792"/>
        <v>0.18100000000000005</v>
      </c>
      <c r="CE844" s="8">
        <f t="shared" si="793"/>
        <v>0.10899999999999999</v>
      </c>
      <c r="CF844" s="8">
        <f t="shared" si="794"/>
        <v>0.14499999999999957</v>
      </c>
      <c r="CG844" s="8">
        <f t="shared" si="795"/>
        <v>0.54800000000000004</v>
      </c>
      <c r="CH844" s="8">
        <f t="shared" si="796"/>
        <v>3.2000000000000028E-2</v>
      </c>
      <c r="CI844" s="8">
        <f t="shared" si="797"/>
        <v>0.53200000000000003</v>
      </c>
      <c r="CJ844" s="8">
        <f t="shared" si="798"/>
        <v>0.15799999999999947</v>
      </c>
      <c r="CK844" s="8">
        <f t="shared" si="799"/>
        <v>0.1379999999999999</v>
      </c>
      <c r="CL844" s="8">
        <f t="shared" si="800"/>
        <v>0.15799999999999947</v>
      </c>
      <c r="CM844" s="8">
        <f t="shared" si="801"/>
        <v>8.8000000000000078E-2</v>
      </c>
      <c r="CN844" s="8"/>
    </row>
    <row r="845" spans="1:92">
      <c r="A845" s="1">
        <f t="shared" si="752"/>
        <v>843</v>
      </c>
      <c r="B845" s="19"/>
      <c r="C845" s="1">
        <v>6</v>
      </c>
      <c r="D845" s="4">
        <f t="shared" si="810"/>
        <v>69</v>
      </c>
      <c r="E845" s="4" t="s">
        <v>183</v>
      </c>
      <c r="F845" s="4">
        <v>1</v>
      </c>
      <c r="G845" s="4" t="s">
        <v>13</v>
      </c>
      <c r="H845" s="4" t="s">
        <v>19</v>
      </c>
      <c r="I845" s="4"/>
      <c r="J845" s="5">
        <v>85.4</v>
      </c>
      <c r="K845" s="67">
        <v>5.5E-2</v>
      </c>
      <c r="L845" s="40">
        <v>5.1749999999999998</v>
      </c>
      <c r="M845" s="133" t="s">
        <v>225</v>
      </c>
      <c r="N845" s="1" t="s">
        <v>15</v>
      </c>
      <c r="O845" s="23">
        <v>5.17</v>
      </c>
      <c r="P845" s="1" t="s">
        <v>9</v>
      </c>
      <c r="Q845" s="3" t="s">
        <v>227</v>
      </c>
      <c r="R845" s="23">
        <v>5.3959999999999999</v>
      </c>
      <c r="S845" s="23">
        <v>5.3070000000000004</v>
      </c>
      <c r="T845" s="23">
        <v>5.8280000000000003</v>
      </c>
      <c r="U845" s="23">
        <v>4.9210000000000003</v>
      </c>
      <c r="V845" s="23">
        <v>5.3689999999999998</v>
      </c>
      <c r="W845" s="23">
        <v>5.3019999999999996</v>
      </c>
      <c r="X845" s="23">
        <v>5.3120000000000003</v>
      </c>
      <c r="Y845" s="6">
        <v>5.2619999999999996</v>
      </c>
      <c r="Z845" s="23">
        <v>5.2270000000000003</v>
      </c>
      <c r="AA845" s="23">
        <v>5.2110000000000003</v>
      </c>
      <c r="AB845" s="23">
        <v>5.0599999999999996</v>
      </c>
      <c r="AC845" s="23">
        <v>5.0540000000000003</v>
      </c>
      <c r="AD845" s="6">
        <v>5.1390000000000002</v>
      </c>
      <c r="AE845" s="23">
        <v>4.7869999999999999</v>
      </c>
      <c r="AF845" s="23">
        <v>5.3129999999999997</v>
      </c>
      <c r="AG845" s="23">
        <v>5.0750000000000002</v>
      </c>
      <c r="AH845" s="6">
        <f t="shared" si="812"/>
        <v>5.194</v>
      </c>
      <c r="AI845" s="7">
        <v>5.04</v>
      </c>
      <c r="AJ845" s="7">
        <v>5.31</v>
      </c>
      <c r="AK845" s="7">
        <v>4.84</v>
      </c>
      <c r="AL845" s="7">
        <v>5.26</v>
      </c>
      <c r="AM845" s="7">
        <v>5.23</v>
      </c>
      <c r="AN845" s="7">
        <v>5.6</v>
      </c>
      <c r="AO845" s="7">
        <v>5.56</v>
      </c>
      <c r="AP845" s="3"/>
      <c r="AQ845" s="23">
        <f t="shared" si="811"/>
        <v>0.22100000000000009</v>
      </c>
      <c r="AR845" s="23">
        <f t="shared" si="774"/>
        <v>0.13200000000000056</v>
      </c>
      <c r="AS845" s="23">
        <f t="shared" si="775"/>
        <v>0.65300000000000047</v>
      </c>
      <c r="AT845" s="23">
        <f t="shared" si="753"/>
        <v>-0.25399999999999956</v>
      </c>
      <c r="AU845" s="23">
        <f t="shared" si="754"/>
        <v>0.19399999999999995</v>
      </c>
      <c r="AV845" s="23">
        <f t="shared" si="755"/>
        <v>0.12699999999999978</v>
      </c>
      <c r="AW845" s="23">
        <f t="shared" si="756"/>
        <v>0.13700000000000045</v>
      </c>
      <c r="AX845" s="23">
        <f t="shared" si="757"/>
        <v>8.6999999999999744E-2</v>
      </c>
      <c r="AY845" s="23">
        <f t="shared" si="758"/>
        <v>5.200000000000049E-2</v>
      </c>
      <c r="AZ845" s="23">
        <f t="shared" si="759"/>
        <v>3.6000000000000476E-2</v>
      </c>
      <c r="BA845" s="23">
        <f t="shared" si="760"/>
        <v>-0.11500000000000021</v>
      </c>
      <c r="BB845" s="23">
        <f t="shared" si="761"/>
        <v>-0.12099999999999955</v>
      </c>
      <c r="BC845" s="23">
        <f t="shared" si="762"/>
        <v>-3.5999999999999588E-2</v>
      </c>
      <c r="BD845" s="23">
        <f t="shared" si="763"/>
        <v>-0.3879999999999999</v>
      </c>
      <c r="BE845" s="23">
        <f t="shared" si="764"/>
        <v>0.1379999999999999</v>
      </c>
      <c r="BF845" s="23">
        <f t="shared" si="765"/>
        <v>-9.9999999999999645E-2</v>
      </c>
      <c r="BG845" s="23">
        <f t="shared" si="766"/>
        <v>1.9000000000000128E-2</v>
      </c>
      <c r="BH845" s="23">
        <f t="shared" si="767"/>
        <v>-0.13499999999999979</v>
      </c>
      <c r="BI845" s="23">
        <f t="shared" si="768"/>
        <v>0.13499999999999979</v>
      </c>
      <c r="BJ845" s="23">
        <f t="shared" si="769"/>
        <v>-0.33499999999999996</v>
      </c>
      <c r="BK845" s="23">
        <f t="shared" si="770"/>
        <v>8.4999999999999964E-2</v>
      </c>
      <c r="BL845" s="23">
        <f t="shared" si="771"/>
        <v>5.5000000000000604E-2</v>
      </c>
      <c r="BM845" s="23">
        <f t="shared" si="772"/>
        <v>0.42499999999999982</v>
      </c>
      <c r="BN845" s="23">
        <f t="shared" si="773"/>
        <v>0.38499999999999979</v>
      </c>
      <c r="BP845" s="8">
        <f t="shared" si="778"/>
        <v>0.22100000000000009</v>
      </c>
      <c r="BQ845" s="8">
        <f t="shared" si="779"/>
        <v>0.13200000000000056</v>
      </c>
      <c r="BR845" s="8">
        <f t="shared" si="780"/>
        <v>0.65300000000000047</v>
      </c>
      <c r="BS845" s="8">
        <f t="shared" si="781"/>
        <v>0.25399999999999956</v>
      </c>
      <c r="BT845" s="8">
        <f t="shared" si="782"/>
        <v>0.19399999999999995</v>
      </c>
      <c r="BU845" s="8">
        <f t="shared" si="783"/>
        <v>0.12699999999999978</v>
      </c>
      <c r="BV845" s="8">
        <f t="shared" si="784"/>
        <v>0.13700000000000045</v>
      </c>
      <c r="BW845" s="8">
        <f t="shared" si="785"/>
        <v>8.6999999999999744E-2</v>
      </c>
      <c r="BX845" s="8">
        <f t="shared" si="786"/>
        <v>5.200000000000049E-2</v>
      </c>
      <c r="BY845" s="8">
        <f t="shared" si="787"/>
        <v>3.6000000000000476E-2</v>
      </c>
      <c r="BZ845" s="8">
        <f t="shared" si="788"/>
        <v>0.11500000000000021</v>
      </c>
      <c r="CA845" s="8">
        <f t="shared" si="789"/>
        <v>0.12099999999999955</v>
      </c>
      <c r="CB845" s="8">
        <f t="shared" si="790"/>
        <v>3.5999999999999588E-2</v>
      </c>
      <c r="CC845" s="8">
        <f t="shared" si="791"/>
        <v>0.3879999999999999</v>
      </c>
      <c r="CD845" s="8">
        <f t="shared" si="792"/>
        <v>0.1379999999999999</v>
      </c>
      <c r="CE845" s="8">
        <f t="shared" si="793"/>
        <v>9.9999999999999645E-2</v>
      </c>
      <c r="CF845" s="8">
        <f t="shared" si="794"/>
        <v>1.9000000000000128E-2</v>
      </c>
      <c r="CG845" s="8">
        <f t="shared" si="795"/>
        <v>0.13499999999999979</v>
      </c>
      <c r="CH845" s="8">
        <f t="shared" si="796"/>
        <v>0.13499999999999979</v>
      </c>
      <c r="CI845" s="8">
        <f t="shared" si="797"/>
        <v>0.33499999999999996</v>
      </c>
      <c r="CJ845" s="8">
        <f t="shared" si="798"/>
        <v>8.4999999999999964E-2</v>
      </c>
      <c r="CK845" s="8">
        <f t="shared" si="799"/>
        <v>5.5000000000000604E-2</v>
      </c>
      <c r="CL845" s="8">
        <f t="shared" si="800"/>
        <v>0.42499999999999982</v>
      </c>
      <c r="CM845" s="8">
        <f t="shared" si="801"/>
        <v>0.38499999999999979</v>
      </c>
      <c r="CN845" s="8"/>
    </row>
    <row r="846" spans="1:92">
      <c r="A846" s="1">
        <f t="shared" si="752"/>
        <v>844</v>
      </c>
      <c r="B846" s="19"/>
      <c r="C846" s="1">
        <v>6</v>
      </c>
      <c r="D846" s="4">
        <f t="shared" si="810"/>
        <v>69</v>
      </c>
      <c r="E846" s="4" t="s">
        <v>254</v>
      </c>
      <c r="F846" s="4">
        <v>1</v>
      </c>
      <c r="G846" s="4" t="s">
        <v>13</v>
      </c>
      <c r="H846" s="4" t="s">
        <v>14</v>
      </c>
      <c r="I846" s="4"/>
      <c r="J846" s="5">
        <v>81.7</v>
      </c>
      <c r="K846" s="74"/>
      <c r="L846" s="40">
        <v>5.391</v>
      </c>
      <c r="M846" s="133" t="s">
        <v>225</v>
      </c>
      <c r="N846" s="1" t="s">
        <v>15</v>
      </c>
      <c r="O846" s="23">
        <v>5.3869999999999996</v>
      </c>
      <c r="P846" s="1" t="s">
        <v>9</v>
      </c>
      <c r="Q846" s="3" t="s">
        <v>227</v>
      </c>
      <c r="R846" s="23">
        <v>6.09</v>
      </c>
      <c r="S846" s="23">
        <v>5.641</v>
      </c>
      <c r="T846" s="23">
        <v>6.1829999999999998</v>
      </c>
      <c r="U846" s="23">
        <v>5.5</v>
      </c>
      <c r="V846" s="23">
        <v>5.8360000000000003</v>
      </c>
      <c r="W846" s="23">
        <v>5.6529999999999996</v>
      </c>
      <c r="X846" s="23">
        <v>5.6429999999999998</v>
      </c>
      <c r="Y846" s="6">
        <v>5.5670000000000002</v>
      </c>
      <c r="Z846" s="23">
        <v>5.4640000000000004</v>
      </c>
      <c r="AA846" s="23">
        <v>5.45</v>
      </c>
      <c r="AB846" s="23">
        <v>5.9729999999999999</v>
      </c>
      <c r="AC846" s="23">
        <v>5.9390000000000001</v>
      </c>
      <c r="AD846" s="6">
        <v>5.843</v>
      </c>
      <c r="AE846" s="23">
        <v>5.7210000000000001</v>
      </c>
      <c r="AF846" s="23">
        <v>5.6769999999999996</v>
      </c>
      <c r="AG846" s="23">
        <v>5.1340000000000003</v>
      </c>
      <c r="AH846" s="6">
        <f t="shared" si="812"/>
        <v>5.4055</v>
      </c>
      <c r="AI846" s="7">
        <v>5.43</v>
      </c>
      <c r="AJ846" s="7">
        <v>5.38</v>
      </c>
      <c r="AK846" s="7">
        <v>4.9000000000000004</v>
      </c>
      <c r="AL846" s="7">
        <v>5.42</v>
      </c>
      <c r="AM846" s="7">
        <v>5.38</v>
      </c>
      <c r="AN846" s="7">
        <v>5.68</v>
      </c>
      <c r="AO846" s="7">
        <v>5.63</v>
      </c>
      <c r="AP846" s="3"/>
      <c r="AQ846" s="23">
        <f t="shared" si="811"/>
        <v>0.69899999999999984</v>
      </c>
      <c r="AR846" s="23">
        <f t="shared" si="774"/>
        <v>0.25</v>
      </c>
      <c r="AS846" s="23">
        <f t="shared" si="775"/>
        <v>0.79199999999999982</v>
      </c>
      <c r="AT846" s="23">
        <f t="shared" ref="AT846:AT909" si="813">IF((U846&lt;&gt;"")*AND($L846&lt;&gt;"")*AND($H846&lt;&gt;"dou"),U846-$L846,"")</f>
        <v>0.10899999999999999</v>
      </c>
      <c r="AU846" s="23">
        <f t="shared" ref="AU846:AU909" si="814">IF((V846&lt;&gt;"")*AND($L846&lt;&gt;"")*AND($H846&lt;&gt;"dou"),V846-$L846,"")</f>
        <v>0.44500000000000028</v>
      </c>
      <c r="AV846" s="23">
        <f t="shared" ref="AV846:AV909" si="815">IF((W846&lt;&gt;"")*AND($L846&lt;&gt;"")*AND($H846&lt;&gt;"dou"),W846-$L846,"")</f>
        <v>0.26199999999999957</v>
      </c>
      <c r="AW846" s="23">
        <f t="shared" ref="AW846:AW909" si="816">IF((X846&lt;&gt;"")*AND($L846&lt;&gt;"")*AND($H846&lt;&gt;"dou"),X846-$L846,"")</f>
        <v>0.25199999999999978</v>
      </c>
      <c r="AX846" s="23">
        <f t="shared" ref="AX846:AX909" si="817">IF((Y846&lt;&gt;"")*AND($L846&lt;&gt;"")*AND($H846&lt;&gt;"dou"),Y846-$L846,"")</f>
        <v>0.17600000000000016</v>
      </c>
      <c r="AY846" s="23">
        <f t="shared" ref="AY846:AY909" si="818">IF((Z846&lt;&gt;"")*AND($L846&lt;&gt;"")*AND($H846&lt;&gt;"dou"),Z846-$L846,"")</f>
        <v>7.3000000000000398E-2</v>
      </c>
      <c r="AZ846" s="23">
        <f t="shared" ref="AZ846:AZ909" si="819">IF((AA846&lt;&gt;"")*AND($L846&lt;&gt;"")*AND($H846&lt;&gt;"dou"),AA846-$L846,"")</f>
        <v>5.9000000000000163E-2</v>
      </c>
      <c r="BA846" s="23">
        <f t="shared" ref="BA846:BA909" si="820">IF((AB846&lt;&gt;"")*AND($L846&lt;&gt;"")*AND($H846&lt;&gt;"dou"),AB846-$L846,"")</f>
        <v>0.58199999999999985</v>
      </c>
      <c r="BB846" s="23">
        <f t="shared" ref="BB846:BB909" si="821">IF((AC846&lt;&gt;"")*AND($L846&lt;&gt;"")*AND($H846&lt;&gt;"dou"),AC846-$L846,"")</f>
        <v>0.54800000000000004</v>
      </c>
      <c r="BC846" s="23">
        <f t="shared" ref="BC846:BC909" si="822">IF((AD846&lt;&gt;"")*AND($L846&lt;&gt;"")*AND($H846&lt;&gt;"dou"),AD846-$L846,"")</f>
        <v>0.45199999999999996</v>
      </c>
      <c r="BD846" s="23">
        <f t="shared" ref="BD846:BD909" si="823">IF((AE846&lt;&gt;"")*AND($L846&lt;&gt;"")*AND($H846&lt;&gt;"dou"),AE846-$L846,"")</f>
        <v>0.33000000000000007</v>
      </c>
      <c r="BE846" s="23">
        <f t="shared" ref="BE846:BE909" si="824">IF((AF846&lt;&gt;"")*AND($L846&lt;&gt;"")*AND($H846&lt;&gt;"dou"),AF846-$L846,"")</f>
        <v>0.28599999999999959</v>
      </c>
      <c r="BF846" s="23">
        <f t="shared" ref="BF846:BF909" si="825">IF((AG846&lt;&gt;"")*AND($L846&lt;&gt;"")*AND($H846&lt;&gt;"dou"),AG846-$L846,"")</f>
        <v>-0.25699999999999967</v>
      </c>
      <c r="BG846" s="23">
        <f t="shared" ref="BG846:BG909" si="826">IF((AH846&lt;&gt;"")*AND($L846&lt;&gt;"")*AND($H846&lt;&gt;"dou"),AH846-$L846,"")</f>
        <v>1.4499999999999957E-2</v>
      </c>
      <c r="BH846" s="23">
        <f t="shared" ref="BH846:BH909" si="827">IF((AI846&lt;&gt;"")*AND($L846&lt;&gt;"")*AND($H846&lt;&gt;"dou"),AI846-$L846,"")</f>
        <v>3.8999999999999702E-2</v>
      </c>
      <c r="BI846" s="23">
        <f t="shared" ref="BI846:BI909" si="828">IF((AJ846&lt;&gt;"")*AND($L846&lt;&gt;"")*AND($H846&lt;&gt;"dou"),AJ846-$L846,"")</f>
        <v>-1.1000000000000121E-2</v>
      </c>
      <c r="BJ846" s="23">
        <f t="shared" ref="BJ846:BJ909" si="829">IF((AK846&lt;&gt;"")*AND($L846&lt;&gt;"")*AND($H846&lt;&gt;"dou"),AK846-$L846,"")</f>
        <v>-0.49099999999999966</v>
      </c>
      <c r="BK846" s="23">
        <f t="shared" ref="BK846:BK909" si="830">IF((AL846&lt;&gt;"")*AND($L846&lt;&gt;"")*AND($H846&lt;&gt;"dou"),AL846-$L846,"")</f>
        <v>2.8999999999999915E-2</v>
      </c>
      <c r="BL846" s="23">
        <f t="shared" ref="BL846:BL909" si="831">IF((AM846&lt;&gt;"")*AND($L846&lt;&gt;"")*AND($H846&lt;&gt;"dou"),AM846-$L846,"")</f>
        <v>-1.1000000000000121E-2</v>
      </c>
      <c r="BM846" s="23">
        <f t="shared" ref="BM846:BM909" si="832">IF((AN846&lt;&gt;"")*AND($L846&lt;&gt;"")*AND($H846&lt;&gt;"dou"),AN846-$L846,"")</f>
        <v>0.2889999999999997</v>
      </c>
      <c r="BN846" s="23">
        <f t="shared" ref="BN846:BN909" si="833">IF((AO846&lt;&gt;"")*AND($L846&lt;&gt;"")*AND($H846&lt;&gt;"dou"),AO846-$L846,"")</f>
        <v>0.23899999999999988</v>
      </c>
      <c r="BP846" s="8">
        <f t="shared" si="778"/>
        <v>0.69899999999999984</v>
      </c>
      <c r="BQ846" s="8">
        <f t="shared" si="779"/>
        <v>0.25</v>
      </c>
      <c r="BR846" s="8">
        <f t="shared" si="780"/>
        <v>0.79199999999999982</v>
      </c>
      <c r="BS846" s="8">
        <f t="shared" si="781"/>
        <v>0.10899999999999999</v>
      </c>
      <c r="BT846" s="8">
        <f t="shared" si="782"/>
        <v>0.44500000000000028</v>
      </c>
      <c r="BU846" s="8">
        <f t="shared" si="783"/>
        <v>0.26199999999999957</v>
      </c>
      <c r="BV846" s="8">
        <f t="shared" si="784"/>
        <v>0.25199999999999978</v>
      </c>
      <c r="BW846" s="8">
        <f t="shared" si="785"/>
        <v>0.17600000000000016</v>
      </c>
      <c r="BX846" s="8">
        <f t="shared" si="786"/>
        <v>7.3000000000000398E-2</v>
      </c>
      <c r="BY846" s="8">
        <f t="shared" si="787"/>
        <v>5.9000000000000163E-2</v>
      </c>
      <c r="BZ846" s="8">
        <f t="shared" si="788"/>
        <v>0.58199999999999985</v>
      </c>
      <c r="CA846" s="8">
        <f t="shared" si="789"/>
        <v>0.54800000000000004</v>
      </c>
      <c r="CB846" s="8">
        <f t="shared" si="790"/>
        <v>0.45199999999999996</v>
      </c>
      <c r="CC846" s="8">
        <f t="shared" si="791"/>
        <v>0.33000000000000007</v>
      </c>
      <c r="CD846" s="8">
        <f t="shared" si="792"/>
        <v>0.28599999999999959</v>
      </c>
      <c r="CE846" s="8">
        <f t="shared" si="793"/>
        <v>0.25699999999999967</v>
      </c>
      <c r="CF846" s="8">
        <f t="shared" si="794"/>
        <v>1.4499999999999957E-2</v>
      </c>
      <c r="CG846" s="8">
        <f t="shared" si="795"/>
        <v>3.8999999999999702E-2</v>
      </c>
      <c r="CH846" s="8">
        <f t="shared" si="796"/>
        <v>1.1000000000000121E-2</v>
      </c>
      <c r="CI846" s="8">
        <f t="shared" si="797"/>
        <v>0.49099999999999966</v>
      </c>
      <c r="CJ846" s="8">
        <f t="shared" si="798"/>
        <v>2.8999999999999915E-2</v>
      </c>
      <c r="CK846" s="8">
        <f t="shared" si="799"/>
        <v>1.1000000000000121E-2</v>
      </c>
      <c r="CL846" s="8">
        <f t="shared" si="800"/>
        <v>0.2889999999999997</v>
      </c>
      <c r="CM846" s="8">
        <f t="shared" si="801"/>
        <v>0.23899999999999988</v>
      </c>
      <c r="CN846" s="8"/>
    </row>
    <row r="847" spans="1:92">
      <c r="A847" s="1">
        <f t="shared" si="752"/>
        <v>845</v>
      </c>
      <c r="B847" s="19"/>
      <c r="C847" s="1">
        <v>6</v>
      </c>
      <c r="D847" s="4">
        <f t="shared" si="810"/>
        <v>69</v>
      </c>
      <c r="E847" s="4" t="s">
        <v>171</v>
      </c>
      <c r="F847" s="4">
        <v>1</v>
      </c>
      <c r="G847" s="4" t="s">
        <v>13</v>
      </c>
      <c r="H847" s="4" t="s">
        <v>14</v>
      </c>
      <c r="I847" s="4"/>
      <c r="J847" s="5">
        <v>87.7</v>
      </c>
      <c r="K847" s="74"/>
      <c r="L847" s="40">
        <v>5.5110000000000001</v>
      </c>
      <c r="M847" s="133" t="s">
        <v>225</v>
      </c>
      <c r="N847" s="1" t="s">
        <v>15</v>
      </c>
      <c r="O847" s="23">
        <v>5.5039999999999996</v>
      </c>
      <c r="P847" s="1" t="s">
        <v>9</v>
      </c>
      <c r="Q847" s="3" t="s">
        <v>227</v>
      </c>
      <c r="R847" s="23">
        <v>5.6349999999999998</v>
      </c>
      <c r="S847" s="23">
        <v>5.5549999999999997</v>
      </c>
      <c r="T847" s="23">
        <v>6.1139999999999999</v>
      </c>
      <c r="U847" s="23">
        <v>5.4980000000000002</v>
      </c>
      <c r="V847" s="23">
        <v>5.7729999999999997</v>
      </c>
      <c r="W847" s="23">
        <v>5.6340000000000003</v>
      </c>
      <c r="X847" s="23">
        <v>5.6340000000000003</v>
      </c>
      <c r="Y847" s="23">
        <v>5.6050000000000004</v>
      </c>
      <c r="Z847" s="23">
        <v>5.524</v>
      </c>
      <c r="AA847" s="37">
        <v>5.5339999999999998</v>
      </c>
      <c r="AB847" s="23">
        <v>5.9390000000000001</v>
      </c>
      <c r="AC847" s="23">
        <v>5.9059999999999997</v>
      </c>
      <c r="AD847" s="6">
        <v>5.7910000000000004</v>
      </c>
      <c r="AE847" s="23">
        <v>5.6909999999999998</v>
      </c>
      <c r="AF847" s="23">
        <v>5.5910000000000002</v>
      </c>
      <c r="AG847" s="23">
        <v>5.4859999999999998</v>
      </c>
      <c r="AH847" s="6">
        <f t="shared" si="812"/>
        <v>5.5385</v>
      </c>
      <c r="AI847" s="7">
        <v>6.37</v>
      </c>
      <c r="AJ847" s="7">
        <v>5.51</v>
      </c>
      <c r="AK847" s="7">
        <v>4.92</v>
      </c>
      <c r="AL847" s="7">
        <v>5.8</v>
      </c>
      <c r="AM847" s="7">
        <v>5.8</v>
      </c>
      <c r="AN847" s="7">
        <v>5.7</v>
      </c>
      <c r="AO847" s="7">
        <v>5.62</v>
      </c>
      <c r="AP847" s="3"/>
      <c r="AQ847" s="23">
        <f t="shared" si="811"/>
        <v>0.12399999999999967</v>
      </c>
      <c r="AR847" s="23">
        <f t="shared" ref="AR847:AR910" si="834">IF((S847&lt;&gt;"")*AND($L847&lt;&gt;"")*AND($H847&lt;&gt;"dou"),S847-$L847,"")</f>
        <v>4.3999999999999595E-2</v>
      </c>
      <c r="AS847" s="23">
        <f t="shared" ref="AS847:AS910" si="835">IF((T847&lt;&gt;"")*AND($L847&lt;&gt;"")*AND($H847&lt;&gt;"dou"),T847-$L847,"")</f>
        <v>0.60299999999999976</v>
      </c>
      <c r="AT847" s="23">
        <f t="shared" si="813"/>
        <v>-1.2999999999999901E-2</v>
      </c>
      <c r="AU847" s="23">
        <f t="shared" si="814"/>
        <v>0.26199999999999957</v>
      </c>
      <c r="AV847" s="23">
        <f t="shared" si="815"/>
        <v>0.12300000000000022</v>
      </c>
      <c r="AW847" s="23">
        <f t="shared" si="816"/>
        <v>0.12300000000000022</v>
      </c>
      <c r="AX847" s="23">
        <f t="shared" si="817"/>
        <v>9.4000000000000306E-2</v>
      </c>
      <c r="AY847" s="23">
        <f t="shared" si="818"/>
        <v>1.2999999999999901E-2</v>
      </c>
      <c r="AZ847" s="23">
        <f t="shared" si="819"/>
        <v>2.2999999999999687E-2</v>
      </c>
      <c r="BA847" s="23">
        <f t="shared" si="820"/>
        <v>0.42799999999999994</v>
      </c>
      <c r="BB847" s="23">
        <f t="shared" si="821"/>
        <v>0.39499999999999957</v>
      </c>
      <c r="BC847" s="23">
        <f t="shared" si="822"/>
        <v>0.28000000000000025</v>
      </c>
      <c r="BD847" s="23">
        <f t="shared" si="823"/>
        <v>0.17999999999999972</v>
      </c>
      <c r="BE847" s="23">
        <f t="shared" si="824"/>
        <v>8.0000000000000071E-2</v>
      </c>
      <c r="BF847" s="23">
        <f t="shared" si="825"/>
        <v>-2.5000000000000355E-2</v>
      </c>
      <c r="BG847" s="23">
        <f t="shared" si="826"/>
        <v>2.7499999999999858E-2</v>
      </c>
      <c r="BH847" s="23">
        <f t="shared" si="827"/>
        <v>0.85899999999999999</v>
      </c>
      <c r="BI847" s="23">
        <f t="shared" si="828"/>
        <v>-1.000000000000334E-3</v>
      </c>
      <c r="BJ847" s="23">
        <f t="shared" si="829"/>
        <v>-0.59100000000000019</v>
      </c>
      <c r="BK847" s="23">
        <f t="shared" si="830"/>
        <v>0.2889999999999997</v>
      </c>
      <c r="BL847" s="23">
        <f t="shared" si="831"/>
        <v>0.2889999999999997</v>
      </c>
      <c r="BM847" s="23">
        <f t="shared" si="832"/>
        <v>0.18900000000000006</v>
      </c>
      <c r="BN847" s="23">
        <f t="shared" si="833"/>
        <v>0.10899999999999999</v>
      </c>
      <c r="BP847" s="8">
        <f t="shared" si="778"/>
        <v>0.12399999999999967</v>
      </c>
      <c r="BQ847" s="8">
        <f t="shared" si="779"/>
        <v>4.3999999999999595E-2</v>
      </c>
      <c r="BR847" s="8">
        <f t="shared" si="780"/>
        <v>0.60299999999999976</v>
      </c>
      <c r="BS847" s="8">
        <f t="shared" si="781"/>
        <v>1.2999999999999901E-2</v>
      </c>
      <c r="BT847" s="8">
        <f t="shared" si="782"/>
        <v>0.26199999999999957</v>
      </c>
      <c r="BU847" s="8">
        <f t="shared" si="783"/>
        <v>0.12300000000000022</v>
      </c>
      <c r="BV847" s="8">
        <f t="shared" si="784"/>
        <v>0.12300000000000022</v>
      </c>
      <c r="BW847" s="8">
        <f t="shared" si="785"/>
        <v>9.4000000000000306E-2</v>
      </c>
      <c r="BX847" s="8">
        <f t="shared" si="786"/>
        <v>1.2999999999999901E-2</v>
      </c>
      <c r="BY847" s="8">
        <f t="shared" si="787"/>
        <v>2.2999999999999687E-2</v>
      </c>
      <c r="BZ847" s="8">
        <f t="shared" si="788"/>
        <v>0.42799999999999994</v>
      </c>
      <c r="CA847" s="8">
        <f t="shared" si="789"/>
        <v>0.39499999999999957</v>
      </c>
      <c r="CB847" s="8">
        <f t="shared" si="790"/>
        <v>0.28000000000000025</v>
      </c>
      <c r="CC847" s="8">
        <f t="shared" si="791"/>
        <v>0.17999999999999972</v>
      </c>
      <c r="CD847" s="8">
        <f t="shared" si="792"/>
        <v>8.0000000000000071E-2</v>
      </c>
      <c r="CE847" s="8">
        <f t="shared" si="793"/>
        <v>2.5000000000000355E-2</v>
      </c>
      <c r="CF847" s="8">
        <f t="shared" si="794"/>
        <v>2.7499999999999858E-2</v>
      </c>
      <c r="CG847" s="8">
        <f t="shared" si="795"/>
        <v>0.85899999999999999</v>
      </c>
      <c r="CH847" s="8">
        <f t="shared" si="796"/>
        <v>1.000000000000334E-3</v>
      </c>
      <c r="CI847" s="8">
        <f t="shared" si="797"/>
        <v>0.59100000000000019</v>
      </c>
      <c r="CJ847" s="8">
        <f t="shared" si="798"/>
        <v>0.2889999999999997</v>
      </c>
      <c r="CK847" s="8">
        <f t="shared" si="799"/>
        <v>0.2889999999999997</v>
      </c>
      <c r="CL847" s="8">
        <f t="shared" si="800"/>
        <v>0.18900000000000006</v>
      </c>
      <c r="CM847" s="8">
        <f t="shared" si="801"/>
        <v>0.10899999999999999</v>
      </c>
      <c r="CN847" s="8"/>
    </row>
    <row r="848" spans="1:92">
      <c r="A848" s="1">
        <f t="shared" si="752"/>
        <v>846</v>
      </c>
      <c r="B848" s="19"/>
      <c r="C848" s="1">
        <v>6</v>
      </c>
      <c r="D848" s="4">
        <f t="shared" si="810"/>
        <v>69</v>
      </c>
      <c r="E848" s="4" t="s">
        <v>182</v>
      </c>
      <c r="F848" s="4">
        <v>1</v>
      </c>
      <c r="G848" s="4" t="s">
        <v>13</v>
      </c>
      <c r="H848" s="4" t="s">
        <v>138</v>
      </c>
      <c r="I848" s="4" t="s">
        <v>346</v>
      </c>
      <c r="J848" s="5">
        <v>0.7</v>
      </c>
      <c r="K848" s="74"/>
      <c r="L848" s="49">
        <v>6.2149999999999999</v>
      </c>
      <c r="M848" s="132" t="s">
        <v>353</v>
      </c>
      <c r="N848" s="10" t="s">
        <v>128</v>
      </c>
      <c r="O848" s="50"/>
      <c r="P848" s="11"/>
      <c r="Q848" s="3" t="s">
        <v>227</v>
      </c>
      <c r="R848" s="51"/>
      <c r="S848" s="50"/>
      <c r="T848" s="50"/>
      <c r="U848" s="50"/>
      <c r="V848" s="50"/>
      <c r="W848" s="50"/>
      <c r="X848" s="50"/>
      <c r="Y848" s="23">
        <v>8.2840000000000007</v>
      </c>
      <c r="Z848" s="23">
        <v>7.617</v>
      </c>
      <c r="AA848" s="23">
        <v>7.4340000000000002</v>
      </c>
      <c r="AB848" s="50"/>
      <c r="AC848" s="50"/>
      <c r="AD848" s="50"/>
      <c r="AE848" s="50"/>
      <c r="AF848" s="50"/>
      <c r="AG848" s="23">
        <v>6.5410000000000004</v>
      </c>
      <c r="AH848" s="50"/>
      <c r="AI848" s="6">
        <v>5.59</v>
      </c>
      <c r="AJ848" s="6">
        <v>5.8529999999999998</v>
      </c>
      <c r="AK848" s="6">
        <v>5.218</v>
      </c>
      <c r="AL848" s="6">
        <v>6.2009999999999996</v>
      </c>
      <c r="AM848" s="6">
        <v>6.2149999999999999</v>
      </c>
      <c r="AN848" s="6">
        <v>6.2</v>
      </c>
      <c r="AO848" s="6">
        <v>6.149</v>
      </c>
      <c r="AP848" s="3"/>
      <c r="AQ848" s="23" t="str">
        <f t="shared" si="811"/>
        <v/>
      </c>
      <c r="AR848" s="23" t="str">
        <f t="shared" si="834"/>
        <v/>
      </c>
      <c r="AS848" s="23" t="str">
        <f t="shared" si="835"/>
        <v/>
      </c>
      <c r="AT848" s="23" t="str">
        <f t="shared" si="813"/>
        <v/>
      </c>
      <c r="AU848" s="23" t="str">
        <f t="shared" si="814"/>
        <v/>
      </c>
      <c r="AV848" s="23" t="str">
        <f t="shared" si="815"/>
        <v/>
      </c>
      <c r="AW848" s="23" t="str">
        <f t="shared" si="816"/>
        <v/>
      </c>
      <c r="AX848" s="23" t="str">
        <f t="shared" si="817"/>
        <v/>
      </c>
      <c r="AY848" s="23" t="str">
        <f t="shared" si="818"/>
        <v/>
      </c>
      <c r="AZ848" s="23" t="str">
        <f t="shared" si="819"/>
        <v/>
      </c>
      <c r="BA848" s="23" t="str">
        <f t="shared" si="820"/>
        <v/>
      </c>
      <c r="BB848" s="23" t="str">
        <f t="shared" si="821"/>
        <v/>
      </c>
      <c r="BC848" s="23" t="str">
        <f t="shared" si="822"/>
        <v/>
      </c>
      <c r="BD848" s="23" t="str">
        <f t="shared" si="823"/>
        <v/>
      </c>
      <c r="BE848" s="23" t="str">
        <f t="shared" si="824"/>
        <v/>
      </c>
      <c r="BF848" s="23" t="str">
        <f t="shared" si="825"/>
        <v/>
      </c>
      <c r="BG848" s="23" t="str">
        <f t="shared" si="826"/>
        <v/>
      </c>
      <c r="BH848" s="23" t="str">
        <f t="shared" si="827"/>
        <v/>
      </c>
      <c r="BI848" s="23" t="str">
        <f t="shared" si="828"/>
        <v/>
      </c>
      <c r="BJ848" s="23" t="str">
        <f t="shared" si="829"/>
        <v/>
      </c>
      <c r="BK848" s="23" t="str">
        <f t="shared" si="830"/>
        <v/>
      </c>
      <c r="BL848" s="23" t="str">
        <f t="shared" si="831"/>
        <v/>
      </c>
      <c r="BM848" s="23" t="str">
        <f t="shared" si="832"/>
        <v/>
      </c>
      <c r="BN848" s="23" t="str">
        <f t="shared" si="833"/>
        <v/>
      </c>
      <c r="BP848" s="8" t="str">
        <f t="shared" si="778"/>
        <v/>
      </c>
      <c r="BQ848" s="8" t="str">
        <f t="shared" si="779"/>
        <v/>
      </c>
      <c r="BR848" s="8" t="str">
        <f t="shared" si="780"/>
        <v/>
      </c>
      <c r="BS848" s="8" t="str">
        <f t="shared" si="781"/>
        <v/>
      </c>
      <c r="BT848" s="8" t="str">
        <f t="shared" si="782"/>
        <v/>
      </c>
      <c r="BU848" s="8" t="str">
        <f t="shared" si="783"/>
        <v/>
      </c>
      <c r="BV848" s="8" t="str">
        <f t="shared" si="784"/>
        <v/>
      </c>
      <c r="BW848" s="8" t="str">
        <f t="shared" si="785"/>
        <v/>
      </c>
      <c r="BX848" s="8" t="str">
        <f t="shared" si="786"/>
        <v/>
      </c>
      <c r="BY848" s="8" t="str">
        <f t="shared" si="787"/>
        <v/>
      </c>
      <c r="BZ848" s="8" t="str">
        <f t="shared" si="788"/>
        <v/>
      </c>
      <c r="CA848" s="8" t="str">
        <f t="shared" si="789"/>
        <v/>
      </c>
      <c r="CB848" s="8" t="str">
        <f t="shared" si="790"/>
        <v/>
      </c>
      <c r="CC848" s="8" t="str">
        <f t="shared" si="791"/>
        <v/>
      </c>
      <c r="CD848" s="8" t="str">
        <f t="shared" si="792"/>
        <v/>
      </c>
      <c r="CE848" s="8" t="str">
        <f t="shared" si="793"/>
        <v/>
      </c>
      <c r="CF848" s="8" t="str">
        <f t="shared" si="794"/>
        <v/>
      </c>
      <c r="CG848" s="8" t="str">
        <f t="shared" si="795"/>
        <v/>
      </c>
      <c r="CH848" s="8" t="str">
        <f t="shared" si="796"/>
        <v/>
      </c>
      <c r="CI848" s="8" t="str">
        <f t="shared" si="797"/>
        <v/>
      </c>
      <c r="CJ848" s="8" t="str">
        <f t="shared" si="798"/>
        <v/>
      </c>
      <c r="CK848" s="8" t="str">
        <f t="shared" si="799"/>
        <v/>
      </c>
      <c r="CL848" s="8" t="str">
        <f t="shared" si="800"/>
        <v/>
      </c>
      <c r="CM848" s="8" t="str">
        <f t="shared" si="801"/>
        <v/>
      </c>
      <c r="CN848" s="8"/>
    </row>
    <row r="849" spans="1:92">
      <c r="A849" s="1">
        <f t="shared" si="752"/>
        <v>847</v>
      </c>
      <c r="B849" s="19"/>
      <c r="C849" s="1">
        <v>6</v>
      </c>
      <c r="D849" s="4">
        <f t="shared" si="810"/>
        <v>69</v>
      </c>
      <c r="E849" s="4" t="s">
        <v>254</v>
      </c>
      <c r="F849" s="4">
        <v>1</v>
      </c>
      <c r="G849" s="4" t="s">
        <v>13</v>
      </c>
      <c r="H849" s="4" t="s">
        <v>14</v>
      </c>
      <c r="I849" s="4"/>
      <c r="J849" s="5">
        <v>80.2</v>
      </c>
      <c r="K849" s="74"/>
      <c r="L849" s="40">
        <v>6.0510000000000002</v>
      </c>
      <c r="M849" s="133" t="s">
        <v>225</v>
      </c>
      <c r="N849" s="1" t="s">
        <v>15</v>
      </c>
      <c r="O849" s="23">
        <v>6.0510000000000002</v>
      </c>
      <c r="P849" s="1" t="s">
        <v>9</v>
      </c>
      <c r="Q849" s="3" t="s">
        <v>227</v>
      </c>
      <c r="R849" s="23">
        <v>6.08</v>
      </c>
      <c r="S849" s="23">
        <v>6.18</v>
      </c>
      <c r="T849" s="23">
        <v>6.8719999999999999</v>
      </c>
      <c r="U849" s="23">
        <v>6.3650000000000002</v>
      </c>
      <c r="V849" s="23">
        <v>6.6609999999999996</v>
      </c>
      <c r="W849" s="23">
        <v>6.3410000000000002</v>
      </c>
      <c r="X849" s="23">
        <v>6.3369999999999997</v>
      </c>
      <c r="Y849" s="6">
        <v>6.3159999999999998</v>
      </c>
      <c r="Z849" s="23">
        <v>6.1319999999999997</v>
      </c>
      <c r="AA849" s="52">
        <v>6.1440000000000001</v>
      </c>
      <c r="AB849" s="23">
        <v>6.6879999999999997</v>
      </c>
      <c r="AC849" s="23">
        <v>6.6559999999999997</v>
      </c>
      <c r="AD849" s="6">
        <v>6.4960000000000004</v>
      </c>
      <c r="AE849" s="23">
        <v>6.4160000000000004</v>
      </c>
      <c r="AF849" s="23">
        <v>6.2069999999999999</v>
      </c>
      <c r="AG849" s="23">
        <v>6.4980000000000002</v>
      </c>
      <c r="AH849" s="6">
        <f t="shared" si="812"/>
        <v>6.3525</v>
      </c>
      <c r="AI849" s="7">
        <v>6.79</v>
      </c>
      <c r="AJ849" s="7">
        <v>5.96</v>
      </c>
      <c r="AK849" s="7">
        <v>5.18</v>
      </c>
      <c r="AL849" s="7">
        <v>6.27</v>
      </c>
      <c r="AM849" s="7">
        <v>6.28</v>
      </c>
      <c r="AN849" s="7">
        <v>6.21</v>
      </c>
      <c r="AO849" s="7">
        <v>6.13</v>
      </c>
      <c r="AP849" s="3"/>
      <c r="AQ849" s="23">
        <f t="shared" si="811"/>
        <v>2.8999999999999915E-2</v>
      </c>
      <c r="AR849" s="23">
        <f t="shared" si="834"/>
        <v>0.12899999999999956</v>
      </c>
      <c r="AS849" s="23">
        <f t="shared" si="835"/>
        <v>0.82099999999999973</v>
      </c>
      <c r="AT849" s="23">
        <f t="shared" si="813"/>
        <v>0.31400000000000006</v>
      </c>
      <c r="AU849" s="23">
        <f t="shared" si="814"/>
        <v>0.60999999999999943</v>
      </c>
      <c r="AV849" s="23">
        <f t="shared" si="815"/>
        <v>0.29000000000000004</v>
      </c>
      <c r="AW849" s="23">
        <f t="shared" si="816"/>
        <v>0.28599999999999959</v>
      </c>
      <c r="AX849" s="23">
        <f t="shared" si="817"/>
        <v>0.26499999999999968</v>
      </c>
      <c r="AY849" s="23">
        <f t="shared" si="818"/>
        <v>8.0999999999999517E-2</v>
      </c>
      <c r="AZ849" s="23">
        <f t="shared" si="819"/>
        <v>9.2999999999999972E-2</v>
      </c>
      <c r="BA849" s="23">
        <f t="shared" si="820"/>
        <v>0.63699999999999957</v>
      </c>
      <c r="BB849" s="23">
        <f t="shared" si="821"/>
        <v>0.60499999999999954</v>
      </c>
      <c r="BC849" s="23">
        <f t="shared" si="822"/>
        <v>0.44500000000000028</v>
      </c>
      <c r="BD849" s="23">
        <f t="shared" si="823"/>
        <v>0.36500000000000021</v>
      </c>
      <c r="BE849" s="23">
        <f t="shared" si="824"/>
        <v>0.15599999999999969</v>
      </c>
      <c r="BF849" s="23">
        <f t="shared" si="825"/>
        <v>0.44700000000000006</v>
      </c>
      <c r="BG849" s="23">
        <f t="shared" si="826"/>
        <v>0.30149999999999988</v>
      </c>
      <c r="BH849" s="23">
        <f t="shared" si="827"/>
        <v>0.73899999999999988</v>
      </c>
      <c r="BI849" s="23">
        <f t="shared" si="828"/>
        <v>-9.1000000000000192E-2</v>
      </c>
      <c r="BJ849" s="23">
        <f t="shared" si="829"/>
        <v>-0.87100000000000044</v>
      </c>
      <c r="BK849" s="23">
        <f t="shared" si="830"/>
        <v>0.21899999999999942</v>
      </c>
      <c r="BL849" s="23">
        <f t="shared" si="831"/>
        <v>0.22900000000000009</v>
      </c>
      <c r="BM849" s="23">
        <f t="shared" si="832"/>
        <v>0.15899999999999981</v>
      </c>
      <c r="BN849" s="23">
        <f t="shared" si="833"/>
        <v>7.8999999999999737E-2</v>
      </c>
      <c r="BP849" s="8">
        <f t="shared" si="778"/>
        <v>2.8999999999999915E-2</v>
      </c>
      <c r="BQ849" s="8">
        <f t="shared" si="779"/>
        <v>0.12899999999999956</v>
      </c>
      <c r="BR849" s="8">
        <f t="shared" si="780"/>
        <v>0.82099999999999973</v>
      </c>
      <c r="BS849" s="8">
        <f t="shared" si="781"/>
        <v>0.31400000000000006</v>
      </c>
      <c r="BT849" s="8">
        <f t="shared" si="782"/>
        <v>0.60999999999999943</v>
      </c>
      <c r="BU849" s="8">
        <f t="shared" si="783"/>
        <v>0.29000000000000004</v>
      </c>
      <c r="BV849" s="8">
        <f t="shared" si="784"/>
        <v>0.28599999999999959</v>
      </c>
      <c r="BW849" s="8">
        <f t="shared" si="785"/>
        <v>0.26499999999999968</v>
      </c>
      <c r="BX849" s="8">
        <f t="shared" si="786"/>
        <v>8.0999999999999517E-2</v>
      </c>
      <c r="BY849" s="8">
        <f t="shared" si="787"/>
        <v>9.2999999999999972E-2</v>
      </c>
      <c r="BZ849" s="8">
        <f t="shared" si="788"/>
        <v>0.63699999999999957</v>
      </c>
      <c r="CA849" s="8">
        <f t="shared" si="789"/>
        <v>0.60499999999999954</v>
      </c>
      <c r="CB849" s="8">
        <f t="shared" si="790"/>
        <v>0.44500000000000028</v>
      </c>
      <c r="CC849" s="8">
        <f t="shared" si="791"/>
        <v>0.36500000000000021</v>
      </c>
      <c r="CD849" s="8">
        <f t="shared" si="792"/>
        <v>0.15599999999999969</v>
      </c>
      <c r="CE849" s="8">
        <f t="shared" si="793"/>
        <v>0.44700000000000006</v>
      </c>
      <c r="CF849" s="8">
        <f t="shared" si="794"/>
        <v>0.30149999999999988</v>
      </c>
      <c r="CG849" s="8">
        <f t="shared" si="795"/>
        <v>0.73899999999999988</v>
      </c>
      <c r="CH849" s="8">
        <f t="shared" si="796"/>
        <v>9.1000000000000192E-2</v>
      </c>
      <c r="CI849" s="8">
        <f t="shared" si="797"/>
        <v>0.87100000000000044</v>
      </c>
      <c r="CJ849" s="8">
        <f t="shared" si="798"/>
        <v>0.21899999999999942</v>
      </c>
      <c r="CK849" s="8">
        <f t="shared" si="799"/>
        <v>0.22900000000000009</v>
      </c>
      <c r="CL849" s="8">
        <f t="shared" si="800"/>
        <v>0.15899999999999981</v>
      </c>
      <c r="CM849" s="8">
        <f t="shared" si="801"/>
        <v>7.8999999999999737E-2</v>
      </c>
      <c r="CN849" s="8"/>
    </row>
    <row r="850" spans="1:92">
      <c r="A850" s="1">
        <f t="shared" si="752"/>
        <v>848</v>
      </c>
      <c r="B850" s="19"/>
      <c r="C850" s="1">
        <v>6</v>
      </c>
      <c r="D850" s="4">
        <f t="shared" si="810"/>
        <v>69</v>
      </c>
      <c r="E850" s="4" t="s">
        <v>182</v>
      </c>
      <c r="F850" s="4">
        <v>1</v>
      </c>
      <c r="G850" s="4" t="s">
        <v>16</v>
      </c>
      <c r="H850" s="4" t="s">
        <v>17</v>
      </c>
      <c r="I850" s="4"/>
      <c r="J850" s="5">
        <v>91</v>
      </c>
      <c r="K850" s="74"/>
      <c r="L850" s="40">
        <v>6.48</v>
      </c>
      <c r="M850" s="133" t="s">
        <v>225</v>
      </c>
      <c r="N850" s="1" t="s">
        <v>15</v>
      </c>
      <c r="O850" s="23">
        <v>6.524</v>
      </c>
      <c r="P850" s="1" t="s">
        <v>9</v>
      </c>
      <c r="Q850" s="3"/>
      <c r="R850" s="23">
        <v>5.96</v>
      </c>
      <c r="S850" s="23">
        <v>5.9770000000000003</v>
      </c>
      <c r="T850" s="23">
        <v>6.9139999999999997</v>
      </c>
      <c r="U850" s="23">
        <v>6.6</v>
      </c>
      <c r="V850" s="23">
        <v>6.6369999999999996</v>
      </c>
      <c r="W850" s="23">
        <v>6.51</v>
      </c>
      <c r="X850" s="23">
        <v>6.5190000000000001</v>
      </c>
      <c r="Y850" s="23">
        <v>6.5590000000000002</v>
      </c>
      <c r="Z850" s="23">
        <v>6.4660000000000002</v>
      </c>
      <c r="AA850" s="46">
        <v>6.4550000000000001</v>
      </c>
      <c r="AB850" s="23">
        <v>6.8289999999999997</v>
      </c>
      <c r="AC850" s="23">
        <v>6.7</v>
      </c>
      <c r="AD850" s="6">
        <v>6.4580000000000002</v>
      </c>
      <c r="AE850" s="23">
        <v>6.64</v>
      </c>
      <c r="AF850" s="23">
        <v>6.1029999999999998</v>
      </c>
      <c r="AG850" s="23">
        <v>6.7450000000000001</v>
      </c>
      <c r="AH850" s="6">
        <f t="shared" si="812"/>
        <v>6.4239999999999995</v>
      </c>
      <c r="AI850" s="11"/>
      <c r="AJ850" s="11"/>
      <c r="AK850" s="11"/>
      <c r="AL850" s="11"/>
      <c r="AM850" s="11"/>
      <c r="AN850" s="11"/>
      <c r="AO850" s="11"/>
      <c r="AP850" s="3"/>
      <c r="AQ850" s="23">
        <f t="shared" si="811"/>
        <v>-0.52000000000000046</v>
      </c>
      <c r="AR850" s="23">
        <f t="shared" si="834"/>
        <v>-0.50300000000000011</v>
      </c>
      <c r="AS850" s="23">
        <f t="shared" si="835"/>
        <v>0.43399999999999928</v>
      </c>
      <c r="AT850" s="23">
        <f t="shared" si="813"/>
        <v>0.11999999999999922</v>
      </c>
      <c r="AU850" s="23">
        <f t="shared" si="814"/>
        <v>0.15699999999999914</v>
      </c>
      <c r="AV850" s="23">
        <f t="shared" si="815"/>
        <v>2.9999999999999361E-2</v>
      </c>
      <c r="AW850" s="23">
        <f t="shared" si="816"/>
        <v>3.8999999999999702E-2</v>
      </c>
      <c r="AX850" s="23">
        <f t="shared" si="817"/>
        <v>7.8999999999999737E-2</v>
      </c>
      <c r="AY850" s="23">
        <f t="shared" si="818"/>
        <v>-1.4000000000000234E-2</v>
      </c>
      <c r="AZ850" s="23">
        <f t="shared" si="819"/>
        <v>-2.5000000000000355E-2</v>
      </c>
      <c r="BA850" s="23">
        <f t="shared" si="820"/>
        <v>0.34899999999999931</v>
      </c>
      <c r="BB850" s="23">
        <f t="shared" si="821"/>
        <v>0.21999999999999975</v>
      </c>
      <c r="BC850" s="23">
        <f t="shared" si="822"/>
        <v>-2.2000000000000242E-2</v>
      </c>
      <c r="BD850" s="23">
        <f t="shared" si="823"/>
        <v>0.15999999999999925</v>
      </c>
      <c r="BE850" s="23">
        <f t="shared" si="824"/>
        <v>-0.37700000000000067</v>
      </c>
      <c r="BF850" s="23">
        <f t="shared" si="825"/>
        <v>0.26499999999999968</v>
      </c>
      <c r="BG850" s="23">
        <f t="shared" si="826"/>
        <v>-5.6000000000000938E-2</v>
      </c>
      <c r="BH850" s="23" t="str">
        <f t="shared" si="827"/>
        <v/>
      </c>
      <c r="BI850" s="23" t="str">
        <f t="shared" si="828"/>
        <v/>
      </c>
      <c r="BJ850" s="23" t="str">
        <f t="shared" si="829"/>
        <v/>
      </c>
      <c r="BK850" s="23" t="str">
        <f t="shared" si="830"/>
        <v/>
      </c>
      <c r="BL850" s="23" t="str">
        <f t="shared" si="831"/>
        <v/>
      </c>
      <c r="BM850" s="23" t="str">
        <f t="shared" si="832"/>
        <v/>
      </c>
      <c r="BN850" s="23" t="str">
        <f t="shared" si="833"/>
        <v/>
      </c>
      <c r="BP850" s="8">
        <f t="shared" si="778"/>
        <v>0.52000000000000046</v>
      </c>
      <c r="BQ850" s="8">
        <f t="shared" si="779"/>
        <v>0.50300000000000011</v>
      </c>
      <c r="BR850" s="8">
        <f t="shared" si="780"/>
        <v>0.43399999999999928</v>
      </c>
      <c r="BS850" s="8">
        <f t="shared" si="781"/>
        <v>0.11999999999999922</v>
      </c>
      <c r="BT850" s="8">
        <f t="shared" si="782"/>
        <v>0.15699999999999914</v>
      </c>
      <c r="BU850" s="8">
        <f t="shared" si="783"/>
        <v>2.9999999999999361E-2</v>
      </c>
      <c r="BV850" s="8">
        <f t="shared" si="784"/>
        <v>3.8999999999999702E-2</v>
      </c>
      <c r="BW850" s="8">
        <f t="shared" si="785"/>
        <v>7.8999999999999737E-2</v>
      </c>
      <c r="BX850" s="8">
        <f t="shared" si="786"/>
        <v>1.4000000000000234E-2</v>
      </c>
      <c r="BY850" s="8">
        <f t="shared" si="787"/>
        <v>2.5000000000000355E-2</v>
      </c>
      <c r="BZ850" s="8">
        <f t="shared" si="788"/>
        <v>0.34899999999999931</v>
      </c>
      <c r="CA850" s="8">
        <f t="shared" si="789"/>
        <v>0.21999999999999975</v>
      </c>
      <c r="CB850" s="8">
        <f t="shared" si="790"/>
        <v>2.2000000000000242E-2</v>
      </c>
      <c r="CC850" s="8">
        <f t="shared" si="791"/>
        <v>0.15999999999999925</v>
      </c>
      <c r="CD850" s="8">
        <f t="shared" si="792"/>
        <v>0.37700000000000067</v>
      </c>
      <c r="CE850" s="8">
        <f t="shared" si="793"/>
        <v>0.26499999999999968</v>
      </c>
      <c r="CF850" s="8">
        <f t="shared" si="794"/>
        <v>5.6000000000000938E-2</v>
      </c>
      <c r="CG850" s="8" t="str">
        <f t="shared" si="795"/>
        <v/>
      </c>
      <c r="CH850" s="8" t="str">
        <f t="shared" si="796"/>
        <v/>
      </c>
      <c r="CI850" s="8" t="str">
        <f t="shared" si="797"/>
        <v/>
      </c>
      <c r="CJ850" s="8" t="str">
        <f t="shared" si="798"/>
        <v/>
      </c>
      <c r="CK850" s="8" t="str">
        <f t="shared" si="799"/>
        <v/>
      </c>
      <c r="CL850" s="8" t="str">
        <f t="shared" si="800"/>
        <v/>
      </c>
      <c r="CM850" s="8" t="str">
        <f t="shared" si="801"/>
        <v/>
      </c>
      <c r="CN850" s="8"/>
    </row>
    <row r="851" spans="1:92">
      <c r="A851" s="1">
        <f t="shared" si="752"/>
        <v>849</v>
      </c>
      <c r="B851" s="19"/>
      <c r="C851" s="1">
        <v>6</v>
      </c>
      <c r="D851" s="4">
        <f t="shared" si="810"/>
        <v>69</v>
      </c>
      <c r="E851" s="4" t="s">
        <v>187</v>
      </c>
      <c r="F851" s="4">
        <v>1</v>
      </c>
      <c r="G851" s="4" t="s">
        <v>13</v>
      </c>
      <c r="H851" s="4" t="s">
        <v>19</v>
      </c>
      <c r="I851" s="4"/>
      <c r="J851" s="5">
        <v>87.2</v>
      </c>
      <c r="K851" s="67">
        <v>0.01</v>
      </c>
      <c r="L851" s="40">
        <v>6.6740000000000004</v>
      </c>
      <c r="M851" s="133" t="s">
        <v>225</v>
      </c>
      <c r="N851" s="1" t="s">
        <v>15</v>
      </c>
      <c r="O851" s="23">
        <v>6.6760000000000002</v>
      </c>
      <c r="P851" s="1" t="s">
        <v>9</v>
      </c>
      <c r="Q851" s="3"/>
      <c r="R851" s="23">
        <v>6.7830000000000004</v>
      </c>
      <c r="S851" s="23">
        <v>6.6840000000000002</v>
      </c>
      <c r="T851" s="23">
        <v>7.2450000000000001</v>
      </c>
      <c r="U851" s="23">
        <v>6.7569999999999997</v>
      </c>
      <c r="V851" s="23">
        <v>7.0110000000000001</v>
      </c>
      <c r="W851" s="23">
        <v>6.79</v>
      </c>
      <c r="X851" s="23">
        <v>6.7919999999999998</v>
      </c>
      <c r="Y851" s="23">
        <v>6.8019999999999996</v>
      </c>
      <c r="Z851" s="23">
        <v>6.6849999999999996</v>
      </c>
      <c r="AA851" s="46">
        <v>6.702</v>
      </c>
      <c r="AB851" s="23">
        <v>7.1390000000000002</v>
      </c>
      <c r="AC851" s="23">
        <v>7.1059999999999999</v>
      </c>
      <c r="AD851" s="6">
        <v>6.9649999999999999</v>
      </c>
      <c r="AE851" s="23">
        <v>6.89</v>
      </c>
      <c r="AF851" s="23">
        <v>6.7160000000000002</v>
      </c>
      <c r="AG851" s="23">
        <v>6.8680000000000003</v>
      </c>
      <c r="AH851" s="6">
        <f t="shared" si="812"/>
        <v>6.7919999999999998</v>
      </c>
      <c r="AI851" s="11"/>
      <c r="AJ851" s="11"/>
      <c r="AK851" s="11"/>
      <c r="AL851" s="11"/>
      <c r="AM851" s="11"/>
      <c r="AN851" s="11"/>
      <c r="AO851" s="11"/>
      <c r="AP851" s="3"/>
      <c r="AQ851" s="23">
        <f t="shared" si="811"/>
        <v>0.10899999999999999</v>
      </c>
      <c r="AR851" s="23">
        <f t="shared" si="834"/>
        <v>9.9999999999997868E-3</v>
      </c>
      <c r="AS851" s="23">
        <f t="shared" si="835"/>
        <v>0.57099999999999973</v>
      </c>
      <c r="AT851" s="23">
        <f t="shared" si="813"/>
        <v>8.2999999999999297E-2</v>
      </c>
      <c r="AU851" s="23">
        <f t="shared" si="814"/>
        <v>0.33699999999999974</v>
      </c>
      <c r="AV851" s="23">
        <f t="shared" si="815"/>
        <v>0.11599999999999966</v>
      </c>
      <c r="AW851" s="23">
        <f t="shared" si="816"/>
        <v>0.11799999999999944</v>
      </c>
      <c r="AX851" s="23">
        <f t="shared" si="817"/>
        <v>0.12799999999999923</v>
      </c>
      <c r="AY851" s="23">
        <f t="shared" si="818"/>
        <v>1.0999999999999233E-2</v>
      </c>
      <c r="AZ851" s="23">
        <f t="shared" si="819"/>
        <v>2.7999999999999581E-2</v>
      </c>
      <c r="BA851" s="23">
        <f t="shared" si="820"/>
        <v>0.46499999999999986</v>
      </c>
      <c r="BB851" s="23">
        <f t="shared" si="821"/>
        <v>0.4319999999999995</v>
      </c>
      <c r="BC851" s="23">
        <f t="shared" si="822"/>
        <v>0.29099999999999948</v>
      </c>
      <c r="BD851" s="23">
        <f t="shared" si="823"/>
        <v>0.2159999999999993</v>
      </c>
      <c r="BE851" s="23">
        <f t="shared" si="824"/>
        <v>4.1999999999999815E-2</v>
      </c>
      <c r="BF851" s="23">
        <f t="shared" si="825"/>
        <v>0.19399999999999995</v>
      </c>
      <c r="BG851" s="23">
        <f t="shared" si="826"/>
        <v>0.11799999999999944</v>
      </c>
      <c r="BH851" s="23" t="str">
        <f t="shared" si="827"/>
        <v/>
      </c>
      <c r="BI851" s="23" t="str">
        <f t="shared" si="828"/>
        <v/>
      </c>
      <c r="BJ851" s="23" t="str">
        <f t="shared" si="829"/>
        <v/>
      </c>
      <c r="BK851" s="23" t="str">
        <f t="shared" si="830"/>
        <v/>
      </c>
      <c r="BL851" s="23" t="str">
        <f t="shared" si="831"/>
        <v/>
      </c>
      <c r="BM851" s="23" t="str">
        <f t="shared" si="832"/>
        <v/>
      </c>
      <c r="BN851" s="23" t="str">
        <f t="shared" si="833"/>
        <v/>
      </c>
      <c r="BP851" s="8">
        <f t="shared" si="778"/>
        <v>0.10899999999999999</v>
      </c>
      <c r="BQ851" s="8">
        <f t="shared" si="779"/>
        <v>9.9999999999997868E-3</v>
      </c>
      <c r="BR851" s="8">
        <f t="shared" si="780"/>
        <v>0.57099999999999973</v>
      </c>
      <c r="BS851" s="8">
        <f t="shared" si="781"/>
        <v>8.2999999999999297E-2</v>
      </c>
      <c r="BT851" s="8">
        <f t="shared" si="782"/>
        <v>0.33699999999999974</v>
      </c>
      <c r="BU851" s="8">
        <f t="shared" si="783"/>
        <v>0.11599999999999966</v>
      </c>
      <c r="BV851" s="8">
        <f t="shared" si="784"/>
        <v>0.11799999999999944</v>
      </c>
      <c r="BW851" s="8">
        <f t="shared" si="785"/>
        <v>0.12799999999999923</v>
      </c>
      <c r="BX851" s="8">
        <f t="shared" si="786"/>
        <v>1.0999999999999233E-2</v>
      </c>
      <c r="BY851" s="8">
        <f t="shared" si="787"/>
        <v>2.7999999999999581E-2</v>
      </c>
      <c r="BZ851" s="8">
        <f t="shared" si="788"/>
        <v>0.46499999999999986</v>
      </c>
      <c r="CA851" s="8">
        <f t="shared" si="789"/>
        <v>0.4319999999999995</v>
      </c>
      <c r="CB851" s="8">
        <f t="shared" si="790"/>
        <v>0.29099999999999948</v>
      </c>
      <c r="CC851" s="8">
        <f t="shared" si="791"/>
        <v>0.2159999999999993</v>
      </c>
      <c r="CD851" s="8">
        <f t="shared" si="792"/>
        <v>4.1999999999999815E-2</v>
      </c>
      <c r="CE851" s="8">
        <f t="shared" si="793"/>
        <v>0.19399999999999995</v>
      </c>
      <c r="CF851" s="8">
        <f t="shared" si="794"/>
        <v>0.11799999999999944</v>
      </c>
      <c r="CG851" s="8" t="str">
        <f t="shared" si="795"/>
        <v/>
      </c>
      <c r="CH851" s="8" t="str">
        <f t="shared" si="796"/>
        <v/>
      </c>
      <c r="CI851" s="8" t="str">
        <f t="shared" si="797"/>
        <v/>
      </c>
      <c r="CJ851" s="8" t="str">
        <f t="shared" si="798"/>
        <v/>
      </c>
      <c r="CK851" s="8" t="str">
        <f t="shared" si="799"/>
        <v/>
      </c>
      <c r="CL851" s="8" t="str">
        <f t="shared" si="800"/>
        <v/>
      </c>
      <c r="CM851" s="8" t="str">
        <f t="shared" si="801"/>
        <v/>
      </c>
      <c r="CN851" s="8"/>
    </row>
    <row r="852" spans="1:92">
      <c r="A852" s="1">
        <f t="shared" si="752"/>
        <v>850</v>
      </c>
      <c r="B852" s="19"/>
      <c r="C852" s="1">
        <v>6</v>
      </c>
      <c r="D852" s="4">
        <f t="shared" si="810"/>
        <v>69</v>
      </c>
      <c r="E852" s="4" t="s">
        <v>262</v>
      </c>
      <c r="F852" s="4">
        <v>1</v>
      </c>
      <c r="G852" s="4" t="s">
        <v>13</v>
      </c>
      <c r="H852" s="4" t="s">
        <v>14</v>
      </c>
      <c r="I852" s="4"/>
      <c r="J852" s="5">
        <v>85.1</v>
      </c>
      <c r="K852" s="74"/>
      <c r="L852" s="40">
        <v>6.8929999999999998</v>
      </c>
      <c r="M852" s="133" t="s">
        <v>225</v>
      </c>
      <c r="N852" s="1" t="s">
        <v>15</v>
      </c>
      <c r="O852" s="23">
        <v>6.8949999999999996</v>
      </c>
      <c r="P852" s="1" t="s">
        <v>9</v>
      </c>
      <c r="Q852" s="3" t="s">
        <v>227</v>
      </c>
      <c r="R852" s="23">
        <v>6.39</v>
      </c>
      <c r="S852" s="23">
        <v>6.9450000000000003</v>
      </c>
      <c r="T852" s="23">
        <v>7.55</v>
      </c>
      <c r="U852" s="23">
        <v>6.97</v>
      </c>
      <c r="V852" s="23">
        <v>7.3150000000000004</v>
      </c>
      <c r="W852" s="23">
        <v>7.0369999999999999</v>
      </c>
      <c r="X852" s="23">
        <v>7.0430000000000001</v>
      </c>
      <c r="Y852" s="23">
        <v>7.05</v>
      </c>
      <c r="Z852" s="23">
        <v>6.9169999999999998</v>
      </c>
      <c r="AA852" s="46">
        <v>6.9329999999999998</v>
      </c>
      <c r="AB852" s="23">
        <v>7.3860000000000001</v>
      </c>
      <c r="AC852" s="23">
        <v>7.3479999999999999</v>
      </c>
      <c r="AD852" s="6">
        <v>7.218</v>
      </c>
      <c r="AE852" s="23">
        <v>7.13</v>
      </c>
      <c r="AF852" s="23">
        <v>6.9740000000000002</v>
      </c>
      <c r="AG852" s="23">
        <v>7.2160000000000002</v>
      </c>
      <c r="AH852" s="6">
        <f t="shared" si="812"/>
        <v>7.0950000000000006</v>
      </c>
      <c r="AI852" s="7">
        <v>7.18</v>
      </c>
      <c r="AJ852" s="7">
        <v>6.59</v>
      </c>
      <c r="AK852" s="7">
        <v>5.89</v>
      </c>
      <c r="AL852" s="7">
        <v>6.79</v>
      </c>
      <c r="AM852" s="7">
        <v>6.72</v>
      </c>
      <c r="AN852" s="7">
        <v>6.83</v>
      </c>
      <c r="AO852" s="7">
        <v>6.76</v>
      </c>
      <c r="AP852" s="3"/>
      <c r="AQ852" s="23">
        <f t="shared" si="811"/>
        <v>-0.50300000000000011</v>
      </c>
      <c r="AR852" s="23">
        <f t="shared" si="834"/>
        <v>5.200000000000049E-2</v>
      </c>
      <c r="AS852" s="23">
        <f t="shared" si="835"/>
        <v>0.65700000000000003</v>
      </c>
      <c r="AT852" s="23">
        <f t="shared" si="813"/>
        <v>7.6999999999999957E-2</v>
      </c>
      <c r="AU852" s="23">
        <f t="shared" si="814"/>
        <v>0.4220000000000006</v>
      </c>
      <c r="AV852" s="23">
        <f t="shared" si="815"/>
        <v>0.14400000000000013</v>
      </c>
      <c r="AW852" s="23">
        <f t="shared" si="816"/>
        <v>0.15000000000000036</v>
      </c>
      <c r="AX852" s="23">
        <f t="shared" si="817"/>
        <v>0.15700000000000003</v>
      </c>
      <c r="AY852" s="23">
        <f t="shared" si="818"/>
        <v>2.4000000000000021E-2</v>
      </c>
      <c r="AZ852" s="23">
        <f t="shared" si="819"/>
        <v>4.0000000000000036E-2</v>
      </c>
      <c r="BA852" s="23">
        <f t="shared" si="820"/>
        <v>0.49300000000000033</v>
      </c>
      <c r="BB852" s="23">
        <f t="shared" si="821"/>
        <v>0.45500000000000007</v>
      </c>
      <c r="BC852" s="23">
        <f t="shared" si="822"/>
        <v>0.32500000000000018</v>
      </c>
      <c r="BD852" s="23">
        <f t="shared" si="823"/>
        <v>0.2370000000000001</v>
      </c>
      <c r="BE852" s="23">
        <f t="shared" si="824"/>
        <v>8.1000000000000405E-2</v>
      </c>
      <c r="BF852" s="23">
        <f t="shared" si="825"/>
        <v>0.3230000000000004</v>
      </c>
      <c r="BG852" s="23">
        <f t="shared" si="826"/>
        <v>0.20200000000000085</v>
      </c>
      <c r="BH852" s="23">
        <f t="shared" si="827"/>
        <v>0.28699999999999992</v>
      </c>
      <c r="BI852" s="23">
        <f t="shared" si="828"/>
        <v>-0.30299999999999994</v>
      </c>
      <c r="BJ852" s="23">
        <f t="shared" si="829"/>
        <v>-1.0030000000000001</v>
      </c>
      <c r="BK852" s="23">
        <f t="shared" si="830"/>
        <v>-0.10299999999999976</v>
      </c>
      <c r="BL852" s="23">
        <f t="shared" si="831"/>
        <v>-0.17300000000000004</v>
      </c>
      <c r="BM852" s="23">
        <f t="shared" si="832"/>
        <v>-6.2999999999999723E-2</v>
      </c>
      <c r="BN852" s="23">
        <f t="shared" si="833"/>
        <v>-0.13300000000000001</v>
      </c>
      <c r="BP852" s="8">
        <f t="shared" ref="BP852:BP915" si="836">IF(AQ852&lt;&gt;"",ABS(AQ852),"")</f>
        <v>0.50300000000000011</v>
      </c>
      <c r="BQ852" s="8">
        <f t="shared" ref="BQ852:BQ915" si="837">IF(AR852&lt;&gt;"",ABS(AR852),"")</f>
        <v>5.200000000000049E-2</v>
      </c>
      <c r="BR852" s="8">
        <f t="shared" ref="BR852:BR915" si="838">IF(AS852&lt;&gt;"",ABS(AS852),"")</f>
        <v>0.65700000000000003</v>
      </c>
      <c r="BS852" s="8">
        <f t="shared" ref="BS852:BS915" si="839">IF(AT852&lt;&gt;"",ABS(AT852),"")</f>
        <v>7.6999999999999957E-2</v>
      </c>
      <c r="BT852" s="8">
        <f t="shared" ref="BT852:BT915" si="840">IF(AU852&lt;&gt;"",ABS(AU852),"")</f>
        <v>0.4220000000000006</v>
      </c>
      <c r="BU852" s="8">
        <f t="shared" ref="BU852:BU915" si="841">IF(AV852&lt;&gt;"",ABS(AV852),"")</f>
        <v>0.14400000000000013</v>
      </c>
      <c r="BV852" s="8">
        <f t="shared" ref="BV852:BV915" si="842">IF(AW852&lt;&gt;"",ABS(AW852),"")</f>
        <v>0.15000000000000036</v>
      </c>
      <c r="BW852" s="8">
        <f t="shared" ref="BW852:BW915" si="843">IF(AX852&lt;&gt;"",ABS(AX852),"")</f>
        <v>0.15700000000000003</v>
      </c>
      <c r="BX852" s="8">
        <f t="shared" ref="BX852:BX915" si="844">IF(AY852&lt;&gt;"",ABS(AY852),"")</f>
        <v>2.4000000000000021E-2</v>
      </c>
      <c r="BY852" s="8">
        <f t="shared" ref="BY852:BY915" si="845">IF(AZ852&lt;&gt;"",ABS(AZ852),"")</f>
        <v>4.0000000000000036E-2</v>
      </c>
      <c r="BZ852" s="8">
        <f t="shared" ref="BZ852:BZ915" si="846">IF(BA852&lt;&gt;"",ABS(BA852),"")</f>
        <v>0.49300000000000033</v>
      </c>
      <c r="CA852" s="8">
        <f t="shared" ref="CA852:CA915" si="847">IF(BB852&lt;&gt;"",ABS(BB852),"")</f>
        <v>0.45500000000000007</v>
      </c>
      <c r="CB852" s="8">
        <f t="shared" ref="CB852:CB915" si="848">IF(BC852&lt;&gt;"",ABS(BC852),"")</f>
        <v>0.32500000000000018</v>
      </c>
      <c r="CC852" s="8">
        <f t="shared" ref="CC852:CC915" si="849">IF(BD852&lt;&gt;"",ABS(BD852),"")</f>
        <v>0.2370000000000001</v>
      </c>
      <c r="CD852" s="8">
        <f t="shared" ref="CD852:CD915" si="850">IF(BE852&lt;&gt;"",ABS(BE852),"")</f>
        <v>8.1000000000000405E-2</v>
      </c>
      <c r="CE852" s="8">
        <f t="shared" ref="CE852:CE915" si="851">IF(BF852&lt;&gt;"",ABS(BF852),"")</f>
        <v>0.3230000000000004</v>
      </c>
      <c r="CF852" s="8">
        <f t="shared" ref="CF852:CF915" si="852">IF(BG852&lt;&gt;"",ABS(BG852),"")</f>
        <v>0.20200000000000085</v>
      </c>
      <c r="CG852" s="8">
        <f t="shared" ref="CG852:CG915" si="853">IF(BH852&lt;&gt;"",ABS(BH852),"")</f>
        <v>0.28699999999999992</v>
      </c>
      <c r="CH852" s="8">
        <f t="shared" ref="CH852:CH915" si="854">IF(BI852&lt;&gt;"",ABS(BI852),"")</f>
        <v>0.30299999999999994</v>
      </c>
      <c r="CI852" s="8">
        <f t="shared" ref="CI852:CI915" si="855">IF(BJ852&lt;&gt;"",ABS(BJ852),"")</f>
        <v>1.0030000000000001</v>
      </c>
      <c r="CJ852" s="8">
        <f t="shared" ref="CJ852:CJ915" si="856">IF(BK852&lt;&gt;"",ABS(BK852),"")</f>
        <v>0.10299999999999976</v>
      </c>
      <c r="CK852" s="8">
        <f t="shared" ref="CK852:CK915" si="857">IF(BL852&lt;&gt;"",ABS(BL852),"")</f>
        <v>0.17300000000000004</v>
      </c>
      <c r="CL852" s="8">
        <f t="shared" ref="CL852:CL915" si="858">IF(BM852&lt;&gt;"",ABS(BM852),"")</f>
        <v>6.2999999999999723E-2</v>
      </c>
      <c r="CM852" s="8">
        <f t="shared" ref="CM852:CM915" si="859">IF(BN852&lt;&gt;"",ABS(BN852),"")</f>
        <v>0.13300000000000001</v>
      </c>
      <c r="CN852" s="8"/>
    </row>
    <row r="853" spans="1:92">
      <c r="A853" s="1">
        <f t="shared" si="752"/>
        <v>851</v>
      </c>
      <c r="B853" s="19"/>
      <c r="C853" s="1">
        <v>6</v>
      </c>
      <c r="D853" s="4">
        <f t="shared" si="810"/>
        <v>69</v>
      </c>
      <c r="E853" s="4" t="s">
        <v>187</v>
      </c>
      <c r="F853" s="4">
        <v>3</v>
      </c>
      <c r="G853" s="4" t="s">
        <v>13</v>
      </c>
      <c r="H853" s="4" t="s">
        <v>14</v>
      </c>
      <c r="I853" s="4"/>
      <c r="J853" s="5">
        <v>97.1</v>
      </c>
      <c r="K853" s="74"/>
      <c r="L853" s="40">
        <v>1.86</v>
      </c>
      <c r="M853" s="132" t="s">
        <v>127</v>
      </c>
      <c r="N853" s="1" t="s">
        <v>15</v>
      </c>
      <c r="O853" s="23">
        <v>1.8670000000000002</v>
      </c>
      <c r="P853" s="1" t="s">
        <v>9</v>
      </c>
      <c r="Q853" s="3" t="s">
        <v>227</v>
      </c>
      <c r="R853" s="23">
        <v>2.1240000000000001</v>
      </c>
      <c r="S853" s="23">
        <v>1.8140000000000001</v>
      </c>
      <c r="T853" s="23">
        <v>2.3130000000000002</v>
      </c>
      <c r="U853" s="23">
        <v>1.7749999999999999</v>
      </c>
      <c r="V853" s="23">
        <v>1.9610000000000001</v>
      </c>
      <c r="W853" s="50"/>
      <c r="X853" s="50"/>
      <c r="Y853" s="50"/>
      <c r="Z853" s="23">
        <v>1.8520000000000001</v>
      </c>
      <c r="AA853" s="50"/>
      <c r="AB853" s="23">
        <v>2.206</v>
      </c>
      <c r="AC853" s="23">
        <v>2.1720000000000002</v>
      </c>
      <c r="AD853" s="6">
        <v>2.0529999999999999</v>
      </c>
      <c r="AE853" s="23">
        <v>1.9830000000000001</v>
      </c>
      <c r="AF853" s="23">
        <v>1.85</v>
      </c>
      <c r="AG853" s="23">
        <v>1.7370000000000001</v>
      </c>
      <c r="AH853" s="6">
        <f t="shared" si="812"/>
        <v>1.7935000000000001</v>
      </c>
      <c r="AI853" s="7">
        <v>2.38</v>
      </c>
      <c r="AJ853" s="7">
        <v>1.7</v>
      </c>
      <c r="AK853" s="7">
        <v>1.31</v>
      </c>
      <c r="AL853" s="7">
        <v>1.94</v>
      </c>
      <c r="AM853" s="7">
        <v>1.93</v>
      </c>
      <c r="AN853" s="7">
        <v>1.78</v>
      </c>
      <c r="AO853" s="7">
        <v>1.73</v>
      </c>
      <c r="AP853" s="3"/>
      <c r="AQ853" s="23">
        <f t="shared" si="811"/>
        <v>0.26400000000000001</v>
      </c>
      <c r="AR853" s="23">
        <f t="shared" si="834"/>
        <v>-4.6000000000000041E-2</v>
      </c>
      <c r="AS853" s="23">
        <f t="shared" si="835"/>
        <v>0.45300000000000007</v>
      </c>
      <c r="AT853" s="23">
        <f t="shared" si="813"/>
        <v>-8.5000000000000187E-2</v>
      </c>
      <c r="AU853" s="23">
        <f t="shared" si="814"/>
        <v>0.10099999999999998</v>
      </c>
      <c r="AV853" s="23" t="str">
        <f t="shared" si="815"/>
        <v/>
      </c>
      <c r="AW853" s="23" t="str">
        <f t="shared" si="816"/>
        <v/>
      </c>
      <c r="AX853" s="23" t="str">
        <f t="shared" si="817"/>
        <v/>
      </c>
      <c r="AY853" s="23">
        <f t="shared" si="818"/>
        <v>-8.0000000000000071E-3</v>
      </c>
      <c r="AZ853" s="23" t="str">
        <f t="shared" si="819"/>
        <v/>
      </c>
      <c r="BA853" s="23">
        <f t="shared" si="820"/>
        <v>0.34599999999999986</v>
      </c>
      <c r="BB853" s="23">
        <f t="shared" si="821"/>
        <v>0.31200000000000006</v>
      </c>
      <c r="BC853" s="23">
        <f t="shared" si="822"/>
        <v>0.19299999999999984</v>
      </c>
      <c r="BD853" s="23">
        <f t="shared" si="823"/>
        <v>0.123</v>
      </c>
      <c r="BE853" s="23">
        <f t="shared" si="824"/>
        <v>-1.0000000000000009E-2</v>
      </c>
      <c r="BF853" s="23">
        <f t="shared" si="825"/>
        <v>-0.123</v>
      </c>
      <c r="BG853" s="23">
        <f t="shared" si="826"/>
        <v>-6.6500000000000004E-2</v>
      </c>
      <c r="BH853" s="23">
        <f t="shared" si="827"/>
        <v>0.5199999999999998</v>
      </c>
      <c r="BI853" s="23">
        <f t="shared" si="828"/>
        <v>-0.16000000000000014</v>
      </c>
      <c r="BJ853" s="23">
        <f t="shared" si="829"/>
        <v>-0.55000000000000004</v>
      </c>
      <c r="BK853" s="23">
        <f t="shared" si="830"/>
        <v>7.9999999999999849E-2</v>
      </c>
      <c r="BL853" s="23">
        <f t="shared" si="831"/>
        <v>6.999999999999984E-2</v>
      </c>
      <c r="BM853" s="23">
        <f t="shared" si="832"/>
        <v>-8.0000000000000071E-2</v>
      </c>
      <c r="BN853" s="23">
        <f t="shared" si="833"/>
        <v>-0.13000000000000012</v>
      </c>
      <c r="BP853" s="8">
        <f t="shared" si="836"/>
        <v>0.26400000000000001</v>
      </c>
      <c r="BQ853" s="8">
        <f t="shared" si="837"/>
        <v>4.6000000000000041E-2</v>
      </c>
      <c r="BR853" s="8">
        <f t="shared" si="838"/>
        <v>0.45300000000000007</v>
      </c>
      <c r="BS853" s="8">
        <f t="shared" si="839"/>
        <v>8.5000000000000187E-2</v>
      </c>
      <c r="BT853" s="8">
        <f t="shared" si="840"/>
        <v>0.10099999999999998</v>
      </c>
      <c r="BU853" s="8" t="str">
        <f t="shared" si="841"/>
        <v/>
      </c>
      <c r="BV853" s="8" t="str">
        <f t="shared" si="842"/>
        <v/>
      </c>
      <c r="BW853" s="8" t="str">
        <f t="shared" si="843"/>
        <v/>
      </c>
      <c r="BX853" s="8">
        <f t="shared" si="844"/>
        <v>8.0000000000000071E-3</v>
      </c>
      <c r="BY853" s="8" t="str">
        <f t="shared" si="845"/>
        <v/>
      </c>
      <c r="BZ853" s="8">
        <f t="shared" si="846"/>
        <v>0.34599999999999986</v>
      </c>
      <c r="CA853" s="8">
        <f t="shared" si="847"/>
        <v>0.31200000000000006</v>
      </c>
      <c r="CB853" s="8">
        <f t="shared" si="848"/>
        <v>0.19299999999999984</v>
      </c>
      <c r="CC853" s="8">
        <f t="shared" si="849"/>
        <v>0.123</v>
      </c>
      <c r="CD853" s="8">
        <f t="shared" si="850"/>
        <v>1.0000000000000009E-2</v>
      </c>
      <c r="CE853" s="8">
        <f t="shared" si="851"/>
        <v>0.123</v>
      </c>
      <c r="CF853" s="8">
        <f t="shared" si="852"/>
        <v>6.6500000000000004E-2</v>
      </c>
      <c r="CG853" s="8">
        <f t="shared" si="853"/>
        <v>0.5199999999999998</v>
      </c>
      <c r="CH853" s="8">
        <f t="shared" si="854"/>
        <v>0.16000000000000014</v>
      </c>
      <c r="CI853" s="8">
        <f t="shared" si="855"/>
        <v>0.55000000000000004</v>
      </c>
      <c r="CJ853" s="8">
        <f t="shared" si="856"/>
        <v>7.9999999999999849E-2</v>
      </c>
      <c r="CK853" s="8">
        <f t="shared" si="857"/>
        <v>6.999999999999984E-2</v>
      </c>
      <c r="CL853" s="8">
        <f t="shared" si="858"/>
        <v>8.0000000000000071E-2</v>
      </c>
      <c r="CM853" s="8">
        <f t="shared" si="859"/>
        <v>0.13000000000000012</v>
      </c>
      <c r="CN853" s="8"/>
    </row>
    <row r="854" spans="1:92">
      <c r="A854" s="1">
        <f t="shared" si="752"/>
        <v>852</v>
      </c>
      <c r="B854" s="19"/>
      <c r="C854" s="1">
        <v>6</v>
      </c>
      <c r="D854" s="4">
        <f t="shared" si="810"/>
        <v>69</v>
      </c>
      <c r="E854" s="4" t="s">
        <v>170</v>
      </c>
      <c r="F854" s="4">
        <v>3</v>
      </c>
      <c r="G854" s="4" t="s">
        <v>13</v>
      </c>
      <c r="H854" s="4" t="s">
        <v>14</v>
      </c>
      <c r="I854" s="4"/>
      <c r="J854" s="5">
        <v>96.3</v>
      </c>
      <c r="K854" s="74"/>
      <c r="L854" s="40">
        <v>3.4430000000000005</v>
      </c>
      <c r="M854" s="132" t="s">
        <v>127</v>
      </c>
      <c r="N854" s="1" t="s">
        <v>15</v>
      </c>
      <c r="O854" s="23">
        <v>3.4540000000000011</v>
      </c>
      <c r="P854" s="1" t="s">
        <v>9</v>
      </c>
      <c r="Q854" s="3" t="s">
        <v>227</v>
      </c>
      <c r="R854" s="23">
        <v>3.9969999999999999</v>
      </c>
      <c r="S854" s="23">
        <v>3.3119999999999998</v>
      </c>
      <c r="T854" s="23">
        <v>3.9159999999999999</v>
      </c>
      <c r="U854" s="23">
        <v>3.548</v>
      </c>
      <c r="V854" s="23">
        <v>3.6629999999999998</v>
      </c>
      <c r="W854" s="50"/>
      <c r="X854" s="50"/>
      <c r="Y854" s="50"/>
      <c r="Z854" s="23">
        <v>3.4350000000000001</v>
      </c>
      <c r="AA854" s="50"/>
      <c r="AB854" s="23">
        <v>3.851</v>
      </c>
      <c r="AC854" s="23">
        <v>3.81</v>
      </c>
      <c r="AD854" s="6">
        <v>3.6440000000000001</v>
      </c>
      <c r="AE854" s="23">
        <v>3.6160000000000001</v>
      </c>
      <c r="AF854" s="23">
        <v>3.3540000000000001</v>
      </c>
      <c r="AG854" s="23">
        <v>3.54</v>
      </c>
      <c r="AH854" s="6">
        <f t="shared" si="812"/>
        <v>3.4470000000000001</v>
      </c>
      <c r="AI854" s="7">
        <v>4.0599999999999996</v>
      </c>
      <c r="AJ854" s="7">
        <v>3.26</v>
      </c>
      <c r="AK854" s="7">
        <v>2.78</v>
      </c>
      <c r="AL854" s="7">
        <v>3.52</v>
      </c>
      <c r="AM854" s="7">
        <v>3.52</v>
      </c>
      <c r="AN854" s="7">
        <v>3.41</v>
      </c>
      <c r="AO854" s="7">
        <v>3.36</v>
      </c>
      <c r="AP854" s="3"/>
      <c r="AQ854" s="23">
        <f t="shared" si="811"/>
        <v>0.55399999999999938</v>
      </c>
      <c r="AR854" s="23">
        <f t="shared" si="834"/>
        <v>-0.13100000000000067</v>
      </c>
      <c r="AS854" s="23">
        <f t="shared" si="835"/>
        <v>0.47299999999999942</v>
      </c>
      <c r="AT854" s="23">
        <f t="shared" si="813"/>
        <v>0.10499999999999954</v>
      </c>
      <c r="AU854" s="23">
        <f t="shared" si="814"/>
        <v>0.21999999999999931</v>
      </c>
      <c r="AV854" s="23" t="str">
        <f t="shared" si="815"/>
        <v/>
      </c>
      <c r="AW854" s="23" t="str">
        <f t="shared" si="816"/>
        <v/>
      </c>
      <c r="AX854" s="23" t="str">
        <f t="shared" si="817"/>
        <v/>
      </c>
      <c r="AY854" s="23">
        <f t="shared" si="818"/>
        <v>-8.0000000000004512E-3</v>
      </c>
      <c r="AZ854" s="23" t="str">
        <f t="shared" si="819"/>
        <v/>
      </c>
      <c r="BA854" s="23">
        <f t="shared" si="820"/>
        <v>0.40799999999999947</v>
      </c>
      <c r="BB854" s="23">
        <f t="shared" si="821"/>
        <v>0.36699999999999955</v>
      </c>
      <c r="BC854" s="23">
        <f t="shared" si="822"/>
        <v>0.20099999999999962</v>
      </c>
      <c r="BD854" s="23">
        <f t="shared" si="823"/>
        <v>0.1729999999999996</v>
      </c>
      <c r="BE854" s="23">
        <f t="shared" si="824"/>
        <v>-8.9000000000000412E-2</v>
      </c>
      <c r="BF854" s="23">
        <f t="shared" si="825"/>
        <v>9.6999999999999531E-2</v>
      </c>
      <c r="BG854" s="23">
        <f t="shared" si="826"/>
        <v>3.9999999999995595E-3</v>
      </c>
      <c r="BH854" s="23">
        <f t="shared" si="827"/>
        <v>0.6169999999999991</v>
      </c>
      <c r="BI854" s="23">
        <f t="shared" si="828"/>
        <v>-0.18300000000000072</v>
      </c>
      <c r="BJ854" s="23">
        <f t="shared" si="829"/>
        <v>-0.6630000000000007</v>
      </c>
      <c r="BK854" s="23">
        <f t="shared" si="830"/>
        <v>7.6999999999999513E-2</v>
      </c>
      <c r="BL854" s="23">
        <f t="shared" si="831"/>
        <v>7.6999999999999513E-2</v>
      </c>
      <c r="BM854" s="23">
        <f t="shared" si="832"/>
        <v>-3.3000000000000362E-2</v>
      </c>
      <c r="BN854" s="23">
        <f t="shared" si="833"/>
        <v>-8.3000000000000629E-2</v>
      </c>
      <c r="BP854" s="8">
        <f t="shared" si="836"/>
        <v>0.55399999999999938</v>
      </c>
      <c r="BQ854" s="8">
        <f t="shared" si="837"/>
        <v>0.13100000000000067</v>
      </c>
      <c r="BR854" s="8">
        <f t="shared" si="838"/>
        <v>0.47299999999999942</v>
      </c>
      <c r="BS854" s="8">
        <f t="shared" si="839"/>
        <v>0.10499999999999954</v>
      </c>
      <c r="BT854" s="8">
        <f t="shared" si="840"/>
        <v>0.21999999999999931</v>
      </c>
      <c r="BU854" s="8" t="str">
        <f t="shared" si="841"/>
        <v/>
      </c>
      <c r="BV854" s="8" t="str">
        <f t="shared" si="842"/>
        <v/>
      </c>
      <c r="BW854" s="8" t="str">
        <f t="shared" si="843"/>
        <v/>
      </c>
      <c r="BX854" s="8">
        <f t="shared" si="844"/>
        <v>8.0000000000004512E-3</v>
      </c>
      <c r="BY854" s="8" t="str">
        <f t="shared" si="845"/>
        <v/>
      </c>
      <c r="BZ854" s="8">
        <f t="shared" si="846"/>
        <v>0.40799999999999947</v>
      </c>
      <c r="CA854" s="8">
        <f t="shared" si="847"/>
        <v>0.36699999999999955</v>
      </c>
      <c r="CB854" s="8">
        <f t="shared" si="848"/>
        <v>0.20099999999999962</v>
      </c>
      <c r="CC854" s="8">
        <f t="shared" si="849"/>
        <v>0.1729999999999996</v>
      </c>
      <c r="CD854" s="8">
        <f t="shared" si="850"/>
        <v>8.9000000000000412E-2</v>
      </c>
      <c r="CE854" s="8">
        <f t="shared" si="851"/>
        <v>9.6999999999999531E-2</v>
      </c>
      <c r="CF854" s="8">
        <f t="shared" si="852"/>
        <v>3.9999999999995595E-3</v>
      </c>
      <c r="CG854" s="8">
        <f t="shared" si="853"/>
        <v>0.6169999999999991</v>
      </c>
      <c r="CH854" s="8">
        <f t="shared" si="854"/>
        <v>0.18300000000000072</v>
      </c>
      <c r="CI854" s="8">
        <f t="shared" si="855"/>
        <v>0.6630000000000007</v>
      </c>
      <c r="CJ854" s="8">
        <f t="shared" si="856"/>
        <v>7.6999999999999513E-2</v>
      </c>
      <c r="CK854" s="8">
        <f t="shared" si="857"/>
        <v>7.6999999999999513E-2</v>
      </c>
      <c r="CL854" s="8">
        <f t="shared" si="858"/>
        <v>3.3000000000000362E-2</v>
      </c>
      <c r="CM854" s="8">
        <f t="shared" si="859"/>
        <v>8.3000000000000629E-2</v>
      </c>
      <c r="CN854" s="8"/>
    </row>
    <row r="855" spans="1:92">
      <c r="A855" s="1">
        <f t="shared" ref="A855:A918" si="860">A854+1</f>
        <v>853</v>
      </c>
      <c r="B855" s="19"/>
      <c r="C855" s="1">
        <v>6</v>
      </c>
      <c r="D855" s="4">
        <f t="shared" si="810"/>
        <v>69</v>
      </c>
      <c r="E855" s="4" t="s">
        <v>263</v>
      </c>
      <c r="F855" s="4">
        <v>3</v>
      </c>
      <c r="G855" s="4" t="s">
        <v>13</v>
      </c>
      <c r="H855" s="4" t="s">
        <v>14</v>
      </c>
      <c r="I855" s="4"/>
      <c r="J855" s="5">
        <v>97</v>
      </c>
      <c r="K855" s="74"/>
      <c r="L855" s="40">
        <v>4.2030000000000003</v>
      </c>
      <c r="M855" s="132" t="s">
        <v>127</v>
      </c>
      <c r="N855" s="1" t="s">
        <v>15</v>
      </c>
      <c r="O855" s="23">
        <v>4.2050000000000001</v>
      </c>
      <c r="P855" s="1" t="s">
        <v>9</v>
      </c>
      <c r="Q855" s="3" t="s">
        <v>227</v>
      </c>
      <c r="R855" s="23">
        <v>4.5640000000000001</v>
      </c>
      <c r="S855" s="23">
        <v>4.2699999999999996</v>
      </c>
      <c r="T855" s="23">
        <v>4.5410000000000004</v>
      </c>
      <c r="U855" s="23">
        <v>4.1680000000000001</v>
      </c>
      <c r="V855" s="23">
        <v>4.3070000000000004</v>
      </c>
      <c r="W855" s="50"/>
      <c r="X855" s="50"/>
      <c r="Y855" s="50"/>
      <c r="Z855" s="23">
        <v>4.2050000000000001</v>
      </c>
      <c r="AA855" s="50"/>
      <c r="AB855" s="23">
        <v>4.5220000000000002</v>
      </c>
      <c r="AC855" s="23">
        <v>4.5190000000000001</v>
      </c>
      <c r="AD855" s="6">
        <v>4.4379999999999997</v>
      </c>
      <c r="AE855" s="23">
        <v>4.3179999999999996</v>
      </c>
      <c r="AF855" s="23">
        <v>4.2679999999999998</v>
      </c>
      <c r="AG855" s="23">
        <v>4.0579999999999998</v>
      </c>
      <c r="AH855" s="6">
        <f t="shared" si="812"/>
        <v>4.1630000000000003</v>
      </c>
      <c r="AI855" s="7">
        <v>4.66</v>
      </c>
      <c r="AJ855" s="7">
        <v>4.0999999999999996</v>
      </c>
      <c r="AK855" s="7">
        <v>3.62</v>
      </c>
      <c r="AL855" s="7">
        <v>4.32</v>
      </c>
      <c r="AM855" s="7">
        <v>4.3</v>
      </c>
      <c r="AN855" s="7">
        <v>4.29</v>
      </c>
      <c r="AO855" s="7">
        <v>4.24</v>
      </c>
      <c r="AP855" s="3"/>
      <c r="AQ855" s="23">
        <f t="shared" si="811"/>
        <v>0.36099999999999977</v>
      </c>
      <c r="AR855" s="23">
        <f t="shared" si="834"/>
        <v>6.6999999999999282E-2</v>
      </c>
      <c r="AS855" s="23">
        <f t="shared" si="835"/>
        <v>0.33800000000000008</v>
      </c>
      <c r="AT855" s="23">
        <f t="shared" si="813"/>
        <v>-3.5000000000000142E-2</v>
      </c>
      <c r="AU855" s="23">
        <f t="shared" si="814"/>
        <v>0.10400000000000009</v>
      </c>
      <c r="AV855" s="23" t="str">
        <f t="shared" si="815"/>
        <v/>
      </c>
      <c r="AW855" s="23" t="str">
        <f t="shared" si="816"/>
        <v/>
      </c>
      <c r="AX855" s="23" t="str">
        <f t="shared" si="817"/>
        <v/>
      </c>
      <c r="AY855" s="23">
        <f t="shared" si="818"/>
        <v>1.9999999999997797E-3</v>
      </c>
      <c r="AZ855" s="23" t="str">
        <f t="shared" si="819"/>
        <v/>
      </c>
      <c r="BA855" s="23">
        <f t="shared" si="820"/>
        <v>0.31899999999999995</v>
      </c>
      <c r="BB855" s="23">
        <f t="shared" si="821"/>
        <v>0.31599999999999984</v>
      </c>
      <c r="BC855" s="23">
        <f t="shared" si="822"/>
        <v>0.23499999999999943</v>
      </c>
      <c r="BD855" s="23">
        <f t="shared" si="823"/>
        <v>0.11499999999999932</v>
      </c>
      <c r="BE855" s="23">
        <f t="shared" si="824"/>
        <v>6.4999999999999503E-2</v>
      </c>
      <c r="BF855" s="23">
        <f t="shared" si="825"/>
        <v>-0.14500000000000046</v>
      </c>
      <c r="BG855" s="23">
        <f t="shared" si="826"/>
        <v>-4.0000000000000036E-2</v>
      </c>
      <c r="BH855" s="23">
        <f t="shared" si="827"/>
        <v>0.45699999999999985</v>
      </c>
      <c r="BI855" s="23">
        <f t="shared" si="828"/>
        <v>-0.10300000000000065</v>
      </c>
      <c r="BJ855" s="23">
        <f t="shared" si="829"/>
        <v>-0.58300000000000018</v>
      </c>
      <c r="BK855" s="23">
        <f t="shared" si="830"/>
        <v>0.11699999999999999</v>
      </c>
      <c r="BL855" s="23">
        <f t="shared" si="831"/>
        <v>9.6999999999999531E-2</v>
      </c>
      <c r="BM855" s="23">
        <f t="shared" si="832"/>
        <v>8.6999999999999744E-2</v>
      </c>
      <c r="BN855" s="23">
        <f t="shared" si="833"/>
        <v>3.6999999999999922E-2</v>
      </c>
      <c r="BP855" s="8">
        <f t="shared" si="836"/>
        <v>0.36099999999999977</v>
      </c>
      <c r="BQ855" s="8">
        <f t="shared" si="837"/>
        <v>6.6999999999999282E-2</v>
      </c>
      <c r="BR855" s="8">
        <f t="shared" si="838"/>
        <v>0.33800000000000008</v>
      </c>
      <c r="BS855" s="8">
        <f t="shared" si="839"/>
        <v>3.5000000000000142E-2</v>
      </c>
      <c r="BT855" s="8">
        <f t="shared" si="840"/>
        <v>0.10400000000000009</v>
      </c>
      <c r="BU855" s="8" t="str">
        <f t="shared" si="841"/>
        <v/>
      </c>
      <c r="BV855" s="8" t="str">
        <f t="shared" si="842"/>
        <v/>
      </c>
      <c r="BW855" s="8" t="str">
        <f t="shared" si="843"/>
        <v/>
      </c>
      <c r="BX855" s="8">
        <f t="shared" si="844"/>
        <v>1.9999999999997797E-3</v>
      </c>
      <c r="BY855" s="8" t="str">
        <f t="shared" si="845"/>
        <v/>
      </c>
      <c r="BZ855" s="8">
        <f t="shared" si="846"/>
        <v>0.31899999999999995</v>
      </c>
      <c r="CA855" s="8">
        <f t="shared" si="847"/>
        <v>0.31599999999999984</v>
      </c>
      <c r="CB855" s="8">
        <f t="shared" si="848"/>
        <v>0.23499999999999943</v>
      </c>
      <c r="CC855" s="8">
        <f t="shared" si="849"/>
        <v>0.11499999999999932</v>
      </c>
      <c r="CD855" s="8">
        <f t="shared" si="850"/>
        <v>6.4999999999999503E-2</v>
      </c>
      <c r="CE855" s="8">
        <f t="shared" si="851"/>
        <v>0.14500000000000046</v>
      </c>
      <c r="CF855" s="8">
        <f t="shared" si="852"/>
        <v>4.0000000000000036E-2</v>
      </c>
      <c r="CG855" s="8">
        <f t="shared" si="853"/>
        <v>0.45699999999999985</v>
      </c>
      <c r="CH855" s="8">
        <f t="shared" si="854"/>
        <v>0.10300000000000065</v>
      </c>
      <c r="CI855" s="8">
        <f t="shared" si="855"/>
        <v>0.58300000000000018</v>
      </c>
      <c r="CJ855" s="8">
        <f t="shared" si="856"/>
        <v>0.11699999999999999</v>
      </c>
      <c r="CK855" s="8">
        <f t="shared" si="857"/>
        <v>9.6999999999999531E-2</v>
      </c>
      <c r="CL855" s="8">
        <f t="shared" si="858"/>
        <v>8.6999999999999744E-2</v>
      </c>
      <c r="CM855" s="8">
        <f t="shared" si="859"/>
        <v>3.6999999999999922E-2</v>
      </c>
      <c r="CN855" s="8"/>
    </row>
    <row r="856" spans="1:92">
      <c r="A856" s="1">
        <f t="shared" si="860"/>
        <v>854</v>
      </c>
      <c r="B856" s="19"/>
      <c r="C856" s="1">
        <v>6</v>
      </c>
      <c r="D856" s="4">
        <f t="shared" si="810"/>
        <v>69</v>
      </c>
      <c r="E856" s="4" t="s">
        <v>184</v>
      </c>
      <c r="F856" s="4">
        <v>3</v>
      </c>
      <c r="G856" s="4" t="s">
        <v>13</v>
      </c>
      <c r="H856" s="4" t="s">
        <v>19</v>
      </c>
      <c r="I856" s="4"/>
      <c r="J856" s="5">
        <v>98.5</v>
      </c>
      <c r="K856" s="74"/>
      <c r="L856" s="54">
        <v>4.4800000000000004</v>
      </c>
      <c r="M856" s="132" t="s">
        <v>127</v>
      </c>
      <c r="N856" s="10" t="s">
        <v>128</v>
      </c>
      <c r="O856" s="23">
        <v>4.4890000000000008</v>
      </c>
      <c r="P856" s="1" t="s">
        <v>9</v>
      </c>
      <c r="Q856" s="3" t="s">
        <v>227</v>
      </c>
      <c r="R856" s="23">
        <v>4.96</v>
      </c>
      <c r="S856" s="23">
        <v>4.8120000000000003</v>
      </c>
      <c r="T856" s="23">
        <v>4.8470000000000004</v>
      </c>
      <c r="U856" s="23">
        <v>4.0030000000000001</v>
      </c>
      <c r="V856" s="23">
        <v>4.2649999999999997</v>
      </c>
      <c r="W856" s="50"/>
      <c r="X856" s="50"/>
      <c r="Y856" s="50"/>
      <c r="Z856" s="23">
        <v>4.5350000000000001</v>
      </c>
      <c r="AA856" s="50"/>
      <c r="AB856" s="23">
        <v>4.6539999999999999</v>
      </c>
      <c r="AC856" s="23">
        <v>4.6520000000000001</v>
      </c>
      <c r="AD856" s="6">
        <v>4.7069999999999999</v>
      </c>
      <c r="AE856" s="23">
        <v>4.5209999999999999</v>
      </c>
      <c r="AF856" s="23">
        <v>4.7990000000000004</v>
      </c>
      <c r="AG856" s="23">
        <v>4.1420000000000003</v>
      </c>
      <c r="AH856" s="6">
        <f t="shared" si="812"/>
        <v>4.4705000000000004</v>
      </c>
      <c r="AI856" s="7">
        <v>3.9</v>
      </c>
      <c r="AJ856" s="7">
        <v>4.55</v>
      </c>
      <c r="AK856" s="7">
        <v>4.29</v>
      </c>
      <c r="AL856" s="7">
        <v>4.3899999999999997</v>
      </c>
      <c r="AM856" s="7">
        <v>4.34</v>
      </c>
      <c r="AN856" s="7">
        <v>4.7</v>
      </c>
      <c r="AO856" s="7">
        <v>4.7</v>
      </c>
      <c r="AP856" s="3"/>
      <c r="AQ856" s="23">
        <f t="shared" si="811"/>
        <v>0.47999999999999954</v>
      </c>
      <c r="AR856" s="23">
        <f t="shared" si="834"/>
        <v>0.33199999999999985</v>
      </c>
      <c r="AS856" s="23">
        <f t="shared" si="835"/>
        <v>0.36699999999999999</v>
      </c>
      <c r="AT856" s="23">
        <f t="shared" si="813"/>
        <v>-0.47700000000000031</v>
      </c>
      <c r="AU856" s="23">
        <f t="shared" si="814"/>
        <v>-0.21500000000000075</v>
      </c>
      <c r="AV856" s="23" t="str">
        <f t="shared" si="815"/>
        <v/>
      </c>
      <c r="AW856" s="23" t="str">
        <f t="shared" si="816"/>
        <v/>
      </c>
      <c r="AX856" s="23" t="str">
        <f t="shared" si="817"/>
        <v/>
      </c>
      <c r="AY856" s="23">
        <f t="shared" si="818"/>
        <v>5.4999999999999716E-2</v>
      </c>
      <c r="AZ856" s="23" t="str">
        <f t="shared" si="819"/>
        <v/>
      </c>
      <c r="BA856" s="23">
        <f t="shared" si="820"/>
        <v>0.17399999999999949</v>
      </c>
      <c r="BB856" s="23">
        <f t="shared" si="821"/>
        <v>0.17199999999999971</v>
      </c>
      <c r="BC856" s="23">
        <f t="shared" si="822"/>
        <v>0.22699999999999942</v>
      </c>
      <c r="BD856" s="23">
        <f t="shared" si="823"/>
        <v>4.0999999999999481E-2</v>
      </c>
      <c r="BE856" s="23">
        <f t="shared" si="824"/>
        <v>0.31899999999999995</v>
      </c>
      <c r="BF856" s="23">
        <f t="shared" si="825"/>
        <v>-0.33800000000000008</v>
      </c>
      <c r="BG856" s="23">
        <f t="shared" si="826"/>
        <v>-9.5000000000000639E-3</v>
      </c>
      <c r="BH856" s="23">
        <f t="shared" si="827"/>
        <v>-0.58000000000000052</v>
      </c>
      <c r="BI856" s="23">
        <f t="shared" si="828"/>
        <v>6.9999999999999396E-2</v>
      </c>
      <c r="BJ856" s="23">
        <f t="shared" si="829"/>
        <v>-0.19000000000000039</v>
      </c>
      <c r="BK856" s="23">
        <f t="shared" si="830"/>
        <v>-9.0000000000000746E-2</v>
      </c>
      <c r="BL856" s="23">
        <f t="shared" si="831"/>
        <v>-0.14000000000000057</v>
      </c>
      <c r="BM856" s="23">
        <f t="shared" si="832"/>
        <v>0.21999999999999975</v>
      </c>
      <c r="BN856" s="23">
        <f t="shared" si="833"/>
        <v>0.21999999999999975</v>
      </c>
      <c r="BP856" s="8">
        <f t="shared" si="836"/>
        <v>0.47999999999999954</v>
      </c>
      <c r="BQ856" s="8">
        <f t="shared" si="837"/>
        <v>0.33199999999999985</v>
      </c>
      <c r="BR856" s="8">
        <f t="shared" si="838"/>
        <v>0.36699999999999999</v>
      </c>
      <c r="BS856" s="8">
        <f t="shared" si="839"/>
        <v>0.47700000000000031</v>
      </c>
      <c r="BT856" s="8">
        <f t="shared" si="840"/>
        <v>0.21500000000000075</v>
      </c>
      <c r="BU856" s="8" t="str">
        <f t="shared" si="841"/>
        <v/>
      </c>
      <c r="BV856" s="8" t="str">
        <f t="shared" si="842"/>
        <v/>
      </c>
      <c r="BW856" s="8" t="str">
        <f t="shared" si="843"/>
        <v/>
      </c>
      <c r="BX856" s="8">
        <f t="shared" si="844"/>
        <v>5.4999999999999716E-2</v>
      </c>
      <c r="BY856" s="8" t="str">
        <f t="shared" si="845"/>
        <v/>
      </c>
      <c r="BZ856" s="8">
        <f t="shared" si="846"/>
        <v>0.17399999999999949</v>
      </c>
      <c r="CA856" s="8">
        <f t="shared" si="847"/>
        <v>0.17199999999999971</v>
      </c>
      <c r="CB856" s="8">
        <f t="shared" si="848"/>
        <v>0.22699999999999942</v>
      </c>
      <c r="CC856" s="8">
        <f t="shared" si="849"/>
        <v>4.0999999999999481E-2</v>
      </c>
      <c r="CD856" s="8">
        <f t="shared" si="850"/>
        <v>0.31899999999999995</v>
      </c>
      <c r="CE856" s="8">
        <f t="shared" si="851"/>
        <v>0.33800000000000008</v>
      </c>
      <c r="CF856" s="8">
        <f t="shared" si="852"/>
        <v>9.5000000000000639E-3</v>
      </c>
      <c r="CG856" s="8">
        <f t="shared" si="853"/>
        <v>0.58000000000000052</v>
      </c>
      <c r="CH856" s="8">
        <f t="shared" si="854"/>
        <v>6.9999999999999396E-2</v>
      </c>
      <c r="CI856" s="8">
        <f t="shared" si="855"/>
        <v>0.19000000000000039</v>
      </c>
      <c r="CJ856" s="8">
        <f t="shared" si="856"/>
        <v>9.0000000000000746E-2</v>
      </c>
      <c r="CK856" s="8">
        <f t="shared" si="857"/>
        <v>0.14000000000000057</v>
      </c>
      <c r="CL856" s="8">
        <f t="shared" si="858"/>
        <v>0.21999999999999975</v>
      </c>
      <c r="CM856" s="8">
        <f t="shared" si="859"/>
        <v>0.21999999999999975</v>
      </c>
      <c r="CN856" s="8"/>
    </row>
    <row r="857" spans="1:92">
      <c r="A857" s="1">
        <f t="shared" si="860"/>
        <v>855</v>
      </c>
      <c r="B857" s="19"/>
      <c r="C857" s="1">
        <v>6</v>
      </c>
      <c r="D857" s="4">
        <f t="shared" si="810"/>
        <v>69</v>
      </c>
      <c r="E857" s="4" t="s">
        <v>186</v>
      </c>
      <c r="F857" s="4">
        <v>3</v>
      </c>
      <c r="G857" s="4" t="s">
        <v>13</v>
      </c>
      <c r="H857" s="4" t="s">
        <v>19</v>
      </c>
      <c r="I857" s="4"/>
      <c r="J857" s="5">
        <v>97.5</v>
      </c>
      <c r="K857" s="74"/>
      <c r="L857" s="40">
        <v>4.5200000000000005</v>
      </c>
      <c r="M857" s="132" t="s">
        <v>127</v>
      </c>
      <c r="N857" s="1" t="s">
        <v>15</v>
      </c>
      <c r="O857" s="23">
        <v>4.5129999999999999</v>
      </c>
      <c r="P857" s="1" t="s">
        <v>9</v>
      </c>
      <c r="Q857" s="3" t="s">
        <v>227</v>
      </c>
      <c r="R857" s="23">
        <v>4.8719999999999999</v>
      </c>
      <c r="S857" s="23">
        <v>4.7699999999999996</v>
      </c>
      <c r="T857" s="23">
        <v>4.9580000000000002</v>
      </c>
      <c r="U857" s="23">
        <v>4.4489999999999998</v>
      </c>
      <c r="V857" s="23">
        <v>4.5259999999999998</v>
      </c>
      <c r="W857" s="50"/>
      <c r="X857" s="50"/>
      <c r="Y857" s="50"/>
      <c r="Z857" s="23">
        <v>4.5220000000000002</v>
      </c>
      <c r="AA857" s="50"/>
      <c r="AB857" s="23">
        <v>4.6470000000000002</v>
      </c>
      <c r="AC857" s="23">
        <v>4.6529999999999996</v>
      </c>
      <c r="AD857" s="6">
        <v>4.694</v>
      </c>
      <c r="AE857" s="23">
        <v>4.46</v>
      </c>
      <c r="AF857" s="23">
        <v>4.7619999999999996</v>
      </c>
      <c r="AG857" s="23">
        <v>4.0570000000000004</v>
      </c>
      <c r="AH857" s="6">
        <f t="shared" si="812"/>
        <v>4.4094999999999995</v>
      </c>
      <c r="AI857" s="7">
        <v>4.68</v>
      </c>
      <c r="AJ857" s="7">
        <v>4.55</v>
      </c>
      <c r="AK857" s="7">
        <v>4.2</v>
      </c>
      <c r="AL857" s="7">
        <v>4.5999999999999996</v>
      </c>
      <c r="AM857" s="7">
        <v>4.55</v>
      </c>
      <c r="AN857" s="7">
        <v>4.6100000000000003</v>
      </c>
      <c r="AO857" s="7">
        <v>4.58</v>
      </c>
      <c r="AP857" s="3"/>
      <c r="AQ857" s="23">
        <f t="shared" si="811"/>
        <v>0.35199999999999942</v>
      </c>
      <c r="AR857" s="23">
        <f t="shared" si="834"/>
        <v>0.24999999999999911</v>
      </c>
      <c r="AS857" s="23">
        <f t="shared" si="835"/>
        <v>0.43799999999999972</v>
      </c>
      <c r="AT857" s="23">
        <f t="shared" si="813"/>
        <v>-7.1000000000000618E-2</v>
      </c>
      <c r="AU857" s="23">
        <f t="shared" si="814"/>
        <v>5.9999999999993392E-3</v>
      </c>
      <c r="AV857" s="23" t="str">
        <f t="shared" si="815"/>
        <v/>
      </c>
      <c r="AW857" s="23" t="str">
        <f t="shared" si="816"/>
        <v/>
      </c>
      <c r="AX857" s="23" t="str">
        <f t="shared" si="817"/>
        <v/>
      </c>
      <c r="AY857" s="23">
        <f t="shared" si="818"/>
        <v>1.9999999999997797E-3</v>
      </c>
      <c r="AZ857" s="23" t="str">
        <f t="shared" si="819"/>
        <v/>
      </c>
      <c r="BA857" s="23">
        <f t="shared" si="820"/>
        <v>0.12699999999999978</v>
      </c>
      <c r="BB857" s="23">
        <f t="shared" si="821"/>
        <v>0.13299999999999912</v>
      </c>
      <c r="BC857" s="23">
        <f t="shared" si="822"/>
        <v>0.17399999999999949</v>
      </c>
      <c r="BD857" s="23">
        <f t="shared" si="823"/>
        <v>-6.0000000000000497E-2</v>
      </c>
      <c r="BE857" s="23">
        <f t="shared" si="824"/>
        <v>0.2419999999999991</v>
      </c>
      <c r="BF857" s="23">
        <f t="shared" si="825"/>
        <v>-0.46300000000000008</v>
      </c>
      <c r="BG857" s="23">
        <f t="shared" si="826"/>
        <v>-0.11050000000000093</v>
      </c>
      <c r="BH857" s="23">
        <f t="shared" si="827"/>
        <v>0.15999999999999925</v>
      </c>
      <c r="BI857" s="23">
        <f t="shared" si="828"/>
        <v>2.9999999999999361E-2</v>
      </c>
      <c r="BJ857" s="23">
        <f t="shared" si="829"/>
        <v>-0.32000000000000028</v>
      </c>
      <c r="BK857" s="23">
        <f t="shared" si="830"/>
        <v>7.9999999999999183E-2</v>
      </c>
      <c r="BL857" s="23">
        <f t="shared" si="831"/>
        <v>2.9999999999999361E-2</v>
      </c>
      <c r="BM857" s="23">
        <f t="shared" si="832"/>
        <v>8.9999999999999858E-2</v>
      </c>
      <c r="BN857" s="23">
        <f t="shared" si="833"/>
        <v>5.9999999999999609E-2</v>
      </c>
      <c r="BP857" s="8">
        <f t="shared" si="836"/>
        <v>0.35199999999999942</v>
      </c>
      <c r="BQ857" s="8">
        <f t="shared" si="837"/>
        <v>0.24999999999999911</v>
      </c>
      <c r="BR857" s="8">
        <f t="shared" si="838"/>
        <v>0.43799999999999972</v>
      </c>
      <c r="BS857" s="8">
        <f t="shared" si="839"/>
        <v>7.1000000000000618E-2</v>
      </c>
      <c r="BT857" s="8">
        <f t="shared" si="840"/>
        <v>5.9999999999993392E-3</v>
      </c>
      <c r="BU857" s="8" t="str">
        <f t="shared" si="841"/>
        <v/>
      </c>
      <c r="BV857" s="8" t="str">
        <f t="shared" si="842"/>
        <v/>
      </c>
      <c r="BW857" s="8" t="str">
        <f t="shared" si="843"/>
        <v/>
      </c>
      <c r="BX857" s="8">
        <f t="shared" si="844"/>
        <v>1.9999999999997797E-3</v>
      </c>
      <c r="BY857" s="8" t="str">
        <f t="shared" si="845"/>
        <v/>
      </c>
      <c r="BZ857" s="8">
        <f t="shared" si="846"/>
        <v>0.12699999999999978</v>
      </c>
      <c r="CA857" s="8">
        <f t="shared" si="847"/>
        <v>0.13299999999999912</v>
      </c>
      <c r="CB857" s="8">
        <f t="shared" si="848"/>
        <v>0.17399999999999949</v>
      </c>
      <c r="CC857" s="8">
        <f t="shared" si="849"/>
        <v>6.0000000000000497E-2</v>
      </c>
      <c r="CD857" s="8">
        <f t="shared" si="850"/>
        <v>0.2419999999999991</v>
      </c>
      <c r="CE857" s="8">
        <f t="shared" si="851"/>
        <v>0.46300000000000008</v>
      </c>
      <c r="CF857" s="8">
        <f t="shared" si="852"/>
        <v>0.11050000000000093</v>
      </c>
      <c r="CG857" s="8">
        <f t="shared" si="853"/>
        <v>0.15999999999999925</v>
      </c>
      <c r="CH857" s="8">
        <f t="shared" si="854"/>
        <v>2.9999999999999361E-2</v>
      </c>
      <c r="CI857" s="8">
        <f t="shared" si="855"/>
        <v>0.32000000000000028</v>
      </c>
      <c r="CJ857" s="8">
        <f t="shared" si="856"/>
        <v>7.9999999999999183E-2</v>
      </c>
      <c r="CK857" s="8">
        <f t="shared" si="857"/>
        <v>2.9999999999999361E-2</v>
      </c>
      <c r="CL857" s="8">
        <f t="shared" si="858"/>
        <v>8.9999999999999858E-2</v>
      </c>
      <c r="CM857" s="8">
        <f t="shared" si="859"/>
        <v>5.9999999999999609E-2</v>
      </c>
      <c r="CN857" s="8"/>
    </row>
    <row r="858" spans="1:92">
      <c r="A858" s="1">
        <f t="shared" si="860"/>
        <v>856</v>
      </c>
      <c r="B858" s="19"/>
      <c r="C858" s="1">
        <v>6</v>
      </c>
      <c r="D858" s="4">
        <f t="shared" si="810"/>
        <v>69</v>
      </c>
      <c r="E858" s="4" t="s">
        <v>189</v>
      </c>
      <c r="F858" s="4">
        <v>3</v>
      </c>
      <c r="G858" s="4" t="s">
        <v>13</v>
      </c>
      <c r="H858" s="4" t="s">
        <v>14</v>
      </c>
      <c r="I858" s="4"/>
      <c r="J858" s="5">
        <v>96.4</v>
      </c>
      <c r="K858" s="74"/>
      <c r="L858" s="40">
        <v>5.0450000000000017</v>
      </c>
      <c r="M858" s="132" t="s">
        <v>127</v>
      </c>
      <c r="N858" s="1" t="s">
        <v>15</v>
      </c>
      <c r="O858" s="23">
        <v>5.0480000000000009</v>
      </c>
      <c r="P858" s="1" t="s">
        <v>9</v>
      </c>
      <c r="Q858" s="3" t="s">
        <v>227</v>
      </c>
      <c r="R858" s="23">
        <v>5.4729999999999999</v>
      </c>
      <c r="S858" s="23">
        <v>5.1470000000000002</v>
      </c>
      <c r="T858" s="23">
        <v>5.508</v>
      </c>
      <c r="U858" s="23">
        <v>4.9820000000000002</v>
      </c>
      <c r="V858" s="23">
        <v>5.2309999999999999</v>
      </c>
      <c r="W858" s="50"/>
      <c r="X858" s="50"/>
      <c r="Y858" s="50"/>
      <c r="Z858" s="23">
        <v>5.0490000000000004</v>
      </c>
      <c r="AA858" s="50"/>
      <c r="AB858" s="23">
        <v>5.4850000000000003</v>
      </c>
      <c r="AC858" s="23">
        <v>5.4720000000000004</v>
      </c>
      <c r="AD858" s="6">
        <v>5.3650000000000002</v>
      </c>
      <c r="AE858" s="23">
        <v>5.2809999999999997</v>
      </c>
      <c r="AF858" s="23">
        <v>5.1550000000000002</v>
      </c>
      <c r="AG858" s="23">
        <v>4.8639999999999999</v>
      </c>
      <c r="AH858" s="6">
        <f t="shared" si="812"/>
        <v>5.0095000000000001</v>
      </c>
      <c r="AI858" s="7">
        <v>5.17</v>
      </c>
      <c r="AJ858" s="7">
        <v>5.0199999999999996</v>
      </c>
      <c r="AK858" s="7">
        <v>4.53</v>
      </c>
      <c r="AL858" s="7">
        <v>5.0999999999999996</v>
      </c>
      <c r="AM858" s="7">
        <v>5.07</v>
      </c>
      <c r="AN858" s="7">
        <v>5.3</v>
      </c>
      <c r="AO858" s="7">
        <v>5.27</v>
      </c>
      <c r="AP858" s="3"/>
      <c r="AQ858" s="23">
        <f t="shared" si="811"/>
        <v>0.42799999999999816</v>
      </c>
      <c r="AR858" s="23">
        <f t="shared" si="834"/>
        <v>0.10199999999999854</v>
      </c>
      <c r="AS858" s="23">
        <f t="shared" si="835"/>
        <v>0.4629999999999983</v>
      </c>
      <c r="AT858" s="23">
        <f t="shared" si="813"/>
        <v>-6.3000000000001499E-2</v>
      </c>
      <c r="AU858" s="23">
        <f t="shared" si="814"/>
        <v>0.18599999999999817</v>
      </c>
      <c r="AV858" s="23" t="str">
        <f t="shared" si="815"/>
        <v/>
      </c>
      <c r="AW858" s="23" t="str">
        <f t="shared" si="816"/>
        <v/>
      </c>
      <c r="AX858" s="23" t="str">
        <f t="shared" si="817"/>
        <v/>
      </c>
      <c r="AY858" s="23">
        <f t="shared" si="818"/>
        <v>3.9999999999986713E-3</v>
      </c>
      <c r="AZ858" s="23" t="str">
        <f t="shared" si="819"/>
        <v/>
      </c>
      <c r="BA858" s="23">
        <f t="shared" si="820"/>
        <v>0.43999999999999861</v>
      </c>
      <c r="BB858" s="23">
        <f t="shared" si="821"/>
        <v>0.42699999999999871</v>
      </c>
      <c r="BC858" s="23">
        <f t="shared" si="822"/>
        <v>0.31999999999999851</v>
      </c>
      <c r="BD858" s="23">
        <f t="shared" si="823"/>
        <v>0.23599999999999799</v>
      </c>
      <c r="BE858" s="23">
        <f t="shared" si="824"/>
        <v>0.10999999999999854</v>
      </c>
      <c r="BF858" s="23">
        <f t="shared" si="825"/>
        <v>-0.18100000000000183</v>
      </c>
      <c r="BG858" s="23">
        <f t="shared" si="826"/>
        <v>-3.5500000000001641E-2</v>
      </c>
      <c r="BH858" s="23">
        <f t="shared" si="827"/>
        <v>0.12499999999999822</v>
      </c>
      <c r="BI858" s="23">
        <f t="shared" si="828"/>
        <v>-2.5000000000002132E-2</v>
      </c>
      <c r="BJ858" s="23">
        <f t="shared" si="829"/>
        <v>-0.51500000000000146</v>
      </c>
      <c r="BK858" s="23">
        <f t="shared" si="830"/>
        <v>5.4999999999997939E-2</v>
      </c>
      <c r="BL858" s="23">
        <f t="shared" si="831"/>
        <v>2.4999999999998579E-2</v>
      </c>
      <c r="BM858" s="23">
        <f t="shared" si="832"/>
        <v>0.25499999999999812</v>
      </c>
      <c r="BN858" s="23">
        <f t="shared" si="833"/>
        <v>0.22499999999999787</v>
      </c>
      <c r="BP858" s="8">
        <f t="shared" si="836"/>
        <v>0.42799999999999816</v>
      </c>
      <c r="BQ858" s="8">
        <f t="shared" si="837"/>
        <v>0.10199999999999854</v>
      </c>
      <c r="BR858" s="8">
        <f t="shared" si="838"/>
        <v>0.4629999999999983</v>
      </c>
      <c r="BS858" s="8">
        <f t="shared" si="839"/>
        <v>6.3000000000001499E-2</v>
      </c>
      <c r="BT858" s="8">
        <f t="shared" si="840"/>
        <v>0.18599999999999817</v>
      </c>
      <c r="BU858" s="8" t="str">
        <f t="shared" si="841"/>
        <v/>
      </c>
      <c r="BV858" s="8" t="str">
        <f t="shared" si="842"/>
        <v/>
      </c>
      <c r="BW858" s="8" t="str">
        <f t="shared" si="843"/>
        <v/>
      </c>
      <c r="BX858" s="8">
        <f t="shared" si="844"/>
        <v>3.9999999999986713E-3</v>
      </c>
      <c r="BY858" s="8" t="str">
        <f t="shared" si="845"/>
        <v/>
      </c>
      <c r="BZ858" s="8">
        <f t="shared" si="846"/>
        <v>0.43999999999999861</v>
      </c>
      <c r="CA858" s="8">
        <f t="shared" si="847"/>
        <v>0.42699999999999871</v>
      </c>
      <c r="CB858" s="8">
        <f t="shared" si="848"/>
        <v>0.31999999999999851</v>
      </c>
      <c r="CC858" s="8">
        <f t="shared" si="849"/>
        <v>0.23599999999999799</v>
      </c>
      <c r="CD858" s="8">
        <f t="shared" si="850"/>
        <v>0.10999999999999854</v>
      </c>
      <c r="CE858" s="8">
        <f t="shared" si="851"/>
        <v>0.18100000000000183</v>
      </c>
      <c r="CF858" s="8">
        <f t="shared" si="852"/>
        <v>3.5500000000001641E-2</v>
      </c>
      <c r="CG858" s="8">
        <f t="shared" si="853"/>
        <v>0.12499999999999822</v>
      </c>
      <c r="CH858" s="8">
        <f t="shared" si="854"/>
        <v>2.5000000000002132E-2</v>
      </c>
      <c r="CI858" s="8">
        <f t="shared" si="855"/>
        <v>0.51500000000000146</v>
      </c>
      <c r="CJ858" s="8">
        <f t="shared" si="856"/>
        <v>5.4999999999997939E-2</v>
      </c>
      <c r="CK858" s="8">
        <f t="shared" si="857"/>
        <v>2.4999999999998579E-2</v>
      </c>
      <c r="CL858" s="8">
        <f t="shared" si="858"/>
        <v>0.25499999999999812</v>
      </c>
      <c r="CM858" s="8">
        <f t="shared" si="859"/>
        <v>0.22499999999999787</v>
      </c>
      <c r="CN858" s="8"/>
    </row>
    <row r="859" spans="1:92">
      <c r="A859" s="1">
        <f t="shared" si="860"/>
        <v>857</v>
      </c>
      <c r="B859" s="19"/>
      <c r="C859" s="1">
        <v>6</v>
      </c>
      <c r="D859" s="4">
        <f t="shared" si="810"/>
        <v>69</v>
      </c>
      <c r="E859" s="4" t="s">
        <v>170</v>
      </c>
      <c r="F859" s="4">
        <v>3</v>
      </c>
      <c r="G859" s="4" t="s">
        <v>13</v>
      </c>
      <c r="H859" s="4" t="s">
        <v>14</v>
      </c>
      <c r="I859" s="4"/>
      <c r="J859" s="5">
        <v>96.6</v>
      </c>
      <c r="K859" s="74"/>
      <c r="L859" s="40">
        <v>5.117</v>
      </c>
      <c r="M859" s="132" t="s">
        <v>127</v>
      </c>
      <c r="N859" s="1" t="s">
        <v>15</v>
      </c>
      <c r="O859" s="23">
        <v>5.1179999999999994</v>
      </c>
      <c r="P859" s="1" t="s">
        <v>9</v>
      </c>
      <c r="Q859" s="3" t="s">
        <v>227</v>
      </c>
      <c r="R859" s="37">
        <v>4.9569999999999999</v>
      </c>
      <c r="S859" s="23">
        <v>5.1260000000000003</v>
      </c>
      <c r="T859" s="23">
        <v>5.617</v>
      </c>
      <c r="U859" s="23">
        <v>5.0199999999999996</v>
      </c>
      <c r="V859" s="23">
        <v>5.2850000000000001</v>
      </c>
      <c r="W859" s="50"/>
      <c r="X859" s="50"/>
      <c r="Y859" s="50"/>
      <c r="Z859" s="23">
        <v>5.1100000000000003</v>
      </c>
      <c r="AA859" s="50"/>
      <c r="AB859" s="23">
        <v>5.56</v>
      </c>
      <c r="AC859" s="23">
        <v>5.532</v>
      </c>
      <c r="AD859" s="6">
        <v>5.3970000000000002</v>
      </c>
      <c r="AE859" s="23">
        <v>5.3310000000000004</v>
      </c>
      <c r="AF859" s="23">
        <v>5.157</v>
      </c>
      <c r="AG859" s="23">
        <v>5.0709999999999997</v>
      </c>
      <c r="AH859" s="6">
        <f t="shared" si="812"/>
        <v>5.1139999999999999</v>
      </c>
      <c r="AI859" s="7">
        <v>6.12</v>
      </c>
      <c r="AJ859" s="7">
        <v>5.07</v>
      </c>
      <c r="AK859" s="7">
        <v>4.4400000000000004</v>
      </c>
      <c r="AL859" s="7">
        <v>5.41</v>
      </c>
      <c r="AM859" s="7">
        <v>5.41</v>
      </c>
      <c r="AN859" s="7">
        <v>5.22</v>
      </c>
      <c r="AO859" s="7">
        <v>5.13</v>
      </c>
      <c r="AP859" s="3"/>
      <c r="AQ859" s="23">
        <f t="shared" si="811"/>
        <v>-0.16000000000000014</v>
      </c>
      <c r="AR859" s="23">
        <f t="shared" si="834"/>
        <v>9.0000000000003411E-3</v>
      </c>
      <c r="AS859" s="23">
        <f t="shared" si="835"/>
        <v>0.5</v>
      </c>
      <c r="AT859" s="23">
        <f t="shared" si="813"/>
        <v>-9.7000000000000419E-2</v>
      </c>
      <c r="AU859" s="23">
        <f t="shared" si="814"/>
        <v>0.16800000000000015</v>
      </c>
      <c r="AV859" s="23" t="str">
        <f t="shared" si="815"/>
        <v/>
      </c>
      <c r="AW859" s="23" t="str">
        <f t="shared" si="816"/>
        <v/>
      </c>
      <c r="AX859" s="23" t="str">
        <f t="shared" si="817"/>
        <v/>
      </c>
      <c r="AY859" s="23">
        <f t="shared" si="818"/>
        <v>-6.9999999999996732E-3</v>
      </c>
      <c r="AZ859" s="23" t="str">
        <f t="shared" si="819"/>
        <v/>
      </c>
      <c r="BA859" s="23">
        <f t="shared" si="820"/>
        <v>0.44299999999999962</v>
      </c>
      <c r="BB859" s="23">
        <f t="shared" si="821"/>
        <v>0.41500000000000004</v>
      </c>
      <c r="BC859" s="23">
        <f t="shared" si="822"/>
        <v>0.28000000000000025</v>
      </c>
      <c r="BD859" s="23">
        <f t="shared" si="823"/>
        <v>0.21400000000000041</v>
      </c>
      <c r="BE859" s="23">
        <f t="shared" si="824"/>
        <v>4.0000000000000036E-2</v>
      </c>
      <c r="BF859" s="23">
        <f t="shared" si="825"/>
        <v>-4.6000000000000263E-2</v>
      </c>
      <c r="BG859" s="23">
        <f t="shared" si="826"/>
        <v>-3.0000000000001137E-3</v>
      </c>
      <c r="BH859" s="23">
        <f t="shared" si="827"/>
        <v>1.0030000000000001</v>
      </c>
      <c r="BI859" s="23">
        <f t="shared" si="828"/>
        <v>-4.6999999999999709E-2</v>
      </c>
      <c r="BJ859" s="23">
        <f t="shared" si="829"/>
        <v>-0.6769999999999996</v>
      </c>
      <c r="BK859" s="23">
        <f t="shared" si="830"/>
        <v>0.29300000000000015</v>
      </c>
      <c r="BL859" s="23">
        <f t="shared" si="831"/>
        <v>0.29300000000000015</v>
      </c>
      <c r="BM859" s="23">
        <f t="shared" si="832"/>
        <v>0.10299999999999976</v>
      </c>
      <c r="BN859" s="23">
        <f t="shared" si="833"/>
        <v>1.2999999999999901E-2</v>
      </c>
      <c r="BP859" s="8">
        <f t="shared" si="836"/>
        <v>0.16000000000000014</v>
      </c>
      <c r="BQ859" s="8">
        <f t="shared" si="837"/>
        <v>9.0000000000003411E-3</v>
      </c>
      <c r="BR859" s="8">
        <f t="shared" si="838"/>
        <v>0.5</v>
      </c>
      <c r="BS859" s="8">
        <f t="shared" si="839"/>
        <v>9.7000000000000419E-2</v>
      </c>
      <c r="BT859" s="8">
        <f t="shared" si="840"/>
        <v>0.16800000000000015</v>
      </c>
      <c r="BU859" s="8" t="str">
        <f t="shared" si="841"/>
        <v/>
      </c>
      <c r="BV859" s="8" t="str">
        <f t="shared" si="842"/>
        <v/>
      </c>
      <c r="BW859" s="8" t="str">
        <f t="shared" si="843"/>
        <v/>
      </c>
      <c r="BX859" s="8">
        <f t="shared" si="844"/>
        <v>6.9999999999996732E-3</v>
      </c>
      <c r="BY859" s="8" t="str">
        <f t="shared" si="845"/>
        <v/>
      </c>
      <c r="BZ859" s="8">
        <f t="shared" si="846"/>
        <v>0.44299999999999962</v>
      </c>
      <c r="CA859" s="8">
        <f t="shared" si="847"/>
        <v>0.41500000000000004</v>
      </c>
      <c r="CB859" s="8">
        <f t="shared" si="848"/>
        <v>0.28000000000000025</v>
      </c>
      <c r="CC859" s="8">
        <f t="shared" si="849"/>
        <v>0.21400000000000041</v>
      </c>
      <c r="CD859" s="8">
        <f t="shared" si="850"/>
        <v>4.0000000000000036E-2</v>
      </c>
      <c r="CE859" s="8">
        <f t="shared" si="851"/>
        <v>4.6000000000000263E-2</v>
      </c>
      <c r="CF859" s="8">
        <f t="shared" si="852"/>
        <v>3.0000000000001137E-3</v>
      </c>
      <c r="CG859" s="8">
        <f t="shared" si="853"/>
        <v>1.0030000000000001</v>
      </c>
      <c r="CH859" s="8">
        <f t="shared" si="854"/>
        <v>4.6999999999999709E-2</v>
      </c>
      <c r="CI859" s="8">
        <f t="shared" si="855"/>
        <v>0.6769999999999996</v>
      </c>
      <c r="CJ859" s="8">
        <f t="shared" si="856"/>
        <v>0.29300000000000015</v>
      </c>
      <c r="CK859" s="8">
        <f t="shared" si="857"/>
        <v>0.29300000000000015</v>
      </c>
      <c r="CL859" s="8">
        <f t="shared" si="858"/>
        <v>0.10299999999999976</v>
      </c>
      <c r="CM859" s="8">
        <f t="shared" si="859"/>
        <v>1.2999999999999901E-2</v>
      </c>
      <c r="CN859" s="8"/>
    </row>
    <row r="860" spans="1:92">
      <c r="A860" s="1">
        <f t="shared" si="860"/>
        <v>858</v>
      </c>
      <c r="B860" s="19"/>
      <c r="C860" s="1">
        <v>6</v>
      </c>
      <c r="D860" s="4">
        <f t="shared" si="810"/>
        <v>69</v>
      </c>
      <c r="E860" s="4" t="s">
        <v>255</v>
      </c>
      <c r="F860" s="4">
        <v>3</v>
      </c>
      <c r="G860" s="4" t="s">
        <v>13</v>
      </c>
      <c r="H860" s="4" t="s">
        <v>138</v>
      </c>
      <c r="I860" s="4" t="s">
        <v>346</v>
      </c>
      <c r="J860" s="5">
        <v>5.7</v>
      </c>
      <c r="K860" s="74"/>
      <c r="L860" s="49">
        <v>5.8479999999999999</v>
      </c>
      <c r="M860" s="132" t="s">
        <v>353</v>
      </c>
      <c r="N860" s="10" t="s">
        <v>128</v>
      </c>
      <c r="O860" s="50"/>
      <c r="P860" s="11"/>
      <c r="Q860" s="3" t="s">
        <v>227</v>
      </c>
      <c r="R860" s="51"/>
      <c r="S860" s="50"/>
      <c r="T860" s="50"/>
      <c r="U860" s="50"/>
      <c r="V860" s="50"/>
      <c r="W860" s="50"/>
      <c r="X860" s="50"/>
      <c r="Y860" s="50"/>
      <c r="Z860" s="23">
        <v>7.3470000000000004</v>
      </c>
      <c r="AA860" s="50"/>
      <c r="AB860" s="50"/>
      <c r="AC860" s="50"/>
      <c r="AD860" s="50"/>
      <c r="AE860" s="50"/>
      <c r="AF860" s="50"/>
      <c r="AG860" s="23">
        <v>6.335</v>
      </c>
      <c r="AH860" s="50"/>
      <c r="AI860" s="6">
        <v>6.5620000000000003</v>
      </c>
      <c r="AJ860" s="6">
        <v>5.3879999999999999</v>
      </c>
      <c r="AK860" s="6">
        <v>4.8609999999999998</v>
      </c>
      <c r="AL860" s="6">
        <v>5.8289999999999997</v>
      </c>
      <c r="AM860" s="6">
        <v>5.8479999999999999</v>
      </c>
      <c r="AN860" s="6">
        <v>5.57</v>
      </c>
      <c r="AO860" s="6">
        <v>5.5060000000000002</v>
      </c>
      <c r="AP860" s="3"/>
      <c r="AQ860" s="23" t="str">
        <f t="shared" si="811"/>
        <v/>
      </c>
      <c r="AR860" s="23" t="str">
        <f t="shared" si="834"/>
        <v/>
      </c>
      <c r="AS860" s="23" t="str">
        <f t="shared" si="835"/>
        <v/>
      </c>
      <c r="AT860" s="23" t="str">
        <f t="shared" si="813"/>
        <v/>
      </c>
      <c r="AU860" s="23" t="str">
        <f t="shared" si="814"/>
        <v/>
      </c>
      <c r="AV860" s="23" t="str">
        <f t="shared" si="815"/>
        <v/>
      </c>
      <c r="AW860" s="23" t="str">
        <f t="shared" si="816"/>
        <v/>
      </c>
      <c r="AX860" s="23" t="str">
        <f t="shared" si="817"/>
        <v/>
      </c>
      <c r="AY860" s="23" t="str">
        <f t="shared" si="818"/>
        <v/>
      </c>
      <c r="AZ860" s="23" t="str">
        <f t="shared" si="819"/>
        <v/>
      </c>
      <c r="BA860" s="23" t="str">
        <f t="shared" si="820"/>
        <v/>
      </c>
      <c r="BB860" s="23" t="str">
        <f t="shared" si="821"/>
        <v/>
      </c>
      <c r="BC860" s="23" t="str">
        <f t="shared" si="822"/>
        <v/>
      </c>
      <c r="BD860" s="23" t="str">
        <f t="shared" si="823"/>
        <v/>
      </c>
      <c r="BE860" s="23" t="str">
        <f t="shared" si="824"/>
        <v/>
      </c>
      <c r="BF860" s="23" t="str">
        <f t="shared" si="825"/>
        <v/>
      </c>
      <c r="BG860" s="23" t="str">
        <f t="shared" si="826"/>
        <v/>
      </c>
      <c r="BH860" s="23" t="str">
        <f t="shared" si="827"/>
        <v/>
      </c>
      <c r="BI860" s="23" t="str">
        <f t="shared" si="828"/>
        <v/>
      </c>
      <c r="BJ860" s="23" t="str">
        <f t="shared" si="829"/>
        <v/>
      </c>
      <c r="BK860" s="23" t="str">
        <f t="shared" si="830"/>
        <v/>
      </c>
      <c r="BL860" s="23" t="str">
        <f t="shared" si="831"/>
        <v/>
      </c>
      <c r="BM860" s="23" t="str">
        <f t="shared" si="832"/>
        <v/>
      </c>
      <c r="BN860" s="23" t="str">
        <f t="shared" si="833"/>
        <v/>
      </c>
      <c r="BP860" s="8" t="str">
        <f t="shared" si="836"/>
        <v/>
      </c>
      <c r="BQ860" s="8" t="str">
        <f t="shared" si="837"/>
        <v/>
      </c>
      <c r="BR860" s="8" t="str">
        <f t="shared" si="838"/>
        <v/>
      </c>
      <c r="BS860" s="8" t="str">
        <f t="shared" si="839"/>
        <v/>
      </c>
      <c r="BT860" s="8" t="str">
        <f t="shared" si="840"/>
        <v/>
      </c>
      <c r="BU860" s="8" t="str">
        <f t="shared" si="841"/>
        <v/>
      </c>
      <c r="BV860" s="8" t="str">
        <f t="shared" si="842"/>
        <v/>
      </c>
      <c r="BW860" s="8" t="str">
        <f t="shared" si="843"/>
        <v/>
      </c>
      <c r="BX860" s="8" t="str">
        <f t="shared" si="844"/>
        <v/>
      </c>
      <c r="BY860" s="8" t="str">
        <f t="shared" si="845"/>
        <v/>
      </c>
      <c r="BZ860" s="8" t="str">
        <f t="shared" si="846"/>
        <v/>
      </c>
      <c r="CA860" s="8" t="str">
        <f t="shared" si="847"/>
        <v/>
      </c>
      <c r="CB860" s="8" t="str">
        <f t="shared" si="848"/>
        <v/>
      </c>
      <c r="CC860" s="8" t="str">
        <f t="shared" si="849"/>
        <v/>
      </c>
      <c r="CD860" s="8" t="str">
        <f t="shared" si="850"/>
        <v/>
      </c>
      <c r="CE860" s="8" t="str">
        <f t="shared" si="851"/>
        <v/>
      </c>
      <c r="CF860" s="8" t="str">
        <f t="shared" si="852"/>
        <v/>
      </c>
      <c r="CG860" s="8" t="str">
        <f t="shared" si="853"/>
        <v/>
      </c>
      <c r="CH860" s="8" t="str">
        <f t="shared" si="854"/>
        <v/>
      </c>
      <c r="CI860" s="8" t="str">
        <f t="shared" si="855"/>
        <v/>
      </c>
      <c r="CJ860" s="8" t="str">
        <f t="shared" si="856"/>
        <v/>
      </c>
      <c r="CK860" s="8" t="str">
        <f t="shared" si="857"/>
        <v/>
      </c>
      <c r="CL860" s="8" t="str">
        <f t="shared" si="858"/>
        <v/>
      </c>
      <c r="CM860" s="8" t="str">
        <f t="shared" si="859"/>
        <v/>
      </c>
      <c r="CN860" s="8"/>
    </row>
    <row r="861" spans="1:92">
      <c r="A861" s="1">
        <f t="shared" si="860"/>
        <v>859</v>
      </c>
      <c r="B861" s="19"/>
      <c r="C861" s="1">
        <v>6</v>
      </c>
      <c r="D861" s="4">
        <f t="shared" si="810"/>
        <v>69</v>
      </c>
      <c r="E861" s="4" t="s">
        <v>188</v>
      </c>
      <c r="F861" s="4">
        <v>3</v>
      </c>
      <c r="G861" s="4" t="s">
        <v>13</v>
      </c>
      <c r="H861" s="4" t="s">
        <v>19</v>
      </c>
      <c r="I861" s="4"/>
      <c r="J861" s="5">
        <v>96.6</v>
      </c>
      <c r="K861" s="74"/>
      <c r="L861" s="40">
        <v>5.4130000000000011</v>
      </c>
      <c r="M861" s="132" t="s">
        <v>127</v>
      </c>
      <c r="N861" s="1" t="s">
        <v>15</v>
      </c>
      <c r="O861" s="23">
        <v>5.4150000000000018</v>
      </c>
      <c r="P861" s="1" t="s">
        <v>9</v>
      </c>
      <c r="Q861" s="3" t="s">
        <v>227</v>
      </c>
      <c r="R861" s="23">
        <v>5.7380000000000004</v>
      </c>
      <c r="S861" s="23">
        <v>5.6980000000000004</v>
      </c>
      <c r="T861" s="23">
        <v>5.9340000000000002</v>
      </c>
      <c r="U861" s="23">
        <v>5.3860000000000001</v>
      </c>
      <c r="V861" s="23">
        <v>5.516</v>
      </c>
      <c r="W861" s="50"/>
      <c r="X861" s="50"/>
      <c r="Y861" s="50"/>
      <c r="Z861" s="23">
        <v>5.4240000000000004</v>
      </c>
      <c r="AA861" s="50"/>
      <c r="AB861" s="23">
        <v>5.593</v>
      </c>
      <c r="AC861" s="23">
        <v>5.6180000000000003</v>
      </c>
      <c r="AD861" s="6">
        <v>5.6449999999999996</v>
      </c>
      <c r="AE861" s="23">
        <v>5.3920000000000003</v>
      </c>
      <c r="AF861" s="23">
        <v>5.6749999999999998</v>
      </c>
      <c r="AG861" s="23">
        <v>5.0659999999999998</v>
      </c>
      <c r="AH861" s="6">
        <f t="shared" si="812"/>
        <v>5.3704999999999998</v>
      </c>
      <c r="AI861" s="7">
        <v>5.32</v>
      </c>
      <c r="AJ861" s="7">
        <v>5.46</v>
      </c>
      <c r="AK861" s="7">
        <v>5.08</v>
      </c>
      <c r="AL861" s="7">
        <v>5.44</v>
      </c>
      <c r="AM861" s="7">
        <v>5.39</v>
      </c>
      <c r="AN861" s="7">
        <v>5.59</v>
      </c>
      <c r="AO861" s="7">
        <v>5.56</v>
      </c>
      <c r="AP861" s="3"/>
      <c r="AQ861" s="23">
        <f t="shared" si="811"/>
        <v>0.32499999999999929</v>
      </c>
      <c r="AR861" s="23">
        <f t="shared" si="834"/>
        <v>0.28499999999999925</v>
      </c>
      <c r="AS861" s="23">
        <f t="shared" si="835"/>
        <v>0.52099999999999902</v>
      </c>
      <c r="AT861" s="23">
        <f t="shared" si="813"/>
        <v>-2.7000000000001023E-2</v>
      </c>
      <c r="AU861" s="23">
        <f t="shared" si="814"/>
        <v>0.10299999999999887</v>
      </c>
      <c r="AV861" s="23" t="str">
        <f t="shared" si="815"/>
        <v/>
      </c>
      <c r="AW861" s="23" t="str">
        <f t="shared" si="816"/>
        <v/>
      </c>
      <c r="AX861" s="23" t="str">
        <f t="shared" si="817"/>
        <v/>
      </c>
      <c r="AY861" s="23">
        <f t="shared" si="818"/>
        <v>1.0999999999999233E-2</v>
      </c>
      <c r="AZ861" s="23" t="str">
        <f t="shared" si="819"/>
        <v/>
      </c>
      <c r="BA861" s="23">
        <f t="shared" si="820"/>
        <v>0.17999999999999883</v>
      </c>
      <c r="BB861" s="23">
        <f t="shared" si="821"/>
        <v>0.20499999999999918</v>
      </c>
      <c r="BC861" s="23">
        <f t="shared" si="822"/>
        <v>0.23199999999999843</v>
      </c>
      <c r="BD861" s="23">
        <f t="shared" si="823"/>
        <v>-2.1000000000000796E-2</v>
      </c>
      <c r="BE861" s="23">
        <f t="shared" si="824"/>
        <v>0.26199999999999868</v>
      </c>
      <c r="BF861" s="23">
        <f t="shared" si="825"/>
        <v>-0.34700000000000131</v>
      </c>
      <c r="BG861" s="23">
        <f t="shared" si="826"/>
        <v>-4.2500000000001315E-2</v>
      </c>
      <c r="BH861" s="23">
        <f t="shared" si="827"/>
        <v>-9.300000000000086E-2</v>
      </c>
      <c r="BI861" s="23">
        <f t="shared" si="828"/>
        <v>4.699999999999882E-2</v>
      </c>
      <c r="BJ861" s="23">
        <f t="shared" si="829"/>
        <v>-0.33300000000000107</v>
      </c>
      <c r="BK861" s="23">
        <f t="shared" si="830"/>
        <v>2.6999999999999247E-2</v>
      </c>
      <c r="BL861" s="23">
        <f t="shared" si="831"/>
        <v>-2.3000000000001464E-2</v>
      </c>
      <c r="BM861" s="23">
        <f t="shared" si="832"/>
        <v>0.17699999999999871</v>
      </c>
      <c r="BN861" s="23">
        <f t="shared" si="833"/>
        <v>0.14699999999999847</v>
      </c>
      <c r="BP861" s="8">
        <f t="shared" si="836"/>
        <v>0.32499999999999929</v>
      </c>
      <c r="BQ861" s="8">
        <f t="shared" si="837"/>
        <v>0.28499999999999925</v>
      </c>
      <c r="BR861" s="8">
        <f t="shared" si="838"/>
        <v>0.52099999999999902</v>
      </c>
      <c r="BS861" s="8">
        <f t="shared" si="839"/>
        <v>2.7000000000001023E-2</v>
      </c>
      <c r="BT861" s="8">
        <f t="shared" si="840"/>
        <v>0.10299999999999887</v>
      </c>
      <c r="BU861" s="8" t="str">
        <f t="shared" si="841"/>
        <v/>
      </c>
      <c r="BV861" s="8" t="str">
        <f t="shared" si="842"/>
        <v/>
      </c>
      <c r="BW861" s="8" t="str">
        <f t="shared" si="843"/>
        <v/>
      </c>
      <c r="BX861" s="8">
        <f t="shared" si="844"/>
        <v>1.0999999999999233E-2</v>
      </c>
      <c r="BY861" s="8" t="str">
        <f t="shared" si="845"/>
        <v/>
      </c>
      <c r="BZ861" s="8">
        <f t="shared" si="846"/>
        <v>0.17999999999999883</v>
      </c>
      <c r="CA861" s="8">
        <f t="shared" si="847"/>
        <v>0.20499999999999918</v>
      </c>
      <c r="CB861" s="8">
        <f t="shared" si="848"/>
        <v>0.23199999999999843</v>
      </c>
      <c r="CC861" s="8">
        <f t="shared" si="849"/>
        <v>2.1000000000000796E-2</v>
      </c>
      <c r="CD861" s="8">
        <f t="shared" si="850"/>
        <v>0.26199999999999868</v>
      </c>
      <c r="CE861" s="8">
        <f t="shared" si="851"/>
        <v>0.34700000000000131</v>
      </c>
      <c r="CF861" s="8">
        <f t="shared" si="852"/>
        <v>4.2500000000001315E-2</v>
      </c>
      <c r="CG861" s="8">
        <f t="shared" si="853"/>
        <v>9.300000000000086E-2</v>
      </c>
      <c r="CH861" s="8">
        <f t="shared" si="854"/>
        <v>4.699999999999882E-2</v>
      </c>
      <c r="CI861" s="8">
        <f t="shared" si="855"/>
        <v>0.33300000000000107</v>
      </c>
      <c r="CJ861" s="8">
        <f t="shared" si="856"/>
        <v>2.6999999999999247E-2</v>
      </c>
      <c r="CK861" s="8">
        <f t="shared" si="857"/>
        <v>2.3000000000001464E-2</v>
      </c>
      <c r="CL861" s="8">
        <f t="shared" si="858"/>
        <v>0.17699999999999871</v>
      </c>
      <c r="CM861" s="8">
        <f t="shared" si="859"/>
        <v>0.14699999999999847</v>
      </c>
      <c r="CN861" s="8"/>
    </row>
    <row r="862" spans="1:92">
      <c r="A862" s="1">
        <f t="shared" si="860"/>
        <v>860</v>
      </c>
      <c r="B862" s="2" t="s">
        <v>362</v>
      </c>
      <c r="C862" s="1">
        <v>8</v>
      </c>
      <c r="D862" s="4">
        <f t="shared" si="810"/>
        <v>69</v>
      </c>
      <c r="E862" s="4" t="s">
        <v>245</v>
      </c>
      <c r="F862" s="4">
        <v>1</v>
      </c>
      <c r="G862" s="4" t="s">
        <v>13</v>
      </c>
      <c r="H862" s="4" t="s">
        <v>19</v>
      </c>
      <c r="I862" s="4"/>
      <c r="J862" s="13">
        <v>87.5</v>
      </c>
      <c r="K862" s="67">
        <v>0.14299999999999999</v>
      </c>
      <c r="L862" s="40">
        <v>4.9649999999999999</v>
      </c>
      <c r="M862" s="132" t="s">
        <v>127</v>
      </c>
      <c r="N862" s="1" t="s">
        <v>15</v>
      </c>
      <c r="O862" s="50"/>
      <c r="P862" s="11"/>
      <c r="Q862" s="3"/>
      <c r="R862" s="46">
        <v>4.9980000000000002</v>
      </c>
      <c r="S862" s="46">
        <v>4.9809999999999999</v>
      </c>
      <c r="T862" s="46">
        <v>5.3479999999999999</v>
      </c>
      <c r="U862" s="50"/>
      <c r="V862" s="23">
        <v>5.165</v>
      </c>
      <c r="W862" s="23">
        <v>5.0369999999999999</v>
      </c>
      <c r="X862" s="23">
        <v>5.0339999999999998</v>
      </c>
      <c r="Y862" s="23">
        <v>5.032</v>
      </c>
      <c r="Z862" s="23">
        <v>4.9640000000000004</v>
      </c>
      <c r="AA862" s="38"/>
      <c r="AB862" s="23">
        <v>5.1120000000000001</v>
      </c>
      <c r="AC862" s="23">
        <v>5.1379999999999999</v>
      </c>
      <c r="AD862" s="23">
        <v>5.0860000000000003</v>
      </c>
      <c r="AE862" s="23">
        <v>4.899</v>
      </c>
      <c r="AF862" s="23">
        <v>4.9480000000000004</v>
      </c>
      <c r="AG862" s="23">
        <v>4.9720000000000004</v>
      </c>
      <c r="AH862" s="23">
        <f t="shared" ref="AH862" si="861">SUM(AF862:AG862)/2</f>
        <v>4.9600000000000009</v>
      </c>
      <c r="AI862" s="11"/>
      <c r="AJ862" s="11"/>
      <c r="AK862" s="11"/>
      <c r="AL862" s="11"/>
      <c r="AM862" s="11"/>
      <c r="AN862" s="11"/>
      <c r="AO862" s="11"/>
      <c r="AP862" s="3"/>
      <c r="AQ862" s="23">
        <f t="shared" si="811"/>
        <v>3.3000000000000362E-2</v>
      </c>
      <c r="AR862" s="23">
        <f t="shared" si="834"/>
        <v>1.6000000000000014E-2</v>
      </c>
      <c r="AS862" s="23">
        <f t="shared" si="835"/>
        <v>0.38300000000000001</v>
      </c>
      <c r="AT862" s="23" t="str">
        <f t="shared" si="813"/>
        <v/>
      </c>
      <c r="AU862" s="23">
        <f t="shared" si="814"/>
        <v>0.20000000000000018</v>
      </c>
      <c r="AV862" s="23">
        <f t="shared" si="815"/>
        <v>7.2000000000000064E-2</v>
      </c>
      <c r="AW862" s="23">
        <f t="shared" si="816"/>
        <v>6.899999999999995E-2</v>
      </c>
      <c r="AX862" s="23">
        <f t="shared" si="817"/>
        <v>6.7000000000000171E-2</v>
      </c>
      <c r="AY862" s="23">
        <f t="shared" si="818"/>
        <v>-9.9999999999944578E-4</v>
      </c>
      <c r="AZ862" s="23" t="str">
        <f t="shared" si="819"/>
        <v/>
      </c>
      <c r="BA862" s="23">
        <f t="shared" si="820"/>
        <v>0.14700000000000024</v>
      </c>
      <c r="BB862" s="23">
        <f t="shared" si="821"/>
        <v>0.17300000000000004</v>
      </c>
      <c r="BC862" s="23">
        <f t="shared" si="822"/>
        <v>0.12100000000000044</v>
      </c>
      <c r="BD862" s="23">
        <f t="shared" si="823"/>
        <v>-6.5999999999999837E-2</v>
      </c>
      <c r="BE862" s="23">
        <f t="shared" si="824"/>
        <v>-1.699999999999946E-2</v>
      </c>
      <c r="BF862" s="23">
        <f t="shared" si="825"/>
        <v>7.0000000000005613E-3</v>
      </c>
      <c r="BG862" s="23">
        <f t="shared" si="826"/>
        <v>-4.9999999999990052E-3</v>
      </c>
      <c r="BH862" s="23" t="str">
        <f t="shared" si="827"/>
        <v/>
      </c>
      <c r="BI862" s="23" t="str">
        <f t="shared" si="828"/>
        <v/>
      </c>
      <c r="BJ862" s="23" t="str">
        <f t="shared" si="829"/>
        <v/>
      </c>
      <c r="BK862" s="23" t="str">
        <f t="shared" si="830"/>
        <v/>
      </c>
      <c r="BL862" s="23" t="str">
        <f t="shared" si="831"/>
        <v/>
      </c>
      <c r="BM862" s="23" t="str">
        <f t="shared" si="832"/>
        <v/>
      </c>
      <c r="BN862" s="23" t="str">
        <f t="shared" si="833"/>
        <v/>
      </c>
      <c r="BP862" s="8">
        <f t="shared" si="836"/>
        <v>3.3000000000000362E-2</v>
      </c>
      <c r="BQ862" s="8">
        <f t="shared" si="837"/>
        <v>1.6000000000000014E-2</v>
      </c>
      <c r="BR862" s="8">
        <f t="shared" si="838"/>
        <v>0.38300000000000001</v>
      </c>
      <c r="BS862" s="8" t="str">
        <f t="shared" si="839"/>
        <v/>
      </c>
      <c r="BT862" s="8">
        <f t="shared" si="840"/>
        <v>0.20000000000000018</v>
      </c>
      <c r="BU862" s="8">
        <f t="shared" si="841"/>
        <v>7.2000000000000064E-2</v>
      </c>
      <c r="BV862" s="8">
        <f t="shared" si="842"/>
        <v>6.899999999999995E-2</v>
      </c>
      <c r="BW862" s="8">
        <f t="shared" si="843"/>
        <v>6.7000000000000171E-2</v>
      </c>
      <c r="BX862" s="8">
        <f t="shared" si="844"/>
        <v>9.9999999999944578E-4</v>
      </c>
      <c r="BY862" s="8" t="str">
        <f t="shared" si="845"/>
        <v/>
      </c>
      <c r="BZ862" s="8">
        <f t="shared" si="846"/>
        <v>0.14700000000000024</v>
      </c>
      <c r="CA862" s="8">
        <f t="shared" si="847"/>
        <v>0.17300000000000004</v>
      </c>
      <c r="CB862" s="8">
        <f t="shared" si="848"/>
        <v>0.12100000000000044</v>
      </c>
      <c r="CC862" s="8">
        <f t="shared" si="849"/>
        <v>6.5999999999999837E-2</v>
      </c>
      <c r="CD862" s="8">
        <f t="shared" si="850"/>
        <v>1.699999999999946E-2</v>
      </c>
      <c r="CE862" s="8">
        <f t="shared" si="851"/>
        <v>7.0000000000005613E-3</v>
      </c>
      <c r="CF862" s="8">
        <f t="shared" si="852"/>
        <v>4.9999999999990052E-3</v>
      </c>
      <c r="CG862" s="8" t="str">
        <f t="shared" si="853"/>
        <v/>
      </c>
      <c r="CH862" s="8" t="str">
        <f t="shared" si="854"/>
        <v/>
      </c>
      <c r="CI862" s="8" t="str">
        <f t="shared" si="855"/>
        <v/>
      </c>
      <c r="CJ862" s="8" t="str">
        <f t="shared" si="856"/>
        <v/>
      </c>
      <c r="CK862" s="8" t="str">
        <f t="shared" si="857"/>
        <v/>
      </c>
      <c r="CL862" s="8" t="str">
        <f t="shared" si="858"/>
        <v/>
      </c>
      <c r="CM862" s="8" t="str">
        <f t="shared" si="859"/>
        <v/>
      </c>
      <c r="CN862" s="8"/>
    </row>
    <row r="863" spans="1:92">
      <c r="A863" s="1">
        <f t="shared" si="860"/>
        <v>861</v>
      </c>
      <c r="B863" s="19"/>
      <c r="C863" s="1">
        <v>8</v>
      </c>
      <c r="D863" s="4">
        <f t="shared" si="810"/>
        <v>69</v>
      </c>
      <c r="E863" s="4" t="s">
        <v>245</v>
      </c>
      <c r="F863" s="4">
        <v>1</v>
      </c>
      <c r="G863" s="4" t="s">
        <v>13</v>
      </c>
      <c r="H863" s="4" t="s">
        <v>19</v>
      </c>
      <c r="I863" s="4"/>
      <c r="J863" s="13">
        <v>90.6</v>
      </c>
      <c r="K863" s="67">
        <v>0.185</v>
      </c>
      <c r="L863" s="40">
        <v>5.2430000000000003</v>
      </c>
      <c r="M863" s="132" t="s">
        <v>127</v>
      </c>
      <c r="N863" s="1" t="s">
        <v>15</v>
      </c>
      <c r="O863" s="50"/>
      <c r="P863" s="11"/>
      <c r="Q863" s="3"/>
      <c r="R863" s="46">
        <v>5.4809999999999999</v>
      </c>
      <c r="S863" s="46">
        <v>5.2850000000000001</v>
      </c>
      <c r="T863" s="46">
        <v>5.7009999999999996</v>
      </c>
      <c r="U863" s="50"/>
      <c r="V863" s="46">
        <v>5.3949999999999996</v>
      </c>
      <c r="W863" s="46">
        <v>5.2839999999999998</v>
      </c>
      <c r="X863" s="46">
        <v>5.2789999999999999</v>
      </c>
      <c r="Y863" s="46">
        <v>5.2610000000000001</v>
      </c>
      <c r="Z863" s="23">
        <v>5.2240000000000002</v>
      </c>
      <c r="AA863" s="38"/>
      <c r="AB863" s="46">
        <v>5.34</v>
      </c>
      <c r="AC863" s="46">
        <v>5.3460000000000001</v>
      </c>
      <c r="AD863" s="46">
        <v>5.327</v>
      </c>
      <c r="AE863" s="46">
        <v>5.1509999999999998</v>
      </c>
      <c r="AF863" s="46">
        <v>5.2759999999999998</v>
      </c>
      <c r="AG863" s="46">
        <v>5.0679999999999996</v>
      </c>
      <c r="AH863" s="23">
        <f t="shared" ref="AH863" si="862">SUM(AF863:AG863)/2</f>
        <v>5.1719999999999997</v>
      </c>
      <c r="AI863" s="11"/>
      <c r="AJ863" s="11"/>
      <c r="AK863" s="11"/>
      <c r="AL863" s="11"/>
      <c r="AM863" s="11"/>
      <c r="AN863" s="11"/>
      <c r="AO863" s="11"/>
      <c r="AP863" s="3"/>
      <c r="AQ863" s="23">
        <f t="shared" si="811"/>
        <v>0.23799999999999955</v>
      </c>
      <c r="AR863" s="23">
        <f t="shared" si="834"/>
        <v>4.1999999999999815E-2</v>
      </c>
      <c r="AS863" s="23">
        <f t="shared" si="835"/>
        <v>0.4579999999999993</v>
      </c>
      <c r="AT863" s="23" t="str">
        <f t="shared" si="813"/>
        <v/>
      </c>
      <c r="AU863" s="23">
        <f t="shared" si="814"/>
        <v>0.15199999999999925</v>
      </c>
      <c r="AV863" s="23">
        <f t="shared" si="815"/>
        <v>4.0999999999999481E-2</v>
      </c>
      <c r="AW863" s="23">
        <f t="shared" si="816"/>
        <v>3.5999999999999588E-2</v>
      </c>
      <c r="AX863" s="23">
        <f t="shared" si="817"/>
        <v>1.7999999999999794E-2</v>
      </c>
      <c r="AY863" s="23">
        <f t="shared" si="818"/>
        <v>-1.9000000000000128E-2</v>
      </c>
      <c r="AZ863" s="23" t="str">
        <f t="shared" si="819"/>
        <v/>
      </c>
      <c r="BA863" s="23">
        <f t="shared" si="820"/>
        <v>9.6999999999999531E-2</v>
      </c>
      <c r="BB863" s="23">
        <f t="shared" si="821"/>
        <v>0.10299999999999976</v>
      </c>
      <c r="BC863" s="23">
        <f t="shared" si="822"/>
        <v>8.3999999999999631E-2</v>
      </c>
      <c r="BD863" s="23">
        <f t="shared" si="823"/>
        <v>-9.2000000000000526E-2</v>
      </c>
      <c r="BE863" s="23">
        <f t="shared" si="824"/>
        <v>3.2999999999999474E-2</v>
      </c>
      <c r="BF863" s="23">
        <f t="shared" si="825"/>
        <v>-0.17500000000000071</v>
      </c>
      <c r="BG863" s="23">
        <f t="shared" si="826"/>
        <v>-7.1000000000000618E-2</v>
      </c>
      <c r="BH863" s="23" t="str">
        <f t="shared" si="827"/>
        <v/>
      </c>
      <c r="BI863" s="23" t="str">
        <f t="shared" si="828"/>
        <v/>
      </c>
      <c r="BJ863" s="23" t="str">
        <f t="shared" si="829"/>
        <v/>
      </c>
      <c r="BK863" s="23" t="str">
        <f t="shared" si="830"/>
        <v/>
      </c>
      <c r="BL863" s="23" t="str">
        <f t="shared" si="831"/>
        <v/>
      </c>
      <c r="BM863" s="23" t="str">
        <f t="shared" si="832"/>
        <v/>
      </c>
      <c r="BN863" s="23" t="str">
        <f t="shared" si="833"/>
        <v/>
      </c>
      <c r="BP863" s="8">
        <f t="shared" si="836"/>
        <v>0.23799999999999955</v>
      </c>
      <c r="BQ863" s="8">
        <f t="shared" si="837"/>
        <v>4.1999999999999815E-2</v>
      </c>
      <c r="BR863" s="8">
        <f t="shared" si="838"/>
        <v>0.4579999999999993</v>
      </c>
      <c r="BS863" s="8" t="str">
        <f t="shared" si="839"/>
        <v/>
      </c>
      <c r="BT863" s="8">
        <f t="shared" si="840"/>
        <v>0.15199999999999925</v>
      </c>
      <c r="BU863" s="8">
        <f t="shared" si="841"/>
        <v>4.0999999999999481E-2</v>
      </c>
      <c r="BV863" s="8">
        <f t="shared" si="842"/>
        <v>3.5999999999999588E-2</v>
      </c>
      <c r="BW863" s="8">
        <f t="shared" si="843"/>
        <v>1.7999999999999794E-2</v>
      </c>
      <c r="BX863" s="8">
        <f t="shared" si="844"/>
        <v>1.9000000000000128E-2</v>
      </c>
      <c r="BY863" s="8" t="str">
        <f t="shared" si="845"/>
        <v/>
      </c>
      <c r="BZ863" s="8">
        <f t="shared" si="846"/>
        <v>9.6999999999999531E-2</v>
      </c>
      <c r="CA863" s="8">
        <f t="shared" si="847"/>
        <v>0.10299999999999976</v>
      </c>
      <c r="CB863" s="8">
        <f t="shared" si="848"/>
        <v>8.3999999999999631E-2</v>
      </c>
      <c r="CC863" s="8">
        <f t="shared" si="849"/>
        <v>9.2000000000000526E-2</v>
      </c>
      <c r="CD863" s="8">
        <f t="shared" si="850"/>
        <v>3.2999999999999474E-2</v>
      </c>
      <c r="CE863" s="8">
        <f t="shared" si="851"/>
        <v>0.17500000000000071</v>
      </c>
      <c r="CF863" s="8">
        <f t="shared" si="852"/>
        <v>7.1000000000000618E-2</v>
      </c>
      <c r="CG863" s="8" t="str">
        <f t="shared" si="853"/>
        <v/>
      </c>
      <c r="CH863" s="8" t="str">
        <f t="shared" si="854"/>
        <v/>
      </c>
      <c r="CI863" s="8" t="str">
        <f t="shared" si="855"/>
        <v/>
      </c>
      <c r="CJ863" s="8" t="str">
        <f t="shared" si="856"/>
        <v/>
      </c>
      <c r="CK863" s="8" t="str">
        <f t="shared" si="857"/>
        <v/>
      </c>
      <c r="CL863" s="8" t="str">
        <f t="shared" si="858"/>
        <v/>
      </c>
      <c r="CM863" s="8" t="str">
        <f t="shared" si="859"/>
        <v/>
      </c>
      <c r="CN863" s="8"/>
    </row>
    <row r="864" spans="1:92">
      <c r="A864" s="1">
        <f t="shared" si="860"/>
        <v>862</v>
      </c>
      <c r="B864" s="19"/>
      <c r="C864" s="1">
        <v>8</v>
      </c>
      <c r="D864" s="4">
        <f t="shared" si="810"/>
        <v>69</v>
      </c>
      <c r="E864" s="4" t="s">
        <v>241</v>
      </c>
      <c r="F864" s="4">
        <v>1</v>
      </c>
      <c r="G864" s="4" t="s">
        <v>16</v>
      </c>
      <c r="H864" s="4" t="s">
        <v>192</v>
      </c>
      <c r="I864" s="4"/>
      <c r="J864" s="13">
        <v>90.3</v>
      </c>
      <c r="K864" s="74"/>
      <c r="L864" s="40">
        <v>5.4109999999999996</v>
      </c>
      <c r="M864" s="132" t="s">
        <v>127</v>
      </c>
      <c r="N864" s="1" t="s">
        <v>15</v>
      </c>
      <c r="O864" s="50"/>
      <c r="P864" s="11"/>
      <c r="Q864" s="3"/>
      <c r="R864" s="46">
        <v>5.66</v>
      </c>
      <c r="S864" s="46">
        <v>5.3860000000000001</v>
      </c>
      <c r="T864" s="46">
        <v>5.7190000000000003</v>
      </c>
      <c r="U864" s="46">
        <v>5.4820000000000002</v>
      </c>
      <c r="V864" s="23">
        <v>5.6</v>
      </c>
      <c r="W864" s="46">
        <v>5.5170000000000003</v>
      </c>
      <c r="X864" s="46">
        <v>5.4939999999999998</v>
      </c>
      <c r="Y864" s="23">
        <v>5.476</v>
      </c>
      <c r="Z864" s="23">
        <v>5.4119999999999999</v>
      </c>
      <c r="AA864" s="38"/>
      <c r="AB864" s="23">
        <v>5.7610000000000001</v>
      </c>
      <c r="AC864" s="23">
        <v>5.73</v>
      </c>
      <c r="AD864" s="23">
        <v>5.6280000000000001</v>
      </c>
      <c r="AE864" s="23">
        <v>5.61</v>
      </c>
      <c r="AF864" s="23">
        <v>5.4660000000000002</v>
      </c>
      <c r="AG864" s="23">
        <v>5.375</v>
      </c>
      <c r="AH864" s="23">
        <f t="shared" ref="AH864:AH868" si="863">SUM(AF864:AG864)/2</f>
        <v>5.4205000000000005</v>
      </c>
      <c r="AI864" s="11"/>
      <c r="AJ864" s="11"/>
      <c r="AK864" s="11"/>
      <c r="AL864" s="11"/>
      <c r="AM864" s="11"/>
      <c r="AN864" s="11"/>
      <c r="AO864" s="11"/>
      <c r="AP864" s="3"/>
      <c r="AQ864" s="23">
        <f t="shared" si="811"/>
        <v>0.24900000000000055</v>
      </c>
      <c r="AR864" s="23">
        <f t="shared" si="834"/>
        <v>-2.4999999999999467E-2</v>
      </c>
      <c r="AS864" s="23">
        <f t="shared" si="835"/>
        <v>0.30800000000000072</v>
      </c>
      <c r="AT864" s="23">
        <f t="shared" si="813"/>
        <v>7.1000000000000618E-2</v>
      </c>
      <c r="AU864" s="23">
        <f t="shared" si="814"/>
        <v>0.18900000000000006</v>
      </c>
      <c r="AV864" s="23">
        <f t="shared" si="815"/>
        <v>0.10600000000000076</v>
      </c>
      <c r="AW864" s="23">
        <f t="shared" si="816"/>
        <v>8.3000000000000185E-2</v>
      </c>
      <c r="AX864" s="23">
        <f t="shared" si="817"/>
        <v>6.5000000000000391E-2</v>
      </c>
      <c r="AY864" s="23">
        <f t="shared" si="818"/>
        <v>1.000000000000334E-3</v>
      </c>
      <c r="AZ864" s="23" t="str">
        <f t="shared" si="819"/>
        <v/>
      </c>
      <c r="BA864" s="23">
        <f t="shared" si="820"/>
        <v>0.35000000000000053</v>
      </c>
      <c r="BB864" s="23">
        <f t="shared" si="821"/>
        <v>0.31900000000000084</v>
      </c>
      <c r="BC864" s="23">
        <f t="shared" si="822"/>
        <v>0.21700000000000053</v>
      </c>
      <c r="BD864" s="23">
        <f t="shared" si="823"/>
        <v>0.19900000000000073</v>
      </c>
      <c r="BE864" s="23">
        <f t="shared" si="824"/>
        <v>5.5000000000000604E-2</v>
      </c>
      <c r="BF864" s="23">
        <f t="shared" si="825"/>
        <v>-3.5999999999999588E-2</v>
      </c>
      <c r="BG864" s="23">
        <f t="shared" si="826"/>
        <v>9.5000000000009521E-3</v>
      </c>
      <c r="BH864" s="23" t="str">
        <f t="shared" si="827"/>
        <v/>
      </c>
      <c r="BI864" s="23" t="str">
        <f t="shared" si="828"/>
        <v/>
      </c>
      <c r="BJ864" s="23" t="str">
        <f t="shared" si="829"/>
        <v/>
      </c>
      <c r="BK864" s="23" t="str">
        <f t="shared" si="830"/>
        <v/>
      </c>
      <c r="BL864" s="23" t="str">
        <f t="shared" si="831"/>
        <v/>
      </c>
      <c r="BM864" s="23" t="str">
        <f t="shared" si="832"/>
        <v/>
      </c>
      <c r="BN864" s="23" t="str">
        <f t="shared" si="833"/>
        <v/>
      </c>
      <c r="BP864" s="8">
        <f t="shared" si="836"/>
        <v>0.24900000000000055</v>
      </c>
      <c r="BQ864" s="8">
        <f t="shared" si="837"/>
        <v>2.4999999999999467E-2</v>
      </c>
      <c r="BR864" s="8">
        <f t="shared" si="838"/>
        <v>0.30800000000000072</v>
      </c>
      <c r="BS864" s="8">
        <f t="shared" si="839"/>
        <v>7.1000000000000618E-2</v>
      </c>
      <c r="BT864" s="8">
        <f t="shared" si="840"/>
        <v>0.18900000000000006</v>
      </c>
      <c r="BU864" s="8">
        <f t="shared" si="841"/>
        <v>0.10600000000000076</v>
      </c>
      <c r="BV864" s="8">
        <f t="shared" si="842"/>
        <v>8.3000000000000185E-2</v>
      </c>
      <c r="BW864" s="8">
        <f t="shared" si="843"/>
        <v>6.5000000000000391E-2</v>
      </c>
      <c r="BX864" s="8">
        <f t="shared" si="844"/>
        <v>1.000000000000334E-3</v>
      </c>
      <c r="BY864" s="8" t="str">
        <f t="shared" si="845"/>
        <v/>
      </c>
      <c r="BZ864" s="8">
        <f t="shared" si="846"/>
        <v>0.35000000000000053</v>
      </c>
      <c r="CA864" s="8">
        <f t="shared" si="847"/>
        <v>0.31900000000000084</v>
      </c>
      <c r="CB864" s="8">
        <f t="shared" si="848"/>
        <v>0.21700000000000053</v>
      </c>
      <c r="CC864" s="8">
        <f t="shared" si="849"/>
        <v>0.19900000000000073</v>
      </c>
      <c r="CD864" s="8">
        <f t="shared" si="850"/>
        <v>5.5000000000000604E-2</v>
      </c>
      <c r="CE864" s="8">
        <f t="shared" si="851"/>
        <v>3.5999999999999588E-2</v>
      </c>
      <c r="CF864" s="8">
        <f t="shared" si="852"/>
        <v>9.5000000000009521E-3</v>
      </c>
      <c r="CG864" s="8" t="str">
        <f t="shared" si="853"/>
        <v/>
      </c>
      <c r="CH864" s="8" t="str">
        <f t="shared" si="854"/>
        <v/>
      </c>
      <c r="CI864" s="8" t="str">
        <f t="shared" si="855"/>
        <v/>
      </c>
      <c r="CJ864" s="8" t="str">
        <f t="shared" si="856"/>
        <v/>
      </c>
      <c r="CK864" s="8" t="str">
        <f t="shared" si="857"/>
        <v/>
      </c>
      <c r="CL864" s="8" t="str">
        <f t="shared" si="858"/>
        <v/>
      </c>
      <c r="CM864" s="8" t="str">
        <f t="shared" si="859"/>
        <v/>
      </c>
      <c r="CN864" s="8"/>
    </row>
    <row r="865" spans="1:92">
      <c r="A865" s="1">
        <f t="shared" si="860"/>
        <v>863</v>
      </c>
      <c r="B865" s="19"/>
      <c r="C865" s="1">
        <v>8</v>
      </c>
      <c r="D865" s="4">
        <f t="shared" si="810"/>
        <v>69</v>
      </c>
      <c r="E865" s="4" t="s">
        <v>171</v>
      </c>
      <c r="F865" s="4">
        <v>1</v>
      </c>
      <c r="G865" s="4" t="s">
        <v>16</v>
      </c>
      <c r="H865" s="4" t="s">
        <v>192</v>
      </c>
      <c r="I865" s="4"/>
      <c r="J865" s="13">
        <v>91.6</v>
      </c>
      <c r="K865" s="67">
        <v>1E-3</v>
      </c>
      <c r="L865" s="40">
        <v>5.5090000000000012</v>
      </c>
      <c r="M865" s="132" t="s">
        <v>127</v>
      </c>
      <c r="N865" s="1" t="s">
        <v>15</v>
      </c>
      <c r="O865" s="50"/>
      <c r="P865" s="11"/>
      <c r="Q865" s="3"/>
      <c r="R865" s="46">
        <v>5.6159999999999997</v>
      </c>
      <c r="S865" s="46">
        <v>5.4450000000000003</v>
      </c>
      <c r="T865" s="46">
        <v>5.843</v>
      </c>
      <c r="U865" s="46">
        <v>5.5919999999999996</v>
      </c>
      <c r="V865" s="46">
        <v>5.6470000000000002</v>
      </c>
      <c r="W865" s="23">
        <v>5.5860000000000003</v>
      </c>
      <c r="X865" s="46">
        <v>5.5789999999999997</v>
      </c>
      <c r="Y865" s="46">
        <v>5.56</v>
      </c>
      <c r="Z865" s="23">
        <v>5.5179999999999998</v>
      </c>
      <c r="AA865" s="38"/>
      <c r="AB865" s="46">
        <v>5.81</v>
      </c>
      <c r="AC865" s="46">
        <v>5.734</v>
      </c>
      <c r="AD865" s="46">
        <v>5.6390000000000002</v>
      </c>
      <c r="AE865" s="46">
        <v>5.6820000000000004</v>
      </c>
      <c r="AF865" s="46">
        <v>5.53</v>
      </c>
      <c r="AG865" s="46">
        <v>5.4530000000000003</v>
      </c>
      <c r="AH865" s="23">
        <f t="shared" si="863"/>
        <v>5.4915000000000003</v>
      </c>
      <c r="AI865" s="11"/>
      <c r="AJ865" s="11"/>
      <c r="AK865" s="11"/>
      <c r="AL865" s="11"/>
      <c r="AM865" s="11"/>
      <c r="AN865" s="11"/>
      <c r="AO865" s="11"/>
      <c r="AP865" s="3"/>
      <c r="AQ865" s="23">
        <f t="shared" si="811"/>
        <v>0.10699999999999843</v>
      </c>
      <c r="AR865" s="23">
        <f t="shared" si="834"/>
        <v>-6.4000000000000945E-2</v>
      </c>
      <c r="AS865" s="23">
        <f t="shared" si="835"/>
        <v>0.33399999999999874</v>
      </c>
      <c r="AT865" s="23">
        <f t="shared" si="813"/>
        <v>8.2999999999998408E-2</v>
      </c>
      <c r="AU865" s="23">
        <f t="shared" si="814"/>
        <v>0.13799999999999901</v>
      </c>
      <c r="AV865" s="23">
        <f t="shared" si="815"/>
        <v>7.6999999999999069E-2</v>
      </c>
      <c r="AW865" s="23">
        <f t="shared" si="816"/>
        <v>6.9999999999998508E-2</v>
      </c>
      <c r="AX865" s="23">
        <f t="shared" si="817"/>
        <v>5.099999999999838E-2</v>
      </c>
      <c r="AY865" s="23">
        <f t="shared" si="818"/>
        <v>8.9999999999985647E-3</v>
      </c>
      <c r="AZ865" s="23" t="str">
        <f t="shared" si="819"/>
        <v/>
      </c>
      <c r="BA865" s="23">
        <f t="shared" si="820"/>
        <v>0.30099999999999838</v>
      </c>
      <c r="BB865" s="23">
        <f t="shared" si="821"/>
        <v>0.22499999999999876</v>
      </c>
      <c r="BC865" s="23">
        <f t="shared" si="822"/>
        <v>0.12999999999999901</v>
      </c>
      <c r="BD865" s="23">
        <f t="shared" si="823"/>
        <v>0.17299999999999915</v>
      </c>
      <c r="BE865" s="23">
        <f t="shared" si="824"/>
        <v>2.0999999999999019E-2</v>
      </c>
      <c r="BF865" s="23">
        <f t="shared" si="825"/>
        <v>-5.6000000000000938E-2</v>
      </c>
      <c r="BG865" s="23">
        <f t="shared" si="826"/>
        <v>-1.7500000000000959E-2</v>
      </c>
      <c r="BH865" s="23" t="str">
        <f t="shared" si="827"/>
        <v/>
      </c>
      <c r="BI865" s="23" t="str">
        <f t="shared" si="828"/>
        <v/>
      </c>
      <c r="BJ865" s="23" t="str">
        <f t="shared" si="829"/>
        <v/>
      </c>
      <c r="BK865" s="23" t="str">
        <f t="shared" si="830"/>
        <v/>
      </c>
      <c r="BL865" s="23" t="str">
        <f t="shared" si="831"/>
        <v/>
      </c>
      <c r="BM865" s="23" t="str">
        <f t="shared" si="832"/>
        <v/>
      </c>
      <c r="BN865" s="23" t="str">
        <f t="shared" si="833"/>
        <v/>
      </c>
      <c r="BP865" s="8">
        <f t="shared" si="836"/>
        <v>0.10699999999999843</v>
      </c>
      <c r="BQ865" s="8">
        <f t="shared" si="837"/>
        <v>6.4000000000000945E-2</v>
      </c>
      <c r="BR865" s="8">
        <f t="shared" si="838"/>
        <v>0.33399999999999874</v>
      </c>
      <c r="BS865" s="8">
        <f t="shared" si="839"/>
        <v>8.2999999999998408E-2</v>
      </c>
      <c r="BT865" s="8">
        <f t="shared" si="840"/>
        <v>0.13799999999999901</v>
      </c>
      <c r="BU865" s="8">
        <f t="shared" si="841"/>
        <v>7.6999999999999069E-2</v>
      </c>
      <c r="BV865" s="8">
        <f t="shared" si="842"/>
        <v>6.9999999999998508E-2</v>
      </c>
      <c r="BW865" s="8">
        <f t="shared" si="843"/>
        <v>5.099999999999838E-2</v>
      </c>
      <c r="BX865" s="8">
        <f t="shared" si="844"/>
        <v>8.9999999999985647E-3</v>
      </c>
      <c r="BY865" s="8" t="str">
        <f t="shared" si="845"/>
        <v/>
      </c>
      <c r="BZ865" s="8">
        <f t="shared" si="846"/>
        <v>0.30099999999999838</v>
      </c>
      <c r="CA865" s="8">
        <f t="shared" si="847"/>
        <v>0.22499999999999876</v>
      </c>
      <c r="CB865" s="8">
        <f t="shared" si="848"/>
        <v>0.12999999999999901</v>
      </c>
      <c r="CC865" s="8">
        <f t="shared" si="849"/>
        <v>0.17299999999999915</v>
      </c>
      <c r="CD865" s="8">
        <f t="shared" si="850"/>
        <v>2.0999999999999019E-2</v>
      </c>
      <c r="CE865" s="8">
        <f t="shared" si="851"/>
        <v>5.6000000000000938E-2</v>
      </c>
      <c r="CF865" s="8">
        <f t="shared" si="852"/>
        <v>1.7500000000000959E-2</v>
      </c>
      <c r="CG865" s="8" t="str">
        <f t="shared" si="853"/>
        <v/>
      </c>
      <c r="CH865" s="8" t="str">
        <f t="shared" si="854"/>
        <v/>
      </c>
      <c r="CI865" s="8" t="str">
        <f t="shared" si="855"/>
        <v/>
      </c>
      <c r="CJ865" s="8" t="str">
        <f t="shared" si="856"/>
        <v/>
      </c>
      <c r="CK865" s="8" t="str">
        <f t="shared" si="857"/>
        <v/>
      </c>
      <c r="CL865" s="8" t="str">
        <f t="shared" si="858"/>
        <v/>
      </c>
      <c r="CM865" s="8" t="str">
        <f t="shared" si="859"/>
        <v/>
      </c>
      <c r="CN865" s="8"/>
    </row>
    <row r="866" spans="1:92">
      <c r="A866" s="1">
        <f t="shared" si="860"/>
        <v>864</v>
      </c>
      <c r="B866" s="19"/>
      <c r="C866" s="1">
        <v>8</v>
      </c>
      <c r="D866" s="4">
        <f t="shared" si="810"/>
        <v>69</v>
      </c>
      <c r="E866" s="4" t="s">
        <v>190</v>
      </c>
      <c r="F866" s="4">
        <v>3</v>
      </c>
      <c r="G866" s="4" t="s">
        <v>13</v>
      </c>
      <c r="H866" s="4" t="s">
        <v>19</v>
      </c>
      <c r="I866" s="4"/>
      <c r="J866" s="13">
        <v>97.7</v>
      </c>
      <c r="K866" s="74"/>
      <c r="L866" s="40">
        <v>3.4440000000000004</v>
      </c>
      <c r="M866" s="132" t="s">
        <v>130</v>
      </c>
      <c r="N866" s="1" t="s">
        <v>15</v>
      </c>
      <c r="O866" s="50"/>
      <c r="P866" s="11"/>
      <c r="Q866" s="3"/>
      <c r="R866" s="46">
        <v>3.82</v>
      </c>
      <c r="S866" s="46">
        <v>3.6429999999999998</v>
      </c>
      <c r="T866" s="46">
        <v>3.7759999999999998</v>
      </c>
      <c r="U866" s="46">
        <v>3.149</v>
      </c>
      <c r="V866" s="23">
        <v>3.391</v>
      </c>
      <c r="W866" s="38"/>
      <c r="X866" s="38"/>
      <c r="Y866" s="38"/>
      <c r="Z866" s="23">
        <v>3.4649999999999999</v>
      </c>
      <c r="AA866" s="38"/>
      <c r="AB866" s="23">
        <v>3.6309999999999998</v>
      </c>
      <c r="AC866" s="23">
        <v>3.6349999999999998</v>
      </c>
      <c r="AD866" s="23">
        <v>3.629</v>
      </c>
      <c r="AE866" s="23">
        <v>3.4889999999999999</v>
      </c>
      <c r="AF866" s="23">
        <v>3.6360000000000001</v>
      </c>
      <c r="AG866" s="23">
        <v>3.153</v>
      </c>
      <c r="AH866" s="23">
        <f t="shared" si="863"/>
        <v>3.3944999999999999</v>
      </c>
      <c r="AI866" s="11"/>
      <c r="AJ866" s="11"/>
      <c r="AK866" s="11"/>
      <c r="AL866" s="11"/>
      <c r="AM866" s="11"/>
      <c r="AN866" s="11"/>
      <c r="AO866" s="11"/>
      <c r="AP866" s="3"/>
      <c r="AQ866" s="23">
        <f t="shared" si="811"/>
        <v>0.37599999999999945</v>
      </c>
      <c r="AR866" s="23">
        <f t="shared" si="834"/>
        <v>0.1989999999999994</v>
      </c>
      <c r="AS866" s="23">
        <f t="shared" si="835"/>
        <v>0.33199999999999941</v>
      </c>
      <c r="AT866" s="23">
        <f t="shared" si="813"/>
        <v>-0.29500000000000037</v>
      </c>
      <c r="AU866" s="23">
        <f t="shared" si="814"/>
        <v>-5.300000000000038E-2</v>
      </c>
      <c r="AV866" s="23" t="str">
        <f t="shared" si="815"/>
        <v/>
      </c>
      <c r="AW866" s="23" t="str">
        <f t="shared" si="816"/>
        <v/>
      </c>
      <c r="AX866" s="23" t="str">
        <f t="shared" si="817"/>
        <v/>
      </c>
      <c r="AY866" s="23">
        <f t="shared" si="818"/>
        <v>2.0999999999999464E-2</v>
      </c>
      <c r="AZ866" s="23" t="str">
        <f t="shared" si="819"/>
        <v/>
      </c>
      <c r="BA866" s="23">
        <f t="shared" si="820"/>
        <v>0.18699999999999939</v>
      </c>
      <c r="BB866" s="23">
        <f t="shared" si="821"/>
        <v>0.19099999999999939</v>
      </c>
      <c r="BC866" s="23">
        <f t="shared" si="822"/>
        <v>0.18499999999999961</v>
      </c>
      <c r="BD866" s="23">
        <f t="shared" si="823"/>
        <v>4.4999999999999485E-2</v>
      </c>
      <c r="BE866" s="23">
        <f t="shared" si="824"/>
        <v>0.19199999999999973</v>
      </c>
      <c r="BF866" s="23">
        <f t="shared" si="825"/>
        <v>-0.29100000000000037</v>
      </c>
      <c r="BG866" s="23">
        <f t="shared" si="826"/>
        <v>-4.9500000000000544E-2</v>
      </c>
      <c r="BH866" s="23" t="str">
        <f t="shared" si="827"/>
        <v/>
      </c>
      <c r="BI866" s="23" t="str">
        <f t="shared" si="828"/>
        <v/>
      </c>
      <c r="BJ866" s="23" t="str">
        <f t="shared" si="829"/>
        <v/>
      </c>
      <c r="BK866" s="23" t="str">
        <f t="shared" si="830"/>
        <v/>
      </c>
      <c r="BL866" s="23" t="str">
        <f t="shared" si="831"/>
        <v/>
      </c>
      <c r="BM866" s="23" t="str">
        <f t="shared" si="832"/>
        <v/>
      </c>
      <c r="BN866" s="23" t="str">
        <f t="shared" si="833"/>
        <v/>
      </c>
      <c r="BP866" s="8">
        <f t="shared" si="836"/>
        <v>0.37599999999999945</v>
      </c>
      <c r="BQ866" s="8">
        <f t="shared" si="837"/>
        <v>0.1989999999999994</v>
      </c>
      <c r="BR866" s="8">
        <f t="shared" si="838"/>
        <v>0.33199999999999941</v>
      </c>
      <c r="BS866" s="8">
        <f t="shared" si="839"/>
        <v>0.29500000000000037</v>
      </c>
      <c r="BT866" s="8">
        <f t="shared" si="840"/>
        <v>5.300000000000038E-2</v>
      </c>
      <c r="BU866" s="8" t="str">
        <f t="shared" si="841"/>
        <v/>
      </c>
      <c r="BV866" s="8" t="str">
        <f t="shared" si="842"/>
        <v/>
      </c>
      <c r="BW866" s="8" t="str">
        <f t="shared" si="843"/>
        <v/>
      </c>
      <c r="BX866" s="8">
        <f t="shared" si="844"/>
        <v>2.0999999999999464E-2</v>
      </c>
      <c r="BY866" s="8" t="str">
        <f t="shared" si="845"/>
        <v/>
      </c>
      <c r="BZ866" s="8">
        <f t="shared" si="846"/>
        <v>0.18699999999999939</v>
      </c>
      <c r="CA866" s="8">
        <f t="shared" si="847"/>
        <v>0.19099999999999939</v>
      </c>
      <c r="CB866" s="8">
        <f t="shared" si="848"/>
        <v>0.18499999999999961</v>
      </c>
      <c r="CC866" s="8">
        <f t="shared" si="849"/>
        <v>4.4999999999999485E-2</v>
      </c>
      <c r="CD866" s="8">
        <f t="shared" si="850"/>
        <v>0.19199999999999973</v>
      </c>
      <c r="CE866" s="8">
        <f t="shared" si="851"/>
        <v>0.29100000000000037</v>
      </c>
      <c r="CF866" s="8">
        <f t="shared" si="852"/>
        <v>4.9500000000000544E-2</v>
      </c>
      <c r="CG866" s="8" t="str">
        <f t="shared" si="853"/>
        <v/>
      </c>
      <c r="CH866" s="8" t="str">
        <f t="shared" si="854"/>
        <v/>
      </c>
      <c r="CI866" s="8" t="str">
        <f t="shared" si="855"/>
        <v/>
      </c>
      <c r="CJ866" s="8" t="str">
        <f t="shared" si="856"/>
        <v/>
      </c>
      <c r="CK866" s="8" t="str">
        <f t="shared" si="857"/>
        <v/>
      </c>
      <c r="CL866" s="8" t="str">
        <f t="shared" si="858"/>
        <v/>
      </c>
      <c r="CM866" s="8" t="str">
        <f t="shared" si="859"/>
        <v/>
      </c>
      <c r="CN866" s="8"/>
    </row>
    <row r="867" spans="1:92">
      <c r="A867" s="1">
        <f t="shared" si="860"/>
        <v>865</v>
      </c>
      <c r="B867" s="19"/>
      <c r="C867" s="1">
        <v>8</v>
      </c>
      <c r="D867" s="4">
        <f t="shared" si="810"/>
        <v>69</v>
      </c>
      <c r="E867" s="4" t="s">
        <v>190</v>
      </c>
      <c r="F867" s="4">
        <v>3</v>
      </c>
      <c r="G867" s="4" t="s">
        <v>13</v>
      </c>
      <c r="H867" s="4" t="s">
        <v>19</v>
      </c>
      <c r="I867" s="4"/>
      <c r="J867" s="13">
        <v>97.2</v>
      </c>
      <c r="K867" s="74"/>
      <c r="L867" s="40">
        <v>4.258</v>
      </c>
      <c r="M867" s="132" t="s">
        <v>130</v>
      </c>
      <c r="N867" s="1" t="s">
        <v>15</v>
      </c>
      <c r="O867" s="50"/>
      <c r="P867" s="11"/>
      <c r="Q867" s="3"/>
      <c r="R867" s="46">
        <v>4.5220000000000002</v>
      </c>
      <c r="S867" s="46">
        <v>4.3630000000000004</v>
      </c>
      <c r="T867" s="46">
        <v>4.5199999999999996</v>
      </c>
      <c r="U867" s="46">
        <v>4.1109999999999998</v>
      </c>
      <c r="V867" s="46">
        <v>4.3120000000000003</v>
      </c>
      <c r="W867" s="38"/>
      <c r="X867" s="38"/>
      <c r="Y867" s="38"/>
      <c r="Z867" s="23">
        <v>4.2610000000000001</v>
      </c>
      <c r="AA867" s="38"/>
      <c r="AB867" s="46">
        <v>4.4189999999999996</v>
      </c>
      <c r="AC867" s="46">
        <v>4.4450000000000003</v>
      </c>
      <c r="AD867" s="46">
        <v>4.4210000000000003</v>
      </c>
      <c r="AE867" s="46">
        <v>4.2530000000000001</v>
      </c>
      <c r="AF867" s="46">
        <v>4.3239999999999998</v>
      </c>
      <c r="AG867" s="46">
        <v>4.0999999999999996</v>
      </c>
      <c r="AH867" s="23">
        <f t="shared" si="863"/>
        <v>4.2119999999999997</v>
      </c>
      <c r="AI867" s="11"/>
      <c r="AJ867" s="11"/>
      <c r="AK867" s="11"/>
      <c r="AL867" s="11"/>
      <c r="AM867" s="11"/>
      <c r="AN867" s="11"/>
      <c r="AO867" s="11"/>
      <c r="AP867" s="3"/>
      <c r="AQ867" s="23">
        <f t="shared" si="811"/>
        <v>0.26400000000000023</v>
      </c>
      <c r="AR867" s="23">
        <f t="shared" si="834"/>
        <v>0.10500000000000043</v>
      </c>
      <c r="AS867" s="23">
        <f t="shared" si="835"/>
        <v>0.26199999999999957</v>
      </c>
      <c r="AT867" s="23">
        <f t="shared" si="813"/>
        <v>-0.14700000000000024</v>
      </c>
      <c r="AU867" s="23">
        <f t="shared" si="814"/>
        <v>5.400000000000027E-2</v>
      </c>
      <c r="AV867" s="23" t="str">
        <f t="shared" si="815"/>
        <v/>
      </c>
      <c r="AW867" s="23" t="str">
        <f t="shared" si="816"/>
        <v/>
      </c>
      <c r="AX867" s="23" t="str">
        <f t="shared" si="817"/>
        <v/>
      </c>
      <c r="AY867" s="23">
        <f t="shared" si="818"/>
        <v>3.0000000000001137E-3</v>
      </c>
      <c r="AZ867" s="23" t="str">
        <f t="shared" si="819"/>
        <v/>
      </c>
      <c r="BA867" s="23">
        <f t="shared" si="820"/>
        <v>0.16099999999999959</v>
      </c>
      <c r="BB867" s="23">
        <f t="shared" si="821"/>
        <v>0.18700000000000028</v>
      </c>
      <c r="BC867" s="23">
        <f t="shared" si="822"/>
        <v>0.16300000000000026</v>
      </c>
      <c r="BD867" s="23">
        <f t="shared" si="823"/>
        <v>-4.9999999999998934E-3</v>
      </c>
      <c r="BE867" s="23">
        <f t="shared" si="824"/>
        <v>6.5999999999999837E-2</v>
      </c>
      <c r="BF867" s="23">
        <f t="shared" si="825"/>
        <v>-0.15800000000000036</v>
      </c>
      <c r="BG867" s="23">
        <f t="shared" si="826"/>
        <v>-4.6000000000000263E-2</v>
      </c>
      <c r="BH867" s="23" t="str">
        <f t="shared" si="827"/>
        <v/>
      </c>
      <c r="BI867" s="23" t="str">
        <f t="shared" si="828"/>
        <v/>
      </c>
      <c r="BJ867" s="23" t="str">
        <f t="shared" si="829"/>
        <v/>
      </c>
      <c r="BK867" s="23" t="str">
        <f t="shared" si="830"/>
        <v/>
      </c>
      <c r="BL867" s="23" t="str">
        <f t="shared" si="831"/>
        <v/>
      </c>
      <c r="BM867" s="23" t="str">
        <f t="shared" si="832"/>
        <v/>
      </c>
      <c r="BN867" s="23" t="str">
        <f t="shared" si="833"/>
        <v/>
      </c>
      <c r="BP867" s="8">
        <f t="shared" si="836"/>
        <v>0.26400000000000023</v>
      </c>
      <c r="BQ867" s="8">
        <f t="shared" si="837"/>
        <v>0.10500000000000043</v>
      </c>
      <c r="BR867" s="8">
        <f t="shared" si="838"/>
        <v>0.26199999999999957</v>
      </c>
      <c r="BS867" s="8">
        <f t="shared" si="839"/>
        <v>0.14700000000000024</v>
      </c>
      <c r="BT867" s="8">
        <f t="shared" si="840"/>
        <v>5.400000000000027E-2</v>
      </c>
      <c r="BU867" s="8" t="str">
        <f t="shared" si="841"/>
        <v/>
      </c>
      <c r="BV867" s="8" t="str">
        <f t="shared" si="842"/>
        <v/>
      </c>
      <c r="BW867" s="8" t="str">
        <f t="shared" si="843"/>
        <v/>
      </c>
      <c r="BX867" s="8">
        <f t="shared" si="844"/>
        <v>3.0000000000001137E-3</v>
      </c>
      <c r="BY867" s="8" t="str">
        <f t="shared" si="845"/>
        <v/>
      </c>
      <c r="BZ867" s="8">
        <f t="shared" si="846"/>
        <v>0.16099999999999959</v>
      </c>
      <c r="CA867" s="8">
        <f t="shared" si="847"/>
        <v>0.18700000000000028</v>
      </c>
      <c r="CB867" s="8">
        <f t="shared" si="848"/>
        <v>0.16300000000000026</v>
      </c>
      <c r="CC867" s="8">
        <f t="shared" si="849"/>
        <v>4.9999999999998934E-3</v>
      </c>
      <c r="CD867" s="8">
        <f t="shared" si="850"/>
        <v>6.5999999999999837E-2</v>
      </c>
      <c r="CE867" s="8">
        <f t="shared" si="851"/>
        <v>0.15800000000000036</v>
      </c>
      <c r="CF867" s="8">
        <f t="shared" si="852"/>
        <v>4.6000000000000263E-2</v>
      </c>
      <c r="CG867" s="8" t="str">
        <f t="shared" si="853"/>
        <v/>
      </c>
      <c r="CH867" s="8" t="str">
        <f t="shared" si="854"/>
        <v/>
      </c>
      <c r="CI867" s="8" t="str">
        <f t="shared" si="855"/>
        <v/>
      </c>
      <c r="CJ867" s="8" t="str">
        <f t="shared" si="856"/>
        <v/>
      </c>
      <c r="CK867" s="8" t="str">
        <f t="shared" si="857"/>
        <v/>
      </c>
      <c r="CL867" s="8" t="str">
        <f t="shared" si="858"/>
        <v/>
      </c>
      <c r="CM867" s="8" t="str">
        <f t="shared" si="859"/>
        <v/>
      </c>
      <c r="CN867" s="8"/>
    </row>
    <row r="868" spans="1:92">
      <c r="A868" s="1">
        <f t="shared" si="860"/>
        <v>866</v>
      </c>
      <c r="B868" s="19"/>
      <c r="C868" s="1">
        <v>8</v>
      </c>
      <c r="D868" s="4">
        <f t="shared" si="810"/>
        <v>69</v>
      </c>
      <c r="E868" s="4" t="s">
        <v>191</v>
      </c>
      <c r="F868" s="4">
        <v>3</v>
      </c>
      <c r="G868" s="4" t="s">
        <v>13</v>
      </c>
      <c r="H868" s="4" t="s">
        <v>19</v>
      </c>
      <c r="I868" s="4"/>
      <c r="J868" s="13">
        <v>97.9</v>
      </c>
      <c r="K868" s="74"/>
      <c r="L868" s="40">
        <v>4.5710000000000006</v>
      </c>
      <c r="M868" s="132" t="s">
        <v>130</v>
      </c>
      <c r="N868" s="1" t="s">
        <v>15</v>
      </c>
      <c r="O868" s="50"/>
      <c r="P868" s="11"/>
      <c r="Q868" s="3"/>
      <c r="R868" s="46">
        <v>4.8460000000000001</v>
      </c>
      <c r="S868" s="46">
        <v>4.7169999999999996</v>
      </c>
      <c r="T868" s="46">
        <v>4.78</v>
      </c>
      <c r="U868" s="46">
        <v>4.4420000000000002</v>
      </c>
      <c r="V868" s="46">
        <v>4.5549999999999997</v>
      </c>
      <c r="W868" s="36"/>
      <c r="X868" s="36"/>
      <c r="Y868" s="36"/>
      <c r="Z868" s="23">
        <v>4.58</v>
      </c>
      <c r="AA868" s="38"/>
      <c r="AB868" s="23">
        <v>4.6550000000000002</v>
      </c>
      <c r="AC868" s="23">
        <v>4.6609999999999996</v>
      </c>
      <c r="AD868" s="23">
        <v>4.6829999999999998</v>
      </c>
      <c r="AE868" s="23">
        <v>4.5250000000000004</v>
      </c>
      <c r="AF868" s="23">
        <v>4.6929999999999996</v>
      </c>
      <c r="AG868" s="23">
        <v>4.33</v>
      </c>
      <c r="AH868" s="23">
        <f t="shared" si="863"/>
        <v>4.5114999999999998</v>
      </c>
      <c r="AI868" s="11"/>
      <c r="AJ868" s="11"/>
      <c r="AK868" s="11"/>
      <c r="AL868" s="11"/>
      <c r="AM868" s="11"/>
      <c r="AN868" s="11"/>
      <c r="AO868" s="11"/>
      <c r="AP868" s="3"/>
      <c r="AQ868" s="23">
        <f t="shared" si="811"/>
        <v>0.27499999999999947</v>
      </c>
      <c r="AR868" s="23">
        <f t="shared" si="834"/>
        <v>0.14599999999999902</v>
      </c>
      <c r="AS868" s="23">
        <f t="shared" si="835"/>
        <v>0.20899999999999963</v>
      </c>
      <c r="AT868" s="23">
        <f t="shared" si="813"/>
        <v>-0.12900000000000045</v>
      </c>
      <c r="AU868" s="23">
        <f t="shared" si="814"/>
        <v>-1.6000000000000902E-2</v>
      </c>
      <c r="AV868" s="23" t="str">
        <f t="shared" si="815"/>
        <v/>
      </c>
      <c r="AW868" s="23" t="str">
        <f t="shared" si="816"/>
        <v/>
      </c>
      <c r="AX868" s="23" t="str">
        <f t="shared" si="817"/>
        <v/>
      </c>
      <c r="AY868" s="23">
        <f t="shared" si="818"/>
        <v>8.9999999999994529E-3</v>
      </c>
      <c r="AZ868" s="23" t="str">
        <f t="shared" si="819"/>
        <v/>
      </c>
      <c r="BA868" s="23">
        <f t="shared" si="820"/>
        <v>8.3999999999999631E-2</v>
      </c>
      <c r="BB868" s="23">
        <f t="shared" si="821"/>
        <v>8.999999999999897E-2</v>
      </c>
      <c r="BC868" s="23">
        <f t="shared" si="822"/>
        <v>0.11199999999999921</v>
      </c>
      <c r="BD868" s="23">
        <f t="shared" si="823"/>
        <v>-4.6000000000000263E-2</v>
      </c>
      <c r="BE868" s="23">
        <f t="shared" si="824"/>
        <v>0.121999999999999</v>
      </c>
      <c r="BF868" s="23">
        <f t="shared" si="825"/>
        <v>-0.24100000000000055</v>
      </c>
      <c r="BG868" s="23">
        <f t="shared" si="826"/>
        <v>-5.9500000000000774E-2</v>
      </c>
      <c r="BH868" s="23" t="str">
        <f t="shared" si="827"/>
        <v/>
      </c>
      <c r="BI868" s="23" t="str">
        <f t="shared" si="828"/>
        <v/>
      </c>
      <c r="BJ868" s="23" t="str">
        <f t="shared" si="829"/>
        <v/>
      </c>
      <c r="BK868" s="23" t="str">
        <f t="shared" si="830"/>
        <v/>
      </c>
      <c r="BL868" s="23" t="str">
        <f t="shared" si="831"/>
        <v/>
      </c>
      <c r="BM868" s="23" t="str">
        <f t="shared" si="832"/>
        <v/>
      </c>
      <c r="BN868" s="23" t="str">
        <f t="shared" si="833"/>
        <v/>
      </c>
      <c r="BP868" s="8">
        <f t="shared" si="836"/>
        <v>0.27499999999999947</v>
      </c>
      <c r="BQ868" s="8">
        <f t="shared" si="837"/>
        <v>0.14599999999999902</v>
      </c>
      <c r="BR868" s="8">
        <f t="shared" si="838"/>
        <v>0.20899999999999963</v>
      </c>
      <c r="BS868" s="8">
        <f t="shared" si="839"/>
        <v>0.12900000000000045</v>
      </c>
      <c r="BT868" s="8">
        <f t="shared" si="840"/>
        <v>1.6000000000000902E-2</v>
      </c>
      <c r="BU868" s="8" t="str">
        <f t="shared" si="841"/>
        <v/>
      </c>
      <c r="BV868" s="8" t="str">
        <f t="shared" si="842"/>
        <v/>
      </c>
      <c r="BW868" s="8" t="str">
        <f t="shared" si="843"/>
        <v/>
      </c>
      <c r="BX868" s="8">
        <f t="shared" si="844"/>
        <v>8.9999999999994529E-3</v>
      </c>
      <c r="BY868" s="8" t="str">
        <f t="shared" si="845"/>
        <v/>
      </c>
      <c r="BZ868" s="8">
        <f t="shared" si="846"/>
        <v>8.3999999999999631E-2</v>
      </c>
      <c r="CA868" s="8">
        <f t="shared" si="847"/>
        <v>8.999999999999897E-2</v>
      </c>
      <c r="CB868" s="8">
        <f t="shared" si="848"/>
        <v>0.11199999999999921</v>
      </c>
      <c r="CC868" s="8">
        <f t="shared" si="849"/>
        <v>4.6000000000000263E-2</v>
      </c>
      <c r="CD868" s="8">
        <f t="shared" si="850"/>
        <v>0.121999999999999</v>
      </c>
      <c r="CE868" s="8">
        <f t="shared" si="851"/>
        <v>0.24100000000000055</v>
      </c>
      <c r="CF868" s="8">
        <f t="shared" si="852"/>
        <v>5.9500000000000774E-2</v>
      </c>
      <c r="CG868" s="8" t="str">
        <f t="shared" si="853"/>
        <v/>
      </c>
      <c r="CH868" s="8" t="str">
        <f t="shared" si="854"/>
        <v/>
      </c>
      <c r="CI868" s="8" t="str">
        <f t="shared" si="855"/>
        <v/>
      </c>
      <c r="CJ868" s="8" t="str">
        <f t="shared" si="856"/>
        <v/>
      </c>
      <c r="CK868" s="8" t="str">
        <f t="shared" si="857"/>
        <v/>
      </c>
      <c r="CL868" s="8" t="str">
        <f t="shared" si="858"/>
        <v/>
      </c>
      <c r="CM868" s="8" t="str">
        <f t="shared" si="859"/>
        <v/>
      </c>
      <c r="CN868" s="8"/>
    </row>
    <row r="869" spans="1:92">
      <c r="A869" s="1">
        <f t="shared" si="860"/>
        <v>867</v>
      </c>
      <c r="B869" s="2" t="s">
        <v>53</v>
      </c>
      <c r="C869" s="1">
        <v>4</v>
      </c>
      <c r="D869" s="4">
        <f t="shared" si="810"/>
        <v>35</v>
      </c>
      <c r="E869" s="4" t="s">
        <v>151</v>
      </c>
      <c r="F869" s="4">
        <v>1</v>
      </c>
      <c r="G869" s="4" t="s">
        <v>13</v>
      </c>
      <c r="H869" s="4" t="s">
        <v>14</v>
      </c>
      <c r="I869" s="4"/>
      <c r="J869" s="5">
        <v>88.9</v>
      </c>
      <c r="K869" s="72"/>
      <c r="L869" s="41">
        <v>2.5299999999999998</v>
      </c>
      <c r="M869" s="132" t="s">
        <v>225</v>
      </c>
      <c r="N869" s="1" t="s">
        <v>15</v>
      </c>
      <c r="O869" s="23">
        <v>2.5360000000000005</v>
      </c>
      <c r="P869" s="1" t="s">
        <v>9</v>
      </c>
      <c r="Q869" s="3" t="s">
        <v>227</v>
      </c>
      <c r="R869" s="23">
        <v>2.548</v>
      </c>
      <c r="S869" s="23">
        <v>2.629</v>
      </c>
      <c r="T869" s="23">
        <v>2.4140000000000001</v>
      </c>
      <c r="U869" s="23">
        <v>2.4750000000000001</v>
      </c>
      <c r="V869" s="23">
        <v>2.6280000000000001</v>
      </c>
      <c r="W869" s="23">
        <v>2.548</v>
      </c>
      <c r="X869" s="23">
        <v>2.5499999999999998</v>
      </c>
      <c r="Y869" s="23">
        <v>2.573</v>
      </c>
      <c r="Z869" s="23">
        <v>2.5529999999999999</v>
      </c>
      <c r="AA869" s="23">
        <v>2.528</v>
      </c>
      <c r="AB869" s="23">
        <v>2.556</v>
      </c>
      <c r="AC869" s="23">
        <v>2.6989999999999998</v>
      </c>
      <c r="AD869" s="23">
        <v>2.6760000000000002</v>
      </c>
      <c r="AE869" s="23">
        <v>2.3839999999999999</v>
      </c>
      <c r="AF869" s="23">
        <v>2.468</v>
      </c>
      <c r="AG869" s="23">
        <v>2.5</v>
      </c>
      <c r="AH869" s="6">
        <f t="shared" ref="AH869:AH877" si="864">IF((AF869&lt;&gt;0)*AND(AG869&lt;&gt;0),AVERAGE(AF869:AG869),"")</f>
        <v>2.484</v>
      </c>
      <c r="AI869" s="7">
        <v>2.72</v>
      </c>
      <c r="AJ869" s="7">
        <v>2.58</v>
      </c>
      <c r="AK869" s="7">
        <v>2.33</v>
      </c>
      <c r="AL869" s="7">
        <v>2.6</v>
      </c>
      <c r="AM869" s="7">
        <v>2.5299999999999998</v>
      </c>
      <c r="AN869" s="7">
        <v>2.56</v>
      </c>
      <c r="AO869" s="7">
        <v>2.5499999999999998</v>
      </c>
      <c r="AP869" s="3"/>
      <c r="AQ869" s="23">
        <f t="shared" si="811"/>
        <v>1.8000000000000238E-2</v>
      </c>
      <c r="AR869" s="23">
        <f t="shared" si="834"/>
        <v>9.9000000000000199E-2</v>
      </c>
      <c r="AS869" s="23">
        <f t="shared" si="835"/>
        <v>-0.11599999999999966</v>
      </c>
      <c r="AT869" s="23">
        <f t="shared" si="813"/>
        <v>-5.4999999999999716E-2</v>
      </c>
      <c r="AU869" s="23">
        <f t="shared" si="814"/>
        <v>9.8000000000000309E-2</v>
      </c>
      <c r="AV869" s="23">
        <f t="shared" si="815"/>
        <v>1.8000000000000238E-2</v>
      </c>
      <c r="AW869" s="23">
        <f t="shared" si="816"/>
        <v>2.0000000000000018E-2</v>
      </c>
      <c r="AX869" s="23">
        <f t="shared" si="817"/>
        <v>4.3000000000000149E-2</v>
      </c>
      <c r="AY869" s="23">
        <f t="shared" si="818"/>
        <v>2.3000000000000131E-2</v>
      </c>
      <c r="AZ869" s="23">
        <f t="shared" si="819"/>
        <v>-1.9999999999997797E-3</v>
      </c>
      <c r="BA869" s="23">
        <f t="shared" si="820"/>
        <v>2.6000000000000245E-2</v>
      </c>
      <c r="BB869" s="23">
        <f t="shared" si="821"/>
        <v>0.16900000000000004</v>
      </c>
      <c r="BC869" s="23">
        <f t="shared" si="822"/>
        <v>0.14600000000000035</v>
      </c>
      <c r="BD869" s="23">
        <f t="shared" si="823"/>
        <v>-0.14599999999999991</v>
      </c>
      <c r="BE869" s="23">
        <f t="shared" si="824"/>
        <v>-6.1999999999999833E-2</v>
      </c>
      <c r="BF869" s="23">
        <f t="shared" si="825"/>
        <v>-2.9999999999999805E-2</v>
      </c>
      <c r="BG869" s="23">
        <f t="shared" si="826"/>
        <v>-4.5999999999999819E-2</v>
      </c>
      <c r="BH869" s="23">
        <f t="shared" si="827"/>
        <v>0.19000000000000039</v>
      </c>
      <c r="BI869" s="23">
        <f t="shared" si="828"/>
        <v>5.0000000000000266E-2</v>
      </c>
      <c r="BJ869" s="23">
        <f t="shared" si="829"/>
        <v>-0.19999999999999973</v>
      </c>
      <c r="BK869" s="23">
        <f t="shared" si="830"/>
        <v>7.0000000000000284E-2</v>
      </c>
      <c r="BL869" s="23">
        <f t="shared" si="831"/>
        <v>0</v>
      </c>
      <c r="BM869" s="23">
        <f t="shared" si="832"/>
        <v>3.0000000000000249E-2</v>
      </c>
      <c r="BN869" s="23">
        <f t="shared" si="833"/>
        <v>2.0000000000000018E-2</v>
      </c>
      <c r="BP869" s="8">
        <f t="shared" si="836"/>
        <v>1.8000000000000238E-2</v>
      </c>
      <c r="BQ869" s="8">
        <f t="shared" si="837"/>
        <v>9.9000000000000199E-2</v>
      </c>
      <c r="BR869" s="8">
        <f t="shared" si="838"/>
        <v>0.11599999999999966</v>
      </c>
      <c r="BS869" s="8">
        <f t="shared" si="839"/>
        <v>5.4999999999999716E-2</v>
      </c>
      <c r="BT869" s="8">
        <f t="shared" si="840"/>
        <v>9.8000000000000309E-2</v>
      </c>
      <c r="BU869" s="8">
        <f t="shared" si="841"/>
        <v>1.8000000000000238E-2</v>
      </c>
      <c r="BV869" s="8">
        <f t="shared" si="842"/>
        <v>2.0000000000000018E-2</v>
      </c>
      <c r="BW869" s="8">
        <f t="shared" si="843"/>
        <v>4.3000000000000149E-2</v>
      </c>
      <c r="BX869" s="8">
        <f t="shared" si="844"/>
        <v>2.3000000000000131E-2</v>
      </c>
      <c r="BY869" s="8">
        <f t="shared" si="845"/>
        <v>1.9999999999997797E-3</v>
      </c>
      <c r="BZ869" s="8">
        <f t="shared" si="846"/>
        <v>2.6000000000000245E-2</v>
      </c>
      <c r="CA869" s="8">
        <f t="shared" si="847"/>
        <v>0.16900000000000004</v>
      </c>
      <c r="CB869" s="8">
        <f t="shared" si="848"/>
        <v>0.14600000000000035</v>
      </c>
      <c r="CC869" s="8">
        <f t="shared" si="849"/>
        <v>0.14599999999999991</v>
      </c>
      <c r="CD869" s="8">
        <f t="shared" si="850"/>
        <v>6.1999999999999833E-2</v>
      </c>
      <c r="CE869" s="8">
        <f t="shared" si="851"/>
        <v>2.9999999999999805E-2</v>
      </c>
      <c r="CF869" s="8">
        <f t="shared" si="852"/>
        <v>4.5999999999999819E-2</v>
      </c>
      <c r="CG869" s="8">
        <f t="shared" si="853"/>
        <v>0.19000000000000039</v>
      </c>
      <c r="CH869" s="8">
        <f t="shared" si="854"/>
        <v>5.0000000000000266E-2</v>
      </c>
      <c r="CI869" s="8">
        <f t="shared" si="855"/>
        <v>0.19999999999999973</v>
      </c>
      <c r="CJ869" s="8">
        <f t="shared" si="856"/>
        <v>7.0000000000000284E-2</v>
      </c>
      <c r="CK869" s="8">
        <f t="shared" si="857"/>
        <v>0</v>
      </c>
      <c r="CL869" s="8">
        <f t="shared" si="858"/>
        <v>3.0000000000000249E-2</v>
      </c>
      <c r="CM869" s="8">
        <f t="shared" si="859"/>
        <v>2.0000000000000018E-2</v>
      </c>
      <c r="CN869" s="8"/>
    </row>
    <row r="870" spans="1:92">
      <c r="A870" s="1">
        <f t="shared" si="860"/>
        <v>868</v>
      </c>
      <c r="B870" s="19"/>
      <c r="C870" s="1">
        <v>4</v>
      </c>
      <c r="D870" s="4">
        <f t="shared" si="810"/>
        <v>35</v>
      </c>
      <c r="E870" s="4" t="s">
        <v>157</v>
      </c>
      <c r="F870" s="4">
        <v>1</v>
      </c>
      <c r="G870" s="4" t="s">
        <v>16</v>
      </c>
      <c r="H870" s="4" t="s">
        <v>17</v>
      </c>
      <c r="I870" s="4"/>
      <c r="J870" s="5">
        <v>91.3</v>
      </c>
      <c r="K870" s="67">
        <v>5.1999999999999998E-2</v>
      </c>
      <c r="L870" s="41">
        <v>5.5659999999999989</v>
      </c>
      <c r="M870" s="132" t="s">
        <v>225</v>
      </c>
      <c r="N870" s="1" t="s">
        <v>15</v>
      </c>
      <c r="O870" s="23">
        <v>5.6149999999999984</v>
      </c>
      <c r="P870" s="1" t="s">
        <v>9</v>
      </c>
      <c r="Q870" s="3" t="s">
        <v>227</v>
      </c>
      <c r="R870" s="23">
        <v>5.5919999999999996</v>
      </c>
      <c r="S870" s="23">
        <v>5.5010000000000003</v>
      </c>
      <c r="T870" s="23">
        <v>5.5289999999999999</v>
      </c>
      <c r="U870" s="23">
        <v>5.68</v>
      </c>
      <c r="V870" s="23">
        <v>5.6719999999999997</v>
      </c>
      <c r="W870" s="23">
        <v>5.5709999999999997</v>
      </c>
      <c r="X870" s="23">
        <v>5.5659999999999998</v>
      </c>
      <c r="Y870" s="23">
        <v>5.6059999999999999</v>
      </c>
      <c r="Z870" s="23">
        <v>5.5549999999999997</v>
      </c>
      <c r="AA870" s="23">
        <v>5.5419999999999998</v>
      </c>
      <c r="AB870" s="23">
        <v>5.8019999999999996</v>
      </c>
      <c r="AC870" s="23">
        <v>5.8479999999999999</v>
      </c>
      <c r="AD870" s="23">
        <v>5.7380000000000004</v>
      </c>
      <c r="AE870" s="23">
        <v>5.6879999999999997</v>
      </c>
      <c r="AF870" s="23">
        <v>5.4690000000000003</v>
      </c>
      <c r="AG870" s="23">
        <v>5.649</v>
      </c>
      <c r="AH870" s="6">
        <f t="shared" si="864"/>
        <v>5.5590000000000002</v>
      </c>
      <c r="AI870" s="7">
        <v>4.8</v>
      </c>
      <c r="AJ870" s="7">
        <v>5.6</v>
      </c>
      <c r="AK870" s="7">
        <v>5.48</v>
      </c>
      <c r="AL870" s="7">
        <v>5.64</v>
      </c>
      <c r="AM870" s="7">
        <v>5.61</v>
      </c>
      <c r="AN870" s="7">
        <v>5.69</v>
      </c>
      <c r="AO870" s="7">
        <v>5.72</v>
      </c>
      <c r="AP870" s="3"/>
      <c r="AQ870" s="23">
        <f t="shared" si="811"/>
        <v>2.6000000000000689E-2</v>
      </c>
      <c r="AR870" s="23">
        <f t="shared" si="834"/>
        <v>-6.4999999999998614E-2</v>
      </c>
      <c r="AS870" s="23">
        <f t="shared" si="835"/>
        <v>-3.6999999999999034E-2</v>
      </c>
      <c r="AT870" s="23">
        <f t="shared" si="813"/>
        <v>0.11400000000000077</v>
      </c>
      <c r="AU870" s="23">
        <f t="shared" si="814"/>
        <v>0.10600000000000076</v>
      </c>
      <c r="AV870" s="23">
        <f t="shared" si="815"/>
        <v>5.0000000000007816E-3</v>
      </c>
      <c r="AW870" s="23">
        <f t="shared" si="816"/>
        <v>8.8817841970012523E-16</v>
      </c>
      <c r="AX870" s="23">
        <f t="shared" si="817"/>
        <v>4.0000000000000924E-2</v>
      </c>
      <c r="AY870" s="23">
        <f t="shared" si="818"/>
        <v>-1.0999999999999233E-2</v>
      </c>
      <c r="AZ870" s="23">
        <f t="shared" si="819"/>
        <v>-2.3999999999999133E-2</v>
      </c>
      <c r="BA870" s="23">
        <f t="shared" si="820"/>
        <v>0.23600000000000065</v>
      </c>
      <c r="BB870" s="23">
        <f t="shared" si="821"/>
        <v>0.28200000000000092</v>
      </c>
      <c r="BC870" s="23">
        <f t="shared" si="822"/>
        <v>0.17200000000000149</v>
      </c>
      <c r="BD870" s="23">
        <f t="shared" si="823"/>
        <v>0.12200000000000077</v>
      </c>
      <c r="BE870" s="23">
        <f t="shared" si="824"/>
        <v>-9.6999999999998643E-2</v>
      </c>
      <c r="BF870" s="23">
        <f t="shared" si="825"/>
        <v>8.3000000000001073E-2</v>
      </c>
      <c r="BG870" s="23">
        <f t="shared" si="826"/>
        <v>-6.999999999998785E-3</v>
      </c>
      <c r="BH870" s="23">
        <f t="shared" si="827"/>
        <v>-0.76599999999999913</v>
      </c>
      <c r="BI870" s="23">
        <f t="shared" si="828"/>
        <v>3.4000000000000696E-2</v>
      </c>
      <c r="BJ870" s="23">
        <f t="shared" si="829"/>
        <v>-8.5999999999998522E-2</v>
      </c>
      <c r="BK870" s="23">
        <f t="shared" si="830"/>
        <v>7.4000000000000732E-2</v>
      </c>
      <c r="BL870" s="23">
        <f t="shared" si="831"/>
        <v>4.4000000000001371E-2</v>
      </c>
      <c r="BM870" s="23">
        <f t="shared" si="832"/>
        <v>0.12400000000000144</v>
      </c>
      <c r="BN870" s="23">
        <f t="shared" si="833"/>
        <v>0.1540000000000008</v>
      </c>
      <c r="BP870" s="8">
        <f t="shared" si="836"/>
        <v>2.6000000000000689E-2</v>
      </c>
      <c r="BQ870" s="8">
        <f t="shared" si="837"/>
        <v>6.4999999999998614E-2</v>
      </c>
      <c r="BR870" s="8">
        <f t="shared" si="838"/>
        <v>3.6999999999999034E-2</v>
      </c>
      <c r="BS870" s="8">
        <f t="shared" si="839"/>
        <v>0.11400000000000077</v>
      </c>
      <c r="BT870" s="8">
        <f t="shared" si="840"/>
        <v>0.10600000000000076</v>
      </c>
      <c r="BU870" s="8">
        <f t="shared" si="841"/>
        <v>5.0000000000007816E-3</v>
      </c>
      <c r="BV870" s="8">
        <f t="shared" si="842"/>
        <v>8.8817841970012523E-16</v>
      </c>
      <c r="BW870" s="8">
        <f t="shared" si="843"/>
        <v>4.0000000000000924E-2</v>
      </c>
      <c r="BX870" s="8">
        <f t="shared" si="844"/>
        <v>1.0999999999999233E-2</v>
      </c>
      <c r="BY870" s="8">
        <f t="shared" si="845"/>
        <v>2.3999999999999133E-2</v>
      </c>
      <c r="BZ870" s="8">
        <f t="shared" si="846"/>
        <v>0.23600000000000065</v>
      </c>
      <c r="CA870" s="8">
        <f t="shared" si="847"/>
        <v>0.28200000000000092</v>
      </c>
      <c r="CB870" s="8">
        <f t="shared" si="848"/>
        <v>0.17200000000000149</v>
      </c>
      <c r="CC870" s="8">
        <f t="shared" si="849"/>
        <v>0.12200000000000077</v>
      </c>
      <c r="CD870" s="8">
        <f t="shared" si="850"/>
        <v>9.6999999999998643E-2</v>
      </c>
      <c r="CE870" s="8">
        <f t="shared" si="851"/>
        <v>8.3000000000001073E-2</v>
      </c>
      <c r="CF870" s="8">
        <f t="shared" si="852"/>
        <v>6.999999999998785E-3</v>
      </c>
      <c r="CG870" s="8">
        <f t="shared" si="853"/>
        <v>0.76599999999999913</v>
      </c>
      <c r="CH870" s="8">
        <f t="shared" si="854"/>
        <v>3.4000000000000696E-2</v>
      </c>
      <c r="CI870" s="8">
        <f t="shared" si="855"/>
        <v>8.5999999999998522E-2</v>
      </c>
      <c r="CJ870" s="8">
        <f t="shared" si="856"/>
        <v>7.4000000000000732E-2</v>
      </c>
      <c r="CK870" s="8">
        <f t="shared" si="857"/>
        <v>4.4000000000001371E-2</v>
      </c>
      <c r="CL870" s="8">
        <f t="shared" si="858"/>
        <v>0.12400000000000144</v>
      </c>
      <c r="CM870" s="8">
        <f t="shared" si="859"/>
        <v>0.1540000000000008</v>
      </c>
      <c r="CN870" s="8"/>
    </row>
    <row r="871" spans="1:92">
      <c r="A871" s="1">
        <f t="shared" si="860"/>
        <v>869</v>
      </c>
      <c r="B871" s="19"/>
      <c r="C871" s="1">
        <v>4</v>
      </c>
      <c r="D871" s="4">
        <f t="shared" si="810"/>
        <v>35</v>
      </c>
      <c r="E871" s="4" t="s">
        <v>135</v>
      </c>
      <c r="F871" s="4">
        <v>1</v>
      </c>
      <c r="G871" s="4" t="s">
        <v>13</v>
      </c>
      <c r="H871" s="4" t="s">
        <v>19</v>
      </c>
      <c r="I871" s="4"/>
      <c r="J871" s="5">
        <v>90.6</v>
      </c>
      <c r="K871" s="67">
        <v>0.24199999999999999</v>
      </c>
      <c r="L871" s="41">
        <v>5.8759999999999994</v>
      </c>
      <c r="M871" s="132" t="s">
        <v>225</v>
      </c>
      <c r="N871" s="1" t="s">
        <v>15</v>
      </c>
      <c r="O871" s="23">
        <v>5.8609999999999989</v>
      </c>
      <c r="P871" s="1" t="s">
        <v>9</v>
      </c>
      <c r="Q871" s="3" t="s">
        <v>227</v>
      </c>
      <c r="R871" s="23">
        <v>6.008</v>
      </c>
      <c r="S871" s="23">
        <v>6.09</v>
      </c>
      <c r="T871" s="23">
        <v>5.7779999999999996</v>
      </c>
      <c r="U871" s="23">
        <v>5.7460000000000004</v>
      </c>
      <c r="V871" s="23">
        <v>6.0090000000000003</v>
      </c>
      <c r="W871" s="23">
        <v>5.92</v>
      </c>
      <c r="X871" s="23">
        <v>5.8959999999999999</v>
      </c>
      <c r="Y871" s="23">
        <v>5.9260000000000002</v>
      </c>
      <c r="Z871" s="23">
        <v>5.8970000000000002</v>
      </c>
      <c r="AA871" s="23">
        <v>5.907</v>
      </c>
      <c r="AB871" s="23">
        <v>5.8730000000000002</v>
      </c>
      <c r="AC871" s="23">
        <v>6.1159999999999997</v>
      </c>
      <c r="AD871" s="23">
        <v>6.1109999999999998</v>
      </c>
      <c r="AE871" s="23">
        <v>5.718</v>
      </c>
      <c r="AF871" s="23">
        <v>5.867</v>
      </c>
      <c r="AG871" s="23">
        <v>5.5339999999999998</v>
      </c>
      <c r="AH871" s="6">
        <f t="shared" si="864"/>
        <v>5.7004999999999999</v>
      </c>
      <c r="AI871" s="7">
        <v>6.94</v>
      </c>
      <c r="AJ871" s="7">
        <v>6.42</v>
      </c>
      <c r="AK871" s="7">
        <v>5.98</v>
      </c>
      <c r="AL871" s="7">
        <v>6.4</v>
      </c>
      <c r="AM871" s="7">
        <v>6.26</v>
      </c>
      <c r="AN871" s="7">
        <v>6.38</v>
      </c>
      <c r="AO871" s="7">
        <v>6.24</v>
      </c>
      <c r="AP871" s="3"/>
      <c r="AQ871" s="23">
        <f t="shared" si="811"/>
        <v>0.13200000000000056</v>
      </c>
      <c r="AR871" s="23">
        <f t="shared" si="834"/>
        <v>0.21400000000000041</v>
      </c>
      <c r="AS871" s="23">
        <f t="shared" si="835"/>
        <v>-9.7999999999999865E-2</v>
      </c>
      <c r="AT871" s="23">
        <f t="shared" si="813"/>
        <v>-0.12999999999999901</v>
      </c>
      <c r="AU871" s="23">
        <f t="shared" si="814"/>
        <v>0.1330000000000009</v>
      </c>
      <c r="AV871" s="23">
        <f t="shared" si="815"/>
        <v>4.4000000000000483E-2</v>
      </c>
      <c r="AW871" s="23">
        <f t="shared" si="816"/>
        <v>2.0000000000000462E-2</v>
      </c>
      <c r="AX871" s="23">
        <f t="shared" si="817"/>
        <v>5.0000000000000711E-2</v>
      </c>
      <c r="AY871" s="23">
        <f t="shared" si="818"/>
        <v>2.1000000000000796E-2</v>
      </c>
      <c r="AZ871" s="23">
        <f t="shared" si="819"/>
        <v>3.1000000000000583E-2</v>
      </c>
      <c r="BA871" s="23">
        <f t="shared" si="820"/>
        <v>-2.9999999999992255E-3</v>
      </c>
      <c r="BB871" s="23">
        <f t="shared" si="821"/>
        <v>0.24000000000000021</v>
      </c>
      <c r="BC871" s="23">
        <f t="shared" si="822"/>
        <v>0.23500000000000032</v>
      </c>
      <c r="BD871" s="23">
        <f t="shared" si="823"/>
        <v>-0.15799999999999947</v>
      </c>
      <c r="BE871" s="23">
        <f t="shared" si="824"/>
        <v>-8.9999999999994529E-3</v>
      </c>
      <c r="BF871" s="23">
        <f t="shared" si="825"/>
        <v>-0.34199999999999964</v>
      </c>
      <c r="BG871" s="23">
        <f t="shared" si="826"/>
        <v>-0.17549999999999955</v>
      </c>
      <c r="BH871" s="23">
        <f t="shared" si="827"/>
        <v>1.0640000000000009</v>
      </c>
      <c r="BI871" s="23">
        <f t="shared" si="828"/>
        <v>0.54400000000000048</v>
      </c>
      <c r="BJ871" s="23">
        <f t="shared" si="829"/>
        <v>0.10400000000000098</v>
      </c>
      <c r="BK871" s="23">
        <f t="shared" si="830"/>
        <v>0.52400000000000091</v>
      </c>
      <c r="BL871" s="23">
        <f t="shared" si="831"/>
        <v>0.38400000000000034</v>
      </c>
      <c r="BM871" s="23">
        <f t="shared" si="832"/>
        <v>0.50400000000000045</v>
      </c>
      <c r="BN871" s="23">
        <f t="shared" si="833"/>
        <v>0.36400000000000077</v>
      </c>
      <c r="BP871" s="8">
        <f t="shared" si="836"/>
        <v>0.13200000000000056</v>
      </c>
      <c r="BQ871" s="8">
        <f t="shared" si="837"/>
        <v>0.21400000000000041</v>
      </c>
      <c r="BR871" s="8">
        <f t="shared" si="838"/>
        <v>9.7999999999999865E-2</v>
      </c>
      <c r="BS871" s="8">
        <f t="shared" si="839"/>
        <v>0.12999999999999901</v>
      </c>
      <c r="BT871" s="8">
        <f t="shared" si="840"/>
        <v>0.1330000000000009</v>
      </c>
      <c r="BU871" s="8">
        <f t="shared" si="841"/>
        <v>4.4000000000000483E-2</v>
      </c>
      <c r="BV871" s="8">
        <f t="shared" si="842"/>
        <v>2.0000000000000462E-2</v>
      </c>
      <c r="BW871" s="8">
        <f t="shared" si="843"/>
        <v>5.0000000000000711E-2</v>
      </c>
      <c r="BX871" s="8">
        <f t="shared" si="844"/>
        <v>2.1000000000000796E-2</v>
      </c>
      <c r="BY871" s="8">
        <f t="shared" si="845"/>
        <v>3.1000000000000583E-2</v>
      </c>
      <c r="BZ871" s="8">
        <f t="shared" si="846"/>
        <v>2.9999999999992255E-3</v>
      </c>
      <c r="CA871" s="8">
        <f t="shared" si="847"/>
        <v>0.24000000000000021</v>
      </c>
      <c r="CB871" s="8">
        <f t="shared" si="848"/>
        <v>0.23500000000000032</v>
      </c>
      <c r="CC871" s="8">
        <f t="shared" si="849"/>
        <v>0.15799999999999947</v>
      </c>
      <c r="CD871" s="8">
        <f t="shared" si="850"/>
        <v>8.9999999999994529E-3</v>
      </c>
      <c r="CE871" s="8">
        <f t="shared" si="851"/>
        <v>0.34199999999999964</v>
      </c>
      <c r="CF871" s="8">
        <f t="shared" si="852"/>
        <v>0.17549999999999955</v>
      </c>
      <c r="CG871" s="8">
        <f t="shared" si="853"/>
        <v>1.0640000000000009</v>
      </c>
      <c r="CH871" s="8">
        <f t="shared" si="854"/>
        <v>0.54400000000000048</v>
      </c>
      <c r="CI871" s="8">
        <f t="shared" si="855"/>
        <v>0.10400000000000098</v>
      </c>
      <c r="CJ871" s="8">
        <f t="shared" si="856"/>
        <v>0.52400000000000091</v>
      </c>
      <c r="CK871" s="8">
        <f t="shared" si="857"/>
        <v>0.38400000000000034</v>
      </c>
      <c r="CL871" s="8">
        <f t="shared" si="858"/>
        <v>0.50400000000000045</v>
      </c>
      <c r="CM871" s="8">
        <f t="shared" si="859"/>
        <v>0.36400000000000077</v>
      </c>
      <c r="CN871" s="8"/>
    </row>
    <row r="872" spans="1:92">
      <c r="A872" s="1">
        <f t="shared" si="860"/>
        <v>870</v>
      </c>
      <c r="B872" s="19"/>
      <c r="C872" s="1">
        <v>4</v>
      </c>
      <c r="D872" s="4">
        <f t="shared" si="810"/>
        <v>35</v>
      </c>
      <c r="E872" s="4" t="s">
        <v>157</v>
      </c>
      <c r="F872" s="4">
        <v>1</v>
      </c>
      <c r="G872" s="4" t="s">
        <v>16</v>
      </c>
      <c r="H872" s="4" t="s">
        <v>192</v>
      </c>
      <c r="I872" s="4"/>
      <c r="J872" s="5">
        <v>92.4</v>
      </c>
      <c r="K872" s="67">
        <v>2.8000000000000001E-2</v>
      </c>
      <c r="L872" s="41">
        <v>6.5209999999999999</v>
      </c>
      <c r="M872" s="132" t="s">
        <v>225</v>
      </c>
      <c r="N872" s="1" t="s">
        <v>15</v>
      </c>
      <c r="O872" s="23">
        <v>6.5350000000000001</v>
      </c>
      <c r="P872" s="1" t="s">
        <v>9</v>
      </c>
      <c r="Q872" s="3" t="s">
        <v>227</v>
      </c>
      <c r="R872" s="23">
        <v>6.4219999999999997</v>
      </c>
      <c r="S872" s="23">
        <v>6.4420000000000002</v>
      </c>
      <c r="T872" s="23">
        <v>6.4770000000000003</v>
      </c>
      <c r="U872" s="23">
        <v>6.6520000000000001</v>
      </c>
      <c r="V872" s="23">
        <v>6.5949999999999998</v>
      </c>
      <c r="W872" s="23">
        <v>6.52</v>
      </c>
      <c r="X872" s="23">
        <v>6.5179999999999998</v>
      </c>
      <c r="Y872" s="23">
        <v>6.5449999999999999</v>
      </c>
      <c r="Z872" s="23">
        <v>6.51</v>
      </c>
      <c r="AA872" s="23">
        <v>6.5</v>
      </c>
      <c r="AB872" s="23">
        <v>6.6619999999999999</v>
      </c>
      <c r="AC872" s="23">
        <v>6.6879999999999997</v>
      </c>
      <c r="AD872" s="23">
        <v>6.6139999999999999</v>
      </c>
      <c r="AE872" s="23">
        <v>6.5590000000000002</v>
      </c>
      <c r="AF872" s="23">
        <v>6.4249999999999998</v>
      </c>
      <c r="AG872" s="23">
        <v>6.5270000000000001</v>
      </c>
      <c r="AH872" s="6">
        <f t="shared" si="864"/>
        <v>6.476</v>
      </c>
      <c r="AI872" s="7">
        <v>5.57</v>
      </c>
      <c r="AJ872" s="7">
        <v>6.51</v>
      </c>
      <c r="AK872" s="7">
        <v>6.4</v>
      </c>
      <c r="AL872" s="7">
        <v>6.53</v>
      </c>
      <c r="AM872" s="7">
        <v>6.49</v>
      </c>
      <c r="AN872" s="7">
        <v>6.6</v>
      </c>
      <c r="AO872" s="7">
        <v>6.62</v>
      </c>
      <c r="AP872" s="3"/>
      <c r="AQ872" s="23">
        <f t="shared" si="811"/>
        <v>-9.9000000000000199E-2</v>
      </c>
      <c r="AR872" s="23">
        <f t="shared" si="834"/>
        <v>-7.8999999999999737E-2</v>
      </c>
      <c r="AS872" s="23">
        <f t="shared" si="835"/>
        <v>-4.3999999999999595E-2</v>
      </c>
      <c r="AT872" s="23">
        <f t="shared" si="813"/>
        <v>0.13100000000000023</v>
      </c>
      <c r="AU872" s="23">
        <f t="shared" si="814"/>
        <v>7.3999999999999844E-2</v>
      </c>
      <c r="AV872" s="23">
        <f t="shared" si="815"/>
        <v>-1.000000000000334E-3</v>
      </c>
      <c r="AW872" s="23">
        <f t="shared" si="816"/>
        <v>-3.0000000000001137E-3</v>
      </c>
      <c r="AX872" s="23">
        <f t="shared" si="817"/>
        <v>2.4000000000000021E-2</v>
      </c>
      <c r="AY872" s="23">
        <f t="shared" si="818"/>
        <v>-1.1000000000000121E-2</v>
      </c>
      <c r="AZ872" s="23">
        <f t="shared" si="819"/>
        <v>-2.0999999999999908E-2</v>
      </c>
      <c r="BA872" s="23">
        <f t="shared" si="820"/>
        <v>0.14100000000000001</v>
      </c>
      <c r="BB872" s="23">
        <f t="shared" si="821"/>
        <v>0.16699999999999982</v>
      </c>
      <c r="BC872" s="23">
        <f t="shared" si="822"/>
        <v>9.2999999999999972E-2</v>
      </c>
      <c r="BD872" s="23">
        <f t="shared" si="823"/>
        <v>3.8000000000000256E-2</v>
      </c>
      <c r="BE872" s="23">
        <f t="shared" si="824"/>
        <v>-9.6000000000000085E-2</v>
      </c>
      <c r="BF872" s="23">
        <f t="shared" si="825"/>
        <v>6.0000000000002274E-3</v>
      </c>
      <c r="BG872" s="23">
        <f t="shared" si="826"/>
        <v>-4.4999999999999929E-2</v>
      </c>
      <c r="BH872" s="23">
        <f t="shared" si="827"/>
        <v>-0.95099999999999962</v>
      </c>
      <c r="BI872" s="23">
        <f t="shared" si="828"/>
        <v>-1.1000000000000121E-2</v>
      </c>
      <c r="BJ872" s="23">
        <f t="shared" si="829"/>
        <v>-0.12099999999999955</v>
      </c>
      <c r="BK872" s="23">
        <f t="shared" si="830"/>
        <v>9.0000000000003411E-3</v>
      </c>
      <c r="BL872" s="23">
        <f t="shared" si="831"/>
        <v>-3.0999999999999694E-2</v>
      </c>
      <c r="BM872" s="23">
        <f t="shared" si="832"/>
        <v>7.8999999999999737E-2</v>
      </c>
      <c r="BN872" s="23">
        <f t="shared" si="833"/>
        <v>9.9000000000000199E-2</v>
      </c>
      <c r="BP872" s="8">
        <f t="shared" si="836"/>
        <v>9.9000000000000199E-2</v>
      </c>
      <c r="BQ872" s="8">
        <f t="shared" si="837"/>
        <v>7.8999999999999737E-2</v>
      </c>
      <c r="BR872" s="8">
        <f t="shared" si="838"/>
        <v>4.3999999999999595E-2</v>
      </c>
      <c r="BS872" s="8">
        <f t="shared" si="839"/>
        <v>0.13100000000000023</v>
      </c>
      <c r="BT872" s="8">
        <f t="shared" si="840"/>
        <v>7.3999999999999844E-2</v>
      </c>
      <c r="BU872" s="8">
        <f t="shared" si="841"/>
        <v>1.000000000000334E-3</v>
      </c>
      <c r="BV872" s="8">
        <f t="shared" si="842"/>
        <v>3.0000000000001137E-3</v>
      </c>
      <c r="BW872" s="8">
        <f t="shared" si="843"/>
        <v>2.4000000000000021E-2</v>
      </c>
      <c r="BX872" s="8">
        <f t="shared" si="844"/>
        <v>1.1000000000000121E-2</v>
      </c>
      <c r="BY872" s="8">
        <f t="shared" si="845"/>
        <v>2.0999999999999908E-2</v>
      </c>
      <c r="BZ872" s="8">
        <f t="shared" si="846"/>
        <v>0.14100000000000001</v>
      </c>
      <c r="CA872" s="8">
        <f t="shared" si="847"/>
        <v>0.16699999999999982</v>
      </c>
      <c r="CB872" s="8">
        <f t="shared" si="848"/>
        <v>9.2999999999999972E-2</v>
      </c>
      <c r="CC872" s="8">
        <f t="shared" si="849"/>
        <v>3.8000000000000256E-2</v>
      </c>
      <c r="CD872" s="8">
        <f t="shared" si="850"/>
        <v>9.6000000000000085E-2</v>
      </c>
      <c r="CE872" s="8">
        <f t="shared" si="851"/>
        <v>6.0000000000002274E-3</v>
      </c>
      <c r="CF872" s="8">
        <f t="shared" si="852"/>
        <v>4.4999999999999929E-2</v>
      </c>
      <c r="CG872" s="8">
        <f t="shared" si="853"/>
        <v>0.95099999999999962</v>
      </c>
      <c r="CH872" s="8">
        <f t="shared" si="854"/>
        <v>1.1000000000000121E-2</v>
      </c>
      <c r="CI872" s="8">
        <f t="shared" si="855"/>
        <v>0.12099999999999955</v>
      </c>
      <c r="CJ872" s="8">
        <f t="shared" si="856"/>
        <v>9.0000000000003411E-3</v>
      </c>
      <c r="CK872" s="8">
        <f t="shared" si="857"/>
        <v>3.0999999999999694E-2</v>
      </c>
      <c r="CL872" s="8">
        <f t="shared" si="858"/>
        <v>7.8999999999999737E-2</v>
      </c>
      <c r="CM872" s="8">
        <f t="shared" si="859"/>
        <v>9.9000000000000199E-2</v>
      </c>
      <c r="CN872" s="8"/>
    </row>
    <row r="873" spans="1:92">
      <c r="A873" s="1">
        <f t="shared" si="860"/>
        <v>871</v>
      </c>
      <c r="B873" s="19"/>
      <c r="C873" s="1">
        <v>4</v>
      </c>
      <c r="D873" s="4">
        <f t="shared" si="810"/>
        <v>35</v>
      </c>
      <c r="E873" s="4" t="s">
        <v>135</v>
      </c>
      <c r="F873" s="4">
        <v>1</v>
      </c>
      <c r="G873" s="4" t="s">
        <v>16</v>
      </c>
      <c r="H873" s="4" t="s">
        <v>18</v>
      </c>
      <c r="I873" s="4"/>
      <c r="J873" s="5">
        <v>91.6</v>
      </c>
      <c r="K873" s="67">
        <v>2.3E-2</v>
      </c>
      <c r="L873" s="41">
        <v>6.6189999999999989</v>
      </c>
      <c r="M873" s="132" t="s">
        <v>225</v>
      </c>
      <c r="N873" s="1" t="s">
        <v>15</v>
      </c>
      <c r="O873" s="23">
        <v>6.6529999999999978</v>
      </c>
      <c r="P873" s="1" t="s">
        <v>9</v>
      </c>
      <c r="Q873" s="3" t="s">
        <v>227</v>
      </c>
      <c r="R873" s="23">
        <v>6.5179999999999998</v>
      </c>
      <c r="S873" s="23">
        <v>6.53</v>
      </c>
      <c r="T873" s="23">
        <v>6.5780000000000003</v>
      </c>
      <c r="U873" s="23">
        <v>6.7809999999999997</v>
      </c>
      <c r="V873" s="23">
        <v>6.7119999999999997</v>
      </c>
      <c r="W873" s="23">
        <v>6.6189999999999998</v>
      </c>
      <c r="X873" s="23">
        <v>6.6150000000000002</v>
      </c>
      <c r="Y873" s="23">
        <v>6.6559999999999997</v>
      </c>
      <c r="Z873" s="23">
        <v>6.61</v>
      </c>
      <c r="AA873" s="23">
        <v>6.6</v>
      </c>
      <c r="AB873" s="23">
        <v>6.7889999999999997</v>
      </c>
      <c r="AC873" s="23">
        <v>6.8380000000000001</v>
      </c>
      <c r="AD873" s="23">
        <v>6.7350000000000003</v>
      </c>
      <c r="AE873" s="23">
        <v>6.68</v>
      </c>
      <c r="AF873" s="23">
        <v>6.4829999999999997</v>
      </c>
      <c r="AG873" s="23">
        <v>6.6449999999999996</v>
      </c>
      <c r="AH873" s="6">
        <f t="shared" si="864"/>
        <v>6.5640000000000001</v>
      </c>
      <c r="AI873" s="7">
        <v>6.24</v>
      </c>
      <c r="AJ873" s="7">
        <v>6.66</v>
      </c>
      <c r="AK873" s="7">
        <v>6.41</v>
      </c>
      <c r="AL873" s="7">
        <v>6.59</v>
      </c>
      <c r="AM873" s="7">
        <v>6.5</v>
      </c>
      <c r="AN873" s="7">
        <v>6.57</v>
      </c>
      <c r="AO873" s="7">
        <v>6.52</v>
      </c>
      <c r="AP873" s="3"/>
      <c r="AQ873" s="23">
        <f t="shared" si="811"/>
        <v>-0.10099999999999909</v>
      </c>
      <c r="AR873" s="23">
        <f t="shared" si="834"/>
        <v>-8.8999999999998636E-2</v>
      </c>
      <c r="AS873" s="23">
        <f t="shared" si="835"/>
        <v>-4.0999999999998593E-2</v>
      </c>
      <c r="AT873" s="23">
        <f t="shared" si="813"/>
        <v>0.16200000000000081</v>
      </c>
      <c r="AU873" s="23">
        <f t="shared" si="814"/>
        <v>9.300000000000086E-2</v>
      </c>
      <c r="AV873" s="23">
        <f t="shared" si="815"/>
        <v>8.8817841970012523E-16</v>
      </c>
      <c r="AW873" s="23">
        <f t="shared" si="816"/>
        <v>-3.9999999999986713E-3</v>
      </c>
      <c r="AX873" s="23">
        <f t="shared" si="817"/>
        <v>3.700000000000081E-2</v>
      </c>
      <c r="AY873" s="23">
        <f t="shared" si="818"/>
        <v>-8.9999999999985647E-3</v>
      </c>
      <c r="AZ873" s="23">
        <f t="shared" si="819"/>
        <v>-1.899999999999924E-2</v>
      </c>
      <c r="BA873" s="23">
        <f t="shared" si="820"/>
        <v>0.17000000000000082</v>
      </c>
      <c r="BB873" s="23">
        <f t="shared" si="821"/>
        <v>0.21900000000000119</v>
      </c>
      <c r="BC873" s="23">
        <f t="shared" si="822"/>
        <v>0.11600000000000144</v>
      </c>
      <c r="BD873" s="23">
        <f t="shared" si="823"/>
        <v>6.1000000000000831E-2</v>
      </c>
      <c r="BE873" s="23">
        <f t="shared" si="824"/>
        <v>-0.13599999999999923</v>
      </c>
      <c r="BF873" s="23">
        <f t="shared" si="825"/>
        <v>2.6000000000000689E-2</v>
      </c>
      <c r="BG873" s="23">
        <f t="shared" si="826"/>
        <v>-5.4999999999998828E-2</v>
      </c>
      <c r="BH873" s="23">
        <f t="shared" si="827"/>
        <v>-0.37899999999999867</v>
      </c>
      <c r="BI873" s="23">
        <f t="shared" si="828"/>
        <v>4.1000000000001258E-2</v>
      </c>
      <c r="BJ873" s="23">
        <f t="shared" si="829"/>
        <v>-0.20899999999999874</v>
      </c>
      <c r="BK873" s="23">
        <f t="shared" si="830"/>
        <v>-2.8999999999999027E-2</v>
      </c>
      <c r="BL873" s="23">
        <f t="shared" si="831"/>
        <v>-0.11899999999999888</v>
      </c>
      <c r="BM873" s="23">
        <f t="shared" si="832"/>
        <v>-4.89999999999986E-2</v>
      </c>
      <c r="BN873" s="23">
        <f t="shared" si="833"/>
        <v>-9.8999999999999311E-2</v>
      </c>
      <c r="BP873" s="8">
        <f t="shared" si="836"/>
        <v>0.10099999999999909</v>
      </c>
      <c r="BQ873" s="8">
        <f t="shared" si="837"/>
        <v>8.8999999999998636E-2</v>
      </c>
      <c r="BR873" s="8">
        <f t="shared" si="838"/>
        <v>4.0999999999998593E-2</v>
      </c>
      <c r="BS873" s="8">
        <f t="shared" si="839"/>
        <v>0.16200000000000081</v>
      </c>
      <c r="BT873" s="8">
        <f t="shared" si="840"/>
        <v>9.300000000000086E-2</v>
      </c>
      <c r="BU873" s="8">
        <f t="shared" si="841"/>
        <v>8.8817841970012523E-16</v>
      </c>
      <c r="BV873" s="8">
        <f t="shared" si="842"/>
        <v>3.9999999999986713E-3</v>
      </c>
      <c r="BW873" s="8">
        <f t="shared" si="843"/>
        <v>3.700000000000081E-2</v>
      </c>
      <c r="BX873" s="8">
        <f t="shared" si="844"/>
        <v>8.9999999999985647E-3</v>
      </c>
      <c r="BY873" s="8">
        <f t="shared" si="845"/>
        <v>1.899999999999924E-2</v>
      </c>
      <c r="BZ873" s="8">
        <f t="shared" si="846"/>
        <v>0.17000000000000082</v>
      </c>
      <c r="CA873" s="8">
        <f t="shared" si="847"/>
        <v>0.21900000000000119</v>
      </c>
      <c r="CB873" s="8">
        <f t="shared" si="848"/>
        <v>0.11600000000000144</v>
      </c>
      <c r="CC873" s="8">
        <f t="shared" si="849"/>
        <v>6.1000000000000831E-2</v>
      </c>
      <c r="CD873" s="8">
        <f t="shared" si="850"/>
        <v>0.13599999999999923</v>
      </c>
      <c r="CE873" s="8">
        <f t="shared" si="851"/>
        <v>2.6000000000000689E-2</v>
      </c>
      <c r="CF873" s="8">
        <f t="shared" si="852"/>
        <v>5.4999999999998828E-2</v>
      </c>
      <c r="CG873" s="8">
        <f t="shared" si="853"/>
        <v>0.37899999999999867</v>
      </c>
      <c r="CH873" s="8">
        <f t="shared" si="854"/>
        <v>4.1000000000001258E-2</v>
      </c>
      <c r="CI873" s="8">
        <f t="shared" si="855"/>
        <v>0.20899999999999874</v>
      </c>
      <c r="CJ873" s="8">
        <f t="shared" si="856"/>
        <v>2.8999999999999027E-2</v>
      </c>
      <c r="CK873" s="8">
        <f t="shared" si="857"/>
        <v>0.11899999999999888</v>
      </c>
      <c r="CL873" s="8">
        <f t="shared" si="858"/>
        <v>4.89999999999986E-2</v>
      </c>
      <c r="CM873" s="8">
        <f t="shared" si="859"/>
        <v>9.8999999999999311E-2</v>
      </c>
      <c r="CN873" s="8"/>
    </row>
    <row r="874" spans="1:92">
      <c r="A874" s="1">
        <f t="shared" si="860"/>
        <v>872</v>
      </c>
      <c r="B874" s="19"/>
      <c r="C874" s="1">
        <v>4</v>
      </c>
      <c r="D874" s="4">
        <f t="shared" si="810"/>
        <v>35</v>
      </c>
      <c r="E874" s="4" t="s">
        <v>150</v>
      </c>
      <c r="F874" s="4">
        <v>3</v>
      </c>
      <c r="G874" s="4" t="s">
        <v>13</v>
      </c>
      <c r="H874" s="4" t="s">
        <v>14</v>
      </c>
      <c r="I874" s="4"/>
      <c r="J874" s="5">
        <v>97.4</v>
      </c>
      <c r="K874" s="72"/>
      <c r="L874" s="41">
        <v>2.3199999999999998</v>
      </c>
      <c r="M874" s="132" t="s">
        <v>127</v>
      </c>
      <c r="N874" s="1" t="s">
        <v>15</v>
      </c>
      <c r="O874" s="23">
        <v>2.3309999999999991</v>
      </c>
      <c r="P874" s="1" t="s">
        <v>9</v>
      </c>
      <c r="Q874" s="3" t="s">
        <v>227</v>
      </c>
      <c r="R874" s="23">
        <v>2.302</v>
      </c>
      <c r="S874" s="23">
        <v>2.331</v>
      </c>
      <c r="T874" s="23">
        <v>2.1619999999999999</v>
      </c>
      <c r="U874" s="23">
        <v>2.2879999999999998</v>
      </c>
      <c r="V874" s="23">
        <v>2.351</v>
      </c>
      <c r="W874" s="50"/>
      <c r="X874" s="50"/>
      <c r="Y874" s="50"/>
      <c r="Z874" s="23">
        <v>2.3370000000000002</v>
      </c>
      <c r="AA874" s="50"/>
      <c r="AB874" s="23">
        <v>2.3740000000000001</v>
      </c>
      <c r="AC874" s="23">
        <v>2.4940000000000002</v>
      </c>
      <c r="AD874" s="23">
        <v>2.44</v>
      </c>
      <c r="AE874" s="23">
        <v>2.222</v>
      </c>
      <c r="AF874" s="23">
        <v>2.1949999999999998</v>
      </c>
      <c r="AG874" s="23">
        <v>2.2629999999999999</v>
      </c>
      <c r="AH874" s="6">
        <f t="shared" si="864"/>
        <v>2.2290000000000001</v>
      </c>
      <c r="AI874" s="7">
        <v>2.52</v>
      </c>
      <c r="AJ874" s="7">
        <v>2.34</v>
      </c>
      <c r="AK874" s="7">
        <v>2.09</v>
      </c>
      <c r="AL874" s="7">
        <v>2.38</v>
      </c>
      <c r="AM874" s="7">
        <v>2.31</v>
      </c>
      <c r="AN874" s="7">
        <v>2.34</v>
      </c>
      <c r="AO874" s="7">
        <v>2.3199999999999998</v>
      </c>
      <c r="AP874" s="3"/>
      <c r="AQ874" s="23">
        <f t="shared" si="811"/>
        <v>-1.7999999999999794E-2</v>
      </c>
      <c r="AR874" s="23">
        <f t="shared" si="834"/>
        <v>1.1000000000000121E-2</v>
      </c>
      <c r="AS874" s="23">
        <f t="shared" si="835"/>
        <v>-0.15799999999999992</v>
      </c>
      <c r="AT874" s="23">
        <f t="shared" si="813"/>
        <v>-3.2000000000000028E-2</v>
      </c>
      <c r="AU874" s="23">
        <f t="shared" si="814"/>
        <v>3.1000000000000139E-2</v>
      </c>
      <c r="AV874" s="23" t="str">
        <f t="shared" si="815"/>
        <v/>
      </c>
      <c r="AW874" s="23" t="str">
        <f t="shared" si="816"/>
        <v/>
      </c>
      <c r="AX874" s="23" t="str">
        <f t="shared" si="817"/>
        <v/>
      </c>
      <c r="AY874" s="23">
        <f t="shared" si="818"/>
        <v>1.7000000000000348E-2</v>
      </c>
      <c r="AZ874" s="23" t="str">
        <f t="shared" si="819"/>
        <v/>
      </c>
      <c r="BA874" s="23">
        <f t="shared" si="820"/>
        <v>5.400000000000027E-2</v>
      </c>
      <c r="BB874" s="23">
        <f t="shared" si="821"/>
        <v>0.17400000000000038</v>
      </c>
      <c r="BC874" s="23">
        <f t="shared" si="822"/>
        <v>0.12000000000000011</v>
      </c>
      <c r="BD874" s="23">
        <f t="shared" si="823"/>
        <v>-9.7999999999999865E-2</v>
      </c>
      <c r="BE874" s="23">
        <f t="shared" si="824"/>
        <v>-0.125</v>
      </c>
      <c r="BF874" s="23">
        <f t="shared" si="825"/>
        <v>-5.699999999999994E-2</v>
      </c>
      <c r="BG874" s="23">
        <f t="shared" si="826"/>
        <v>-9.0999999999999748E-2</v>
      </c>
      <c r="BH874" s="23">
        <f t="shared" si="827"/>
        <v>0.20000000000000018</v>
      </c>
      <c r="BI874" s="23">
        <f t="shared" si="828"/>
        <v>2.0000000000000018E-2</v>
      </c>
      <c r="BJ874" s="23">
        <f t="shared" si="829"/>
        <v>-0.22999999999999998</v>
      </c>
      <c r="BK874" s="23">
        <f t="shared" si="830"/>
        <v>6.0000000000000053E-2</v>
      </c>
      <c r="BL874" s="23">
        <f t="shared" si="831"/>
        <v>-9.9999999999997868E-3</v>
      </c>
      <c r="BM874" s="23">
        <f t="shared" si="832"/>
        <v>2.0000000000000018E-2</v>
      </c>
      <c r="BN874" s="23">
        <f t="shared" si="833"/>
        <v>0</v>
      </c>
      <c r="BP874" s="8">
        <f t="shared" si="836"/>
        <v>1.7999999999999794E-2</v>
      </c>
      <c r="BQ874" s="8">
        <f t="shared" si="837"/>
        <v>1.1000000000000121E-2</v>
      </c>
      <c r="BR874" s="8">
        <f t="shared" si="838"/>
        <v>0.15799999999999992</v>
      </c>
      <c r="BS874" s="8">
        <f t="shared" si="839"/>
        <v>3.2000000000000028E-2</v>
      </c>
      <c r="BT874" s="8">
        <f t="shared" si="840"/>
        <v>3.1000000000000139E-2</v>
      </c>
      <c r="BU874" s="8" t="str">
        <f t="shared" si="841"/>
        <v/>
      </c>
      <c r="BV874" s="8" t="str">
        <f t="shared" si="842"/>
        <v/>
      </c>
      <c r="BW874" s="8" t="str">
        <f t="shared" si="843"/>
        <v/>
      </c>
      <c r="BX874" s="8">
        <f t="shared" si="844"/>
        <v>1.7000000000000348E-2</v>
      </c>
      <c r="BY874" s="8" t="str">
        <f t="shared" si="845"/>
        <v/>
      </c>
      <c r="BZ874" s="8">
        <f t="shared" si="846"/>
        <v>5.400000000000027E-2</v>
      </c>
      <c r="CA874" s="8">
        <f t="shared" si="847"/>
        <v>0.17400000000000038</v>
      </c>
      <c r="CB874" s="8">
        <f t="shared" si="848"/>
        <v>0.12000000000000011</v>
      </c>
      <c r="CC874" s="8">
        <f t="shared" si="849"/>
        <v>9.7999999999999865E-2</v>
      </c>
      <c r="CD874" s="8">
        <f t="shared" si="850"/>
        <v>0.125</v>
      </c>
      <c r="CE874" s="8">
        <f t="shared" si="851"/>
        <v>5.699999999999994E-2</v>
      </c>
      <c r="CF874" s="8">
        <f t="shared" si="852"/>
        <v>9.0999999999999748E-2</v>
      </c>
      <c r="CG874" s="8">
        <f t="shared" si="853"/>
        <v>0.20000000000000018</v>
      </c>
      <c r="CH874" s="8">
        <f t="shared" si="854"/>
        <v>2.0000000000000018E-2</v>
      </c>
      <c r="CI874" s="8">
        <f t="shared" si="855"/>
        <v>0.22999999999999998</v>
      </c>
      <c r="CJ874" s="8">
        <f t="shared" si="856"/>
        <v>6.0000000000000053E-2</v>
      </c>
      <c r="CK874" s="8">
        <f t="shared" si="857"/>
        <v>9.9999999999997868E-3</v>
      </c>
      <c r="CL874" s="8">
        <f t="shared" si="858"/>
        <v>2.0000000000000018E-2</v>
      </c>
      <c r="CM874" s="8">
        <f t="shared" si="859"/>
        <v>0</v>
      </c>
      <c r="CN874" s="8"/>
    </row>
    <row r="875" spans="1:92">
      <c r="A875" s="1">
        <f t="shared" si="860"/>
        <v>873</v>
      </c>
      <c r="B875" s="19"/>
      <c r="C875" s="1">
        <v>4</v>
      </c>
      <c r="D875" s="4">
        <f t="shared" si="810"/>
        <v>35</v>
      </c>
      <c r="E875" s="4" t="s">
        <v>163</v>
      </c>
      <c r="F875" s="4">
        <v>3</v>
      </c>
      <c r="G875" s="4" t="s">
        <v>13</v>
      </c>
      <c r="H875" s="4" t="s">
        <v>19</v>
      </c>
      <c r="I875" s="4"/>
      <c r="J875" s="5">
        <v>98.7</v>
      </c>
      <c r="K875" s="72"/>
      <c r="L875" s="41">
        <v>3.4529999999999998</v>
      </c>
      <c r="M875" s="132" t="s">
        <v>127</v>
      </c>
      <c r="N875" s="1" t="s">
        <v>15</v>
      </c>
      <c r="O875" s="23">
        <v>3.4629999999999996</v>
      </c>
      <c r="P875" s="1" t="s">
        <v>9</v>
      </c>
      <c r="Q875" s="3" t="s">
        <v>227</v>
      </c>
      <c r="R875" s="23">
        <v>3.5950000000000002</v>
      </c>
      <c r="S875" s="23">
        <v>3.593</v>
      </c>
      <c r="T875" s="23">
        <v>3.3849999999999998</v>
      </c>
      <c r="U875" s="23">
        <v>3.2240000000000002</v>
      </c>
      <c r="V875" s="23">
        <v>3.3660000000000001</v>
      </c>
      <c r="W875" s="50"/>
      <c r="X875" s="50"/>
      <c r="Y875" s="50"/>
      <c r="Z875" s="23">
        <v>3.4609999999999999</v>
      </c>
      <c r="AA875" s="50"/>
      <c r="AB875" s="23">
        <v>3.4969999999999999</v>
      </c>
      <c r="AC875" s="23">
        <v>3.552</v>
      </c>
      <c r="AD875" s="23">
        <v>3.5670000000000002</v>
      </c>
      <c r="AE875" s="23">
        <v>3.3929999999999998</v>
      </c>
      <c r="AF875" s="23">
        <v>3.5150000000000001</v>
      </c>
      <c r="AG875" s="23">
        <v>3.1739999999999999</v>
      </c>
      <c r="AH875" s="6">
        <f t="shared" si="864"/>
        <v>3.3445</v>
      </c>
      <c r="AI875" s="7">
        <v>3.52</v>
      </c>
      <c r="AJ875" s="7">
        <v>3.48</v>
      </c>
      <c r="AK875" s="7">
        <v>3.29</v>
      </c>
      <c r="AL875" s="7">
        <v>3.48</v>
      </c>
      <c r="AM875" s="7">
        <v>3.43</v>
      </c>
      <c r="AN875" s="7">
        <v>3.48</v>
      </c>
      <c r="AO875" s="7">
        <v>3.48</v>
      </c>
      <c r="AP875" s="3"/>
      <c r="AQ875" s="23">
        <f t="shared" si="811"/>
        <v>0.14200000000000035</v>
      </c>
      <c r="AR875" s="23">
        <f t="shared" si="834"/>
        <v>0.14000000000000012</v>
      </c>
      <c r="AS875" s="23">
        <f t="shared" si="835"/>
        <v>-6.800000000000006E-2</v>
      </c>
      <c r="AT875" s="23">
        <f t="shared" si="813"/>
        <v>-0.22899999999999965</v>
      </c>
      <c r="AU875" s="23">
        <f t="shared" si="814"/>
        <v>-8.6999999999999744E-2</v>
      </c>
      <c r="AV875" s="23" t="str">
        <f t="shared" si="815"/>
        <v/>
      </c>
      <c r="AW875" s="23" t="str">
        <f t="shared" si="816"/>
        <v/>
      </c>
      <c r="AX875" s="23" t="str">
        <f t="shared" si="817"/>
        <v/>
      </c>
      <c r="AY875" s="23">
        <f t="shared" si="818"/>
        <v>8.0000000000000071E-3</v>
      </c>
      <c r="AZ875" s="23" t="str">
        <f t="shared" si="819"/>
        <v/>
      </c>
      <c r="BA875" s="23">
        <f t="shared" si="820"/>
        <v>4.4000000000000039E-2</v>
      </c>
      <c r="BB875" s="23">
        <f t="shared" si="821"/>
        <v>9.9000000000000199E-2</v>
      </c>
      <c r="BC875" s="23">
        <f t="shared" si="822"/>
        <v>0.11400000000000032</v>
      </c>
      <c r="BD875" s="23">
        <f t="shared" si="823"/>
        <v>-6.0000000000000053E-2</v>
      </c>
      <c r="BE875" s="23">
        <f t="shared" si="824"/>
        <v>6.2000000000000277E-2</v>
      </c>
      <c r="BF875" s="23">
        <f t="shared" si="825"/>
        <v>-0.27899999999999991</v>
      </c>
      <c r="BG875" s="23">
        <f t="shared" si="826"/>
        <v>-0.10849999999999982</v>
      </c>
      <c r="BH875" s="23">
        <f t="shared" si="827"/>
        <v>6.7000000000000171E-2</v>
      </c>
      <c r="BI875" s="23">
        <f t="shared" si="828"/>
        <v>2.7000000000000135E-2</v>
      </c>
      <c r="BJ875" s="23">
        <f t="shared" si="829"/>
        <v>-0.16299999999999981</v>
      </c>
      <c r="BK875" s="23">
        <f t="shared" si="830"/>
        <v>2.7000000000000135E-2</v>
      </c>
      <c r="BL875" s="23">
        <f t="shared" si="831"/>
        <v>-2.2999999999999687E-2</v>
      </c>
      <c r="BM875" s="23">
        <f t="shared" si="832"/>
        <v>2.7000000000000135E-2</v>
      </c>
      <c r="BN875" s="23">
        <f t="shared" si="833"/>
        <v>2.7000000000000135E-2</v>
      </c>
      <c r="BP875" s="8">
        <f t="shared" si="836"/>
        <v>0.14200000000000035</v>
      </c>
      <c r="BQ875" s="8">
        <f t="shared" si="837"/>
        <v>0.14000000000000012</v>
      </c>
      <c r="BR875" s="8">
        <f t="shared" si="838"/>
        <v>6.800000000000006E-2</v>
      </c>
      <c r="BS875" s="8">
        <f t="shared" si="839"/>
        <v>0.22899999999999965</v>
      </c>
      <c r="BT875" s="8">
        <f t="shared" si="840"/>
        <v>8.6999999999999744E-2</v>
      </c>
      <c r="BU875" s="8" t="str">
        <f t="shared" si="841"/>
        <v/>
      </c>
      <c r="BV875" s="8" t="str">
        <f t="shared" si="842"/>
        <v/>
      </c>
      <c r="BW875" s="8" t="str">
        <f t="shared" si="843"/>
        <v/>
      </c>
      <c r="BX875" s="8">
        <f t="shared" si="844"/>
        <v>8.0000000000000071E-3</v>
      </c>
      <c r="BY875" s="8" t="str">
        <f t="shared" si="845"/>
        <v/>
      </c>
      <c r="BZ875" s="8">
        <f t="shared" si="846"/>
        <v>4.4000000000000039E-2</v>
      </c>
      <c r="CA875" s="8">
        <f t="shared" si="847"/>
        <v>9.9000000000000199E-2</v>
      </c>
      <c r="CB875" s="8">
        <f t="shared" si="848"/>
        <v>0.11400000000000032</v>
      </c>
      <c r="CC875" s="8">
        <f t="shared" si="849"/>
        <v>6.0000000000000053E-2</v>
      </c>
      <c r="CD875" s="8">
        <f t="shared" si="850"/>
        <v>6.2000000000000277E-2</v>
      </c>
      <c r="CE875" s="8">
        <f t="shared" si="851"/>
        <v>0.27899999999999991</v>
      </c>
      <c r="CF875" s="8">
        <f t="shared" si="852"/>
        <v>0.10849999999999982</v>
      </c>
      <c r="CG875" s="8">
        <f t="shared" si="853"/>
        <v>6.7000000000000171E-2</v>
      </c>
      <c r="CH875" s="8">
        <f t="shared" si="854"/>
        <v>2.7000000000000135E-2</v>
      </c>
      <c r="CI875" s="8">
        <f t="shared" si="855"/>
        <v>0.16299999999999981</v>
      </c>
      <c r="CJ875" s="8">
        <f t="shared" si="856"/>
        <v>2.7000000000000135E-2</v>
      </c>
      <c r="CK875" s="8">
        <f t="shared" si="857"/>
        <v>2.2999999999999687E-2</v>
      </c>
      <c r="CL875" s="8">
        <f t="shared" si="858"/>
        <v>2.7000000000000135E-2</v>
      </c>
      <c r="CM875" s="8">
        <f t="shared" si="859"/>
        <v>2.7000000000000135E-2</v>
      </c>
      <c r="CN875" s="8"/>
    </row>
    <row r="876" spans="1:92">
      <c r="A876" s="1">
        <f t="shared" si="860"/>
        <v>874</v>
      </c>
      <c r="B876" s="2" t="s">
        <v>115</v>
      </c>
      <c r="C876" s="1">
        <v>4</v>
      </c>
      <c r="D876" s="4">
        <f t="shared" si="810"/>
        <v>35</v>
      </c>
      <c r="E876" s="4" t="s">
        <v>246</v>
      </c>
      <c r="F876" s="4">
        <v>1</v>
      </c>
      <c r="G876" s="4" t="s">
        <v>13</v>
      </c>
      <c r="H876" s="4" t="s">
        <v>14</v>
      </c>
      <c r="I876" s="4"/>
      <c r="J876" s="5">
        <v>86.4</v>
      </c>
      <c r="K876" s="67">
        <v>0</v>
      </c>
      <c r="L876" s="41">
        <v>2.1040000000000001</v>
      </c>
      <c r="M876" s="132" t="s">
        <v>225</v>
      </c>
      <c r="N876" s="1" t="s">
        <v>15</v>
      </c>
      <c r="O876" s="23">
        <v>2.1110000000000002</v>
      </c>
      <c r="P876" s="1" t="s">
        <v>9</v>
      </c>
      <c r="Q876" s="3" t="s">
        <v>227</v>
      </c>
      <c r="R876" s="6">
        <v>2.222</v>
      </c>
      <c r="S876" s="6">
        <v>2.2810000000000001</v>
      </c>
      <c r="T876" s="6">
        <v>2.0369999999999999</v>
      </c>
      <c r="U876" s="6">
        <v>2.1469999999999998</v>
      </c>
      <c r="V876" s="6">
        <v>2.2639999999999998</v>
      </c>
      <c r="W876" s="6">
        <v>2.1640000000000001</v>
      </c>
      <c r="X876" s="6">
        <v>2.1619999999999999</v>
      </c>
      <c r="Y876" s="6">
        <v>2.1680000000000001</v>
      </c>
      <c r="Z876" s="6">
        <v>2.1389999999999998</v>
      </c>
      <c r="AA876" s="23">
        <v>2.113</v>
      </c>
      <c r="AB876" s="23">
        <v>2.2690000000000001</v>
      </c>
      <c r="AC876" s="23">
        <v>2.3959999999999999</v>
      </c>
      <c r="AD876" s="23">
        <v>2.359</v>
      </c>
      <c r="AE876" s="23">
        <v>2.101</v>
      </c>
      <c r="AF876" s="23">
        <v>2.1440000000000001</v>
      </c>
      <c r="AG876" s="6">
        <v>1.976</v>
      </c>
      <c r="AH876" s="6">
        <f t="shared" si="864"/>
        <v>2.06</v>
      </c>
      <c r="AI876" s="11"/>
      <c r="AJ876" s="11"/>
      <c r="AK876" s="11"/>
      <c r="AL876" s="11"/>
      <c r="AM876" s="11"/>
      <c r="AN876" s="11"/>
      <c r="AO876" s="11"/>
      <c r="AP876" s="3"/>
      <c r="AQ876" s="23">
        <f t="shared" si="811"/>
        <v>0.11799999999999988</v>
      </c>
      <c r="AR876" s="23">
        <f t="shared" si="834"/>
        <v>0.17700000000000005</v>
      </c>
      <c r="AS876" s="23">
        <f t="shared" si="835"/>
        <v>-6.7000000000000171E-2</v>
      </c>
      <c r="AT876" s="23">
        <f t="shared" si="813"/>
        <v>4.2999999999999705E-2</v>
      </c>
      <c r="AU876" s="23">
        <f t="shared" si="814"/>
        <v>0.1599999999999997</v>
      </c>
      <c r="AV876" s="23">
        <f t="shared" si="815"/>
        <v>6.0000000000000053E-2</v>
      </c>
      <c r="AW876" s="23">
        <f t="shared" si="816"/>
        <v>5.7999999999999829E-2</v>
      </c>
      <c r="AX876" s="23">
        <f t="shared" si="817"/>
        <v>6.4000000000000057E-2</v>
      </c>
      <c r="AY876" s="23">
        <f t="shared" si="818"/>
        <v>3.4999999999999698E-2</v>
      </c>
      <c r="AZ876" s="23">
        <f t="shared" si="819"/>
        <v>8.999999999999897E-3</v>
      </c>
      <c r="BA876" s="23">
        <f t="shared" si="820"/>
        <v>0.16500000000000004</v>
      </c>
      <c r="BB876" s="23">
        <f t="shared" si="821"/>
        <v>0.29199999999999982</v>
      </c>
      <c r="BC876" s="23">
        <f t="shared" si="822"/>
        <v>0.25499999999999989</v>
      </c>
      <c r="BD876" s="23">
        <f t="shared" si="823"/>
        <v>-3.0000000000001137E-3</v>
      </c>
      <c r="BE876" s="23">
        <f t="shared" si="824"/>
        <v>4.0000000000000036E-2</v>
      </c>
      <c r="BF876" s="23">
        <f t="shared" si="825"/>
        <v>-0.12800000000000011</v>
      </c>
      <c r="BG876" s="23">
        <f t="shared" si="826"/>
        <v>-4.4000000000000039E-2</v>
      </c>
      <c r="BH876" s="23" t="str">
        <f t="shared" si="827"/>
        <v/>
      </c>
      <c r="BI876" s="23" t="str">
        <f t="shared" si="828"/>
        <v/>
      </c>
      <c r="BJ876" s="23" t="str">
        <f t="shared" si="829"/>
        <v/>
      </c>
      <c r="BK876" s="23" t="str">
        <f t="shared" si="830"/>
        <v/>
      </c>
      <c r="BL876" s="23" t="str">
        <f t="shared" si="831"/>
        <v/>
      </c>
      <c r="BM876" s="23" t="str">
        <f t="shared" si="832"/>
        <v/>
      </c>
      <c r="BN876" s="23" t="str">
        <f t="shared" si="833"/>
        <v/>
      </c>
      <c r="BP876" s="8">
        <f t="shared" si="836"/>
        <v>0.11799999999999988</v>
      </c>
      <c r="BQ876" s="8">
        <f t="shared" si="837"/>
        <v>0.17700000000000005</v>
      </c>
      <c r="BR876" s="8">
        <f t="shared" si="838"/>
        <v>6.7000000000000171E-2</v>
      </c>
      <c r="BS876" s="8">
        <f t="shared" si="839"/>
        <v>4.2999999999999705E-2</v>
      </c>
      <c r="BT876" s="8">
        <f t="shared" si="840"/>
        <v>0.1599999999999997</v>
      </c>
      <c r="BU876" s="8">
        <f t="shared" si="841"/>
        <v>6.0000000000000053E-2</v>
      </c>
      <c r="BV876" s="8">
        <f t="shared" si="842"/>
        <v>5.7999999999999829E-2</v>
      </c>
      <c r="BW876" s="8">
        <f t="shared" si="843"/>
        <v>6.4000000000000057E-2</v>
      </c>
      <c r="BX876" s="8">
        <f t="shared" si="844"/>
        <v>3.4999999999999698E-2</v>
      </c>
      <c r="BY876" s="8">
        <f t="shared" si="845"/>
        <v>8.999999999999897E-3</v>
      </c>
      <c r="BZ876" s="8">
        <f t="shared" si="846"/>
        <v>0.16500000000000004</v>
      </c>
      <c r="CA876" s="8">
        <f t="shared" si="847"/>
        <v>0.29199999999999982</v>
      </c>
      <c r="CB876" s="8">
        <f t="shared" si="848"/>
        <v>0.25499999999999989</v>
      </c>
      <c r="CC876" s="8">
        <f t="shared" si="849"/>
        <v>3.0000000000001137E-3</v>
      </c>
      <c r="CD876" s="8">
        <f t="shared" si="850"/>
        <v>4.0000000000000036E-2</v>
      </c>
      <c r="CE876" s="8">
        <f t="shared" si="851"/>
        <v>0.12800000000000011</v>
      </c>
      <c r="CF876" s="8">
        <f t="shared" si="852"/>
        <v>4.4000000000000039E-2</v>
      </c>
      <c r="CG876" s="8" t="str">
        <f t="shared" si="853"/>
        <v/>
      </c>
      <c r="CH876" s="8" t="str">
        <f t="shared" si="854"/>
        <v/>
      </c>
      <c r="CI876" s="8" t="str">
        <f t="shared" si="855"/>
        <v/>
      </c>
      <c r="CJ876" s="8" t="str">
        <f t="shared" si="856"/>
        <v/>
      </c>
      <c r="CK876" s="8" t="str">
        <f t="shared" si="857"/>
        <v/>
      </c>
      <c r="CL876" s="8" t="str">
        <f t="shared" si="858"/>
        <v/>
      </c>
      <c r="CM876" s="8" t="str">
        <f t="shared" si="859"/>
        <v/>
      </c>
      <c r="CN876" s="8"/>
    </row>
    <row r="877" spans="1:92">
      <c r="A877" s="1">
        <f t="shared" si="860"/>
        <v>875</v>
      </c>
      <c r="B877" s="19"/>
      <c r="C877" s="1">
        <v>4</v>
      </c>
      <c r="D877" s="4">
        <f t="shared" si="810"/>
        <v>35</v>
      </c>
      <c r="E877" s="4" t="s">
        <v>247</v>
      </c>
      <c r="F877" s="4">
        <v>3</v>
      </c>
      <c r="G877" s="4" t="s">
        <v>13</v>
      </c>
      <c r="H877" s="4" t="s">
        <v>14</v>
      </c>
      <c r="I877" s="4"/>
      <c r="J877" s="5">
        <v>96.9</v>
      </c>
      <c r="K877" s="72"/>
      <c r="L877" s="41">
        <v>1.913</v>
      </c>
      <c r="M877" s="132" t="s">
        <v>127</v>
      </c>
      <c r="N877" s="1" t="s">
        <v>15</v>
      </c>
      <c r="O877" s="23">
        <v>1.925</v>
      </c>
      <c r="P877" s="1" t="s">
        <v>9</v>
      </c>
      <c r="Q877" s="3" t="s">
        <v>227</v>
      </c>
      <c r="R877" s="6">
        <v>1.956</v>
      </c>
      <c r="S877" s="6">
        <v>1.964</v>
      </c>
      <c r="T877" s="6">
        <v>1.7749999999999999</v>
      </c>
      <c r="U877" s="6">
        <v>1.9059999999999999</v>
      </c>
      <c r="V877" s="6">
        <v>1.9770000000000001</v>
      </c>
      <c r="W877" s="50"/>
      <c r="X877" s="50"/>
      <c r="Y877" s="50"/>
      <c r="Z877" s="6">
        <v>1.93</v>
      </c>
      <c r="AA877" s="50"/>
      <c r="AB877" s="23">
        <v>2.0649999999999999</v>
      </c>
      <c r="AC877" s="23">
        <v>2.169</v>
      </c>
      <c r="AD877" s="23">
        <v>2.101</v>
      </c>
      <c r="AE877" s="6">
        <v>1.917</v>
      </c>
      <c r="AF877" s="6">
        <v>1.8520000000000001</v>
      </c>
      <c r="AG877" s="6">
        <v>1.772</v>
      </c>
      <c r="AH877" s="6">
        <f t="shared" si="864"/>
        <v>1.8120000000000001</v>
      </c>
      <c r="AI877" s="11"/>
      <c r="AJ877" s="11"/>
      <c r="AK877" s="11"/>
      <c r="AL877" s="11"/>
      <c r="AM877" s="11"/>
      <c r="AN877" s="11"/>
      <c r="AO877" s="11"/>
      <c r="AP877" s="3"/>
      <c r="AQ877" s="23">
        <f t="shared" si="811"/>
        <v>4.2999999999999927E-2</v>
      </c>
      <c r="AR877" s="23">
        <f t="shared" si="834"/>
        <v>5.0999999999999934E-2</v>
      </c>
      <c r="AS877" s="23">
        <f t="shared" si="835"/>
        <v>-0.13800000000000012</v>
      </c>
      <c r="AT877" s="23">
        <f t="shared" si="813"/>
        <v>-7.0000000000001172E-3</v>
      </c>
      <c r="AU877" s="23">
        <f t="shared" si="814"/>
        <v>6.4000000000000057E-2</v>
      </c>
      <c r="AV877" s="23" t="str">
        <f t="shared" si="815"/>
        <v/>
      </c>
      <c r="AW877" s="23" t="str">
        <f t="shared" si="816"/>
        <v/>
      </c>
      <c r="AX877" s="23" t="str">
        <f t="shared" si="817"/>
        <v/>
      </c>
      <c r="AY877" s="23">
        <f t="shared" si="818"/>
        <v>1.6999999999999904E-2</v>
      </c>
      <c r="AZ877" s="23" t="str">
        <f t="shared" si="819"/>
        <v/>
      </c>
      <c r="BA877" s="23">
        <f t="shared" si="820"/>
        <v>0.15199999999999991</v>
      </c>
      <c r="BB877" s="23">
        <f t="shared" si="821"/>
        <v>0.25600000000000001</v>
      </c>
      <c r="BC877" s="23">
        <f t="shared" si="822"/>
        <v>0.18799999999999994</v>
      </c>
      <c r="BD877" s="23">
        <f t="shared" si="823"/>
        <v>4.0000000000000036E-3</v>
      </c>
      <c r="BE877" s="23">
        <f t="shared" si="824"/>
        <v>-6.0999999999999943E-2</v>
      </c>
      <c r="BF877" s="23">
        <f t="shared" si="825"/>
        <v>-0.14100000000000001</v>
      </c>
      <c r="BG877" s="23">
        <f t="shared" si="826"/>
        <v>-0.10099999999999998</v>
      </c>
      <c r="BH877" s="23" t="str">
        <f t="shared" si="827"/>
        <v/>
      </c>
      <c r="BI877" s="23" t="str">
        <f t="shared" si="828"/>
        <v/>
      </c>
      <c r="BJ877" s="23" t="str">
        <f t="shared" si="829"/>
        <v/>
      </c>
      <c r="BK877" s="23" t="str">
        <f t="shared" si="830"/>
        <v/>
      </c>
      <c r="BL877" s="23" t="str">
        <f t="shared" si="831"/>
        <v/>
      </c>
      <c r="BM877" s="23" t="str">
        <f t="shared" si="832"/>
        <v/>
      </c>
      <c r="BN877" s="23" t="str">
        <f t="shared" si="833"/>
        <v/>
      </c>
      <c r="BP877" s="8">
        <f t="shared" si="836"/>
        <v>4.2999999999999927E-2</v>
      </c>
      <c r="BQ877" s="8">
        <f t="shared" si="837"/>
        <v>5.0999999999999934E-2</v>
      </c>
      <c r="BR877" s="8">
        <f t="shared" si="838"/>
        <v>0.13800000000000012</v>
      </c>
      <c r="BS877" s="8">
        <f t="shared" si="839"/>
        <v>7.0000000000001172E-3</v>
      </c>
      <c r="BT877" s="8">
        <f t="shared" si="840"/>
        <v>6.4000000000000057E-2</v>
      </c>
      <c r="BU877" s="8" t="str">
        <f t="shared" si="841"/>
        <v/>
      </c>
      <c r="BV877" s="8" t="str">
        <f t="shared" si="842"/>
        <v/>
      </c>
      <c r="BW877" s="8" t="str">
        <f t="shared" si="843"/>
        <v/>
      </c>
      <c r="BX877" s="8">
        <f t="shared" si="844"/>
        <v>1.6999999999999904E-2</v>
      </c>
      <c r="BY877" s="8" t="str">
        <f t="shared" si="845"/>
        <v/>
      </c>
      <c r="BZ877" s="8">
        <f t="shared" si="846"/>
        <v>0.15199999999999991</v>
      </c>
      <c r="CA877" s="8">
        <f t="shared" si="847"/>
        <v>0.25600000000000001</v>
      </c>
      <c r="CB877" s="8">
        <f t="shared" si="848"/>
        <v>0.18799999999999994</v>
      </c>
      <c r="CC877" s="8">
        <f t="shared" si="849"/>
        <v>4.0000000000000036E-3</v>
      </c>
      <c r="CD877" s="8">
        <f t="shared" si="850"/>
        <v>6.0999999999999943E-2</v>
      </c>
      <c r="CE877" s="8">
        <f t="shared" si="851"/>
        <v>0.14100000000000001</v>
      </c>
      <c r="CF877" s="8">
        <f t="shared" si="852"/>
        <v>0.10099999999999998</v>
      </c>
      <c r="CG877" s="8" t="str">
        <f t="shared" si="853"/>
        <v/>
      </c>
      <c r="CH877" s="8" t="str">
        <f t="shared" si="854"/>
        <v/>
      </c>
      <c r="CI877" s="8" t="str">
        <f t="shared" si="855"/>
        <v/>
      </c>
      <c r="CJ877" s="8" t="str">
        <f t="shared" si="856"/>
        <v/>
      </c>
      <c r="CK877" s="8" t="str">
        <f t="shared" si="857"/>
        <v/>
      </c>
      <c r="CL877" s="8" t="str">
        <f t="shared" si="858"/>
        <v/>
      </c>
      <c r="CM877" s="8" t="str">
        <f t="shared" si="859"/>
        <v/>
      </c>
      <c r="CN877" s="8"/>
    </row>
    <row r="878" spans="1:92">
      <c r="A878" s="1">
        <f t="shared" si="860"/>
        <v>876</v>
      </c>
      <c r="B878" s="34" t="s">
        <v>99</v>
      </c>
      <c r="C878" s="1">
        <v>2</v>
      </c>
      <c r="D878" s="4">
        <f t="shared" si="810"/>
        <v>12</v>
      </c>
      <c r="E878" s="4" t="s">
        <v>151</v>
      </c>
      <c r="F878" s="4">
        <v>1</v>
      </c>
      <c r="G878" s="4" t="s">
        <v>13</v>
      </c>
      <c r="H878" s="4" t="s">
        <v>14</v>
      </c>
      <c r="I878" s="4"/>
      <c r="J878" s="5">
        <v>89.3</v>
      </c>
      <c r="K878" s="72"/>
      <c r="L878" s="41">
        <v>2.2069999999999999</v>
      </c>
      <c r="M878" s="132" t="s">
        <v>120</v>
      </c>
      <c r="N878" s="4" t="s">
        <v>15</v>
      </c>
      <c r="O878" s="6">
        <v>2.21</v>
      </c>
      <c r="P878" s="1" t="s">
        <v>9</v>
      </c>
      <c r="Q878" s="3" t="s">
        <v>227</v>
      </c>
      <c r="R878" s="23">
        <v>2.2999999999999998</v>
      </c>
      <c r="S878" s="23">
        <v>2.339</v>
      </c>
      <c r="T878" s="6">
        <v>1.9950000000000001</v>
      </c>
      <c r="U878" s="23">
        <v>2.1760000000000002</v>
      </c>
      <c r="V878" s="23">
        <v>2.2909999999999999</v>
      </c>
      <c r="W878" s="23">
        <v>2.222</v>
      </c>
      <c r="X878" s="23">
        <v>2.222</v>
      </c>
      <c r="Y878" s="23">
        <v>2.2400000000000002</v>
      </c>
      <c r="Z878" s="23">
        <v>2.2280000000000002</v>
      </c>
      <c r="AA878" s="23">
        <v>2.2069999999999999</v>
      </c>
      <c r="AB878" s="6">
        <v>2.3159999999999998</v>
      </c>
      <c r="AC878" s="6">
        <v>2.4159999999999999</v>
      </c>
      <c r="AD878" s="6">
        <v>2.39</v>
      </c>
      <c r="AE878" s="6">
        <v>2.1640000000000001</v>
      </c>
      <c r="AF878" s="6">
        <v>2.2360000000000002</v>
      </c>
      <c r="AG878" s="6">
        <v>2.052</v>
      </c>
      <c r="AH878" s="6">
        <f>IF((AF878&lt;&gt;0)*AND(AG878&lt;&gt;0),AVERAGE(AF878:AG878),"")</f>
        <v>2.1440000000000001</v>
      </c>
      <c r="AI878" s="11"/>
      <c r="AJ878" s="11"/>
      <c r="AK878" s="11"/>
      <c r="AL878" s="11"/>
      <c r="AM878" s="11"/>
      <c r="AN878" s="11"/>
      <c r="AO878" s="11"/>
      <c r="AP878" s="3"/>
      <c r="AQ878" s="23">
        <f t="shared" si="811"/>
        <v>9.2999999999999972E-2</v>
      </c>
      <c r="AR878" s="23">
        <f t="shared" si="834"/>
        <v>0.13200000000000012</v>
      </c>
      <c r="AS878" s="23">
        <f t="shared" si="835"/>
        <v>-0.21199999999999974</v>
      </c>
      <c r="AT878" s="23">
        <f t="shared" si="813"/>
        <v>-3.0999999999999694E-2</v>
      </c>
      <c r="AU878" s="23">
        <f t="shared" si="814"/>
        <v>8.4000000000000075E-2</v>
      </c>
      <c r="AV878" s="23">
        <f t="shared" si="815"/>
        <v>1.5000000000000124E-2</v>
      </c>
      <c r="AW878" s="23">
        <f t="shared" si="816"/>
        <v>1.5000000000000124E-2</v>
      </c>
      <c r="AX878" s="23">
        <f t="shared" si="817"/>
        <v>3.3000000000000362E-2</v>
      </c>
      <c r="AY878" s="23">
        <f t="shared" si="818"/>
        <v>2.1000000000000352E-2</v>
      </c>
      <c r="AZ878" s="23">
        <f t="shared" si="819"/>
        <v>0</v>
      </c>
      <c r="BA878" s="23">
        <f t="shared" si="820"/>
        <v>0.10899999999999999</v>
      </c>
      <c r="BB878" s="23">
        <f t="shared" si="821"/>
        <v>0.20900000000000007</v>
      </c>
      <c r="BC878" s="23">
        <f t="shared" si="822"/>
        <v>0.18300000000000027</v>
      </c>
      <c r="BD878" s="23">
        <f t="shared" si="823"/>
        <v>-4.2999999999999705E-2</v>
      </c>
      <c r="BE878" s="23">
        <f t="shared" si="824"/>
        <v>2.9000000000000359E-2</v>
      </c>
      <c r="BF878" s="23">
        <f t="shared" si="825"/>
        <v>-0.1549999999999998</v>
      </c>
      <c r="BG878" s="23">
        <f t="shared" si="826"/>
        <v>-6.2999999999999723E-2</v>
      </c>
      <c r="BH878" s="23" t="str">
        <f t="shared" si="827"/>
        <v/>
      </c>
      <c r="BI878" s="23" t="str">
        <f t="shared" si="828"/>
        <v/>
      </c>
      <c r="BJ878" s="23" t="str">
        <f t="shared" si="829"/>
        <v/>
      </c>
      <c r="BK878" s="23" t="str">
        <f t="shared" si="830"/>
        <v/>
      </c>
      <c r="BL878" s="23" t="str">
        <f t="shared" si="831"/>
        <v/>
      </c>
      <c r="BM878" s="23" t="str">
        <f t="shared" si="832"/>
        <v/>
      </c>
      <c r="BN878" s="23" t="str">
        <f t="shared" si="833"/>
        <v/>
      </c>
      <c r="BP878" s="8">
        <f t="shared" si="836"/>
        <v>9.2999999999999972E-2</v>
      </c>
      <c r="BQ878" s="8">
        <f t="shared" si="837"/>
        <v>0.13200000000000012</v>
      </c>
      <c r="BR878" s="8">
        <f t="shared" si="838"/>
        <v>0.21199999999999974</v>
      </c>
      <c r="BS878" s="8">
        <f t="shared" si="839"/>
        <v>3.0999999999999694E-2</v>
      </c>
      <c r="BT878" s="8">
        <f t="shared" si="840"/>
        <v>8.4000000000000075E-2</v>
      </c>
      <c r="BU878" s="8">
        <f t="shared" si="841"/>
        <v>1.5000000000000124E-2</v>
      </c>
      <c r="BV878" s="8">
        <f t="shared" si="842"/>
        <v>1.5000000000000124E-2</v>
      </c>
      <c r="BW878" s="8">
        <f t="shared" si="843"/>
        <v>3.3000000000000362E-2</v>
      </c>
      <c r="BX878" s="8">
        <f t="shared" si="844"/>
        <v>2.1000000000000352E-2</v>
      </c>
      <c r="BY878" s="8">
        <f t="shared" si="845"/>
        <v>0</v>
      </c>
      <c r="BZ878" s="8">
        <f t="shared" si="846"/>
        <v>0.10899999999999999</v>
      </c>
      <c r="CA878" s="8">
        <f t="shared" si="847"/>
        <v>0.20900000000000007</v>
      </c>
      <c r="CB878" s="8">
        <f t="shared" si="848"/>
        <v>0.18300000000000027</v>
      </c>
      <c r="CC878" s="8">
        <f t="shared" si="849"/>
        <v>4.2999999999999705E-2</v>
      </c>
      <c r="CD878" s="8">
        <f t="shared" si="850"/>
        <v>2.9000000000000359E-2</v>
      </c>
      <c r="CE878" s="8">
        <f t="shared" si="851"/>
        <v>0.1549999999999998</v>
      </c>
      <c r="CF878" s="8">
        <f t="shared" si="852"/>
        <v>6.2999999999999723E-2</v>
      </c>
      <c r="CG878" s="8" t="str">
        <f t="shared" si="853"/>
        <v/>
      </c>
      <c r="CH878" s="8" t="str">
        <f t="shared" si="854"/>
        <v/>
      </c>
      <c r="CI878" s="8" t="str">
        <f t="shared" si="855"/>
        <v/>
      </c>
      <c r="CJ878" s="8" t="str">
        <f t="shared" si="856"/>
        <v/>
      </c>
      <c r="CK878" s="8" t="str">
        <f t="shared" si="857"/>
        <v/>
      </c>
      <c r="CL878" s="8" t="str">
        <f t="shared" si="858"/>
        <v/>
      </c>
      <c r="CM878" s="8" t="str">
        <f t="shared" si="859"/>
        <v/>
      </c>
      <c r="CN878" s="8"/>
    </row>
    <row r="879" spans="1:92">
      <c r="A879" s="1">
        <f t="shared" si="860"/>
        <v>877</v>
      </c>
      <c r="B879" s="34"/>
      <c r="C879" s="1">
        <v>2</v>
      </c>
      <c r="D879" s="4">
        <f t="shared" si="810"/>
        <v>12</v>
      </c>
      <c r="E879" s="4" t="s">
        <v>157</v>
      </c>
      <c r="F879" s="4">
        <v>1</v>
      </c>
      <c r="G879" s="4" t="s">
        <v>16</v>
      </c>
      <c r="H879" s="4" t="s">
        <v>17</v>
      </c>
      <c r="I879" s="4"/>
      <c r="J879" s="5">
        <v>92.3</v>
      </c>
      <c r="K879" s="67">
        <v>1.2E-2</v>
      </c>
      <c r="L879" s="41">
        <v>5.9169999999999998</v>
      </c>
      <c r="M879" s="132" t="s">
        <v>242</v>
      </c>
      <c r="N879" s="4" t="s">
        <v>15</v>
      </c>
      <c r="O879" s="6">
        <v>5.96</v>
      </c>
      <c r="P879" s="1" t="s">
        <v>9</v>
      </c>
      <c r="Q879" s="3" t="s">
        <v>227</v>
      </c>
      <c r="R879" s="23">
        <v>5.867</v>
      </c>
      <c r="S879" s="23">
        <v>5.8150000000000004</v>
      </c>
      <c r="T879" s="6">
        <v>5.8049999999999997</v>
      </c>
      <c r="U879" s="23">
        <v>6.03</v>
      </c>
      <c r="V879" s="23">
        <v>5.97</v>
      </c>
      <c r="W879" s="23">
        <v>5.9108999999999998</v>
      </c>
      <c r="X879" s="23">
        <v>5.9050000000000002</v>
      </c>
      <c r="Y879" s="23">
        <v>5.9390000000000001</v>
      </c>
      <c r="Z879" s="23">
        <v>5.91</v>
      </c>
      <c r="AA879" s="23">
        <v>5.9</v>
      </c>
      <c r="AB879" s="6">
        <v>6.06</v>
      </c>
      <c r="AC879" s="6">
        <v>6.085</v>
      </c>
      <c r="AD879" s="6">
        <v>5.9969999999999999</v>
      </c>
      <c r="AE879" s="6">
        <v>5.9539999999999997</v>
      </c>
      <c r="AF879" s="6">
        <v>5.798</v>
      </c>
      <c r="AG879" s="6">
        <v>5.9489999999999998</v>
      </c>
      <c r="AH879" s="6">
        <f t="shared" ref="AH879:AH888" si="865">IF((AF879&lt;&gt;0)*AND(AG879&lt;&gt;0),AVERAGE(AF879:AG879),"")</f>
        <v>5.8734999999999999</v>
      </c>
      <c r="AI879" s="11"/>
      <c r="AJ879" s="11"/>
      <c r="AK879" s="11"/>
      <c r="AL879" s="11"/>
      <c r="AM879" s="11"/>
      <c r="AN879" s="11"/>
      <c r="AO879" s="11"/>
      <c r="AP879" s="3"/>
      <c r="AQ879" s="23">
        <f t="shared" si="811"/>
        <v>-4.9999999999999822E-2</v>
      </c>
      <c r="AR879" s="23">
        <f t="shared" si="834"/>
        <v>-0.10199999999999942</v>
      </c>
      <c r="AS879" s="23">
        <f t="shared" si="835"/>
        <v>-0.1120000000000001</v>
      </c>
      <c r="AT879" s="23">
        <f t="shared" si="813"/>
        <v>0.11300000000000043</v>
      </c>
      <c r="AU879" s="23">
        <f t="shared" si="814"/>
        <v>5.2999999999999936E-2</v>
      </c>
      <c r="AV879" s="23">
        <f t="shared" si="815"/>
        <v>-6.0999999999999943E-3</v>
      </c>
      <c r="AW879" s="23">
        <f t="shared" si="816"/>
        <v>-1.1999999999999567E-2</v>
      </c>
      <c r="AX879" s="23">
        <f t="shared" si="817"/>
        <v>2.2000000000000242E-2</v>
      </c>
      <c r="AY879" s="23">
        <f t="shared" si="818"/>
        <v>-6.9999999999996732E-3</v>
      </c>
      <c r="AZ879" s="23">
        <f t="shared" si="819"/>
        <v>-1.699999999999946E-2</v>
      </c>
      <c r="BA879" s="23">
        <f t="shared" si="820"/>
        <v>0.14299999999999979</v>
      </c>
      <c r="BB879" s="23">
        <f t="shared" si="821"/>
        <v>0.16800000000000015</v>
      </c>
      <c r="BC879" s="23">
        <f t="shared" si="822"/>
        <v>8.0000000000000071E-2</v>
      </c>
      <c r="BD879" s="23">
        <f t="shared" si="823"/>
        <v>3.6999999999999922E-2</v>
      </c>
      <c r="BE879" s="23">
        <f t="shared" si="824"/>
        <v>-0.11899999999999977</v>
      </c>
      <c r="BF879" s="23">
        <f t="shared" si="825"/>
        <v>3.2000000000000028E-2</v>
      </c>
      <c r="BG879" s="23">
        <f t="shared" si="826"/>
        <v>-4.3499999999999872E-2</v>
      </c>
      <c r="BH879" s="23" t="str">
        <f t="shared" si="827"/>
        <v/>
      </c>
      <c r="BI879" s="23" t="str">
        <f t="shared" si="828"/>
        <v/>
      </c>
      <c r="BJ879" s="23" t="str">
        <f t="shared" si="829"/>
        <v/>
      </c>
      <c r="BK879" s="23" t="str">
        <f t="shared" si="830"/>
        <v/>
      </c>
      <c r="BL879" s="23" t="str">
        <f t="shared" si="831"/>
        <v/>
      </c>
      <c r="BM879" s="23" t="str">
        <f t="shared" si="832"/>
        <v/>
      </c>
      <c r="BN879" s="23" t="str">
        <f t="shared" si="833"/>
        <v/>
      </c>
      <c r="BP879" s="8">
        <f t="shared" si="836"/>
        <v>4.9999999999999822E-2</v>
      </c>
      <c r="BQ879" s="8">
        <f t="shared" si="837"/>
        <v>0.10199999999999942</v>
      </c>
      <c r="BR879" s="8">
        <f t="shared" si="838"/>
        <v>0.1120000000000001</v>
      </c>
      <c r="BS879" s="8">
        <f t="shared" si="839"/>
        <v>0.11300000000000043</v>
      </c>
      <c r="BT879" s="8">
        <f t="shared" si="840"/>
        <v>5.2999999999999936E-2</v>
      </c>
      <c r="BU879" s="8">
        <f t="shared" si="841"/>
        <v>6.0999999999999943E-3</v>
      </c>
      <c r="BV879" s="8">
        <f t="shared" si="842"/>
        <v>1.1999999999999567E-2</v>
      </c>
      <c r="BW879" s="8">
        <f t="shared" si="843"/>
        <v>2.2000000000000242E-2</v>
      </c>
      <c r="BX879" s="8">
        <f t="shared" si="844"/>
        <v>6.9999999999996732E-3</v>
      </c>
      <c r="BY879" s="8">
        <f t="shared" si="845"/>
        <v>1.699999999999946E-2</v>
      </c>
      <c r="BZ879" s="8">
        <f t="shared" si="846"/>
        <v>0.14299999999999979</v>
      </c>
      <c r="CA879" s="8">
        <f t="shared" si="847"/>
        <v>0.16800000000000015</v>
      </c>
      <c r="CB879" s="8">
        <f t="shared" si="848"/>
        <v>8.0000000000000071E-2</v>
      </c>
      <c r="CC879" s="8">
        <f t="shared" si="849"/>
        <v>3.6999999999999922E-2</v>
      </c>
      <c r="CD879" s="8">
        <f t="shared" si="850"/>
        <v>0.11899999999999977</v>
      </c>
      <c r="CE879" s="8">
        <f t="shared" si="851"/>
        <v>3.2000000000000028E-2</v>
      </c>
      <c r="CF879" s="8">
        <f t="shared" si="852"/>
        <v>4.3499999999999872E-2</v>
      </c>
      <c r="CG879" s="8" t="str">
        <f t="shared" si="853"/>
        <v/>
      </c>
      <c r="CH879" s="8" t="str">
        <f t="shared" si="854"/>
        <v/>
      </c>
      <c r="CI879" s="8" t="str">
        <f t="shared" si="855"/>
        <v/>
      </c>
      <c r="CJ879" s="8" t="str">
        <f t="shared" si="856"/>
        <v/>
      </c>
      <c r="CK879" s="8" t="str">
        <f t="shared" si="857"/>
        <v/>
      </c>
      <c r="CL879" s="8" t="str">
        <f t="shared" si="858"/>
        <v/>
      </c>
      <c r="CM879" s="8" t="str">
        <f t="shared" si="859"/>
        <v/>
      </c>
      <c r="CN879" s="8"/>
    </row>
    <row r="880" spans="1:92">
      <c r="A880" s="1">
        <f t="shared" si="860"/>
        <v>878</v>
      </c>
      <c r="B880" s="34"/>
      <c r="C880" s="1">
        <v>2</v>
      </c>
      <c r="D880" s="4">
        <f t="shared" si="810"/>
        <v>12</v>
      </c>
      <c r="E880" s="4" t="s">
        <v>135</v>
      </c>
      <c r="F880" s="4">
        <v>1</v>
      </c>
      <c r="G880" s="4" t="s">
        <v>13</v>
      </c>
      <c r="H880" s="4" t="s">
        <v>19</v>
      </c>
      <c r="I880" s="4"/>
      <c r="J880" s="5">
        <v>90.8</v>
      </c>
      <c r="K880" s="67">
        <v>0.17799999999999999</v>
      </c>
      <c r="L880" s="41">
        <v>6.3550000000000004</v>
      </c>
      <c r="M880" s="132" t="s">
        <v>242</v>
      </c>
      <c r="N880" s="4" t="s">
        <v>15</v>
      </c>
      <c r="O880" s="6">
        <v>6.327</v>
      </c>
      <c r="P880" s="1" t="s">
        <v>9</v>
      </c>
      <c r="Q880" s="3" t="s">
        <v>227</v>
      </c>
      <c r="R880" s="23">
        <v>6.649</v>
      </c>
      <c r="S880" s="23">
        <v>6.7080000000000002</v>
      </c>
      <c r="T880" s="6">
        <v>6.351</v>
      </c>
      <c r="U880" s="23">
        <v>6.4580000000000002</v>
      </c>
      <c r="V880" s="23">
        <v>6.633</v>
      </c>
      <c r="W880" s="23">
        <v>6.5359999999999996</v>
      </c>
      <c r="X880" s="23">
        <v>6.5019999999999998</v>
      </c>
      <c r="Y880" s="23">
        <v>6.5110000000000001</v>
      </c>
      <c r="Z880" s="23">
        <v>6.484</v>
      </c>
      <c r="AA880" s="23">
        <v>6.4669999999999996</v>
      </c>
      <c r="AB880" s="6">
        <v>6.532</v>
      </c>
      <c r="AC880" s="6">
        <v>6.6859999999999999</v>
      </c>
      <c r="AD880" s="6">
        <v>6.6950000000000003</v>
      </c>
      <c r="AE880" s="6">
        <v>6.4029999999999996</v>
      </c>
      <c r="AF880" s="6">
        <v>6.5670000000000002</v>
      </c>
      <c r="AG880" s="6">
        <v>5.98</v>
      </c>
      <c r="AH880" s="6">
        <f t="shared" si="865"/>
        <v>6.2735000000000003</v>
      </c>
      <c r="AI880" s="11"/>
      <c r="AJ880" s="11"/>
      <c r="AK880" s="11"/>
      <c r="AL880" s="11"/>
      <c r="AM880" s="11"/>
      <c r="AN880" s="11"/>
      <c r="AO880" s="11"/>
      <c r="AP880" s="3"/>
      <c r="AQ880" s="23">
        <f t="shared" si="811"/>
        <v>0.29399999999999959</v>
      </c>
      <c r="AR880" s="23">
        <f t="shared" si="834"/>
        <v>0.35299999999999976</v>
      </c>
      <c r="AS880" s="23">
        <f t="shared" si="835"/>
        <v>-4.0000000000004476E-3</v>
      </c>
      <c r="AT880" s="23">
        <f t="shared" si="813"/>
        <v>0.10299999999999976</v>
      </c>
      <c r="AU880" s="23">
        <f t="shared" si="814"/>
        <v>0.27799999999999958</v>
      </c>
      <c r="AV880" s="23">
        <f t="shared" si="815"/>
        <v>0.18099999999999916</v>
      </c>
      <c r="AW880" s="23">
        <f t="shared" si="816"/>
        <v>0.14699999999999935</v>
      </c>
      <c r="AX880" s="23">
        <f t="shared" si="817"/>
        <v>0.15599999999999969</v>
      </c>
      <c r="AY880" s="23">
        <f t="shared" si="818"/>
        <v>0.12899999999999956</v>
      </c>
      <c r="AZ880" s="23">
        <f t="shared" si="819"/>
        <v>0.11199999999999921</v>
      </c>
      <c r="BA880" s="23">
        <f t="shared" si="820"/>
        <v>0.1769999999999996</v>
      </c>
      <c r="BB880" s="23">
        <f t="shared" si="821"/>
        <v>0.33099999999999952</v>
      </c>
      <c r="BC880" s="23">
        <f t="shared" si="822"/>
        <v>0.33999999999999986</v>
      </c>
      <c r="BD880" s="23">
        <f t="shared" si="823"/>
        <v>4.7999999999999154E-2</v>
      </c>
      <c r="BE880" s="23">
        <f t="shared" si="824"/>
        <v>0.21199999999999974</v>
      </c>
      <c r="BF880" s="23">
        <f t="shared" si="825"/>
        <v>-0.375</v>
      </c>
      <c r="BG880" s="23">
        <f t="shared" si="826"/>
        <v>-8.1500000000000128E-2</v>
      </c>
      <c r="BH880" s="23" t="str">
        <f t="shared" si="827"/>
        <v/>
      </c>
      <c r="BI880" s="23" t="str">
        <f t="shared" si="828"/>
        <v/>
      </c>
      <c r="BJ880" s="23" t="str">
        <f t="shared" si="829"/>
        <v/>
      </c>
      <c r="BK880" s="23" t="str">
        <f t="shared" si="830"/>
        <v/>
      </c>
      <c r="BL880" s="23" t="str">
        <f t="shared" si="831"/>
        <v/>
      </c>
      <c r="BM880" s="23" t="str">
        <f t="shared" si="832"/>
        <v/>
      </c>
      <c r="BN880" s="23" t="str">
        <f t="shared" si="833"/>
        <v/>
      </c>
      <c r="BP880" s="8">
        <f t="shared" si="836"/>
        <v>0.29399999999999959</v>
      </c>
      <c r="BQ880" s="8">
        <f t="shared" si="837"/>
        <v>0.35299999999999976</v>
      </c>
      <c r="BR880" s="8">
        <f t="shared" si="838"/>
        <v>4.0000000000004476E-3</v>
      </c>
      <c r="BS880" s="8">
        <f t="shared" si="839"/>
        <v>0.10299999999999976</v>
      </c>
      <c r="BT880" s="8">
        <f t="shared" si="840"/>
        <v>0.27799999999999958</v>
      </c>
      <c r="BU880" s="8">
        <f t="shared" si="841"/>
        <v>0.18099999999999916</v>
      </c>
      <c r="BV880" s="8">
        <f t="shared" si="842"/>
        <v>0.14699999999999935</v>
      </c>
      <c r="BW880" s="8">
        <f t="shared" si="843"/>
        <v>0.15599999999999969</v>
      </c>
      <c r="BX880" s="8">
        <f t="shared" si="844"/>
        <v>0.12899999999999956</v>
      </c>
      <c r="BY880" s="8">
        <f t="shared" si="845"/>
        <v>0.11199999999999921</v>
      </c>
      <c r="BZ880" s="8">
        <f t="shared" si="846"/>
        <v>0.1769999999999996</v>
      </c>
      <c r="CA880" s="8">
        <f t="shared" si="847"/>
        <v>0.33099999999999952</v>
      </c>
      <c r="CB880" s="8">
        <f t="shared" si="848"/>
        <v>0.33999999999999986</v>
      </c>
      <c r="CC880" s="8">
        <f t="shared" si="849"/>
        <v>4.7999999999999154E-2</v>
      </c>
      <c r="CD880" s="8">
        <f t="shared" si="850"/>
        <v>0.21199999999999974</v>
      </c>
      <c r="CE880" s="8">
        <f t="shared" si="851"/>
        <v>0.375</v>
      </c>
      <c r="CF880" s="8">
        <f t="shared" si="852"/>
        <v>8.1500000000000128E-2</v>
      </c>
      <c r="CG880" s="8" t="str">
        <f t="shared" si="853"/>
        <v/>
      </c>
      <c r="CH880" s="8" t="str">
        <f t="shared" si="854"/>
        <v/>
      </c>
      <c r="CI880" s="8" t="str">
        <f t="shared" si="855"/>
        <v/>
      </c>
      <c r="CJ880" s="8" t="str">
        <f t="shared" si="856"/>
        <v/>
      </c>
      <c r="CK880" s="8" t="str">
        <f t="shared" si="857"/>
        <v/>
      </c>
      <c r="CL880" s="8" t="str">
        <f t="shared" si="858"/>
        <v/>
      </c>
      <c r="CM880" s="8" t="str">
        <f t="shared" si="859"/>
        <v/>
      </c>
      <c r="CN880" s="8"/>
    </row>
    <row r="881" spans="1:92">
      <c r="A881" s="1">
        <f t="shared" si="860"/>
        <v>879</v>
      </c>
      <c r="B881" s="34"/>
      <c r="C881" s="1">
        <v>2</v>
      </c>
      <c r="D881" s="4">
        <f t="shared" si="810"/>
        <v>12</v>
      </c>
      <c r="E881" s="4" t="s">
        <v>150</v>
      </c>
      <c r="F881" s="4">
        <v>3</v>
      </c>
      <c r="G881" s="4" t="s">
        <v>13</v>
      </c>
      <c r="H881" s="4" t="s">
        <v>14</v>
      </c>
      <c r="I881" s="4"/>
      <c r="J881" s="5">
        <v>97.7</v>
      </c>
      <c r="K881" s="72"/>
      <c r="L881" s="41">
        <v>1.93</v>
      </c>
      <c r="M881" s="132" t="s">
        <v>120</v>
      </c>
      <c r="N881" s="4" t="s">
        <v>15</v>
      </c>
      <c r="O881" s="6">
        <v>1.94</v>
      </c>
      <c r="P881" s="1" t="s">
        <v>9</v>
      </c>
      <c r="Q881" s="3" t="s">
        <v>227</v>
      </c>
      <c r="R881" s="23">
        <v>1.9379999999999999</v>
      </c>
      <c r="S881" s="6">
        <v>1.9419999999999999</v>
      </c>
      <c r="T881" s="6">
        <v>1.6739999999999999</v>
      </c>
      <c r="U881" s="23">
        <v>1.9730000000000001</v>
      </c>
      <c r="V881" s="23">
        <v>1.9470000000000001</v>
      </c>
      <c r="W881" s="50"/>
      <c r="X881" s="50"/>
      <c r="Y881" s="50"/>
      <c r="Z881" s="6">
        <v>1.9410000000000001</v>
      </c>
      <c r="AA881" s="23">
        <v>1.929</v>
      </c>
      <c r="AB881" s="6">
        <v>2.04</v>
      </c>
      <c r="AC881" s="6">
        <v>2.121</v>
      </c>
      <c r="AD881" s="6">
        <v>2.0609999999999999</v>
      </c>
      <c r="AE881" s="6">
        <v>1.91</v>
      </c>
      <c r="AF881" s="6">
        <v>1.857</v>
      </c>
      <c r="AG881" s="6">
        <v>1.7749999999999999</v>
      </c>
      <c r="AH881" s="6">
        <f t="shared" si="865"/>
        <v>1.8159999999999998</v>
      </c>
      <c r="AI881" s="11"/>
      <c r="AJ881" s="11"/>
      <c r="AK881" s="11"/>
      <c r="AL881" s="11"/>
      <c r="AM881" s="11"/>
      <c r="AN881" s="11"/>
      <c r="AO881" s="11"/>
      <c r="AP881" s="3"/>
      <c r="AQ881" s="23">
        <f t="shared" si="811"/>
        <v>8.0000000000000071E-3</v>
      </c>
      <c r="AR881" s="23">
        <f t="shared" si="834"/>
        <v>1.2000000000000011E-2</v>
      </c>
      <c r="AS881" s="23">
        <f t="shared" si="835"/>
        <v>-0.25600000000000001</v>
      </c>
      <c r="AT881" s="23">
        <f t="shared" si="813"/>
        <v>4.3000000000000149E-2</v>
      </c>
      <c r="AU881" s="23">
        <f t="shared" si="814"/>
        <v>1.7000000000000126E-2</v>
      </c>
      <c r="AV881" s="23" t="str">
        <f t="shared" si="815"/>
        <v/>
      </c>
      <c r="AW881" s="23" t="str">
        <f t="shared" si="816"/>
        <v/>
      </c>
      <c r="AX881" s="23" t="str">
        <f t="shared" si="817"/>
        <v/>
      </c>
      <c r="AY881" s="23">
        <f t="shared" si="818"/>
        <v>1.1000000000000121E-2</v>
      </c>
      <c r="AZ881" s="23">
        <f t="shared" si="819"/>
        <v>-9.9999999999988987E-4</v>
      </c>
      <c r="BA881" s="23">
        <f t="shared" si="820"/>
        <v>0.1100000000000001</v>
      </c>
      <c r="BB881" s="23">
        <f t="shared" si="821"/>
        <v>0.19100000000000006</v>
      </c>
      <c r="BC881" s="23">
        <f t="shared" si="822"/>
        <v>0.13100000000000001</v>
      </c>
      <c r="BD881" s="23">
        <f t="shared" si="823"/>
        <v>-2.0000000000000018E-2</v>
      </c>
      <c r="BE881" s="23">
        <f t="shared" si="824"/>
        <v>-7.2999999999999954E-2</v>
      </c>
      <c r="BF881" s="23">
        <f t="shared" si="825"/>
        <v>-0.15500000000000003</v>
      </c>
      <c r="BG881" s="23">
        <f t="shared" si="826"/>
        <v>-0.1140000000000001</v>
      </c>
      <c r="BH881" s="23" t="str">
        <f t="shared" si="827"/>
        <v/>
      </c>
      <c r="BI881" s="23" t="str">
        <f t="shared" si="828"/>
        <v/>
      </c>
      <c r="BJ881" s="23" t="str">
        <f t="shared" si="829"/>
        <v/>
      </c>
      <c r="BK881" s="23" t="str">
        <f t="shared" si="830"/>
        <v/>
      </c>
      <c r="BL881" s="23" t="str">
        <f t="shared" si="831"/>
        <v/>
      </c>
      <c r="BM881" s="23" t="str">
        <f t="shared" si="832"/>
        <v/>
      </c>
      <c r="BN881" s="23" t="str">
        <f t="shared" si="833"/>
        <v/>
      </c>
      <c r="BP881" s="8">
        <f t="shared" si="836"/>
        <v>8.0000000000000071E-3</v>
      </c>
      <c r="BQ881" s="8">
        <f t="shared" si="837"/>
        <v>1.2000000000000011E-2</v>
      </c>
      <c r="BR881" s="8">
        <f t="shared" si="838"/>
        <v>0.25600000000000001</v>
      </c>
      <c r="BS881" s="8">
        <f t="shared" si="839"/>
        <v>4.3000000000000149E-2</v>
      </c>
      <c r="BT881" s="8">
        <f t="shared" si="840"/>
        <v>1.7000000000000126E-2</v>
      </c>
      <c r="BU881" s="8" t="str">
        <f t="shared" si="841"/>
        <v/>
      </c>
      <c r="BV881" s="8" t="str">
        <f t="shared" si="842"/>
        <v/>
      </c>
      <c r="BW881" s="8" t="str">
        <f t="shared" si="843"/>
        <v/>
      </c>
      <c r="BX881" s="8">
        <f t="shared" si="844"/>
        <v>1.1000000000000121E-2</v>
      </c>
      <c r="BY881" s="8">
        <f t="shared" si="845"/>
        <v>9.9999999999988987E-4</v>
      </c>
      <c r="BZ881" s="8">
        <f t="shared" si="846"/>
        <v>0.1100000000000001</v>
      </c>
      <c r="CA881" s="8">
        <f t="shared" si="847"/>
        <v>0.19100000000000006</v>
      </c>
      <c r="CB881" s="8">
        <f t="shared" si="848"/>
        <v>0.13100000000000001</v>
      </c>
      <c r="CC881" s="8">
        <f t="shared" si="849"/>
        <v>2.0000000000000018E-2</v>
      </c>
      <c r="CD881" s="8">
        <f t="shared" si="850"/>
        <v>7.2999999999999954E-2</v>
      </c>
      <c r="CE881" s="8">
        <f t="shared" si="851"/>
        <v>0.15500000000000003</v>
      </c>
      <c r="CF881" s="8">
        <f t="shared" si="852"/>
        <v>0.1140000000000001</v>
      </c>
      <c r="CG881" s="8" t="str">
        <f t="shared" si="853"/>
        <v/>
      </c>
      <c r="CH881" s="8" t="str">
        <f t="shared" si="854"/>
        <v/>
      </c>
      <c r="CI881" s="8" t="str">
        <f t="shared" si="855"/>
        <v/>
      </c>
      <c r="CJ881" s="8" t="str">
        <f t="shared" si="856"/>
        <v/>
      </c>
      <c r="CK881" s="8" t="str">
        <f t="shared" si="857"/>
        <v/>
      </c>
      <c r="CL881" s="8" t="str">
        <f t="shared" si="858"/>
        <v/>
      </c>
      <c r="CM881" s="8" t="str">
        <f t="shared" si="859"/>
        <v/>
      </c>
      <c r="CN881" s="8"/>
    </row>
    <row r="882" spans="1:92">
      <c r="A882" s="1">
        <f t="shared" si="860"/>
        <v>880</v>
      </c>
      <c r="B882" s="34"/>
      <c r="C882" s="1">
        <v>2</v>
      </c>
      <c r="D882" s="4">
        <f t="shared" si="810"/>
        <v>12</v>
      </c>
      <c r="E882" s="4" t="s">
        <v>163</v>
      </c>
      <c r="F882" s="4">
        <v>3</v>
      </c>
      <c r="G882" s="4" t="s">
        <v>13</v>
      </c>
      <c r="H882" s="4" t="s">
        <v>19</v>
      </c>
      <c r="I882" s="4"/>
      <c r="J882" s="5">
        <v>98.9</v>
      </c>
      <c r="K882" s="72"/>
      <c r="L882" s="41">
        <v>2.294</v>
      </c>
      <c r="M882" s="132" t="s">
        <v>120</v>
      </c>
      <c r="N882" s="4" t="s">
        <v>15</v>
      </c>
      <c r="O882" s="6">
        <v>3.4039999999999999</v>
      </c>
      <c r="P882" s="1" t="s">
        <v>9</v>
      </c>
      <c r="Q882" s="3" t="s">
        <v>227</v>
      </c>
      <c r="R882" s="23">
        <v>3.4860000000000002</v>
      </c>
      <c r="S882" s="6">
        <v>3.484</v>
      </c>
      <c r="T882" s="6">
        <v>3.2490000000000001</v>
      </c>
      <c r="U882" s="23">
        <v>3.2280000000000002</v>
      </c>
      <c r="V882" s="23">
        <v>3.2839999999999998</v>
      </c>
      <c r="W882" s="50"/>
      <c r="X882" s="50"/>
      <c r="Y882" s="50"/>
      <c r="Z882" s="6">
        <v>3.3849999999999998</v>
      </c>
      <c r="AA882" s="23">
        <v>3.383</v>
      </c>
      <c r="AB882" s="6">
        <v>3.4</v>
      </c>
      <c r="AC882" s="6">
        <v>3.4260000000000002</v>
      </c>
      <c r="AD882" s="6">
        <v>3.4460000000000002</v>
      </c>
      <c r="AE882" s="6">
        <v>3.3159999999999998</v>
      </c>
      <c r="AF882" s="6">
        <v>3.4470000000000001</v>
      </c>
      <c r="AG882" s="6">
        <v>3.069</v>
      </c>
      <c r="AH882" s="6">
        <f t="shared" si="865"/>
        <v>3.258</v>
      </c>
      <c r="AI882" s="11"/>
      <c r="AJ882" s="11"/>
      <c r="AK882" s="11"/>
      <c r="AL882" s="11"/>
      <c r="AM882" s="11"/>
      <c r="AN882" s="11"/>
      <c r="AO882" s="11"/>
      <c r="AP882" s="3"/>
      <c r="AQ882" s="23">
        <f t="shared" si="811"/>
        <v>1.1920000000000002</v>
      </c>
      <c r="AR882" s="23">
        <f t="shared" si="834"/>
        <v>1.19</v>
      </c>
      <c r="AS882" s="23">
        <f t="shared" si="835"/>
        <v>0.95500000000000007</v>
      </c>
      <c r="AT882" s="23">
        <f t="shared" si="813"/>
        <v>0.93400000000000016</v>
      </c>
      <c r="AU882" s="23">
        <f t="shared" si="814"/>
        <v>0.98999999999999977</v>
      </c>
      <c r="AV882" s="23" t="str">
        <f t="shared" si="815"/>
        <v/>
      </c>
      <c r="AW882" s="23" t="str">
        <f t="shared" si="816"/>
        <v/>
      </c>
      <c r="AX882" s="23" t="str">
        <f t="shared" si="817"/>
        <v/>
      </c>
      <c r="AY882" s="23">
        <f t="shared" si="818"/>
        <v>1.0909999999999997</v>
      </c>
      <c r="AZ882" s="23">
        <f t="shared" si="819"/>
        <v>1.089</v>
      </c>
      <c r="BA882" s="23">
        <f t="shared" si="820"/>
        <v>1.1059999999999999</v>
      </c>
      <c r="BB882" s="23">
        <f t="shared" si="821"/>
        <v>1.1320000000000001</v>
      </c>
      <c r="BC882" s="23">
        <f t="shared" si="822"/>
        <v>1.1520000000000001</v>
      </c>
      <c r="BD882" s="23">
        <f t="shared" si="823"/>
        <v>1.0219999999999998</v>
      </c>
      <c r="BE882" s="23">
        <f t="shared" si="824"/>
        <v>1.153</v>
      </c>
      <c r="BF882" s="23">
        <f t="shared" si="825"/>
        <v>0.77499999999999991</v>
      </c>
      <c r="BG882" s="23">
        <f t="shared" si="826"/>
        <v>0.96399999999999997</v>
      </c>
      <c r="BH882" s="23" t="str">
        <f t="shared" si="827"/>
        <v/>
      </c>
      <c r="BI882" s="23" t="str">
        <f t="shared" si="828"/>
        <v/>
      </c>
      <c r="BJ882" s="23" t="str">
        <f t="shared" si="829"/>
        <v/>
      </c>
      <c r="BK882" s="23" t="str">
        <f t="shared" si="830"/>
        <v/>
      </c>
      <c r="BL882" s="23" t="str">
        <f t="shared" si="831"/>
        <v/>
      </c>
      <c r="BM882" s="23" t="str">
        <f t="shared" si="832"/>
        <v/>
      </c>
      <c r="BN882" s="23" t="str">
        <f t="shared" si="833"/>
        <v/>
      </c>
      <c r="BP882" s="8">
        <f t="shared" si="836"/>
        <v>1.1920000000000002</v>
      </c>
      <c r="BQ882" s="8">
        <f t="shared" si="837"/>
        <v>1.19</v>
      </c>
      <c r="BR882" s="8">
        <f t="shared" si="838"/>
        <v>0.95500000000000007</v>
      </c>
      <c r="BS882" s="8">
        <f t="shared" si="839"/>
        <v>0.93400000000000016</v>
      </c>
      <c r="BT882" s="8">
        <f t="shared" si="840"/>
        <v>0.98999999999999977</v>
      </c>
      <c r="BU882" s="8" t="str">
        <f t="shared" si="841"/>
        <v/>
      </c>
      <c r="BV882" s="8" t="str">
        <f t="shared" si="842"/>
        <v/>
      </c>
      <c r="BW882" s="8" t="str">
        <f t="shared" si="843"/>
        <v/>
      </c>
      <c r="BX882" s="8">
        <f t="shared" si="844"/>
        <v>1.0909999999999997</v>
      </c>
      <c r="BY882" s="8">
        <f t="shared" si="845"/>
        <v>1.089</v>
      </c>
      <c r="BZ882" s="8">
        <f t="shared" si="846"/>
        <v>1.1059999999999999</v>
      </c>
      <c r="CA882" s="8">
        <f t="shared" si="847"/>
        <v>1.1320000000000001</v>
      </c>
      <c r="CB882" s="8">
        <f t="shared" si="848"/>
        <v>1.1520000000000001</v>
      </c>
      <c r="CC882" s="8">
        <f t="shared" si="849"/>
        <v>1.0219999999999998</v>
      </c>
      <c r="CD882" s="8">
        <f t="shared" si="850"/>
        <v>1.153</v>
      </c>
      <c r="CE882" s="8">
        <f t="shared" si="851"/>
        <v>0.77499999999999991</v>
      </c>
      <c r="CF882" s="8">
        <f t="shared" si="852"/>
        <v>0.96399999999999997</v>
      </c>
      <c r="CG882" s="8" t="str">
        <f t="shared" si="853"/>
        <v/>
      </c>
      <c r="CH882" s="8" t="str">
        <f t="shared" si="854"/>
        <v/>
      </c>
      <c r="CI882" s="8" t="str">
        <f t="shared" si="855"/>
        <v/>
      </c>
      <c r="CJ882" s="8" t="str">
        <f t="shared" si="856"/>
        <v/>
      </c>
      <c r="CK882" s="8" t="str">
        <f t="shared" si="857"/>
        <v/>
      </c>
      <c r="CL882" s="8" t="str">
        <f t="shared" si="858"/>
        <v/>
      </c>
      <c r="CM882" s="8" t="str">
        <f t="shared" si="859"/>
        <v/>
      </c>
      <c r="CN882" s="8"/>
    </row>
    <row r="883" spans="1:92">
      <c r="A883" s="1">
        <f t="shared" si="860"/>
        <v>881</v>
      </c>
      <c r="B883" s="34"/>
      <c r="C883" s="1">
        <v>2</v>
      </c>
      <c r="D883" s="4">
        <f t="shared" si="810"/>
        <v>12</v>
      </c>
      <c r="E883" s="4" t="s">
        <v>162</v>
      </c>
      <c r="F883" s="4">
        <v>3</v>
      </c>
      <c r="G883" s="4" t="s">
        <v>16</v>
      </c>
      <c r="H883" s="4" t="s">
        <v>214</v>
      </c>
      <c r="I883" s="4"/>
      <c r="J883" s="5">
        <v>97.6</v>
      </c>
      <c r="K883" s="72"/>
      <c r="L883" s="41">
        <v>5.7270000000000003</v>
      </c>
      <c r="M883" s="132" t="s">
        <v>134</v>
      </c>
      <c r="N883" s="4" t="s">
        <v>15</v>
      </c>
      <c r="O883" s="6">
        <v>5.7590000000000003</v>
      </c>
      <c r="P883" s="1" t="s">
        <v>9</v>
      </c>
      <c r="Q883" s="3" t="s">
        <v>227</v>
      </c>
      <c r="R883" s="23">
        <v>5.7809999999999997</v>
      </c>
      <c r="S883" s="6">
        <v>5.6420000000000003</v>
      </c>
      <c r="T883" s="6">
        <v>5.5940000000000003</v>
      </c>
      <c r="U883" s="23">
        <v>5.766</v>
      </c>
      <c r="V883" s="23">
        <v>5.7629999999999999</v>
      </c>
      <c r="W883" s="50"/>
      <c r="X883" s="50"/>
      <c r="Y883" s="50"/>
      <c r="Z883" s="6">
        <v>5.7190000000000003</v>
      </c>
      <c r="AA883" s="23">
        <v>5.7080000000000002</v>
      </c>
      <c r="AB883" s="6">
        <v>5.8940000000000001</v>
      </c>
      <c r="AC883" s="6">
        <v>5.9240000000000004</v>
      </c>
      <c r="AD883" s="6">
        <v>5.8319999999999999</v>
      </c>
      <c r="AE883" s="6">
        <v>5.7949999999999999</v>
      </c>
      <c r="AF883" s="6">
        <v>5.62</v>
      </c>
      <c r="AG883" s="6">
        <v>5.7389999999999999</v>
      </c>
      <c r="AH883" s="6">
        <f t="shared" si="865"/>
        <v>5.6795</v>
      </c>
      <c r="AI883" s="11"/>
      <c r="AJ883" s="11"/>
      <c r="AK883" s="11"/>
      <c r="AL883" s="11"/>
      <c r="AM883" s="11"/>
      <c r="AN883" s="11"/>
      <c r="AO883" s="11"/>
      <c r="AP883" s="3"/>
      <c r="AQ883" s="23">
        <f t="shared" si="811"/>
        <v>5.3999999999999382E-2</v>
      </c>
      <c r="AR883" s="23">
        <f t="shared" si="834"/>
        <v>-8.4999999999999964E-2</v>
      </c>
      <c r="AS883" s="23">
        <f t="shared" si="835"/>
        <v>-0.13300000000000001</v>
      </c>
      <c r="AT883" s="23">
        <f t="shared" si="813"/>
        <v>3.8999999999999702E-2</v>
      </c>
      <c r="AU883" s="23">
        <f t="shared" si="814"/>
        <v>3.5999999999999588E-2</v>
      </c>
      <c r="AV883" s="23" t="str">
        <f t="shared" si="815"/>
        <v/>
      </c>
      <c r="AW883" s="23" t="str">
        <f t="shared" si="816"/>
        <v/>
      </c>
      <c r="AX883" s="23" t="str">
        <f t="shared" si="817"/>
        <v/>
      </c>
      <c r="AY883" s="23">
        <f t="shared" si="818"/>
        <v>-8.0000000000000071E-3</v>
      </c>
      <c r="AZ883" s="23">
        <f t="shared" si="819"/>
        <v>-1.9000000000000128E-2</v>
      </c>
      <c r="BA883" s="23">
        <f t="shared" si="820"/>
        <v>0.16699999999999982</v>
      </c>
      <c r="BB883" s="23">
        <f t="shared" si="821"/>
        <v>0.19700000000000006</v>
      </c>
      <c r="BC883" s="23">
        <f t="shared" si="822"/>
        <v>0.10499999999999954</v>
      </c>
      <c r="BD883" s="23">
        <f t="shared" si="823"/>
        <v>6.7999999999999616E-2</v>
      </c>
      <c r="BE883" s="23">
        <f t="shared" si="824"/>
        <v>-0.10700000000000021</v>
      </c>
      <c r="BF883" s="23">
        <f t="shared" si="825"/>
        <v>1.1999999999999567E-2</v>
      </c>
      <c r="BG883" s="23">
        <f t="shared" si="826"/>
        <v>-4.750000000000032E-2</v>
      </c>
      <c r="BH883" s="23" t="str">
        <f t="shared" si="827"/>
        <v/>
      </c>
      <c r="BI883" s="23" t="str">
        <f t="shared" si="828"/>
        <v/>
      </c>
      <c r="BJ883" s="23" t="str">
        <f t="shared" si="829"/>
        <v/>
      </c>
      <c r="BK883" s="23" t="str">
        <f t="shared" si="830"/>
        <v/>
      </c>
      <c r="BL883" s="23" t="str">
        <f t="shared" si="831"/>
        <v/>
      </c>
      <c r="BM883" s="23" t="str">
        <f t="shared" si="832"/>
        <v/>
      </c>
      <c r="BN883" s="23" t="str">
        <f t="shared" si="833"/>
        <v/>
      </c>
      <c r="BP883" s="8">
        <f t="shared" si="836"/>
        <v>5.3999999999999382E-2</v>
      </c>
      <c r="BQ883" s="8">
        <f t="shared" si="837"/>
        <v>8.4999999999999964E-2</v>
      </c>
      <c r="BR883" s="8">
        <f t="shared" si="838"/>
        <v>0.13300000000000001</v>
      </c>
      <c r="BS883" s="8">
        <f t="shared" si="839"/>
        <v>3.8999999999999702E-2</v>
      </c>
      <c r="BT883" s="8">
        <f t="shared" si="840"/>
        <v>3.5999999999999588E-2</v>
      </c>
      <c r="BU883" s="8" t="str">
        <f t="shared" si="841"/>
        <v/>
      </c>
      <c r="BV883" s="8" t="str">
        <f t="shared" si="842"/>
        <v/>
      </c>
      <c r="BW883" s="8" t="str">
        <f t="shared" si="843"/>
        <v/>
      </c>
      <c r="BX883" s="8">
        <f t="shared" si="844"/>
        <v>8.0000000000000071E-3</v>
      </c>
      <c r="BY883" s="8">
        <f t="shared" si="845"/>
        <v>1.9000000000000128E-2</v>
      </c>
      <c r="BZ883" s="8">
        <f t="shared" si="846"/>
        <v>0.16699999999999982</v>
      </c>
      <c r="CA883" s="8">
        <f t="shared" si="847"/>
        <v>0.19700000000000006</v>
      </c>
      <c r="CB883" s="8">
        <f t="shared" si="848"/>
        <v>0.10499999999999954</v>
      </c>
      <c r="CC883" s="8">
        <f t="shared" si="849"/>
        <v>6.7999999999999616E-2</v>
      </c>
      <c r="CD883" s="8">
        <f t="shared" si="850"/>
        <v>0.10700000000000021</v>
      </c>
      <c r="CE883" s="8">
        <f t="shared" si="851"/>
        <v>1.1999999999999567E-2</v>
      </c>
      <c r="CF883" s="8">
        <f t="shared" si="852"/>
        <v>4.750000000000032E-2</v>
      </c>
      <c r="CG883" s="8" t="str">
        <f t="shared" si="853"/>
        <v/>
      </c>
      <c r="CH883" s="8" t="str">
        <f t="shared" si="854"/>
        <v/>
      </c>
      <c r="CI883" s="8" t="str">
        <f t="shared" si="855"/>
        <v/>
      </c>
      <c r="CJ883" s="8" t="str">
        <f t="shared" si="856"/>
        <v/>
      </c>
      <c r="CK883" s="8" t="str">
        <f t="shared" si="857"/>
        <v/>
      </c>
      <c r="CL883" s="8" t="str">
        <f t="shared" si="858"/>
        <v/>
      </c>
      <c r="CM883" s="8" t="str">
        <f t="shared" si="859"/>
        <v/>
      </c>
      <c r="CN883" s="8"/>
    </row>
    <row r="884" spans="1:92">
      <c r="A884" s="1">
        <f t="shared" si="860"/>
        <v>882</v>
      </c>
      <c r="B884" s="34"/>
      <c r="C884" s="1">
        <v>2</v>
      </c>
      <c r="D884" s="4">
        <f t="shared" si="810"/>
        <v>12</v>
      </c>
      <c r="E884" s="4" t="s">
        <v>285</v>
      </c>
      <c r="F884" s="4">
        <v>1</v>
      </c>
      <c r="G884" s="4" t="s">
        <v>13</v>
      </c>
      <c r="H884" s="4" t="s">
        <v>14</v>
      </c>
      <c r="I884" s="4" t="s">
        <v>273</v>
      </c>
      <c r="J884" s="5">
        <v>87.2</v>
      </c>
      <c r="K884" s="72"/>
      <c r="L884" s="41">
        <v>1.9450000000000001</v>
      </c>
      <c r="M884" s="132" t="s">
        <v>120</v>
      </c>
      <c r="N884" s="4" t="s">
        <v>15</v>
      </c>
      <c r="O884" s="6">
        <v>1.9510000000000001</v>
      </c>
      <c r="P884" s="1" t="s">
        <v>9</v>
      </c>
      <c r="Q884" s="3" t="s">
        <v>227</v>
      </c>
      <c r="R884" s="23">
        <v>2.0030000000000001</v>
      </c>
      <c r="S884" s="23">
        <v>2.0870000000000002</v>
      </c>
      <c r="T884" s="23">
        <v>1.7250000000000001</v>
      </c>
      <c r="U884" s="23">
        <v>1.913</v>
      </c>
      <c r="V884" s="23">
        <v>2.0499999999999998</v>
      </c>
      <c r="W884" s="23">
        <v>1.966</v>
      </c>
      <c r="X884" s="23">
        <v>1.966</v>
      </c>
      <c r="Y884" s="23">
        <v>1.984</v>
      </c>
      <c r="Z884" s="23">
        <v>1.9690000000000001</v>
      </c>
      <c r="AA884" s="23">
        <v>1.9430000000000001</v>
      </c>
      <c r="AB884" s="23">
        <v>2.0110000000000001</v>
      </c>
      <c r="AC884" s="23">
        <v>2.1669999999999998</v>
      </c>
      <c r="AD884" s="23">
        <v>2.14</v>
      </c>
      <c r="AE884" s="23">
        <v>1.849</v>
      </c>
      <c r="AF884" s="23">
        <v>1.923</v>
      </c>
      <c r="AG884" s="23">
        <v>1.798</v>
      </c>
      <c r="AH884" s="6">
        <f t="shared" si="865"/>
        <v>1.8605</v>
      </c>
      <c r="AI884" s="11"/>
      <c r="AJ884" s="11"/>
      <c r="AK884" s="11"/>
      <c r="AL884" s="11"/>
      <c r="AM884" s="11"/>
      <c r="AN884" s="11"/>
      <c r="AO884" s="11"/>
      <c r="AP884" s="3"/>
      <c r="AQ884" s="23">
        <f t="shared" si="811"/>
        <v>5.8000000000000052E-2</v>
      </c>
      <c r="AR884" s="23">
        <f t="shared" si="834"/>
        <v>0.14200000000000013</v>
      </c>
      <c r="AS884" s="23">
        <f t="shared" si="835"/>
        <v>-0.21999999999999997</v>
      </c>
      <c r="AT884" s="23">
        <f t="shared" si="813"/>
        <v>-3.2000000000000028E-2</v>
      </c>
      <c r="AU884" s="23">
        <f t="shared" si="814"/>
        <v>0.10499999999999976</v>
      </c>
      <c r="AV884" s="23">
        <f t="shared" si="815"/>
        <v>2.0999999999999908E-2</v>
      </c>
      <c r="AW884" s="23">
        <f t="shared" si="816"/>
        <v>2.0999999999999908E-2</v>
      </c>
      <c r="AX884" s="23">
        <f t="shared" si="817"/>
        <v>3.8999999999999924E-2</v>
      </c>
      <c r="AY884" s="23">
        <f t="shared" si="818"/>
        <v>2.4000000000000021E-2</v>
      </c>
      <c r="AZ884" s="23">
        <f t="shared" si="819"/>
        <v>-2.0000000000000018E-3</v>
      </c>
      <c r="BA884" s="23">
        <f t="shared" si="820"/>
        <v>6.6000000000000059E-2</v>
      </c>
      <c r="BB884" s="23">
        <f t="shared" si="821"/>
        <v>0.22199999999999975</v>
      </c>
      <c r="BC884" s="23">
        <f t="shared" si="822"/>
        <v>0.19500000000000006</v>
      </c>
      <c r="BD884" s="23">
        <f t="shared" si="823"/>
        <v>-9.6000000000000085E-2</v>
      </c>
      <c r="BE884" s="23">
        <f t="shared" si="824"/>
        <v>-2.200000000000002E-2</v>
      </c>
      <c r="BF884" s="23">
        <f t="shared" si="825"/>
        <v>-0.14700000000000002</v>
      </c>
      <c r="BG884" s="23">
        <f t="shared" si="826"/>
        <v>-8.450000000000002E-2</v>
      </c>
      <c r="BH884" s="23" t="str">
        <f t="shared" si="827"/>
        <v/>
      </c>
      <c r="BI884" s="23" t="str">
        <f t="shared" si="828"/>
        <v/>
      </c>
      <c r="BJ884" s="23" t="str">
        <f t="shared" si="829"/>
        <v/>
      </c>
      <c r="BK884" s="23" t="str">
        <f t="shared" si="830"/>
        <v/>
      </c>
      <c r="BL884" s="23" t="str">
        <f t="shared" si="831"/>
        <v/>
      </c>
      <c r="BM884" s="23" t="str">
        <f t="shared" si="832"/>
        <v/>
      </c>
      <c r="BN884" s="23" t="str">
        <f t="shared" si="833"/>
        <v/>
      </c>
      <c r="BP884" s="8">
        <f t="shared" si="836"/>
        <v>5.8000000000000052E-2</v>
      </c>
      <c r="BQ884" s="8">
        <f t="shared" si="837"/>
        <v>0.14200000000000013</v>
      </c>
      <c r="BR884" s="8">
        <f t="shared" si="838"/>
        <v>0.21999999999999997</v>
      </c>
      <c r="BS884" s="8">
        <f t="shared" si="839"/>
        <v>3.2000000000000028E-2</v>
      </c>
      <c r="BT884" s="8">
        <f t="shared" si="840"/>
        <v>0.10499999999999976</v>
      </c>
      <c r="BU884" s="8">
        <f t="shared" si="841"/>
        <v>2.0999999999999908E-2</v>
      </c>
      <c r="BV884" s="8">
        <f t="shared" si="842"/>
        <v>2.0999999999999908E-2</v>
      </c>
      <c r="BW884" s="8">
        <f t="shared" si="843"/>
        <v>3.8999999999999924E-2</v>
      </c>
      <c r="BX884" s="8">
        <f t="shared" si="844"/>
        <v>2.4000000000000021E-2</v>
      </c>
      <c r="BY884" s="8">
        <f t="shared" si="845"/>
        <v>2.0000000000000018E-3</v>
      </c>
      <c r="BZ884" s="8">
        <f t="shared" si="846"/>
        <v>6.6000000000000059E-2</v>
      </c>
      <c r="CA884" s="8">
        <f t="shared" si="847"/>
        <v>0.22199999999999975</v>
      </c>
      <c r="CB884" s="8">
        <f t="shared" si="848"/>
        <v>0.19500000000000006</v>
      </c>
      <c r="CC884" s="8">
        <f t="shared" si="849"/>
        <v>9.6000000000000085E-2</v>
      </c>
      <c r="CD884" s="8">
        <f t="shared" si="850"/>
        <v>2.200000000000002E-2</v>
      </c>
      <c r="CE884" s="8">
        <f t="shared" si="851"/>
        <v>0.14700000000000002</v>
      </c>
      <c r="CF884" s="8">
        <f t="shared" si="852"/>
        <v>8.450000000000002E-2</v>
      </c>
      <c r="CG884" s="8" t="str">
        <f t="shared" si="853"/>
        <v/>
      </c>
      <c r="CH884" s="8" t="str">
        <f t="shared" si="854"/>
        <v/>
      </c>
      <c r="CI884" s="8" t="str">
        <f t="shared" si="855"/>
        <v/>
      </c>
      <c r="CJ884" s="8" t="str">
        <f t="shared" si="856"/>
        <v/>
      </c>
      <c r="CK884" s="8" t="str">
        <f t="shared" si="857"/>
        <v/>
      </c>
      <c r="CL884" s="8" t="str">
        <f t="shared" si="858"/>
        <v/>
      </c>
      <c r="CM884" s="8" t="str">
        <f t="shared" si="859"/>
        <v/>
      </c>
      <c r="CN884" s="8"/>
    </row>
    <row r="885" spans="1:92">
      <c r="A885" s="1">
        <f t="shared" si="860"/>
        <v>883</v>
      </c>
      <c r="B885" s="34" t="s">
        <v>278</v>
      </c>
      <c r="C885" s="1">
        <v>3</v>
      </c>
      <c r="D885" s="4">
        <f t="shared" si="810"/>
        <v>35</v>
      </c>
      <c r="E885" s="4" t="s">
        <v>246</v>
      </c>
      <c r="F885" s="4">
        <v>1</v>
      </c>
      <c r="G885" s="4" t="s">
        <v>13</v>
      </c>
      <c r="H885" s="4" t="s">
        <v>14</v>
      </c>
      <c r="I885" s="4"/>
      <c r="J885" s="12">
        <v>86.3</v>
      </c>
      <c r="K885" s="67">
        <v>1E-3</v>
      </c>
      <c r="L885" s="41">
        <v>3.992</v>
      </c>
      <c r="M885" s="132" t="s">
        <v>134</v>
      </c>
      <c r="N885" s="4" t="s">
        <v>15</v>
      </c>
      <c r="O885" s="6">
        <v>4.0190000000000001</v>
      </c>
      <c r="P885" s="1" t="s">
        <v>9</v>
      </c>
      <c r="Q885" s="3"/>
      <c r="R885" s="23">
        <v>3.871</v>
      </c>
      <c r="S885" s="23">
        <v>3.8330000000000002</v>
      </c>
      <c r="T885" s="23">
        <v>4.08</v>
      </c>
      <c r="U885" s="23">
        <v>4.0010000000000003</v>
      </c>
      <c r="V885" s="23">
        <v>4.1369999999999996</v>
      </c>
      <c r="W885" s="23">
        <v>4.024</v>
      </c>
      <c r="X885" s="23">
        <v>4.0309999999999997</v>
      </c>
      <c r="Y885" s="23">
        <v>4.0229999999999997</v>
      </c>
      <c r="Z885" s="23">
        <v>3.992</v>
      </c>
      <c r="AA885" s="23">
        <v>3.9769999999999999</v>
      </c>
      <c r="AB885" s="23">
        <v>3.855</v>
      </c>
      <c r="AC885" s="23">
        <v>4.0880000000000001</v>
      </c>
      <c r="AD885" s="23">
        <v>4.0030000000000001</v>
      </c>
      <c r="AE885" s="23">
        <v>3.6150000000000002</v>
      </c>
      <c r="AF885" s="23">
        <v>3.5110000000000001</v>
      </c>
      <c r="AG885" s="23">
        <v>4.165</v>
      </c>
      <c r="AH885" s="6">
        <f t="shared" si="865"/>
        <v>3.8380000000000001</v>
      </c>
      <c r="AI885" s="11"/>
      <c r="AJ885" s="11"/>
      <c r="AK885" s="11"/>
      <c r="AL885" s="11"/>
      <c r="AM885" s="11"/>
      <c r="AN885" s="11"/>
      <c r="AO885" s="11"/>
      <c r="AP885" s="3"/>
      <c r="AQ885" s="23">
        <f t="shared" si="811"/>
        <v>-0.121</v>
      </c>
      <c r="AR885" s="23">
        <f t="shared" si="834"/>
        <v>-0.15899999999999981</v>
      </c>
      <c r="AS885" s="23">
        <f t="shared" si="835"/>
        <v>8.8000000000000078E-2</v>
      </c>
      <c r="AT885" s="23">
        <f t="shared" si="813"/>
        <v>9.0000000000003411E-3</v>
      </c>
      <c r="AU885" s="23">
        <f t="shared" si="814"/>
        <v>0.14499999999999957</v>
      </c>
      <c r="AV885" s="23">
        <f t="shared" si="815"/>
        <v>3.2000000000000028E-2</v>
      </c>
      <c r="AW885" s="23">
        <f t="shared" si="816"/>
        <v>3.8999999999999702E-2</v>
      </c>
      <c r="AX885" s="23">
        <f t="shared" si="817"/>
        <v>3.0999999999999694E-2</v>
      </c>
      <c r="AY885" s="23">
        <f t="shared" si="818"/>
        <v>0</v>
      </c>
      <c r="AZ885" s="23">
        <f t="shared" si="819"/>
        <v>-1.5000000000000124E-2</v>
      </c>
      <c r="BA885" s="23">
        <f t="shared" si="820"/>
        <v>-0.13700000000000001</v>
      </c>
      <c r="BB885" s="23">
        <f t="shared" si="821"/>
        <v>9.6000000000000085E-2</v>
      </c>
      <c r="BC885" s="23">
        <f t="shared" si="822"/>
        <v>1.1000000000000121E-2</v>
      </c>
      <c r="BD885" s="23">
        <f t="shared" si="823"/>
        <v>-0.37699999999999978</v>
      </c>
      <c r="BE885" s="23">
        <f t="shared" si="824"/>
        <v>-0.48099999999999987</v>
      </c>
      <c r="BF885" s="23">
        <f t="shared" si="825"/>
        <v>0.17300000000000004</v>
      </c>
      <c r="BG885" s="23">
        <f t="shared" si="826"/>
        <v>-0.15399999999999991</v>
      </c>
      <c r="BH885" s="23" t="str">
        <f t="shared" si="827"/>
        <v/>
      </c>
      <c r="BI885" s="23" t="str">
        <f t="shared" si="828"/>
        <v/>
      </c>
      <c r="BJ885" s="23" t="str">
        <f t="shared" si="829"/>
        <v/>
      </c>
      <c r="BK885" s="23" t="str">
        <f t="shared" si="830"/>
        <v/>
      </c>
      <c r="BL885" s="23" t="str">
        <f t="shared" si="831"/>
        <v/>
      </c>
      <c r="BM885" s="23" t="str">
        <f t="shared" si="832"/>
        <v/>
      </c>
      <c r="BN885" s="23" t="str">
        <f t="shared" si="833"/>
        <v/>
      </c>
      <c r="BP885" s="8">
        <f t="shared" si="836"/>
        <v>0.121</v>
      </c>
      <c r="BQ885" s="8">
        <f t="shared" si="837"/>
        <v>0.15899999999999981</v>
      </c>
      <c r="BR885" s="8">
        <f t="shared" si="838"/>
        <v>8.8000000000000078E-2</v>
      </c>
      <c r="BS885" s="8">
        <f t="shared" si="839"/>
        <v>9.0000000000003411E-3</v>
      </c>
      <c r="BT885" s="8">
        <f t="shared" si="840"/>
        <v>0.14499999999999957</v>
      </c>
      <c r="BU885" s="8">
        <f t="shared" si="841"/>
        <v>3.2000000000000028E-2</v>
      </c>
      <c r="BV885" s="8">
        <f t="shared" si="842"/>
        <v>3.8999999999999702E-2</v>
      </c>
      <c r="BW885" s="8">
        <f t="shared" si="843"/>
        <v>3.0999999999999694E-2</v>
      </c>
      <c r="BX885" s="8">
        <f t="shared" si="844"/>
        <v>0</v>
      </c>
      <c r="BY885" s="8">
        <f t="shared" si="845"/>
        <v>1.5000000000000124E-2</v>
      </c>
      <c r="BZ885" s="8">
        <f t="shared" si="846"/>
        <v>0.13700000000000001</v>
      </c>
      <c r="CA885" s="8">
        <f t="shared" si="847"/>
        <v>9.6000000000000085E-2</v>
      </c>
      <c r="CB885" s="8">
        <f t="shared" si="848"/>
        <v>1.1000000000000121E-2</v>
      </c>
      <c r="CC885" s="8">
        <f t="shared" si="849"/>
        <v>0.37699999999999978</v>
      </c>
      <c r="CD885" s="8">
        <f t="shared" si="850"/>
        <v>0.48099999999999987</v>
      </c>
      <c r="CE885" s="8">
        <f t="shared" si="851"/>
        <v>0.17300000000000004</v>
      </c>
      <c r="CF885" s="8">
        <f t="shared" si="852"/>
        <v>0.15399999999999991</v>
      </c>
      <c r="CG885" s="8" t="str">
        <f t="shared" si="853"/>
        <v/>
      </c>
      <c r="CH885" s="8" t="str">
        <f t="shared" si="854"/>
        <v/>
      </c>
      <c r="CI885" s="8" t="str">
        <f t="shared" si="855"/>
        <v/>
      </c>
      <c r="CJ885" s="8" t="str">
        <f t="shared" si="856"/>
        <v/>
      </c>
      <c r="CK885" s="8" t="str">
        <f t="shared" si="857"/>
        <v/>
      </c>
      <c r="CL885" s="8" t="str">
        <f t="shared" si="858"/>
        <v/>
      </c>
      <c r="CM885" s="8" t="str">
        <f t="shared" si="859"/>
        <v/>
      </c>
      <c r="CN885" s="8"/>
    </row>
    <row r="886" spans="1:92">
      <c r="A886" s="1">
        <f t="shared" si="860"/>
        <v>884</v>
      </c>
      <c r="B886" s="34"/>
      <c r="C886" s="1">
        <v>3</v>
      </c>
      <c r="D886" s="4">
        <f t="shared" si="810"/>
        <v>35</v>
      </c>
      <c r="E886" s="4" t="s">
        <v>251</v>
      </c>
      <c r="F886" s="4">
        <v>1</v>
      </c>
      <c r="G886" s="4" t="s">
        <v>13</v>
      </c>
      <c r="H886" s="4" t="s">
        <v>19</v>
      </c>
      <c r="I886" s="4"/>
      <c r="J886" s="12">
        <v>88.5</v>
      </c>
      <c r="K886" s="67">
        <v>0.14399999999999999</v>
      </c>
      <c r="L886" s="41">
        <v>5.0919999999999996</v>
      </c>
      <c r="M886" s="132" t="s">
        <v>134</v>
      </c>
      <c r="N886" s="4" t="s">
        <v>15</v>
      </c>
      <c r="O886" s="6">
        <v>5.0940000000000003</v>
      </c>
      <c r="P886" s="1" t="s">
        <v>9</v>
      </c>
      <c r="Q886" s="3"/>
      <c r="R886" s="23">
        <v>5.0570000000000004</v>
      </c>
      <c r="S886" s="23">
        <v>5.0190000000000001</v>
      </c>
      <c r="T886" s="23">
        <v>5.1159999999999997</v>
      </c>
      <c r="U886" s="23">
        <v>5.0410000000000004</v>
      </c>
      <c r="V886" s="23">
        <v>5.2309999999999999</v>
      </c>
      <c r="W886" s="23">
        <v>5.1059999999999999</v>
      </c>
      <c r="X886" s="23">
        <v>5.0979999999999999</v>
      </c>
      <c r="Y886" s="23">
        <v>5.1340000000000003</v>
      </c>
      <c r="Z886" s="23">
        <v>5.1120000000000001</v>
      </c>
      <c r="AA886" s="23">
        <v>5.101</v>
      </c>
      <c r="AB886" s="23">
        <v>4.7279999999999998</v>
      </c>
      <c r="AC886" s="23">
        <v>5.08</v>
      </c>
      <c r="AD886" s="23">
        <v>5.0579999999999998</v>
      </c>
      <c r="AE886" s="23">
        <v>4.4969999999999999</v>
      </c>
      <c r="AF886" s="23">
        <v>4.5439999999999996</v>
      </c>
      <c r="AG886" s="23">
        <v>5.09</v>
      </c>
      <c r="AH886" s="6">
        <f t="shared" si="865"/>
        <v>4.8170000000000002</v>
      </c>
      <c r="AI886" s="11"/>
      <c r="AJ886" s="11"/>
      <c r="AK886" s="11"/>
      <c r="AL886" s="11"/>
      <c r="AM886" s="11"/>
      <c r="AN886" s="11"/>
      <c r="AO886" s="11"/>
      <c r="AP886" s="3"/>
      <c r="AQ886" s="23">
        <f t="shared" si="811"/>
        <v>-3.4999999999999254E-2</v>
      </c>
      <c r="AR886" s="23">
        <f t="shared" si="834"/>
        <v>-7.299999999999951E-2</v>
      </c>
      <c r="AS886" s="23">
        <f t="shared" si="835"/>
        <v>2.4000000000000021E-2</v>
      </c>
      <c r="AT886" s="23">
        <f t="shared" si="813"/>
        <v>-5.0999999999999268E-2</v>
      </c>
      <c r="AU886" s="23">
        <f t="shared" si="814"/>
        <v>0.13900000000000023</v>
      </c>
      <c r="AV886" s="23">
        <f t="shared" si="815"/>
        <v>1.4000000000000234E-2</v>
      </c>
      <c r="AW886" s="23">
        <f t="shared" si="816"/>
        <v>6.0000000000002274E-3</v>
      </c>
      <c r="AX886" s="23">
        <f t="shared" si="817"/>
        <v>4.2000000000000703E-2</v>
      </c>
      <c r="AY886" s="23">
        <f t="shared" si="818"/>
        <v>2.0000000000000462E-2</v>
      </c>
      <c r="AZ886" s="23">
        <f t="shared" si="819"/>
        <v>9.0000000000003411E-3</v>
      </c>
      <c r="BA886" s="23">
        <f t="shared" si="820"/>
        <v>-0.36399999999999988</v>
      </c>
      <c r="BB886" s="23">
        <f t="shared" si="821"/>
        <v>-1.1999999999999567E-2</v>
      </c>
      <c r="BC886" s="23">
        <f t="shared" si="822"/>
        <v>-3.3999999999999808E-2</v>
      </c>
      <c r="BD886" s="23">
        <f t="shared" si="823"/>
        <v>-0.59499999999999975</v>
      </c>
      <c r="BE886" s="23">
        <f t="shared" si="824"/>
        <v>-0.54800000000000004</v>
      </c>
      <c r="BF886" s="23">
        <f t="shared" si="825"/>
        <v>-1.9999999999997797E-3</v>
      </c>
      <c r="BG886" s="23">
        <f t="shared" si="826"/>
        <v>-0.27499999999999947</v>
      </c>
      <c r="BH886" s="23" t="str">
        <f t="shared" si="827"/>
        <v/>
      </c>
      <c r="BI886" s="23" t="str">
        <f t="shared" si="828"/>
        <v/>
      </c>
      <c r="BJ886" s="23" t="str">
        <f t="shared" si="829"/>
        <v/>
      </c>
      <c r="BK886" s="23" t="str">
        <f t="shared" si="830"/>
        <v/>
      </c>
      <c r="BL886" s="23" t="str">
        <f t="shared" si="831"/>
        <v/>
      </c>
      <c r="BM886" s="23" t="str">
        <f t="shared" si="832"/>
        <v/>
      </c>
      <c r="BN886" s="23" t="str">
        <f t="shared" si="833"/>
        <v/>
      </c>
      <c r="BP886" s="8">
        <f t="shared" si="836"/>
        <v>3.4999999999999254E-2</v>
      </c>
      <c r="BQ886" s="8">
        <f t="shared" si="837"/>
        <v>7.299999999999951E-2</v>
      </c>
      <c r="BR886" s="8">
        <f t="shared" si="838"/>
        <v>2.4000000000000021E-2</v>
      </c>
      <c r="BS886" s="8">
        <f t="shared" si="839"/>
        <v>5.0999999999999268E-2</v>
      </c>
      <c r="BT886" s="8">
        <f t="shared" si="840"/>
        <v>0.13900000000000023</v>
      </c>
      <c r="BU886" s="8">
        <f t="shared" si="841"/>
        <v>1.4000000000000234E-2</v>
      </c>
      <c r="BV886" s="8">
        <f t="shared" si="842"/>
        <v>6.0000000000002274E-3</v>
      </c>
      <c r="BW886" s="8">
        <f t="shared" si="843"/>
        <v>4.2000000000000703E-2</v>
      </c>
      <c r="BX886" s="8">
        <f t="shared" si="844"/>
        <v>2.0000000000000462E-2</v>
      </c>
      <c r="BY886" s="8">
        <f t="shared" si="845"/>
        <v>9.0000000000003411E-3</v>
      </c>
      <c r="BZ886" s="8">
        <f t="shared" si="846"/>
        <v>0.36399999999999988</v>
      </c>
      <c r="CA886" s="8">
        <f t="shared" si="847"/>
        <v>1.1999999999999567E-2</v>
      </c>
      <c r="CB886" s="8">
        <f t="shared" si="848"/>
        <v>3.3999999999999808E-2</v>
      </c>
      <c r="CC886" s="8">
        <f t="shared" si="849"/>
        <v>0.59499999999999975</v>
      </c>
      <c r="CD886" s="8">
        <f t="shared" si="850"/>
        <v>0.54800000000000004</v>
      </c>
      <c r="CE886" s="8">
        <f t="shared" si="851"/>
        <v>1.9999999999997797E-3</v>
      </c>
      <c r="CF886" s="8">
        <f t="shared" si="852"/>
        <v>0.27499999999999947</v>
      </c>
      <c r="CG886" s="8" t="str">
        <f t="shared" si="853"/>
        <v/>
      </c>
      <c r="CH886" s="8" t="str">
        <f t="shared" si="854"/>
        <v/>
      </c>
      <c r="CI886" s="8" t="str">
        <f t="shared" si="855"/>
        <v/>
      </c>
      <c r="CJ886" s="8" t="str">
        <f t="shared" si="856"/>
        <v/>
      </c>
      <c r="CK886" s="8" t="str">
        <f t="shared" si="857"/>
        <v/>
      </c>
      <c r="CL886" s="8" t="str">
        <f t="shared" si="858"/>
        <v/>
      </c>
      <c r="CM886" s="8" t="str">
        <f t="shared" si="859"/>
        <v/>
      </c>
      <c r="CN886" s="8"/>
    </row>
    <row r="887" spans="1:92">
      <c r="A887" s="1">
        <f t="shared" si="860"/>
        <v>885</v>
      </c>
      <c r="B887" s="34"/>
      <c r="C887" s="1">
        <v>3</v>
      </c>
      <c r="D887" s="4">
        <f t="shared" si="810"/>
        <v>35</v>
      </c>
      <c r="E887" s="4" t="s">
        <v>252</v>
      </c>
      <c r="F887" s="4">
        <v>3</v>
      </c>
      <c r="G887" s="4" t="s">
        <v>13</v>
      </c>
      <c r="H887" s="4" t="s">
        <v>19</v>
      </c>
      <c r="I887" s="4"/>
      <c r="J887" s="12">
        <v>98.3</v>
      </c>
      <c r="K887" s="72"/>
      <c r="L887" s="41">
        <v>2.7</v>
      </c>
      <c r="M887" s="132" t="s">
        <v>126</v>
      </c>
      <c r="N887" s="4" t="s">
        <v>15</v>
      </c>
      <c r="O887" s="6">
        <v>2.7240000000000002</v>
      </c>
      <c r="P887" s="1" t="s">
        <v>9</v>
      </c>
      <c r="Q887" s="3"/>
      <c r="R887" s="23">
        <v>2.8439999999999999</v>
      </c>
      <c r="S887" s="23">
        <v>2.7829999999999999</v>
      </c>
      <c r="T887" s="23">
        <v>2.72</v>
      </c>
      <c r="U887" s="23">
        <v>2.5369999999999999</v>
      </c>
      <c r="V887" s="23">
        <v>2.5750000000000002</v>
      </c>
      <c r="W887" s="64"/>
      <c r="X887" s="64"/>
      <c r="Y887" s="64"/>
      <c r="Z887" s="23">
        <v>2.714</v>
      </c>
      <c r="AA887" s="23">
        <v>2.677</v>
      </c>
      <c r="AB887" s="23">
        <v>2.68</v>
      </c>
      <c r="AC887" s="23">
        <v>2.7759999999999998</v>
      </c>
      <c r="AD887" s="23">
        <v>2.7789999999999999</v>
      </c>
      <c r="AE887" s="23">
        <v>2.54</v>
      </c>
      <c r="AF887" s="23">
        <v>2.6070000000000002</v>
      </c>
      <c r="AG887" s="23">
        <v>2.4049999999999998</v>
      </c>
      <c r="AH887" s="6">
        <f t="shared" si="865"/>
        <v>2.5060000000000002</v>
      </c>
      <c r="AI887" s="11"/>
      <c r="AJ887" s="11"/>
      <c r="AK887" s="11"/>
      <c r="AL887" s="11"/>
      <c r="AM887" s="11"/>
      <c r="AN887" s="11"/>
      <c r="AO887" s="11"/>
      <c r="AP887" s="3"/>
      <c r="AQ887" s="23">
        <f t="shared" si="811"/>
        <v>0.14399999999999968</v>
      </c>
      <c r="AR887" s="23">
        <f t="shared" si="834"/>
        <v>8.2999999999999741E-2</v>
      </c>
      <c r="AS887" s="23">
        <f t="shared" si="835"/>
        <v>2.0000000000000018E-2</v>
      </c>
      <c r="AT887" s="23">
        <f t="shared" si="813"/>
        <v>-0.16300000000000026</v>
      </c>
      <c r="AU887" s="23">
        <f t="shared" si="814"/>
        <v>-0.125</v>
      </c>
      <c r="AV887" s="23" t="str">
        <f t="shared" si="815"/>
        <v/>
      </c>
      <c r="AW887" s="23" t="str">
        <f t="shared" si="816"/>
        <v/>
      </c>
      <c r="AX887" s="23" t="str">
        <f t="shared" si="817"/>
        <v/>
      </c>
      <c r="AY887" s="23">
        <f t="shared" si="818"/>
        <v>1.399999999999979E-2</v>
      </c>
      <c r="AZ887" s="23">
        <f t="shared" si="819"/>
        <v>-2.3000000000000131E-2</v>
      </c>
      <c r="BA887" s="23">
        <f t="shared" si="820"/>
        <v>-2.0000000000000018E-2</v>
      </c>
      <c r="BB887" s="23">
        <f t="shared" si="821"/>
        <v>7.5999999999999623E-2</v>
      </c>
      <c r="BC887" s="23">
        <f t="shared" si="822"/>
        <v>7.8999999999999737E-2</v>
      </c>
      <c r="BD887" s="23">
        <f t="shared" si="823"/>
        <v>-0.16000000000000014</v>
      </c>
      <c r="BE887" s="23">
        <f t="shared" si="824"/>
        <v>-9.2999999999999972E-2</v>
      </c>
      <c r="BF887" s="23">
        <f t="shared" si="825"/>
        <v>-0.29500000000000037</v>
      </c>
      <c r="BG887" s="23">
        <f t="shared" si="826"/>
        <v>-0.19399999999999995</v>
      </c>
      <c r="BH887" s="23" t="str">
        <f t="shared" si="827"/>
        <v/>
      </c>
      <c r="BI887" s="23" t="str">
        <f t="shared" si="828"/>
        <v/>
      </c>
      <c r="BJ887" s="23" t="str">
        <f t="shared" si="829"/>
        <v/>
      </c>
      <c r="BK887" s="23" t="str">
        <f t="shared" si="830"/>
        <v/>
      </c>
      <c r="BL887" s="23" t="str">
        <f t="shared" si="831"/>
        <v/>
      </c>
      <c r="BM887" s="23" t="str">
        <f t="shared" si="832"/>
        <v/>
      </c>
      <c r="BN887" s="23" t="str">
        <f t="shared" si="833"/>
        <v/>
      </c>
      <c r="BP887" s="8">
        <f t="shared" si="836"/>
        <v>0.14399999999999968</v>
      </c>
      <c r="BQ887" s="8">
        <f t="shared" si="837"/>
        <v>8.2999999999999741E-2</v>
      </c>
      <c r="BR887" s="8">
        <f t="shared" si="838"/>
        <v>2.0000000000000018E-2</v>
      </c>
      <c r="BS887" s="8">
        <f t="shared" si="839"/>
        <v>0.16300000000000026</v>
      </c>
      <c r="BT887" s="8">
        <f t="shared" si="840"/>
        <v>0.125</v>
      </c>
      <c r="BU887" s="8" t="str">
        <f t="shared" si="841"/>
        <v/>
      </c>
      <c r="BV887" s="8" t="str">
        <f t="shared" si="842"/>
        <v/>
      </c>
      <c r="BW887" s="8" t="str">
        <f t="shared" si="843"/>
        <v/>
      </c>
      <c r="BX887" s="8">
        <f t="shared" si="844"/>
        <v>1.399999999999979E-2</v>
      </c>
      <c r="BY887" s="8">
        <f t="shared" si="845"/>
        <v>2.3000000000000131E-2</v>
      </c>
      <c r="BZ887" s="8">
        <f t="shared" si="846"/>
        <v>2.0000000000000018E-2</v>
      </c>
      <c r="CA887" s="8">
        <f t="shared" si="847"/>
        <v>7.5999999999999623E-2</v>
      </c>
      <c r="CB887" s="8">
        <f t="shared" si="848"/>
        <v>7.8999999999999737E-2</v>
      </c>
      <c r="CC887" s="8">
        <f t="shared" si="849"/>
        <v>0.16000000000000014</v>
      </c>
      <c r="CD887" s="8">
        <f t="shared" si="850"/>
        <v>9.2999999999999972E-2</v>
      </c>
      <c r="CE887" s="8">
        <f t="shared" si="851"/>
        <v>0.29500000000000037</v>
      </c>
      <c r="CF887" s="8">
        <f t="shared" si="852"/>
        <v>0.19399999999999995</v>
      </c>
      <c r="CG887" s="8" t="str">
        <f t="shared" si="853"/>
        <v/>
      </c>
      <c r="CH887" s="8" t="str">
        <f t="shared" si="854"/>
        <v/>
      </c>
      <c r="CI887" s="8" t="str">
        <f t="shared" si="855"/>
        <v/>
      </c>
      <c r="CJ887" s="8" t="str">
        <f t="shared" si="856"/>
        <v/>
      </c>
      <c r="CK887" s="8" t="str">
        <f t="shared" si="857"/>
        <v/>
      </c>
      <c r="CL887" s="8" t="str">
        <f t="shared" si="858"/>
        <v/>
      </c>
      <c r="CM887" s="8" t="str">
        <f t="shared" si="859"/>
        <v/>
      </c>
      <c r="CN887" s="8"/>
    </row>
    <row r="888" spans="1:92">
      <c r="A888" s="1">
        <f t="shared" si="860"/>
        <v>886</v>
      </c>
      <c r="B888" s="34"/>
      <c r="C888" s="1">
        <v>3</v>
      </c>
      <c r="D888" s="4">
        <f t="shared" si="810"/>
        <v>35</v>
      </c>
      <c r="E888" s="4" t="s">
        <v>247</v>
      </c>
      <c r="F888" s="4">
        <v>3</v>
      </c>
      <c r="G888" s="4" t="s">
        <v>13</v>
      </c>
      <c r="H888" s="4" t="s">
        <v>14</v>
      </c>
      <c r="I888" s="4"/>
      <c r="J888" s="12">
        <v>96.5</v>
      </c>
      <c r="K888" s="72"/>
      <c r="L888" s="41">
        <v>3.5680000000000001</v>
      </c>
      <c r="M888" s="132" t="s">
        <v>126</v>
      </c>
      <c r="N888" s="4" t="s">
        <v>15</v>
      </c>
      <c r="O888" s="6">
        <v>3.5950000000000002</v>
      </c>
      <c r="P888" s="1" t="s">
        <v>9</v>
      </c>
      <c r="Q888" s="3"/>
      <c r="R888" s="23">
        <v>3.621</v>
      </c>
      <c r="S888" s="23">
        <v>3.4169999999999998</v>
      </c>
      <c r="T888" s="23">
        <v>3.5950000000000002</v>
      </c>
      <c r="U888" s="23">
        <v>3.5489999999999999</v>
      </c>
      <c r="V888" s="23">
        <v>3.621</v>
      </c>
      <c r="W888" s="64"/>
      <c r="X888" s="64"/>
      <c r="Y888" s="64"/>
      <c r="Z888" s="23">
        <v>3.5710000000000002</v>
      </c>
      <c r="AA888" s="23">
        <v>3.548</v>
      </c>
      <c r="AB888" s="23">
        <v>3.536</v>
      </c>
      <c r="AC888" s="23">
        <v>3.7320000000000002</v>
      </c>
      <c r="AD888" s="23">
        <v>3.6259999999999999</v>
      </c>
      <c r="AE888" s="23">
        <v>3.3250000000000002</v>
      </c>
      <c r="AF888" s="23">
        <v>3.149</v>
      </c>
      <c r="AG888" s="23">
        <v>3.6259999999999999</v>
      </c>
      <c r="AH888" s="23">
        <f t="shared" si="865"/>
        <v>3.3875000000000002</v>
      </c>
      <c r="AI888" s="11"/>
      <c r="AJ888" s="11"/>
      <c r="AK888" s="11"/>
      <c r="AL888" s="11"/>
      <c r="AM888" s="11"/>
      <c r="AN888" s="11"/>
      <c r="AO888" s="11"/>
      <c r="AP888" s="3"/>
      <c r="AQ888" s="23">
        <f t="shared" si="811"/>
        <v>5.2999999999999936E-2</v>
      </c>
      <c r="AR888" s="23">
        <f t="shared" si="834"/>
        <v>-0.15100000000000025</v>
      </c>
      <c r="AS888" s="23">
        <f t="shared" si="835"/>
        <v>2.7000000000000135E-2</v>
      </c>
      <c r="AT888" s="23">
        <f t="shared" si="813"/>
        <v>-1.9000000000000128E-2</v>
      </c>
      <c r="AU888" s="23">
        <f t="shared" si="814"/>
        <v>5.2999999999999936E-2</v>
      </c>
      <c r="AV888" s="23" t="str">
        <f t="shared" si="815"/>
        <v/>
      </c>
      <c r="AW888" s="23" t="str">
        <f t="shared" si="816"/>
        <v/>
      </c>
      <c r="AX888" s="23" t="str">
        <f t="shared" si="817"/>
        <v/>
      </c>
      <c r="AY888" s="23">
        <f t="shared" si="818"/>
        <v>3.0000000000001137E-3</v>
      </c>
      <c r="AZ888" s="23">
        <f t="shared" si="819"/>
        <v>-2.0000000000000018E-2</v>
      </c>
      <c r="BA888" s="23">
        <f t="shared" si="820"/>
        <v>-3.2000000000000028E-2</v>
      </c>
      <c r="BB888" s="23">
        <f t="shared" si="821"/>
        <v>0.16400000000000015</v>
      </c>
      <c r="BC888" s="23">
        <f t="shared" si="822"/>
        <v>5.7999999999999829E-2</v>
      </c>
      <c r="BD888" s="23">
        <f t="shared" si="823"/>
        <v>-0.24299999999999988</v>
      </c>
      <c r="BE888" s="23">
        <f t="shared" si="824"/>
        <v>-0.41900000000000004</v>
      </c>
      <c r="BF888" s="23">
        <f t="shared" si="825"/>
        <v>5.7999999999999829E-2</v>
      </c>
      <c r="BG888" s="23">
        <f t="shared" si="826"/>
        <v>-0.18049999999999988</v>
      </c>
      <c r="BH888" s="23" t="str">
        <f t="shared" si="827"/>
        <v/>
      </c>
      <c r="BI888" s="23" t="str">
        <f t="shared" si="828"/>
        <v/>
      </c>
      <c r="BJ888" s="23" t="str">
        <f t="shared" si="829"/>
        <v/>
      </c>
      <c r="BK888" s="23" t="str">
        <f t="shared" si="830"/>
        <v/>
      </c>
      <c r="BL888" s="23" t="str">
        <f t="shared" si="831"/>
        <v/>
      </c>
      <c r="BM888" s="23" t="str">
        <f t="shared" si="832"/>
        <v/>
      </c>
      <c r="BN888" s="23" t="str">
        <f t="shared" si="833"/>
        <v/>
      </c>
      <c r="BP888" s="8">
        <f t="shared" si="836"/>
        <v>5.2999999999999936E-2</v>
      </c>
      <c r="BQ888" s="8">
        <f t="shared" si="837"/>
        <v>0.15100000000000025</v>
      </c>
      <c r="BR888" s="8">
        <f t="shared" si="838"/>
        <v>2.7000000000000135E-2</v>
      </c>
      <c r="BS888" s="8">
        <f t="shared" si="839"/>
        <v>1.9000000000000128E-2</v>
      </c>
      <c r="BT888" s="8">
        <f t="shared" si="840"/>
        <v>5.2999999999999936E-2</v>
      </c>
      <c r="BU888" s="8" t="str">
        <f t="shared" si="841"/>
        <v/>
      </c>
      <c r="BV888" s="8" t="str">
        <f t="shared" si="842"/>
        <v/>
      </c>
      <c r="BW888" s="8" t="str">
        <f t="shared" si="843"/>
        <v/>
      </c>
      <c r="BX888" s="8">
        <f t="shared" si="844"/>
        <v>3.0000000000001137E-3</v>
      </c>
      <c r="BY888" s="8">
        <f t="shared" si="845"/>
        <v>2.0000000000000018E-2</v>
      </c>
      <c r="BZ888" s="8">
        <f t="shared" si="846"/>
        <v>3.2000000000000028E-2</v>
      </c>
      <c r="CA888" s="8">
        <f t="shared" si="847"/>
        <v>0.16400000000000015</v>
      </c>
      <c r="CB888" s="8">
        <f t="shared" si="848"/>
        <v>5.7999999999999829E-2</v>
      </c>
      <c r="CC888" s="8">
        <f t="shared" si="849"/>
        <v>0.24299999999999988</v>
      </c>
      <c r="CD888" s="8">
        <f t="shared" si="850"/>
        <v>0.41900000000000004</v>
      </c>
      <c r="CE888" s="8">
        <f t="shared" si="851"/>
        <v>5.7999999999999829E-2</v>
      </c>
      <c r="CF888" s="8">
        <f t="shared" si="852"/>
        <v>0.18049999999999988</v>
      </c>
      <c r="CG888" s="8" t="str">
        <f t="shared" si="853"/>
        <v/>
      </c>
      <c r="CH888" s="8" t="str">
        <f t="shared" si="854"/>
        <v/>
      </c>
      <c r="CI888" s="8" t="str">
        <f t="shared" si="855"/>
        <v/>
      </c>
      <c r="CJ888" s="8" t="str">
        <f t="shared" si="856"/>
        <v/>
      </c>
      <c r="CK888" s="8" t="str">
        <f t="shared" si="857"/>
        <v/>
      </c>
      <c r="CL888" s="8" t="str">
        <f t="shared" si="858"/>
        <v/>
      </c>
      <c r="CM888" s="8" t="str">
        <f t="shared" si="859"/>
        <v/>
      </c>
      <c r="CN888" s="8"/>
    </row>
    <row r="889" spans="1:92">
      <c r="A889" s="1">
        <f t="shared" si="860"/>
        <v>887</v>
      </c>
      <c r="B889" s="2" t="s">
        <v>54</v>
      </c>
      <c r="C889" s="1">
        <v>5</v>
      </c>
      <c r="D889" s="4">
        <f t="shared" si="810"/>
        <v>35</v>
      </c>
      <c r="E889" s="4" t="s">
        <v>135</v>
      </c>
      <c r="F889" s="4">
        <v>1</v>
      </c>
      <c r="G889" s="4" t="s">
        <v>13</v>
      </c>
      <c r="H889" s="4" t="s">
        <v>19</v>
      </c>
      <c r="I889" s="4"/>
      <c r="J889" s="5">
        <v>87.6</v>
      </c>
      <c r="K889" s="67">
        <v>7.0000000000000007E-2</v>
      </c>
      <c r="L889" s="41">
        <v>5.6219999999999999</v>
      </c>
      <c r="M889" s="132" t="s">
        <v>225</v>
      </c>
      <c r="N889" s="1" t="s">
        <v>15</v>
      </c>
      <c r="O889" s="23">
        <v>5.6150000000000002</v>
      </c>
      <c r="P889" s="1" t="s">
        <v>9</v>
      </c>
      <c r="Q889" s="3" t="s">
        <v>227</v>
      </c>
      <c r="R889" s="23">
        <v>5.766</v>
      </c>
      <c r="S889" s="23">
        <v>5.7510000000000003</v>
      </c>
      <c r="T889" s="23">
        <v>5.8949999999999996</v>
      </c>
      <c r="U889" s="23">
        <v>5.6890000000000001</v>
      </c>
      <c r="V889" s="23">
        <v>5.782</v>
      </c>
      <c r="W889" s="23">
        <v>5.6980000000000004</v>
      </c>
      <c r="X889" s="23">
        <v>5.694</v>
      </c>
      <c r="Y889" s="23">
        <v>5.69</v>
      </c>
      <c r="Z889" s="23">
        <v>5.65</v>
      </c>
      <c r="AA889" s="23">
        <v>5.6349999999999998</v>
      </c>
      <c r="AB889" s="23">
        <v>5.7169999999999996</v>
      </c>
      <c r="AC889" s="23">
        <v>5.7270000000000003</v>
      </c>
      <c r="AD889" s="23">
        <v>5.7320000000000002</v>
      </c>
      <c r="AE889" s="23">
        <v>5.5149999999999997</v>
      </c>
      <c r="AF889" s="23">
        <v>5.72</v>
      </c>
      <c r="AG889" s="23">
        <v>5.609</v>
      </c>
      <c r="AH889" s="6">
        <f t="shared" si="806"/>
        <v>5.6645000000000003</v>
      </c>
      <c r="AI889" s="16">
        <v>6.11</v>
      </c>
      <c r="AJ889" s="16">
        <v>5.84</v>
      </c>
      <c r="AK889" s="16">
        <v>5.21</v>
      </c>
      <c r="AL889" s="7">
        <v>5.89</v>
      </c>
      <c r="AM889" s="7">
        <v>5.79</v>
      </c>
      <c r="AN889" s="16">
        <v>5.92</v>
      </c>
      <c r="AO889" s="16">
        <v>5.84</v>
      </c>
      <c r="AP889" s="3"/>
      <c r="AQ889" s="23">
        <f t="shared" si="811"/>
        <v>0.14400000000000013</v>
      </c>
      <c r="AR889" s="23">
        <f t="shared" si="834"/>
        <v>0.12900000000000045</v>
      </c>
      <c r="AS889" s="23">
        <f t="shared" si="835"/>
        <v>0.27299999999999969</v>
      </c>
      <c r="AT889" s="23">
        <f t="shared" si="813"/>
        <v>6.7000000000000171E-2</v>
      </c>
      <c r="AU889" s="23">
        <f t="shared" si="814"/>
        <v>0.16000000000000014</v>
      </c>
      <c r="AV889" s="23">
        <f t="shared" si="815"/>
        <v>7.6000000000000512E-2</v>
      </c>
      <c r="AW889" s="23">
        <f t="shared" si="816"/>
        <v>7.2000000000000064E-2</v>
      </c>
      <c r="AX889" s="23">
        <f t="shared" si="817"/>
        <v>6.8000000000000504E-2</v>
      </c>
      <c r="AY889" s="23">
        <f t="shared" si="818"/>
        <v>2.8000000000000469E-2</v>
      </c>
      <c r="AZ889" s="23">
        <f t="shared" si="819"/>
        <v>1.2999999999999901E-2</v>
      </c>
      <c r="BA889" s="23">
        <f t="shared" si="820"/>
        <v>9.4999999999999751E-2</v>
      </c>
      <c r="BB889" s="23">
        <f t="shared" si="821"/>
        <v>0.10500000000000043</v>
      </c>
      <c r="BC889" s="23">
        <f t="shared" si="822"/>
        <v>0.11000000000000032</v>
      </c>
      <c r="BD889" s="23">
        <f t="shared" si="823"/>
        <v>-0.10700000000000021</v>
      </c>
      <c r="BE889" s="23">
        <f t="shared" si="824"/>
        <v>9.7999999999999865E-2</v>
      </c>
      <c r="BF889" s="23">
        <f t="shared" si="825"/>
        <v>-1.2999999999999901E-2</v>
      </c>
      <c r="BG889" s="23">
        <f t="shared" si="826"/>
        <v>4.2500000000000426E-2</v>
      </c>
      <c r="BH889" s="23">
        <f t="shared" si="827"/>
        <v>0.48800000000000043</v>
      </c>
      <c r="BI889" s="23">
        <f t="shared" si="828"/>
        <v>0.21799999999999997</v>
      </c>
      <c r="BJ889" s="23">
        <f t="shared" si="829"/>
        <v>-0.41199999999999992</v>
      </c>
      <c r="BK889" s="23">
        <f t="shared" si="830"/>
        <v>0.26799999999999979</v>
      </c>
      <c r="BL889" s="23">
        <f t="shared" si="831"/>
        <v>0.16800000000000015</v>
      </c>
      <c r="BM889" s="23">
        <f t="shared" si="832"/>
        <v>0.29800000000000004</v>
      </c>
      <c r="BN889" s="23">
        <f t="shared" si="833"/>
        <v>0.21799999999999997</v>
      </c>
      <c r="BP889" s="8">
        <f t="shared" si="836"/>
        <v>0.14400000000000013</v>
      </c>
      <c r="BQ889" s="8">
        <f t="shared" si="837"/>
        <v>0.12900000000000045</v>
      </c>
      <c r="BR889" s="8">
        <f t="shared" si="838"/>
        <v>0.27299999999999969</v>
      </c>
      <c r="BS889" s="8">
        <f t="shared" si="839"/>
        <v>6.7000000000000171E-2</v>
      </c>
      <c r="BT889" s="8">
        <f t="shared" si="840"/>
        <v>0.16000000000000014</v>
      </c>
      <c r="BU889" s="8">
        <f t="shared" si="841"/>
        <v>7.6000000000000512E-2</v>
      </c>
      <c r="BV889" s="8">
        <f t="shared" si="842"/>
        <v>7.2000000000000064E-2</v>
      </c>
      <c r="BW889" s="8">
        <f t="shared" si="843"/>
        <v>6.8000000000000504E-2</v>
      </c>
      <c r="BX889" s="8">
        <f t="shared" si="844"/>
        <v>2.8000000000000469E-2</v>
      </c>
      <c r="BY889" s="8">
        <f t="shared" si="845"/>
        <v>1.2999999999999901E-2</v>
      </c>
      <c r="BZ889" s="8">
        <f t="shared" si="846"/>
        <v>9.4999999999999751E-2</v>
      </c>
      <c r="CA889" s="8">
        <f t="shared" si="847"/>
        <v>0.10500000000000043</v>
      </c>
      <c r="CB889" s="8">
        <f t="shared" si="848"/>
        <v>0.11000000000000032</v>
      </c>
      <c r="CC889" s="8">
        <f t="shared" si="849"/>
        <v>0.10700000000000021</v>
      </c>
      <c r="CD889" s="8">
        <f t="shared" si="850"/>
        <v>9.7999999999999865E-2</v>
      </c>
      <c r="CE889" s="8">
        <f t="shared" si="851"/>
        <v>1.2999999999999901E-2</v>
      </c>
      <c r="CF889" s="8">
        <f t="shared" si="852"/>
        <v>4.2500000000000426E-2</v>
      </c>
      <c r="CG889" s="8">
        <f t="shared" si="853"/>
        <v>0.48800000000000043</v>
      </c>
      <c r="CH889" s="8">
        <f t="shared" si="854"/>
        <v>0.21799999999999997</v>
      </c>
      <c r="CI889" s="8">
        <f t="shared" si="855"/>
        <v>0.41199999999999992</v>
      </c>
      <c r="CJ889" s="8">
        <f t="shared" si="856"/>
        <v>0.26799999999999979</v>
      </c>
      <c r="CK889" s="8">
        <f t="shared" si="857"/>
        <v>0.16800000000000015</v>
      </c>
      <c r="CL889" s="8">
        <f t="shared" si="858"/>
        <v>0.29800000000000004</v>
      </c>
      <c r="CM889" s="8">
        <f t="shared" si="859"/>
        <v>0.21799999999999997</v>
      </c>
      <c r="CN889" s="8"/>
    </row>
    <row r="890" spans="1:92">
      <c r="A890" s="1">
        <f t="shared" si="860"/>
        <v>888</v>
      </c>
      <c r="B890" s="19"/>
      <c r="C890" s="1">
        <v>5</v>
      </c>
      <c r="D890" s="4">
        <f t="shared" si="810"/>
        <v>35</v>
      </c>
      <c r="E890" s="4" t="s">
        <v>157</v>
      </c>
      <c r="F890" s="4">
        <v>1</v>
      </c>
      <c r="G890" s="4" t="s">
        <v>13</v>
      </c>
      <c r="H890" s="4" t="s">
        <v>19</v>
      </c>
      <c r="I890" s="4"/>
      <c r="J890" s="5">
        <v>91.5</v>
      </c>
      <c r="K890" s="67">
        <v>7.9000000000000001E-2</v>
      </c>
      <c r="L890" s="41">
        <v>5.9450000000000003</v>
      </c>
      <c r="M890" s="132" t="s">
        <v>225</v>
      </c>
      <c r="N890" s="1" t="s">
        <v>15</v>
      </c>
      <c r="O890" s="23">
        <v>5.9260000000000019</v>
      </c>
      <c r="P890" s="1" t="s">
        <v>9</v>
      </c>
      <c r="Q890" s="3" t="s">
        <v>227</v>
      </c>
      <c r="R890" s="23">
        <v>6.2359999999999998</v>
      </c>
      <c r="S890" s="23">
        <v>6.0679999999999996</v>
      </c>
      <c r="T890" s="23">
        <v>6.2679999999999998</v>
      </c>
      <c r="U890" s="23">
        <v>6.0359999999999996</v>
      </c>
      <c r="V890" s="23">
        <v>6.1210000000000004</v>
      </c>
      <c r="W890" s="23">
        <v>6.0030000000000001</v>
      </c>
      <c r="X890" s="23">
        <v>5.9960000000000004</v>
      </c>
      <c r="Y890" s="23">
        <v>5.9889999999999999</v>
      </c>
      <c r="Z890" s="23">
        <v>5.9589999999999996</v>
      </c>
      <c r="AA890" s="23">
        <v>5.9749999999999996</v>
      </c>
      <c r="AB890" s="23">
        <v>6.0979999999999999</v>
      </c>
      <c r="AC890" s="23">
        <v>6.101</v>
      </c>
      <c r="AD890" s="23">
        <v>6.09</v>
      </c>
      <c r="AE890" s="23">
        <v>5.9329999999999998</v>
      </c>
      <c r="AF890" s="23">
        <v>6.069</v>
      </c>
      <c r="AG890" s="23">
        <v>5.7880000000000003</v>
      </c>
      <c r="AH890" s="6">
        <f t="shared" si="806"/>
        <v>5.9284999999999997</v>
      </c>
      <c r="AI890" s="16">
        <v>6.94</v>
      </c>
      <c r="AJ890" s="16">
        <v>6.35</v>
      </c>
      <c r="AK890" s="16">
        <v>5.89</v>
      </c>
      <c r="AL890" s="7">
        <v>6.44</v>
      </c>
      <c r="AM890" s="7">
        <v>6.35</v>
      </c>
      <c r="AN890" s="16">
        <v>6.2</v>
      </c>
      <c r="AO890" s="16">
        <v>6.1</v>
      </c>
      <c r="AP890" s="3"/>
      <c r="AQ890" s="23">
        <f t="shared" si="811"/>
        <v>0.29099999999999948</v>
      </c>
      <c r="AR890" s="23">
        <f t="shared" si="834"/>
        <v>0.12299999999999933</v>
      </c>
      <c r="AS890" s="23">
        <f t="shared" si="835"/>
        <v>0.32299999999999951</v>
      </c>
      <c r="AT890" s="23">
        <f t="shared" si="813"/>
        <v>9.0999999999999304E-2</v>
      </c>
      <c r="AU890" s="23">
        <f t="shared" si="814"/>
        <v>0.17600000000000016</v>
      </c>
      <c r="AV890" s="23">
        <f t="shared" si="815"/>
        <v>5.7999999999999829E-2</v>
      </c>
      <c r="AW890" s="23">
        <f t="shared" si="816"/>
        <v>5.1000000000000156E-2</v>
      </c>
      <c r="AX890" s="23">
        <f t="shared" si="817"/>
        <v>4.3999999999999595E-2</v>
      </c>
      <c r="AY890" s="23">
        <f t="shared" si="818"/>
        <v>1.3999999999999346E-2</v>
      </c>
      <c r="AZ890" s="23">
        <f t="shared" si="819"/>
        <v>2.9999999999999361E-2</v>
      </c>
      <c r="BA890" s="23">
        <f t="shared" si="820"/>
        <v>0.15299999999999958</v>
      </c>
      <c r="BB890" s="23">
        <f t="shared" si="821"/>
        <v>0.15599999999999969</v>
      </c>
      <c r="BC890" s="23">
        <f t="shared" si="822"/>
        <v>0.14499999999999957</v>
      </c>
      <c r="BD890" s="23">
        <f t="shared" si="823"/>
        <v>-1.2000000000000455E-2</v>
      </c>
      <c r="BE890" s="23">
        <f t="shared" si="824"/>
        <v>0.12399999999999967</v>
      </c>
      <c r="BF890" s="23">
        <f t="shared" si="825"/>
        <v>-0.15700000000000003</v>
      </c>
      <c r="BG890" s="23">
        <f t="shared" si="826"/>
        <v>-1.6500000000000625E-2</v>
      </c>
      <c r="BH890" s="23">
        <f t="shared" si="827"/>
        <v>0.99500000000000011</v>
      </c>
      <c r="BI890" s="23">
        <f t="shared" si="828"/>
        <v>0.40499999999999936</v>
      </c>
      <c r="BJ890" s="23">
        <f t="shared" si="829"/>
        <v>-5.5000000000000604E-2</v>
      </c>
      <c r="BK890" s="23">
        <f t="shared" si="830"/>
        <v>0.49500000000000011</v>
      </c>
      <c r="BL890" s="23">
        <f t="shared" si="831"/>
        <v>0.40499999999999936</v>
      </c>
      <c r="BM890" s="23">
        <f t="shared" si="832"/>
        <v>0.25499999999999989</v>
      </c>
      <c r="BN890" s="23">
        <f t="shared" si="833"/>
        <v>0.15499999999999936</v>
      </c>
      <c r="BP890" s="8">
        <f t="shared" si="836"/>
        <v>0.29099999999999948</v>
      </c>
      <c r="BQ890" s="8">
        <f t="shared" si="837"/>
        <v>0.12299999999999933</v>
      </c>
      <c r="BR890" s="8">
        <f t="shared" si="838"/>
        <v>0.32299999999999951</v>
      </c>
      <c r="BS890" s="8">
        <f t="shared" si="839"/>
        <v>9.0999999999999304E-2</v>
      </c>
      <c r="BT890" s="8">
        <f t="shared" si="840"/>
        <v>0.17600000000000016</v>
      </c>
      <c r="BU890" s="8">
        <f t="shared" si="841"/>
        <v>5.7999999999999829E-2</v>
      </c>
      <c r="BV890" s="8">
        <f t="shared" si="842"/>
        <v>5.1000000000000156E-2</v>
      </c>
      <c r="BW890" s="8">
        <f t="shared" si="843"/>
        <v>4.3999999999999595E-2</v>
      </c>
      <c r="BX890" s="8">
        <f t="shared" si="844"/>
        <v>1.3999999999999346E-2</v>
      </c>
      <c r="BY890" s="8">
        <f t="shared" si="845"/>
        <v>2.9999999999999361E-2</v>
      </c>
      <c r="BZ890" s="8">
        <f t="shared" si="846"/>
        <v>0.15299999999999958</v>
      </c>
      <c r="CA890" s="8">
        <f t="shared" si="847"/>
        <v>0.15599999999999969</v>
      </c>
      <c r="CB890" s="8">
        <f t="shared" si="848"/>
        <v>0.14499999999999957</v>
      </c>
      <c r="CC890" s="8">
        <f t="shared" si="849"/>
        <v>1.2000000000000455E-2</v>
      </c>
      <c r="CD890" s="8">
        <f t="shared" si="850"/>
        <v>0.12399999999999967</v>
      </c>
      <c r="CE890" s="8">
        <f t="shared" si="851"/>
        <v>0.15700000000000003</v>
      </c>
      <c r="CF890" s="8">
        <f t="shared" si="852"/>
        <v>1.6500000000000625E-2</v>
      </c>
      <c r="CG890" s="8">
        <f t="shared" si="853"/>
        <v>0.99500000000000011</v>
      </c>
      <c r="CH890" s="8">
        <f t="shared" si="854"/>
        <v>0.40499999999999936</v>
      </c>
      <c r="CI890" s="8">
        <f t="shared" si="855"/>
        <v>5.5000000000000604E-2</v>
      </c>
      <c r="CJ890" s="8">
        <f t="shared" si="856"/>
        <v>0.49500000000000011</v>
      </c>
      <c r="CK890" s="8">
        <f t="shared" si="857"/>
        <v>0.40499999999999936</v>
      </c>
      <c r="CL890" s="8">
        <f t="shared" si="858"/>
        <v>0.25499999999999989</v>
      </c>
      <c r="CM890" s="8">
        <f t="shared" si="859"/>
        <v>0.15499999999999936</v>
      </c>
      <c r="CN890" s="8"/>
    </row>
    <row r="891" spans="1:92">
      <c r="A891" s="1">
        <f t="shared" si="860"/>
        <v>889</v>
      </c>
      <c r="B891" s="19"/>
      <c r="C891" s="1">
        <v>5</v>
      </c>
      <c r="D891" s="4">
        <f t="shared" si="810"/>
        <v>35</v>
      </c>
      <c r="E891" s="4" t="s">
        <v>151</v>
      </c>
      <c r="F891" s="4">
        <v>1</v>
      </c>
      <c r="G891" s="4" t="s">
        <v>16</v>
      </c>
      <c r="H891" s="4" t="s">
        <v>24</v>
      </c>
      <c r="I891" s="4"/>
      <c r="J891" s="5">
        <v>92.6</v>
      </c>
      <c r="K891" s="72"/>
      <c r="L891" s="41">
        <v>6.1460000000000008</v>
      </c>
      <c r="M891" s="132" t="s">
        <v>225</v>
      </c>
      <c r="N891" s="1" t="s">
        <v>15</v>
      </c>
      <c r="O891" s="23">
        <v>6.1690000000000005</v>
      </c>
      <c r="P891" s="1" t="s">
        <v>9</v>
      </c>
      <c r="Q891" s="3" t="s">
        <v>227</v>
      </c>
      <c r="R891" s="23">
        <v>6.181</v>
      </c>
      <c r="S891" s="23">
        <v>6.07</v>
      </c>
      <c r="T891" s="23">
        <v>6.4509999999999996</v>
      </c>
      <c r="U891" s="23">
        <v>6.2949999999999999</v>
      </c>
      <c r="V891" s="23">
        <v>6.2190000000000003</v>
      </c>
      <c r="W891" s="23">
        <v>6.1630000000000003</v>
      </c>
      <c r="X891" s="23">
        <v>6.17</v>
      </c>
      <c r="Y891" s="23">
        <v>6.1550000000000002</v>
      </c>
      <c r="Z891" s="23">
        <v>6.141</v>
      </c>
      <c r="AA891" s="23">
        <v>6.1349999999999998</v>
      </c>
      <c r="AB891" s="23">
        <v>6.3239999999999998</v>
      </c>
      <c r="AC891" s="23">
        <v>6.2549999999999999</v>
      </c>
      <c r="AD891" s="23">
        <v>6.1929999999999996</v>
      </c>
      <c r="AE891" s="23">
        <v>6.2069999999999999</v>
      </c>
      <c r="AF891" s="23">
        <v>6.1459999999999999</v>
      </c>
      <c r="AG891" s="23">
        <v>6.0279999999999996</v>
      </c>
      <c r="AH891" s="6">
        <f t="shared" si="806"/>
        <v>6.0869999999999997</v>
      </c>
      <c r="AI891" s="16">
        <v>5.7</v>
      </c>
      <c r="AJ891" s="16">
        <v>6.28</v>
      </c>
      <c r="AK891" s="16">
        <v>6.07</v>
      </c>
      <c r="AL891" s="7">
        <v>6.16</v>
      </c>
      <c r="AM891" s="7">
        <v>6.1</v>
      </c>
      <c r="AN891" s="16">
        <v>6.2</v>
      </c>
      <c r="AO891" s="16">
        <v>6.2</v>
      </c>
      <c r="AP891" s="3"/>
      <c r="AQ891" s="23">
        <f t="shared" si="811"/>
        <v>3.4999999999999254E-2</v>
      </c>
      <c r="AR891" s="23">
        <f t="shared" si="834"/>
        <v>-7.6000000000000512E-2</v>
      </c>
      <c r="AS891" s="23">
        <f t="shared" si="835"/>
        <v>0.30499999999999883</v>
      </c>
      <c r="AT891" s="23">
        <f t="shared" si="813"/>
        <v>0.14899999999999913</v>
      </c>
      <c r="AU891" s="23">
        <f t="shared" si="814"/>
        <v>7.299999999999951E-2</v>
      </c>
      <c r="AV891" s="23">
        <f t="shared" si="815"/>
        <v>1.699999999999946E-2</v>
      </c>
      <c r="AW891" s="23">
        <f t="shared" si="816"/>
        <v>2.3999999999999133E-2</v>
      </c>
      <c r="AX891" s="23">
        <f t="shared" si="817"/>
        <v>8.9999999999994529E-3</v>
      </c>
      <c r="AY891" s="23">
        <f t="shared" si="818"/>
        <v>-5.0000000000007816E-3</v>
      </c>
      <c r="AZ891" s="23">
        <f t="shared" si="819"/>
        <v>-1.1000000000001009E-2</v>
      </c>
      <c r="BA891" s="23">
        <f t="shared" si="820"/>
        <v>0.17799999999999905</v>
      </c>
      <c r="BB891" s="23">
        <f t="shared" si="821"/>
        <v>0.1089999999999991</v>
      </c>
      <c r="BC891" s="23">
        <f t="shared" si="822"/>
        <v>4.699999999999882E-2</v>
      </c>
      <c r="BD891" s="23">
        <f t="shared" si="823"/>
        <v>6.0999999999999055E-2</v>
      </c>
      <c r="BE891" s="23">
        <f t="shared" si="824"/>
        <v>-8.8817841970012523E-16</v>
      </c>
      <c r="BF891" s="23">
        <f t="shared" si="825"/>
        <v>-0.11800000000000122</v>
      </c>
      <c r="BG891" s="23">
        <f t="shared" si="826"/>
        <v>-5.9000000000001052E-2</v>
      </c>
      <c r="BH891" s="23">
        <f t="shared" si="827"/>
        <v>-0.44600000000000062</v>
      </c>
      <c r="BI891" s="23">
        <f t="shared" si="828"/>
        <v>0.13399999999999945</v>
      </c>
      <c r="BJ891" s="23">
        <f t="shared" si="829"/>
        <v>-7.6000000000000512E-2</v>
      </c>
      <c r="BK891" s="23">
        <f t="shared" si="830"/>
        <v>1.3999999999999346E-2</v>
      </c>
      <c r="BL891" s="23">
        <f t="shared" si="831"/>
        <v>-4.6000000000001151E-2</v>
      </c>
      <c r="BM891" s="23">
        <f t="shared" si="832"/>
        <v>5.3999999999999382E-2</v>
      </c>
      <c r="BN891" s="23">
        <f t="shared" si="833"/>
        <v>5.3999999999999382E-2</v>
      </c>
      <c r="BP891" s="8">
        <f t="shared" si="836"/>
        <v>3.4999999999999254E-2</v>
      </c>
      <c r="BQ891" s="8">
        <f t="shared" si="837"/>
        <v>7.6000000000000512E-2</v>
      </c>
      <c r="BR891" s="8">
        <f t="shared" si="838"/>
        <v>0.30499999999999883</v>
      </c>
      <c r="BS891" s="8">
        <f t="shared" si="839"/>
        <v>0.14899999999999913</v>
      </c>
      <c r="BT891" s="8">
        <f t="shared" si="840"/>
        <v>7.299999999999951E-2</v>
      </c>
      <c r="BU891" s="8">
        <f t="shared" si="841"/>
        <v>1.699999999999946E-2</v>
      </c>
      <c r="BV891" s="8">
        <f t="shared" si="842"/>
        <v>2.3999999999999133E-2</v>
      </c>
      <c r="BW891" s="8">
        <f t="shared" si="843"/>
        <v>8.9999999999994529E-3</v>
      </c>
      <c r="BX891" s="8">
        <f t="shared" si="844"/>
        <v>5.0000000000007816E-3</v>
      </c>
      <c r="BY891" s="8">
        <f t="shared" si="845"/>
        <v>1.1000000000001009E-2</v>
      </c>
      <c r="BZ891" s="8">
        <f t="shared" si="846"/>
        <v>0.17799999999999905</v>
      </c>
      <c r="CA891" s="8">
        <f t="shared" si="847"/>
        <v>0.1089999999999991</v>
      </c>
      <c r="CB891" s="8">
        <f t="shared" si="848"/>
        <v>4.699999999999882E-2</v>
      </c>
      <c r="CC891" s="8">
        <f t="shared" si="849"/>
        <v>6.0999999999999055E-2</v>
      </c>
      <c r="CD891" s="8">
        <f t="shared" si="850"/>
        <v>8.8817841970012523E-16</v>
      </c>
      <c r="CE891" s="8">
        <f t="shared" si="851"/>
        <v>0.11800000000000122</v>
      </c>
      <c r="CF891" s="8">
        <f t="shared" si="852"/>
        <v>5.9000000000001052E-2</v>
      </c>
      <c r="CG891" s="8">
        <f t="shared" si="853"/>
        <v>0.44600000000000062</v>
      </c>
      <c r="CH891" s="8">
        <f t="shared" si="854"/>
        <v>0.13399999999999945</v>
      </c>
      <c r="CI891" s="8">
        <f t="shared" si="855"/>
        <v>7.6000000000000512E-2</v>
      </c>
      <c r="CJ891" s="8">
        <f t="shared" si="856"/>
        <v>1.3999999999999346E-2</v>
      </c>
      <c r="CK891" s="8">
        <f t="shared" si="857"/>
        <v>4.6000000000001151E-2</v>
      </c>
      <c r="CL891" s="8">
        <f t="shared" si="858"/>
        <v>5.3999999999999382E-2</v>
      </c>
      <c r="CM891" s="8">
        <f t="shared" si="859"/>
        <v>5.3999999999999382E-2</v>
      </c>
      <c r="CN891" s="8"/>
    </row>
    <row r="892" spans="1:92">
      <c r="A892" s="1">
        <f t="shared" si="860"/>
        <v>890</v>
      </c>
      <c r="B892" s="19"/>
      <c r="C892" s="1">
        <v>5</v>
      </c>
      <c r="D892" s="4">
        <f t="shared" si="810"/>
        <v>35</v>
      </c>
      <c r="E892" s="4" t="s">
        <v>148</v>
      </c>
      <c r="F892" s="4">
        <v>1</v>
      </c>
      <c r="G892" s="4" t="s">
        <v>16</v>
      </c>
      <c r="H892" s="4" t="s">
        <v>25</v>
      </c>
      <c r="I892" s="4"/>
      <c r="J892" s="5">
        <v>90.1</v>
      </c>
      <c r="K892" s="67">
        <v>0.01</v>
      </c>
      <c r="L892" s="41">
        <v>6.1249999999999982</v>
      </c>
      <c r="M892" s="132" t="s">
        <v>225</v>
      </c>
      <c r="N892" s="1" t="s">
        <v>15</v>
      </c>
      <c r="O892" s="23">
        <v>6.0939999999999985</v>
      </c>
      <c r="P892" s="1" t="s">
        <v>9</v>
      </c>
      <c r="Q892" s="3" t="s">
        <v>227</v>
      </c>
      <c r="R892" s="23">
        <v>6.4409999999999998</v>
      </c>
      <c r="S892" s="23">
        <v>6.1550000000000002</v>
      </c>
      <c r="T892" s="23">
        <v>6.5359999999999996</v>
      </c>
      <c r="U892" s="23">
        <v>6.3970000000000002</v>
      </c>
      <c r="V892" s="23">
        <v>6.3079999999999998</v>
      </c>
      <c r="W892" s="23">
        <v>6.2089999999999996</v>
      </c>
      <c r="X892" s="23">
        <v>6.1980000000000004</v>
      </c>
      <c r="Y892" s="23">
        <v>6.1790000000000003</v>
      </c>
      <c r="Z892" s="23">
        <v>6.1360000000000001</v>
      </c>
      <c r="AA892" s="23">
        <v>6.1289999999999996</v>
      </c>
      <c r="AB892" s="23">
        <v>6.5220000000000002</v>
      </c>
      <c r="AC892" s="23">
        <v>6.4489999999999998</v>
      </c>
      <c r="AD892" s="23">
        <v>6.351</v>
      </c>
      <c r="AE892" s="23">
        <v>6.3780000000000001</v>
      </c>
      <c r="AF892" s="23">
        <v>6.2430000000000003</v>
      </c>
      <c r="AG892" s="23">
        <v>6.0229999999999997</v>
      </c>
      <c r="AH892" s="6">
        <f t="shared" si="806"/>
        <v>6.133</v>
      </c>
      <c r="AI892" s="16">
        <v>6.02</v>
      </c>
      <c r="AJ892" s="16">
        <v>6.21</v>
      </c>
      <c r="AK892" s="16">
        <v>5.9</v>
      </c>
      <c r="AL892" s="7">
        <v>6.16</v>
      </c>
      <c r="AM892" s="7">
        <v>6.1</v>
      </c>
      <c r="AN892" s="16">
        <v>6.2</v>
      </c>
      <c r="AO892" s="16">
        <v>6.19</v>
      </c>
      <c r="AP892" s="3"/>
      <c r="AQ892" s="23">
        <f t="shared" si="811"/>
        <v>0.31600000000000161</v>
      </c>
      <c r="AR892" s="23">
        <f t="shared" si="834"/>
        <v>3.0000000000002025E-2</v>
      </c>
      <c r="AS892" s="23">
        <f t="shared" si="835"/>
        <v>0.41100000000000136</v>
      </c>
      <c r="AT892" s="23">
        <f t="shared" si="813"/>
        <v>0.27200000000000202</v>
      </c>
      <c r="AU892" s="23">
        <f t="shared" si="814"/>
        <v>0.18300000000000161</v>
      </c>
      <c r="AV892" s="23">
        <f t="shared" si="815"/>
        <v>8.4000000000001407E-2</v>
      </c>
      <c r="AW892" s="23">
        <f t="shared" si="816"/>
        <v>7.3000000000002174E-2</v>
      </c>
      <c r="AX892" s="23">
        <f t="shared" si="817"/>
        <v>5.4000000000002046E-2</v>
      </c>
      <c r="AY892" s="23">
        <f t="shared" si="818"/>
        <v>1.1000000000001897E-2</v>
      </c>
      <c r="AZ892" s="23">
        <f t="shared" si="819"/>
        <v>4.0000000000013358E-3</v>
      </c>
      <c r="BA892" s="23">
        <f t="shared" si="820"/>
        <v>0.39700000000000202</v>
      </c>
      <c r="BB892" s="23">
        <f t="shared" si="821"/>
        <v>0.32400000000000162</v>
      </c>
      <c r="BC892" s="23">
        <f t="shared" si="822"/>
        <v>0.22600000000000176</v>
      </c>
      <c r="BD892" s="23">
        <f t="shared" si="823"/>
        <v>0.25300000000000189</v>
      </c>
      <c r="BE892" s="23">
        <f t="shared" si="824"/>
        <v>0.1180000000000021</v>
      </c>
      <c r="BF892" s="23">
        <f t="shared" si="825"/>
        <v>-0.10199999999999854</v>
      </c>
      <c r="BG892" s="23">
        <f t="shared" si="826"/>
        <v>8.0000000000017835E-3</v>
      </c>
      <c r="BH892" s="23">
        <f t="shared" si="827"/>
        <v>-0.10499999999999865</v>
      </c>
      <c r="BI892" s="23">
        <f t="shared" si="828"/>
        <v>8.5000000000001741E-2</v>
      </c>
      <c r="BJ892" s="23">
        <f t="shared" si="829"/>
        <v>-0.22499999999999787</v>
      </c>
      <c r="BK892" s="23">
        <f t="shared" si="830"/>
        <v>3.5000000000001918E-2</v>
      </c>
      <c r="BL892" s="23">
        <f t="shared" si="831"/>
        <v>-2.4999999999998579E-2</v>
      </c>
      <c r="BM892" s="23">
        <f t="shared" si="832"/>
        <v>7.5000000000001954E-2</v>
      </c>
      <c r="BN892" s="23">
        <f t="shared" si="833"/>
        <v>6.5000000000002167E-2</v>
      </c>
      <c r="BP892" s="8">
        <f t="shared" si="836"/>
        <v>0.31600000000000161</v>
      </c>
      <c r="BQ892" s="8">
        <f t="shared" si="837"/>
        <v>3.0000000000002025E-2</v>
      </c>
      <c r="BR892" s="8">
        <f t="shared" si="838"/>
        <v>0.41100000000000136</v>
      </c>
      <c r="BS892" s="8">
        <f t="shared" si="839"/>
        <v>0.27200000000000202</v>
      </c>
      <c r="BT892" s="8">
        <f t="shared" si="840"/>
        <v>0.18300000000000161</v>
      </c>
      <c r="BU892" s="8">
        <f t="shared" si="841"/>
        <v>8.4000000000001407E-2</v>
      </c>
      <c r="BV892" s="8">
        <f t="shared" si="842"/>
        <v>7.3000000000002174E-2</v>
      </c>
      <c r="BW892" s="8">
        <f t="shared" si="843"/>
        <v>5.4000000000002046E-2</v>
      </c>
      <c r="BX892" s="8">
        <f t="shared" si="844"/>
        <v>1.1000000000001897E-2</v>
      </c>
      <c r="BY892" s="8">
        <f t="shared" si="845"/>
        <v>4.0000000000013358E-3</v>
      </c>
      <c r="BZ892" s="8">
        <f t="shared" si="846"/>
        <v>0.39700000000000202</v>
      </c>
      <c r="CA892" s="8">
        <f t="shared" si="847"/>
        <v>0.32400000000000162</v>
      </c>
      <c r="CB892" s="8">
        <f t="shared" si="848"/>
        <v>0.22600000000000176</v>
      </c>
      <c r="CC892" s="8">
        <f t="shared" si="849"/>
        <v>0.25300000000000189</v>
      </c>
      <c r="CD892" s="8">
        <f t="shared" si="850"/>
        <v>0.1180000000000021</v>
      </c>
      <c r="CE892" s="8">
        <f t="shared" si="851"/>
        <v>0.10199999999999854</v>
      </c>
      <c r="CF892" s="8">
        <f t="shared" si="852"/>
        <v>8.0000000000017835E-3</v>
      </c>
      <c r="CG892" s="8">
        <f t="shared" si="853"/>
        <v>0.10499999999999865</v>
      </c>
      <c r="CH892" s="8">
        <f t="shared" si="854"/>
        <v>8.5000000000001741E-2</v>
      </c>
      <c r="CI892" s="8">
        <f t="shared" si="855"/>
        <v>0.22499999999999787</v>
      </c>
      <c r="CJ892" s="8">
        <f t="shared" si="856"/>
        <v>3.5000000000001918E-2</v>
      </c>
      <c r="CK892" s="8">
        <f t="shared" si="857"/>
        <v>2.4999999999998579E-2</v>
      </c>
      <c r="CL892" s="8">
        <f t="shared" si="858"/>
        <v>7.5000000000001954E-2</v>
      </c>
      <c r="CM892" s="8">
        <f t="shared" si="859"/>
        <v>6.5000000000002167E-2</v>
      </c>
      <c r="CN892" s="8"/>
    </row>
    <row r="893" spans="1:92">
      <c r="A893" s="1">
        <f t="shared" si="860"/>
        <v>891</v>
      </c>
      <c r="B893" s="19"/>
      <c r="C893" s="1">
        <v>5</v>
      </c>
      <c r="D893" s="4">
        <f t="shared" si="810"/>
        <v>35</v>
      </c>
      <c r="E893" s="4" t="s">
        <v>151</v>
      </c>
      <c r="F893" s="4">
        <v>1</v>
      </c>
      <c r="G893" s="4" t="s">
        <v>16</v>
      </c>
      <c r="H893" s="4" t="s">
        <v>25</v>
      </c>
      <c r="I893" s="4"/>
      <c r="J893" s="5">
        <v>91.8</v>
      </c>
      <c r="K893" s="72"/>
      <c r="L893" s="41">
        <v>6.2409999999999997</v>
      </c>
      <c r="M893" s="132" t="s">
        <v>225</v>
      </c>
      <c r="N893" s="1" t="s">
        <v>15</v>
      </c>
      <c r="O893" s="23">
        <v>6.2080000000000011</v>
      </c>
      <c r="P893" s="1" t="s">
        <v>9</v>
      </c>
      <c r="Q893" s="3" t="s">
        <v>227</v>
      </c>
      <c r="R893" s="23">
        <v>6.4219999999999997</v>
      </c>
      <c r="S893" s="23">
        <v>6.3520000000000003</v>
      </c>
      <c r="T893" s="23">
        <v>6.3710000000000004</v>
      </c>
      <c r="U893" s="23">
        <v>6.4039999999999999</v>
      </c>
      <c r="V893" s="23">
        <v>6.3209999999999997</v>
      </c>
      <c r="W893" s="23">
        <v>6.2770000000000001</v>
      </c>
      <c r="X893" s="23">
        <v>6.2770000000000001</v>
      </c>
      <c r="Y893" s="23">
        <v>6.2759999999999998</v>
      </c>
      <c r="Z893" s="23">
        <v>6.2519999999999998</v>
      </c>
      <c r="AA893" s="23">
        <v>6.2389999999999999</v>
      </c>
      <c r="AB893" s="23">
        <v>6.4050000000000002</v>
      </c>
      <c r="AC893" s="23">
        <v>6.3940000000000001</v>
      </c>
      <c r="AD893" s="23">
        <v>6.3810000000000002</v>
      </c>
      <c r="AE893" s="23">
        <v>6.2649999999999997</v>
      </c>
      <c r="AF893" s="23">
        <v>6.35</v>
      </c>
      <c r="AG893" s="23">
        <v>6.1440000000000001</v>
      </c>
      <c r="AH893" s="6">
        <f t="shared" si="806"/>
        <v>6.2469999999999999</v>
      </c>
      <c r="AI893" s="16">
        <v>6.05</v>
      </c>
      <c r="AJ893" s="16">
        <v>6.32</v>
      </c>
      <c r="AK893" s="16">
        <v>5.98</v>
      </c>
      <c r="AL893" s="7">
        <v>6.28</v>
      </c>
      <c r="AM893" s="7">
        <v>6.21</v>
      </c>
      <c r="AN893" s="16">
        <v>6.41</v>
      </c>
      <c r="AO893" s="16">
        <v>6.4</v>
      </c>
      <c r="AP893" s="3"/>
      <c r="AQ893" s="23">
        <f t="shared" si="811"/>
        <v>0.18100000000000005</v>
      </c>
      <c r="AR893" s="23">
        <f t="shared" si="834"/>
        <v>0.11100000000000065</v>
      </c>
      <c r="AS893" s="23">
        <f t="shared" si="835"/>
        <v>0.13000000000000078</v>
      </c>
      <c r="AT893" s="23">
        <f t="shared" si="813"/>
        <v>0.16300000000000026</v>
      </c>
      <c r="AU893" s="23">
        <f t="shared" si="814"/>
        <v>8.0000000000000071E-2</v>
      </c>
      <c r="AV893" s="23">
        <f t="shared" si="815"/>
        <v>3.6000000000000476E-2</v>
      </c>
      <c r="AW893" s="23">
        <f t="shared" si="816"/>
        <v>3.6000000000000476E-2</v>
      </c>
      <c r="AX893" s="23">
        <f t="shared" si="817"/>
        <v>3.5000000000000142E-2</v>
      </c>
      <c r="AY893" s="23">
        <f t="shared" si="818"/>
        <v>1.1000000000000121E-2</v>
      </c>
      <c r="AZ893" s="23">
        <f t="shared" si="819"/>
        <v>-1.9999999999997797E-3</v>
      </c>
      <c r="BA893" s="23">
        <f t="shared" si="820"/>
        <v>0.16400000000000059</v>
      </c>
      <c r="BB893" s="23">
        <f t="shared" si="821"/>
        <v>0.15300000000000047</v>
      </c>
      <c r="BC893" s="23">
        <f t="shared" si="822"/>
        <v>0.14000000000000057</v>
      </c>
      <c r="BD893" s="23">
        <f t="shared" si="823"/>
        <v>2.4000000000000021E-2</v>
      </c>
      <c r="BE893" s="23">
        <f t="shared" si="824"/>
        <v>0.10899999999999999</v>
      </c>
      <c r="BF893" s="23">
        <f t="shared" si="825"/>
        <v>-9.6999999999999531E-2</v>
      </c>
      <c r="BG893" s="23">
        <f t="shared" si="826"/>
        <v>6.0000000000002274E-3</v>
      </c>
      <c r="BH893" s="23">
        <f t="shared" si="827"/>
        <v>-0.19099999999999984</v>
      </c>
      <c r="BI893" s="23">
        <f t="shared" si="828"/>
        <v>7.9000000000000625E-2</v>
      </c>
      <c r="BJ893" s="23">
        <f t="shared" si="829"/>
        <v>-0.26099999999999923</v>
      </c>
      <c r="BK893" s="23">
        <f t="shared" si="830"/>
        <v>3.900000000000059E-2</v>
      </c>
      <c r="BL893" s="23">
        <f t="shared" si="831"/>
        <v>-3.0999999999999694E-2</v>
      </c>
      <c r="BM893" s="23">
        <f t="shared" si="832"/>
        <v>0.16900000000000048</v>
      </c>
      <c r="BN893" s="23">
        <f t="shared" si="833"/>
        <v>0.1590000000000007</v>
      </c>
      <c r="BP893" s="8">
        <f t="shared" si="836"/>
        <v>0.18100000000000005</v>
      </c>
      <c r="BQ893" s="8">
        <f t="shared" si="837"/>
        <v>0.11100000000000065</v>
      </c>
      <c r="BR893" s="8">
        <f t="shared" si="838"/>
        <v>0.13000000000000078</v>
      </c>
      <c r="BS893" s="8">
        <f t="shared" si="839"/>
        <v>0.16300000000000026</v>
      </c>
      <c r="BT893" s="8">
        <f t="shared" si="840"/>
        <v>8.0000000000000071E-2</v>
      </c>
      <c r="BU893" s="8">
        <f t="shared" si="841"/>
        <v>3.6000000000000476E-2</v>
      </c>
      <c r="BV893" s="8">
        <f t="shared" si="842"/>
        <v>3.6000000000000476E-2</v>
      </c>
      <c r="BW893" s="8">
        <f t="shared" si="843"/>
        <v>3.5000000000000142E-2</v>
      </c>
      <c r="BX893" s="8">
        <f t="shared" si="844"/>
        <v>1.1000000000000121E-2</v>
      </c>
      <c r="BY893" s="8">
        <f t="shared" si="845"/>
        <v>1.9999999999997797E-3</v>
      </c>
      <c r="BZ893" s="8">
        <f t="shared" si="846"/>
        <v>0.16400000000000059</v>
      </c>
      <c r="CA893" s="8">
        <f t="shared" si="847"/>
        <v>0.15300000000000047</v>
      </c>
      <c r="CB893" s="8">
        <f t="shared" si="848"/>
        <v>0.14000000000000057</v>
      </c>
      <c r="CC893" s="8">
        <f t="shared" si="849"/>
        <v>2.4000000000000021E-2</v>
      </c>
      <c r="CD893" s="8">
        <f t="shared" si="850"/>
        <v>0.10899999999999999</v>
      </c>
      <c r="CE893" s="8">
        <f t="shared" si="851"/>
        <v>9.6999999999999531E-2</v>
      </c>
      <c r="CF893" s="8">
        <f t="shared" si="852"/>
        <v>6.0000000000002274E-3</v>
      </c>
      <c r="CG893" s="8">
        <f t="shared" si="853"/>
        <v>0.19099999999999984</v>
      </c>
      <c r="CH893" s="8">
        <f t="shared" si="854"/>
        <v>7.9000000000000625E-2</v>
      </c>
      <c r="CI893" s="8">
        <f t="shared" si="855"/>
        <v>0.26099999999999923</v>
      </c>
      <c r="CJ893" s="8">
        <f t="shared" si="856"/>
        <v>3.900000000000059E-2</v>
      </c>
      <c r="CK893" s="8">
        <f t="shared" si="857"/>
        <v>3.0999999999999694E-2</v>
      </c>
      <c r="CL893" s="8">
        <f t="shared" si="858"/>
        <v>0.16900000000000048</v>
      </c>
      <c r="CM893" s="8">
        <f t="shared" si="859"/>
        <v>0.1590000000000007</v>
      </c>
      <c r="CN893" s="8"/>
    </row>
    <row r="894" spans="1:92">
      <c r="A894" s="1">
        <f t="shared" si="860"/>
        <v>892</v>
      </c>
      <c r="B894" s="19"/>
      <c r="C894" s="1">
        <v>5</v>
      </c>
      <c r="D894" s="4">
        <f t="shared" si="810"/>
        <v>35</v>
      </c>
      <c r="E894" s="4" t="s">
        <v>148</v>
      </c>
      <c r="F894" s="4">
        <v>1</v>
      </c>
      <c r="G894" s="4" t="s">
        <v>16</v>
      </c>
      <c r="H894" s="4" t="s">
        <v>24</v>
      </c>
      <c r="I894" s="4"/>
      <c r="J894" s="5">
        <v>92.8</v>
      </c>
      <c r="K894" s="67">
        <v>0</v>
      </c>
      <c r="L894" s="41">
        <v>6.5039999999999996</v>
      </c>
      <c r="M894" s="132" t="s">
        <v>225</v>
      </c>
      <c r="N894" s="1" t="s">
        <v>15</v>
      </c>
      <c r="O894" s="23">
        <v>6.5330000000000004</v>
      </c>
      <c r="P894" s="1" t="s">
        <v>9</v>
      </c>
      <c r="Q894" s="3" t="s">
        <v>227</v>
      </c>
      <c r="R894" s="23">
        <v>6.4850000000000003</v>
      </c>
      <c r="S894" s="23">
        <v>6.4829999999999997</v>
      </c>
      <c r="T894" s="23">
        <v>6.6760000000000002</v>
      </c>
      <c r="U894" s="23">
        <v>6.6210000000000004</v>
      </c>
      <c r="V894" s="23">
        <v>6.5590000000000002</v>
      </c>
      <c r="W894" s="23">
        <v>6.5090000000000003</v>
      </c>
      <c r="X894" s="23">
        <v>6.5220000000000002</v>
      </c>
      <c r="Y894" s="23">
        <v>6.524</v>
      </c>
      <c r="Z894" s="23">
        <v>6.5019999999999998</v>
      </c>
      <c r="AA894" s="23">
        <v>6.492</v>
      </c>
      <c r="AB894" s="23">
        <v>6.6589999999999998</v>
      </c>
      <c r="AC894" s="23">
        <v>6.6150000000000002</v>
      </c>
      <c r="AD894" s="23">
        <v>6.57</v>
      </c>
      <c r="AE894" s="23">
        <v>6.5439999999999996</v>
      </c>
      <c r="AF894" s="23">
        <v>6.5069999999999997</v>
      </c>
      <c r="AG894" s="23">
        <v>6.4320000000000004</v>
      </c>
      <c r="AH894" s="6">
        <f t="shared" si="806"/>
        <v>6.4695</v>
      </c>
      <c r="AI894" s="16">
        <v>5.78</v>
      </c>
      <c r="AJ894" s="16">
        <v>6.57</v>
      </c>
      <c r="AK894" s="16">
        <v>6.28</v>
      </c>
      <c r="AL894" s="7">
        <v>6.51</v>
      </c>
      <c r="AM894" s="7">
        <v>6.44</v>
      </c>
      <c r="AN894" s="16">
        <v>6.72</v>
      </c>
      <c r="AO894" s="16">
        <v>6.71</v>
      </c>
      <c r="AP894" s="3"/>
      <c r="AQ894" s="23">
        <f t="shared" si="811"/>
        <v>-1.899999999999924E-2</v>
      </c>
      <c r="AR894" s="23">
        <f t="shared" si="834"/>
        <v>-2.0999999999999908E-2</v>
      </c>
      <c r="AS894" s="23">
        <f t="shared" si="835"/>
        <v>0.1720000000000006</v>
      </c>
      <c r="AT894" s="23">
        <f t="shared" si="813"/>
        <v>0.11700000000000088</v>
      </c>
      <c r="AU894" s="23">
        <f t="shared" si="814"/>
        <v>5.5000000000000604E-2</v>
      </c>
      <c r="AV894" s="23">
        <f t="shared" si="815"/>
        <v>5.0000000000007816E-3</v>
      </c>
      <c r="AW894" s="23">
        <f t="shared" si="816"/>
        <v>1.8000000000000682E-2</v>
      </c>
      <c r="AX894" s="23">
        <f t="shared" si="817"/>
        <v>2.0000000000000462E-2</v>
      </c>
      <c r="AY894" s="23">
        <f t="shared" si="818"/>
        <v>-1.9999999999997797E-3</v>
      </c>
      <c r="AZ894" s="23">
        <f t="shared" si="819"/>
        <v>-1.1999999999999567E-2</v>
      </c>
      <c r="BA894" s="23">
        <f t="shared" si="820"/>
        <v>0.15500000000000025</v>
      </c>
      <c r="BB894" s="23">
        <f t="shared" si="821"/>
        <v>0.11100000000000065</v>
      </c>
      <c r="BC894" s="23">
        <f t="shared" si="822"/>
        <v>6.6000000000000725E-2</v>
      </c>
      <c r="BD894" s="23">
        <f t="shared" si="823"/>
        <v>4.0000000000000036E-2</v>
      </c>
      <c r="BE894" s="23">
        <f t="shared" si="824"/>
        <v>3.0000000000001137E-3</v>
      </c>
      <c r="BF894" s="23">
        <f t="shared" si="825"/>
        <v>-7.1999999999999176E-2</v>
      </c>
      <c r="BG894" s="23">
        <f t="shared" si="826"/>
        <v>-3.4499999999999531E-2</v>
      </c>
      <c r="BH894" s="23">
        <f t="shared" si="827"/>
        <v>-0.72399999999999931</v>
      </c>
      <c r="BI894" s="23">
        <f t="shared" si="828"/>
        <v>6.6000000000000725E-2</v>
      </c>
      <c r="BJ894" s="23">
        <f t="shared" si="829"/>
        <v>-0.22399999999999931</v>
      </c>
      <c r="BK894" s="23">
        <f t="shared" si="830"/>
        <v>6.0000000000002274E-3</v>
      </c>
      <c r="BL894" s="23">
        <f t="shared" si="831"/>
        <v>-6.3999999999999169E-2</v>
      </c>
      <c r="BM894" s="23">
        <f t="shared" si="832"/>
        <v>0.21600000000000019</v>
      </c>
      <c r="BN894" s="23">
        <f t="shared" si="833"/>
        <v>0.20600000000000041</v>
      </c>
      <c r="BP894" s="8">
        <f t="shared" si="836"/>
        <v>1.899999999999924E-2</v>
      </c>
      <c r="BQ894" s="8">
        <f t="shared" si="837"/>
        <v>2.0999999999999908E-2</v>
      </c>
      <c r="BR894" s="8">
        <f t="shared" si="838"/>
        <v>0.1720000000000006</v>
      </c>
      <c r="BS894" s="8">
        <f t="shared" si="839"/>
        <v>0.11700000000000088</v>
      </c>
      <c r="BT894" s="8">
        <f t="shared" si="840"/>
        <v>5.5000000000000604E-2</v>
      </c>
      <c r="BU894" s="8">
        <f t="shared" si="841"/>
        <v>5.0000000000007816E-3</v>
      </c>
      <c r="BV894" s="8">
        <f t="shared" si="842"/>
        <v>1.8000000000000682E-2</v>
      </c>
      <c r="BW894" s="8">
        <f t="shared" si="843"/>
        <v>2.0000000000000462E-2</v>
      </c>
      <c r="BX894" s="8">
        <f t="shared" si="844"/>
        <v>1.9999999999997797E-3</v>
      </c>
      <c r="BY894" s="8">
        <f t="shared" si="845"/>
        <v>1.1999999999999567E-2</v>
      </c>
      <c r="BZ894" s="8">
        <f t="shared" si="846"/>
        <v>0.15500000000000025</v>
      </c>
      <c r="CA894" s="8">
        <f t="shared" si="847"/>
        <v>0.11100000000000065</v>
      </c>
      <c r="CB894" s="8">
        <f t="shared" si="848"/>
        <v>6.6000000000000725E-2</v>
      </c>
      <c r="CC894" s="8">
        <f t="shared" si="849"/>
        <v>4.0000000000000036E-2</v>
      </c>
      <c r="CD894" s="8">
        <f t="shared" si="850"/>
        <v>3.0000000000001137E-3</v>
      </c>
      <c r="CE894" s="8">
        <f t="shared" si="851"/>
        <v>7.1999999999999176E-2</v>
      </c>
      <c r="CF894" s="8">
        <f t="shared" si="852"/>
        <v>3.4499999999999531E-2</v>
      </c>
      <c r="CG894" s="8">
        <f t="shared" si="853"/>
        <v>0.72399999999999931</v>
      </c>
      <c r="CH894" s="8">
        <f t="shared" si="854"/>
        <v>6.6000000000000725E-2</v>
      </c>
      <c r="CI894" s="8">
        <f t="shared" si="855"/>
        <v>0.22399999999999931</v>
      </c>
      <c r="CJ894" s="8">
        <f t="shared" si="856"/>
        <v>6.0000000000002274E-3</v>
      </c>
      <c r="CK894" s="8">
        <f t="shared" si="857"/>
        <v>6.3999999999999169E-2</v>
      </c>
      <c r="CL894" s="8">
        <f t="shared" si="858"/>
        <v>0.21600000000000019</v>
      </c>
      <c r="CM894" s="8">
        <f t="shared" si="859"/>
        <v>0.20600000000000041</v>
      </c>
      <c r="CN894" s="8"/>
    </row>
    <row r="895" spans="1:92">
      <c r="A895" s="1">
        <f t="shared" si="860"/>
        <v>893</v>
      </c>
      <c r="B895" s="19"/>
      <c r="C895" s="1">
        <v>5</v>
      </c>
      <c r="D895" s="4">
        <f t="shared" si="810"/>
        <v>35</v>
      </c>
      <c r="E895" s="4" t="s">
        <v>157</v>
      </c>
      <c r="F895" s="4">
        <v>1</v>
      </c>
      <c r="G895" s="4" t="s">
        <v>16</v>
      </c>
      <c r="H895" s="4" t="s">
        <v>25</v>
      </c>
      <c r="I895" s="4"/>
      <c r="J895" s="5">
        <v>92.4</v>
      </c>
      <c r="K895" s="67">
        <v>8.2000000000000003E-2</v>
      </c>
      <c r="L895" s="40">
        <v>7.2930000000000001</v>
      </c>
      <c r="M895" s="132" t="s">
        <v>225</v>
      </c>
      <c r="N895" s="1" t="s">
        <v>15</v>
      </c>
      <c r="O895" s="23">
        <v>7.1790000000000003</v>
      </c>
      <c r="P895" s="1" t="s">
        <v>9</v>
      </c>
      <c r="Q895" s="3" t="s">
        <v>227</v>
      </c>
      <c r="R895" s="23">
        <v>7.3730000000000002</v>
      </c>
      <c r="S895" s="23">
        <v>7.2610000000000001</v>
      </c>
      <c r="T895" s="23">
        <v>7.6159999999999997</v>
      </c>
      <c r="U895" s="23">
        <v>7.3470000000000004</v>
      </c>
      <c r="V895" s="23">
        <v>7.3769999999999998</v>
      </c>
      <c r="W895" s="23">
        <v>7.319</v>
      </c>
      <c r="X895" s="23">
        <v>7.3259999999999996</v>
      </c>
      <c r="Y895" s="23">
        <v>7.3090000000000002</v>
      </c>
      <c r="Z895" s="23">
        <v>7.2949999999999999</v>
      </c>
      <c r="AA895" s="23">
        <v>7.2869999999999999</v>
      </c>
      <c r="AB895" s="23">
        <v>7.4749999999999996</v>
      </c>
      <c r="AC895" s="23">
        <v>7.4020000000000001</v>
      </c>
      <c r="AD895" s="23">
        <v>7.3540000000000001</v>
      </c>
      <c r="AE895" s="23">
        <v>7.3570000000000002</v>
      </c>
      <c r="AF895" s="23">
        <v>7.3380000000000001</v>
      </c>
      <c r="AG895" s="23">
        <v>7.1779999999999999</v>
      </c>
      <c r="AH895" s="6">
        <f t="shared" si="806"/>
        <v>7.258</v>
      </c>
      <c r="AI895" s="16">
        <v>6.8</v>
      </c>
      <c r="AJ895" s="16">
        <v>7.29</v>
      </c>
      <c r="AK895" s="16">
        <v>7.03</v>
      </c>
      <c r="AL895" s="7">
        <v>7.2</v>
      </c>
      <c r="AM895" s="7">
        <v>7.13</v>
      </c>
      <c r="AN895" s="16">
        <v>7.29</v>
      </c>
      <c r="AO895" s="16">
        <v>7.25</v>
      </c>
      <c r="AP895" s="3"/>
      <c r="AQ895" s="23">
        <f t="shared" si="811"/>
        <v>8.0000000000000071E-2</v>
      </c>
      <c r="AR895" s="23">
        <f t="shared" si="834"/>
        <v>-3.2000000000000028E-2</v>
      </c>
      <c r="AS895" s="23">
        <f t="shared" si="835"/>
        <v>0.32299999999999951</v>
      </c>
      <c r="AT895" s="23">
        <f t="shared" si="813"/>
        <v>5.400000000000027E-2</v>
      </c>
      <c r="AU895" s="23">
        <f t="shared" si="814"/>
        <v>8.3999999999999631E-2</v>
      </c>
      <c r="AV895" s="23">
        <f t="shared" si="815"/>
        <v>2.5999999999999801E-2</v>
      </c>
      <c r="AW895" s="23">
        <f t="shared" si="816"/>
        <v>3.2999999999999474E-2</v>
      </c>
      <c r="AX895" s="23">
        <f t="shared" si="817"/>
        <v>1.6000000000000014E-2</v>
      </c>
      <c r="AY895" s="23">
        <f t="shared" si="818"/>
        <v>1.9999999999997797E-3</v>
      </c>
      <c r="AZ895" s="23">
        <f t="shared" si="819"/>
        <v>-6.0000000000002274E-3</v>
      </c>
      <c r="BA895" s="23">
        <f t="shared" si="820"/>
        <v>0.1819999999999995</v>
      </c>
      <c r="BB895" s="23">
        <f t="shared" si="821"/>
        <v>0.10899999999999999</v>
      </c>
      <c r="BC895" s="23">
        <f t="shared" si="822"/>
        <v>6.0999999999999943E-2</v>
      </c>
      <c r="BD895" s="23">
        <f t="shared" si="823"/>
        <v>6.4000000000000057E-2</v>
      </c>
      <c r="BE895" s="23">
        <f t="shared" si="824"/>
        <v>4.4999999999999929E-2</v>
      </c>
      <c r="BF895" s="23">
        <f t="shared" si="825"/>
        <v>-0.11500000000000021</v>
      </c>
      <c r="BG895" s="23">
        <f t="shared" si="826"/>
        <v>-3.5000000000000142E-2</v>
      </c>
      <c r="BH895" s="23">
        <f t="shared" si="827"/>
        <v>-0.49300000000000033</v>
      </c>
      <c r="BI895" s="23">
        <f t="shared" si="828"/>
        <v>-3.0000000000001137E-3</v>
      </c>
      <c r="BJ895" s="23">
        <f t="shared" si="829"/>
        <v>-0.2629999999999999</v>
      </c>
      <c r="BK895" s="23">
        <f t="shared" si="830"/>
        <v>-9.2999999999999972E-2</v>
      </c>
      <c r="BL895" s="23">
        <f t="shared" si="831"/>
        <v>-0.16300000000000026</v>
      </c>
      <c r="BM895" s="23">
        <f t="shared" si="832"/>
        <v>-3.0000000000001137E-3</v>
      </c>
      <c r="BN895" s="23">
        <f t="shared" si="833"/>
        <v>-4.3000000000000149E-2</v>
      </c>
      <c r="BP895" s="8">
        <f t="shared" si="836"/>
        <v>8.0000000000000071E-2</v>
      </c>
      <c r="BQ895" s="8">
        <f t="shared" si="837"/>
        <v>3.2000000000000028E-2</v>
      </c>
      <c r="BR895" s="8">
        <f t="shared" si="838"/>
        <v>0.32299999999999951</v>
      </c>
      <c r="BS895" s="8">
        <f t="shared" si="839"/>
        <v>5.400000000000027E-2</v>
      </c>
      <c r="BT895" s="8">
        <f t="shared" si="840"/>
        <v>8.3999999999999631E-2</v>
      </c>
      <c r="BU895" s="8">
        <f t="shared" si="841"/>
        <v>2.5999999999999801E-2</v>
      </c>
      <c r="BV895" s="8">
        <f t="shared" si="842"/>
        <v>3.2999999999999474E-2</v>
      </c>
      <c r="BW895" s="8">
        <f t="shared" si="843"/>
        <v>1.6000000000000014E-2</v>
      </c>
      <c r="BX895" s="8">
        <f t="shared" si="844"/>
        <v>1.9999999999997797E-3</v>
      </c>
      <c r="BY895" s="8">
        <f t="shared" si="845"/>
        <v>6.0000000000002274E-3</v>
      </c>
      <c r="BZ895" s="8">
        <f t="shared" si="846"/>
        <v>0.1819999999999995</v>
      </c>
      <c r="CA895" s="8">
        <f t="shared" si="847"/>
        <v>0.10899999999999999</v>
      </c>
      <c r="CB895" s="8">
        <f t="shared" si="848"/>
        <v>6.0999999999999943E-2</v>
      </c>
      <c r="CC895" s="8">
        <f t="shared" si="849"/>
        <v>6.4000000000000057E-2</v>
      </c>
      <c r="CD895" s="8">
        <f t="shared" si="850"/>
        <v>4.4999999999999929E-2</v>
      </c>
      <c r="CE895" s="8">
        <f t="shared" si="851"/>
        <v>0.11500000000000021</v>
      </c>
      <c r="CF895" s="8">
        <f t="shared" si="852"/>
        <v>3.5000000000000142E-2</v>
      </c>
      <c r="CG895" s="8">
        <f t="shared" si="853"/>
        <v>0.49300000000000033</v>
      </c>
      <c r="CH895" s="8">
        <f t="shared" si="854"/>
        <v>3.0000000000001137E-3</v>
      </c>
      <c r="CI895" s="8">
        <f t="shared" si="855"/>
        <v>0.2629999999999999</v>
      </c>
      <c r="CJ895" s="8">
        <f t="shared" si="856"/>
        <v>9.2999999999999972E-2</v>
      </c>
      <c r="CK895" s="8">
        <f t="shared" si="857"/>
        <v>0.16300000000000026</v>
      </c>
      <c r="CL895" s="8">
        <f t="shared" si="858"/>
        <v>3.0000000000001137E-3</v>
      </c>
      <c r="CM895" s="8">
        <f t="shared" si="859"/>
        <v>4.3000000000000149E-2</v>
      </c>
      <c r="CN895" s="8"/>
    </row>
    <row r="896" spans="1:92">
      <c r="A896" s="1">
        <f t="shared" si="860"/>
        <v>894</v>
      </c>
      <c r="B896" s="19"/>
      <c r="C896" s="1">
        <v>5</v>
      </c>
      <c r="D896" s="4">
        <f t="shared" si="810"/>
        <v>35</v>
      </c>
      <c r="E896" s="4" t="s">
        <v>135</v>
      </c>
      <c r="F896" s="4">
        <v>1</v>
      </c>
      <c r="G896" s="4" t="s">
        <v>13</v>
      </c>
      <c r="H896" s="4" t="s">
        <v>19</v>
      </c>
      <c r="I896" s="4"/>
      <c r="J896" s="5">
        <v>86.5</v>
      </c>
      <c r="K896" s="67">
        <v>0.314</v>
      </c>
      <c r="L896" s="40">
        <v>7.2989999999999995</v>
      </c>
      <c r="M896" s="132" t="s">
        <v>225</v>
      </c>
      <c r="N896" s="1" t="s">
        <v>15</v>
      </c>
      <c r="O896" s="23">
        <v>7.2739999999999991</v>
      </c>
      <c r="P896" s="1" t="s">
        <v>9</v>
      </c>
      <c r="Q896" s="3" t="s">
        <v>227</v>
      </c>
      <c r="R896" s="23">
        <v>7.6749999999999998</v>
      </c>
      <c r="S896" s="23">
        <v>7.4829999999999997</v>
      </c>
      <c r="T896" s="23">
        <v>7.7210000000000001</v>
      </c>
      <c r="U896" s="38"/>
      <c r="V896" s="23">
        <v>7.5720000000000001</v>
      </c>
      <c r="W896" s="23">
        <v>7.5030000000000001</v>
      </c>
      <c r="X896" s="23">
        <v>7.4569999999999999</v>
      </c>
      <c r="Y896" s="23">
        <v>7.42</v>
      </c>
      <c r="Z896" s="23">
        <v>7.3520000000000003</v>
      </c>
      <c r="AA896" s="23">
        <v>7.3390000000000004</v>
      </c>
      <c r="AB896" s="23">
        <v>7.6319999999999997</v>
      </c>
      <c r="AC896" s="23">
        <v>7.6020000000000003</v>
      </c>
      <c r="AD896" s="23">
        <v>7.5620000000000003</v>
      </c>
      <c r="AE896" s="23">
        <v>7.4770000000000003</v>
      </c>
      <c r="AF896" s="23">
        <v>7.5119999999999996</v>
      </c>
      <c r="AG896" s="23">
        <v>7.1660000000000004</v>
      </c>
      <c r="AH896" s="6">
        <f t="shared" si="806"/>
        <v>7.3390000000000004</v>
      </c>
      <c r="AI896" s="16">
        <v>8.2899999999999991</v>
      </c>
      <c r="AJ896" s="16">
        <v>7.62</v>
      </c>
      <c r="AK896" s="16">
        <v>6.85</v>
      </c>
      <c r="AL896" s="7">
        <v>7.71</v>
      </c>
      <c r="AM896" s="7">
        <v>7.56</v>
      </c>
      <c r="AN896" s="16">
        <v>7.59</v>
      </c>
      <c r="AO896" s="16">
        <v>7.39</v>
      </c>
      <c r="AP896" s="3"/>
      <c r="AQ896" s="23">
        <f t="shared" si="811"/>
        <v>0.37600000000000033</v>
      </c>
      <c r="AR896" s="23">
        <f t="shared" si="834"/>
        <v>0.18400000000000016</v>
      </c>
      <c r="AS896" s="23">
        <f t="shared" si="835"/>
        <v>0.4220000000000006</v>
      </c>
      <c r="AT896" s="23" t="str">
        <f t="shared" si="813"/>
        <v/>
      </c>
      <c r="AU896" s="23">
        <f t="shared" si="814"/>
        <v>0.27300000000000058</v>
      </c>
      <c r="AV896" s="23">
        <f t="shared" si="815"/>
        <v>0.20400000000000063</v>
      </c>
      <c r="AW896" s="23">
        <f t="shared" si="816"/>
        <v>0.15800000000000036</v>
      </c>
      <c r="AX896" s="23">
        <f t="shared" si="817"/>
        <v>0.12100000000000044</v>
      </c>
      <c r="AY896" s="23">
        <f t="shared" si="818"/>
        <v>5.3000000000000824E-2</v>
      </c>
      <c r="AZ896" s="23">
        <f t="shared" si="819"/>
        <v>4.0000000000000924E-2</v>
      </c>
      <c r="BA896" s="23">
        <f t="shared" si="820"/>
        <v>0.33300000000000018</v>
      </c>
      <c r="BB896" s="23">
        <f t="shared" si="821"/>
        <v>0.30300000000000082</v>
      </c>
      <c r="BC896" s="23">
        <f t="shared" si="822"/>
        <v>0.26300000000000079</v>
      </c>
      <c r="BD896" s="23">
        <f t="shared" si="823"/>
        <v>0.17800000000000082</v>
      </c>
      <c r="BE896" s="23">
        <f t="shared" si="824"/>
        <v>0.21300000000000008</v>
      </c>
      <c r="BF896" s="23">
        <f t="shared" si="825"/>
        <v>-0.13299999999999912</v>
      </c>
      <c r="BG896" s="23">
        <f t="shared" si="826"/>
        <v>4.0000000000000924E-2</v>
      </c>
      <c r="BH896" s="23">
        <f t="shared" si="827"/>
        <v>0.99099999999999966</v>
      </c>
      <c r="BI896" s="23">
        <f t="shared" si="828"/>
        <v>0.32100000000000062</v>
      </c>
      <c r="BJ896" s="23">
        <f t="shared" si="829"/>
        <v>-0.44899999999999984</v>
      </c>
      <c r="BK896" s="23">
        <f t="shared" si="830"/>
        <v>0.41100000000000048</v>
      </c>
      <c r="BL896" s="23">
        <f t="shared" si="831"/>
        <v>0.26100000000000012</v>
      </c>
      <c r="BM896" s="23">
        <f t="shared" si="832"/>
        <v>0.29100000000000037</v>
      </c>
      <c r="BN896" s="23">
        <f t="shared" si="833"/>
        <v>9.1000000000000192E-2</v>
      </c>
      <c r="BP896" s="8">
        <f t="shared" si="836"/>
        <v>0.37600000000000033</v>
      </c>
      <c r="BQ896" s="8">
        <f t="shared" si="837"/>
        <v>0.18400000000000016</v>
      </c>
      <c r="BR896" s="8">
        <f t="shared" si="838"/>
        <v>0.4220000000000006</v>
      </c>
      <c r="BS896" s="8" t="str">
        <f t="shared" si="839"/>
        <v/>
      </c>
      <c r="BT896" s="8">
        <f t="shared" si="840"/>
        <v>0.27300000000000058</v>
      </c>
      <c r="BU896" s="8">
        <f t="shared" si="841"/>
        <v>0.20400000000000063</v>
      </c>
      <c r="BV896" s="8">
        <f t="shared" si="842"/>
        <v>0.15800000000000036</v>
      </c>
      <c r="BW896" s="8">
        <f t="shared" si="843"/>
        <v>0.12100000000000044</v>
      </c>
      <c r="BX896" s="8">
        <f t="shared" si="844"/>
        <v>5.3000000000000824E-2</v>
      </c>
      <c r="BY896" s="8">
        <f t="shared" si="845"/>
        <v>4.0000000000000924E-2</v>
      </c>
      <c r="BZ896" s="8">
        <f t="shared" si="846"/>
        <v>0.33300000000000018</v>
      </c>
      <c r="CA896" s="8">
        <f t="shared" si="847"/>
        <v>0.30300000000000082</v>
      </c>
      <c r="CB896" s="8">
        <f t="shared" si="848"/>
        <v>0.26300000000000079</v>
      </c>
      <c r="CC896" s="8">
        <f t="shared" si="849"/>
        <v>0.17800000000000082</v>
      </c>
      <c r="CD896" s="8">
        <f t="shared" si="850"/>
        <v>0.21300000000000008</v>
      </c>
      <c r="CE896" s="8">
        <f t="shared" si="851"/>
        <v>0.13299999999999912</v>
      </c>
      <c r="CF896" s="8">
        <f t="shared" si="852"/>
        <v>4.0000000000000924E-2</v>
      </c>
      <c r="CG896" s="8">
        <f t="shared" si="853"/>
        <v>0.99099999999999966</v>
      </c>
      <c r="CH896" s="8">
        <f t="shared" si="854"/>
        <v>0.32100000000000062</v>
      </c>
      <c r="CI896" s="8">
        <f t="shared" si="855"/>
        <v>0.44899999999999984</v>
      </c>
      <c r="CJ896" s="8">
        <f t="shared" si="856"/>
        <v>0.41100000000000048</v>
      </c>
      <c r="CK896" s="8">
        <f t="shared" si="857"/>
        <v>0.26100000000000012</v>
      </c>
      <c r="CL896" s="8">
        <f t="shared" si="858"/>
        <v>0.29100000000000037</v>
      </c>
      <c r="CM896" s="8">
        <f t="shared" si="859"/>
        <v>9.1000000000000192E-2</v>
      </c>
      <c r="CN896" s="8"/>
    </row>
    <row r="897" spans="1:92">
      <c r="A897" s="1">
        <f t="shared" si="860"/>
        <v>895</v>
      </c>
      <c r="B897" s="19"/>
      <c r="C897" s="1">
        <v>5</v>
      </c>
      <c r="D897" s="4">
        <f t="shared" si="810"/>
        <v>35</v>
      </c>
      <c r="E897" s="4" t="s">
        <v>162</v>
      </c>
      <c r="F897" s="4">
        <v>3</v>
      </c>
      <c r="G897" s="4" t="s">
        <v>13</v>
      </c>
      <c r="H897" s="4" t="s">
        <v>19</v>
      </c>
      <c r="I897" s="4"/>
      <c r="J897" s="5">
        <v>98.2</v>
      </c>
      <c r="K897" s="72"/>
      <c r="L897" s="41">
        <v>3.9139999999999993</v>
      </c>
      <c r="M897" s="132" t="s">
        <v>127</v>
      </c>
      <c r="N897" s="1" t="s">
        <v>15</v>
      </c>
      <c r="O897" s="23">
        <v>3.9139999999999993</v>
      </c>
      <c r="P897" s="1" t="s">
        <v>9</v>
      </c>
      <c r="Q897" s="3" t="s">
        <v>227</v>
      </c>
      <c r="R897" s="23">
        <v>4.2240000000000002</v>
      </c>
      <c r="S897" s="23">
        <v>4.1150000000000002</v>
      </c>
      <c r="T897" s="23">
        <v>4.1120000000000001</v>
      </c>
      <c r="U897" s="23">
        <v>3.5870000000000002</v>
      </c>
      <c r="V897" s="23">
        <v>3.8460000000000001</v>
      </c>
      <c r="W897" s="38"/>
      <c r="X897" s="38"/>
      <c r="Y897" s="38"/>
      <c r="Z897" s="23">
        <v>3.9350000000000001</v>
      </c>
      <c r="AA897" s="38"/>
      <c r="AB897" s="23">
        <v>4.0629999999999997</v>
      </c>
      <c r="AC897" s="23">
        <v>4.0629999999999997</v>
      </c>
      <c r="AD897" s="23">
        <v>4.0810000000000004</v>
      </c>
      <c r="AE897" s="23">
        <v>3.9409999999999998</v>
      </c>
      <c r="AF897" s="23">
        <v>4.1050000000000004</v>
      </c>
      <c r="AG897" s="23">
        <v>3.649</v>
      </c>
      <c r="AH897" s="6">
        <f t="shared" si="806"/>
        <v>3.8770000000000002</v>
      </c>
      <c r="AI897" s="16">
        <v>3.68</v>
      </c>
      <c r="AJ897" s="16">
        <v>3.98</v>
      </c>
      <c r="AK897" s="16">
        <v>3.71</v>
      </c>
      <c r="AL897" s="7">
        <v>3.9</v>
      </c>
      <c r="AM897" s="7">
        <v>3.84</v>
      </c>
      <c r="AN897" s="16">
        <v>4.1500000000000004</v>
      </c>
      <c r="AO897" s="16">
        <v>4.13</v>
      </c>
      <c r="AP897" s="3"/>
      <c r="AQ897" s="23">
        <f t="shared" si="811"/>
        <v>0.31000000000000094</v>
      </c>
      <c r="AR897" s="23">
        <f t="shared" si="834"/>
        <v>0.20100000000000096</v>
      </c>
      <c r="AS897" s="23">
        <f t="shared" si="835"/>
        <v>0.19800000000000084</v>
      </c>
      <c r="AT897" s="23">
        <f t="shared" si="813"/>
        <v>-0.32699999999999907</v>
      </c>
      <c r="AU897" s="23">
        <f t="shared" si="814"/>
        <v>-6.7999999999999172E-2</v>
      </c>
      <c r="AV897" s="23" t="str">
        <f t="shared" si="815"/>
        <v/>
      </c>
      <c r="AW897" s="23" t="str">
        <f t="shared" si="816"/>
        <v/>
      </c>
      <c r="AX897" s="23" t="str">
        <f t="shared" si="817"/>
        <v/>
      </c>
      <c r="AY897" s="23">
        <f t="shared" si="818"/>
        <v>2.1000000000000796E-2</v>
      </c>
      <c r="AZ897" s="23" t="str">
        <f t="shared" si="819"/>
        <v/>
      </c>
      <c r="BA897" s="23">
        <f t="shared" si="820"/>
        <v>0.14900000000000047</v>
      </c>
      <c r="BB897" s="23">
        <f t="shared" si="821"/>
        <v>0.14900000000000047</v>
      </c>
      <c r="BC897" s="23">
        <f t="shared" si="822"/>
        <v>0.16700000000000115</v>
      </c>
      <c r="BD897" s="23">
        <f t="shared" si="823"/>
        <v>2.7000000000000579E-2</v>
      </c>
      <c r="BE897" s="23">
        <f t="shared" si="824"/>
        <v>0.19100000000000117</v>
      </c>
      <c r="BF897" s="23">
        <f t="shared" si="825"/>
        <v>-0.26499999999999924</v>
      </c>
      <c r="BG897" s="23">
        <f t="shared" si="826"/>
        <v>-3.6999999999999034E-2</v>
      </c>
      <c r="BH897" s="23">
        <f t="shared" si="827"/>
        <v>-0.2339999999999991</v>
      </c>
      <c r="BI897" s="23">
        <f t="shared" si="828"/>
        <v>6.6000000000000725E-2</v>
      </c>
      <c r="BJ897" s="23">
        <f t="shared" si="829"/>
        <v>-0.20399999999999929</v>
      </c>
      <c r="BK897" s="23">
        <f t="shared" si="830"/>
        <v>-1.3999999999999346E-2</v>
      </c>
      <c r="BL897" s="23">
        <f t="shared" si="831"/>
        <v>-7.39999999999994E-2</v>
      </c>
      <c r="BM897" s="23">
        <f t="shared" si="832"/>
        <v>0.2360000000000011</v>
      </c>
      <c r="BN897" s="23">
        <f t="shared" si="833"/>
        <v>0.21600000000000064</v>
      </c>
      <c r="BP897" s="8">
        <f t="shared" si="836"/>
        <v>0.31000000000000094</v>
      </c>
      <c r="BQ897" s="8">
        <f t="shared" si="837"/>
        <v>0.20100000000000096</v>
      </c>
      <c r="BR897" s="8">
        <f t="shared" si="838"/>
        <v>0.19800000000000084</v>
      </c>
      <c r="BS897" s="8">
        <f t="shared" si="839"/>
        <v>0.32699999999999907</v>
      </c>
      <c r="BT897" s="8">
        <f t="shared" si="840"/>
        <v>6.7999999999999172E-2</v>
      </c>
      <c r="BU897" s="8" t="str">
        <f t="shared" si="841"/>
        <v/>
      </c>
      <c r="BV897" s="8" t="str">
        <f t="shared" si="842"/>
        <v/>
      </c>
      <c r="BW897" s="8" t="str">
        <f t="shared" si="843"/>
        <v/>
      </c>
      <c r="BX897" s="8">
        <f t="shared" si="844"/>
        <v>2.1000000000000796E-2</v>
      </c>
      <c r="BY897" s="8" t="str">
        <f t="shared" si="845"/>
        <v/>
      </c>
      <c r="BZ897" s="8">
        <f t="shared" si="846"/>
        <v>0.14900000000000047</v>
      </c>
      <c r="CA897" s="8">
        <f t="shared" si="847"/>
        <v>0.14900000000000047</v>
      </c>
      <c r="CB897" s="8">
        <f t="shared" si="848"/>
        <v>0.16700000000000115</v>
      </c>
      <c r="CC897" s="8">
        <f t="shared" si="849"/>
        <v>2.7000000000000579E-2</v>
      </c>
      <c r="CD897" s="8">
        <f t="shared" si="850"/>
        <v>0.19100000000000117</v>
      </c>
      <c r="CE897" s="8">
        <f t="shared" si="851"/>
        <v>0.26499999999999924</v>
      </c>
      <c r="CF897" s="8">
        <f t="shared" si="852"/>
        <v>3.6999999999999034E-2</v>
      </c>
      <c r="CG897" s="8">
        <f t="shared" si="853"/>
        <v>0.2339999999999991</v>
      </c>
      <c r="CH897" s="8">
        <f t="shared" si="854"/>
        <v>6.6000000000000725E-2</v>
      </c>
      <c r="CI897" s="8">
        <f t="shared" si="855"/>
        <v>0.20399999999999929</v>
      </c>
      <c r="CJ897" s="8">
        <f t="shared" si="856"/>
        <v>1.3999999999999346E-2</v>
      </c>
      <c r="CK897" s="8">
        <f t="shared" si="857"/>
        <v>7.39999999999994E-2</v>
      </c>
      <c r="CL897" s="8">
        <f t="shared" si="858"/>
        <v>0.2360000000000011</v>
      </c>
      <c r="CM897" s="8">
        <f t="shared" si="859"/>
        <v>0.21600000000000064</v>
      </c>
      <c r="CN897" s="8"/>
    </row>
    <row r="898" spans="1:92">
      <c r="A898" s="1">
        <f t="shared" si="860"/>
        <v>896</v>
      </c>
      <c r="B898" s="19"/>
      <c r="C898" s="1">
        <v>5</v>
      </c>
      <c r="D898" s="4">
        <f t="shared" si="810"/>
        <v>35</v>
      </c>
      <c r="E898" s="4" t="s">
        <v>163</v>
      </c>
      <c r="F898" s="4">
        <v>3</v>
      </c>
      <c r="G898" s="4" t="s">
        <v>13</v>
      </c>
      <c r="H898" s="4" t="s">
        <v>19</v>
      </c>
      <c r="I898" s="4"/>
      <c r="J898" s="5">
        <v>97.7</v>
      </c>
      <c r="K898" s="72"/>
      <c r="L898" s="41">
        <v>4.7609999999999992</v>
      </c>
      <c r="M898" s="132" t="s">
        <v>127</v>
      </c>
      <c r="N898" s="1" t="s">
        <v>15</v>
      </c>
      <c r="O898" s="23">
        <v>4.7589999999999995</v>
      </c>
      <c r="P898" s="1" t="s">
        <v>9</v>
      </c>
      <c r="Q898" s="3" t="s">
        <v>227</v>
      </c>
      <c r="R898" s="23">
        <v>5.0199999999999996</v>
      </c>
      <c r="S898" s="23">
        <v>4.9109999999999996</v>
      </c>
      <c r="T898" s="23">
        <v>4.8780000000000001</v>
      </c>
      <c r="U898" s="23">
        <v>4.6040000000000001</v>
      </c>
      <c r="V898" s="23">
        <v>4.7750000000000004</v>
      </c>
      <c r="W898" s="38"/>
      <c r="X898" s="38"/>
      <c r="Y898" s="38"/>
      <c r="Z898" s="23">
        <v>4.7709999999999999</v>
      </c>
      <c r="AA898" s="38"/>
      <c r="AB898" s="23">
        <v>4.8460000000000001</v>
      </c>
      <c r="AC898" s="23">
        <v>4.8680000000000003</v>
      </c>
      <c r="AD898" s="23">
        <v>4.8849999999999998</v>
      </c>
      <c r="AE898" s="23">
        <v>4.7039999999999997</v>
      </c>
      <c r="AF898" s="23">
        <v>4.8609999999999998</v>
      </c>
      <c r="AG898" s="23">
        <v>4.5599999999999996</v>
      </c>
      <c r="AH898" s="6">
        <f t="shared" si="806"/>
        <v>4.7104999999999997</v>
      </c>
      <c r="AI898" s="16">
        <v>4.97</v>
      </c>
      <c r="AJ898" s="16">
        <v>4.8499999999999996</v>
      </c>
      <c r="AK898" s="16">
        <v>4.3899999999999997</v>
      </c>
      <c r="AL898" s="7">
        <v>4.87</v>
      </c>
      <c r="AM898" s="7">
        <v>4.79</v>
      </c>
      <c r="AN898" s="16">
        <v>4.88</v>
      </c>
      <c r="AO898" s="16">
        <v>4.84</v>
      </c>
      <c r="AP898" s="3"/>
      <c r="AQ898" s="23">
        <f t="shared" si="811"/>
        <v>0.25900000000000034</v>
      </c>
      <c r="AR898" s="23">
        <f t="shared" si="834"/>
        <v>0.15000000000000036</v>
      </c>
      <c r="AS898" s="23">
        <f t="shared" si="835"/>
        <v>0.11700000000000088</v>
      </c>
      <c r="AT898" s="23">
        <f t="shared" si="813"/>
        <v>-0.15699999999999914</v>
      </c>
      <c r="AU898" s="23">
        <f t="shared" si="814"/>
        <v>1.4000000000001123E-2</v>
      </c>
      <c r="AV898" s="23" t="str">
        <f t="shared" si="815"/>
        <v/>
      </c>
      <c r="AW898" s="23" t="str">
        <f t="shared" si="816"/>
        <v/>
      </c>
      <c r="AX898" s="23" t="str">
        <f t="shared" si="817"/>
        <v/>
      </c>
      <c r="AY898" s="23">
        <f t="shared" si="818"/>
        <v>1.0000000000000675E-2</v>
      </c>
      <c r="AZ898" s="23" t="str">
        <f t="shared" si="819"/>
        <v/>
      </c>
      <c r="BA898" s="23">
        <f t="shared" si="820"/>
        <v>8.5000000000000853E-2</v>
      </c>
      <c r="BB898" s="23">
        <f t="shared" si="821"/>
        <v>0.10700000000000109</v>
      </c>
      <c r="BC898" s="23">
        <f t="shared" si="822"/>
        <v>0.12400000000000055</v>
      </c>
      <c r="BD898" s="23">
        <f t="shared" si="823"/>
        <v>-5.6999999999999496E-2</v>
      </c>
      <c r="BE898" s="23">
        <f t="shared" si="824"/>
        <v>0.10000000000000053</v>
      </c>
      <c r="BF898" s="23">
        <f t="shared" si="825"/>
        <v>-0.20099999999999962</v>
      </c>
      <c r="BG898" s="23">
        <f t="shared" si="826"/>
        <v>-5.0499999999999545E-2</v>
      </c>
      <c r="BH898" s="23">
        <f t="shared" si="827"/>
        <v>0.20900000000000052</v>
      </c>
      <c r="BI898" s="23">
        <f t="shared" si="828"/>
        <v>8.9000000000000412E-2</v>
      </c>
      <c r="BJ898" s="23">
        <f t="shared" si="829"/>
        <v>-0.37099999999999955</v>
      </c>
      <c r="BK898" s="23">
        <f t="shared" si="830"/>
        <v>0.10900000000000087</v>
      </c>
      <c r="BL898" s="23">
        <f t="shared" si="831"/>
        <v>2.9000000000000803E-2</v>
      </c>
      <c r="BM898" s="23">
        <f t="shared" si="832"/>
        <v>0.11900000000000066</v>
      </c>
      <c r="BN898" s="23">
        <f t="shared" si="833"/>
        <v>7.9000000000000625E-2</v>
      </c>
      <c r="BP898" s="8">
        <f t="shared" si="836"/>
        <v>0.25900000000000034</v>
      </c>
      <c r="BQ898" s="8">
        <f t="shared" si="837"/>
        <v>0.15000000000000036</v>
      </c>
      <c r="BR898" s="8">
        <f t="shared" si="838"/>
        <v>0.11700000000000088</v>
      </c>
      <c r="BS898" s="8">
        <f t="shared" si="839"/>
        <v>0.15699999999999914</v>
      </c>
      <c r="BT898" s="8">
        <f t="shared" si="840"/>
        <v>1.4000000000001123E-2</v>
      </c>
      <c r="BU898" s="8" t="str">
        <f t="shared" si="841"/>
        <v/>
      </c>
      <c r="BV898" s="8" t="str">
        <f t="shared" si="842"/>
        <v/>
      </c>
      <c r="BW898" s="8" t="str">
        <f t="shared" si="843"/>
        <v/>
      </c>
      <c r="BX898" s="8">
        <f t="shared" si="844"/>
        <v>1.0000000000000675E-2</v>
      </c>
      <c r="BY898" s="8" t="str">
        <f t="shared" si="845"/>
        <v/>
      </c>
      <c r="BZ898" s="8">
        <f t="shared" si="846"/>
        <v>8.5000000000000853E-2</v>
      </c>
      <c r="CA898" s="8">
        <f t="shared" si="847"/>
        <v>0.10700000000000109</v>
      </c>
      <c r="CB898" s="8">
        <f t="shared" si="848"/>
        <v>0.12400000000000055</v>
      </c>
      <c r="CC898" s="8">
        <f t="shared" si="849"/>
        <v>5.6999999999999496E-2</v>
      </c>
      <c r="CD898" s="8">
        <f t="shared" si="850"/>
        <v>0.10000000000000053</v>
      </c>
      <c r="CE898" s="8">
        <f t="shared" si="851"/>
        <v>0.20099999999999962</v>
      </c>
      <c r="CF898" s="8">
        <f t="shared" si="852"/>
        <v>5.0499999999999545E-2</v>
      </c>
      <c r="CG898" s="8">
        <f t="shared" si="853"/>
        <v>0.20900000000000052</v>
      </c>
      <c r="CH898" s="8">
        <f t="shared" si="854"/>
        <v>8.9000000000000412E-2</v>
      </c>
      <c r="CI898" s="8">
        <f t="shared" si="855"/>
        <v>0.37099999999999955</v>
      </c>
      <c r="CJ898" s="8">
        <f t="shared" si="856"/>
        <v>0.10900000000000087</v>
      </c>
      <c r="CK898" s="8">
        <f t="shared" si="857"/>
        <v>2.9000000000000803E-2</v>
      </c>
      <c r="CL898" s="8">
        <f t="shared" si="858"/>
        <v>0.11900000000000066</v>
      </c>
      <c r="CM898" s="8">
        <f t="shared" si="859"/>
        <v>7.9000000000000625E-2</v>
      </c>
      <c r="CN898" s="8"/>
    </row>
    <row r="899" spans="1:92">
      <c r="A899" s="1">
        <f t="shared" si="860"/>
        <v>897</v>
      </c>
      <c r="B899" s="19"/>
      <c r="C899" s="1">
        <v>5</v>
      </c>
      <c r="D899" s="4">
        <f t="shared" si="810"/>
        <v>35</v>
      </c>
      <c r="E899" s="4" t="s">
        <v>149</v>
      </c>
      <c r="F899" s="4">
        <v>3</v>
      </c>
      <c r="G899" s="4" t="s">
        <v>16</v>
      </c>
      <c r="H899" s="4" t="s">
        <v>25</v>
      </c>
      <c r="I899" s="4"/>
      <c r="J899" s="5">
        <v>96.6</v>
      </c>
      <c r="K899" s="72"/>
      <c r="L899" s="41">
        <v>5.9330000000000007</v>
      </c>
      <c r="M899" s="132" t="s">
        <v>127</v>
      </c>
      <c r="N899" s="1" t="s">
        <v>15</v>
      </c>
      <c r="O899" s="23">
        <v>5.902000000000001</v>
      </c>
      <c r="P899" s="1" t="s">
        <v>9</v>
      </c>
      <c r="Q899" s="3" t="s">
        <v>227</v>
      </c>
      <c r="R899" s="23">
        <v>6.2779999999999996</v>
      </c>
      <c r="S899" s="23">
        <v>5.9950000000000001</v>
      </c>
      <c r="T899" s="23">
        <v>6.3550000000000004</v>
      </c>
      <c r="U899" s="23">
        <v>6.0730000000000004</v>
      </c>
      <c r="V899" s="23">
        <v>6.1230000000000002</v>
      </c>
      <c r="W899" s="38"/>
      <c r="X899" s="38"/>
      <c r="Y899" s="38"/>
      <c r="Z899" s="23">
        <v>5.952</v>
      </c>
      <c r="AA899" s="38"/>
      <c r="AB899" s="23">
        <v>6.4119999999999999</v>
      </c>
      <c r="AC899" s="23">
        <v>6.3339999999999996</v>
      </c>
      <c r="AD899" s="23">
        <v>6.22</v>
      </c>
      <c r="AE899" s="23">
        <v>6.2670000000000003</v>
      </c>
      <c r="AF899" s="23">
        <v>6.0890000000000004</v>
      </c>
      <c r="AG899" s="23">
        <v>5.83</v>
      </c>
      <c r="AH899" s="6">
        <f t="shared" si="806"/>
        <v>5.9595000000000002</v>
      </c>
      <c r="AI899" s="16">
        <v>5.86</v>
      </c>
      <c r="AJ899" s="16">
        <v>5.97</v>
      </c>
      <c r="AK899" s="16">
        <v>5.64</v>
      </c>
      <c r="AL899" s="7">
        <v>5.94</v>
      </c>
      <c r="AM899" s="7">
        <v>5.88</v>
      </c>
      <c r="AN899" s="16">
        <v>5.99</v>
      </c>
      <c r="AO899" s="16">
        <v>5.98</v>
      </c>
      <c r="AP899" s="3"/>
      <c r="AQ899" s="23">
        <f t="shared" si="811"/>
        <v>0.34499999999999886</v>
      </c>
      <c r="AR899" s="23">
        <f t="shared" si="834"/>
        <v>6.1999999999999389E-2</v>
      </c>
      <c r="AS899" s="23">
        <f t="shared" si="835"/>
        <v>0.42199999999999971</v>
      </c>
      <c r="AT899" s="23">
        <f t="shared" si="813"/>
        <v>0.13999999999999968</v>
      </c>
      <c r="AU899" s="23">
        <f t="shared" si="814"/>
        <v>0.1899999999999995</v>
      </c>
      <c r="AV899" s="23" t="str">
        <f t="shared" si="815"/>
        <v/>
      </c>
      <c r="AW899" s="23" t="str">
        <f t="shared" si="816"/>
        <v/>
      </c>
      <c r="AX899" s="23" t="str">
        <f t="shared" si="817"/>
        <v/>
      </c>
      <c r="AY899" s="23">
        <f t="shared" si="818"/>
        <v>1.899999999999924E-2</v>
      </c>
      <c r="AZ899" s="23" t="str">
        <f t="shared" si="819"/>
        <v/>
      </c>
      <c r="BA899" s="23">
        <f t="shared" si="820"/>
        <v>0.4789999999999992</v>
      </c>
      <c r="BB899" s="23">
        <f t="shared" si="821"/>
        <v>0.40099999999999891</v>
      </c>
      <c r="BC899" s="23">
        <f t="shared" si="822"/>
        <v>0.28699999999999903</v>
      </c>
      <c r="BD899" s="23">
        <f t="shared" si="823"/>
        <v>0.33399999999999963</v>
      </c>
      <c r="BE899" s="23">
        <f t="shared" si="824"/>
        <v>0.15599999999999969</v>
      </c>
      <c r="BF899" s="23">
        <f t="shared" si="825"/>
        <v>-0.10300000000000065</v>
      </c>
      <c r="BG899" s="23">
        <f t="shared" si="826"/>
        <v>2.6499999999999524E-2</v>
      </c>
      <c r="BH899" s="23">
        <f t="shared" si="827"/>
        <v>-7.3000000000000398E-2</v>
      </c>
      <c r="BI899" s="23">
        <f t="shared" si="828"/>
        <v>3.6999999999999034E-2</v>
      </c>
      <c r="BJ899" s="23">
        <f t="shared" si="829"/>
        <v>-0.29300000000000104</v>
      </c>
      <c r="BK899" s="23">
        <f t="shared" si="830"/>
        <v>6.9999999999996732E-3</v>
      </c>
      <c r="BL899" s="23">
        <f t="shared" si="831"/>
        <v>-5.3000000000000824E-2</v>
      </c>
      <c r="BM899" s="23">
        <f t="shared" si="832"/>
        <v>5.6999999999999496E-2</v>
      </c>
      <c r="BN899" s="23">
        <f t="shared" si="833"/>
        <v>4.6999999999999709E-2</v>
      </c>
      <c r="BP899" s="8">
        <f t="shared" si="836"/>
        <v>0.34499999999999886</v>
      </c>
      <c r="BQ899" s="8">
        <f t="shared" si="837"/>
        <v>6.1999999999999389E-2</v>
      </c>
      <c r="BR899" s="8">
        <f t="shared" si="838"/>
        <v>0.42199999999999971</v>
      </c>
      <c r="BS899" s="8">
        <f t="shared" si="839"/>
        <v>0.13999999999999968</v>
      </c>
      <c r="BT899" s="8">
        <f t="shared" si="840"/>
        <v>0.1899999999999995</v>
      </c>
      <c r="BU899" s="8" t="str">
        <f t="shared" si="841"/>
        <v/>
      </c>
      <c r="BV899" s="8" t="str">
        <f t="shared" si="842"/>
        <v/>
      </c>
      <c r="BW899" s="8" t="str">
        <f t="shared" si="843"/>
        <v/>
      </c>
      <c r="BX899" s="8">
        <f t="shared" si="844"/>
        <v>1.899999999999924E-2</v>
      </c>
      <c r="BY899" s="8" t="str">
        <f t="shared" si="845"/>
        <v/>
      </c>
      <c r="BZ899" s="8">
        <f t="shared" si="846"/>
        <v>0.4789999999999992</v>
      </c>
      <c r="CA899" s="8">
        <f t="shared" si="847"/>
        <v>0.40099999999999891</v>
      </c>
      <c r="CB899" s="8">
        <f t="shared" si="848"/>
        <v>0.28699999999999903</v>
      </c>
      <c r="CC899" s="8">
        <f t="shared" si="849"/>
        <v>0.33399999999999963</v>
      </c>
      <c r="CD899" s="8">
        <f t="shared" si="850"/>
        <v>0.15599999999999969</v>
      </c>
      <c r="CE899" s="8">
        <f t="shared" si="851"/>
        <v>0.10300000000000065</v>
      </c>
      <c r="CF899" s="8">
        <f t="shared" si="852"/>
        <v>2.6499999999999524E-2</v>
      </c>
      <c r="CG899" s="8">
        <f t="shared" si="853"/>
        <v>7.3000000000000398E-2</v>
      </c>
      <c r="CH899" s="8">
        <f t="shared" si="854"/>
        <v>3.6999999999999034E-2</v>
      </c>
      <c r="CI899" s="8">
        <f t="shared" si="855"/>
        <v>0.29300000000000104</v>
      </c>
      <c r="CJ899" s="8">
        <f t="shared" si="856"/>
        <v>6.9999999999996732E-3</v>
      </c>
      <c r="CK899" s="8">
        <f t="shared" si="857"/>
        <v>5.3000000000000824E-2</v>
      </c>
      <c r="CL899" s="8">
        <f t="shared" si="858"/>
        <v>5.6999999999999496E-2</v>
      </c>
      <c r="CM899" s="8">
        <f t="shared" si="859"/>
        <v>4.6999999999999709E-2</v>
      </c>
      <c r="CN899" s="8"/>
    </row>
    <row r="900" spans="1:92">
      <c r="A900" s="1">
        <f t="shared" si="860"/>
        <v>898</v>
      </c>
      <c r="B900" s="19"/>
      <c r="C900" s="1">
        <v>5</v>
      </c>
      <c r="D900" s="4">
        <f t="shared" ref="D900:D929" si="866">_xlfn.SWITCH(C900,1,12,2,12,3,35,4,35,5,35,6,69,7,69,8,69,9,69,1016)</f>
        <v>35</v>
      </c>
      <c r="E900" s="4" t="s">
        <v>150</v>
      </c>
      <c r="F900" s="4">
        <v>3</v>
      </c>
      <c r="G900" s="4" t="s">
        <v>16</v>
      </c>
      <c r="H900" s="4" t="s">
        <v>24</v>
      </c>
      <c r="I900" s="4"/>
      <c r="J900" s="5">
        <v>97.5</v>
      </c>
      <c r="K900" s="72"/>
      <c r="L900" s="41">
        <v>6.0779999999999985</v>
      </c>
      <c r="M900" s="132" t="s">
        <v>127</v>
      </c>
      <c r="N900" s="1" t="s">
        <v>15</v>
      </c>
      <c r="O900" s="23">
        <v>6.1039999999999992</v>
      </c>
      <c r="P900" s="1" t="s">
        <v>9</v>
      </c>
      <c r="Q900" s="3" t="s">
        <v>227</v>
      </c>
      <c r="R900" s="23">
        <v>6.1680000000000001</v>
      </c>
      <c r="S900" s="23">
        <v>6.0289999999999999</v>
      </c>
      <c r="T900" s="23">
        <v>6.3819999999999997</v>
      </c>
      <c r="U900" s="23">
        <v>6.17</v>
      </c>
      <c r="V900" s="23">
        <v>6.1580000000000004</v>
      </c>
      <c r="W900" s="38"/>
      <c r="X900" s="38"/>
      <c r="Y900" s="38"/>
      <c r="Z900" s="23">
        <v>6.09</v>
      </c>
      <c r="AA900" s="38"/>
      <c r="AB900" s="23">
        <v>6.3</v>
      </c>
      <c r="AC900" s="23">
        <v>6.2309999999999999</v>
      </c>
      <c r="AD900" s="23">
        <v>6.1609999999999996</v>
      </c>
      <c r="AE900" s="23">
        <v>6.1890000000000001</v>
      </c>
      <c r="AF900" s="23">
        <v>6.1070000000000002</v>
      </c>
      <c r="AG900" s="23">
        <v>5.97</v>
      </c>
      <c r="AH900" s="6">
        <f t="shared" si="806"/>
        <v>6.0385</v>
      </c>
      <c r="AI900" s="16">
        <v>5.65</v>
      </c>
      <c r="AJ900" s="16">
        <v>6.22</v>
      </c>
      <c r="AK900" s="16">
        <v>6.01</v>
      </c>
      <c r="AL900" s="7">
        <v>6.11</v>
      </c>
      <c r="AM900" s="7">
        <v>6.04</v>
      </c>
      <c r="AN900" s="16">
        <v>6.15</v>
      </c>
      <c r="AO900" s="16">
        <v>6.14</v>
      </c>
      <c r="AP900" s="3"/>
      <c r="AQ900" s="23">
        <f t="shared" ref="AQ900:AQ929" si="867">IF((R900&lt;&gt;"")*AND($L900&lt;&gt;"")*AND($H900&lt;&gt;"dou"),R900-$L900,"")</f>
        <v>9.0000000000001634E-2</v>
      </c>
      <c r="AR900" s="23">
        <f t="shared" si="834"/>
        <v>-4.89999999999986E-2</v>
      </c>
      <c r="AS900" s="23">
        <f t="shared" si="835"/>
        <v>0.30400000000000116</v>
      </c>
      <c r="AT900" s="23">
        <f t="shared" si="813"/>
        <v>9.2000000000001414E-2</v>
      </c>
      <c r="AU900" s="23">
        <f t="shared" si="814"/>
        <v>8.0000000000001847E-2</v>
      </c>
      <c r="AV900" s="23" t="str">
        <f t="shared" si="815"/>
        <v/>
      </c>
      <c r="AW900" s="23" t="str">
        <f t="shared" si="816"/>
        <v/>
      </c>
      <c r="AX900" s="23" t="str">
        <f t="shared" si="817"/>
        <v/>
      </c>
      <c r="AY900" s="23">
        <f t="shared" si="818"/>
        <v>1.2000000000001343E-2</v>
      </c>
      <c r="AZ900" s="23" t="str">
        <f t="shared" si="819"/>
        <v/>
      </c>
      <c r="BA900" s="23">
        <f t="shared" si="820"/>
        <v>0.22200000000000131</v>
      </c>
      <c r="BB900" s="23">
        <f t="shared" si="821"/>
        <v>0.15300000000000136</v>
      </c>
      <c r="BC900" s="23">
        <f t="shared" si="822"/>
        <v>8.3000000000001073E-2</v>
      </c>
      <c r="BD900" s="23">
        <f t="shared" si="823"/>
        <v>0.11100000000000154</v>
      </c>
      <c r="BE900" s="23">
        <f t="shared" si="824"/>
        <v>2.9000000000001691E-2</v>
      </c>
      <c r="BF900" s="23">
        <f t="shared" si="825"/>
        <v>-0.10799999999999876</v>
      </c>
      <c r="BG900" s="23">
        <f t="shared" si="826"/>
        <v>-3.9499999999998536E-2</v>
      </c>
      <c r="BH900" s="23">
        <f t="shared" si="827"/>
        <v>-0.42799999999999816</v>
      </c>
      <c r="BI900" s="23">
        <f t="shared" si="828"/>
        <v>0.14200000000000124</v>
      </c>
      <c r="BJ900" s="23">
        <f t="shared" si="829"/>
        <v>-6.7999999999998728E-2</v>
      </c>
      <c r="BK900" s="23">
        <f t="shared" si="830"/>
        <v>3.2000000000001805E-2</v>
      </c>
      <c r="BL900" s="23">
        <f t="shared" si="831"/>
        <v>-3.7999999999998479E-2</v>
      </c>
      <c r="BM900" s="23">
        <f t="shared" si="832"/>
        <v>7.200000000000184E-2</v>
      </c>
      <c r="BN900" s="23">
        <f t="shared" si="833"/>
        <v>6.2000000000001165E-2</v>
      </c>
      <c r="BP900" s="8">
        <f t="shared" si="836"/>
        <v>9.0000000000001634E-2</v>
      </c>
      <c r="BQ900" s="8">
        <f t="shared" si="837"/>
        <v>4.89999999999986E-2</v>
      </c>
      <c r="BR900" s="8">
        <f t="shared" si="838"/>
        <v>0.30400000000000116</v>
      </c>
      <c r="BS900" s="8">
        <f t="shared" si="839"/>
        <v>9.2000000000001414E-2</v>
      </c>
      <c r="BT900" s="8">
        <f t="shared" si="840"/>
        <v>8.0000000000001847E-2</v>
      </c>
      <c r="BU900" s="8" t="str">
        <f t="shared" si="841"/>
        <v/>
      </c>
      <c r="BV900" s="8" t="str">
        <f t="shared" si="842"/>
        <v/>
      </c>
      <c r="BW900" s="8" t="str">
        <f t="shared" si="843"/>
        <v/>
      </c>
      <c r="BX900" s="8">
        <f t="shared" si="844"/>
        <v>1.2000000000001343E-2</v>
      </c>
      <c r="BY900" s="8" t="str">
        <f t="shared" si="845"/>
        <v/>
      </c>
      <c r="BZ900" s="8">
        <f t="shared" si="846"/>
        <v>0.22200000000000131</v>
      </c>
      <c r="CA900" s="8">
        <f t="shared" si="847"/>
        <v>0.15300000000000136</v>
      </c>
      <c r="CB900" s="8">
        <f t="shared" si="848"/>
        <v>8.3000000000001073E-2</v>
      </c>
      <c r="CC900" s="8">
        <f t="shared" si="849"/>
        <v>0.11100000000000154</v>
      </c>
      <c r="CD900" s="8">
        <f t="shared" si="850"/>
        <v>2.9000000000001691E-2</v>
      </c>
      <c r="CE900" s="8">
        <f t="shared" si="851"/>
        <v>0.10799999999999876</v>
      </c>
      <c r="CF900" s="8">
        <f t="shared" si="852"/>
        <v>3.9499999999998536E-2</v>
      </c>
      <c r="CG900" s="8">
        <f t="shared" si="853"/>
        <v>0.42799999999999816</v>
      </c>
      <c r="CH900" s="8">
        <f t="shared" si="854"/>
        <v>0.14200000000000124</v>
      </c>
      <c r="CI900" s="8">
        <f t="shared" si="855"/>
        <v>6.7999999999998728E-2</v>
      </c>
      <c r="CJ900" s="8">
        <f t="shared" si="856"/>
        <v>3.2000000000001805E-2</v>
      </c>
      <c r="CK900" s="8">
        <f t="shared" si="857"/>
        <v>3.7999999999998479E-2</v>
      </c>
      <c r="CL900" s="8">
        <f t="shared" si="858"/>
        <v>7.200000000000184E-2</v>
      </c>
      <c r="CM900" s="8">
        <f t="shared" si="859"/>
        <v>6.2000000000001165E-2</v>
      </c>
      <c r="CN900" s="8"/>
    </row>
    <row r="901" spans="1:92">
      <c r="A901" s="1">
        <f t="shared" si="860"/>
        <v>899</v>
      </c>
      <c r="B901" s="19"/>
      <c r="C901" s="1">
        <v>5</v>
      </c>
      <c r="D901" s="4">
        <f t="shared" si="866"/>
        <v>35</v>
      </c>
      <c r="E901" s="4" t="s">
        <v>150</v>
      </c>
      <c r="F901" s="4">
        <v>3</v>
      </c>
      <c r="G901" s="4" t="s">
        <v>16</v>
      </c>
      <c r="H901" s="4" t="s">
        <v>25</v>
      </c>
      <c r="I901" s="4"/>
      <c r="J901" s="5">
        <v>97.7</v>
      </c>
      <c r="K901" s="72"/>
      <c r="L901" s="41">
        <v>6.006000000000002</v>
      </c>
      <c r="M901" s="132" t="s">
        <v>127</v>
      </c>
      <c r="N901" s="1" t="s">
        <v>15</v>
      </c>
      <c r="O901" s="23">
        <v>5.9700000000000006</v>
      </c>
      <c r="P901" s="1" t="s">
        <v>9</v>
      </c>
      <c r="Q901" s="3"/>
      <c r="R901" s="23">
        <v>6.181</v>
      </c>
      <c r="S901" s="23">
        <v>6.1139999999999999</v>
      </c>
      <c r="T901" s="23">
        <v>6.0949999999999998</v>
      </c>
      <c r="U901" s="23">
        <v>5.9589999999999996</v>
      </c>
      <c r="V901" s="23">
        <v>6.0590000000000002</v>
      </c>
      <c r="W901" s="38"/>
      <c r="X901" s="38"/>
      <c r="Y901" s="38"/>
      <c r="Z901" s="23">
        <v>6.0250000000000004</v>
      </c>
      <c r="AA901" s="38"/>
      <c r="AB901" s="23">
        <v>6.1920000000000002</v>
      </c>
      <c r="AC901" s="23">
        <v>6.1959999999999997</v>
      </c>
      <c r="AD901" s="23">
        <v>6.1710000000000003</v>
      </c>
      <c r="AE901" s="23">
        <v>6.0640000000000001</v>
      </c>
      <c r="AF901" s="23">
        <v>6.0880000000000001</v>
      </c>
      <c r="AG901" s="23">
        <v>5.8940000000000001</v>
      </c>
      <c r="AH901" s="6">
        <f t="shared" si="806"/>
        <v>5.9909999999999997</v>
      </c>
      <c r="AI901" s="38"/>
      <c r="AJ901" s="38"/>
      <c r="AK901" s="38"/>
      <c r="AL901" s="38"/>
      <c r="AM901" s="38"/>
      <c r="AN901" s="38"/>
      <c r="AO901" s="38"/>
      <c r="AP901" s="3"/>
      <c r="AQ901" s="23">
        <f t="shared" si="867"/>
        <v>0.17499999999999805</v>
      </c>
      <c r="AR901" s="23">
        <f t="shared" si="834"/>
        <v>0.10799999999999788</v>
      </c>
      <c r="AS901" s="23">
        <f t="shared" si="835"/>
        <v>8.8999999999997748E-2</v>
      </c>
      <c r="AT901" s="23">
        <f t="shared" si="813"/>
        <v>-4.7000000000002373E-2</v>
      </c>
      <c r="AU901" s="23">
        <f t="shared" si="814"/>
        <v>5.299999999999816E-2</v>
      </c>
      <c r="AV901" s="23" t="str">
        <f t="shared" si="815"/>
        <v/>
      </c>
      <c r="AW901" s="23" t="str">
        <f t="shared" si="816"/>
        <v/>
      </c>
      <c r="AX901" s="23" t="str">
        <f t="shared" si="817"/>
        <v/>
      </c>
      <c r="AY901" s="23">
        <f t="shared" si="818"/>
        <v>1.8999999999998352E-2</v>
      </c>
      <c r="AZ901" s="23" t="str">
        <f t="shared" si="819"/>
        <v/>
      </c>
      <c r="BA901" s="23">
        <f t="shared" si="820"/>
        <v>0.18599999999999817</v>
      </c>
      <c r="BB901" s="23">
        <f t="shared" si="821"/>
        <v>0.18999999999999773</v>
      </c>
      <c r="BC901" s="23">
        <f t="shared" si="822"/>
        <v>0.16499999999999826</v>
      </c>
      <c r="BD901" s="23">
        <f t="shared" si="823"/>
        <v>5.7999999999998053E-2</v>
      </c>
      <c r="BE901" s="23">
        <f t="shared" si="824"/>
        <v>8.1999999999998074E-2</v>
      </c>
      <c r="BF901" s="23">
        <f t="shared" si="825"/>
        <v>-0.11200000000000188</v>
      </c>
      <c r="BG901" s="23">
        <f t="shared" si="826"/>
        <v>-1.5000000000002345E-2</v>
      </c>
      <c r="BH901" s="23" t="str">
        <f t="shared" si="827"/>
        <v/>
      </c>
      <c r="BI901" s="23" t="str">
        <f t="shared" si="828"/>
        <v/>
      </c>
      <c r="BJ901" s="23" t="str">
        <f t="shared" si="829"/>
        <v/>
      </c>
      <c r="BK901" s="23" t="str">
        <f t="shared" si="830"/>
        <v/>
      </c>
      <c r="BL901" s="23" t="str">
        <f t="shared" si="831"/>
        <v/>
      </c>
      <c r="BM901" s="23" t="str">
        <f t="shared" si="832"/>
        <v/>
      </c>
      <c r="BN901" s="23" t="str">
        <f t="shared" si="833"/>
        <v/>
      </c>
      <c r="BP901" s="8">
        <f t="shared" si="836"/>
        <v>0.17499999999999805</v>
      </c>
      <c r="BQ901" s="8">
        <f t="shared" si="837"/>
        <v>0.10799999999999788</v>
      </c>
      <c r="BR901" s="8">
        <f t="shared" si="838"/>
        <v>8.8999999999997748E-2</v>
      </c>
      <c r="BS901" s="8">
        <f t="shared" si="839"/>
        <v>4.7000000000002373E-2</v>
      </c>
      <c r="BT901" s="8">
        <f t="shared" si="840"/>
        <v>5.299999999999816E-2</v>
      </c>
      <c r="BU901" s="8" t="str">
        <f t="shared" si="841"/>
        <v/>
      </c>
      <c r="BV901" s="8" t="str">
        <f t="shared" si="842"/>
        <v/>
      </c>
      <c r="BW901" s="8" t="str">
        <f t="shared" si="843"/>
        <v/>
      </c>
      <c r="BX901" s="8">
        <f t="shared" si="844"/>
        <v>1.8999999999998352E-2</v>
      </c>
      <c r="BY901" s="8" t="str">
        <f t="shared" si="845"/>
        <v/>
      </c>
      <c r="BZ901" s="8">
        <f t="shared" si="846"/>
        <v>0.18599999999999817</v>
      </c>
      <c r="CA901" s="8">
        <f t="shared" si="847"/>
        <v>0.18999999999999773</v>
      </c>
      <c r="CB901" s="8">
        <f t="shared" si="848"/>
        <v>0.16499999999999826</v>
      </c>
      <c r="CC901" s="8">
        <f t="shared" si="849"/>
        <v>5.7999999999998053E-2</v>
      </c>
      <c r="CD901" s="8">
        <f t="shared" si="850"/>
        <v>8.1999999999998074E-2</v>
      </c>
      <c r="CE901" s="8">
        <f t="shared" si="851"/>
        <v>0.11200000000000188</v>
      </c>
      <c r="CF901" s="8">
        <f t="shared" si="852"/>
        <v>1.5000000000002345E-2</v>
      </c>
      <c r="CG901" s="8" t="str">
        <f t="shared" si="853"/>
        <v/>
      </c>
      <c r="CH901" s="8" t="str">
        <f t="shared" si="854"/>
        <v/>
      </c>
      <c r="CI901" s="8" t="str">
        <f t="shared" si="855"/>
        <v/>
      </c>
      <c r="CJ901" s="8" t="str">
        <f t="shared" si="856"/>
        <v/>
      </c>
      <c r="CK901" s="8" t="str">
        <f t="shared" si="857"/>
        <v/>
      </c>
      <c r="CL901" s="8" t="str">
        <f t="shared" si="858"/>
        <v/>
      </c>
      <c r="CM901" s="8" t="str">
        <f t="shared" si="859"/>
        <v/>
      </c>
      <c r="CN901" s="8"/>
    </row>
    <row r="902" spans="1:92">
      <c r="A902" s="1">
        <f t="shared" si="860"/>
        <v>900</v>
      </c>
      <c r="B902" s="2" t="s">
        <v>55</v>
      </c>
      <c r="C902" s="1">
        <v>4</v>
      </c>
      <c r="D902" s="4">
        <f t="shared" si="866"/>
        <v>35</v>
      </c>
      <c r="E902" s="4" t="s">
        <v>246</v>
      </c>
      <c r="F902" s="4">
        <v>1</v>
      </c>
      <c r="G902" s="4" t="s">
        <v>13</v>
      </c>
      <c r="H902" s="4" t="s">
        <v>14</v>
      </c>
      <c r="I902" s="4"/>
      <c r="J902" s="5">
        <v>87.5</v>
      </c>
      <c r="K902" s="67">
        <v>0</v>
      </c>
      <c r="L902" s="53">
        <v>2.0230000000000001</v>
      </c>
      <c r="M902" s="132" t="s">
        <v>225</v>
      </c>
      <c r="N902" s="1" t="s">
        <v>15</v>
      </c>
      <c r="O902" s="23">
        <v>2.028</v>
      </c>
      <c r="P902" s="1" t="s">
        <v>9</v>
      </c>
      <c r="Q902" s="3" t="s">
        <v>227</v>
      </c>
      <c r="R902" s="23">
        <v>2.1440000000000001</v>
      </c>
      <c r="S902" s="23">
        <v>2.1960000000000002</v>
      </c>
      <c r="T902" s="23">
        <v>1.9470000000000001</v>
      </c>
      <c r="U902" s="23">
        <v>2.036</v>
      </c>
      <c r="V902" s="23">
        <v>2.15</v>
      </c>
      <c r="W902" s="23">
        <v>2.0720000000000001</v>
      </c>
      <c r="X902" s="23">
        <v>2.0710000000000002</v>
      </c>
      <c r="Y902" s="23">
        <v>2.0750000000000002</v>
      </c>
      <c r="Z902" s="23">
        <v>2.0539999999999998</v>
      </c>
      <c r="AA902" s="23">
        <v>2.028</v>
      </c>
      <c r="AB902" s="23">
        <v>2.1800000000000002</v>
      </c>
      <c r="AC902" s="23">
        <v>2.2909999999999999</v>
      </c>
      <c r="AD902" s="23">
        <v>2.2599999999999998</v>
      </c>
      <c r="AE902" s="23">
        <v>2.016</v>
      </c>
      <c r="AF902" s="23">
        <v>2.0790000000000002</v>
      </c>
      <c r="AG902" s="23">
        <v>1.857</v>
      </c>
      <c r="AH902" s="6">
        <f t="shared" si="806"/>
        <v>1.968</v>
      </c>
      <c r="AI902" s="7">
        <v>2.06</v>
      </c>
      <c r="AJ902" s="7">
        <v>2.0499999999999998</v>
      </c>
      <c r="AK902" s="7">
        <v>1.84</v>
      </c>
      <c r="AL902" s="7">
        <v>2.0499999999999998</v>
      </c>
      <c r="AM902" s="7">
        <v>2</v>
      </c>
      <c r="AN902" s="7">
        <v>2.0699999999999998</v>
      </c>
      <c r="AO902" s="7">
        <v>2.0499999999999998</v>
      </c>
      <c r="AP902" s="3"/>
      <c r="AQ902" s="23">
        <f t="shared" si="867"/>
        <v>0.121</v>
      </c>
      <c r="AR902" s="23">
        <f t="shared" si="834"/>
        <v>0.17300000000000004</v>
      </c>
      <c r="AS902" s="23">
        <f t="shared" si="835"/>
        <v>-7.6000000000000068E-2</v>
      </c>
      <c r="AT902" s="23">
        <f t="shared" si="813"/>
        <v>1.2999999999999901E-2</v>
      </c>
      <c r="AU902" s="23">
        <f t="shared" si="814"/>
        <v>0.12699999999999978</v>
      </c>
      <c r="AV902" s="23">
        <f t="shared" si="815"/>
        <v>4.8999999999999932E-2</v>
      </c>
      <c r="AW902" s="23">
        <f t="shared" si="816"/>
        <v>4.8000000000000043E-2</v>
      </c>
      <c r="AX902" s="23">
        <f t="shared" si="817"/>
        <v>5.2000000000000046E-2</v>
      </c>
      <c r="AY902" s="23">
        <f t="shared" si="818"/>
        <v>3.0999999999999694E-2</v>
      </c>
      <c r="AZ902" s="23">
        <f t="shared" si="819"/>
        <v>4.9999999999998934E-3</v>
      </c>
      <c r="BA902" s="23">
        <f t="shared" si="820"/>
        <v>0.15700000000000003</v>
      </c>
      <c r="BB902" s="23">
        <f t="shared" si="821"/>
        <v>0.26799999999999979</v>
      </c>
      <c r="BC902" s="23">
        <f t="shared" si="822"/>
        <v>0.23699999999999966</v>
      </c>
      <c r="BD902" s="23">
        <f t="shared" si="823"/>
        <v>-7.0000000000001172E-3</v>
      </c>
      <c r="BE902" s="23">
        <f t="shared" si="824"/>
        <v>5.600000000000005E-2</v>
      </c>
      <c r="BF902" s="23">
        <f t="shared" si="825"/>
        <v>-0.16600000000000015</v>
      </c>
      <c r="BG902" s="23">
        <f t="shared" si="826"/>
        <v>-5.500000000000016E-2</v>
      </c>
      <c r="BH902" s="23">
        <f t="shared" si="827"/>
        <v>3.6999999999999922E-2</v>
      </c>
      <c r="BI902" s="23">
        <f t="shared" si="828"/>
        <v>2.6999999999999691E-2</v>
      </c>
      <c r="BJ902" s="23">
        <f t="shared" si="829"/>
        <v>-0.18300000000000005</v>
      </c>
      <c r="BK902" s="23">
        <f t="shared" si="830"/>
        <v>2.6999999999999691E-2</v>
      </c>
      <c r="BL902" s="23">
        <f t="shared" si="831"/>
        <v>-2.3000000000000131E-2</v>
      </c>
      <c r="BM902" s="23">
        <f t="shared" si="832"/>
        <v>4.6999999999999709E-2</v>
      </c>
      <c r="BN902" s="23">
        <f t="shared" si="833"/>
        <v>2.6999999999999691E-2</v>
      </c>
      <c r="BP902" s="8">
        <f t="shared" si="836"/>
        <v>0.121</v>
      </c>
      <c r="BQ902" s="8">
        <f t="shared" si="837"/>
        <v>0.17300000000000004</v>
      </c>
      <c r="BR902" s="8">
        <f t="shared" si="838"/>
        <v>7.6000000000000068E-2</v>
      </c>
      <c r="BS902" s="8">
        <f t="shared" si="839"/>
        <v>1.2999999999999901E-2</v>
      </c>
      <c r="BT902" s="8">
        <f t="shared" si="840"/>
        <v>0.12699999999999978</v>
      </c>
      <c r="BU902" s="8">
        <f t="shared" si="841"/>
        <v>4.8999999999999932E-2</v>
      </c>
      <c r="BV902" s="8">
        <f t="shared" si="842"/>
        <v>4.8000000000000043E-2</v>
      </c>
      <c r="BW902" s="8">
        <f t="shared" si="843"/>
        <v>5.2000000000000046E-2</v>
      </c>
      <c r="BX902" s="8">
        <f t="shared" si="844"/>
        <v>3.0999999999999694E-2</v>
      </c>
      <c r="BY902" s="8">
        <f t="shared" si="845"/>
        <v>4.9999999999998934E-3</v>
      </c>
      <c r="BZ902" s="8">
        <f t="shared" si="846"/>
        <v>0.15700000000000003</v>
      </c>
      <c r="CA902" s="8">
        <f t="shared" si="847"/>
        <v>0.26799999999999979</v>
      </c>
      <c r="CB902" s="8">
        <f t="shared" si="848"/>
        <v>0.23699999999999966</v>
      </c>
      <c r="CC902" s="8">
        <f t="shared" si="849"/>
        <v>7.0000000000001172E-3</v>
      </c>
      <c r="CD902" s="8">
        <f t="shared" si="850"/>
        <v>5.600000000000005E-2</v>
      </c>
      <c r="CE902" s="8">
        <f t="shared" si="851"/>
        <v>0.16600000000000015</v>
      </c>
      <c r="CF902" s="8">
        <f t="shared" si="852"/>
        <v>5.500000000000016E-2</v>
      </c>
      <c r="CG902" s="8">
        <f t="shared" si="853"/>
        <v>3.6999999999999922E-2</v>
      </c>
      <c r="CH902" s="8">
        <f t="shared" si="854"/>
        <v>2.6999999999999691E-2</v>
      </c>
      <c r="CI902" s="8">
        <f t="shared" si="855"/>
        <v>0.18300000000000005</v>
      </c>
      <c r="CJ902" s="8">
        <f t="shared" si="856"/>
        <v>2.6999999999999691E-2</v>
      </c>
      <c r="CK902" s="8">
        <f t="shared" si="857"/>
        <v>2.3000000000000131E-2</v>
      </c>
      <c r="CL902" s="8">
        <f t="shared" si="858"/>
        <v>4.6999999999999709E-2</v>
      </c>
      <c r="CM902" s="8">
        <f t="shared" si="859"/>
        <v>2.6999999999999691E-2</v>
      </c>
      <c r="CN902" s="8"/>
    </row>
    <row r="903" spans="1:92">
      <c r="A903" s="1">
        <f t="shared" si="860"/>
        <v>901</v>
      </c>
      <c r="B903" s="19"/>
      <c r="C903" s="1">
        <v>4</v>
      </c>
      <c r="D903" s="4">
        <f t="shared" si="866"/>
        <v>35</v>
      </c>
      <c r="E903" s="4" t="s">
        <v>247</v>
      </c>
      <c r="F903" s="4">
        <v>3</v>
      </c>
      <c r="G903" s="4" t="s">
        <v>13</v>
      </c>
      <c r="H903" s="4" t="s">
        <v>14</v>
      </c>
      <c r="I903" s="4"/>
      <c r="J903" s="5">
        <v>97.2</v>
      </c>
      <c r="K903" s="72"/>
      <c r="L903" s="53">
        <v>1.798</v>
      </c>
      <c r="M903" s="132" t="s">
        <v>127</v>
      </c>
      <c r="N903" s="1" t="s">
        <v>15</v>
      </c>
      <c r="O903" s="23">
        <v>1.8089999999999999</v>
      </c>
      <c r="P903" s="1" t="s">
        <v>9</v>
      </c>
      <c r="Q903" s="3" t="s">
        <v>227</v>
      </c>
      <c r="R903" s="23">
        <v>1.83</v>
      </c>
      <c r="S903" s="23">
        <v>1.839</v>
      </c>
      <c r="T903" s="23">
        <v>1.65</v>
      </c>
      <c r="U903" s="23">
        <v>1.784</v>
      </c>
      <c r="V903" s="23">
        <v>1.831</v>
      </c>
      <c r="W903" s="50"/>
      <c r="X903" s="50"/>
      <c r="Y903" s="50"/>
      <c r="Z903" s="23">
        <v>1.8129999999999999</v>
      </c>
      <c r="AA903" s="50"/>
      <c r="AB903" s="23">
        <v>1.9359999999999999</v>
      </c>
      <c r="AC903" s="23">
        <v>2.0289999999999999</v>
      </c>
      <c r="AD903" s="23">
        <v>1.9650000000000001</v>
      </c>
      <c r="AE903" s="23">
        <v>1.794</v>
      </c>
      <c r="AF903" s="23">
        <v>1.7410000000000001</v>
      </c>
      <c r="AG903" s="23">
        <v>1.6319999999999999</v>
      </c>
      <c r="AH903" s="6">
        <f t="shared" si="806"/>
        <v>1.6865000000000001</v>
      </c>
      <c r="AI903" s="7">
        <v>1.85</v>
      </c>
      <c r="AJ903" s="7">
        <v>1.81</v>
      </c>
      <c r="AK903" s="7">
        <v>1.6</v>
      </c>
      <c r="AL903" s="7">
        <v>1.84</v>
      </c>
      <c r="AM903" s="7">
        <v>1.79</v>
      </c>
      <c r="AN903" s="7">
        <v>1.82</v>
      </c>
      <c r="AO903" s="7">
        <v>1.81</v>
      </c>
      <c r="AP903" s="3"/>
      <c r="AQ903" s="23">
        <f t="shared" si="867"/>
        <v>3.2000000000000028E-2</v>
      </c>
      <c r="AR903" s="23">
        <f t="shared" si="834"/>
        <v>4.0999999999999925E-2</v>
      </c>
      <c r="AS903" s="23">
        <f t="shared" si="835"/>
        <v>-0.14800000000000013</v>
      </c>
      <c r="AT903" s="23">
        <f t="shared" si="813"/>
        <v>-1.4000000000000012E-2</v>
      </c>
      <c r="AU903" s="23">
        <f t="shared" si="814"/>
        <v>3.2999999999999918E-2</v>
      </c>
      <c r="AV903" s="23" t="str">
        <f t="shared" si="815"/>
        <v/>
      </c>
      <c r="AW903" s="23" t="str">
        <f t="shared" si="816"/>
        <v/>
      </c>
      <c r="AX903" s="23" t="str">
        <f t="shared" si="817"/>
        <v/>
      </c>
      <c r="AY903" s="23">
        <f t="shared" si="818"/>
        <v>1.4999999999999902E-2</v>
      </c>
      <c r="AZ903" s="23" t="str">
        <f t="shared" si="819"/>
        <v/>
      </c>
      <c r="BA903" s="23">
        <f t="shared" si="820"/>
        <v>0.1379999999999999</v>
      </c>
      <c r="BB903" s="23">
        <f t="shared" si="821"/>
        <v>0.23099999999999987</v>
      </c>
      <c r="BC903" s="23">
        <f t="shared" si="822"/>
        <v>0.16700000000000004</v>
      </c>
      <c r="BD903" s="23">
        <f t="shared" si="823"/>
        <v>-4.0000000000000036E-3</v>
      </c>
      <c r="BE903" s="23">
        <f t="shared" si="824"/>
        <v>-5.699999999999994E-2</v>
      </c>
      <c r="BF903" s="23">
        <f t="shared" si="825"/>
        <v>-0.16600000000000015</v>
      </c>
      <c r="BG903" s="23">
        <f t="shared" si="826"/>
        <v>-0.11149999999999993</v>
      </c>
      <c r="BH903" s="23">
        <f t="shared" si="827"/>
        <v>5.2000000000000046E-2</v>
      </c>
      <c r="BI903" s="23">
        <f t="shared" si="828"/>
        <v>1.2000000000000011E-2</v>
      </c>
      <c r="BJ903" s="23">
        <f t="shared" si="829"/>
        <v>-0.19799999999999995</v>
      </c>
      <c r="BK903" s="23">
        <f t="shared" si="830"/>
        <v>4.2000000000000037E-2</v>
      </c>
      <c r="BL903" s="23">
        <f t="shared" si="831"/>
        <v>-8.0000000000000071E-3</v>
      </c>
      <c r="BM903" s="23">
        <f t="shared" si="832"/>
        <v>2.200000000000002E-2</v>
      </c>
      <c r="BN903" s="23">
        <f t="shared" si="833"/>
        <v>1.2000000000000011E-2</v>
      </c>
      <c r="BP903" s="8">
        <f t="shared" si="836"/>
        <v>3.2000000000000028E-2</v>
      </c>
      <c r="BQ903" s="8">
        <f t="shared" si="837"/>
        <v>4.0999999999999925E-2</v>
      </c>
      <c r="BR903" s="8">
        <f t="shared" si="838"/>
        <v>0.14800000000000013</v>
      </c>
      <c r="BS903" s="8">
        <f t="shared" si="839"/>
        <v>1.4000000000000012E-2</v>
      </c>
      <c r="BT903" s="8">
        <f t="shared" si="840"/>
        <v>3.2999999999999918E-2</v>
      </c>
      <c r="BU903" s="8" t="str">
        <f t="shared" si="841"/>
        <v/>
      </c>
      <c r="BV903" s="8" t="str">
        <f t="shared" si="842"/>
        <v/>
      </c>
      <c r="BW903" s="8" t="str">
        <f t="shared" si="843"/>
        <v/>
      </c>
      <c r="BX903" s="8">
        <f t="shared" si="844"/>
        <v>1.4999999999999902E-2</v>
      </c>
      <c r="BY903" s="8" t="str">
        <f t="shared" si="845"/>
        <v/>
      </c>
      <c r="BZ903" s="8">
        <f t="shared" si="846"/>
        <v>0.1379999999999999</v>
      </c>
      <c r="CA903" s="8">
        <f t="shared" si="847"/>
        <v>0.23099999999999987</v>
      </c>
      <c r="CB903" s="8">
        <f t="shared" si="848"/>
        <v>0.16700000000000004</v>
      </c>
      <c r="CC903" s="8">
        <f t="shared" si="849"/>
        <v>4.0000000000000036E-3</v>
      </c>
      <c r="CD903" s="8">
        <f t="shared" si="850"/>
        <v>5.699999999999994E-2</v>
      </c>
      <c r="CE903" s="8">
        <f t="shared" si="851"/>
        <v>0.16600000000000015</v>
      </c>
      <c r="CF903" s="8">
        <f t="shared" si="852"/>
        <v>0.11149999999999993</v>
      </c>
      <c r="CG903" s="8">
        <f t="shared" si="853"/>
        <v>5.2000000000000046E-2</v>
      </c>
      <c r="CH903" s="8">
        <f t="shared" si="854"/>
        <v>1.2000000000000011E-2</v>
      </c>
      <c r="CI903" s="8">
        <f t="shared" si="855"/>
        <v>0.19799999999999995</v>
      </c>
      <c r="CJ903" s="8">
        <f t="shared" si="856"/>
        <v>4.2000000000000037E-2</v>
      </c>
      <c r="CK903" s="8">
        <f t="shared" si="857"/>
        <v>8.0000000000000071E-3</v>
      </c>
      <c r="CL903" s="8">
        <f t="shared" si="858"/>
        <v>2.200000000000002E-2</v>
      </c>
      <c r="CM903" s="8">
        <f t="shared" si="859"/>
        <v>1.2000000000000011E-2</v>
      </c>
      <c r="CN903" s="8"/>
    </row>
    <row r="904" spans="1:92">
      <c r="A904" s="1">
        <f t="shared" si="860"/>
        <v>902</v>
      </c>
      <c r="B904" s="2" t="s">
        <v>338</v>
      </c>
      <c r="C904" s="1">
        <v>8</v>
      </c>
      <c r="D904" s="4">
        <f t="shared" si="866"/>
        <v>69</v>
      </c>
      <c r="E904" s="4" t="s">
        <v>246</v>
      </c>
      <c r="F904" s="4">
        <v>1</v>
      </c>
      <c r="G904" s="4" t="s">
        <v>16</v>
      </c>
      <c r="H904" s="4" t="s">
        <v>192</v>
      </c>
      <c r="I904" s="4"/>
      <c r="J904" s="5">
        <v>92.4</v>
      </c>
      <c r="K904" s="67">
        <v>2E-3</v>
      </c>
      <c r="L904" s="53">
        <v>4.407</v>
      </c>
      <c r="M904" s="132" t="s">
        <v>127</v>
      </c>
      <c r="N904" s="1" t="s">
        <v>15</v>
      </c>
      <c r="O904" s="50"/>
      <c r="P904" s="11"/>
      <c r="Q904" s="3"/>
      <c r="R904" s="23">
        <v>4.4690000000000003</v>
      </c>
      <c r="S904" s="23">
        <v>4.3879999999999999</v>
      </c>
      <c r="T904" s="23">
        <v>4.7949999999999999</v>
      </c>
      <c r="U904" s="23">
        <v>4.5060000000000002</v>
      </c>
      <c r="V904" s="23">
        <v>4.4610000000000003</v>
      </c>
      <c r="W904" s="23">
        <v>4.4480000000000004</v>
      </c>
      <c r="X904" s="23">
        <v>4.4569999999999999</v>
      </c>
      <c r="Y904" s="23">
        <v>4.4379999999999997</v>
      </c>
      <c r="Z904" s="23">
        <v>4.4249999999999998</v>
      </c>
      <c r="AA904" s="11"/>
      <c r="AB904" s="23">
        <v>4.5910000000000002</v>
      </c>
      <c r="AC904" s="23">
        <v>4.5529999999999999</v>
      </c>
      <c r="AD904" s="23">
        <v>4.4980000000000002</v>
      </c>
      <c r="AE904" s="23">
        <v>4.4630000000000001</v>
      </c>
      <c r="AF904" s="23">
        <v>4.4109999999999996</v>
      </c>
      <c r="AG904" s="23">
        <v>4.2960000000000003</v>
      </c>
      <c r="AH904" s="23">
        <f t="shared" ref="AH904:AH909" si="868">SUM(AF904:AG904)/2</f>
        <v>4.3535000000000004</v>
      </c>
      <c r="AI904" s="38"/>
      <c r="AJ904" s="38"/>
      <c r="AK904" s="38"/>
      <c r="AL904" s="38"/>
      <c r="AM904" s="38"/>
      <c r="AN904" s="38"/>
      <c r="AO904" s="38"/>
      <c r="AP904" s="3"/>
      <c r="AQ904" s="23">
        <f t="shared" si="867"/>
        <v>6.2000000000000277E-2</v>
      </c>
      <c r="AR904" s="23">
        <f t="shared" si="834"/>
        <v>-1.9000000000000128E-2</v>
      </c>
      <c r="AS904" s="23">
        <f t="shared" si="835"/>
        <v>0.3879999999999999</v>
      </c>
      <c r="AT904" s="23">
        <f t="shared" si="813"/>
        <v>9.9000000000000199E-2</v>
      </c>
      <c r="AU904" s="23">
        <f t="shared" si="814"/>
        <v>5.400000000000027E-2</v>
      </c>
      <c r="AV904" s="23">
        <f t="shared" si="815"/>
        <v>4.1000000000000369E-2</v>
      </c>
      <c r="AW904" s="23">
        <f t="shared" si="816"/>
        <v>4.9999999999999822E-2</v>
      </c>
      <c r="AX904" s="23">
        <f t="shared" si="817"/>
        <v>3.0999999999999694E-2</v>
      </c>
      <c r="AY904" s="23">
        <f t="shared" si="818"/>
        <v>1.7999999999999794E-2</v>
      </c>
      <c r="AZ904" s="23" t="str">
        <f t="shared" si="819"/>
        <v/>
      </c>
      <c r="BA904" s="23">
        <f t="shared" si="820"/>
        <v>0.18400000000000016</v>
      </c>
      <c r="BB904" s="23">
        <f t="shared" si="821"/>
        <v>0.14599999999999991</v>
      </c>
      <c r="BC904" s="23">
        <f t="shared" si="822"/>
        <v>9.1000000000000192E-2</v>
      </c>
      <c r="BD904" s="23">
        <f t="shared" si="823"/>
        <v>5.600000000000005E-2</v>
      </c>
      <c r="BE904" s="23">
        <f t="shared" si="824"/>
        <v>3.9999999999995595E-3</v>
      </c>
      <c r="BF904" s="23">
        <f t="shared" si="825"/>
        <v>-0.11099999999999977</v>
      </c>
      <c r="BG904" s="23">
        <f t="shared" si="826"/>
        <v>-5.3499999999999659E-2</v>
      </c>
      <c r="BH904" s="23" t="str">
        <f t="shared" si="827"/>
        <v/>
      </c>
      <c r="BI904" s="23" t="str">
        <f t="shared" si="828"/>
        <v/>
      </c>
      <c r="BJ904" s="23" t="str">
        <f t="shared" si="829"/>
        <v/>
      </c>
      <c r="BK904" s="23" t="str">
        <f t="shared" si="830"/>
        <v/>
      </c>
      <c r="BL904" s="23" t="str">
        <f t="shared" si="831"/>
        <v/>
      </c>
      <c r="BM904" s="23" t="str">
        <f t="shared" si="832"/>
        <v/>
      </c>
      <c r="BN904" s="23" t="str">
        <f t="shared" si="833"/>
        <v/>
      </c>
      <c r="BP904" s="8">
        <f t="shared" si="836"/>
        <v>6.2000000000000277E-2</v>
      </c>
      <c r="BQ904" s="8">
        <f t="shared" si="837"/>
        <v>1.9000000000000128E-2</v>
      </c>
      <c r="BR904" s="8">
        <f t="shared" si="838"/>
        <v>0.3879999999999999</v>
      </c>
      <c r="BS904" s="8">
        <f t="shared" si="839"/>
        <v>9.9000000000000199E-2</v>
      </c>
      <c r="BT904" s="8">
        <f t="shared" si="840"/>
        <v>5.400000000000027E-2</v>
      </c>
      <c r="BU904" s="8">
        <f t="shared" si="841"/>
        <v>4.1000000000000369E-2</v>
      </c>
      <c r="BV904" s="8">
        <f t="shared" si="842"/>
        <v>4.9999999999999822E-2</v>
      </c>
      <c r="BW904" s="8">
        <f t="shared" si="843"/>
        <v>3.0999999999999694E-2</v>
      </c>
      <c r="BX904" s="8">
        <f t="shared" si="844"/>
        <v>1.7999999999999794E-2</v>
      </c>
      <c r="BY904" s="8" t="str">
        <f t="shared" si="845"/>
        <v/>
      </c>
      <c r="BZ904" s="8">
        <f t="shared" si="846"/>
        <v>0.18400000000000016</v>
      </c>
      <c r="CA904" s="8">
        <f t="shared" si="847"/>
        <v>0.14599999999999991</v>
      </c>
      <c r="CB904" s="8">
        <f t="shared" si="848"/>
        <v>9.1000000000000192E-2</v>
      </c>
      <c r="CC904" s="8">
        <f t="shared" si="849"/>
        <v>5.600000000000005E-2</v>
      </c>
      <c r="CD904" s="8">
        <f t="shared" si="850"/>
        <v>3.9999999999995595E-3</v>
      </c>
      <c r="CE904" s="8">
        <f t="shared" si="851"/>
        <v>0.11099999999999977</v>
      </c>
      <c r="CF904" s="8">
        <f t="shared" si="852"/>
        <v>5.3499999999999659E-2</v>
      </c>
      <c r="CG904" s="8" t="str">
        <f t="shared" si="853"/>
        <v/>
      </c>
      <c r="CH904" s="8" t="str">
        <f t="shared" si="854"/>
        <v/>
      </c>
      <c r="CI904" s="8" t="str">
        <f t="shared" si="855"/>
        <v/>
      </c>
      <c r="CJ904" s="8" t="str">
        <f t="shared" si="856"/>
        <v/>
      </c>
      <c r="CK904" s="8" t="str">
        <f t="shared" si="857"/>
        <v/>
      </c>
      <c r="CL904" s="8" t="str">
        <f t="shared" si="858"/>
        <v/>
      </c>
      <c r="CM904" s="8" t="str">
        <f t="shared" si="859"/>
        <v/>
      </c>
      <c r="CN904" s="8"/>
    </row>
    <row r="905" spans="1:92">
      <c r="A905" s="1">
        <f t="shared" si="860"/>
        <v>903</v>
      </c>
      <c r="B905" s="19"/>
      <c r="C905" s="1">
        <v>8</v>
      </c>
      <c r="D905" s="4">
        <f t="shared" si="866"/>
        <v>69</v>
      </c>
      <c r="E905" s="4" t="s">
        <v>251</v>
      </c>
      <c r="F905" s="4">
        <v>1</v>
      </c>
      <c r="G905" s="4" t="s">
        <v>13</v>
      </c>
      <c r="H905" s="4" t="s">
        <v>19</v>
      </c>
      <c r="I905" s="4"/>
      <c r="J905" s="5">
        <v>89.4</v>
      </c>
      <c r="K905" s="67">
        <v>0.24</v>
      </c>
      <c r="L905" s="41">
        <v>4.7</v>
      </c>
      <c r="M905" s="132" t="s">
        <v>127</v>
      </c>
      <c r="N905" s="1" t="s">
        <v>15</v>
      </c>
      <c r="O905" s="50"/>
      <c r="P905" s="11"/>
      <c r="Q905" s="3"/>
      <c r="R905" s="23">
        <v>4.9000000000000004</v>
      </c>
      <c r="S905" s="23">
        <v>4.7750000000000004</v>
      </c>
      <c r="T905" s="23">
        <v>5.2510000000000003</v>
      </c>
      <c r="U905" s="23">
        <v>4.8639999999999999</v>
      </c>
      <c r="V905" s="23">
        <v>4.8010000000000002</v>
      </c>
      <c r="W905" s="23">
        <v>4.7949999999999999</v>
      </c>
      <c r="X905" s="23">
        <v>4.7569999999999997</v>
      </c>
      <c r="Y905" s="23">
        <v>4.7320000000000002</v>
      </c>
      <c r="Z905" s="23">
        <v>4.7009999999999996</v>
      </c>
      <c r="AA905" s="11"/>
      <c r="AB905" s="23">
        <v>4.7480000000000002</v>
      </c>
      <c r="AC905" s="23">
        <v>4.7519999999999998</v>
      </c>
      <c r="AD905" s="23">
        <v>4.7629999999999999</v>
      </c>
      <c r="AE905" s="23">
        <v>4.5389999999999997</v>
      </c>
      <c r="AF905" s="23">
        <v>4.7649999999999997</v>
      </c>
      <c r="AG905" s="23">
        <v>4.4859999999999998</v>
      </c>
      <c r="AH905" s="23">
        <f t="shared" si="868"/>
        <v>4.6254999999999997</v>
      </c>
      <c r="AI905" s="38"/>
      <c r="AJ905" s="38"/>
      <c r="AK905" s="38"/>
      <c r="AL905" s="38"/>
      <c r="AM905" s="38"/>
      <c r="AN905" s="38"/>
      <c r="AO905" s="38"/>
      <c r="AP905" s="3"/>
      <c r="AQ905" s="23">
        <f t="shared" si="867"/>
        <v>0.20000000000000018</v>
      </c>
      <c r="AR905" s="23">
        <f t="shared" si="834"/>
        <v>7.5000000000000178E-2</v>
      </c>
      <c r="AS905" s="23">
        <f t="shared" si="835"/>
        <v>0.55100000000000016</v>
      </c>
      <c r="AT905" s="23">
        <f t="shared" si="813"/>
        <v>0.1639999999999997</v>
      </c>
      <c r="AU905" s="23">
        <f t="shared" si="814"/>
        <v>0.10099999999999998</v>
      </c>
      <c r="AV905" s="23">
        <f t="shared" si="815"/>
        <v>9.4999999999999751E-2</v>
      </c>
      <c r="AW905" s="23">
        <f t="shared" si="816"/>
        <v>5.6999999999999496E-2</v>
      </c>
      <c r="AX905" s="23">
        <f t="shared" si="817"/>
        <v>3.2000000000000028E-2</v>
      </c>
      <c r="AY905" s="23">
        <f t="shared" si="818"/>
        <v>9.9999999999944578E-4</v>
      </c>
      <c r="AZ905" s="23" t="str">
        <f t="shared" si="819"/>
        <v/>
      </c>
      <c r="BA905" s="23">
        <f t="shared" si="820"/>
        <v>4.8000000000000043E-2</v>
      </c>
      <c r="BB905" s="23">
        <f t="shared" si="821"/>
        <v>5.1999999999999602E-2</v>
      </c>
      <c r="BC905" s="23">
        <f t="shared" si="822"/>
        <v>6.2999999999999723E-2</v>
      </c>
      <c r="BD905" s="23">
        <f t="shared" si="823"/>
        <v>-0.16100000000000048</v>
      </c>
      <c r="BE905" s="23">
        <f t="shared" si="824"/>
        <v>6.4999999999999503E-2</v>
      </c>
      <c r="BF905" s="23">
        <f t="shared" si="825"/>
        <v>-0.21400000000000041</v>
      </c>
      <c r="BG905" s="23">
        <f t="shared" si="826"/>
        <v>-7.4500000000000455E-2</v>
      </c>
      <c r="BH905" s="23" t="str">
        <f t="shared" si="827"/>
        <v/>
      </c>
      <c r="BI905" s="23" t="str">
        <f t="shared" si="828"/>
        <v/>
      </c>
      <c r="BJ905" s="23" t="str">
        <f t="shared" si="829"/>
        <v/>
      </c>
      <c r="BK905" s="23" t="str">
        <f t="shared" si="830"/>
        <v/>
      </c>
      <c r="BL905" s="23" t="str">
        <f t="shared" si="831"/>
        <v/>
      </c>
      <c r="BM905" s="23" t="str">
        <f t="shared" si="832"/>
        <v/>
      </c>
      <c r="BN905" s="23" t="str">
        <f t="shared" si="833"/>
        <v/>
      </c>
      <c r="BP905" s="8">
        <f t="shared" si="836"/>
        <v>0.20000000000000018</v>
      </c>
      <c r="BQ905" s="8">
        <f t="shared" si="837"/>
        <v>7.5000000000000178E-2</v>
      </c>
      <c r="BR905" s="8">
        <f t="shared" si="838"/>
        <v>0.55100000000000016</v>
      </c>
      <c r="BS905" s="8">
        <f t="shared" si="839"/>
        <v>0.1639999999999997</v>
      </c>
      <c r="BT905" s="8">
        <f t="shared" si="840"/>
        <v>0.10099999999999998</v>
      </c>
      <c r="BU905" s="8">
        <f t="shared" si="841"/>
        <v>9.4999999999999751E-2</v>
      </c>
      <c r="BV905" s="8">
        <f t="shared" si="842"/>
        <v>5.6999999999999496E-2</v>
      </c>
      <c r="BW905" s="8">
        <f t="shared" si="843"/>
        <v>3.2000000000000028E-2</v>
      </c>
      <c r="BX905" s="8">
        <f t="shared" si="844"/>
        <v>9.9999999999944578E-4</v>
      </c>
      <c r="BY905" s="8" t="str">
        <f t="shared" si="845"/>
        <v/>
      </c>
      <c r="BZ905" s="8">
        <f t="shared" si="846"/>
        <v>4.8000000000000043E-2</v>
      </c>
      <c r="CA905" s="8">
        <f t="shared" si="847"/>
        <v>5.1999999999999602E-2</v>
      </c>
      <c r="CB905" s="8">
        <f t="shared" si="848"/>
        <v>6.2999999999999723E-2</v>
      </c>
      <c r="CC905" s="8">
        <f t="shared" si="849"/>
        <v>0.16100000000000048</v>
      </c>
      <c r="CD905" s="8">
        <f t="shared" si="850"/>
        <v>6.4999999999999503E-2</v>
      </c>
      <c r="CE905" s="8">
        <f t="shared" si="851"/>
        <v>0.21400000000000041</v>
      </c>
      <c r="CF905" s="8">
        <f t="shared" si="852"/>
        <v>7.4500000000000455E-2</v>
      </c>
      <c r="CG905" s="8" t="str">
        <f t="shared" si="853"/>
        <v/>
      </c>
      <c r="CH905" s="8" t="str">
        <f t="shared" si="854"/>
        <v/>
      </c>
      <c r="CI905" s="8" t="str">
        <f t="shared" si="855"/>
        <v/>
      </c>
      <c r="CJ905" s="8" t="str">
        <f t="shared" si="856"/>
        <v/>
      </c>
      <c r="CK905" s="8" t="str">
        <f t="shared" si="857"/>
        <v/>
      </c>
      <c r="CL905" s="8" t="str">
        <f t="shared" si="858"/>
        <v/>
      </c>
      <c r="CM905" s="8" t="str">
        <f t="shared" si="859"/>
        <v/>
      </c>
      <c r="CN905" s="8"/>
    </row>
    <row r="906" spans="1:92">
      <c r="A906" s="1">
        <f t="shared" si="860"/>
        <v>904</v>
      </c>
      <c r="B906" s="19"/>
      <c r="C906" s="1">
        <v>8</v>
      </c>
      <c r="D906" s="4">
        <f t="shared" si="866"/>
        <v>69</v>
      </c>
      <c r="E906" s="4" t="s">
        <v>251</v>
      </c>
      <c r="F906" s="4">
        <v>1</v>
      </c>
      <c r="G906" s="4" t="s">
        <v>13</v>
      </c>
      <c r="H906" s="4" t="s">
        <v>19</v>
      </c>
      <c r="I906" s="4"/>
      <c r="J906" s="5">
        <v>85.4</v>
      </c>
      <c r="K906" s="67" t="s">
        <v>192</v>
      </c>
      <c r="L906" s="41">
        <v>4.9470000000000001</v>
      </c>
      <c r="M906" s="132" t="s">
        <v>127</v>
      </c>
      <c r="N906" s="1" t="s">
        <v>15</v>
      </c>
      <c r="O906" s="50"/>
      <c r="P906" s="11"/>
      <c r="Q906" s="3"/>
      <c r="R906" s="11"/>
      <c r="S906" s="23">
        <v>5.0910000000000002</v>
      </c>
      <c r="T906" s="23">
        <v>5.5510000000000002</v>
      </c>
      <c r="U906" s="11"/>
      <c r="V906" s="23">
        <v>5.1689999999999996</v>
      </c>
      <c r="W906" s="23">
        <v>5.0670000000000002</v>
      </c>
      <c r="X906" s="23">
        <v>5.0709999999999997</v>
      </c>
      <c r="Y906" s="23">
        <v>5.0179999999999998</v>
      </c>
      <c r="Z906" s="23">
        <v>4.9560000000000004</v>
      </c>
      <c r="AA906" s="11"/>
      <c r="AB906" s="23">
        <v>5.0339999999999998</v>
      </c>
      <c r="AC906" s="23">
        <v>5.05</v>
      </c>
      <c r="AD906" s="23">
        <v>5.0679999999999996</v>
      </c>
      <c r="AE906" s="23">
        <v>4.7990000000000004</v>
      </c>
      <c r="AF906" s="23">
        <v>5.0640000000000001</v>
      </c>
      <c r="AG906" s="23">
        <v>4.88</v>
      </c>
      <c r="AH906" s="23">
        <f t="shared" ref="AH906" si="869">SUM(AF906:AG906)/2</f>
        <v>4.9719999999999995</v>
      </c>
      <c r="AI906" s="38"/>
      <c r="AJ906" s="38"/>
      <c r="AK906" s="38"/>
      <c r="AL906" s="38"/>
      <c r="AM906" s="38"/>
      <c r="AN906" s="38"/>
      <c r="AO906" s="38"/>
      <c r="AP906" s="3"/>
      <c r="AQ906" s="23" t="str">
        <f t="shared" si="867"/>
        <v/>
      </c>
      <c r="AR906" s="23">
        <f t="shared" si="834"/>
        <v>0.14400000000000013</v>
      </c>
      <c r="AS906" s="23">
        <f t="shared" si="835"/>
        <v>0.60400000000000009</v>
      </c>
      <c r="AT906" s="23" t="str">
        <f t="shared" si="813"/>
        <v/>
      </c>
      <c r="AU906" s="23">
        <f t="shared" si="814"/>
        <v>0.22199999999999953</v>
      </c>
      <c r="AV906" s="23">
        <f t="shared" si="815"/>
        <v>0.12000000000000011</v>
      </c>
      <c r="AW906" s="23">
        <f t="shared" si="816"/>
        <v>0.12399999999999967</v>
      </c>
      <c r="AX906" s="23">
        <f t="shared" si="817"/>
        <v>7.099999999999973E-2</v>
      </c>
      <c r="AY906" s="23">
        <f t="shared" si="818"/>
        <v>9.0000000000003411E-3</v>
      </c>
      <c r="AZ906" s="23" t="str">
        <f t="shared" si="819"/>
        <v/>
      </c>
      <c r="BA906" s="23">
        <f t="shared" si="820"/>
        <v>8.6999999999999744E-2</v>
      </c>
      <c r="BB906" s="23">
        <f t="shared" si="821"/>
        <v>0.10299999999999976</v>
      </c>
      <c r="BC906" s="23">
        <f t="shared" si="822"/>
        <v>0.12099999999999955</v>
      </c>
      <c r="BD906" s="23">
        <f t="shared" si="823"/>
        <v>-0.14799999999999969</v>
      </c>
      <c r="BE906" s="23">
        <f t="shared" si="824"/>
        <v>0.11699999999999999</v>
      </c>
      <c r="BF906" s="23">
        <f t="shared" si="825"/>
        <v>-6.7000000000000171E-2</v>
      </c>
      <c r="BG906" s="23">
        <f t="shared" si="826"/>
        <v>2.4999999999999467E-2</v>
      </c>
      <c r="BH906" s="23" t="str">
        <f t="shared" si="827"/>
        <v/>
      </c>
      <c r="BI906" s="23" t="str">
        <f t="shared" si="828"/>
        <v/>
      </c>
      <c r="BJ906" s="23" t="str">
        <f t="shared" si="829"/>
        <v/>
      </c>
      <c r="BK906" s="23" t="str">
        <f t="shared" si="830"/>
        <v/>
      </c>
      <c r="BL906" s="23" t="str">
        <f t="shared" si="831"/>
        <v/>
      </c>
      <c r="BM906" s="23" t="str">
        <f t="shared" si="832"/>
        <v/>
      </c>
      <c r="BN906" s="23" t="str">
        <f t="shared" si="833"/>
        <v/>
      </c>
      <c r="BP906" s="8" t="str">
        <f t="shared" si="836"/>
        <v/>
      </c>
      <c r="BQ906" s="8">
        <f t="shared" si="837"/>
        <v>0.14400000000000013</v>
      </c>
      <c r="BR906" s="8">
        <f t="shared" si="838"/>
        <v>0.60400000000000009</v>
      </c>
      <c r="BS906" s="8" t="str">
        <f t="shared" si="839"/>
        <v/>
      </c>
      <c r="BT906" s="8">
        <f t="shared" si="840"/>
        <v>0.22199999999999953</v>
      </c>
      <c r="BU906" s="8">
        <f t="shared" si="841"/>
        <v>0.12000000000000011</v>
      </c>
      <c r="BV906" s="8">
        <f t="shared" si="842"/>
        <v>0.12399999999999967</v>
      </c>
      <c r="BW906" s="8">
        <f t="shared" si="843"/>
        <v>7.099999999999973E-2</v>
      </c>
      <c r="BX906" s="8">
        <f t="shared" si="844"/>
        <v>9.0000000000003411E-3</v>
      </c>
      <c r="BY906" s="8" t="str">
        <f t="shared" si="845"/>
        <v/>
      </c>
      <c r="BZ906" s="8">
        <f t="shared" si="846"/>
        <v>8.6999999999999744E-2</v>
      </c>
      <c r="CA906" s="8">
        <f t="shared" si="847"/>
        <v>0.10299999999999976</v>
      </c>
      <c r="CB906" s="8">
        <f t="shared" si="848"/>
        <v>0.12099999999999955</v>
      </c>
      <c r="CC906" s="8">
        <f t="shared" si="849"/>
        <v>0.14799999999999969</v>
      </c>
      <c r="CD906" s="8">
        <f t="shared" si="850"/>
        <v>0.11699999999999999</v>
      </c>
      <c r="CE906" s="8">
        <f t="shared" si="851"/>
        <v>6.7000000000000171E-2</v>
      </c>
      <c r="CF906" s="8">
        <f t="shared" si="852"/>
        <v>2.4999999999999467E-2</v>
      </c>
      <c r="CG906" s="8" t="str">
        <f t="shared" si="853"/>
        <v/>
      </c>
      <c r="CH906" s="8" t="str">
        <f t="shared" si="854"/>
        <v/>
      </c>
      <c r="CI906" s="8" t="str">
        <f t="shared" si="855"/>
        <v/>
      </c>
      <c r="CJ906" s="8" t="str">
        <f t="shared" si="856"/>
        <v/>
      </c>
      <c r="CK906" s="8" t="str">
        <f t="shared" si="857"/>
        <v/>
      </c>
      <c r="CL906" s="8" t="str">
        <f t="shared" si="858"/>
        <v/>
      </c>
      <c r="CM906" s="8" t="str">
        <f t="shared" si="859"/>
        <v/>
      </c>
      <c r="CN906" s="8"/>
    </row>
    <row r="907" spans="1:92">
      <c r="A907" s="1">
        <f t="shared" si="860"/>
        <v>905</v>
      </c>
      <c r="B907" s="19"/>
      <c r="C907" s="1">
        <v>8</v>
      </c>
      <c r="D907" s="4">
        <f t="shared" si="866"/>
        <v>69</v>
      </c>
      <c r="E907" s="4" t="s">
        <v>246</v>
      </c>
      <c r="F907" s="4">
        <v>1</v>
      </c>
      <c r="G907" s="4" t="s">
        <v>16</v>
      </c>
      <c r="H907" s="4" t="s">
        <v>192</v>
      </c>
      <c r="I907" s="4"/>
      <c r="J907" s="5">
        <v>92.2</v>
      </c>
      <c r="K907" s="67" t="s">
        <v>192</v>
      </c>
      <c r="L907" s="41">
        <v>4.9409999999999998</v>
      </c>
      <c r="M907" s="132" t="s">
        <v>127</v>
      </c>
      <c r="N907" s="1" t="s">
        <v>15</v>
      </c>
      <c r="O907" s="50"/>
      <c r="P907" s="11"/>
      <c r="Q907" s="3"/>
      <c r="R907" s="23">
        <v>4.9779999999999998</v>
      </c>
      <c r="S907" s="23">
        <v>4.8959999999999999</v>
      </c>
      <c r="T907" s="23">
        <v>5.3289999999999997</v>
      </c>
      <c r="U907" s="23">
        <v>5.0540000000000003</v>
      </c>
      <c r="V907" s="23">
        <v>4.9980000000000002</v>
      </c>
      <c r="W907" s="23">
        <v>4.9829999999999997</v>
      </c>
      <c r="X907" s="23">
        <v>4.9930000000000003</v>
      </c>
      <c r="Y907" s="23">
        <v>4.9720000000000004</v>
      </c>
      <c r="Z907" s="23">
        <v>4.9580000000000002</v>
      </c>
      <c r="AA907" s="11"/>
      <c r="AB907" s="23">
        <v>5.1100000000000003</v>
      </c>
      <c r="AC907" s="23">
        <v>5.0739999999999998</v>
      </c>
      <c r="AD907" s="23">
        <v>5.0149999999999997</v>
      </c>
      <c r="AE907" s="23">
        <v>4.9820000000000002</v>
      </c>
      <c r="AF907" s="23">
        <v>4.9169999999999998</v>
      </c>
      <c r="AG907" s="23">
        <v>4.827</v>
      </c>
      <c r="AH907" s="23">
        <f t="shared" si="868"/>
        <v>4.8719999999999999</v>
      </c>
      <c r="AI907" s="38"/>
      <c r="AJ907" s="38"/>
      <c r="AK907" s="38"/>
      <c r="AL907" s="38"/>
      <c r="AM907" s="38"/>
      <c r="AN907" s="38"/>
      <c r="AO907" s="38"/>
      <c r="AP907" s="3"/>
      <c r="AQ907" s="23">
        <f t="shared" si="867"/>
        <v>3.6999999999999922E-2</v>
      </c>
      <c r="AR907" s="23">
        <f t="shared" si="834"/>
        <v>-4.4999999999999929E-2</v>
      </c>
      <c r="AS907" s="23">
        <f t="shared" si="835"/>
        <v>0.3879999999999999</v>
      </c>
      <c r="AT907" s="23">
        <f t="shared" si="813"/>
        <v>0.11300000000000043</v>
      </c>
      <c r="AU907" s="23">
        <f t="shared" si="814"/>
        <v>5.7000000000000384E-2</v>
      </c>
      <c r="AV907" s="23">
        <f t="shared" si="815"/>
        <v>4.1999999999999815E-2</v>
      </c>
      <c r="AW907" s="23">
        <f t="shared" si="816"/>
        <v>5.200000000000049E-2</v>
      </c>
      <c r="AX907" s="23">
        <f t="shared" si="817"/>
        <v>3.1000000000000583E-2</v>
      </c>
      <c r="AY907" s="23">
        <f t="shared" si="818"/>
        <v>1.7000000000000348E-2</v>
      </c>
      <c r="AZ907" s="23" t="str">
        <f t="shared" si="819"/>
        <v/>
      </c>
      <c r="BA907" s="23">
        <f t="shared" si="820"/>
        <v>0.16900000000000048</v>
      </c>
      <c r="BB907" s="23">
        <f t="shared" si="821"/>
        <v>0.13300000000000001</v>
      </c>
      <c r="BC907" s="23">
        <f t="shared" si="822"/>
        <v>7.3999999999999844E-2</v>
      </c>
      <c r="BD907" s="23">
        <f t="shared" si="823"/>
        <v>4.1000000000000369E-2</v>
      </c>
      <c r="BE907" s="23">
        <f t="shared" si="824"/>
        <v>-2.4000000000000021E-2</v>
      </c>
      <c r="BF907" s="23">
        <f t="shared" si="825"/>
        <v>-0.11399999999999988</v>
      </c>
      <c r="BG907" s="23">
        <f t="shared" si="826"/>
        <v>-6.899999999999995E-2</v>
      </c>
      <c r="BH907" s="23" t="str">
        <f t="shared" si="827"/>
        <v/>
      </c>
      <c r="BI907" s="23" t="str">
        <f t="shared" si="828"/>
        <v/>
      </c>
      <c r="BJ907" s="23" t="str">
        <f t="shared" si="829"/>
        <v/>
      </c>
      <c r="BK907" s="23" t="str">
        <f t="shared" si="830"/>
        <v/>
      </c>
      <c r="BL907" s="23" t="str">
        <f t="shared" si="831"/>
        <v/>
      </c>
      <c r="BM907" s="23" t="str">
        <f t="shared" si="832"/>
        <v/>
      </c>
      <c r="BN907" s="23" t="str">
        <f t="shared" si="833"/>
        <v/>
      </c>
      <c r="BP907" s="8">
        <f t="shared" si="836"/>
        <v>3.6999999999999922E-2</v>
      </c>
      <c r="BQ907" s="8">
        <f t="shared" si="837"/>
        <v>4.4999999999999929E-2</v>
      </c>
      <c r="BR907" s="8">
        <f t="shared" si="838"/>
        <v>0.3879999999999999</v>
      </c>
      <c r="BS907" s="8">
        <f t="shared" si="839"/>
        <v>0.11300000000000043</v>
      </c>
      <c r="BT907" s="8">
        <f t="shared" si="840"/>
        <v>5.7000000000000384E-2</v>
      </c>
      <c r="BU907" s="8">
        <f t="shared" si="841"/>
        <v>4.1999999999999815E-2</v>
      </c>
      <c r="BV907" s="8">
        <f t="shared" si="842"/>
        <v>5.200000000000049E-2</v>
      </c>
      <c r="BW907" s="8">
        <f t="shared" si="843"/>
        <v>3.1000000000000583E-2</v>
      </c>
      <c r="BX907" s="8">
        <f t="shared" si="844"/>
        <v>1.7000000000000348E-2</v>
      </c>
      <c r="BY907" s="8" t="str">
        <f t="shared" si="845"/>
        <v/>
      </c>
      <c r="BZ907" s="8">
        <f t="shared" si="846"/>
        <v>0.16900000000000048</v>
      </c>
      <c r="CA907" s="8">
        <f t="shared" si="847"/>
        <v>0.13300000000000001</v>
      </c>
      <c r="CB907" s="8">
        <f t="shared" si="848"/>
        <v>7.3999999999999844E-2</v>
      </c>
      <c r="CC907" s="8">
        <f t="shared" si="849"/>
        <v>4.1000000000000369E-2</v>
      </c>
      <c r="CD907" s="8">
        <f t="shared" si="850"/>
        <v>2.4000000000000021E-2</v>
      </c>
      <c r="CE907" s="8">
        <f t="shared" si="851"/>
        <v>0.11399999999999988</v>
      </c>
      <c r="CF907" s="8">
        <f t="shared" si="852"/>
        <v>6.899999999999995E-2</v>
      </c>
      <c r="CG907" s="8" t="str">
        <f t="shared" si="853"/>
        <v/>
      </c>
      <c r="CH907" s="8" t="str">
        <f t="shared" si="854"/>
        <v/>
      </c>
      <c r="CI907" s="8" t="str">
        <f t="shared" si="855"/>
        <v/>
      </c>
      <c r="CJ907" s="8" t="str">
        <f t="shared" si="856"/>
        <v/>
      </c>
      <c r="CK907" s="8" t="str">
        <f t="shared" si="857"/>
        <v/>
      </c>
      <c r="CL907" s="8" t="str">
        <f t="shared" si="858"/>
        <v/>
      </c>
      <c r="CM907" s="8" t="str">
        <f t="shared" si="859"/>
        <v/>
      </c>
      <c r="CN907" s="8"/>
    </row>
    <row r="908" spans="1:92">
      <c r="A908" s="1">
        <f t="shared" si="860"/>
        <v>906</v>
      </c>
      <c r="B908" s="19"/>
      <c r="C908" s="1">
        <v>8</v>
      </c>
      <c r="D908" s="4">
        <f t="shared" si="866"/>
        <v>69</v>
      </c>
      <c r="E908" s="4" t="s">
        <v>252</v>
      </c>
      <c r="F908" s="4">
        <v>3</v>
      </c>
      <c r="G908" s="4" t="s">
        <v>13</v>
      </c>
      <c r="H908" s="4" t="s">
        <v>19</v>
      </c>
      <c r="I908" s="4"/>
      <c r="J908" s="5">
        <v>97.6</v>
      </c>
      <c r="K908" s="72"/>
      <c r="L908" s="55">
        <v>3.5409999999999999</v>
      </c>
      <c r="M908" s="133" t="s">
        <v>180</v>
      </c>
      <c r="N908" s="61" t="s">
        <v>128</v>
      </c>
      <c r="O908" s="50"/>
      <c r="P908" s="11"/>
      <c r="Q908" s="3"/>
      <c r="R908" s="23">
        <v>3.9159999999999999</v>
      </c>
      <c r="S908" s="23">
        <v>3.77</v>
      </c>
      <c r="T908" s="23">
        <v>4.016</v>
      </c>
      <c r="U908" s="23">
        <v>3.4870000000000001</v>
      </c>
      <c r="V908" s="23">
        <v>3.4649999999999999</v>
      </c>
      <c r="W908" s="11"/>
      <c r="X908" s="11"/>
      <c r="Y908" s="11"/>
      <c r="Z908" s="11"/>
      <c r="AA908" s="11"/>
      <c r="AB908" s="23">
        <v>3.7</v>
      </c>
      <c r="AC908" s="23">
        <v>3.714</v>
      </c>
      <c r="AD908" s="23">
        <v>3.734</v>
      </c>
      <c r="AE908" s="23">
        <v>3.5190000000000001</v>
      </c>
      <c r="AF908" s="23">
        <v>3.74</v>
      </c>
      <c r="AG908" s="23">
        <v>3.1970000000000001</v>
      </c>
      <c r="AH908" s="23">
        <f t="shared" si="868"/>
        <v>3.4685000000000001</v>
      </c>
      <c r="AI908" s="38"/>
      <c r="AJ908" s="38"/>
      <c r="AK908" s="38"/>
      <c r="AL908" s="38"/>
      <c r="AM908" s="38"/>
      <c r="AN908" s="38"/>
      <c r="AO908" s="38"/>
      <c r="AP908" s="3"/>
      <c r="AQ908" s="23">
        <f t="shared" si="867"/>
        <v>0.375</v>
      </c>
      <c r="AR908" s="23">
        <f t="shared" si="834"/>
        <v>0.22900000000000009</v>
      </c>
      <c r="AS908" s="23">
        <f t="shared" si="835"/>
        <v>0.47500000000000009</v>
      </c>
      <c r="AT908" s="23">
        <f t="shared" si="813"/>
        <v>-5.3999999999999826E-2</v>
      </c>
      <c r="AU908" s="23">
        <f t="shared" si="814"/>
        <v>-7.6000000000000068E-2</v>
      </c>
      <c r="AV908" s="23" t="str">
        <f t="shared" si="815"/>
        <v/>
      </c>
      <c r="AW908" s="23" t="str">
        <f t="shared" si="816"/>
        <v/>
      </c>
      <c r="AX908" s="23" t="str">
        <f t="shared" si="817"/>
        <v/>
      </c>
      <c r="AY908" s="23" t="str">
        <f t="shared" si="818"/>
        <v/>
      </c>
      <c r="AZ908" s="23" t="str">
        <f t="shared" si="819"/>
        <v/>
      </c>
      <c r="BA908" s="23">
        <f t="shared" si="820"/>
        <v>0.15900000000000025</v>
      </c>
      <c r="BB908" s="23">
        <f t="shared" si="821"/>
        <v>0.17300000000000004</v>
      </c>
      <c r="BC908" s="23">
        <f t="shared" si="822"/>
        <v>0.19300000000000006</v>
      </c>
      <c r="BD908" s="23">
        <f t="shared" si="823"/>
        <v>-2.1999999999999797E-2</v>
      </c>
      <c r="BE908" s="23">
        <f t="shared" si="824"/>
        <v>0.19900000000000029</v>
      </c>
      <c r="BF908" s="23">
        <f t="shared" si="825"/>
        <v>-0.34399999999999986</v>
      </c>
      <c r="BG908" s="23">
        <f t="shared" si="826"/>
        <v>-7.2499999999999787E-2</v>
      </c>
      <c r="BH908" s="23" t="str">
        <f t="shared" si="827"/>
        <v/>
      </c>
      <c r="BI908" s="23" t="str">
        <f t="shared" si="828"/>
        <v/>
      </c>
      <c r="BJ908" s="23" t="str">
        <f t="shared" si="829"/>
        <v/>
      </c>
      <c r="BK908" s="23" t="str">
        <f t="shared" si="830"/>
        <v/>
      </c>
      <c r="BL908" s="23" t="str">
        <f t="shared" si="831"/>
        <v/>
      </c>
      <c r="BM908" s="23" t="str">
        <f t="shared" si="832"/>
        <v/>
      </c>
      <c r="BN908" s="23" t="str">
        <f t="shared" si="833"/>
        <v/>
      </c>
      <c r="BP908" s="8">
        <f t="shared" si="836"/>
        <v>0.375</v>
      </c>
      <c r="BQ908" s="8">
        <f t="shared" si="837"/>
        <v>0.22900000000000009</v>
      </c>
      <c r="BR908" s="8">
        <f t="shared" si="838"/>
        <v>0.47500000000000009</v>
      </c>
      <c r="BS908" s="8">
        <f t="shared" si="839"/>
        <v>5.3999999999999826E-2</v>
      </c>
      <c r="BT908" s="8">
        <f t="shared" si="840"/>
        <v>7.6000000000000068E-2</v>
      </c>
      <c r="BU908" s="8" t="str">
        <f t="shared" si="841"/>
        <v/>
      </c>
      <c r="BV908" s="8" t="str">
        <f t="shared" si="842"/>
        <v/>
      </c>
      <c r="BW908" s="8" t="str">
        <f t="shared" si="843"/>
        <v/>
      </c>
      <c r="BX908" s="8" t="str">
        <f t="shared" si="844"/>
        <v/>
      </c>
      <c r="BY908" s="8" t="str">
        <f t="shared" si="845"/>
        <v/>
      </c>
      <c r="BZ908" s="8">
        <f t="shared" si="846"/>
        <v>0.15900000000000025</v>
      </c>
      <c r="CA908" s="8">
        <f t="shared" si="847"/>
        <v>0.17300000000000004</v>
      </c>
      <c r="CB908" s="8">
        <f t="shared" si="848"/>
        <v>0.19300000000000006</v>
      </c>
      <c r="CC908" s="8">
        <f t="shared" si="849"/>
        <v>2.1999999999999797E-2</v>
      </c>
      <c r="CD908" s="8">
        <f t="shared" si="850"/>
        <v>0.19900000000000029</v>
      </c>
      <c r="CE908" s="8">
        <f t="shared" si="851"/>
        <v>0.34399999999999986</v>
      </c>
      <c r="CF908" s="8">
        <f t="shared" si="852"/>
        <v>7.2499999999999787E-2</v>
      </c>
      <c r="CG908" s="8" t="str">
        <f t="shared" si="853"/>
        <v/>
      </c>
      <c r="CH908" s="8" t="str">
        <f t="shared" si="854"/>
        <v/>
      </c>
      <c r="CI908" s="8" t="str">
        <f t="shared" si="855"/>
        <v/>
      </c>
      <c r="CJ908" s="8" t="str">
        <f t="shared" si="856"/>
        <v/>
      </c>
      <c r="CK908" s="8" t="str">
        <f t="shared" si="857"/>
        <v/>
      </c>
      <c r="CL908" s="8" t="str">
        <f t="shared" si="858"/>
        <v/>
      </c>
      <c r="CM908" s="8" t="str">
        <f t="shared" si="859"/>
        <v/>
      </c>
      <c r="CN908" s="8"/>
    </row>
    <row r="909" spans="1:92">
      <c r="A909" s="1">
        <f t="shared" si="860"/>
        <v>907</v>
      </c>
      <c r="B909" s="19"/>
      <c r="C909" s="1">
        <v>8</v>
      </c>
      <c r="D909" s="4">
        <f t="shared" si="866"/>
        <v>69</v>
      </c>
      <c r="E909" s="4" t="s">
        <v>154</v>
      </c>
      <c r="F909" s="4">
        <v>3</v>
      </c>
      <c r="G909" s="4" t="s">
        <v>16</v>
      </c>
      <c r="H909" s="4" t="s">
        <v>192</v>
      </c>
      <c r="I909" s="4"/>
      <c r="J909" s="5">
        <v>97.4</v>
      </c>
      <c r="K909" s="72"/>
      <c r="L909" s="55">
        <v>4.3879999999999999</v>
      </c>
      <c r="M909" s="133" t="s">
        <v>180</v>
      </c>
      <c r="N909" s="61" t="s">
        <v>128</v>
      </c>
      <c r="O909" s="50"/>
      <c r="P909" s="11"/>
      <c r="Q909" s="3"/>
      <c r="R909" s="23">
        <v>4.4509999999999996</v>
      </c>
      <c r="S909" s="23">
        <v>4.3630000000000004</v>
      </c>
      <c r="T909" s="23">
        <v>4.75</v>
      </c>
      <c r="U909" s="23">
        <v>4.4610000000000003</v>
      </c>
      <c r="V909" s="23">
        <v>4.4169999999999998</v>
      </c>
      <c r="W909" s="11"/>
      <c r="X909" s="11"/>
      <c r="Y909" s="11"/>
      <c r="Z909" s="11"/>
      <c r="AA909" s="11"/>
      <c r="AB909" s="23">
        <v>4.5780000000000003</v>
      </c>
      <c r="AC909" s="23">
        <v>4.54</v>
      </c>
      <c r="AD909" s="23">
        <v>4.4809999999999999</v>
      </c>
      <c r="AE909" s="23">
        <v>4.452</v>
      </c>
      <c r="AF909" s="23">
        <v>4.3849999999999998</v>
      </c>
      <c r="AG909" s="23">
        <v>4.2549999999999999</v>
      </c>
      <c r="AH909" s="23">
        <f t="shared" si="868"/>
        <v>4.32</v>
      </c>
      <c r="AI909" s="38"/>
      <c r="AJ909" s="38"/>
      <c r="AK909" s="38"/>
      <c r="AL909" s="38"/>
      <c r="AM909" s="38"/>
      <c r="AN909" s="38"/>
      <c r="AO909" s="38"/>
      <c r="AP909" s="3"/>
      <c r="AQ909" s="23">
        <f t="shared" si="867"/>
        <v>6.2999999999999723E-2</v>
      </c>
      <c r="AR909" s="23">
        <f t="shared" si="834"/>
        <v>-2.4999999999999467E-2</v>
      </c>
      <c r="AS909" s="23">
        <f t="shared" si="835"/>
        <v>0.3620000000000001</v>
      </c>
      <c r="AT909" s="23">
        <f t="shared" si="813"/>
        <v>7.3000000000000398E-2</v>
      </c>
      <c r="AU909" s="23">
        <f t="shared" si="814"/>
        <v>2.8999999999999915E-2</v>
      </c>
      <c r="AV909" s="23" t="str">
        <f t="shared" si="815"/>
        <v/>
      </c>
      <c r="AW909" s="23" t="str">
        <f t="shared" si="816"/>
        <v/>
      </c>
      <c r="AX909" s="23" t="str">
        <f t="shared" si="817"/>
        <v/>
      </c>
      <c r="AY909" s="23" t="str">
        <f t="shared" si="818"/>
        <v/>
      </c>
      <c r="AZ909" s="23" t="str">
        <f t="shared" si="819"/>
        <v/>
      </c>
      <c r="BA909" s="23">
        <f t="shared" si="820"/>
        <v>0.19000000000000039</v>
      </c>
      <c r="BB909" s="23">
        <f t="shared" si="821"/>
        <v>0.15200000000000014</v>
      </c>
      <c r="BC909" s="23">
        <f t="shared" si="822"/>
        <v>9.2999999999999972E-2</v>
      </c>
      <c r="BD909" s="23">
        <f t="shared" si="823"/>
        <v>6.4000000000000057E-2</v>
      </c>
      <c r="BE909" s="23">
        <f t="shared" si="824"/>
        <v>-3.0000000000001137E-3</v>
      </c>
      <c r="BF909" s="23">
        <f t="shared" si="825"/>
        <v>-0.13300000000000001</v>
      </c>
      <c r="BG909" s="23">
        <f t="shared" si="826"/>
        <v>-6.7999999999999616E-2</v>
      </c>
      <c r="BH909" s="23" t="str">
        <f t="shared" si="827"/>
        <v/>
      </c>
      <c r="BI909" s="23" t="str">
        <f t="shared" si="828"/>
        <v/>
      </c>
      <c r="BJ909" s="23" t="str">
        <f t="shared" si="829"/>
        <v/>
      </c>
      <c r="BK909" s="23" t="str">
        <f t="shared" si="830"/>
        <v/>
      </c>
      <c r="BL909" s="23" t="str">
        <f t="shared" si="831"/>
        <v/>
      </c>
      <c r="BM909" s="23" t="str">
        <f t="shared" si="832"/>
        <v/>
      </c>
      <c r="BN909" s="23" t="str">
        <f t="shared" si="833"/>
        <v/>
      </c>
      <c r="BP909" s="8">
        <f t="shared" si="836"/>
        <v>6.2999999999999723E-2</v>
      </c>
      <c r="BQ909" s="8">
        <f t="shared" si="837"/>
        <v>2.4999999999999467E-2</v>
      </c>
      <c r="BR909" s="8">
        <f t="shared" si="838"/>
        <v>0.3620000000000001</v>
      </c>
      <c r="BS909" s="8">
        <f t="shared" si="839"/>
        <v>7.3000000000000398E-2</v>
      </c>
      <c r="BT909" s="8">
        <f t="shared" si="840"/>
        <v>2.8999999999999915E-2</v>
      </c>
      <c r="BU909" s="8" t="str">
        <f t="shared" si="841"/>
        <v/>
      </c>
      <c r="BV909" s="8" t="str">
        <f t="shared" si="842"/>
        <v/>
      </c>
      <c r="BW909" s="8" t="str">
        <f t="shared" si="843"/>
        <v/>
      </c>
      <c r="BX909" s="8" t="str">
        <f t="shared" si="844"/>
        <v/>
      </c>
      <c r="BY909" s="8" t="str">
        <f t="shared" si="845"/>
        <v/>
      </c>
      <c r="BZ909" s="8">
        <f t="shared" si="846"/>
        <v>0.19000000000000039</v>
      </c>
      <c r="CA909" s="8">
        <f t="shared" si="847"/>
        <v>0.15200000000000014</v>
      </c>
      <c r="CB909" s="8">
        <f t="shared" si="848"/>
        <v>9.2999999999999972E-2</v>
      </c>
      <c r="CC909" s="8">
        <f t="shared" si="849"/>
        <v>6.4000000000000057E-2</v>
      </c>
      <c r="CD909" s="8">
        <f t="shared" si="850"/>
        <v>3.0000000000001137E-3</v>
      </c>
      <c r="CE909" s="8">
        <f t="shared" si="851"/>
        <v>0.13300000000000001</v>
      </c>
      <c r="CF909" s="8">
        <f t="shared" si="852"/>
        <v>6.7999999999999616E-2</v>
      </c>
      <c r="CG909" s="8" t="str">
        <f t="shared" si="853"/>
        <v/>
      </c>
      <c r="CH909" s="8" t="str">
        <f t="shared" si="854"/>
        <v/>
      </c>
      <c r="CI909" s="8" t="str">
        <f t="shared" si="855"/>
        <v/>
      </c>
      <c r="CJ909" s="8" t="str">
        <f t="shared" si="856"/>
        <v/>
      </c>
      <c r="CK909" s="8" t="str">
        <f t="shared" si="857"/>
        <v/>
      </c>
      <c r="CL909" s="8" t="str">
        <f t="shared" si="858"/>
        <v/>
      </c>
      <c r="CM909" s="8" t="str">
        <f t="shared" si="859"/>
        <v/>
      </c>
      <c r="CN909" s="8"/>
    </row>
    <row r="910" spans="1:92">
      <c r="A910" s="1">
        <f t="shared" si="860"/>
        <v>908</v>
      </c>
      <c r="B910" s="2" t="s">
        <v>56</v>
      </c>
      <c r="C910" s="1">
        <v>6</v>
      </c>
      <c r="D910" s="4">
        <f t="shared" si="866"/>
        <v>69</v>
      </c>
      <c r="E910" s="4" t="s">
        <v>324</v>
      </c>
      <c r="F910" s="4">
        <v>1</v>
      </c>
      <c r="G910" s="4" t="s">
        <v>13</v>
      </c>
      <c r="H910" s="4" t="s">
        <v>14</v>
      </c>
      <c r="I910" s="4"/>
      <c r="J910" s="5">
        <v>88.3</v>
      </c>
      <c r="K910" s="72"/>
      <c r="L910" s="41">
        <v>4.7370000000000001</v>
      </c>
      <c r="M910" s="132" t="s">
        <v>234</v>
      </c>
      <c r="N910" s="1" t="s">
        <v>15</v>
      </c>
      <c r="O910" s="23">
        <v>4.7439999999999989</v>
      </c>
      <c r="P910" s="1" t="s">
        <v>9</v>
      </c>
      <c r="Q910" s="3" t="s">
        <v>227</v>
      </c>
      <c r="R910" s="23">
        <v>4.5940000000000003</v>
      </c>
      <c r="S910" s="23">
        <v>4.6379999999999999</v>
      </c>
      <c r="T910" s="23">
        <v>5.0439999999999996</v>
      </c>
      <c r="U910" s="23">
        <v>4.6500000000000004</v>
      </c>
      <c r="V910" s="23">
        <v>4.9189999999999996</v>
      </c>
      <c r="W910" s="23">
        <v>4.7750000000000004</v>
      </c>
      <c r="X910" s="23">
        <v>4.7729999999999997</v>
      </c>
      <c r="Y910" s="23">
        <v>4.8010000000000002</v>
      </c>
      <c r="Z910" s="23">
        <v>4.7290000000000001</v>
      </c>
      <c r="AA910" s="23">
        <v>4.7229999999999999</v>
      </c>
      <c r="AB910" s="23">
        <v>4.8579999999999997</v>
      </c>
      <c r="AC910" s="23">
        <v>4.9119999999999999</v>
      </c>
      <c r="AD910" s="23">
        <v>4.8220000000000001</v>
      </c>
      <c r="AE910" s="23">
        <v>4.6029999999999998</v>
      </c>
      <c r="AF910" s="23">
        <v>4.5750000000000002</v>
      </c>
      <c r="AG910" s="23">
        <v>4.9859999999999998</v>
      </c>
      <c r="AH910" s="6">
        <f t="shared" si="806"/>
        <v>4.7805</v>
      </c>
      <c r="AI910" s="7">
        <v>5.88</v>
      </c>
      <c r="AJ910" s="7">
        <v>4.62</v>
      </c>
      <c r="AK910" s="7">
        <v>3.9</v>
      </c>
      <c r="AL910" s="60">
        <v>5</v>
      </c>
      <c r="AM910" s="60">
        <v>4.99</v>
      </c>
      <c r="AN910" s="7">
        <v>4.71</v>
      </c>
      <c r="AO910" s="7">
        <v>4.6100000000000003</v>
      </c>
      <c r="AP910" s="3"/>
      <c r="AQ910" s="23">
        <f t="shared" si="867"/>
        <v>-0.14299999999999979</v>
      </c>
      <c r="AR910" s="23">
        <f t="shared" si="834"/>
        <v>-9.9000000000000199E-2</v>
      </c>
      <c r="AS910" s="23">
        <f t="shared" si="835"/>
        <v>0.3069999999999995</v>
      </c>
      <c r="AT910" s="23">
        <f t="shared" ref="AT910:AT929" si="870">IF((U910&lt;&gt;"")*AND($L910&lt;&gt;"")*AND($H910&lt;&gt;"dou"),U910-$L910,"")</f>
        <v>-8.6999999999999744E-2</v>
      </c>
      <c r="AU910" s="23">
        <f t="shared" ref="AU910:AU929" si="871">IF((V910&lt;&gt;"")*AND($L910&lt;&gt;"")*AND($H910&lt;&gt;"dou"),V910-$L910,"")</f>
        <v>0.1819999999999995</v>
      </c>
      <c r="AV910" s="23">
        <f t="shared" ref="AV910:AV929" si="872">IF((W910&lt;&gt;"")*AND($L910&lt;&gt;"")*AND($H910&lt;&gt;"dou"),W910-$L910,"")</f>
        <v>3.8000000000000256E-2</v>
      </c>
      <c r="AW910" s="23">
        <f t="shared" ref="AW910:AW929" si="873">IF((X910&lt;&gt;"")*AND($L910&lt;&gt;"")*AND($H910&lt;&gt;"dou"),X910-$L910,"")</f>
        <v>3.5999999999999588E-2</v>
      </c>
      <c r="AX910" s="23">
        <f t="shared" ref="AX910:AX929" si="874">IF((Y910&lt;&gt;"")*AND($L910&lt;&gt;"")*AND($H910&lt;&gt;"dou"),Y910-$L910,"")</f>
        <v>6.4000000000000057E-2</v>
      </c>
      <c r="AY910" s="23">
        <f t="shared" ref="AY910:AY929" si="875">IF((Z910&lt;&gt;"")*AND($L910&lt;&gt;"")*AND($H910&lt;&gt;"dou"),Z910-$L910,"")</f>
        <v>-8.0000000000000071E-3</v>
      </c>
      <c r="AZ910" s="23">
        <f t="shared" ref="AZ910:AZ929" si="876">IF((AA910&lt;&gt;"")*AND($L910&lt;&gt;"")*AND($H910&lt;&gt;"dou"),AA910-$L910,"")</f>
        <v>-1.4000000000000234E-2</v>
      </c>
      <c r="BA910" s="23">
        <f t="shared" ref="BA910:BA929" si="877">IF((AB910&lt;&gt;"")*AND($L910&lt;&gt;"")*AND($H910&lt;&gt;"dou"),AB910-$L910,"")</f>
        <v>0.12099999999999955</v>
      </c>
      <c r="BB910" s="23">
        <f t="shared" ref="BB910:BB929" si="878">IF((AC910&lt;&gt;"")*AND($L910&lt;&gt;"")*AND($H910&lt;&gt;"dou"),AC910-$L910,"")</f>
        <v>0.17499999999999982</v>
      </c>
      <c r="BC910" s="23">
        <f t="shared" ref="BC910:BC929" si="879">IF((AD910&lt;&gt;"")*AND($L910&lt;&gt;"")*AND($H910&lt;&gt;"dou"),AD910-$L910,"")</f>
        <v>8.4999999999999964E-2</v>
      </c>
      <c r="BD910" s="23">
        <f t="shared" ref="BD910:BD929" si="880">IF((AE910&lt;&gt;"")*AND($L910&lt;&gt;"")*AND($H910&lt;&gt;"dou"),AE910-$L910,"")</f>
        <v>-0.13400000000000034</v>
      </c>
      <c r="BE910" s="23">
        <f t="shared" ref="BE910:BE929" si="881">IF((AF910&lt;&gt;"")*AND($L910&lt;&gt;"")*AND($H910&lt;&gt;"dou"),AF910-$L910,"")</f>
        <v>-0.16199999999999992</v>
      </c>
      <c r="BF910" s="23">
        <f t="shared" ref="BF910:BF929" si="882">IF((AG910&lt;&gt;"")*AND($L910&lt;&gt;"")*AND($H910&lt;&gt;"dou"),AG910-$L910,"")</f>
        <v>0.24899999999999967</v>
      </c>
      <c r="BG910" s="23">
        <f t="shared" ref="BG910:BG929" si="883">IF((AH910&lt;&gt;"")*AND($L910&lt;&gt;"")*AND($H910&lt;&gt;"dou"),AH910-$L910,"")</f>
        <v>4.3499999999999872E-2</v>
      </c>
      <c r="BH910" s="23">
        <f t="shared" ref="BH910:BH929" si="884">IF((AI910&lt;&gt;"")*AND($L910&lt;&gt;"")*AND($H910&lt;&gt;"dou"),AI910-$L910,"")</f>
        <v>1.1429999999999998</v>
      </c>
      <c r="BI910" s="23">
        <f t="shared" ref="BI910:BI929" si="885">IF((AJ910&lt;&gt;"")*AND($L910&lt;&gt;"")*AND($H910&lt;&gt;"dou"),AJ910-$L910,"")</f>
        <v>-0.11699999999999999</v>
      </c>
      <c r="BJ910" s="23">
        <f t="shared" ref="BJ910:BJ929" si="886">IF((AK910&lt;&gt;"")*AND($L910&lt;&gt;"")*AND($H910&lt;&gt;"dou"),AK910-$L910,"")</f>
        <v>-0.83700000000000019</v>
      </c>
      <c r="BK910" s="23">
        <f t="shared" ref="BK910:BK929" si="887">IF((AL910&lt;&gt;"")*AND($L910&lt;&gt;"")*AND($H910&lt;&gt;"dou"),AL910-$L910,"")</f>
        <v>0.2629999999999999</v>
      </c>
      <c r="BL910" s="23">
        <f t="shared" ref="BL910:BL929" si="888">IF((AM910&lt;&gt;"")*AND($L910&lt;&gt;"")*AND($H910&lt;&gt;"dou"),AM910-$L910,"")</f>
        <v>0.25300000000000011</v>
      </c>
      <c r="BM910" s="23">
        <f t="shared" ref="BM910:BM929" si="889">IF((AN910&lt;&gt;"")*AND($L910&lt;&gt;"")*AND($H910&lt;&gt;"dou"),AN910-$L910,"")</f>
        <v>-2.7000000000000135E-2</v>
      </c>
      <c r="BN910" s="23">
        <f t="shared" ref="BN910:BN929" si="890">IF((AO910&lt;&gt;"")*AND($L910&lt;&gt;"")*AND($H910&lt;&gt;"dou"),AO910-$L910,"")</f>
        <v>-0.12699999999999978</v>
      </c>
      <c r="BP910" s="8">
        <f t="shared" si="836"/>
        <v>0.14299999999999979</v>
      </c>
      <c r="BQ910" s="8">
        <f t="shared" si="837"/>
        <v>9.9000000000000199E-2</v>
      </c>
      <c r="BR910" s="8">
        <f t="shared" si="838"/>
        <v>0.3069999999999995</v>
      </c>
      <c r="BS910" s="8">
        <f t="shared" si="839"/>
        <v>8.6999999999999744E-2</v>
      </c>
      <c r="BT910" s="8">
        <f t="shared" si="840"/>
        <v>0.1819999999999995</v>
      </c>
      <c r="BU910" s="8">
        <f t="shared" si="841"/>
        <v>3.8000000000000256E-2</v>
      </c>
      <c r="BV910" s="8">
        <f t="shared" si="842"/>
        <v>3.5999999999999588E-2</v>
      </c>
      <c r="BW910" s="8">
        <f t="shared" si="843"/>
        <v>6.4000000000000057E-2</v>
      </c>
      <c r="BX910" s="8">
        <f t="shared" si="844"/>
        <v>8.0000000000000071E-3</v>
      </c>
      <c r="BY910" s="8">
        <f t="shared" si="845"/>
        <v>1.4000000000000234E-2</v>
      </c>
      <c r="BZ910" s="8">
        <f t="shared" si="846"/>
        <v>0.12099999999999955</v>
      </c>
      <c r="CA910" s="8">
        <f t="shared" si="847"/>
        <v>0.17499999999999982</v>
      </c>
      <c r="CB910" s="8">
        <f t="shared" si="848"/>
        <v>8.4999999999999964E-2</v>
      </c>
      <c r="CC910" s="8">
        <f t="shared" si="849"/>
        <v>0.13400000000000034</v>
      </c>
      <c r="CD910" s="8">
        <f t="shared" si="850"/>
        <v>0.16199999999999992</v>
      </c>
      <c r="CE910" s="8">
        <f t="shared" si="851"/>
        <v>0.24899999999999967</v>
      </c>
      <c r="CF910" s="8">
        <f t="shared" si="852"/>
        <v>4.3499999999999872E-2</v>
      </c>
      <c r="CG910" s="8">
        <f t="shared" si="853"/>
        <v>1.1429999999999998</v>
      </c>
      <c r="CH910" s="8">
        <f t="shared" si="854"/>
        <v>0.11699999999999999</v>
      </c>
      <c r="CI910" s="8">
        <f t="shared" si="855"/>
        <v>0.83700000000000019</v>
      </c>
      <c r="CJ910" s="8">
        <f t="shared" si="856"/>
        <v>0.2629999999999999</v>
      </c>
      <c r="CK910" s="8">
        <f t="shared" si="857"/>
        <v>0.25300000000000011</v>
      </c>
      <c r="CL910" s="8">
        <f t="shared" si="858"/>
        <v>2.7000000000000135E-2</v>
      </c>
      <c r="CM910" s="8">
        <f t="shared" si="859"/>
        <v>0.12699999999999978</v>
      </c>
      <c r="CN910" s="8"/>
    </row>
    <row r="911" spans="1:92">
      <c r="A911" s="1">
        <f t="shared" si="860"/>
        <v>909</v>
      </c>
      <c r="B911" s="19"/>
      <c r="C911" s="1">
        <v>6</v>
      </c>
      <c r="D911" s="4">
        <f t="shared" si="866"/>
        <v>69</v>
      </c>
      <c r="E911" s="4" t="s">
        <v>325</v>
      </c>
      <c r="F911" s="4">
        <v>1</v>
      </c>
      <c r="G911" s="4" t="s">
        <v>13</v>
      </c>
      <c r="H911" s="4" t="s">
        <v>14</v>
      </c>
      <c r="I911" s="4"/>
      <c r="J911" s="5">
        <v>88.3</v>
      </c>
      <c r="K911" s="67">
        <v>1.4E-2</v>
      </c>
      <c r="L911" s="41">
        <v>4.7490000000000006</v>
      </c>
      <c r="M911" s="132" t="s">
        <v>234</v>
      </c>
      <c r="N911" s="1" t="s">
        <v>15</v>
      </c>
      <c r="O911" s="23">
        <v>4.7510000000000012</v>
      </c>
      <c r="P911" s="1" t="s">
        <v>9</v>
      </c>
      <c r="Q911" s="3" t="s">
        <v>227</v>
      </c>
      <c r="R911" s="23">
        <v>4.8550000000000004</v>
      </c>
      <c r="S911" s="23">
        <v>4.7460000000000004</v>
      </c>
      <c r="T911" s="23">
        <v>5.1710000000000003</v>
      </c>
      <c r="U911" s="23">
        <v>4.806</v>
      </c>
      <c r="V911" s="23">
        <v>4.9889999999999999</v>
      </c>
      <c r="W911" s="23">
        <v>4.8220000000000001</v>
      </c>
      <c r="X911" s="23">
        <v>4.8209999999999997</v>
      </c>
      <c r="Y911" s="23">
        <v>4.8220000000000001</v>
      </c>
      <c r="Z911" s="23">
        <v>4.7409999999999997</v>
      </c>
      <c r="AA911" s="23">
        <v>4.7489999999999997</v>
      </c>
      <c r="AB911" s="23">
        <v>5.1210000000000004</v>
      </c>
      <c r="AC911" s="23">
        <v>5.14</v>
      </c>
      <c r="AD911" s="23">
        <v>5.0090000000000003</v>
      </c>
      <c r="AE911" s="23">
        <v>4.8849999999999998</v>
      </c>
      <c r="AF911" s="23">
        <v>4.6920000000000002</v>
      </c>
      <c r="AG911" s="23">
        <v>4.8289999999999997</v>
      </c>
      <c r="AH911" s="6">
        <f t="shared" si="806"/>
        <v>4.7605000000000004</v>
      </c>
      <c r="AI911" s="7">
        <v>5.14</v>
      </c>
      <c r="AJ911" s="7">
        <v>4.7699999999999996</v>
      </c>
      <c r="AK911" s="7">
        <v>4.3899999999999997</v>
      </c>
      <c r="AL911" s="60">
        <v>4.9000000000000004</v>
      </c>
      <c r="AM911" s="60">
        <v>4.87</v>
      </c>
      <c r="AN911" s="7">
        <v>4.9400000000000004</v>
      </c>
      <c r="AO911" s="7">
        <v>4.8899999999999997</v>
      </c>
      <c r="AP911" s="3"/>
      <c r="AQ911" s="23">
        <f t="shared" si="867"/>
        <v>0.10599999999999987</v>
      </c>
      <c r="AR911" s="23">
        <f t="shared" ref="AR911:AR929" si="891">IF((S911&lt;&gt;"")*AND($L911&lt;&gt;"")*AND($H911&lt;&gt;"dou"),S911-$L911,"")</f>
        <v>-3.0000000000001137E-3</v>
      </c>
      <c r="AS911" s="23">
        <f t="shared" ref="AS911:AS929" si="892">IF((T911&lt;&gt;"")*AND($L911&lt;&gt;"")*AND($H911&lt;&gt;"dou"),T911-$L911,"")</f>
        <v>0.42199999999999971</v>
      </c>
      <c r="AT911" s="23">
        <f t="shared" si="870"/>
        <v>5.6999999999999496E-2</v>
      </c>
      <c r="AU911" s="23">
        <f t="shared" si="871"/>
        <v>0.23999999999999932</v>
      </c>
      <c r="AV911" s="23">
        <f t="shared" si="872"/>
        <v>7.299999999999951E-2</v>
      </c>
      <c r="AW911" s="23">
        <f t="shared" si="873"/>
        <v>7.1999999999999176E-2</v>
      </c>
      <c r="AX911" s="23">
        <f t="shared" si="874"/>
        <v>7.299999999999951E-2</v>
      </c>
      <c r="AY911" s="23">
        <f t="shared" si="875"/>
        <v>-8.0000000000008953E-3</v>
      </c>
      <c r="AZ911" s="23">
        <f t="shared" si="876"/>
        <v>-8.8817841970012523E-16</v>
      </c>
      <c r="BA911" s="23">
        <f t="shared" si="877"/>
        <v>0.37199999999999989</v>
      </c>
      <c r="BB911" s="23">
        <f t="shared" si="878"/>
        <v>0.39099999999999913</v>
      </c>
      <c r="BC911" s="23">
        <f t="shared" si="879"/>
        <v>0.25999999999999979</v>
      </c>
      <c r="BD911" s="23">
        <f t="shared" si="880"/>
        <v>0.13599999999999923</v>
      </c>
      <c r="BE911" s="23">
        <f t="shared" si="881"/>
        <v>-5.7000000000000384E-2</v>
      </c>
      <c r="BF911" s="23">
        <f t="shared" si="882"/>
        <v>7.9999999999999183E-2</v>
      </c>
      <c r="BG911" s="23">
        <f t="shared" si="883"/>
        <v>1.1499999999999844E-2</v>
      </c>
      <c r="BH911" s="23">
        <f t="shared" si="884"/>
        <v>0.39099999999999913</v>
      </c>
      <c r="BI911" s="23">
        <f t="shared" si="885"/>
        <v>2.0999999999999019E-2</v>
      </c>
      <c r="BJ911" s="23">
        <f t="shared" si="886"/>
        <v>-0.35900000000000087</v>
      </c>
      <c r="BK911" s="23">
        <f t="shared" si="887"/>
        <v>0.1509999999999998</v>
      </c>
      <c r="BL911" s="23">
        <f t="shared" si="888"/>
        <v>0.12099999999999955</v>
      </c>
      <c r="BM911" s="23">
        <f t="shared" si="889"/>
        <v>0.19099999999999984</v>
      </c>
      <c r="BN911" s="23">
        <f t="shared" si="890"/>
        <v>0.14099999999999913</v>
      </c>
      <c r="BP911" s="8">
        <f t="shared" si="836"/>
        <v>0.10599999999999987</v>
      </c>
      <c r="BQ911" s="8">
        <f t="shared" si="837"/>
        <v>3.0000000000001137E-3</v>
      </c>
      <c r="BR911" s="8">
        <f t="shared" si="838"/>
        <v>0.42199999999999971</v>
      </c>
      <c r="BS911" s="8">
        <f t="shared" si="839"/>
        <v>5.6999999999999496E-2</v>
      </c>
      <c r="BT911" s="8">
        <f t="shared" si="840"/>
        <v>0.23999999999999932</v>
      </c>
      <c r="BU911" s="8">
        <f t="shared" si="841"/>
        <v>7.299999999999951E-2</v>
      </c>
      <c r="BV911" s="8">
        <f t="shared" si="842"/>
        <v>7.1999999999999176E-2</v>
      </c>
      <c r="BW911" s="8">
        <f t="shared" si="843"/>
        <v>7.299999999999951E-2</v>
      </c>
      <c r="BX911" s="8">
        <f t="shared" si="844"/>
        <v>8.0000000000008953E-3</v>
      </c>
      <c r="BY911" s="8">
        <f t="shared" si="845"/>
        <v>8.8817841970012523E-16</v>
      </c>
      <c r="BZ911" s="8">
        <f t="shared" si="846"/>
        <v>0.37199999999999989</v>
      </c>
      <c r="CA911" s="8">
        <f t="shared" si="847"/>
        <v>0.39099999999999913</v>
      </c>
      <c r="CB911" s="8">
        <f t="shared" si="848"/>
        <v>0.25999999999999979</v>
      </c>
      <c r="CC911" s="8">
        <f t="shared" si="849"/>
        <v>0.13599999999999923</v>
      </c>
      <c r="CD911" s="8">
        <f t="shared" si="850"/>
        <v>5.7000000000000384E-2</v>
      </c>
      <c r="CE911" s="8">
        <f t="shared" si="851"/>
        <v>7.9999999999999183E-2</v>
      </c>
      <c r="CF911" s="8">
        <f t="shared" si="852"/>
        <v>1.1499999999999844E-2</v>
      </c>
      <c r="CG911" s="8">
        <f t="shared" si="853"/>
        <v>0.39099999999999913</v>
      </c>
      <c r="CH911" s="8">
        <f t="shared" si="854"/>
        <v>2.0999999999999019E-2</v>
      </c>
      <c r="CI911" s="8">
        <f t="shared" si="855"/>
        <v>0.35900000000000087</v>
      </c>
      <c r="CJ911" s="8">
        <f t="shared" si="856"/>
        <v>0.1509999999999998</v>
      </c>
      <c r="CK911" s="8">
        <f t="shared" si="857"/>
        <v>0.12099999999999955</v>
      </c>
      <c r="CL911" s="8">
        <f t="shared" si="858"/>
        <v>0.19099999999999984</v>
      </c>
      <c r="CM911" s="8">
        <f t="shared" si="859"/>
        <v>0.14099999999999913</v>
      </c>
      <c r="CN911" s="8"/>
    </row>
    <row r="912" spans="1:92">
      <c r="A912" s="1">
        <f t="shared" si="860"/>
        <v>910</v>
      </c>
      <c r="B912" s="19"/>
      <c r="C912" s="1">
        <v>6</v>
      </c>
      <c r="D912" s="4">
        <f t="shared" si="866"/>
        <v>69</v>
      </c>
      <c r="E912" s="4" t="s">
        <v>326</v>
      </c>
      <c r="F912" s="4">
        <v>1</v>
      </c>
      <c r="G912" s="4" t="s">
        <v>13</v>
      </c>
      <c r="H912" s="4" t="s">
        <v>14</v>
      </c>
      <c r="I912" s="4"/>
      <c r="J912" s="5">
        <v>88.3</v>
      </c>
      <c r="K912" s="69"/>
      <c r="L912" s="41">
        <v>4.79</v>
      </c>
      <c r="M912" s="132" t="s">
        <v>234</v>
      </c>
      <c r="N912" s="1" t="s">
        <v>15</v>
      </c>
      <c r="O912" s="23">
        <v>4.7950000000000008</v>
      </c>
      <c r="P912" s="1" t="s">
        <v>9</v>
      </c>
      <c r="Q912" s="3" t="s">
        <v>227</v>
      </c>
      <c r="R912" s="23">
        <v>4.835</v>
      </c>
      <c r="S912" s="23">
        <v>4.7190000000000003</v>
      </c>
      <c r="T912" s="23">
        <v>5.1470000000000002</v>
      </c>
      <c r="U912" s="23">
        <v>4.7460000000000004</v>
      </c>
      <c r="V912" s="23">
        <v>4.9939999999999998</v>
      </c>
      <c r="W912" s="23">
        <v>4.843</v>
      </c>
      <c r="X912" s="23">
        <v>4.8419999999999996</v>
      </c>
      <c r="Y912" s="23">
        <v>4.8579999999999997</v>
      </c>
      <c r="Z912" s="23">
        <v>4.7809999999999997</v>
      </c>
      <c r="AA912" s="23">
        <v>4.7830000000000004</v>
      </c>
      <c r="AB912" s="23">
        <v>5.0309999999999997</v>
      </c>
      <c r="AC912" s="23">
        <v>5.0709999999999997</v>
      </c>
      <c r="AD912" s="23">
        <v>4.9550000000000001</v>
      </c>
      <c r="AE912" s="23">
        <v>4.7859999999999996</v>
      </c>
      <c r="AF912" s="23">
        <v>4.6619999999999999</v>
      </c>
      <c r="AG912" s="23">
        <v>4.9470000000000001</v>
      </c>
      <c r="AH912" s="6">
        <f t="shared" si="806"/>
        <v>4.8045</v>
      </c>
      <c r="AI912" s="7">
        <v>5.51</v>
      </c>
      <c r="AJ912" s="7">
        <v>4.76</v>
      </c>
      <c r="AK912" s="7">
        <v>4.1399999999999997</v>
      </c>
      <c r="AL912" s="60">
        <v>5.01</v>
      </c>
      <c r="AM912" s="60">
        <v>4.9800000000000004</v>
      </c>
      <c r="AN912" s="7">
        <v>4.9400000000000004</v>
      </c>
      <c r="AO912" s="7">
        <v>4.88</v>
      </c>
      <c r="AP912" s="3"/>
      <c r="AQ912" s="23">
        <f t="shared" si="867"/>
        <v>4.4999999999999929E-2</v>
      </c>
      <c r="AR912" s="23">
        <f t="shared" si="891"/>
        <v>-7.099999999999973E-2</v>
      </c>
      <c r="AS912" s="23">
        <f t="shared" si="892"/>
        <v>0.35700000000000021</v>
      </c>
      <c r="AT912" s="23">
        <f t="shared" si="870"/>
        <v>-4.3999999999999595E-2</v>
      </c>
      <c r="AU912" s="23">
        <f t="shared" si="871"/>
        <v>0.20399999999999974</v>
      </c>
      <c r="AV912" s="23">
        <f t="shared" si="872"/>
        <v>5.2999999999999936E-2</v>
      </c>
      <c r="AW912" s="23">
        <f t="shared" si="873"/>
        <v>5.1999999999999602E-2</v>
      </c>
      <c r="AX912" s="23">
        <f t="shared" si="874"/>
        <v>6.7999999999999616E-2</v>
      </c>
      <c r="AY912" s="23">
        <f t="shared" si="875"/>
        <v>-9.0000000000003411E-3</v>
      </c>
      <c r="AZ912" s="23">
        <f t="shared" si="876"/>
        <v>-6.9999999999996732E-3</v>
      </c>
      <c r="BA912" s="23">
        <f t="shared" si="877"/>
        <v>0.24099999999999966</v>
      </c>
      <c r="BB912" s="23">
        <f t="shared" si="878"/>
        <v>0.28099999999999969</v>
      </c>
      <c r="BC912" s="23">
        <f t="shared" si="879"/>
        <v>0.16500000000000004</v>
      </c>
      <c r="BD912" s="23">
        <f t="shared" si="880"/>
        <v>-4.0000000000004476E-3</v>
      </c>
      <c r="BE912" s="23">
        <f t="shared" si="881"/>
        <v>-0.12800000000000011</v>
      </c>
      <c r="BF912" s="23">
        <f t="shared" si="882"/>
        <v>0.15700000000000003</v>
      </c>
      <c r="BG912" s="23">
        <f t="shared" si="883"/>
        <v>1.4499999999999957E-2</v>
      </c>
      <c r="BH912" s="23">
        <f t="shared" si="884"/>
        <v>0.71999999999999975</v>
      </c>
      <c r="BI912" s="23">
        <f t="shared" si="885"/>
        <v>-3.0000000000000249E-2</v>
      </c>
      <c r="BJ912" s="23">
        <f t="shared" si="886"/>
        <v>-0.65000000000000036</v>
      </c>
      <c r="BK912" s="23">
        <f t="shared" si="887"/>
        <v>0.21999999999999975</v>
      </c>
      <c r="BL912" s="23">
        <f t="shared" si="888"/>
        <v>0.19000000000000039</v>
      </c>
      <c r="BM912" s="23">
        <f t="shared" si="889"/>
        <v>0.15000000000000036</v>
      </c>
      <c r="BN912" s="23">
        <f t="shared" si="890"/>
        <v>8.9999999999999858E-2</v>
      </c>
      <c r="BP912" s="8">
        <f t="shared" si="836"/>
        <v>4.4999999999999929E-2</v>
      </c>
      <c r="BQ912" s="8">
        <f t="shared" si="837"/>
        <v>7.099999999999973E-2</v>
      </c>
      <c r="BR912" s="8">
        <f t="shared" si="838"/>
        <v>0.35700000000000021</v>
      </c>
      <c r="BS912" s="8">
        <f t="shared" si="839"/>
        <v>4.3999999999999595E-2</v>
      </c>
      <c r="BT912" s="8">
        <f t="shared" si="840"/>
        <v>0.20399999999999974</v>
      </c>
      <c r="BU912" s="8">
        <f t="shared" si="841"/>
        <v>5.2999999999999936E-2</v>
      </c>
      <c r="BV912" s="8">
        <f t="shared" si="842"/>
        <v>5.1999999999999602E-2</v>
      </c>
      <c r="BW912" s="8">
        <f t="shared" si="843"/>
        <v>6.7999999999999616E-2</v>
      </c>
      <c r="BX912" s="8">
        <f t="shared" si="844"/>
        <v>9.0000000000003411E-3</v>
      </c>
      <c r="BY912" s="8">
        <f t="shared" si="845"/>
        <v>6.9999999999996732E-3</v>
      </c>
      <c r="BZ912" s="8">
        <f t="shared" si="846"/>
        <v>0.24099999999999966</v>
      </c>
      <c r="CA912" s="8">
        <f t="shared" si="847"/>
        <v>0.28099999999999969</v>
      </c>
      <c r="CB912" s="8">
        <f t="shared" si="848"/>
        <v>0.16500000000000004</v>
      </c>
      <c r="CC912" s="8">
        <f t="shared" si="849"/>
        <v>4.0000000000004476E-3</v>
      </c>
      <c r="CD912" s="8">
        <f t="shared" si="850"/>
        <v>0.12800000000000011</v>
      </c>
      <c r="CE912" s="8">
        <f t="shared" si="851"/>
        <v>0.15700000000000003</v>
      </c>
      <c r="CF912" s="8">
        <f t="shared" si="852"/>
        <v>1.4499999999999957E-2</v>
      </c>
      <c r="CG912" s="8">
        <f t="shared" si="853"/>
        <v>0.71999999999999975</v>
      </c>
      <c r="CH912" s="8">
        <f t="shared" si="854"/>
        <v>3.0000000000000249E-2</v>
      </c>
      <c r="CI912" s="8">
        <f t="shared" si="855"/>
        <v>0.65000000000000036</v>
      </c>
      <c r="CJ912" s="8">
        <f t="shared" si="856"/>
        <v>0.21999999999999975</v>
      </c>
      <c r="CK912" s="8">
        <f t="shared" si="857"/>
        <v>0.19000000000000039</v>
      </c>
      <c r="CL912" s="8">
        <f t="shared" si="858"/>
        <v>0.15000000000000036</v>
      </c>
      <c r="CM912" s="8">
        <f t="shared" si="859"/>
        <v>8.9999999999999858E-2</v>
      </c>
      <c r="CN912" s="8"/>
    </row>
    <row r="913" spans="1:92">
      <c r="A913" s="1">
        <f t="shared" si="860"/>
        <v>911</v>
      </c>
      <c r="B913" s="19"/>
      <c r="C913" s="1">
        <v>6</v>
      </c>
      <c r="D913" s="4">
        <f t="shared" si="866"/>
        <v>69</v>
      </c>
      <c r="E913" s="4" t="s">
        <v>327</v>
      </c>
      <c r="F913" s="4">
        <v>1</v>
      </c>
      <c r="G913" s="4" t="s">
        <v>13</v>
      </c>
      <c r="H913" s="4" t="s">
        <v>19</v>
      </c>
      <c r="I913" s="4"/>
      <c r="J913" s="5">
        <v>85.7</v>
      </c>
      <c r="K913" s="69"/>
      <c r="L913" s="41">
        <v>5.7359999999999998</v>
      </c>
      <c r="M913" s="132" t="s">
        <v>234</v>
      </c>
      <c r="N913" s="1" t="s">
        <v>15</v>
      </c>
      <c r="O913" s="23">
        <v>5.7370000000000001</v>
      </c>
      <c r="P913" s="1" t="s">
        <v>9</v>
      </c>
      <c r="Q913" s="3" t="s">
        <v>227</v>
      </c>
      <c r="R913" s="23">
        <v>5.8289999999999997</v>
      </c>
      <c r="S913" s="23">
        <v>5.8890000000000002</v>
      </c>
      <c r="T913" s="23">
        <v>6.1980000000000004</v>
      </c>
      <c r="U913" s="23">
        <v>5.4690000000000003</v>
      </c>
      <c r="V913" s="23">
        <v>5.9109999999999996</v>
      </c>
      <c r="W913" s="23">
        <v>5.8380000000000001</v>
      </c>
      <c r="X913" s="23">
        <v>5.8470000000000004</v>
      </c>
      <c r="Y913" s="23">
        <v>5.8159999999999998</v>
      </c>
      <c r="Z913" s="23">
        <v>5.782</v>
      </c>
      <c r="AA913" s="23">
        <v>5.7530000000000001</v>
      </c>
      <c r="AB913" s="23">
        <v>5.6139999999999999</v>
      </c>
      <c r="AC913" s="23">
        <v>5.6420000000000003</v>
      </c>
      <c r="AD913" s="23">
        <v>5.7240000000000002</v>
      </c>
      <c r="AE913" s="23">
        <v>5.3579999999999997</v>
      </c>
      <c r="AF913" s="23">
        <v>5.8280000000000003</v>
      </c>
      <c r="AG913" s="23">
        <v>5.7830000000000004</v>
      </c>
      <c r="AH913" s="6">
        <f t="shared" si="806"/>
        <v>5.8055000000000003</v>
      </c>
      <c r="AI913" s="7">
        <v>5.55</v>
      </c>
      <c r="AJ913" s="7">
        <v>5.76</v>
      </c>
      <c r="AK913" s="7">
        <v>5.32</v>
      </c>
      <c r="AL913" s="60">
        <v>5.75</v>
      </c>
      <c r="AM913" s="60">
        <v>5.72</v>
      </c>
      <c r="AN913" s="7">
        <v>5.98</v>
      </c>
      <c r="AO913" s="7">
        <v>5.95</v>
      </c>
      <c r="AP913" s="3"/>
      <c r="AQ913" s="23">
        <f t="shared" si="867"/>
        <v>9.2999999999999972E-2</v>
      </c>
      <c r="AR913" s="23">
        <f t="shared" si="891"/>
        <v>0.15300000000000047</v>
      </c>
      <c r="AS913" s="23">
        <f t="shared" si="892"/>
        <v>0.46200000000000063</v>
      </c>
      <c r="AT913" s="23">
        <f t="shared" si="870"/>
        <v>-0.26699999999999946</v>
      </c>
      <c r="AU913" s="23">
        <f t="shared" si="871"/>
        <v>0.17499999999999982</v>
      </c>
      <c r="AV913" s="23">
        <f t="shared" si="872"/>
        <v>0.10200000000000031</v>
      </c>
      <c r="AW913" s="23">
        <f t="shared" si="873"/>
        <v>0.11100000000000065</v>
      </c>
      <c r="AX913" s="23">
        <f t="shared" si="874"/>
        <v>8.0000000000000071E-2</v>
      </c>
      <c r="AY913" s="23">
        <f t="shared" si="875"/>
        <v>4.6000000000000263E-2</v>
      </c>
      <c r="AZ913" s="23">
        <f t="shared" si="876"/>
        <v>1.7000000000000348E-2</v>
      </c>
      <c r="BA913" s="23">
        <f t="shared" si="877"/>
        <v>-0.12199999999999989</v>
      </c>
      <c r="BB913" s="23">
        <f t="shared" si="878"/>
        <v>-9.3999999999999417E-2</v>
      </c>
      <c r="BC913" s="23">
        <f t="shared" si="879"/>
        <v>-1.1999999999999567E-2</v>
      </c>
      <c r="BD913" s="23">
        <f t="shared" si="880"/>
        <v>-0.37800000000000011</v>
      </c>
      <c r="BE913" s="23">
        <f t="shared" si="881"/>
        <v>9.2000000000000526E-2</v>
      </c>
      <c r="BF913" s="23">
        <f t="shared" si="882"/>
        <v>4.7000000000000597E-2</v>
      </c>
      <c r="BG913" s="23">
        <f t="shared" si="883"/>
        <v>6.9500000000000561E-2</v>
      </c>
      <c r="BH913" s="23">
        <f t="shared" si="884"/>
        <v>-0.18599999999999994</v>
      </c>
      <c r="BI913" s="23">
        <f t="shared" si="885"/>
        <v>2.4000000000000021E-2</v>
      </c>
      <c r="BJ913" s="23">
        <f t="shared" si="886"/>
        <v>-0.41599999999999948</v>
      </c>
      <c r="BK913" s="23">
        <f t="shared" si="887"/>
        <v>1.4000000000000234E-2</v>
      </c>
      <c r="BL913" s="23">
        <f t="shared" si="888"/>
        <v>-1.6000000000000014E-2</v>
      </c>
      <c r="BM913" s="23">
        <f t="shared" si="889"/>
        <v>0.24400000000000066</v>
      </c>
      <c r="BN913" s="23">
        <f t="shared" si="890"/>
        <v>0.21400000000000041</v>
      </c>
      <c r="BP913" s="8">
        <f t="shared" si="836"/>
        <v>9.2999999999999972E-2</v>
      </c>
      <c r="BQ913" s="8">
        <f t="shared" si="837"/>
        <v>0.15300000000000047</v>
      </c>
      <c r="BR913" s="8">
        <f t="shared" si="838"/>
        <v>0.46200000000000063</v>
      </c>
      <c r="BS913" s="8">
        <f t="shared" si="839"/>
        <v>0.26699999999999946</v>
      </c>
      <c r="BT913" s="8">
        <f t="shared" si="840"/>
        <v>0.17499999999999982</v>
      </c>
      <c r="BU913" s="8">
        <f t="shared" si="841"/>
        <v>0.10200000000000031</v>
      </c>
      <c r="BV913" s="8">
        <f t="shared" si="842"/>
        <v>0.11100000000000065</v>
      </c>
      <c r="BW913" s="8">
        <f t="shared" si="843"/>
        <v>8.0000000000000071E-2</v>
      </c>
      <c r="BX913" s="8">
        <f t="shared" si="844"/>
        <v>4.6000000000000263E-2</v>
      </c>
      <c r="BY913" s="8">
        <f t="shared" si="845"/>
        <v>1.7000000000000348E-2</v>
      </c>
      <c r="BZ913" s="8">
        <f t="shared" si="846"/>
        <v>0.12199999999999989</v>
      </c>
      <c r="CA913" s="8">
        <f t="shared" si="847"/>
        <v>9.3999999999999417E-2</v>
      </c>
      <c r="CB913" s="8">
        <f t="shared" si="848"/>
        <v>1.1999999999999567E-2</v>
      </c>
      <c r="CC913" s="8">
        <f t="shared" si="849"/>
        <v>0.37800000000000011</v>
      </c>
      <c r="CD913" s="8">
        <f t="shared" si="850"/>
        <v>9.2000000000000526E-2</v>
      </c>
      <c r="CE913" s="8">
        <f t="shared" si="851"/>
        <v>4.7000000000000597E-2</v>
      </c>
      <c r="CF913" s="8">
        <f t="shared" si="852"/>
        <v>6.9500000000000561E-2</v>
      </c>
      <c r="CG913" s="8">
        <f t="shared" si="853"/>
        <v>0.18599999999999994</v>
      </c>
      <c r="CH913" s="8">
        <f t="shared" si="854"/>
        <v>2.4000000000000021E-2</v>
      </c>
      <c r="CI913" s="8">
        <f t="shared" si="855"/>
        <v>0.41599999999999948</v>
      </c>
      <c r="CJ913" s="8">
        <f t="shared" si="856"/>
        <v>1.4000000000000234E-2</v>
      </c>
      <c r="CK913" s="8">
        <f t="shared" si="857"/>
        <v>1.6000000000000014E-2</v>
      </c>
      <c r="CL913" s="8">
        <f t="shared" si="858"/>
        <v>0.24400000000000066</v>
      </c>
      <c r="CM913" s="8">
        <f t="shared" si="859"/>
        <v>0.21400000000000041</v>
      </c>
      <c r="CN913" s="8"/>
    </row>
    <row r="914" spans="1:92">
      <c r="A914" s="1">
        <f t="shared" si="860"/>
        <v>912</v>
      </c>
      <c r="B914" s="19"/>
      <c r="C914" s="1">
        <v>6</v>
      </c>
      <c r="D914" s="4">
        <f t="shared" si="866"/>
        <v>69</v>
      </c>
      <c r="E914" s="4" t="s">
        <v>328</v>
      </c>
      <c r="F914" s="4">
        <v>1</v>
      </c>
      <c r="G914" s="4" t="s">
        <v>13</v>
      </c>
      <c r="H914" s="4" t="s">
        <v>19</v>
      </c>
      <c r="I914" s="4"/>
      <c r="J914" s="5">
        <v>90.4</v>
      </c>
      <c r="K914" s="69"/>
      <c r="L914" s="41">
        <v>7.2289999999999992</v>
      </c>
      <c r="M914" s="132" t="s">
        <v>234</v>
      </c>
      <c r="N914" s="1" t="s">
        <v>15</v>
      </c>
      <c r="O914" s="23">
        <v>7.2189999999999985</v>
      </c>
      <c r="P914" s="1" t="s">
        <v>9</v>
      </c>
      <c r="Q914" s="3" t="s">
        <v>227</v>
      </c>
      <c r="R914" s="23">
        <v>7.3940000000000001</v>
      </c>
      <c r="S914" s="23">
        <v>7.3159999999999998</v>
      </c>
      <c r="T914" s="23">
        <v>7.5</v>
      </c>
      <c r="U914" s="23">
        <v>7.3159999999999998</v>
      </c>
      <c r="V914" s="23">
        <v>7.34</v>
      </c>
      <c r="W914" s="23">
        <v>7.3040000000000003</v>
      </c>
      <c r="X914" s="23">
        <v>7.2789999999999999</v>
      </c>
      <c r="Y914" s="23">
        <v>7.266</v>
      </c>
      <c r="Z914" s="23">
        <v>7.242</v>
      </c>
      <c r="AA914" s="23">
        <v>7.242</v>
      </c>
      <c r="AB914" s="23">
        <v>7.21</v>
      </c>
      <c r="AC914" s="23">
        <v>7.3070000000000004</v>
      </c>
      <c r="AD914" s="23">
        <v>7.3159999999999998</v>
      </c>
      <c r="AE914" s="23">
        <v>7.0119999999999996</v>
      </c>
      <c r="AF914" s="23">
        <v>7.181</v>
      </c>
      <c r="AG914" s="23">
        <v>6.7789999999999999</v>
      </c>
      <c r="AH914" s="6">
        <f t="shared" si="806"/>
        <v>6.98</v>
      </c>
      <c r="AI914" s="7">
        <v>8.1999999999999993</v>
      </c>
      <c r="AJ914" s="7">
        <v>7.43</v>
      </c>
      <c r="AK914" s="7">
        <v>6.89</v>
      </c>
      <c r="AL914" s="60">
        <v>7.5</v>
      </c>
      <c r="AM914" s="60">
        <v>7.41</v>
      </c>
      <c r="AN914" s="7">
        <v>7.42</v>
      </c>
      <c r="AO914" s="7">
        <v>7.3</v>
      </c>
      <c r="AP914" s="3"/>
      <c r="AQ914" s="23">
        <f t="shared" si="867"/>
        <v>0.16500000000000092</v>
      </c>
      <c r="AR914" s="23">
        <f t="shared" si="891"/>
        <v>8.7000000000000632E-2</v>
      </c>
      <c r="AS914" s="23">
        <f t="shared" si="892"/>
        <v>0.2710000000000008</v>
      </c>
      <c r="AT914" s="23">
        <f t="shared" si="870"/>
        <v>8.7000000000000632E-2</v>
      </c>
      <c r="AU914" s="23">
        <f t="shared" si="871"/>
        <v>0.11100000000000065</v>
      </c>
      <c r="AV914" s="23">
        <f t="shared" si="872"/>
        <v>7.5000000000001066E-2</v>
      </c>
      <c r="AW914" s="23">
        <f t="shared" si="873"/>
        <v>5.0000000000000711E-2</v>
      </c>
      <c r="AX914" s="23">
        <f t="shared" si="874"/>
        <v>3.700000000000081E-2</v>
      </c>
      <c r="AY914" s="23">
        <f t="shared" si="875"/>
        <v>1.3000000000000789E-2</v>
      </c>
      <c r="AZ914" s="23">
        <f t="shared" si="876"/>
        <v>1.3000000000000789E-2</v>
      </c>
      <c r="BA914" s="23">
        <f t="shared" si="877"/>
        <v>-1.899999999999924E-2</v>
      </c>
      <c r="BB914" s="23">
        <f t="shared" si="878"/>
        <v>7.800000000000118E-2</v>
      </c>
      <c r="BC914" s="23">
        <f t="shared" si="879"/>
        <v>8.7000000000000632E-2</v>
      </c>
      <c r="BD914" s="23">
        <f t="shared" si="880"/>
        <v>-0.21699999999999964</v>
      </c>
      <c r="BE914" s="23">
        <f t="shared" si="881"/>
        <v>-4.7999999999999154E-2</v>
      </c>
      <c r="BF914" s="23">
        <f t="shared" si="882"/>
        <v>-0.44999999999999929</v>
      </c>
      <c r="BG914" s="23">
        <f t="shared" si="883"/>
        <v>-0.24899999999999878</v>
      </c>
      <c r="BH914" s="23">
        <f t="shared" si="884"/>
        <v>0.97100000000000009</v>
      </c>
      <c r="BI914" s="23">
        <f t="shared" si="885"/>
        <v>0.20100000000000051</v>
      </c>
      <c r="BJ914" s="23">
        <f t="shared" si="886"/>
        <v>-0.33899999999999952</v>
      </c>
      <c r="BK914" s="23">
        <f t="shared" si="887"/>
        <v>0.2710000000000008</v>
      </c>
      <c r="BL914" s="23">
        <f t="shared" si="888"/>
        <v>0.18100000000000094</v>
      </c>
      <c r="BM914" s="23">
        <f t="shared" si="889"/>
        <v>0.19100000000000072</v>
      </c>
      <c r="BN914" s="23">
        <f t="shared" si="890"/>
        <v>7.1000000000000618E-2</v>
      </c>
      <c r="BP914" s="8">
        <f t="shared" si="836"/>
        <v>0.16500000000000092</v>
      </c>
      <c r="BQ914" s="8">
        <f t="shared" si="837"/>
        <v>8.7000000000000632E-2</v>
      </c>
      <c r="BR914" s="8">
        <f t="shared" si="838"/>
        <v>0.2710000000000008</v>
      </c>
      <c r="BS914" s="8">
        <f t="shared" si="839"/>
        <v>8.7000000000000632E-2</v>
      </c>
      <c r="BT914" s="8">
        <f t="shared" si="840"/>
        <v>0.11100000000000065</v>
      </c>
      <c r="BU914" s="8">
        <f t="shared" si="841"/>
        <v>7.5000000000001066E-2</v>
      </c>
      <c r="BV914" s="8">
        <f t="shared" si="842"/>
        <v>5.0000000000000711E-2</v>
      </c>
      <c r="BW914" s="8">
        <f t="shared" si="843"/>
        <v>3.700000000000081E-2</v>
      </c>
      <c r="BX914" s="8">
        <f t="shared" si="844"/>
        <v>1.3000000000000789E-2</v>
      </c>
      <c r="BY914" s="8">
        <f t="shared" si="845"/>
        <v>1.3000000000000789E-2</v>
      </c>
      <c r="BZ914" s="8">
        <f t="shared" si="846"/>
        <v>1.899999999999924E-2</v>
      </c>
      <c r="CA914" s="8">
        <f t="shared" si="847"/>
        <v>7.800000000000118E-2</v>
      </c>
      <c r="CB914" s="8">
        <f t="shared" si="848"/>
        <v>8.7000000000000632E-2</v>
      </c>
      <c r="CC914" s="8">
        <f t="shared" si="849"/>
        <v>0.21699999999999964</v>
      </c>
      <c r="CD914" s="8">
        <f t="shared" si="850"/>
        <v>4.7999999999999154E-2</v>
      </c>
      <c r="CE914" s="8">
        <f t="shared" si="851"/>
        <v>0.44999999999999929</v>
      </c>
      <c r="CF914" s="8">
        <f t="shared" si="852"/>
        <v>0.24899999999999878</v>
      </c>
      <c r="CG914" s="8">
        <f t="shared" si="853"/>
        <v>0.97100000000000009</v>
      </c>
      <c r="CH914" s="8">
        <f t="shared" si="854"/>
        <v>0.20100000000000051</v>
      </c>
      <c r="CI914" s="8">
        <f t="shared" si="855"/>
        <v>0.33899999999999952</v>
      </c>
      <c r="CJ914" s="8">
        <f t="shared" si="856"/>
        <v>0.2710000000000008</v>
      </c>
      <c r="CK914" s="8">
        <f t="shared" si="857"/>
        <v>0.18100000000000094</v>
      </c>
      <c r="CL914" s="8">
        <f t="shared" si="858"/>
        <v>0.19100000000000072</v>
      </c>
      <c r="CM914" s="8">
        <f t="shared" si="859"/>
        <v>7.1000000000000618E-2</v>
      </c>
      <c r="CN914" s="8"/>
    </row>
    <row r="915" spans="1:92">
      <c r="A915" s="1">
        <f t="shared" si="860"/>
        <v>913</v>
      </c>
      <c r="B915" s="19"/>
      <c r="C915" s="1">
        <v>6</v>
      </c>
      <c r="D915" s="4">
        <f t="shared" si="866"/>
        <v>69</v>
      </c>
      <c r="E915" s="4" t="s">
        <v>329</v>
      </c>
      <c r="F915" s="4">
        <v>1</v>
      </c>
      <c r="G915" s="4" t="s">
        <v>16</v>
      </c>
      <c r="H915" s="4" t="s">
        <v>17</v>
      </c>
      <c r="I915" s="4"/>
      <c r="J915" s="5">
        <v>90.9</v>
      </c>
      <c r="K915" s="67">
        <v>3.3000000000000002E-2</v>
      </c>
      <c r="L915" s="41">
        <v>7.354000000000001</v>
      </c>
      <c r="M915" s="132" t="s">
        <v>234</v>
      </c>
      <c r="N915" s="1" t="s">
        <v>15</v>
      </c>
      <c r="O915" s="23">
        <v>7.3979999999999997</v>
      </c>
      <c r="P915" s="1" t="s">
        <v>9</v>
      </c>
      <c r="Q915" s="3" t="s">
        <v>227</v>
      </c>
      <c r="R915" s="23">
        <v>6.86</v>
      </c>
      <c r="S915" s="23">
        <v>6.8659999999999997</v>
      </c>
      <c r="T915" s="23">
        <v>7.59</v>
      </c>
      <c r="U915" s="23">
        <v>7.4640000000000004</v>
      </c>
      <c r="V915" s="23">
        <v>7.4489999999999998</v>
      </c>
      <c r="W915" s="23">
        <v>7.3689999999999998</v>
      </c>
      <c r="X915" s="23">
        <v>7.3730000000000002</v>
      </c>
      <c r="Y915" s="23">
        <v>7.4139999999999997</v>
      </c>
      <c r="Z915" s="23">
        <v>7.3460000000000001</v>
      </c>
      <c r="AA915" s="23">
        <v>7.3179999999999996</v>
      </c>
      <c r="AB915" s="23">
        <v>7.5140000000000002</v>
      </c>
      <c r="AC915" s="23">
        <v>7.4790000000000001</v>
      </c>
      <c r="AD915" s="23">
        <v>7.2759999999999998</v>
      </c>
      <c r="AE915" s="23">
        <v>7.3339999999999996</v>
      </c>
      <c r="AF915" s="23">
        <v>6.8929999999999998</v>
      </c>
      <c r="AG915" s="23">
        <v>7.6790000000000003</v>
      </c>
      <c r="AH915" s="6">
        <f t="shared" si="806"/>
        <v>7.2859999999999996</v>
      </c>
      <c r="AI915" s="7">
        <v>7.4</v>
      </c>
      <c r="AJ915" s="7">
        <v>7.48</v>
      </c>
      <c r="AK915" s="7">
        <v>7.15</v>
      </c>
      <c r="AL915" s="60">
        <v>7.53</v>
      </c>
      <c r="AM915" s="60">
        <v>7.49</v>
      </c>
      <c r="AN915" s="7">
        <v>7.51</v>
      </c>
      <c r="AO915" s="7">
        <v>7.45</v>
      </c>
      <c r="AP915" s="3"/>
      <c r="AQ915" s="23">
        <f t="shared" si="867"/>
        <v>-0.49400000000000066</v>
      </c>
      <c r="AR915" s="23">
        <f t="shared" si="891"/>
        <v>-0.48800000000000132</v>
      </c>
      <c r="AS915" s="23">
        <f t="shared" si="892"/>
        <v>0.23599999999999888</v>
      </c>
      <c r="AT915" s="23">
        <f t="shared" si="870"/>
        <v>0.10999999999999943</v>
      </c>
      <c r="AU915" s="23">
        <f t="shared" si="871"/>
        <v>9.4999999999998863E-2</v>
      </c>
      <c r="AV915" s="23">
        <f t="shared" si="872"/>
        <v>1.4999999999998792E-2</v>
      </c>
      <c r="AW915" s="23">
        <f t="shared" si="873"/>
        <v>1.899999999999924E-2</v>
      </c>
      <c r="AX915" s="23">
        <f t="shared" si="874"/>
        <v>5.9999999999998721E-2</v>
      </c>
      <c r="AY915" s="23">
        <f t="shared" si="875"/>
        <v>-8.0000000000008953E-3</v>
      </c>
      <c r="AZ915" s="23">
        <f t="shared" si="876"/>
        <v>-3.6000000000001364E-2</v>
      </c>
      <c r="BA915" s="23">
        <f t="shared" si="877"/>
        <v>0.15999999999999925</v>
      </c>
      <c r="BB915" s="23">
        <f t="shared" si="878"/>
        <v>0.12499999999999911</v>
      </c>
      <c r="BC915" s="23">
        <f t="shared" si="879"/>
        <v>-7.800000000000118E-2</v>
      </c>
      <c r="BD915" s="23">
        <f t="shared" si="880"/>
        <v>-2.000000000000135E-2</v>
      </c>
      <c r="BE915" s="23">
        <f t="shared" si="881"/>
        <v>-0.46100000000000119</v>
      </c>
      <c r="BF915" s="23">
        <f t="shared" si="882"/>
        <v>0.32499999999999929</v>
      </c>
      <c r="BG915" s="23">
        <f t="shared" si="883"/>
        <v>-6.8000000000001393E-2</v>
      </c>
      <c r="BH915" s="23">
        <f t="shared" si="884"/>
        <v>4.5999999999999375E-2</v>
      </c>
      <c r="BI915" s="23">
        <f t="shared" si="885"/>
        <v>0.12599999999999945</v>
      </c>
      <c r="BJ915" s="23">
        <f t="shared" si="886"/>
        <v>-0.20400000000000063</v>
      </c>
      <c r="BK915" s="23">
        <f t="shared" si="887"/>
        <v>0.17599999999999927</v>
      </c>
      <c r="BL915" s="23">
        <f t="shared" si="888"/>
        <v>0.13599999999999923</v>
      </c>
      <c r="BM915" s="23">
        <f t="shared" si="889"/>
        <v>0.15599999999999881</v>
      </c>
      <c r="BN915" s="23">
        <f t="shared" si="890"/>
        <v>9.5999999999999197E-2</v>
      </c>
      <c r="BP915" s="8">
        <f t="shared" si="836"/>
        <v>0.49400000000000066</v>
      </c>
      <c r="BQ915" s="8">
        <f t="shared" si="837"/>
        <v>0.48800000000000132</v>
      </c>
      <c r="BR915" s="8">
        <f t="shared" si="838"/>
        <v>0.23599999999999888</v>
      </c>
      <c r="BS915" s="8">
        <f t="shared" si="839"/>
        <v>0.10999999999999943</v>
      </c>
      <c r="BT915" s="8">
        <f t="shared" si="840"/>
        <v>9.4999999999998863E-2</v>
      </c>
      <c r="BU915" s="8">
        <f t="shared" si="841"/>
        <v>1.4999999999998792E-2</v>
      </c>
      <c r="BV915" s="8">
        <f t="shared" si="842"/>
        <v>1.899999999999924E-2</v>
      </c>
      <c r="BW915" s="8">
        <f t="shared" si="843"/>
        <v>5.9999999999998721E-2</v>
      </c>
      <c r="BX915" s="8">
        <f t="shared" si="844"/>
        <v>8.0000000000008953E-3</v>
      </c>
      <c r="BY915" s="8">
        <f t="shared" si="845"/>
        <v>3.6000000000001364E-2</v>
      </c>
      <c r="BZ915" s="8">
        <f t="shared" si="846"/>
        <v>0.15999999999999925</v>
      </c>
      <c r="CA915" s="8">
        <f t="shared" si="847"/>
        <v>0.12499999999999911</v>
      </c>
      <c r="CB915" s="8">
        <f t="shared" si="848"/>
        <v>7.800000000000118E-2</v>
      </c>
      <c r="CC915" s="8">
        <f t="shared" si="849"/>
        <v>2.000000000000135E-2</v>
      </c>
      <c r="CD915" s="8">
        <f t="shared" si="850"/>
        <v>0.46100000000000119</v>
      </c>
      <c r="CE915" s="8">
        <f t="shared" si="851"/>
        <v>0.32499999999999929</v>
      </c>
      <c r="CF915" s="8">
        <f t="shared" si="852"/>
        <v>6.8000000000001393E-2</v>
      </c>
      <c r="CG915" s="8">
        <f t="shared" si="853"/>
        <v>4.5999999999999375E-2</v>
      </c>
      <c r="CH915" s="8">
        <f t="shared" si="854"/>
        <v>0.12599999999999945</v>
      </c>
      <c r="CI915" s="8">
        <f t="shared" si="855"/>
        <v>0.20400000000000063</v>
      </c>
      <c r="CJ915" s="8">
        <f t="shared" si="856"/>
        <v>0.17599999999999927</v>
      </c>
      <c r="CK915" s="8">
        <f t="shared" si="857"/>
        <v>0.13599999999999923</v>
      </c>
      <c r="CL915" s="8">
        <f t="shared" si="858"/>
        <v>0.15599999999999881</v>
      </c>
      <c r="CM915" s="8">
        <f t="shared" si="859"/>
        <v>9.5999999999999197E-2</v>
      </c>
      <c r="CN915" s="8"/>
    </row>
    <row r="916" spans="1:92">
      <c r="A916" s="1">
        <f t="shared" si="860"/>
        <v>914</v>
      </c>
      <c r="B916" s="19"/>
      <c r="C916" s="1">
        <v>6</v>
      </c>
      <c r="D916" s="4">
        <f t="shared" si="866"/>
        <v>69</v>
      </c>
      <c r="E916" s="4" t="s">
        <v>326</v>
      </c>
      <c r="F916" s="4">
        <v>1</v>
      </c>
      <c r="G916" s="4" t="s">
        <v>13</v>
      </c>
      <c r="H916" s="4" t="s">
        <v>14</v>
      </c>
      <c r="I916" s="4"/>
      <c r="J916" s="5">
        <v>82.6</v>
      </c>
      <c r="K916" s="69"/>
      <c r="L916" s="41">
        <v>7.7310000000000008</v>
      </c>
      <c r="M916" s="132" t="s">
        <v>234</v>
      </c>
      <c r="N916" s="1" t="s">
        <v>15</v>
      </c>
      <c r="O916" s="23">
        <v>7.729000000000001</v>
      </c>
      <c r="P916" s="1" t="s">
        <v>9</v>
      </c>
      <c r="Q916" s="3" t="s">
        <v>227</v>
      </c>
      <c r="R916" s="38"/>
      <c r="S916" s="23">
        <v>7.9960000000000004</v>
      </c>
      <c r="T916" s="23">
        <v>8.2159999999999993</v>
      </c>
      <c r="U916" s="23">
        <v>7.859</v>
      </c>
      <c r="V916" s="23">
        <v>8.1310000000000002</v>
      </c>
      <c r="W916" s="23">
        <v>8.0359999999999996</v>
      </c>
      <c r="X916" s="23">
        <v>7.9550000000000001</v>
      </c>
      <c r="Y916" s="23">
        <v>7.9109999999999996</v>
      </c>
      <c r="Z916" s="23">
        <v>7.7850000000000001</v>
      </c>
      <c r="AA916" s="23">
        <v>7.78</v>
      </c>
      <c r="AB916" s="23">
        <v>8.1649999999999991</v>
      </c>
      <c r="AC916" s="23">
        <v>8.2010000000000005</v>
      </c>
      <c r="AD916" s="23">
        <v>8.0779999999999994</v>
      </c>
      <c r="AE916" s="23">
        <v>7.9320000000000004</v>
      </c>
      <c r="AF916" s="23">
        <v>7.9210000000000003</v>
      </c>
      <c r="AG916" s="23">
        <v>8.0370000000000008</v>
      </c>
      <c r="AH916" s="6">
        <f t="shared" si="806"/>
        <v>7.979000000000001</v>
      </c>
      <c r="AI916" s="7">
        <v>8.26</v>
      </c>
      <c r="AJ916" s="7">
        <v>7.75</v>
      </c>
      <c r="AK916" s="7">
        <v>7.04</v>
      </c>
      <c r="AL916" s="60">
        <v>7.92</v>
      </c>
      <c r="AM916" s="60">
        <v>7.9</v>
      </c>
      <c r="AN916" s="7">
        <v>8.07</v>
      </c>
      <c r="AO916" s="7">
        <v>7.98</v>
      </c>
      <c r="AP916" s="3"/>
      <c r="AQ916" s="23" t="str">
        <f t="shared" si="867"/>
        <v/>
      </c>
      <c r="AR916" s="23">
        <f t="shared" si="891"/>
        <v>0.26499999999999968</v>
      </c>
      <c r="AS916" s="23">
        <f t="shared" si="892"/>
        <v>0.48499999999999854</v>
      </c>
      <c r="AT916" s="23">
        <f t="shared" si="870"/>
        <v>0.12799999999999923</v>
      </c>
      <c r="AU916" s="23">
        <f t="shared" si="871"/>
        <v>0.39999999999999947</v>
      </c>
      <c r="AV916" s="23">
        <f t="shared" si="872"/>
        <v>0.30499999999999883</v>
      </c>
      <c r="AW916" s="23">
        <f t="shared" si="873"/>
        <v>0.22399999999999931</v>
      </c>
      <c r="AX916" s="23">
        <f t="shared" si="874"/>
        <v>0.17999999999999883</v>
      </c>
      <c r="AY916" s="23">
        <f t="shared" si="875"/>
        <v>5.3999999999999382E-2</v>
      </c>
      <c r="AZ916" s="23">
        <f t="shared" si="876"/>
        <v>4.8999999999999488E-2</v>
      </c>
      <c r="BA916" s="23">
        <f t="shared" si="877"/>
        <v>0.43399999999999839</v>
      </c>
      <c r="BB916" s="23">
        <f t="shared" si="878"/>
        <v>0.46999999999999975</v>
      </c>
      <c r="BC916" s="23">
        <f t="shared" si="879"/>
        <v>0.34699999999999864</v>
      </c>
      <c r="BD916" s="23">
        <f t="shared" si="880"/>
        <v>0.20099999999999962</v>
      </c>
      <c r="BE916" s="23">
        <f t="shared" si="881"/>
        <v>0.1899999999999995</v>
      </c>
      <c r="BF916" s="23">
        <f t="shared" si="882"/>
        <v>0.30600000000000005</v>
      </c>
      <c r="BG916" s="23">
        <f t="shared" si="883"/>
        <v>0.24800000000000022</v>
      </c>
      <c r="BH916" s="23">
        <f t="shared" si="884"/>
        <v>0.52899999999999903</v>
      </c>
      <c r="BI916" s="23">
        <f t="shared" si="885"/>
        <v>1.899999999999924E-2</v>
      </c>
      <c r="BJ916" s="23">
        <f t="shared" si="886"/>
        <v>-0.69100000000000072</v>
      </c>
      <c r="BK916" s="23">
        <f t="shared" si="887"/>
        <v>0.18899999999999917</v>
      </c>
      <c r="BL916" s="23">
        <f t="shared" si="888"/>
        <v>0.16899999999999959</v>
      </c>
      <c r="BM916" s="23">
        <f t="shared" si="889"/>
        <v>0.33899999999999952</v>
      </c>
      <c r="BN916" s="23">
        <f t="shared" si="890"/>
        <v>0.24899999999999967</v>
      </c>
      <c r="BP916" s="8" t="str">
        <f t="shared" ref="BP916:BP929" si="893">IF(AQ916&lt;&gt;"",ABS(AQ916),"")</f>
        <v/>
      </c>
      <c r="BQ916" s="8">
        <f t="shared" ref="BQ916:BQ929" si="894">IF(AR916&lt;&gt;"",ABS(AR916),"")</f>
        <v>0.26499999999999968</v>
      </c>
      <c r="BR916" s="8">
        <f t="shared" ref="BR916:BR929" si="895">IF(AS916&lt;&gt;"",ABS(AS916),"")</f>
        <v>0.48499999999999854</v>
      </c>
      <c r="BS916" s="8">
        <f t="shared" ref="BS916:BS929" si="896">IF(AT916&lt;&gt;"",ABS(AT916),"")</f>
        <v>0.12799999999999923</v>
      </c>
      <c r="BT916" s="8">
        <f t="shared" ref="BT916:BT929" si="897">IF(AU916&lt;&gt;"",ABS(AU916),"")</f>
        <v>0.39999999999999947</v>
      </c>
      <c r="BU916" s="8">
        <f t="shared" ref="BU916:BU929" si="898">IF(AV916&lt;&gt;"",ABS(AV916),"")</f>
        <v>0.30499999999999883</v>
      </c>
      <c r="BV916" s="8">
        <f t="shared" ref="BV916:BV929" si="899">IF(AW916&lt;&gt;"",ABS(AW916),"")</f>
        <v>0.22399999999999931</v>
      </c>
      <c r="BW916" s="8">
        <f t="shared" ref="BW916:BW929" si="900">IF(AX916&lt;&gt;"",ABS(AX916),"")</f>
        <v>0.17999999999999883</v>
      </c>
      <c r="BX916" s="8">
        <f t="shared" ref="BX916:BX929" si="901">IF(AY916&lt;&gt;"",ABS(AY916),"")</f>
        <v>5.3999999999999382E-2</v>
      </c>
      <c r="BY916" s="8">
        <f t="shared" ref="BY916:BY929" si="902">IF(AZ916&lt;&gt;"",ABS(AZ916),"")</f>
        <v>4.8999999999999488E-2</v>
      </c>
      <c r="BZ916" s="8">
        <f t="shared" ref="BZ916:BZ929" si="903">IF(BA916&lt;&gt;"",ABS(BA916),"")</f>
        <v>0.43399999999999839</v>
      </c>
      <c r="CA916" s="8">
        <f t="shared" ref="CA916:CA929" si="904">IF(BB916&lt;&gt;"",ABS(BB916),"")</f>
        <v>0.46999999999999975</v>
      </c>
      <c r="CB916" s="8">
        <f t="shared" ref="CB916:CB929" si="905">IF(BC916&lt;&gt;"",ABS(BC916),"")</f>
        <v>0.34699999999999864</v>
      </c>
      <c r="CC916" s="8">
        <f t="shared" ref="CC916:CC929" si="906">IF(BD916&lt;&gt;"",ABS(BD916),"")</f>
        <v>0.20099999999999962</v>
      </c>
      <c r="CD916" s="8">
        <f t="shared" ref="CD916:CD929" si="907">IF(BE916&lt;&gt;"",ABS(BE916),"")</f>
        <v>0.1899999999999995</v>
      </c>
      <c r="CE916" s="8">
        <f t="shared" ref="CE916:CE929" si="908">IF(BF916&lt;&gt;"",ABS(BF916),"")</f>
        <v>0.30600000000000005</v>
      </c>
      <c r="CF916" s="8">
        <f t="shared" ref="CF916:CF929" si="909">IF(BG916&lt;&gt;"",ABS(BG916),"")</f>
        <v>0.24800000000000022</v>
      </c>
      <c r="CG916" s="8">
        <f t="shared" ref="CG916:CG929" si="910">IF(BH916&lt;&gt;"",ABS(BH916),"")</f>
        <v>0.52899999999999903</v>
      </c>
      <c r="CH916" s="8">
        <f t="shared" ref="CH916:CH929" si="911">IF(BI916&lt;&gt;"",ABS(BI916),"")</f>
        <v>1.899999999999924E-2</v>
      </c>
      <c r="CI916" s="8">
        <f t="shared" ref="CI916:CI929" si="912">IF(BJ916&lt;&gt;"",ABS(BJ916),"")</f>
        <v>0.69100000000000072</v>
      </c>
      <c r="CJ916" s="8">
        <f t="shared" ref="CJ916:CJ929" si="913">IF(BK916&lt;&gt;"",ABS(BK916),"")</f>
        <v>0.18899999999999917</v>
      </c>
      <c r="CK916" s="8">
        <f t="shared" ref="CK916:CK929" si="914">IF(BL916&lt;&gt;"",ABS(BL916),"")</f>
        <v>0.16899999999999959</v>
      </c>
      <c r="CL916" s="8">
        <f t="shared" ref="CL916:CL929" si="915">IF(BM916&lt;&gt;"",ABS(BM916),"")</f>
        <v>0.33899999999999952</v>
      </c>
      <c r="CM916" s="8">
        <f t="shared" ref="CM916:CM929" si="916">IF(BN916&lt;&gt;"",ABS(BN916),"")</f>
        <v>0.24899999999999967</v>
      </c>
      <c r="CN916" s="8"/>
    </row>
    <row r="917" spans="1:92">
      <c r="A917" s="1">
        <f t="shared" si="860"/>
        <v>915</v>
      </c>
      <c r="B917" s="19"/>
      <c r="C917" s="1">
        <v>6</v>
      </c>
      <c r="D917" s="4">
        <f t="shared" si="866"/>
        <v>69</v>
      </c>
      <c r="E917" s="4" t="s">
        <v>329</v>
      </c>
      <c r="F917" s="4">
        <v>1</v>
      </c>
      <c r="G917" s="4" t="s">
        <v>13</v>
      </c>
      <c r="H917" s="4" t="s">
        <v>19</v>
      </c>
      <c r="I917" s="4"/>
      <c r="J917" s="5">
        <v>90</v>
      </c>
      <c r="K917" s="67">
        <v>0.90200000000000002</v>
      </c>
      <c r="L917" s="41">
        <v>7.9060000000000024</v>
      </c>
      <c r="M917" s="132" t="s">
        <v>234</v>
      </c>
      <c r="N917" s="1" t="s">
        <v>15</v>
      </c>
      <c r="O917" s="23">
        <v>7.9020000000000019</v>
      </c>
      <c r="P917" s="1" t="s">
        <v>9</v>
      </c>
      <c r="Q917" s="3" t="s">
        <v>227</v>
      </c>
      <c r="R917" s="23">
        <v>7.8330000000000002</v>
      </c>
      <c r="S917" s="23">
        <v>7.9580000000000002</v>
      </c>
      <c r="T917" s="23">
        <v>8.2780000000000005</v>
      </c>
      <c r="U917" s="38"/>
      <c r="V917" s="23">
        <v>8.1370000000000005</v>
      </c>
      <c r="W917" s="23">
        <v>8.1300000000000008</v>
      </c>
      <c r="X917" s="23">
        <v>7.9550000000000001</v>
      </c>
      <c r="Y917" s="23">
        <v>7.9930000000000003</v>
      </c>
      <c r="Z917" s="23">
        <v>7.9189999999999996</v>
      </c>
      <c r="AA917" s="23">
        <v>7.9420000000000002</v>
      </c>
      <c r="AB917" s="23">
        <v>7.98</v>
      </c>
      <c r="AC917" s="23">
        <v>8.0679999999999996</v>
      </c>
      <c r="AD917" s="23">
        <v>7.9930000000000003</v>
      </c>
      <c r="AE917" s="23">
        <v>7.7679999999999998</v>
      </c>
      <c r="AF917" s="23">
        <v>7.8410000000000002</v>
      </c>
      <c r="AG917" s="23">
        <v>7.7869999999999999</v>
      </c>
      <c r="AH917" s="6">
        <f t="shared" si="806"/>
        <v>7.8140000000000001</v>
      </c>
      <c r="AI917" s="7">
        <v>10.029999999999999</v>
      </c>
      <c r="AJ917" s="7">
        <v>8.65</v>
      </c>
      <c r="AK917" s="7">
        <v>7.7</v>
      </c>
      <c r="AL917" s="60">
        <v>8.83</v>
      </c>
      <c r="AM917" s="60">
        <v>8.7200000000000006</v>
      </c>
      <c r="AN917" s="7">
        <v>8.59</v>
      </c>
      <c r="AO917" s="7">
        <v>8.34</v>
      </c>
      <c r="AP917" s="3"/>
      <c r="AQ917" s="23">
        <f t="shared" si="867"/>
        <v>-7.3000000000002174E-2</v>
      </c>
      <c r="AR917" s="23">
        <f t="shared" si="891"/>
        <v>5.1999999999997826E-2</v>
      </c>
      <c r="AS917" s="23">
        <f t="shared" si="892"/>
        <v>0.37199999999999811</v>
      </c>
      <c r="AT917" s="23" t="str">
        <f t="shared" si="870"/>
        <v/>
      </c>
      <c r="AU917" s="23">
        <f t="shared" si="871"/>
        <v>0.2309999999999981</v>
      </c>
      <c r="AV917" s="23">
        <f t="shared" si="872"/>
        <v>0.22399999999999842</v>
      </c>
      <c r="AW917" s="23">
        <f t="shared" si="873"/>
        <v>4.8999999999997712E-2</v>
      </c>
      <c r="AX917" s="23">
        <f t="shared" si="874"/>
        <v>8.6999999999997968E-2</v>
      </c>
      <c r="AY917" s="23">
        <f t="shared" si="875"/>
        <v>1.2999999999997236E-2</v>
      </c>
      <c r="AZ917" s="23">
        <f t="shared" si="876"/>
        <v>3.5999999999997812E-2</v>
      </c>
      <c r="BA917" s="23">
        <f t="shared" si="877"/>
        <v>7.3999999999998067E-2</v>
      </c>
      <c r="BB917" s="23">
        <f t="shared" si="878"/>
        <v>0.16199999999999726</v>
      </c>
      <c r="BC917" s="23">
        <f t="shared" si="879"/>
        <v>8.6999999999997968E-2</v>
      </c>
      <c r="BD917" s="23">
        <f t="shared" si="880"/>
        <v>-0.13800000000000257</v>
      </c>
      <c r="BE917" s="23">
        <f t="shared" si="881"/>
        <v>-6.5000000000002167E-2</v>
      </c>
      <c r="BF917" s="23">
        <f t="shared" si="882"/>
        <v>-0.11900000000000244</v>
      </c>
      <c r="BG917" s="23">
        <f t="shared" si="883"/>
        <v>-9.2000000000002302E-2</v>
      </c>
      <c r="BH917" s="23">
        <f t="shared" si="884"/>
        <v>2.123999999999997</v>
      </c>
      <c r="BI917" s="23">
        <f t="shared" si="885"/>
        <v>0.743999999999998</v>
      </c>
      <c r="BJ917" s="23">
        <f t="shared" si="886"/>
        <v>-0.20600000000000218</v>
      </c>
      <c r="BK917" s="23">
        <f t="shared" si="887"/>
        <v>0.92399999999999771</v>
      </c>
      <c r="BL917" s="23">
        <f t="shared" si="888"/>
        <v>0.81399999999999828</v>
      </c>
      <c r="BM917" s="23">
        <f t="shared" si="889"/>
        <v>0.6839999999999975</v>
      </c>
      <c r="BN917" s="23">
        <f t="shared" si="890"/>
        <v>0.4339999999999975</v>
      </c>
      <c r="BP917" s="8">
        <f t="shared" si="893"/>
        <v>7.3000000000002174E-2</v>
      </c>
      <c r="BQ917" s="8">
        <f t="shared" si="894"/>
        <v>5.1999999999997826E-2</v>
      </c>
      <c r="BR917" s="8">
        <f t="shared" si="895"/>
        <v>0.37199999999999811</v>
      </c>
      <c r="BS917" s="8" t="str">
        <f t="shared" si="896"/>
        <v/>
      </c>
      <c r="BT917" s="8">
        <f t="shared" si="897"/>
        <v>0.2309999999999981</v>
      </c>
      <c r="BU917" s="8">
        <f t="shared" si="898"/>
        <v>0.22399999999999842</v>
      </c>
      <c r="BV917" s="8">
        <f t="shared" si="899"/>
        <v>4.8999999999997712E-2</v>
      </c>
      <c r="BW917" s="8">
        <f t="shared" si="900"/>
        <v>8.6999999999997968E-2</v>
      </c>
      <c r="BX917" s="8">
        <f t="shared" si="901"/>
        <v>1.2999999999997236E-2</v>
      </c>
      <c r="BY917" s="8">
        <f t="shared" si="902"/>
        <v>3.5999999999997812E-2</v>
      </c>
      <c r="BZ917" s="8">
        <f t="shared" si="903"/>
        <v>7.3999999999998067E-2</v>
      </c>
      <c r="CA917" s="8">
        <f t="shared" si="904"/>
        <v>0.16199999999999726</v>
      </c>
      <c r="CB917" s="8">
        <f t="shared" si="905"/>
        <v>8.6999999999997968E-2</v>
      </c>
      <c r="CC917" s="8">
        <f t="shared" si="906"/>
        <v>0.13800000000000257</v>
      </c>
      <c r="CD917" s="8">
        <f t="shared" si="907"/>
        <v>6.5000000000002167E-2</v>
      </c>
      <c r="CE917" s="8">
        <f t="shared" si="908"/>
        <v>0.11900000000000244</v>
      </c>
      <c r="CF917" s="8">
        <f t="shared" si="909"/>
        <v>9.2000000000002302E-2</v>
      </c>
      <c r="CG917" s="8">
        <f t="shared" si="910"/>
        <v>2.123999999999997</v>
      </c>
      <c r="CH917" s="8">
        <f t="shared" si="911"/>
        <v>0.743999999999998</v>
      </c>
      <c r="CI917" s="8">
        <f t="shared" si="912"/>
        <v>0.20600000000000218</v>
      </c>
      <c r="CJ917" s="8">
        <f t="shared" si="913"/>
        <v>0.92399999999999771</v>
      </c>
      <c r="CK917" s="8">
        <f t="shared" si="914"/>
        <v>0.81399999999999828</v>
      </c>
      <c r="CL917" s="8">
        <f t="shared" si="915"/>
        <v>0.6839999999999975</v>
      </c>
      <c r="CM917" s="8">
        <f t="shared" si="916"/>
        <v>0.4339999999999975</v>
      </c>
      <c r="CN917" s="8"/>
    </row>
    <row r="918" spans="1:92">
      <c r="A918" s="1">
        <f t="shared" si="860"/>
        <v>916</v>
      </c>
      <c r="B918" s="19"/>
      <c r="C918" s="1">
        <v>6</v>
      </c>
      <c r="D918" s="4">
        <f t="shared" si="866"/>
        <v>69</v>
      </c>
      <c r="E918" s="4" t="s">
        <v>330</v>
      </c>
      <c r="F918" s="4">
        <v>3</v>
      </c>
      <c r="G918" s="4" t="s">
        <v>13</v>
      </c>
      <c r="H918" s="4" t="s">
        <v>14</v>
      </c>
      <c r="I918" s="4"/>
      <c r="J918" s="5">
        <v>96.7</v>
      </c>
      <c r="K918" s="69"/>
      <c r="L918" s="41">
        <v>4.3343999999999996</v>
      </c>
      <c r="M918" s="132" t="s">
        <v>127</v>
      </c>
      <c r="N918" s="1" t="s">
        <v>15</v>
      </c>
      <c r="O918" s="23">
        <v>4.3419999999999996</v>
      </c>
      <c r="P918" s="1" t="s">
        <v>9</v>
      </c>
      <c r="Q918" s="3" t="s">
        <v>227</v>
      </c>
      <c r="R918" s="23">
        <v>4.5199999999999996</v>
      </c>
      <c r="S918" s="23">
        <v>4.3230000000000004</v>
      </c>
      <c r="T918" s="23">
        <v>4.702</v>
      </c>
      <c r="U918" s="23">
        <v>4.3220000000000001</v>
      </c>
      <c r="V918" s="23">
        <v>4.5110000000000001</v>
      </c>
      <c r="W918" s="38"/>
      <c r="X918" s="38"/>
      <c r="Y918" s="38"/>
      <c r="Z918" s="23">
        <v>4.33</v>
      </c>
      <c r="AA918" s="38"/>
      <c r="AB918" s="23">
        <v>4.7590000000000003</v>
      </c>
      <c r="AC918" s="23">
        <v>4.7590000000000003</v>
      </c>
      <c r="AD918" s="23">
        <v>4.6130000000000004</v>
      </c>
      <c r="AE918" s="23">
        <v>4.5469999999999997</v>
      </c>
      <c r="AF918" s="23">
        <v>4.2939999999999996</v>
      </c>
      <c r="AG918" s="23">
        <v>4.3529999999999998</v>
      </c>
      <c r="AH918" s="6">
        <f t="shared" si="806"/>
        <v>4.3234999999999992</v>
      </c>
      <c r="AI918" s="7">
        <v>4.74</v>
      </c>
      <c r="AJ918" s="7">
        <v>4.37</v>
      </c>
      <c r="AK918" s="7">
        <v>3.99</v>
      </c>
      <c r="AL918" s="60">
        <v>4.51</v>
      </c>
      <c r="AM918" s="60">
        <v>4.49</v>
      </c>
      <c r="AN918" s="7">
        <v>4.55</v>
      </c>
      <c r="AO918" s="7">
        <v>4.51</v>
      </c>
      <c r="AP918" s="3"/>
      <c r="AQ918" s="23">
        <f t="shared" si="867"/>
        <v>0.18559999999999999</v>
      </c>
      <c r="AR918" s="23">
        <f t="shared" si="891"/>
        <v>-1.1399999999999189E-2</v>
      </c>
      <c r="AS918" s="23">
        <f t="shared" si="892"/>
        <v>0.36760000000000037</v>
      </c>
      <c r="AT918" s="23">
        <f t="shared" si="870"/>
        <v>-1.2399999999999523E-2</v>
      </c>
      <c r="AU918" s="23">
        <f t="shared" si="871"/>
        <v>0.17660000000000053</v>
      </c>
      <c r="AV918" s="23" t="str">
        <f t="shared" si="872"/>
        <v/>
      </c>
      <c r="AW918" s="23" t="str">
        <f t="shared" si="873"/>
        <v/>
      </c>
      <c r="AX918" s="23" t="str">
        <f t="shared" si="874"/>
        <v/>
      </c>
      <c r="AY918" s="23">
        <f t="shared" si="875"/>
        <v>-4.3999999999995154E-3</v>
      </c>
      <c r="AZ918" s="23" t="str">
        <f t="shared" si="876"/>
        <v/>
      </c>
      <c r="BA918" s="23">
        <f t="shared" si="877"/>
        <v>0.42460000000000075</v>
      </c>
      <c r="BB918" s="23">
        <f t="shared" si="878"/>
        <v>0.42460000000000075</v>
      </c>
      <c r="BC918" s="23">
        <f t="shared" si="879"/>
        <v>0.27860000000000085</v>
      </c>
      <c r="BD918" s="23">
        <f t="shared" si="880"/>
        <v>0.21260000000000012</v>
      </c>
      <c r="BE918" s="23">
        <f t="shared" si="881"/>
        <v>-4.0399999999999991E-2</v>
      </c>
      <c r="BF918" s="23">
        <f t="shared" si="882"/>
        <v>1.8600000000000172E-2</v>
      </c>
      <c r="BG918" s="23">
        <f t="shared" si="883"/>
        <v>-1.0900000000000354E-2</v>
      </c>
      <c r="BH918" s="23">
        <f t="shared" si="884"/>
        <v>0.40560000000000063</v>
      </c>
      <c r="BI918" s="23">
        <f t="shared" si="885"/>
        <v>3.560000000000052E-2</v>
      </c>
      <c r="BJ918" s="23">
        <f t="shared" si="886"/>
        <v>-0.34439999999999937</v>
      </c>
      <c r="BK918" s="23">
        <f t="shared" si="887"/>
        <v>0.1756000000000002</v>
      </c>
      <c r="BL918" s="23">
        <f t="shared" si="888"/>
        <v>0.15560000000000063</v>
      </c>
      <c r="BM918" s="23">
        <f t="shared" si="889"/>
        <v>0.21560000000000024</v>
      </c>
      <c r="BN918" s="23">
        <f t="shared" si="890"/>
        <v>0.1756000000000002</v>
      </c>
      <c r="BP918" s="8">
        <f t="shared" si="893"/>
        <v>0.18559999999999999</v>
      </c>
      <c r="BQ918" s="8">
        <f t="shared" si="894"/>
        <v>1.1399999999999189E-2</v>
      </c>
      <c r="BR918" s="8">
        <f t="shared" si="895"/>
        <v>0.36760000000000037</v>
      </c>
      <c r="BS918" s="8">
        <f t="shared" si="896"/>
        <v>1.2399999999999523E-2</v>
      </c>
      <c r="BT918" s="8">
        <f t="shared" si="897"/>
        <v>0.17660000000000053</v>
      </c>
      <c r="BU918" s="8" t="str">
        <f t="shared" si="898"/>
        <v/>
      </c>
      <c r="BV918" s="8" t="str">
        <f t="shared" si="899"/>
        <v/>
      </c>
      <c r="BW918" s="8" t="str">
        <f t="shared" si="900"/>
        <v/>
      </c>
      <c r="BX918" s="8">
        <f t="shared" si="901"/>
        <v>4.3999999999995154E-3</v>
      </c>
      <c r="BY918" s="8" t="str">
        <f t="shared" si="902"/>
        <v/>
      </c>
      <c r="BZ918" s="8">
        <f t="shared" si="903"/>
        <v>0.42460000000000075</v>
      </c>
      <c r="CA918" s="8">
        <f t="shared" si="904"/>
        <v>0.42460000000000075</v>
      </c>
      <c r="CB918" s="8">
        <f t="shared" si="905"/>
        <v>0.27860000000000085</v>
      </c>
      <c r="CC918" s="8">
        <f t="shared" si="906"/>
        <v>0.21260000000000012</v>
      </c>
      <c r="CD918" s="8">
        <f t="shared" si="907"/>
        <v>4.0399999999999991E-2</v>
      </c>
      <c r="CE918" s="8">
        <f t="shared" si="908"/>
        <v>1.8600000000000172E-2</v>
      </c>
      <c r="CF918" s="8">
        <f t="shared" si="909"/>
        <v>1.0900000000000354E-2</v>
      </c>
      <c r="CG918" s="8">
        <f t="shared" si="910"/>
        <v>0.40560000000000063</v>
      </c>
      <c r="CH918" s="8">
        <f t="shared" si="911"/>
        <v>3.560000000000052E-2</v>
      </c>
      <c r="CI918" s="8">
        <f t="shared" si="912"/>
        <v>0.34439999999999937</v>
      </c>
      <c r="CJ918" s="8">
        <f t="shared" si="913"/>
        <v>0.1756000000000002</v>
      </c>
      <c r="CK918" s="8">
        <f t="shared" si="914"/>
        <v>0.15560000000000063</v>
      </c>
      <c r="CL918" s="8">
        <f t="shared" si="915"/>
        <v>0.21560000000000024</v>
      </c>
      <c r="CM918" s="8">
        <f t="shared" si="916"/>
        <v>0.1756000000000002</v>
      </c>
      <c r="CN918" s="8"/>
    </row>
    <row r="919" spans="1:92">
      <c r="A919" s="1">
        <f t="shared" ref="A919:A929" si="917">A918+1</f>
        <v>917</v>
      </c>
      <c r="B919" s="19"/>
      <c r="C919" s="1">
        <v>6</v>
      </c>
      <c r="D919" s="4">
        <f t="shared" si="866"/>
        <v>69</v>
      </c>
      <c r="E919" s="4" t="s">
        <v>331</v>
      </c>
      <c r="F919" s="4">
        <v>3</v>
      </c>
      <c r="G919" s="4" t="s">
        <v>13</v>
      </c>
      <c r="H919" s="4" t="s">
        <v>14</v>
      </c>
      <c r="I919" s="4"/>
      <c r="J919" s="5">
        <v>96.6</v>
      </c>
      <c r="K919" s="69"/>
      <c r="L919" s="41">
        <v>4.5019999999999998</v>
      </c>
      <c r="M919" s="132" t="s">
        <v>127</v>
      </c>
      <c r="N919" s="1" t="s">
        <v>15</v>
      </c>
      <c r="O919" s="23">
        <v>4.5119999999999996</v>
      </c>
      <c r="P919" s="1" t="s">
        <v>9</v>
      </c>
      <c r="Q919" s="3" t="s">
        <v>227</v>
      </c>
      <c r="R919" s="23">
        <v>4.7060000000000004</v>
      </c>
      <c r="S919" s="23">
        <v>4.4630000000000001</v>
      </c>
      <c r="T919" s="23">
        <v>4.835</v>
      </c>
      <c r="U919" s="23">
        <v>4.476</v>
      </c>
      <c r="V919" s="23">
        <v>4.6719999999999997</v>
      </c>
      <c r="W919" s="38"/>
      <c r="X919" s="38"/>
      <c r="Y919" s="38"/>
      <c r="Z919" s="23">
        <v>4.5049999999999999</v>
      </c>
      <c r="AA919" s="38"/>
      <c r="AB919" s="23">
        <v>4.8280000000000003</v>
      </c>
      <c r="AC919" s="23">
        <v>4.8529999999999998</v>
      </c>
      <c r="AD919" s="23">
        <v>4.7229999999999999</v>
      </c>
      <c r="AE919" s="23">
        <v>4.6029999999999998</v>
      </c>
      <c r="AF919" s="23">
        <v>4.42</v>
      </c>
      <c r="AG919" s="23">
        <v>4.5890000000000004</v>
      </c>
      <c r="AH919" s="6">
        <f t="shared" si="806"/>
        <v>4.5045000000000002</v>
      </c>
      <c r="AI919" s="7">
        <v>5.14</v>
      </c>
      <c r="AJ919" s="7">
        <v>4.47</v>
      </c>
      <c r="AK919" s="7">
        <v>3.88</v>
      </c>
      <c r="AL919" s="60">
        <v>4.71</v>
      </c>
      <c r="AM919" s="60">
        <v>4.68</v>
      </c>
      <c r="AN919" s="7">
        <v>4.66</v>
      </c>
      <c r="AO919" s="7">
        <v>4.6100000000000003</v>
      </c>
      <c r="AP919" s="3"/>
      <c r="AQ919" s="23">
        <f t="shared" si="867"/>
        <v>0.20400000000000063</v>
      </c>
      <c r="AR919" s="23">
        <f t="shared" si="891"/>
        <v>-3.8999999999999702E-2</v>
      </c>
      <c r="AS919" s="23">
        <f t="shared" si="892"/>
        <v>0.33300000000000018</v>
      </c>
      <c r="AT919" s="23">
        <f t="shared" si="870"/>
        <v>-2.5999999999999801E-2</v>
      </c>
      <c r="AU919" s="23">
        <f t="shared" si="871"/>
        <v>0.16999999999999993</v>
      </c>
      <c r="AV919" s="23" t="str">
        <f t="shared" si="872"/>
        <v/>
      </c>
      <c r="AW919" s="23" t="str">
        <f t="shared" si="873"/>
        <v/>
      </c>
      <c r="AX919" s="23" t="str">
        <f t="shared" si="874"/>
        <v/>
      </c>
      <c r="AY919" s="23">
        <f t="shared" si="875"/>
        <v>3.0000000000001137E-3</v>
      </c>
      <c r="AZ919" s="23" t="str">
        <f t="shared" si="876"/>
        <v/>
      </c>
      <c r="BA919" s="23">
        <f t="shared" si="877"/>
        <v>0.32600000000000051</v>
      </c>
      <c r="BB919" s="23">
        <f t="shared" si="878"/>
        <v>0.35099999999999998</v>
      </c>
      <c r="BC919" s="23">
        <f t="shared" si="879"/>
        <v>0.22100000000000009</v>
      </c>
      <c r="BD919" s="23">
        <f t="shared" si="880"/>
        <v>0.10099999999999998</v>
      </c>
      <c r="BE919" s="23">
        <f t="shared" si="881"/>
        <v>-8.1999999999999851E-2</v>
      </c>
      <c r="BF919" s="23">
        <f t="shared" si="882"/>
        <v>8.7000000000000632E-2</v>
      </c>
      <c r="BG919" s="23">
        <f t="shared" si="883"/>
        <v>2.5000000000003908E-3</v>
      </c>
      <c r="BH919" s="23">
        <f t="shared" si="884"/>
        <v>0.6379999999999999</v>
      </c>
      <c r="BI919" s="23">
        <f t="shared" si="885"/>
        <v>-3.2000000000000028E-2</v>
      </c>
      <c r="BJ919" s="23">
        <f t="shared" si="886"/>
        <v>-0.62199999999999989</v>
      </c>
      <c r="BK919" s="23">
        <f t="shared" si="887"/>
        <v>0.20800000000000018</v>
      </c>
      <c r="BL919" s="23">
        <f t="shared" si="888"/>
        <v>0.17799999999999994</v>
      </c>
      <c r="BM919" s="23">
        <f t="shared" si="889"/>
        <v>0.15800000000000036</v>
      </c>
      <c r="BN919" s="23">
        <f t="shared" si="890"/>
        <v>0.10800000000000054</v>
      </c>
      <c r="BP919" s="8">
        <f t="shared" si="893"/>
        <v>0.20400000000000063</v>
      </c>
      <c r="BQ919" s="8">
        <f t="shared" si="894"/>
        <v>3.8999999999999702E-2</v>
      </c>
      <c r="BR919" s="8">
        <f t="shared" si="895"/>
        <v>0.33300000000000018</v>
      </c>
      <c r="BS919" s="8">
        <f t="shared" si="896"/>
        <v>2.5999999999999801E-2</v>
      </c>
      <c r="BT919" s="8">
        <f t="shared" si="897"/>
        <v>0.16999999999999993</v>
      </c>
      <c r="BU919" s="8" t="str">
        <f t="shared" si="898"/>
        <v/>
      </c>
      <c r="BV919" s="8" t="str">
        <f t="shared" si="899"/>
        <v/>
      </c>
      <c r="BW919" s="8" t="str">
        <f t="shared" si="900"/>
        <v/>
      </c>
      <c r="BX919" s="8">
        <f t="shared" si="901"/>
        <v>3.0000000000001137E-3</v>
      </c>
      <c r="BY919" s="8" t="str">
        <f t="shared" si="902"/>
        <v/>
      </c>
      <c r="BZ919" s="8">
        <f t="shared" si="903"/>
        <v>0.32600000000000051</v>
      </c>
      <c r="CA919" s="8">
        <f t="shared" si="904"/>
        <v>0.35099999999999998</v>
      </c>
      <c r="CB919" s="8">
        <f t="shared" si="905"/>
        <v>0.22100000000000009</v>
      </c>
      <c r="CC919" s="8">
        <f t="shared" si="906"/>
        <v>0.10099999999999998</v>
      </c>
      <c r="CD919" s="8">
        <f t="shared" si="907"/>
        <v>8.1999999999999851E-2</v>
      </c>
      <c r="CE919" s="8">
        <f t="shared" si="908"/>
        <v>8.7000000000000632E-2</v>
      </c>
      <c r="CF919" s="8">
        <f t="shared" si="909"/>
        <v>2.5000000000003908E-3</v>
      </c>
      <c r="CG919" s="8">
        <f t="shared" si="910"/>
        <v>0.6379999999999999</v>
      </c>
      <c r="CH919" s="8">
        <f t="shared" si="911"/>
        <v>3.2000000000000028E-2</v>
      </c>
      <c r="CI919" s="8">
        <f t="shared" si="912"/>
        <v>0.62199999999999989</v>
      </c>
      <c r="CJ919" s="8">
        <f t="shared" si="913"/>
        <v>0.20800000000000018</v>
      </c>
      <c r="CK919" s="8">
        <f t="shared" si="914"/>
        <v>0.17799999999999994</v>
      </c>
      <c r="CL919" s="8">
        <f t="shared" si="915"/>
        <v>0.15800000000000036</v>
      </c>
      <c r="CM919" s="8">
        <f t="shared" si="916"/>
        <v>0.10800000000000054</v>
      </c>
      <c r="CN919" s="8"/>
    </row>
    <row r="920" spans="1:92">
      <c r="A920" s="1">
        <f t="shared" si="917"/>
        <v>918</v>
      </c>
      <c r="B920" s="19"/>
      <c r="C920" s="1">
        <v>6</v>
      </c>
      <c r="D920" s="4">
        <f t="shared" si="866"/>
        <v>69</v>
      </c>
      <c r="E920" s="4" t="s">
        <v>332</v>
      </c>
      <c r="F920" s="4">
        <v>3</v>
      </c>
      <c r="G920" s="4" t="s">
        <v>13</v>
      </c>
      <c r="H920" s="4" t="s">
        <v>14</v>
      </c>
      <c r="I920" s="4"/>
      <c r="J920" s="5">
        <v>96.2</v>
      </c>
      <c r="K920" s="69"/>
      <c r="L920" s="41">
        <v>4.7389999999999999</v>
      </c>
      <c r="M920" s="132" t="s">
        <v>127</v>
      </c>
      <c r="N920" s="1" t="s">
        <v>15</v>
      </c>
      <c r="O920" s="23">
        <v>4.7460000000000004</v>
      </c>
      <c r="P920" s="1" t="s">
        <v>9</v>
      </c>
      <c r="Q920" s="3" t="s">
        <v>227</v>
      </c>
      <c r="R920" s="23">
        <v>4.6520000000000001</v>
      </c>
      <c r="S920" s="23">
        <v>4.6470000000000002</v>
      </c>
      <c r="T920" s="23">
        <v>5.0410000000000004</v>
      </c>
      <c r="U920" s="23">
        <v>4.7160000000000002</v>
      </c>
      <c r="V920" s="23">
        <v>4.9089999999999998</v>
      </c>
      <c r="W920" s="38"/>
      <c r="X920" s="38"/>
      <c r="Y920" s="38"/>
      <c r="Z920" s="23">
        <v>4.7530000000000001</v>
      </c>
      <c r="AA920" s="38"/>
      <c r="AB920" s="23">
        <v>4.9320000000000004</v>
      </c>
      <c r="AC920" s="23">
        <v>4.9820000000000002</v>
      </c>
      <c r="AD920" s="23">
        <v>4.8710000000000004</v>
      </c>
      <c r="AE920" s="23">
        <v>4.6890000000000001</v>
      </c>
      <c r="AF920" s="23">
        <v>4.5880000000000001</v>
      </c>
      <c r="AG920" s="23">
        <v>4.97</v>
      </c>
      <c r="AH920" s="6">
        <f t="shared" si="806"/>
        <v>4.7789999999999999</v>
      </c>
      <c r="AI920" s="7">
        <v>5.88</v>
      </c>
      <c r="AJ920" s="7">
        <v>4.7</v>
      </c>
      <c r="AK920" s="7">
        <v>3.94</v>
      </c>
      <c r="AL920" s="60">
        <v>5.0599999999999996</v>
      </c>
      <c r="AM920" s="60">
        <v>5.04</v>
      </c>
      <c r="AN920" s="7">
        <v>4.8099999999999996</v>
      </c>
      <c r="AO920" s="7">
        <v>4.71</v>
      </c>
      <c r="AP920" s="3"/>
      <c r="AQ920" s="23">
        <f t="shared" si="867"/>
        <v>-8.6999999999999744E-2</v>
      </c>
      <c r="AR920" s="23">
        <f t="shared" si="891"/>
        <v>-9.1999999999999638E-2</v>
      </c>
      <c r="AS920" s="23">
        <f t="shared" si="892"/>
        <v>0.30200000000000049</v>
      </c>
      <c r="AT920" s="23">
        <f t="shared" si="870"/>
        <v>-2.2999999999999687E-2</v>
      </c>
      <c r="AU920" s="23">
        <f t="shared" si="871"/>
        <v>0.16999999999999993</v>
      </c>
      <c r="AV920" s="23" t="str">
        <f t="shared" si="872"/>
        <v/>
      </c>
      <c r="AW920" s="23" t="str">
        <f t="shared" si="873"/>
        <v/>
      </c>
      <c r="AX920" s="23" t="str">
        <f t="shared" si="874"/>
        <v/>
      </c>
      <c r="AY920" s="23">
        <f t="shared" si="875"/>
        <v>1.4000000000000234E-2</v>
      </c>
      <c r="AZ920" s="23" t="str">
        <f t="shared" si="876"/>
        <v/>
      </c>
      <c r="BA920" s="23">
        <f t="shared" si="877"/>
        <v>0.1930000000000005</v>
      </c>
      <c r="BB920" s="23">
        <f t="shared" si="878"/>
        <v>0.24300000000000033</v>
      </c>
      <c r="BC920" s="23">
        <f t="shared" si="879"/>
        <v>0.13200000000000056</v>
      </c>
      <c r="BD920" s="23">
        <f t="shared" si="880"/>
        <v>-4.9999999999999822E-2</v>
      </c>
      <c r="BE920" s="23">
        <f t="shared" si="881"/>
        <v>-0.1509999999999998</v>
      </c>
      <c r="BF920" s="23">
        <f t="shared" si="882"/>
        <v>0.23099999999999987</v>
      </c>
      <c r="BG920" s="23">
        <f t="shared" si="883"/>
        <v>4.0000000000000036E-2</v>
      </c>
      <c r="BH920" s="23">
        <f t="shared" si="884"/>
        <v>1.141</v>
      </c>
      <c r="BI920" s="23">
        <f t="shared" si="885"/>
        <v>-3.8999999999999702E-2</v>
      </c>
      <c r="BJ920" s="23">
        <f t="shared" si="886"/>
        <v>-0.79899999999999993</v>
      </c>
      <c r="BK920" s="23">
        <f t="shared" si="887"/>
        <v>0.32099999999999973</v>
      </c>
      <c r="BL920" s="23">
        <f t="shared" si="888"/>
        <v>0.30100000000000016</v>
      </c>
      <c r="BM920" s="23">
        <f t="shared" si="889"/>
        <v>7.099999999999973E-2</v>
      </c>
      <c r="BN920" s="23">
        <f t="shared" si="890"/>
        <v>-2.8999999999999915E-2</v>
      </c>
      <c r="BP920" s="8">
        <f t="shared" si="893"/>
        <v>8.6999999999999744E-2</v>
      </c>
      <c r="BQ920" s="8">
        <f t="shared" si="894"/>
        <v>9.1999999999999638E-2</v>
      </c>
      <c r="BR920" s="8">
        <f t="shared" si="895"/>
        <v>0.30200000000000049</v>
      </c>
      <c r="BS920" s="8">
        <f t="shared" si="896"/>
        <v>2.2999999999999687E-2</v>
      </c>
      <c r="BT920" s="8">
        <f t="shared" si="897"/>
        <v>0.16999999999999993</v>
      </c>
      <c r="BU920" s="8" t="str">
        <f t="shared" si="898"/>
        <v/>
      </c>
      <c r="BV920" s="8" t="str">
        <f t="shared" si="899"/>
        <v/>
      </c>
      <c r="BW920" s="8" t="str">
        <f t="shared" si="900"/>
        <v/>
      </c>
      <c r="BX920" s="8">
        <f t="shared" si="901"/>
        <v>1.4000000000000234E-2</v>
      </c>
      <c r="BY920" s="8" t="str">
        <f t="shared" si="902"/>
        <v/>
      </c>
      <c r="BZ920" s="8">
        <f t="shared" si="903"/>
        <v>0.1930000000000005</v>
      </c>
      <c r="CA920" s="8">
        <f t="shared" si="904"/>
        <v>0.24300000000000033</v>
      </c>
      <c r="CB920" s="8">
        <f t="shared" si="905"/>
        <v>0.13200000000000056</v>
      </c>
      <c r="CC920" s="8">
        <f t="shared" si="906"/>
        <v>4.9999999999999822E-2</v>
      </c>
      <c r="CD920" s="8">
        <f t="shared" si="907"/>
        <v>0.1509999999999998</v>
      </c>
      <c r="CE920" s="8">
        <f t="shared" si="908"/>
        <v>0.23099999999999987</v>
      </c>
      <c r="CF920" s="8">
        <f t="shared" si="909"/>
        <v>4.0000000000000036E-2</v>
      </c>
      <c r="CG920" s="8">
        <f t="shared" si="910"/>
        <v>1.141</v>
      </c>
      <c r="CH920" s="8">
        <f t="shared" si="911"/>
        <v>3.8999999999999702E-2</v>
      </c>
      <c r="CI920" s="8">
        <f t="shared" si="912"/>
        <v>0.79899999999999993</v>
      </c>
      <c r="CJ920" s="8">
        <f t="shared" si="913"/>
        <v>0.32099999999999973</v>
      </c>
      <c r="CK920" s="8">
        <f t="shared" si="914"/>
        <v>0.30100000000000016</v>
      </c>
      <c r="CL920" s="8">
        <f t="shared" si="915"/>
        <v>7.099999999999973E-2</v>
      </c>
      <c r="CM920" s="8">
        <f t="shared" si="916"/>
        <v>2.8999999999999915E-2</v>
      </c>
      <c r="CN920" s="8"/>
    </row>
    <row r="921" spans="1:92">
      <c r="A921" s="1">
        <f t="shared" si="917"/>
        <v>919</v>
      </c>
      <c r="B921" s="19"/>
      <c r="C921" s="1">
        <v>6</v>
      </c>
      <c r="D921" s="4">
        <f t="shared" si="866"/>
        <v>69</v>
      </c>
      <c r="E921" s="4" t="s">
        <v>333</v>
      </c>
      <c r="F921" s="4">
        <v>3</v>
      </c>
      <c r="G921" s="4" t="s">
        <v>13</v>
      </c>
      <c r="H921" s="4" t="s">
        <v>19</v>
      </c>
      <c r="I921" s="4"/>
      <c r="J921" s="5">
        <v>98.2</v>
      </c>
      <c r="K921" s="69"/>
      <c r="L921" s="49">
        <v>4.8410000000000002</v>
      </c>
      <c r="M921" s="132" t="s">
        <v>127</v>
      </c>
      <c r="N921" s="61" t="s">
        <v>128</v>
      </c>
      <c r="O921" s="23">
        <v>4.851</v>
      </c>
      <c r="P921" s="1" t="s">
        <v>9</v>
      </c>
      <c r="Q921" s="3" t="s">
        <v>227</v>
      </c>
      <c r="R921" s="23">
        <v>5.2679999999999998</v>
      </c>
      <c r="S921" s="23">
        <v>5.1189999999999998</v>
      </c>
      <c r="T921" s="23">
        <v>5.1909999999999998</v>
      </c>
      <c r="U921" s="23">
        <v>4.4219999999999997</v>
      </c>
      <c r="V921" s="23">
        <v>4.742</v>
      </c>
      <c r="W921" s="38"/>
      <c r="X921" s="38"/>
      <c r="Y921" s="38"/>
      <c r="Z921" s="23">
        <v>4.8769999999999998</v>
      </c>
      <c r="AA921" s="38"/>
      <c r="AB921" s="23">
        <v>5.1740000000000004</v>
      </c>
      <c r="AC921" s="23">
        <v>5.141</v>
      </c>
      <c r="AD921" s="23">
        <v>5.133</v>
      </c>
      <c r="AE921" s="23">
        <v>5.0389999999999997</v>
      </c>
      <c r="AF921" s="23">
        <v>5.1079999999999997</v>
      </c>
      <c r="AG921" s="23">
        <v>4.5259999999999998</v>
      </c>
      <c r="AH921" s="6">
        <f t="shared" si="806"/>
        <v>4.8170000000000002</v>
      </c>
      <c r="AI921" s="7">
        <v>4.46</v>
      </c>
      <c r="AJ921" s="7">
        <v>4.88</v>
      </c>
      <c r="AK921" s="7">
        <v>4.55</v>
      </c>
      <c r="AL921" s="60">
        <v>4.8099999999999996</v>
      </c>
      <c r="AM921" s="60">
        <v>4.75</v>
      </c>
      <c r="AN921" s="7">
        <v>5.0599999999999996</v>
      </c>
      <c r="AO921" s="7">
        <v>5.05</v>
      </c>
      <c r="AP921" s="3"/>
      <c r="AQ921" s="23">
        <f t="shared" si="867"/>
        <v>0.4269999999999996</v>
      </c>
      <c r="AR921" s="23">
        <f t="shared" si="891"/>
        <v>0.27799999999999958</v>
      </c>
      <c r="AS921" s="23">
        <f t="shared" si="892"/>
        <v>0.34999999999999964</v>
      </c>
      <c r="AT921" s="23">
        <f t="shared" si="870"/>
        <v>-0.41900000000000048</v>
      </c>
      <c r="AU921" s="23">
        <f t="shared" si="871"/>
        <v>-9.9000000000000199E-2</v>
      </c>
      <c r="AV921" s="23" t="str">
        <f t="shared" si="872"/>
        <v/>
      </c>
      <c r="AW921" s="23" t="str">
        <f t="shared" si="873"/>
        <v/>
      </c>
      <c r="AX921" s="23" t="str">
        <f t="shared" si="874"/>
        <v/>
      </c>
      <c r="AY921" s="23">
        <f t="shared" si="875"/>
        <v>3.5999999999999588E-2</v>
      </c>
      <c r="AZ921" s="23" t="str">
        <f t="shared" si="876"/>
        <v/>
      </c>
      <c r="BA921" s="23">
        <f t="shared" si="877"/>
        <v>0.33300000000000018</v>
      </c>
      <c r="BB921" s="23">
        <f t="shared" si="878"/>
        <v>0.29999999999999982</v>
      </c>
      <c r="BC921" s="23">
        <f t="shared" si="879"/>
        <v>0.29199999999999982</v>
      </c>
      <c r="BD921" s="23">
        <f t="shared" si="880"/>
        <v>0.19799999999999951</v>
      </c>
      <c r="BE921" s="23">
        <f t="shared" si="881"/>
        <v>0.26699999999999946</v>
      </c>
      <c r="BF921" s="23">
        <f t="shared" si="882"/>
        <v>-0.31500000000000039</v>
      </c>
      <c r="BG921" s="23">
        <f t="shared" si="883"/>
        <v>-2.4000000000000021E-2</v>
      </c>
      <c r="BH921" s="23">
        <f t="shared" si="884"/>
        <v>-0.38100000000000023</v>
      </c>
      <c r="BI921" s="23">
        <f t="shared" si="885"/>
        <v>3.8999999999999702E-2</v>
      </c>
      <c r="BJ921" s="23">
        <f t="shared" si="886"/>
        <v>-0.29100000000000037</v>
      </c>
      <c r="BK921" s="23">
        <f t="shared" si="887"/>
        <v>-3.1000000000000583E-2</v>
      </c>
      <c r="BL921" s="23">
        <f t="shared" si="888"/>
        <v>-9.1000000000000192E-2</v>
      </c>
      <c r="BM921" s="23">
        <f t="shared" si="889"/>
        <v>0.21899999999999942</v>
      </c>
      <c r="BN921" s="23">
        <f t="shared" si="890"/>
        <v>0.20899999999999963</v>
      </c>
      <c r="BP921" s="8">
        <f t="shared" si="893"/>
        <v>0.4269999999999996</v>
      </c>
      <c r="BQ921" s="8">
        <f t="shared" si="894"/>
        <v>0.27799999999999958</v>
      </c>
      <c r="BR921" s="8">
        <f t="shared" si="895"/>
        <v>0.34999999999999964</v>
      </c>
      <c r="BS921" s="8">
        <f t="shared" si="896"/>
        <v>0.41900000000000048</v>
      </c>
      <c r="BT921" s="8">
        <f t="shared" si="897"/>
        <v>9.9000000000000199E-2</v>
      </c>
      <c r="BU921" s="8" t="str">
        <f t="shared" si="898"/>
        <v/>
      </c>
      <c r="BV921" s="8" t="str">
        <f t="shared" si="899"/>
        <v/>
      </c>
      <c r="BW921" s="8" t="str">
        <f t="shared" si="900"/>
        <v/>
      </c>
      <c r="BX921" s="8">
        <f t="shared" si="901"/>
        <v>3.5999999999999588E-2</v>
      </c>
      <c r="BY921" s="8" t="str">
        <f t="shared" si="902"/>
        <v/>
      </c>
      <c r="BZ921" s="8">
        <f t="shared" si="903"/>
        <v>0.33300000000000018</v>
      </c>
      <c r="CA921" s="8">
        <f t="shared" si="904"/>
        <v>0.29999999999999982</v>
      </c>
      <c r="CB921" s="8">
        <f t="shared" si="905"/>
        <v>0.29199999999999982</v>
      </c>
      <c r="CC921" s="8">
        <f t="shared" si="906"/>
        <v>0.19799999999999951</v>
      </c>
      <c r="CD921" s="8">
        <f t="shared" si="907"/>
        <v>0.26699999999999946</v>
      </c>
      <c r="CE921" s="8">
        <f t="shared" si="908"/>
        <v>0.31500000000000039</v>
      </c>
      <c r="CF921" s="8">
        <f t="shared" si="909"/>
        <v>2.4000000000000021E-2</v>
      </c>
      <c r="CG921" s="8">
        <f t="shared" si="910"/>
        <v>0.38100000000000023</v>
      </c>
      <c r="CH921" s="8">
        <f t="shared" si="911"/>
        <v>3.8999999999999702E-2</v>
      </c>
      <c r="CI921" s="8">
        <f t="shared" si="912"/>
        <v>0.29100000000000037</v>
      </c>
      <c r="CJ921" s="8">
        <f t="shared" si="913"/>
        <v>3.1000000000000583E-2</v>
      </c>
      <c r="CK921" s="8">
        <f t="shared" si="914"/>
        <v>9.1000000000000192E-2</v>
      </c>
      <c r="CL921" s="8">
        <f t="shared" si="915"/>
        <v>0.21899999999999942</v>
      </c>
      <c r="CM921" s="8">
        <f t="shared" si="916"/>
        <v>0.20899999999999963</v>
      </c>
      <c r="CN921" s="8"/>
    </row>
    <row r="922" spans="1:92">
      <c r="A922" s="1">
        <f t="shared" si="917"/>
        <v>920</v>
      </c>
      <c r="B922" s="19"/>
      <c r="C922" s="1">
        <v>6</v>
      </c>
      <c r="D922" s="4">
        <f t="shared" si="866"/>
        <v>69</v>
      </c>
      <c r="E922" s="4" t="s">
        <v>334</v>
      </c>
      <c r="F922" s="4">
        <v>3</v>
      </c>
      <c r="G922" s="4" t="s">
        <v>13</v>
      </c>
      <c r="H922" s="4" t="s">
        <v>19</v>
      </c>
      <c r="I922" s="4"/>
      <c r="J922" s="5">
        <v>96.9</v>
      </c>
      <c r="K922" s="69"/>
      <c r="L922" s="41">
        <v>5.5949999999999998</v>
      </c>
      <c r="M922" s="132" t="s">
        <v>127</v>
      </c>
      <c r="N922" s="1" t="s">
        <v>15</v>
      </c>
      <c r="O922" s="23">
        <v>5.5979999999999999</v>
      </c>
      <c r="P922" s="1" t="s">
        <v>9</v>
      </c>
      <c r="Q922" s="3" t="s">
        <v>227</v>
      </c>
      <c r="R922" s="23">
        <v>5.9109999999999996</v>
      </c>
      <c r="S922" s="23">
        <v>5.8769999999999998</v>
      </c>
      <c r="T922" s="23">
        <v>5.98</v>
      </c>
      <c r="U922" s="23">
        <v>5.6109999999999998</v>
      </c>
      <c r="V922" s="23">
        <v>5.6980000000000004</v>
      </c>
      <c r="W922" s="38"/>
      <c r="X922" s="38"/>
      <c r="Y922" s="38"/>
      <c r="Z922" s="23">
        <v>5.609</v>
      </c>
      <c r="AA922" s="38"/>
      <c r="AB922" s="23">
        <v>5.798</v>
      </c>
      <c r="AC922" s="23">
        <v>5.8230000000000004</v>
      </c>
      <c r="AD922" s="23">
        <v>5.8410000000000002</v>
      </c>
      <c r="AE922" s="23">
        <v>5.6120000000000001</v>
      </c>
      <c r="AF922" s="23">
        <v>5.8209999999999997</v>
      </c>
      <c r="AG922" s="23">
        <v>5.32</v>
      </c>
      <c r="AH922" s="6">
        <f t="shared" ref="AH922:AH929" si="918">IF((AF922&lt;&gt;0)*AND(AG922&lt;&gt;0),AVERAGE(AF922:AG922),"")</f>
        <v>5.5705</v>
      </c>
      <c r="AI922" s="7">
        <v>5.57</v>
      </c>
      <c r="AJ922" s="7">
        <v>5.62</v>
      </c>
      <c r="AK922" s="7">
        <v>5.2</v>
      </c>
      <c r="AL922" s="60">
        <v>5.62</v>
      </c>
      <c r="AM922" s="60">
        <v>5.57</v>
      </c>
      <c r="AN922" s="7">
        <v>5.77</v>
      </c>
      <c r="AO922" s="7">
        <v>5.73</v>
      </c>
      <c r="AP922" s="3"/>
      <c r="AQ922" s="23">
        <f t="shared" si="867"/>
        <v>0.31599999999999984</v>
      </c>
      <c r="AR922" s="23">
        <f t="shared" si="891"/>
        <v>0.28200000000000003</v>
      </c>
      <c r="AS922" s="23">
        <f t="shared" si="892"/>
        <v>0.38500000000000068</v>
      </c>
      <c r="AT922" s="23">
        <f t="shared" si="870"/>
        <v>1.6000000000000014E-2</v>
      </c>
      <c r="AU922" s="23">
        <f t="shared" si="871"/>
        <v>0.10300000000000065</v>
      </c>
      <c r="AV922" s="23" t="str">
        <f t="shared" si="872"/>
        <v/>
      </c>
      <c r="AW922" s="23" t="str">
        <f t="shared" si="873"/>
        <v/>
      </c>
      <c r="AX922" s="23" t="str">
        <f t="shared" si="874"/>
        <v/>
      </c>
      <c r="AY922" s="23">
        <f t="shared" si="875"/>
        <v>1.4000000000000234E-2</v>
      </c>
      <c r="AZ922" s="23" t="str">
        <f t="shared" si="876"/>
        <v/>
      </c>
      <c r="BA922" s="23">
        <f t="shared" si="877"/>
        <v>0.20300000000000029</v>
      </c>
      <c r="BB922" s="23">
        <f t="shared" si="878"/>
        <v>0.22800000000000065</v>
      </c>
      <c r="BC922" s="23">
        <f t="shared" si="879"/>
        <v>0.24600000000000044</v>
      </c>
      <c r="BD922" s="23">
        <f t="shared" si="880"/>
        <v>1.7000000000000348E-2</v>
      </c>
      <c r="BE922" s="23">
        <f t="shared" si="881"/>
        <v>0.22599999999999998</v>
      </c>
      <c r="BF922" s="23">
        <f t="shared" si="882"/>
        <v>-0.27499999999999947</v>
      </c>
      <c r="BG922" s="23">
        <f t="shared" si="883"/>
        <v>-2.4499999999999744E-2</v>
      </c>
      <c r="BH922" s="23">
        <f t="shared" si="884"/>
        <v>-2.4999999999999467E-2</v>
      </c>
      <c r="BI922" s="23">
        <f t="shared" si="885"/>
        <v>2.5000000000000355E-2</v>
      </c>
      <c r="BJ922" s="23">
        <f t="shared" si="886"/>
        <v>-0.39499999999999957</v>
      </c>
      <c r="BK922" s="23">
        <f t="shared" si="887"/>
        <v>2.5000000000000355E-2</v>
      </c>
      <c r="BL922" s="23">
        <f t="shared" si="888"/>
        <v>-2.4999999999999467E-2</v>
      </c>
      <c r="BM922" s="23">
        <f t="shared" si="889"/>
        <v>0.17499999999999982</v>
      </c>
      <c r="BN922" s="23">
        <f t="shared" si="890"/>
        <v>0.13500000000000068</v>
      </c>
      <c r="BP922" s="8">
        <f t="shared" si="893"/>
        <v>0.31599999999999984</v>
      </c>
      <c r="BQ922" s="8">
        <f t="shared" si="894"/>
        <v>0.28200000000000003</v>
      </c>
      <c r="BR922" s="8">
        <f t="shared" si="895"/>
        <v>0.38500000000000068</v>
      </c>
      <c r="BS922" s="8">
        <f t="shared" si="896"/>
        <v>1.6000000000000014E-2</v>
      </c>
      <c r="BT922" s="8">
        <f t="shared" si="897"/>
        <v>0.10300000000000065</v>
      </c>
      <c r="BU922" s="8" t="str">
        <f t="shared" si="898"/>
        <v/>
      </c>
      <c r="BV922" s="8" t="str">
        <f t="shared" si="899"/>
        <v/>
      </c>
      <c r="BW922" s="8" t="str">
        <f t="shared" si="900"/>
        <v/>
      </c>
      <c r="BX922" s="8">
        <f t="shared" si="901"/>
        <v>1.4000000000000234E-2</v>
      </c>
      <c r="BY922" s="8" t="str">
        <f t="shared" si="902"/>
        <v/>
      </c>
      <c r="BZ922" s="8">
        <f t="shared" si="903"/>
        <v>0.20300000000000029</v>
      </c>
      <c r="CA922" s="8">
        <f t="shared" si="904"/>
        <v>0.22800000000000065</v>
      </c>
      <c r="CB922" s="8">
        <f t="shared" si="905"/>
        <v>0.24600000000000044</v>
      </c>
      <c r="CC922" s="8">
        <f t="shared" si="906"/>
        <v>1.7000000000000348E-2</v>
      </c>
      <c r="CD922" s="8">
        <f t="shared" si="907"/>
        <v>0.22599999999999998</v>
      </c>
      <c r="CE922" s="8">
        <f t="shared" si="908"/>
        <v>0.27499999999999947</v>
      </c>
      <c r="CF922" s="8">
        <f t="shared" si="909"/>
        <v>2.4499999999999744E-2</v>
      </c>
      <c r="CG922" s="8">
        <f t="shared" si="910"/>
        <v>2.4999999999999467E-2</v>
      </c>
      <c r="CH922" s="8">
        <f t="shared" si="911"/>
        <v>2.5000000000000355E-2</v>
      </c>
      <c r="CI922" s="8">
        <f t="shared" si="912"/>
        <v>0.39499999999999957</v>
      </c>
      <c r="CJ922" s="8">
        <f t="shared" si="913"/>
        <v>2.5000000000000355E-2</v>
      </c>
      <c r="CK922" s="8">
        <f t="shared" si="914"/>
        <v>2.4999999999999467E-2</v>
      </c>
      <c r="CL922" s="8">
        <f t="shared" si="915"/>
        <v>0.17499999999999982</v>
      </c>
      <c r="CM922" s="8">
        <f t="shared" si="916"/>
        <v>0.13500000000000068</v>
      </c>
      <c r="CN922" s="8"/>
    </row>
    <row r="923" spans="1:92">
      <c r="A923" s="1">
        <f t="shared" si="917"/>
        <v>921</v>
      </c>
      <c r="B923" s="19"/>
      <c r="C923" s="1">
        <v>6</v>
      </c>
      <c r="D923" s="4">
        <f t="shared" si="866"/>
        <v>69</v>
      </c>
      <c r="E923" s="4" t="s">
        <v>335</v>
      </c>
      <c r="F923" s="4">
        <v>3</v>
      </c>
      <c r="G923" s="4" t="s">
        <v>13</v>
      </c>
      <c r="H923" s="4" t="s">
        <v>19</v>
      </c>
      <c r="I923" s="4"/>
      <c r="J923" s="5">
        <v>97.6</v>
      </c>
      <c r="K923" s="69"/>
      <c r="L923" s="41">
        <v>6.617</v>
      </c>
      <c r="M923" s="132" t="s">
        <v>127</v>
      </c>
      <c r="N923" s="4" t="s">
        <v>15</v>
      </c>
      <c r="O923" s="23">
        <v>6.6120000000000001</v>
      </c>
      <c r="P923" s="1" t="s">
        <v>9</v>
      </c>
      <c r="Q923" s="3" t="s">
        <v>227</v>
      </c>
      <c r="R923" s="23">
        <v>6.7130000000000001</v>
      </c>
      <c r="S923" s="23">
        <v>6.7619999999999996</v>
      </c>
      <c r="T923" s="23">
        <v>6.758</v>
      </c>
      <c r="U923" s="23">
        <v>6.6070000000000002</v>
      </c>
      <c r="V923" s="23">
        <v>6.5949999999999998</v>
      </c>
      <c r="W923" s="38"/>
      <c r="X923" s="38"/>
      <c r="Y923" s="38"/>
      <c r="Z923" s="23">
        <v>6.6269999999999998</v>
      </c>
      <c r="AA923" s="38"/>
      <c r="AB923" s="23">
        <v>6.7990000000000004</v>
      </c>
      <c r="AC923" s="23">
        <v>6.9020000000000001</v>
      </c>
      <c r="AD923" s="23">
        <v>6.8559999999999999</v>
      </c>
      <c r="AE923" s="23">
        <v>6.6219999999999999</v>
      </c>
      <c r="AF923" s="23">
        <v>6.6340000000000003</v>
      </c>
      <c r="AG923" s="23">
        <v>6.2670000000000003</v>
      </c>
      <c r="AH923" s="6">
        <f t="shared" si="918"/>
        <v>6.4504999999999999</v>
      </c>
      <c r="AI923" s="7">
        <v>7.7</v>
      </c>
      <c r="AJ923" s="7">
        <v>6.62</v>
      </c>
      <c r="AK923" s="7">
        <v>6.12</v>
      </c>
      <c r="AL923" s="60">
        <v>6.76</v>
      </c>
      <c r="AM923" s="60">
        <v>6.68</v>
      </c>
      <c r="AN923" s="7">
        <v>6.47</v>
      </c>
      <c r="AO923" s="7">
        <v>6.36</v>
      </c>
      <c r="AP923" s="3"/>
      <c r="AQ923" s="23">
        <f t="shared" si="867"/>
        <v>9.6000000000000085E-2</v>
      </c>
      <c r="AR923" s="23">
        <f t="shared" si="891"/>
        <v>0.14499999999999957</v>
      </c>
      <c r="AS923" s="23">
        <f t="shared" si="892"/>
        <v>0.14100000000000001</v>
      </c>
      <c r="AT923" s="23">
        <f t="shared" si="870"/>
        <v>-9.9999999999997868E-3</v>
      </c>
      <c r="AU923" s="23">
        <f t="shared" si="871"/>
        <v>-2.2000000000000242E-2</v>
      </c>
      <c r="AV923" s="23" t="str">
        <f t="shared" si="872"/>
        <v/>
      </c>
      <c r="AW923" s="23" t="str">
        <f t="shared" si="873"/>
        <v/>
      </c>
      <c r="AX923" s="23" t="str">
        <f t="shared" si="874"/>
        <v/>
      </c>
      <c r="AY923" s="23">
        <f t="shared" si="875"/>
        <v>9.9999999999997868E-3</v>
      </c>
      <c r="AZ923" s="23" t="str">
        <f t="shared" si="876"/>
        <v/>
      </c>
      <c r="BA923" s="23">
        <f t="shared" si="877"/>
        <v>0.18200000000000038</v>
      </c>
      <c r="BB923" s="23">
        <f t="shared" si="878"/>
        <v>0.28500000000000014</v>
      </c>
      <c r="BC923" s="23">
        <f t="shared" si="879"/>
        <v>0.23899999999999988</v>
      </c>
      <c r="BD923" s="23">
        <f t="shared" si="880"/>
        <v>4.9999999999998934E-3</v>
      </c>
      <c r="BE923" s="23">
        <f t="shared" si="881"/>
        <v>1.7000000000000348E-2</v>
      </c>
      <c r="BF923" s="23">
        <f t="shared" si="882"/>
        <v>-0.34999999999999964</v>
      </c>
      <c r="BG923" s="23">
        <f t="shared" si="883"/>
        <v>-0.16650000000000009</v>
      </c>
      <c r="BH923" s="23">
        <f t="shared" si="884"/>
        <v>1.0830000000000002</v>
      </c>
      <c r="BI923" s="23">
        <f t="shared" si="885"/>
        <v>3.0000000000001137E-3</v>
      </c>
      <c r="BJ923" s="23">
        <f t="shared" si="886"/>
        <v>-0.49699999999999989</v>
      </c>
      <c r="BK923" s="23">
        <f t="shared" si="887"/>
        <v>0.14299999999999979</v>
      </c>
      <c r="BL923" s="23">
        <f t="shared" si="888"/>
        <v>6.2999999999999723E-2</v>
      </c>
      <c r="BM923" s="23">
        <f t="shared" si="889"/>
        <v>-0.14700000000000024</v>
      </c>
      <c r="BN923" s="23">
        <f t="shared" si="890"/>
        <v>-0.25699999999999967</v>
      </c>
      <c r="BP923" s="8">
        <f t="shared" si="893"/>
        <v>9.6000000000000085E-2</v>
      </c>
      <c r="BQ923" s="8">
        <f t="shared" si="894"/>
        <v>0.14499999999999957</v>
      </c>
      <c r="BR923" s="8">
        <f t="shared" si="895"/>
        <v>0.14100000000000001</v>
      </c>
      <c r="BS923" s="8">
        <f t="shared" si="896"/>
        <v>9.9999999999997868E-3</v>
      </c>
      <c r="BT923" s="8">
        <f t="shared" si="897"/>
        <v>2.2000000000000242E-2</v>
      </c>
      <c r="BU923" s="8" t="str">
        <f t="shared" si="898"/>
        <v/>
      </c>
      <c r="BV923" s="8" t="str">
        <f t="shared" si="899"/>
        <v/>
      </c>
      <c r="BW923" s="8" t="str">
        <f t="shared" si="900"/>
        <v/>
      </c>
      <c r="BX923" s="8">
        <f t="shared" si="901"/>
        <v>9.9999999999997868E-3</v>
      </c>
      <c r="BY923" s="8" t="str">
        <f t="shared" si="902"/>
        <v/>
      </c>
      <c r="BZ923" s="8">
        <f t="shared" si="903"/>
        <v>0.18200000000000038</v>
      </c>
      <c r="CA923" s="8">
        <f t="shared" si="904"/>
        <v>0.28500000000000014</v>
      </c>
      <c r="CB923" s="8">
        <f t="shared" si="905"/>
        <v>0.23899999999999988</v>
      </c>
      <c r="CC923" s="8">
        <f t="shared" si="906"/>
        <v>4.9999999999998934E-3</v>
      </c>
      <c r="CD923" s="8">
        <f t="shared" si="907"/>
        <v>1.7000000000000348E-2</v>
      </c>
      <c r="CE923" s="8">
        <f t="shared" si="908"/>
        <v>0.34999999999999964</v>
      </c>
      <c r="CF923" s="8">
        <f t="shared" si="909"/>
        <v>0.16650000000000009</v>
      </c>
      <c r="CG923" s="8">
        <f t="shared" si="910"/>
        <v>1.0830000000000002</v>
      </c>
      <c r="CH923" s="8">
        <f t="shared" si="911"/>
        <v>3.0000000000001137E-3</v>
      </c>
      <c r="CI923" s="8">
        <f t="shared" si="912"/>
        <v>0.49699999999999989</v>
      </c>
      <c r="CJ923" s="8">
        <f t="shared" si="913"/>
        <v>0.14299999999999979</v>
      </c>
      <c r="CK923" s="8">
        <f t="shared" si="914"/>
        <v>6.2999999999999723E-2</v>
      </c>
      <c r="CL923" s="8">
        <f t="shared" si="915"/>
        <v>0.14700000000000024</v>
      </c>
      <c r="CM923" s="8">
        <f t="shared" si="916"/>
        <v>0.25699999999999967</v>
      </c>
      <c r="CN923" s="8"/>
    </row>
    <row r="924" spans="1:92">
      <c r="A924" s="1">
        <f t="shared" si="917"/>
        <v>922</v>
      </c>
      <c r="B924" s="34" t="s">
        <v>100</v>
      </c>
      <c r="C924" s="1">
        <v>1</v>
      </c>
      <c r="D924" s="4">
        <f t="shared" si="866"/>
        <v>12</v>
      </c>
      <c r="E924" s="4" t="s">
        <v>148</v>
      </c>
      <c r="F924" s="4">
        <v>1</v>
      </c>
      <c r="G924" s="4" t="s">
        <v>16</v>
      </c>
      <c r="H924" s="4" t="s">
        <v>17</v>
      </c>
      <c r="I924" s="4"/>
      <c r="J924" s="5">
        <v>93.4</v>
      </c>
      <c r="K924" s="67">
        <v>5.3999999999999999E-2</v>
      </c>
      <c r="L924" s="41">
        <v>7.6260000000000003</v>
      </c>
      <c r="M924" s="132" t="s">
        <v>120</v>
      </c>
      <c r="N924" s="4" t="s">
        <v>15</v>
      </c>
      <c r="O924" s="6">
        <v>7.6719999999999997</v>
      </c>
      <c r="P924" s="4" t="s">
        <v>206</v>
      </c>
      <c r="Q924" s="3" t="s">
        <v>227</v>
      </c>
      <c r="R924" s="23">
        <v>7.1680000000000001</v>
      </c>
      <c r="S924" s="23">
        <v>7.234</v>
      </c>
      <c r="T924" s="6">
        <v>7.577</v>
      </c>
      <c r="U924" s="23">
        <v>7.5640000000000001</v>
      </c>
      <c r="V924" s="23">
        <v>7.5970000000000004</v>
      </c>
      <c r="W924" s="23">
        <v>7.5960000000000001</v>
      </c>
      <c r="X924" s="23">
        <v>7.5970000000000004</v>
      </c>
      <c r="Y924" s="23">
        <v>7.6050000000000004</v>
      </c>
      <c r="Z924" s="23">
        <v>7.6050000000000004</v>
      </c>
      <c r="AA924" s="23">
        <v>7.5910000000000002</v>
      </c>
      <c r="AB924" s="6">
        <v>7.4009999999999998</v>
      </c>
      <c r="AC924" s="6">
        <v>7.452</v>
      </c>
      <c r="AD924" s="6">
        <v>7.3789999999999996</v>
      </c>
      <c r="AE924" s="6">
        <v>7.23</v>
      </c>
      <c r="AF924" s="6">
        <v>7.181</v>
      </c>
      <c r="AG924" s="6">
        <v>7.8419999999999996</v>
      </c>
      <c r="AH924" s="6">
        <f t="shared" si="918"/>
        <v>7.5114999999999998</v>
      </c>
      <c r="AI924" s="11"/>
      <c r="AJ924" s="11"/>
      <c r="AK924" s="11"/>
      <c r="AL924" s="11"/>
      <c r="AM924" s="11"/>
      <c r="AN924" s="11"/>
      <c r="AO924" s="11"/>
      <c r="AP924" s="3"/>
      <c r="AQ924" s="23">
        <f t="shared" si="867"/>
        <v>-0.45800000000000018</v>
      </c>
      <c r="AR924" s="23">
        <f t="shared" si="891"/>
        <v>-0.39200000000000035</v>
      </c>
      <c r="AS924" s="23">
        <f t="shared" si="892"/>
        <v>-4.9000000000000377E-2</v>
      </c>
      <c r="AT924" s="23">
        <f t="shared" si="870"/>
        <v>-6.2000000000000277E-2</v>
      </c>
      <c r="AU924" s="23">
        <f t="shared" si="871"/>
        <v>-2.8999999999999915E-2</v>
      </c>
      <c r="AV924" s="23">
        <f t="shared" si="872"/>
        <v>-3.0000000000000249E-2</v>
      </c>
      <c r="AW924" s="23">
        <f t="shared" si="873"/>
        <v>-2.8999999999999915E-2</v>
      </c>
      <c r="AX924" s="23">
        <f t="shared" si="874"/>
        <v>-2.0999999999999908E-2</v>
      </c>
      <c r="AY924" s="23">
        <f t="shared" si="875"/>
        <v>-2.0999999999999908E-2</v>
      </c>
      <c r="AZ924" s="23">
        <f t="shared" si="876"/>
        <v>-3.5000000000000142E-2</v>
      </c>
      <c r="BA924" s="23">
        <f t="shared" si="877"/>
        <v>-0.22500000000000053</v>
      </c>
      <c r="BB924" s="23">
        <f t="shared" si="878"/>
        <v>-0.17400000000000038</v>
      </c>
      <c r="BC924" s="23">
        <f t="shared" si="879"/>
        <v>-0.24700000000000077</v>
      </c>
      <c r="BD924" s="23">
        <f t="shared" si="880"/>
        <v>-0.39599999999999991</v>
      </c>
      <c r="BE924" s="23">
        <f t="shared" si="881"/>
        <v>-0.44500000000000028</v>
      </c>
      <c r="BF924" s="23">
        <f t="shared" si="882"/>
        <v>0.2159999999999993</v>
      </c>
      <c r="BG924" s="23">
        <f t="shared" si="883"/>
        <v>-0.11450000000000049</v>
      </c>
      <c r="BH924" s="23" t="str">
        <f t="shared" si="884"/>
        <v/>
      </c>
      <c r="BI924" s="23" t="str">
        <f t="shared" si="885"/>
        <v/>
      </c>
      <c r="BJ924" s="23" t="str">
        <f t="shared" si="886"/>
        <v/>
      </c>
      <c r="BK924" s="23" t="str">
        <f t="shared" si="887"/>
        <v/>
      </c>
      <c r="BL924" s="23" t="str">
        <f t="shared" si="888"/>
        <v/>
      </c>
      <c r="BM924" s="23" t="str">
        <f t="shared" si="889"/>
        <v/>
      </c>
      <c r="BN924" s="23" t="str">
        <f t="shared" si="890"/>
        <v/>
      </c>
      <c r="BP924" s="8">
        <f t="shared" si="893"/>
        <v>0.45800000000000018</v>
      </c>
      <c r="BQ924" s="8">
        <f t="shared" si="894"/>
        <v>0.39200000000000035</v>
      </c>
      <c r="BR924" s="8">
        <f t="shared" si="895"/>
        <v>4.9000000000000377E-2</v>
      </c>
      <c r="BS924" s="8">
        <f t="shared" si="896"/>
        <v>6.2000000000000277E-2</v>
      </c>
      <c r="BT924" s="8">
        <f t="shared" si="897"/>
        <v>2.8999999999999915E-2</v>
      </c>
      <c r="BU924" s="8">
        <f t="shared" si="898"/>
        <v>3.0000000000000249E-2</v>
      </c>
      <c r="BV924" s="8">
        <f t="shared" si="899"/>
        <v>2.8999999999999915E-2</v>
      </c>
      <c r="BW924" s="8">
        <f t="shared" si="900"/>
        <v>2.0999999999999908E-2</v>
      </c>
      <c r="BX924" s="8">
        <f t="shared" si="901"/>
        <v>2.0999999999999908E-2</v>
      </c>
      <c r="BY924" s="8">
        <f t="shared" si="902"/>
        <v>3.5000000000000142E-2</v>
      </c>
      <c r="BZ924" s="8">
        <f t="shared" si="903"/>
        <v>0.22500000000000053</v>
      </c>
      <c r="CA924" s="8">
        <f t="shared" si="904"/>
        <v>0.17400000000000038</v>
      </c>
      <c r="CB924" s="8">
        <f t="shared" si="905"/>
        <v>0.24700000000000077</v>
      </c>
      <c r="CC924" s="8">
        <f t="shared" si="906"/>
        <v>0.39599999999999991</v>
      </c>
      <c r="CD924" s="8">
        <f t="shared" si="907"/>
        <v>0.44500000000000028</v>
      </c>
      <c r="CE924" s="8">
        <f t="shared" si="908"/>
        <v>0.2159999999999993</v>
      </c>
      <c r="CF924" s="8">
        <f t="shared" si="909"/>
        <v>0.11450000000000049</v>
      </c>
      <c r="CG924" s="8" t="str">
        <f t="shared" si="910"/>
        <v/>
      </c>
      <c r="CH924" s="8" t="str">
        <f t="shared" si="911"/>
        <v/>
      </c>
      <c r="CI924" s="8" t="str">
        <f t="shared" si="912"/>
        <v/>
      </c>
      <c r="CJ924" s="8" t="str">
        <f t="shared" si="913"/>
        <v/>
      </c>
      <c r="CK924" s="8" t="str">
        <f t="shared" si="914"/>
        <v/>
      </c>
      <c r="CL924" s="8" t="str">
        <f t="shared" si="915"/>
        <v/>
      </c>
      <c r="CM924" s="8" t="str">
        <f t="shared" si="916"/>
        <v/>
      </c>
      <c r="CN924" s="8"/>
    </row>
    <row r="925" spans="1:92">
      <c r="A925" s="1">
        <f t="shared" si="917"/>
        <v>923</v>
      </c>
      <c r="B925" s="34"/>
      <c r="C925" s="1">
        <v>1</v>
      </c>
      <c r="D925" s="4">
        <f t="shared" si="866"/>
        <v>12</v>
      </c>
      <c r="E925" s="4" t="s">
        <v>151</v>
      </c>
      <c r="F925" s="4">
        <v>1</v>
      </c>
      <c r="G925" s="4" t="s">
        <v>16</v>
      </c>
      <c r="H925" s="4" t="s">
        <v>18</v>
      </c>
      <c r="I925" s="4"/>
      <c r="J925" s="5">
        <v>93.6</v>
      </c>
      <c r="K925" s="72"/>
      <c r="L925" s="41">
        <v>9.4969999999999999</v>
      </c>
      <c r="M925" s="132" t="s">
        <v>120</v>
      </c>
      <c r="N925" s="4" t="s">
        <v>15</v>
      </c>
      <c r="O925" s="6">
        <v>9.4489999999999998</v>
      </c>
      <c r="P925" s="4" t="s">
        <v>206</v>
      </c>
      <c r="Q925" s="3" t="s">
        <v>227</v>
      </c>
      <c r="R925" s="23">
        <v>8.9239999999999995</v>
      </c>
      <c r="S925" s="23">
        <v>8.8889999999999993</v>
      </c>
      <c r="T925" s="6">
        <v>9.3520000000000003</v>
      </c>
      <c r="U925" s="23">
        <v>9.3719999999999999</v>
      </c>
      <c r="V925" s="6">
        <v>9.3610000000000007</v>
      </c>
      <c r="W925" s="23">
        <v>9.375</v>
      </c>
      <c r="X925" s="23">
        <v>9.3770000000000007</v>
      </c>
      <c r="Y925" s="23">
        <v>9.3829999999999991</v>
      </c>
      <c r="Z925" s="23">
        <v>9.3819999999999997</v>
      </c>
      <c r="AA925" s="23">
        <v>9.3680000000000003</v>
      </c>
      <c r="AB925" s="6">
        <v>9.1219999999999999</v>
      </c>
      <c r="AC925" s="6">
        <v>9.1739999999999995</v>
      </c>
      <c r="AD925" s="6">
        <v>9.0790000000000006</v>
      </c>
      <c r="AE925" s="6">
        <v>8.9529999999999994</v>
      </c>
      <c r="AF925" s="6">
        <v>8.8379999999999992</v>
      </c>
      <c r="AG925" s="6">
        <v>9.6319999999999997</v>
      </c>
      <c r="AH925" s="6">
        <f t="shared" si="918"/>
        <v>9.2349999999999994</v>
      </c>
      <c r="AI925" s="11"/>
      <c r="AJ925" s="11"/>
      <c r="AK925" s="11"/>
      <c r="AL925" s="11"/>
      <c r="AM925" s="11"/>
      <c r="AN925" s="11"/>
      <c r="AO925" s="11"/>
      <c r="AP925" s="3"/>
      <c r="AQ925" s="23">
        <f t="shared" si="867"/>
        <v>-0.5730000000000004</v>
      </c>
      <c r="AR925" s="23">
        <f t="shared" si="891"/>
        <v>-0.60800000000000054</v>
      </c>
      <c r="AS925" s="23">
        <f t="shared" si="892"/>
        <v>-0.14499999999999957</v>
      </c>
      <c r="AT925" s="23">
        <f t="shared" si="870"/>
        <v>-0.125</v>
      </c>
      <c r="AU925" s="23">
        <f t="shared" si="871"/>
        <v>-0.13599999999999923</v>
      </c>
      <c r="AV925" s="23">
        <f t="shared" si="872"/>
        <v>-0.12199999999999989</v>
      </c>
      <c r="AW925" s="23">
        <f t="shared" si="873"/>
        <v>-0.11999999999999922</v>
      </c>
      <c r="AX925" s="23">
        <f t="shared" si="874"/>
        <v>-0.11400000000000077</v>
      </c>
      <c r="AY925" s="23">
        <f t="shared" si="875"/>
        <v>-0.11500000000000021</v>
      </c>
      <c r="AZ925" s="23">
        <f t="shared" si="876"/>
        <v>-0.12899999999999956</v>
      </c>
      <c r="BA925" s="23">
        <f t="shared" si="877"/>
        <v>-0.375</v>
      </c>
      <c r="BB925" s="23">
        <f t="shared" si="878"/>
        <v>-0.3230000000000004</v>
      </c>
      <c r="BC925" s="23">
        <f t="shared" si="879"/>
        <v>-0.41799999999999926</v>
      </c>
      <c r="BD925" s="23">
        <f t="shared" si="880"/>
        <v>-0.54400000000000048</v>
      </c>
      <c r="BE925" s="23">
        <f t="shared" si="881"/>
        <v>-0.6590000000000007</v>
      </c>
      <c r="BF925" s="23">
        <f t="shared" si="882"/>
        <v>0.13499999999999979</v>
      </c>
      <c r="BG925" s="23">
        <f t="shared" si="883"/>
        <v>-0.26200000000000045</v>
      </c>
      <c r="BH925" s="23" t="str">
        <f t="shared" si="884"/>
        <v/>
      </c>
      <c r="BI925" s="23" t="str">
        <f t="shared" si="885"/>
        <v/>
      </c>
      <c r="BJ925" s="23" t="str">
        <f t="shared" si="886"/>
        <v/>
      </c>
      <c r="BK925" s="23" t="str">
        <f t="shared" si="887"/>
        <v/>
      </c>
      <c r="BL925" s="23" t="str">
        <f t="shared" si="888"/>
        <v/>
      </c>
      <c r="BM925" s="23" t="str">
        <f t="shared" si="889"/>
        <v/>
      </c>
      <c r="BN925" s="23" t="str">
        <f t="shared" si="890"/>
        <v/>
      </c>
      <c r="BP925" s="8">
        <f t="shared" si="893"/>
        <v>0.5730000000000004</v>
      </c>
      <c r="BQ925" s="8">
        <f t="shared" si="894"/>
        <v>0.60800000000000054</v>
      </c>
      <c r="BR925" s="8">
        <f t="shared" si="895"/>
        <v>0.14499999999999957</v>
      </c>
      <c r="BS925" s="8">
        <f t="shared" si="896"/>
        <v>0.125</v>
      </c>
      <c r="BT925" s="8">
        <f t="shared" si="897"/>
        <v>0.13599999999999923</v>
      </c>
      <c r="BU925" s="8">
        <f t="shared" si="898"/>
        <v>0.12199999999999989</v>
      </c>
      <c r="BV925" s="8">
        <f t="shared" si="899"/>
        <v>0.11999999999999922</v>
      </c>
      <c r="BW925" s="8">
        <f t="shared" si="900"/>
        <v>0.11400000000000077</v>
      </c>
      <c r="BX925" s="8">
        <f t="shared" si="901"/>
        <v>0.11500000000000021</v>
      </c>
      <c r="BY925" s="8">
        <f t="shared" si="902"/>
        <v>0.12899999999999956</v>
      </c>
      <c r="BZ925" s="8">
        <f t="shared" si="903"/>
        <v>0.375</v>
      </c>
      <c r="CA925" s="8">
        <f t="shared" si="904"/>
        <v>0.3230000000000004</v>
      </c>
      <c r="CB925" s="8">
        <f t="shared" si="905"/>
        <v>0.41799999999999926</v>
      </c>
      <c r="CC925" s="8">
        <f t="shared" si="906"/>
        <v>0.54400000000000048</v>
      </c>
      <c r="CD925" s="8">
        <f t="shared" si="907"/>
        <v>0.6590000000000007</v>
      </c>
      <c r="CE925" s="8">
        <f t="shared" si="908"/>
        <v>0.13499999999999979</v>
      </c>
      <c r="CF925" s="8">
        <f t="shared" si="909"/>
        <v>0.26200000000000045</v>
      </c>
      <c r="CG925" s="8" t="str">
        <f t="shared" si="910"/>
        <v/>
      </c>
      <c r="CH925" s="8" t="str">
        <f t="shared" si="911"/>
        <v/>
      </c>
      <c r="CI925" s="8" t="str">
        <f t="shared" si="912"/>
        <v/>
      </c>
      <c r="CJ925" s="8" t="str">
        <f t="shared" si="913"/>
        <v/>
      </c>
      <c r="CK925" s="8" t="str">
        <f t="shared" si="914"/>
        <v/>
      </c>
      <c r="CL925" s="8" t="str">
        <f t="shared" si="915"/>
        <v/>
      </c>
      <c r="CM925" s="8" t="str">
        <f t="shared" si="916"/>
        <v/>
      </c>
      <c r="CN925" s="8"/>
    </row>
    <row r="926" spans="1:92">
      <c r="A926" s="1">
        <f t="shared" si="917"/>
        <v>924</v>
      </c>
      <c r="B926" s="34"/>
      <c r="C926" s="1">
        <v>1</v>
      </c>
      <c r="D926" s="4">
        <f t="shared" si="866"/>
        <v>12</v>
      </c>
      <c r="E926" s="4" t="s">
        <v>135</v>
      </c>
      <c r="F926" s="4">
        <v>1</v>
      </c>
      <c r="G926" s="4" t="s">
        <v>16</v>
      </c>
      <c r="H926" s="4" t="s">
        <v>17</v>
      </c>
      <c r="I926" s="4"/>
      <c r="J926" s="5">
        <v>93.6</v>
      </c>
      <c r="K926" s="67">
        <v>0.1</v>
      </c>
      <c r="L926" s="41">
        <v>9.9870000000000001</v>
      </c>
      <c r="M926" s="132" t="s">
        <v>120</v>
      </c>
      <c r="N926" s="4" t="s">
        <v>15</v>
      </c>
      <c r="O926" s="6">
        <v>10.017000000000001</v>
      </c>
      <c r="P926" s="4" t="s">
        <v>206</v>
      </c>
      <c r="Q926" s="3" t="s">
        <v>227</v>
      </c>
      <c r="R926" s="23">
        <v>9.5250000000000004</v>
      </c>
      <c r="S926" s="23">
        <v>9.58</v>
      </c>
      <c r="T926" s="6">
        <v>9.91</v>
      </c>
      <c r="U926" s="23">
        <v>9.9160000000000004</v>
      </c>
      <c r="V926" s="23">
        <v>9.9570000000000007</v>
      </c>
      <c r="W926" s="23">
        <v>9.9559999999999995</v>
      </c>
      <c r="X926" s="23">
        <v>9.9580000000000002</v>
      </c>
      <c r="Y926" s="23">
        <v>9.9670000000000005</v>
      </c>
      <c r="Z926" s="23">
        <v>9.9659999999999993</v>
      </c>
      <c r="AA926" s="23">
        <v>9.9489999999999998</v>
      </c>
      <c r="AB926" s="6">
        <v>9.7579999999999991</v>
      </c>
      <c r="AC926" s="6">
        <v>9.8160000000000007</v>
      </c>
      <c r="AD926" s="6">
        <v>9.7379999999999995</v>
      </c>
      <c r="AE926" s="6">
        <v>9.5909999999999993</v>
      </c>
      <c r="AF926" s="6">
        <v>9.5229999999999997</v>
      </c>
      <c r="AG926" s="6">
        <v>10.222</v>
      </c>
      <c r="AH926" s="6">
        <f t="shared" si="918"/>
        <v>9.8724999999999987</v>
      </c>
      <c r="AI926" s="11"/>
      <c r="AJ926" s="11"/>
      <c r="AK926" s="11"/>
      <c r="AL926" s="11"/>
      <c r="AM926" s="11"/>
      <c r="AN926" s="11"/>
      <c r="AO926" s="11"/>
      <c r="AP926" s="3"/>
      <c r="AQ926" s="23">
        <f t="shared" si="867"/>
        <v>-0.46199999999999974</v>
      </c>
      <c r="AR926" s="23">
        <f t="shared" si="891"/>
        <v>-0.40700000000000003</v>
      </c>
      <c r="AS926" s="23">
        <f t="shared" si="892"/>
        <v>-7.6999999999999957E-2</v>
      </c>
      <c r="AT926" s="23">
        <f t="shared" si="870"/>
        <v>-7.099999999999973E-2</v>
      </c>
      <c r="AU926" s="23">
        <f t="shared" si="871"/>
        <v>-2.9999999999999361E-2</v>
      </c>
      <c r="AV926" s="23">
        <f t="shared" si="872"/>
        <v>-3.1000000000000583E-2</v>
      </c>
      <c r="AW926" s="23">
        <f t="shared" si="873"/>
        <v>-2.8999999999999915E-2</v>
      </c>
      <c r="AX926" s="23">
        <f t="shared" si="874"/>
        <v>-1.9999999999999574E-2</v>
      </c>
      <c r="AY926" s="23">
        <f t="shared" si="875"/>
        <v>-2.1000000000000796E-2</v>
      </c>
      <c r="AZ926" s="23">
        <f t="shared" si="876"/>
        <v>-3.8000000000000256E-2</v>
      </c>
      <c r="BA926" s="23">
        <f t="shared" si="877"/>
        <v>-0.22900000000000098</v>
      </c>
      <c r="BB926" s="23">
        <f t="shared" si="878"/>
        <v>-0.17099999999999937</v>
      </c>
      <c r="BC926" s="23">
        <f t="shared" si="879"/>
        <v>-0.24900000000000055</v>
      </c>
      <c r="BD926" s="23">
        <f t="shared" si="880"/>
        <v>-0.3960000000000008</v>
      </c>
      <c r="BE926" s="23">
        <f t="shared" si="881"/>
        <v>-0.46400000000000041</v>
      </c>
      <c r="BF926" s="23">
        <f t="shared" si="882"/>
        <v>0.23499999999999943</v>
      </c>
      <c r="BG926" s="23">
        <f t="shared" si="883"/>
        <v>-0.11450000000000138</v>
      </c>
      <c r="BH926" s="23" t="str">
        <f t="shared" si="884"/>
        <v/>
      </c>
      <c r="BI926" s="23" t="str">
        <f t="shared" si="885"/>
        <v/>
      </c>
      <c r="BJ926" s="23" t="str">
        <f t="shared" si="886"/>
        <v/>
      </c>
      <c r="BK926" s="23" t="str">
        <f t="shared" si="887"/>
        <v/>
      </c>
      <c r="BL926" s="23" t="str">
        <f t="shared" si="888"/>
        <v/>
      </c>
      <c r="BM926" s="23" t="str">
        <f t="shared" si="889"/>
        <v/>
      </c>
      <c r="BN926" s="23" t="str">
        <f t="shared" si="890"/>
        <v/>
      </c>
      <c r="BP926" s="8">
        <f t="shared" si="893"/>
        <v>0.46199999999999974</v>
      </c>
      <c r="BQ926" s="8">
        <f t="shared" si="894"/>
        <v>0.40700000000000003</v>
      </c>
      <c r="BR926" s="8">
        <f t="shared" si="895"/>
        <v>7.6999999999999957E-2</v>
      </c>
      <c r="BS926" s="8">
        <f t="shared" si="896"/>
        <v>7.099999999999973E-2</v>
      </c>
      <c r="BT926" s="8">
        <f t="shared" si="897"/>
        <v>2.9999999999999361E-2</v>
      </c>
      <c r="BU926" s="8">
        <f t="shared" si="898"/>
        <v>3.1000000000000583E-2</v>
      </c>
      <c r="BV926" s="8">
        <f t="shared" si="899"/>
        <v>2.8999999999999915E-2</v>
      </c>
      <c r="BW926" s="8">
        <f t="shared" si="900"/>
        <v>1.9999999999999574E-2</v>
      </c>
      <c r="BX926" s="8">
        <f t="shared" si="901"/>
        <v>2.1000000000000796E-2</v>
      </c>
      <c r="BY926" s="8">
        <f t="shared" si="902"/>
        <v>3.8000000000000256E-2</v>
      </c>
      <c r="BZ926" s="8">
        <f t="shared" si="903"/>
        <v>0.22900000000000098</v>
      </c>
      <c r="CA926" s="8">
        <f t="shared" si="904"/>
        <v>0.17099999999999937</v>
      </c>
      <c r="CB926" s="8">
        <f t="shared" si="905"/>
        <v>0.24900000000000055</v>
      </c>
      <c r="CC926" s="8">
        <f t="shared" si="906"/>
        <v>0.3960000000000008</v>
      </c>
      <c r="CD926" s="8">
        <f t="shared" si="907"/>
        <v>0.46400000000000041</v>
      </c>
      <c r="CE926" s="8">
        <f t="shared" si="908"/>
        <v>0.23499999999999943</v>
      </c>
      <c r="CF926" s="8">
        <f t="shared" si="909"/>
        <v>0.11450000000000138</v>
      </c>
      <c r="CG926" s="8" t="str">
        <f t="shared" si="910"/>
        <v/>
      </c>
      <c r="CH926" s="8" t="str">
        <f t="shared" si="911"/>
        <v/>
      </c>
      <c r="CI926" s="8" t="str">
        <f t="shared" si="912"/>
        <v/>
      </c>
      <c r="CJ926" s="8" t="str">
        <f t="shared" si="913"/>
        <v/>
      </c>
      <c r="CK926" s="8" t="str">
        <f t="shared" si="914"/>
        <v/>
      </c>
      <c r="CL926" s="8" t="str">
        <f t="shared" si="915"/>
        <v/>
      </c>
      <c r="CM926" s="8" t="str">
        <f t="shared" si="916"/>
        <v/>
      </c>
      <c r="CN926" s="8"/>
    </row>
    <row r="927" spans="1:92">
      <c r="A927" s="1">
        <f>A926+1</f>
        <v>925</v>
      </c>
      <c r="B927" s="34"/>
      <c r="C927" s="1">
        <v>1</v>
      </c>
      <c r="D927" s="4">
        <f t="shared" si="866"/>
        <v>12</v>
      </c>
      <c r="E927" s="4" t="s">
        <v>149</v>
      </c>
      <c r="F927" s="4">
        <v>3</v>
      </c>
      <c r="G927" s="4" t="s">
        <v>16</v>
      </c>
      <c r="H927" s="4" t="s">
        <v>17</v>
      </c>
      <c r="I927" s="4"/>
      <c r="J927" s="5">
        <v>98.1</v>
      </c>
      <c r="K927" s="72"/>
      <c r="L927" s="41">
        <v>7.2480000000000002</v>
      </c>
      <c r="M927" s="132" t="s">
        <v>120</v>
      </c>
      <c r="N927" s="4" t="s">
        <v>15</v>
      </c>
      <c r="O927" s="6">
        <v>7.2969999999999997</v>
      </c>
      <c r="P927" s="4" t="s">
        <v>206</v>
      </c>
      <c r="Q927" s="3" t="s">
        <v>227</v>
      </c>
      <c r="R927" s="23">
        <v>6.9189999999999996</v>
      </c>
      <c r="S927" s="6">
        <v>6.907</v>
      </c>
      <c r="T927" s="6">
        <v>7.1840000000000002</v>
      </c>
      <c r="U927" s="23">
        <v>7.2359999999999998</v>
      </c>
      <c r="V927" s="23">
        <v>7.202</v>
      </c>
      <c r="W927" s="50"/>
      <c r="X927" s="50"/>
      <c r="Y927" s="50"/>
      <c r="Z927" s="23">
        <v>7.23</v>
      </c>
      <c r="AA927" s="23">
        <v>7.2149999999999999</v>
      </c>
      <c r="AB927" s="6">
        <v>7.1050000000000004</v>
      </c>
      <c r="AC927" s="6">
        <v>7.1550000000000002</v>
      </c>
      <c r="AD927" s="6">
        <v>7.0720000000000001</v>
      </c>
      <c r="AE927" s="6">
        <v>6.9480000000000004</v>
      </c>
      <c r="AF927" s="6">
        <v>6.8550000000000004</v>
      </c>
      <c r="AG927" s="6">
        <v>7.4139999999999997</v>
      </c>
      <c r="AH927" s="6">
        <f t="shared" si="918"/>
        <v>7.1345000000000001</v>
      </c>
      <c r="AI927" s="11"/>
      <c r="AJ927" s="11"/>
      <c r="AK927" s="11"/>
      <c r="AL927" s="11"/>
      <c r="AM927" s="11"/>
      <c r="AN927" s="11"/>
      <c r="AO927" s="11"/>
      <c r="AP927" s="3"/>
      <c r="AQ927" s="23">
        <f t="shared" si="867"/>
        <v>-0.32900000000000063</v>
      </c>
      <c r="AR927" s="23">
        <f t="shared" si="891"/>
        <v>-0.34100000000000019</v>
      </c>
      <c r="AS927" s="23">
        <f t="shared" si="892"/>
        <v>-6.4000000000000057E-2</v>
      </c>
      <c r="AT927" s="23">
        <f t="shared" si="870"/>
        <v>-1.2000000000000455E-2</v>
      </c>
      <c r="AU927" s="23">
        <f t="shared" si="871"/>
        <v>-4.6000000000000263E-2</v>
      </c>
      <c r="AV927" s="23" t="str">
        <f t="shared" si="872"/>
        <v/>
      </c>
      <c r="AW927" s="23" t="str">
        <f t="shared" si="873"/>
        <v/>
      </c>
      <c r="AX927" s="23" t="str">
        <f t="shared" si="874"/>
        <v/>
      </c>
      <c r="AY927" s="23">
        <f t="shared" si="875"/>
        <v>-1.7999999999999794E-2</v>
      </c>
      <c r="AZ927" s="23">
        <f t="shared" si="876"/>
        <v>-3.3000000000000362E-2</v>
      </c>
      <c r="BA927" s="23">
        <f t="shared" si="877"/>
        <v>-0.14299999999999979</v>
      </c>
      <c r="BB927" s="23">
        <f t="shared" si="878"/>
        <v>-9.2999999999999972E-2</v>
      </c>
      <c r="BC927" s="23">
        <f t="shared" si="879"/>
        <v>-0.17600000000000016</v>
      </c>
      <c r="BD927" s="23">
        <f t="shared" si="880"/>
        <v>-0.29999999999999982</v>
      </c>
      <c r="BE927" s="23">
        <f t="shared" si="881"/>
        <v>-0.39299999999999979</v>
      </c>
      <c r="BF927" s="23">
        <f t="shared" si="882"/>
        <v>0.16599999999999948</v>
      </c>
      <c r="BG927" s="23">
        <f t="shared" si="883"/>
        <v>-0.11350000000000016</v>
      </c>
      <c r="BH927" s="23" t="str">
        <f t="shared" si="884"/>
        <v/>
      </c>
      <c r="BI927" s="23" t="str">
        <f t="shared" si="885"/>
        <v/>
      </c>
      <c r="BJ927" s="23" t="str">
        <f t="shared" si="886"/>
        <v/>
      </c>
      <c r="BK927" s="23" t="str">
        <f t="shared" si="887"/>
        <v/>
      </c>
      <c r="BL927" s="23" t="str">
        <f t="shared" si="888"/>
        <v/>
      </c>
      <c r="BM927" s="23" t="str">
        <f t="shared" si="889"/>
        <v/>
      </c>
      <c r="BN927" s="23" t="str">
        <f t="shared" si="890"/>
        <v/>
      </c>
      <c r="BP927" s="8">
        <f t="shared" si="893"/>
        <v>0.32900000000000063</v>
      </c>
      <c r="BQ927" s="8">
        <f t="shared" si="894"/>
        <v>0.34100000000000019</v>
      </c>
      <c r="BR927" s="8">
        <f t="shared" si="895"/>
        <v>6.4000000000000057E-2</v>
      </c>
      <c r="BS927" s="8">
        <f t="shared" si="896"/>
        <v>1.2000000000000455E-2</v>
      </c>
      <c r="BT927" s="8">
        <f t="shared" si="897"/>
        <v>4.6000000000000263E-2</v>
      </c>
      <c r="BU927" s="8" t="str">
        <f t="shared" si="898"/>
        <v/>
      </c>
      <c r="BV927" s="8" t="str">
        <f t="shared" si="899"/>
        <v/>
      </c>
      <c r="BW927" s="8" t="str">
        <f t="shared" si="900"/>
        <v/>
      </c>
      <c r="BX927" s="8">
        <f t="shared" si="901"/>
        <v>1.7999999999999794E-2</v>
      </c>
      <c r="BY927" s="8">
        <f t="shared" si="902"/>
        <v>3.3000000000000362E-2</v>
      </c>
      <c r="BZ927" s="8">
        <f t="shared" si="903"/>
        <v>0.14299999999999979</v>
      </c>
      <c r="CA927" s="8">
        <f t="shared" si="904"/>
        <v>9.2999999999999972E-2</v>
      </c>
      <c r="CB927" s="8">
        <f t="shared" si="905"/>
        <v>0.17600000000000016</v>
      </c>
      <c r="CC927" s="8">
        <f t="shared" si="906"/>
        <v>0.29999999999999982</v>
      </c>
      <c r="CD927" s="8">
        <f t="shared" si="907"/>
        <v>0.39299999999999979</v>
      </c>
      <c r="CE927" s="8">
        <f t="shared" si="908"/>
        <v>0.16599999999999948</v>
      </c>
      <c r="CF927" s="8">
        <f t="shared" si="909"/>
        <v>0.11350000000000016</v>
      </c>
      <c r="CG927" s="8" t="str">
        <f t="shared" si="910"/>
        <v/>
      </c>
      <c r="CH927" s="8" t="str">
        <f t="shared" si="911"/>
        <v/>
      </c>
      <c r="CI927" s="8" t="str">
        <f t="shared" si="912"/>
        <v/>
      </c>
      <c r="CJ927" s="8" t="str">
        <f t="shared" si="913"/>
        <v/>
      </c>
      <c r="CK927" s="8" t="str">
        <f t="shared" si="914"/>
        <v/>
      </c>
      <c r="CL927" s="8" t="str">
        <f t="shared" si="915"/>
        <v/>
      </c>
      <c r="CM927" s="8" t="str">
        <f t="shared" si="916"/>
        <v/>
      </c>
      <c r="CN927" s="8"/>
    </row>
    <row r="928" spans="1:92">
      <c r="A928" s="1">
        <f t="shared" si="917"/>
        <v>926</v>
      </c>
      <c r="B928" s="34"/>
      <c r="C928" s="1">
        <v>1</v>
      </c>
      <c r="D928" s="4">
        <f t="shared" si="866"/>
        <v>12</v>
      </c>
      <c r="E928" s="4" t="s">
        <v>150</v>
      </c>
      <c r="F928" s="4">
        <v>3</v>
      </c>
      <c r="G928" s="4" t="s">
        <v>16</v>
      </c>
      <c r="H928" s="4" t="s">
        <v>18</v>
      </c>
      <c r="I928" s="4"/>
      <c r="J928" s="5">
        <v>98</v>
      </c>
      <c r="K928" s="72"/>
      <c r="L928" s="41">
        <v>9.2379999999999995</v>
      </c>
      <c r="M928" s="132" t="s">
        <v>120</v>
      </c>
      <c r="N928" s="4" t="s">
        <v>15</v>
      </c>
      <c r="O928" s="6">
        <v>9.282</v>
      </c>
      <c r="P928" s="4" t="s">
        <v>206</v>
      </c>
      <c r="Q928" s="3" t="s">
        <v>227</v>
      </c>
      <c r="R928" s="23">
        <v>8.9109999999999996</v>
      </c>
      <c r="S928" s="6">
        <v>8.7739999999999991</v>
      </c>
      <c r="T928" s="6">
        <v>9.1880000000000006</v>
      </c>
      <c r="U928" s="23">
        <v>9.2040000000000006</v>
      </c>
      <c r="V928" s="23">
        <v>9.1950000000000003</v>
      </c>
      <c r="W928" s="50"/>
      <c r="X928" s="50"/>
      <c r="Y928" s="50"/>
      <c r="Z928" s="23">
        <v>9.218</v>
      </c>
      <c r="AA928" s="23">
        <v>9.2029999999999994</v>
      </c>
      <c r="AB928" s="6">
        <v>9.0150000000000006</v>
      </c>
      <c r="AC928" s="6">
        <v>9.0670000000000002</v>
      </c>
      <c r="AD928" s="6">
        <v>8.9689999999999994</v>
      </c>
      <c r="AE928" s="6">
        <v>8.8520000000000003</v>
      </c>
      <c r="AF928" s="6">
        <v>8.7230000000000008</v>
      </c>
      <c r="AG928" s="6">
        <v>9.4329999999999998</v>
      </c>
      <c r="AH928" s="6">
        <f t="shared" si="918"/>
        <v>9.0779999999999994</v>
      </c>
      <c r="AI928" s="11"/>
      <c r="AJ928" s="11"/>
      <c r="AK928" s="11"/>
      <c r="AL928" s="11"/>
      <c r="AM928" s="11"/>
      <c r="AN928" s="11"/>
      <c r="AO928" s="11"/>
      <c r="AP928" s="3"/>
      <c r="AQ928" s="23">
        <f t="shared" si="867"/>
        <v>-0.32699999999999996</v>
      </c>
      <c r="AR928" s="23">
        <f t="shared" si="891"/>
        <v>-0.46400000000000041</v>
      </c>
      <c r="AS928" s="23">
        <f t="shared" si="892"/>
        <v>-4.9999999999998934E-2</v>
      </c>
      <c r="AT928" s="23">
        <f t="shared" si="870"/>
        <v>-3.399999999999892E-2</v>
      </c>
      <c r="AU928" s="23">
        <f t="shared" si="871"/>
        <v>-4.2999999999999261E-2</v>
      </c>
      <c r="AV928" s="23" t="str">
        <f t="shared" si="872"/>
        <v/>
      </c>
      <c r="AW928" s="23" t="str">
        <f t="shared" si="873"/>
        <v/>
      </c>
      <c r="AX928" s="23" t="str">
        <f t="shared" si="874"/>
        <v/>
      </c>
      <c r="AY928" s="23">
        <f t="shared" si="875"/>
        <v>-1.9999999999999574E-2</v>
      </c>
      <c r="AZ928" s="23">
        <f t="shared" si="876"/>
        <v>-3.5000000000000142E-2</v>
      </c>
      <c r="BA928" s="23">
        <f t="shared" si="877"/>
        <v>-0.22299999999999898</v>
      </c>
      <c r="BB928" s="23">
        <f t="shared" si="878"/>
        <v>-0.17099999999999937</v>
      </c>
      <c r="BC928" s="23">
        <f t="shared" si="879"/>
        <v>-0.26900000000000013</v>
      </c>
      <c r="BD928" s="23">
        <f t="shared" si="880"/>
        <v>-0.38599999999999923</v>
      </c>
      <c r="BE928" s="23">
        <f t="shared" si="881"/>
        <v>-0.51499999999999879</v>
      </c>
      <c r="BF928" s="23">
        <f t="shared" si="882"/>
        <v>0.19500000000000028</v>
      </c>
      <c r="BG928" s="23">
        <f t="shared" si="883"/>
        <v>-0.16000000000000014</v>
      </c>
      <c r="BH928" s="23" t="str">
        <f t="shared" si="884"/>
        <v/>
      </c>
      <c r="BI928" s="23" t="str">
        <f t="shared" si="885"/>
        <v/>
      </c>
      <c r="BJ928" s="23" t="str">
        <f t="shared" si="886"/>
        <v/>
      </c>
      <c r="BK928" s="23" t="str">
        <f t="shared" si="887"/>
        <v/>
      </c>
      <c r="BL928" s="23" t="str">
        <f t="shared" si="888"/>
        <v/>
      </c>
      <c r="BM928" s="23" t="str">
        <f t="shared" si="889"/>
        <v/>
      </c>
      <c r="BN928" s="23" t="str">
        <f t="shared" si="890"/>
        <v/>
      </c>
      <c r="BP928" s="8">
        <f t="shared" si="893"/>
        <v>0.32699999999999996</v>
      </c>
      <c r="BQ928" s="8">
        <f t="shared" si="894"/>
        <v>0.46400000000000041</v>
      </c>
      <c r="BR928" s="8">
        <f t="shared" si="895"/>
        <v>4.9999999999998934E-2</v>
      </c>
      <c r="BS928" s="8">
        <f t="shared" si="896"/>
        <v>3.399999999999892E-2</v>
      </c>
      <c r="BT928" s="8">
        <f t="shared" si="897"/>
        <v>4.2999999999999261E-2</v>
      </c>
      <c r="BU928" s="8" t="str">
        <f t="shared" si="898"/>
        <v/>
      </c>
      <c r="BV928" s="8" t="str">
        <f t="shared" si="899"/>
        <v/>
      </c>
      <c r="BW928" s="8" t="str">
        <f t="shared" si="900"/>
        <v/>
      </c>
      <c r="BX928" s="8">
        <f t="shared" si="901"/>
        <v>1.9999999999999574E-2</v>
      </c>
      <c r="BY928" s="8">
        <f t="shared" si="902"/>
        <v>3.5000000000000142E-2</v>
      </c>
      <c r="BZ928" s="8">
        <f t="shared" si="903"/>
        <v>0.22299999999999898</v>
      </c>
      <c r="CA928" s="8">
        <f t="shared" si="904"/>
        <v>0.17099999999999937</v>
      </c>
      <c r="CB928" s="8">
        <f t="shared" si="905"/>
        <v>0.26900000000000013</v>
      </c>
      <c r="CC928" s="8">
        <f t="shared" si="906"/>
        <v>0.38599999999999923</v>
      </c>
      <c r="CD928" s="8">
        <f t="shared" si="907"/>
        <v>0.51499999999999879</v>
      </c>
      <c r="CE928" s="8">
        <f t="shared" si="908"/>
        <v>0.19500000000000028</v>
      </c>
      <c r="CF928" s="8">
        <f t="shared" si="909"/>
        <v>0.16000000000000014</v>
      </c>
      <c r="CG928" s="8" t="str">
        <f t="shared" si="910"/>
        <v/>
      </c>
      <c r="CH928" s="8" t="str">
        <f t="shared" si="911"/>
        <v/>
      </c>
      <c r="CI928" s="8" t="str">
        <f t="shared" si="912"/>
        <v/>
      </c>
      <c r="CJ928" s="8" t="str">
        <f t="shared" si="913"/>
        <v/>
      </c>
      <c r="CK928" s="8" t="str">
        <f t="shared" si="914"/>
        <v/>
      </c>
      <c r="CL928" s="8" t="str">
        <f t="shared" si="915"/>
        <v/>
      </c>
      <c r="CM928" s="8" t="str">
        <f t="shared" si="916"/>
        <v/>
      </c>
      <c r="CN928" s="8"/>
    </row>
    <row r="929" spans="1:94">
      <c r="A929" s="1">
        <f t="shared" si="917"/>
        <v>927</v>
      </c>
      <c r="B929" s="19"/>
      <c r="C929" s="1">
        <v>1</v>
      </c>
      <c r="D929" s="4">
        <f t="shared" si="866"/>
        <v>12</v>
      </c>
      <c r="E929" s="4" t="s">
        <v>163</v>
      </c>
      <c r="F929" s="4">
        <v>3</v>
      </c>
      <c r="G929" s="4" t="s">
        <v>16</v>
      </c>
      <c r="H929" s="4" t="s">
        <v>17</v>
      </c>
      <c r="I929" s="4"/>
      <c r="J929" s="5">
        <v>98.2</v>
      </c>
      <c r="K929" s="72"/>
      <c r="L929" s="41">
        <v>9.5380000000000003</v>
      </c>
      <c r="M929" s="132" t="s">
        <v>120</v>
      </c>
      <c r="N929" s="4" t="s">
        <v>15</v>
      </c>
      <c r="O929" s="6">
        <v>9.577</v>
      </c>
      <c r="P929" s="4" t="s">
        <v>206</v>
      </c>
      <c r="Q929" s="3" t="s">
        <v>227</v>
      </c>
      <c r="R929" s="23">
        <v>9.2959999999999994</v>
      </c>
      <c r="S929" s="6">
        <v>9.2050000000000001</v>
      </c>
      <c r="T929" s="6">
        <v>9.4499999999999993</v>
      </c>
      <c r="U929" s="23">
        <v>9.5180000000000007</v>
      </c>
      <c r="V929" s="23">
        <v>9.4870000000000001</v>
      </c>
      <c r="W929" s="50"/>
      <c r="X929" s="50"/>
      <c r="Y929" s="50"/>
      <c r="Z929" s="23">
        <v>9.5220000000000002</v>
      </c>
      <c r="AA929" s="23">
        <v>9.5039999999999996</v>
      </c>
      <c r="AB929" s="6">
        <v>9.4269999999999996</v>
      </c>
      <c r="AC929" s="6">
        <v>9.4819999999999993</v>
      </c>
      <c r="AD929" s="6">
        <v>9.3889999999999993</v>
      </c>
      <c r="AE929" s="6">
        <v>9.2789999999999999</v>
      </c>
      <c r="AF929" s="6">
        <v>9.1519999999999992</v>
      </c>
      <c r="AG929" s="6">
        <v>9.7010000000000005</v>
      </c>
      <c r="AH929" s="6">
        <f t="shared" si="918"/>
        <v>9.4265000000000008</v>
      </c>
      <c r="AI929" s="11"/>
      <c r="AJ929" s="11"/>
      <c r="AK929" s="11"/>
      <c r="AL929" s="11"/>
      <c r="AM929" s="11"/>
      <c r="AN929" s="11"/>
      <c r="AO929" s="11"/>
      <c r="AP929" s="3"/>
      <c r="AQ929" s="23">
        <f t="shared" si="867"/>
        <v>-0.24200000000000088</v>
      </c>
      <c r="AR929" s="23">
        <f t="shared" si="891"/>
        <v>-0.33300000000000018</v>
      </c>
      <c r="AS929" s="23">
        <f t="shared" si="892"/>
        <v>-8.8000000000000966E-2</v>
      </c>
      <c r="AT929" s="23">
        <f t="shared" si="870"/>
        <v>-1.9999999999999574E-2</v>
      </c>
      <c r="AU929" s="23">
        <f t="shared" si="871"/>
        <v>-5.1000000000000156E-2</v>
      </c>
      <c r="AV929" s="23" t="str">
        <f t="shared" si="872"/>
        <v/>
      </c>
      <c r="AW929" s="23" t="str">
        <f t="shared" si="873"/>
        <v/>
      </c>
      <c r="AX929" s="23" t="str">
        <f t="shared" si="874"/>
        <v/>
      </c>
      <c r="AY929" s="23">
        <f t="shared" si="875"/>
        <v>-1.6000000000000014E-2</v>
      </c>
      <c r="AZ929" s="23">
        <f t="shared" si="876"/>
        <v>-3.4000000000000696E-2</v>
      </c>
      <c r="BA929" s="23">
        <f t="shared" si="877"/>
        <v>-0.11100000000000065</v>
      </c>
      <c r="BB929" s="23">
        <f t="shared" si="878"/>
        <v>-5.6000000000000938E-2</v>
      </c>
      <c r="BC929" s="23">
        <f t="shared" si="879"/>
        <v>-0.14900000000000091</v>
      </c>
      <c r="BD929" s="23">
        <f t="shared" si="880"/>
        <v>-0.25900000000000034</v>
      </c>
      <c r="BE929" s="23">
        <f t="shared" si="881"/>
        <v>-0.38600000000000101</v>
      </c>
      <c r="BF929" s="23">
        <f t="shared" si="882"/>
        <v>0.16300000000000026</v>
      </c>
      <c r="BG929" s="23">
        <f t="shared" si="883"/>
        <v>-0.11149999999999949</v>
      </c>
      <c r="BH929" s="23" t="str">
        <f t="shared" si="884"/>
        <v/>
      </c>
      <c r="BI929" s="23" t="str">
        <f t="shared" si="885"/>
        <v/>
      </c>
      <c r="BJ929" s="23" t="str">
        <f t="shared" si="886"/>
        <v/>
      </c>
      <c r="BK929" s="23" t="str">
        <f t="shared" si="887"/>
        <v/>
      </c>
      <c r="BL929" s="23" t="str">
        <f t="shared" si="888"/>
        <v/>
      </c>
      <c r="BM929" s="23" t="str">
        <f t="shared" si="889"/>
        <v/>
      </c>
      <c r="BN929" s="23" t="str">
        <f t="shared" si="890"/>
        <v/>
      </c>
      <c r="BP929" s="8">
        <f t="shared" si="893"/>
        <v>0.24200000000000088</v>
      </c>
      <c r="BQ929" s="8">
        <f t="shared" si="894"/>
        <v>0.33300000000000018</v>
      </c>
      <c r="BR929" s="8">
        <f t="shared" si="895"/>
        <v>8.8000000000000966E-2</v>
      </c>
      <c r="BS929" s="8">
        <f t="shared" si="896"/>
        <v>1.9999999999999574E-2</v>
      </c>
      <c r="BT929" s="8">
        <f t="shared" si="897"/>
        <v>5.1000000000000156E-2</v>
      </c>
      <c r="BU929" s="8" t="str">
        <f t="shared" si="898"/>
        <v/>
      </c>
      <c r="BV929" s="8" t="str">
        <f t="shared" si="899"/>
        <v/>
      </c>
      <c r="BW929" s="8" t="str">
        <f t="shared" si="900"/>
        <v/>
      </c>
      <c r="BX929" s="8">
        <f t="shared" si="901"/>
        <v>1.6000000000000014E-2</v>
      </c>
      <c r="BY929" s="8">
        <f t="shared" si="902"/>
        <v>3.4000000000000696E-2</v>
      </c>
      <c r="BZ929" s="8">
        <f t="shared" si="903"/>
        <v>0.11100000000000065</v>
      </c>
      <c r="CA929" s="8">
        <f t="shared" si="904"/>
        <v>5.6000000000000938E-2</v>
      </c>
      <c r="CB929" s="8">
        <f t="shared" si="905"/>
        <v>0.14900000000000091</v>
      </c>
      <c r="CC929" s="8">
        <f t="shared" si="906"/>
        <v>0.25900000000000034</v>
      </c>
      <c r="CD929" s="8">
        <f t="shared" si="907"/>
        <v>0.38600000000000101</v>
      </c>
      <c r="CE929" s="8">
        <f t="shared" si="908"/>
        <v>0.16300000000000026</v>
      </c>
      <c r="CF929" s="8">
        <f t="shared" si="909"/>
        <v>0.11149999999999949</v>
      </c>
      <c r="CG929" s="8" t="str">
        <f t="shared" si="910"/>
        <v/>
      </c>
      <c r="CH929" s="8" t="str">
        <f t="shared" si="911"/>
        <v/>
      </c>
      <c r="CI929" s="8" t="str">
        <f t="shared" si="912"/>
        <v/>
      </c>
      <c r="CJ929" s="8" t="str">
        <f t="shared" si="913"/>
        <v/>
      </c>
      <c r="CK929" s="8" t="str">
        <f t="shared" si="914"/>
        <v/>
      </c>
      <c r="CL929" s="8" t="str">
        <f t="shared" si="915"/>
        <v/>
      </c>
      <c r="CM929" s="8" t="str">
        <f t="shared" si="916"/>
        <v/>
      </c>
      <c r="CN929" s="8"/>
    </row>
    <row r="930" spans="1:94">
      <c r="E930" s="4"/>
      <c r="F930" s="4"/>
      <c r="G930" s="4"/>
      <c r="H930" s="4"/>
      <c r="I930" s="4"/>
      <c r="J930" s="17"/>
      <c r="K930" s="17"/>
      <c r="L930" s="7"/>
      <c r="M930" s="7"/>
    </row>
    <row r="931" spans="1:94">
      <c r="B931" s="18" t="s">
        <v>308</v>
      </c>
      <c r="C931" s="1">
        <f>COUNTIF(D3:D929,"=12")</f>
        <v>129</v>
      </c>
      <c r="D931" s="18"/>
      <c r="E931" s="18" t="s">
        <v>57</v>
      </c>
      <c r="F931" s="1">
        <f>COUNTIF(F3:F929,"=1")</f>
        <v>582</v>
      </c>
      <c r="G931" s="18" t="s">
        <v>14</v>
      </c>
      <c r="H931" s="1">
        <f>COUNTIF(H3:H929,"=npi")</f>
        <v>207</v>
      </c>
      <c r="J931" s="18" t="s">
        <v>58</v>
      </c>
      <c r="K931" s="18"/>
      <c r="L931" s="8">
        <f>MAX(L3:L929)</f>
        <v>14.009</v>
      </c>
      <c r="M931" s="8"/>
      <c r="R931" s="1">
        <f t="shared" ref="R931:AH931" si="919">COUNT(R3:R929)</f>
        <v>878</v>
      </c>
      <c r="S931" s="1">
        <f t="shared" si="919"/>
        <v>891</v>
      </c>
      <c r="T931" s="1">
        <f>COUNT(T3:T929)</f>
        <v>896</v>
      </c>
      <c r="U931" s="1">
        <f t="shared" si="919"/>
        <v>760</v>
      </c>
      <c r="V931" s="1">
        <f t="shared" si="919"/>
        <v>898</v>
      </c>
      <c r="W931" s="1">
        <f t="shared" si="919"/>
        <v>557</v>
      </c>
      <c r="X931" s="1">
        <f t="shared" si="919"/>
        <v>556</v>
      </c>
      <c r="Y931" s="1">
        <f t="shared" si="919"/>
        <v>581</v>
      </c>
      <c r="Z931" s="1">
        <f t="shared" si="919"/>
        <v>895</v>
      </c>
      <c r="AA931" s="1">
        <f t="shared" si="919"/>
        <v>484</v>
      </c>
      <c r="AB931" s="1">
        <f t="shared" si="919"/>
        <v>894</v>
      </c>
      <c r="AC931" s="1">
        <f t="shared" si="919"/>
        <v>891</v>
      </c>
      <c r="AD931" s="1">
        <f t="shared" si="919"/>
        <v>892</v>
      </c>
      <c r="AE931" s="1">
        <f t="shared" si="919"/>
        <v>894</v>
      </c>
      <c r="AF931" s="1">
        <f t="shared" si="919"/>
        <v>892</v>
      </c>
      <c r="AG931" s="1">
        <f t="shared" si="919"/>
        <v>916</v>
      </c>
      <c r="AH931" s="1">
        <f t="shared" si="919"/>
        <v>888</v>
      </c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 t="s">
        <v>140</v>
      </c>
      <c r="BB931" s="19" t="s">
        <v>140</v>
      </c>
      <c r="BC931" s="19" t="s">
        <v>140</v>
      </c>
      <c r="BD931" s="19" t="s">
        <v>141</v>
      </c>
      <c r="BE931" s="19"/>
      <c r="BF931" s="19"/>
      <c r="BG931" s="19"/>
      <c r="BH931" s="19"/>
      <c r="BI931" s="19"/>
      <c r="BJ931" s="19"/>
      <c r="BK931" s="19"/>
      <c r="BL931" s="19"/>
      <c r="BM931" s="19"/>
      <c r="BN931" s="19"/>
      <c r="BP931" s="19"/>
      <c r="BQ931" s="19"/>
      <c r="BR931" s="19"/>
      <c r="BS931" s="19"/>
      <c r="BT931" s="19"/>
      <c r="BU931" s="19"/>
      <c r="BV931" s="19"/>
      <c r="BW931" s="19"/>
      <c r="BX931" s="19"/>
      <c r="BY931" s="19"/>
      <c r="BZ931" s="19" t="s">
        <v>140</v>
      </c>
      <c r="CA931" s="19" t="s">
        <v>140</v>
      </c>
      <c r="CB931" s="19" t="s">
        <v>140</v>
      </c>
      <c r="CC931" s="19" t="s">
        <v>141</v>
      </c>
      <c r="CD931" s="19"/>
      <c r="CE931" s="19"/>
      <c r="CF931" s="19"/>
      <c r="CG931" s="19"/>
      <c r="CH931" s="19"/>
      <c r="CI931" s="19"/>
      <c r="CJ931" s="19"/>
      <c r="CK931" s="19"/>
      <c r="CL931" s="19"/>
      <c r="CM931" s="19"/>
    </row>
    <row r="932" spans="1:94">
      <c r="B932" s="18" t="s">
        <v>565</v>
      </c>
      <c r="C932" s="1">
        <f>COUNTIF(D3:D929,"=35")</f>
        <v>318</v>
      </c>
      <c r="E932" s="18" t="s">
        <v>59</v>
      </c>
      <c r="F932" s="1">
        <f>COUNTIF(F3:F929,"=3")</f>
        <v>345</v>
      </c>
      <c r="G932" s="18" t="s">
        <v>60</v>
      </c>
      <c r="H932" s="1">
        <f>COUNTIF(H3:H929,"=ppi")</f>
        <v>386</v>
      </c>
      <c r="J932" s="18" t="s">
        <v>61</v>
      </c>
      <c r="K932" s="18"/>
      <c r="L932" s="8">
        <f>MIN(L3:L929)</f>
        <v>0.22500000000000001</v>
      </c>
      <c r="M932" s="8"/>
      <c r="AQ932" s="2" t="str">
        <f t="shared" ref="AQ932:BN932" si="920">AQ2</f>
        <v>CIS(D)</v>
      </c>
      <c r="AR932" s="2" t="str">
        <f t="shared" si="920"/>
        <v>CC2</v>
      </c>
      <c r="AS932" s="2" t="str">
        <f t="shared" si="920"/>
        <v>EOM-MP2</v>
      </c>
      <c r="AT932" s="2" t="str">
        <f t="shared" si="920"/>
        <v>STEOM-CCSD</v>
      </c>
      <c r="AU932" s="2" t="str">
        <f t="shared" si="920"/>
        <v>CCSD</v>
      </c>
      <c r="AV932" s="2" t="str">
        <f t="shared" si="920"/>
        <v>CCSD(T)(a)*</v>
      </c>
      <c r="AW932" s="2" t="str">
        <f t="shared" si="920"/>
        <v>CCSDR(3)</v>
      </c>
      <c r="AX932" s="2" t="str">
        <f t="shared" si="920"/>
        <v>CCSDT-3</v>
      </c>
      <c r="AY932" s="2" t="str">
        <f t="shared" si="920"/>
        <v>CC3</v>
      </c>
      <c r="AZ932" s="2" t="str">
        <f t="shared" si="920"/>
        <v>CCSDT</v>
      </c>
      <c r="BA932" s="2" t="str">
        <f t="shared" si="920"/>
        <v>SOS-ADC(2) [TM]</v>
      </c>
      <c r="BB932" s="2" t="str">
        <f t="shared" si="920"/>
        <v>SOS-CC2</v>
      </c>
      <c r="BC932" s="2" t="str">
        <f t="shared" si="920"/>
        <v>SCS-CC2</v>
      </c>
      <c r="BD932" s="2" t="str">
        <f t="shared" si="920"/>
        <v>SOS-ADC(2) [QC]</v>
      </c>
      <c r="BE932" s="2" t="str">
        <f t="shared" si="920"/>
        <v>ADC(2)</v>
      </c>
      <c r="BF932" s="2" t="str">
        <f t="shared" si="920"/>
        <v>ADC(3)</v>
      </c>
      <c r="BG932" s="2" t="str">
        <f t="shared" si="920"/>
        <v>ADC(2.5)</v>
      </c>
      <c r="BH932" s="2" t="str">
        <f t="shared" si="920"/>
        <v>CASSCF</v>
      </c>
      <c r="BI932" s="2" t="str">
        <f t="shared" si="920"/>
        <v>CASPT2</v>
      </c>
      <c r="BJ932" s="2" t="str">
        <f t="shared" si="920"/>
        <v>CASPT2 (No IPEA)</v>
      </c>
      <c r="BK932" s="2" t="str">
        <f t="shared" si="920"/>
        <v>CASPT3</v>
      </c>
      <c r="BL932" s="2" t="str">
        <f t="shared" si="920"/>
        <v>CASPT3 (No IPEA)</v>
      </c>
      <c r="BM932" s="2" t="str">
        <f t="shared" si="920"/>
        <v>SC-NEVPT2</v>
      </c>
      <c r="BN932" s="2" t="str">
        <f t="shared" si="920"/>
        <v>PC-NEVPT2</v>
      </c>
      <c r="BP932" s="2" t="str">
        <f t="shared" ref="BP932:CM932" si="921">AQ2</f>
        <v>CIS(D)</v>
      </c>
      <c r="BQ932" s="2" t="str">
        <f t="shared" si="921"/>
        <v>CC2</v>
      </c>
      <c r="BR932" s="2" t="str">
        <f t="shared" si="921"/>
        <v>EOM-MP2</v>
      </c>
      <c r="BS932" s="2" t="str">
        <f t="shared" si="921"/>
        <v>STEOM-CCSD</v>
      </c>
      <c r="BT932" s="2" t="str">
        <f t="shared" si="921"/>
        <v>CCSD</v>
      </c>
      <c r="BU932" s="2" t="str">
        <f t="shared" si="921"/>
        <v>CCSD(T)(a)*</v>
      </c>
      <c r="BV932" s="2" t="str">
        <f t="shared" si="921"/>
        <v>CCSDR(3)</v>
      </c>
      <c r="BW932" s="2" t="str">
        <f t="shared" si="921"/>
        <v>CCSDT-3</v>
      </c>
      <c r="BX932" s="2" t="str">
        <f t="shared" si="921"/>
        <v>CC3</v>
      </c>
      <c r="BY932" s="2" t="str">
        <f t="shared" si="921"/>
        <v>CCSDT</v>
      </c>
      <c r="BZ932" s="2" t="str">
        <f t="shared" si="921"/>
        <v>SOS-ADC(2) [TM]</v>
      </c>
      <c r="CA932" s="2" t="str">
        <f t="shared" si="921"/>
        <v>SOS-CC2</v>
      </c>
      <c r="CB932" s="2" t="str">
        <f t="shared" si="921"/>
        <v>SCS-CC2</v>
      </c>
      <c r="CC932" s="2" t="str">
        <f t="shared" si="921"/>
        <v>SOS-ADC(2) [QC]</v>
      </c>
      <c r="CD932" s="2" t="str">
        <f t="shared" si="921"/>
        <v>ADC(2)</v>
      </c>
      <c r="CE932" s="2" t="str">
        <f t="shared" si="921"/>
        <v>ADC(3)</v>
      </c>
      <c r="CF932" s="2" t="str">
        <f t="shared" si="921"/>
        <v>ADC(2.5)</v>
      </c>
      <c r="CG932" s="2" t="str">
        <f t="shared" si="921"/>
        <v>CASSCF</v>
      </c>
      <c r="CH932" s="2" t="str">
        <f t="shared" si="921"/>
        <v>CASPT2</v>
      </c>
      <c r="CI932" s="2" t="str">
        <f t="shared" si="921"/>
        <v>CASPT2 (No IPEA)</v>
      </c>
      <c r="CJ932" s="2" t="str">
        <f t="shared" si="921"/>
        <v>CASPT3</v>
      </c>
      <c r="CK932" s="2" t="str">
        <f t="shared" si="921"/>
        <v>CASPT3 (No IPEA)</v>
      </c>
      <c r="CL932" s="2" t="str">
        <f t="shared" si="921"/>
        <v>SC-NEVPT2</v>
      </c>
      <c r="CM932" s="2" t="str">
        <f t="shared" si="921"/>
        <v>PC-NEVPT2</v>
      </c>
    </row>
    <row r="933" spans="1:94">
      <c r="B933" s="18" t="s">
        <v>566</v>
      </c>
      <c r="C933" s="1">
        <f>COUNTIF(D3:D929,"=69")</f>
        <v>338</v>
      </c>
      <c r="D933" s="18"/>
      <c r="E933" s="18" t="s">
        <v>62</v>
      </c>
      <c r="F933" s="1">
        <f>COUNTIF(G3:G929,"=V")</f>
        <v>659</v>
      </c>
      <c r="G933" s="18" t="s">
        <v>63</v>
      </c>
      <c r="H933" s="1">
        <f>COUNTIF(H3:H929,"=n3s")+COUNTIF(H3:H929,"=n4s")+COUNTIF(H3:H929,"=n3p")+COUNTIF(H3:H929,"=n4p")+COUNTIF(H3:H929,"=p3s")+COUNTIF(H3:H929,"=p4s")+COUNTIF(H3:H929,"=p3p")+COUNTIF(H3:H929,"=p4p")+COUNTIF(H3:H929,"=n.d.")</f>
        <v>263</v>
      </c>
      <c r="J933" s="18" t="s">
        <v>64</v>
      </c>
      <c r="K933" s="18"/>
      <c r="L933" s="1">
        <f>COUNTIF(N3:N929,"=Y")</f>
        <v>837</v>
      </c>
      <c r="AG933" s="18" t="s">
        <v>65</v>
      </c>
      <c r="AH933" s="18"/>
      <c r="AI933" s="18"/>
      <c r="AJ933" s="18"/>
      <c r="AK933" s="18"/>
      <c r="AL933" s="18"/>
      <c r="AM933" s="18"/>
      <c r="AN933" s="18"/>
      <c r="AO933" s="18"/>
      <c r="AQ933" s="1">
        <f t="shared" ref="AQ933:BN933" si="922">COUNT(AQ3:AQ929)</f>
        <v>878</v>
      </c>
      <c r="AR933" s="1">
        <f t="shared" si="922"/>
        <v>891</v>
      </c>
      <c r="AS933" s="1">
        <f>COUNT(AS3:AS929)</f>
        <v>893</v>
      </c>
      <c r="AT933" s="1">
        <f t="shared" si="922"/>
        <v>760</v>
      </c>
      <c r="AU933" s="1">
        <f t="shared" si="922"/>
        <v>895</v>
      </c>
      <c r="AV933" s="1">
        <f t="shared" si="922"/>
        <v>554</v>
      </c>
      <c r="AW933" s="1">
        <f t="shared" si="922"/>
        <v>554</v>
      </c>
      <c r="AX933" s="1">
        <f t="shared" si="922"/>
        <v>558</v>
      </c>
      <c r="AY933" s="1">
        <f t="shared" si="922"/>
        <v>868</v>
      </c>
      <c r="AZ933" s="1">
        <f t="shared" si="922"/>
        <v>466</v>
      </c>
      <c r="BA933" s="1">
        <f t="shared" si="922"/>
        <v>894</v>
      </c>
      <c r="BB933" s="1">
        <f t="shared" si="922"/>
        <v>891</v>
      </c>
      <c r="BC933" s="1">
        <f t="shared" si="922"/>
        <v>892</v>
      </c>
      <c r="BD933" s="1">
        <f t="shared" si="922"/>
        <v>894</v>
      </c>
      <c r="BE933" s="1">
        <f t="shared" si="922"/>
        <v>892</v>
      </c>
      <c r="BF933" s="1">
        <f t="shared" si="922"/>
        <v>893</v>
      </c>
      <c r="BG933" s="1">
        <f t="shared" si="922"/>
        <v>888</v>
      </c>
      <c r="BH933" s="1">
        <f t="shared" si="922"/>
        <v>287</v>
      </c>
      <c r="BI933" s="1">
        <f t="shared" si="922"/>
        <v>287</v>
      </c>
      <c r="BJ933" s="1">
        <f t="shared" si="922"/>
        <v>285</v>
      </c>
      <c r="BK933" s="1">
        <f t="shared" si="922"/>
        <v>285</v>
      </c>
      <c r="BL933" s="1">
        <f t="shared" si="922"/>
        <v>285</v>
      </c>
      <c r="BM933" s="1">
        <f t="shared" si="922"/>
        <v>286</v>
      </c>
      <c r="BN933" s="1">
        <f t="shared" si="922"/>
        <v>287</v>
      </c>
      <c r="BP933" s="8">
        <f t="shared" ref="BP933:CF933" si="923">AQ936</f>
        <v>0.14054305239179968</v>
      </c>
      <c r="BQ933" s="8">
        <f t="shared" si="923"/>
        <v>1.3644893378226686E-2</v>
      </c>
      <c r="BR933" s="8">
        <f t="shared" si="923"/>
        <v>0.27515184770436701</v>
      </c>
      <c r="BS933" s="8">
        <f t="shared" si="923"/>
        <v>-1.5279868421052639E-2</v>
      </c>
      <c r="BT933" s="8">
        <f t="shared" si="923"/>
        <v>0.12356770949720658</v>
      </c>
      <c r="BU933" s="8">
        <f t="shared" si="923"/>
        <v>6.6579241877256418E-2</v>
      </c>
      <c r="BV933" s="8">
        <f t="shared" si="923"/>
        <v>6.3027075812274444E-2</v>
      </c>
      <c r="BW933" s="8">
        <f t="shared" si="923"/>
        <v>6.3388888888888911E-2</v>
      </c>
      <c r="BX933" s="8">
        <f t="shared" si="923"/>
        <v>8.0790322580645176E-3</v>
      </c>
      <c r="BY933" s="8">
        <f t="shared" si="923"/>
        <v>6.1418454935622709E-3</v>
      </c>
      <c r="BZ933" s="8">
        <f t="shared" si="923"/>
        <v>0.19535413870246088</v>
      </c>
      <c r="CA933" s="8">
        <f t="shared" si="923"/>
        <v>0.21802547699214347</v>
      </c>
      <c r="CB933" s="8">
        <f t="shared" si="923"/>
        <v>0.15055224215246635</v>
      </c>
      <c r="CC933" s="8">
        <f t="shared" si="923"/>
        <v>2.2855257270693506E-2</v>
      </c>
      <c r="CD933" s="8">
        <f t="shared" si="923"/>
        <v>-2.1159641255605349E-2</v>
      </c>
      <c r="CE933" s="8">
        <f t="shared" si="923"/>
        <v>-8.1494288913773888E-2</v>
      </c>
      <c r="CF933" s="8">
        <f t="shared" si="923"/>
        <v>-4.9867567567567536E-2</v>
      </c>
      <c r="CG933" s="8">
        <f t="shared" ref="CG933" si="924">BH936</f>
        <v>0.14708571428571421</v>
      </c>
      <c r="CH933" s="8">
        <f t="shared" ref="CH933" si="925">BI936</f>
        <v>7.6406271777003501E-2</v>
      </c>
      <c r="CI933" s="8">
        <f t="shared" ref="CI933" si="926">BJ936</f>
        <v>-0.26492070175438587</v>
      </c>
      <c r="CJ933" s="8">
        <f t="shared" ref="CJ933" si="927">BK936</f>
        <v>0.11365824561403502</v>
      </c>
      <c r="CK933" s="8">
        <f t="shared" ref="CK933" si="928">BL936</f>
        <v>6.2149473684210518E-2</v>
      </c>
      <c r="CL933" s="8" t="e">
        <f t="shared" ref="CL933" si="929">BM936</f>
        <v>#VALUE!</v>
      </c>
      <c r="CM933" s="8">
        <f t="shared" ref="CM933" si="930">BN936</f>
        <v>0.10117282229965162</v>
      </c>
      <c r="CN933" s="18" t="s">
        <v>1</v>
      </c>
    </row>
    <row r="934" spans="1:94">
      <c r="B934" s="18" t="s">
        <v>571</v>
      </c>
      <c r="C934" s="1">
        <f>COUNTIF(D3:D929,"=1016")</f>
        <v>142</v>
      </c>
      <c r="E934" s="18" t="s">
        <v>66</v>
      </c>
      <c r="F934" s="1">
        <f>COUNTIF(G3:G929,"=R")</f>
        <v>259</v>
      </c>
      <c r="G934" s="18" t="s">
        <v>67</v>
      </c>
      <c r="H934" s="1">
        <f>COUNTIF(H3:H929,"=dou")</f>
        <v>28</v>
      </c>
      <c r="J934" s="18" t="s">
        <v>68</v>
      </c>
      <c r="K934" s="18"/>
      <c r="L934" s="1">
        <f>COUNTIF(N3:N929,"=N")</f>
        <v>90</v>
      </c>
      <c r="AG934" s="18" t="s">
        <v>58</v>
      </c>
      <c r="AH934" s="18"/>
      <c r="AI934" s="18"/>
      <c r="AJ934" s="18"/>
      <c r="AK934" s="18"/>
      <c r="AL934" s="18"/>
      <c r="AM934" s="18"/>
      <c r="AN934" s="18"/>
      <c r="AO934" s="18"/>
      <c r="AQ934" s="8">
        <f t="shared" ref="AQ934:BN934" si="931">MAX(AQ$3:AQ$929)</f>
        <v>1.6779999999999999</v>
      </c>
      <c r="AR934" s="8">
        <f t="shared" si="931"/>
        <v>1.6230000000000002</v>
      </c>
      <c r="AS934" s="8">
        <f t="shared" si="931"/>
        <v>2.6160000000000001</v>
      </c>
      <c r="AT934" s="8">
        <f t="shared" si="931"/>
        <v>0.93400000000000016</v>
      </c>
      <c r="AU934" s="8">
        <f t="shared" si="931"/>
        <v>1.5870000000000006</v>
      </c>
      <c r="AV934" s="8">
        <f t="shared" si="931"/>
        <v>1.0979999999999999</v>
      </c>
      <c r="AW934" s="8">
        <f t="shared" si="931"/>
        <v>1.08</v>
      </c>
      <c r="AX934" s="8">
        <f t="shared" si="931"/>
        <v>0.91999999999999993</v>
      </c>
      <c r="AY934" s="8">
        <f t="shared" si="931"/>
        <v>1.0909999999999997</v>
      </c>
      <c r="AZ934" s="8">
        <f t="shared" si="931"/>
        <v>1.089</v>
      </c>
      <c r="BA934" s="8">
        <f t="shared" si="931"/>
        <v>1.9590000000000005</v>
      </c>
      <c r="BB934" s="8">
        <f t="shared" si="931"/>
        <v>1.9140000000000006</v>
      </c>
      <c r="BC934" s="8">
        <f t="shared" si="931"/>
        <v>1.8150000000000004</v>
      </c>
      <c r="BD934" s="8">
        <f t="shared" si="931"/>
        <v>1.7450000000000001</v>
      </c>
      <c r="BE934" s="8">
        <f t="shared" si="931"/>
        <v>1.6870000000000003</v>
      </c>
      <c r="BF934" s="8">
        <f t="shared" si="931"/>
        <v>1.7090000000000005</v>
      </c>
      <c r="BG934" s="8">
        <f t="shared" si="931"/>
        <v>0.96399999999999997</v>
      </c>
      <c r="BH934" s="8">
        <f t="shared" si="931"/>
        <v>2.4459999999999997</v>
      </c>
      <c r="BI934" s="8">
        <f t="shared" si="931"/>
        <v>0.743999999999998</v>
      </c>
      <c r="BJ934" s="8">
        <f t="shared" si="931"/>
        <v>0.33800000000000008</v>
      </c>
      <c r="BK934" s="8">
        <f t="shared" si="931"/>
        <v>0.93400000000000105</v>
      </c>
      <c r="BL934" s="8">
        <f t="shared" si="931"/>
        <v>0.81399999999999828</v>
      </c>
      <c r="BM934" s="8" t="e">
        <f t="shared" si="931"/>
        <v>#VALUE!</v>
      </c>
      <c r="BN934" s="8">
        <f t="shared" si="931"/>
        <v>0.51900000000000013</v>
      </c>
      <c r="BP934" s="8">
        <f>STDEVA(AQ3:AQ929)</f>
        <v>0.28890927175409503</v>
      </c>
      <c r="BQ934" s="8">
        <f t="shared" ref="BQ934:CM934" si="932">STDEVA(AR3:AR929)</f>
        <v>0.23964760418532396</v>
      </c>
      <c r="BR934" s="8">
        <f t="shared" si="932"/>
        <v>0.25431291082972257</v>
      </c>
      <c r="BS934" s="8">
        <f t="shared" si="932"/>
        <v>0.14572286937805884</v>
      </c>
      <c r="BT934" s="8">
        <f t="shared" si="932"/>
        <v>0.17094827206848845</v>
      </c>
      <c r="BU934" s="8">
        <f t="shared" si="932"/>
        <v>9.2283481626464922E-2</v>
      </c>
      <c r="BV934" s="8">
        <f t="shared" si="932"/>
        <v>8.697423962606006E-2</v>
      </c>
      <c r="BW934" s="8">
        <f t="shared" si="932"/>
        <v>7.82639268467583E-2</v>
      </c>
      <c r="BX934" s="8">
        <f t="shared" si="932"/>
        <v>6.4918400463470458E-2</v>
      </c>
      <c r="BY934" s="8">
        <f t="shared" si="932"/>
        <v>5.1539151538415505E-2</v>
      </c>
      <c r="BZ934" s="8">
        <f t="shared" si="932"/>
        <v>0.21519285990617087</v>
      </c>
      <c r="CA934" s="8">
        <f t="shared" si="932"/>
        <v>0.19172966775610656</v>
      </c>
      <c r="CB934" s="8">
        <f t="shared" si="932"/>
        <v>0.18484403208388026</v>
      </c>
      <c r="CC934" s="8">
        <f t="shared" si="932"/>
        <v>0.2104977356390979</v>
      </c>
      <c r="CD934" s="8">
        <f t="shared" si="932"/>
        <v>0.24624566201066889</v>
      </c>
      <c r="CE934" s="8">
        <f t="shared" si="932"/>
        <v>0.25565412625702988</v>
      </c>
      <c r="CF934" s="8">
        <f t="shared" si="932"/>
        <v>9.9918081685263505E-2</v>
      </c>
      <c r="CG934" s="8">
        <f t="shared" si="932"/>
        <v>0.35128741037485756</v>
      </c>
      <c r="CH934" s="8">
        <f t="shared" si="932"/>
        <v>9.025436522824222E-2</v>
      </c>
      <c r="CI934" s="8">
        <f t="shared" si="932"/>
        <v>0.17108308710540787</v>
      </c>
      <c r="CJ934" s="8">
        <f t="shared" si="932"/>
        <v>9.9185802028266074E-2</v>
      </c>
      <c r="CK934" s="8">
        <f t="shared" si="932"/>
        <v>8.4261253317448312E-2</v>
      </c>
      <c r="CL934" s="8" t="e">
        <f t="shared" si="932"/>
        <v>#VALUE!</v>
      </c>
      <c r="CM934" s="8">
        <f t="shared" si="932"/>
        <v>9.6163351681603601E-2</v>
      </c>
      <c r="CN934" s="18" t="s">
        <v>166</v>
      </c>
    </row>
    <row r="935" spans="1:94">
      <c r="B935" s="18"/>
      <c r="J935" s="18" t="s">
        <v>69</v>
      </c>
      <c r="K935" s="18"/>
      <c r="L935" s="1">
        <f>COUNTIF(N3:N929,"=U")</f>
        <v>0</v>
      </c>
      <c r="AG935" s="18" t="s">
        <v>61</v>
      </c>
      <c r="AH935" s="18"/>
      <c r="AI935" s="18"/>
      <c r="AJ935" s="18"/>
      <c r="AK935" s="18"/>
      <c r="AL935" s="18"/>
      <c r="AM935" s="18"/>
      <c r="AN935" s="18"/>
      <c r="AO935" s="18"/>
      <c r="AQ935" s="8">
        <f t="shared" ref="AQ935:BN935" si="933">MIN(AQ$3:AQ$929)</f>
        <v>-1.2269999999999994</v>
      </c>
      <c r="AR935" s="8">
        <f t="shared" si="933"/>
        <v>-0.91299999999999937</v>
      </c>
      <c r="AS935" s="8">
        <f t="shared" si="933"/>
        <v>-0.47500000000000009</v>
      </c>
      <c r="AT935" s="8">
        <f t="shared" si="933"/>
        <v>-0.65500000000000114</v>
      </c>
      <c r="AU935" s="8">
        <f t="shared" si="933"/>
        <v>-0.45200000000000007</v>
      </c>
      <c r="AV935" s="8">
        <f t="shared" si="933"/>
        <v>-0.29400000000000048</v>
      </c>
      <c r="AW935" s="8">
        <f t="shared" si="933"/>
        <v>-0.3100000000000005</v>
      </c>
      <c r="AX935" s="8">
        <f t="shared" si="933"/>
        <v>-0.11400000000000077</v>
      </c>
      <c r="AY935" s="8">
        <f t="shared" si="933"/>
        <v>-0.29600000000000026</v>
      </c>
      <c r="AZ935" s="8">
        <f t="shared" si="933"/>
        <v>-0.15200000000000014</v>
      </c>
      <c r="BA935" s="8">
        <f t="shared" si="933"/>
        <v>-1.0219999999999998</v>
      </c>
      <c r="BB935" s="8">
        <f t="shared" si="933"/>
        <v>-0.38599999999999968</v>
      </c>
      <c r="BC935" s="8">
        <f t="shared" si="933"/>
        <v>-1.173</v>
      </c>
      <c r="BD935" s="8">
        <f t="shared" si="933"/>
        <v>-1.3260000000000001</v>
      </c>
      <c r="BE935" s="8">
        <f t="shared" si="933"/>
        <v>-1.3609999999999998</v>
      </c>
      <c r="BF935" s="8">
        <f t="shared" si="933"/>
        <v>-1.2059999999999995</v>
      </c>
      <c r="BG935" s="8">
        <f t="shared" si="933"/>
        <v>-0.70099999999999962</v>
      </c>
      <c r="BH935" s="8">
        <f t="shared" si="933"/>
        <v>-1.2009999999999996</v>
      </c>
      <c r="BI935" s="8">
        <f t="shared" si="933"/>
        <v>-0.30299999999999994</v>
      </c>
      <c r="BJ935" s="8">
        <f t="shared" si="933"/>
        <v>-1.0030000000000001</v>
      </c>
      <c r="BK935" s="8">
        <f t="shared" si="933"/>
        <v>-0.28699999999999992</v>
      </c>
      <c r="BL935" s="8">
        <f t="shared" si="933"/>
        <v>-0.36699999999999999</v>
      </c>
      <c r="BM935" s="8" t="e">
        <f t="shared" si="933"/>
        <v>#VALUE!</v>
      </c>
      <c r="BN935" s="8">
        <f t="shared" si="933"/>
        <v>-0.60099999999999909</v>
      </c>
      <c r="BP935" s="8">
        <f>SQRT(SUMSQ(BP$3:BP$929)/AQ933)</f>
        <v>0.32671093574489896</v>
      </c>
      <c r="BQ935" s="8">
        <f t="shared" ref="BQ935:CM935" si="934">SQRT(SUMSQ(BQ$3:BQ$929)/AR933)</f>
        <v>0.24467511834135</v>
      </c>
      <c r="BR935" s="8">
        <f t="shared" si="934"/>
        <v>0.37416147199045013</v>
      </c>
      <c r="BS935" s="8">
        <f t="shared" si="934"/>
        <v>0.16144588326645007</v>
      </c>
      <c r="BT935" s="8">
        <f t="shared" si="934"/>
        <v>0.21207878290018678</v>
      </c>
      <c r="BU935" s="8">
        <f t="shared" si="934"/>
        <v>0.12993800389260896</v>
      </c>
      <c r="BV935" s="8">
        <f t="shared" si="934"/>
        <v>0.12254779514076464</v>
      </c>
      <c r="BW935" s="8">
        <f t="shared" si="934"/>
        <v>0.11217629653976081</v>
      </c>
      <c r="BX935" s="8">
        <f t="shared" si="934"/>
        <v>6.7506462909577958E-2</v>
      </c>
      <c r="BY935" s="8">
        <f t="shared" si="934"/>
        <v>7.2782759389691115E-2</v>
      </c>
      <c r="BZ935" s="8">
        <f t="shared" si="934"/>
        <v>0.29115322495669599</v>
      </c>
      <c r="CA935" s="8">
        <f t="shared" si="934"/>
        <v>0.2896434988390954</v>
      </c>
      <c r="CB935" s="8">
        <f t="shared" si="934"/>
        <v>0.23933210026080207</v>
      </c>
      <c r="CC935" s="8">
        <f t="shared" si="934"/>
        <v>0.21540445480511342</v>
      </c>
      <c r="CD935" s="8">
        <f t="shared" si="934"/>
        <v>0.25175191129969471</v>
      </c>
      <c r="CE935" s="8">
        <f t="shared" si="934"/>
        <v>0.27234545729184245</v>
      </c>
      <c r="CF935" s="8">
        <f t="shared" si="934"/>
        <v>0.11310615758164048</v>
      </c>
      <c r="CG935" s="8">
        <f t="shared" si="934"/>
        <v>0.63559720157351529</v>
      </c>
      <c r="CH935" s="8">
        <f t="shared" si="934"/>
        <v>0.16757324426984749</v>
      </c>
      <c r="CI935" s="8">
        <f t="shared" si="934"/>
        <v>0.34132728215579211</v>
      </c>
      <c r="CJ935" s="8">
        <f t="shared" si="934"/>
        <v>0.18948934479139895</v>
      </c>
      <c r="CK935" s="8">
        <f t="shared" si="934"/>
        <v>0.15571457649601514</v>
      </c>
      <c r="CL935" s="8" t="e">
        <f t="shared" si="934"/>
        <v>#VALUE!</v>
      </c>
      <c r="CM935" s="8">
        <f t="shared" si="934"/>
        <v>0.18138382465559016</v>
      </c>
      <c r="CN935" s="18" t="s">
        <v>70</v>
      </c>
    </row>
    <row r="936" spans="1:94">
      <c r="B936" s="18" t="s">
        <v>71</v>
      </c>
      <c r="C936" s="1">
        <f>SUM(C931:C935)</f>
        <v>927</v>
      </c>
      <c r="E936" s="18" t="s">
        <v>71</v>
      </c>
      <c r="F936" s="1">
        <f>SUM(F931:F932)</f>
        <v>927</v>
      </c>
      <c r="AG936" s="18" t="s">
        <v>1</v>
      </c>
      <c r="AH936" s="18"/>
      <c r="AI936" s="18"/>
      <c r="AJ936" s="18"/>
      <c r="AK936" s="18"/>
      <c r="AL936" s="18"/>
      <c r="AM936" s="18"/>
      <c r="AN936" s="18"/>
      <c r="AO936" s="18"/>
      <c r="AQ936" s="8">
        <f t="shared" ref="AQ936:BN936" si="935">AVERAGE(AQ$3:AQ$929)</f>
        <v>0.14054305239179968</v>
      </c>
      <c r="AR936" s="8">
        <f t="shared" si="935"/>
        <v>1.3644893378226686E-2</v>
      </c>
      <c r="AS936" s="8">
        <f t="shared" si="935"/>
        <v>0.27515184770436701</v>
      </c>
      <c r="AT936" s="8">
        <f t="shared" si="935"/>
        <v>-1.5279868421052639E-2</v>
      </c>
      <c r="AU936" s="8">
        <f t="shared" si="935"/>
        <v>0.12356770949720658</v>
      </c>
      <c r="AV936" s="8">
        <f t="shared" si="935"/>
        <v>6.6579241877256418E-2</v>
      </c>
      <c r="AW936" s="8">
        <f t="shared" si="935"/>
        <v>6.3027075812274444E-2</v>
      </c>
      <c r="AX936" s="8">
        <f t="shared" si="935"/>
        <v>6.3388888888888911E-2</v>
      </c>
      <c r="AY936" s="8">
        <f t="shared" si="935"/>
        <v>8.0790322580645176E-3</v>
      </c>
      <c r="AZ936" s="8">
        <f t="shared" si="935"/>
        <v>6.1418454935622709E-3</v>
      </c>
      <c r="BA936" s="8">
        <f t="shared" si="935"/>
        <v>0.19535413870246088</v>
      </c>
      <c r="BB936" s="8">
        <f t="shared" si="935"/>
        <v>0.21802547699214347</v>
      </c>
      <c r="BC936" s="8">
        <f t="shared" si="935"/>
        <v>0.15055224215246635</v>
      </c>
      <c r="BD936" s="8">
        <f t="shared" si="935"/>
        <v>2.2855257270693506E-2</v>
      </c>
      <c r="BE936" s="8">
        <f t="shared" si="935"/>
        <v>-2.1159641255605349E-2</v>
      </c>
      <c r="BF936" s="8">
        <f t="shared" si="935"/>
        <v>-8.1494288913773888E-2</v>
      </c>
      <c r="BG936" s="8">
        <f t="shared" si="935"/>
        <v>-4.9867567567567536E-2</v>
      </c>
      <c r="BH936" s="8">
        <f t="shared" si="935"/>
        <v>0.14708571428571421</v>
      </c>
      <c r="BI936" s="8">
        <f t="shared" si="935"/>
        <v>7.6406271777003501E-2</v>
      </c>
      <c r="BJ936" s="8">
        <f t="shared" si="935"/>
        <v>-0.26492070175438587</v>
      </c>
      <c r="BK936" s="8">
        <f t="shared" si="935"/>
        <v>0.11365824561403502</v>
      </c>
      <c r="BL936" s="8">
        <f t="shared" si="935"/>
        <v>6.2149473684210518E-2</v>
      </c>
      <c r="BM936" s="8" t="e">
        <f t="shared" si="935"/>
        <v>#VALUE!</v>
      </c>
      <c r="BN936" s="8">
        <f t="shared" si="935"/>
        <v>0.10117282229965162</v>
      </c>
      <c r="BO936" s="8"/>
      <c r="BP936" s="8">
        <f t="shared" ref="BP936:CM936" si="936">AVERAGE(BP$3:BP$929)</f>
        <v>0.24785694760820029</v>
      </c>
      <c r="BQ936" s="8">
        <f t="shared" si="936"/>
        <v>0.17356722783389442</v>
      </c>
      <c r="BR936" s="8">
        <f t="shared" si="936"/>
        <v>0.29730414333706645</v>
      </c>
      <c r="BS936" s="8">
        <f t="shared" si="936"/>
        <v>0.1191211842105265</v>
      </c>
      <c r="BT936" s="8">
        <f t="shared" si="936"/>
        <v>0.14520122905027907</v>
      </c>
      <c r="BU936" s="8">
        <f t="shared" si="936"/>
        <v>7.3467689530685956E-2</v>
      </c>
      <c r="BV936" s="8">
        <f t="shared" si="936"/>
        <v>6.9348375451263586E-2</v>
      </c>
      <c r="BW936" s="8">
        <f t="shared" si="936"/>
        <v>6.5460573476702505E-2</v>
      </c>
      <c r="BX936" s="8">
        <f t="shared" si="936"/>
        <v>2.5858755760368623E-2</v>
      </c>
      <c r="BY936" s="8">
        <f t="shared" si="936"/>
        <v>2.4888197424892712E-2</v>
      </c>
      <c r="BZ936" s="8">
        <f t="shared" si="936"/>
        <v>0.2210342281879196</v>
      </c>
      <c r="CA936" s="8">
        <f t="shared" si="936"/>
        <v>0.22984365881032526</v>
      </c>
      <c r="CB936" s="8">
        <f t="shared" si="936"/>
        <v>0.18128094170403608</v>
      </c>
      <c r="CC936" s="8">
        <f t="shared" si="936"/>
        <v>0.14404765100671138</v>
      </c>
      <c r="CD936" s="8">
        <f t="shared" si="936"/>
        <v>0.17090627802690569</v>
      </c>
      <c r="CE936" s="8">
        <f t="shared" si="936"/>
        <v>0.21231534154535261</v>
      </c>
      <c r="CF936" s="8">
        <f t="shared" si="936"/>
        <v>8.2324774774774706E-2</v>
      </c>
      <c r="CG936" s="8">
        <f t="shared" si="936"/>
        <v>0.49155804195804198</v>
      </c>
      <c r="CH936" s="8">
        <f t="shared" si="936"/>
        <v>0.11628531468531475</v>
      </c>
      <c r="CI936" s="8">
        <f t="shared" si="936"/>
        <v>0.28121971830985909</v>
      </c>
      <c r="CJ936" s="8">
        <f t="shared" si="936"/>
        <v>0.12565704225352103</v>
      </c>
      <c r="CK936" s="8">
        <f t="shared" si="936"/>
        <v>9.9428169014084467E-2</v>
      </c>
      <c r="CL936" s="8" t="e">
        <f t="shared" si="936"/>
        <v>#VALUE!</v>
      </c>
      <c r="CM936" s="8">
        <f t="shared" si="936"/>
        <v>0.14055454545454554</v>
      </c>
      <c r="CN936" s="18" t="s">
        <v>2</v>
      </c>
    </row>
    <row r="937" spans="1:94">
      <c r="E937" s="18"/>
      <c r="AG937" s="18"/>
      <c r="AH937" s="18"/>
      <c r="AI937" s="18"/>
      <c r="AJ937" s="18"/>
      <c r="AK937" s="18"/>
      <c r="AL937" s="18"/>
      <c r="AM937" s="18"/>
      <c r="AN937" s="18"/>
      <c r="AO937" s="1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18"/>
    </row>
    <row r="938" spans="1:94">
      <c r="B938" s="18" t="s">
        <v>453</v>
      </c>
      <c r="C938" s="1">
        <f>COUNTIF(B3:B929,"*")</f>
        <v>120</v>
      </c>
      <c r="G938" s="18" t="s">
        <v>345</v>
      </c>
      <c r="H938" s="1">
        <f>COUNTIF(I3:I929,"=pd")</f>
        <v>21</v>
      </c>
      <c r="AG938" s="18" t="s">
        <v>72</v>
      </c>
      <c r="AH938" s="18"/>
      <c r="AI938" s="18"/>
      <c r="AJ938" s="18"/>
      <c r="AK938" s="18"/>
      <c r="AL938" s="18"/>
      <c r="AM938" s="18"/>
      <c r="AN938" s="18"/>
      <c r="AO938" s="18"/>
      <c r="AQ938" s="8">
        <f t="shared" ref="AQ938:BN938" si="937">AVERAGEIF($F$3:$F$929,"1",AQ$3:AQ$929)</f>
        <v>9.6082156133828964E-2</v>
      </c>
      <c r="AR938" s="8">
        <f t="shared" si="937"/>
        <v>-3.013999999999999E-2</v>
      </c>
      <c r="AS938" s="8">
        <f t="shared" si="937"/>
        <v>0.31011413043478248</v>
      </c>
      <c r="AT938" s="8">
        <f t="shared" si="937"/>
        <v>3.0184841628959295E-2</v>
      </c>
      <c r="AU938" s="8">
        <f t="shared" si="937"/>
        <v>0.17919259927797826</v>
      </c>
      <c r="AV938" s="8">
        <f t="shared" si="937"/>
        <v>6.6579241877256418E-2</v>
      </c>
      <c r="AW938" s="8">
        <f t="shared" si="937"/>
        <v>6.3027075812274444E-2</v>
      </c>
      <c r="AX938" s="8">
        <f t="shared" si="937"/>
        <v>6.3388888888888911E-2</v>
      </c>
      <c r="AY938" s="8">
        <f t="shared" si="937"/>
        <v>6.9641577060932207E-3</v>
      </c>
      <c r="AZ938" s="8">
        <f t="shared" si="937"/>
        <v>6.9146408839779704E-3</v>
      </c>
      <c r="BA938" s="8">
        <f t="shared" si="937"/>
        <v>0.19724954792043398</v>
      </c>
      <c r="BB938" s="8">
        <f t="shared" si="937"/>
        <v>0.21260200000000024</v>
      </c>
      <c r="BC938" s="8">
        <f t="shared" si="937"/>
        <v>0.13196733212341191</v>
      </c>
      <c r="BD938" s="8">
        <f t="shared" si="937"/>
        <v>1.2392405063291163E-2</v>
      </c>
      <c r="BE938" s="8">
        <f t="shared" si="937"/>
        <v>-5.7546279491832948E-2</v>
      </c>
      <c r="BF938" s="8">
        <f t="shared" si="937"/>
        <v>-3.3859205776173261E-2</v>
      </c>
      <c r="BG938" s="8">
        <f t="shared" si="937"/>
        <v>-4.3183970856101934E-2</v>
      </c>
      <c r="BH938" s="8">
        <f t="shared" si="937"/>
        <v>0.18184745762711871</v>
      </c>
      <c r="BI938" s="8">
        <f t="shared" si="937"/>
        <v>0.10402259887005662</v>
      </c>
      <c r="BJ938" s="8">
        <f t="shared" si="937"/>
        <v>-0.25586363636363635</v>
      </c>
      <c r="BK938" s="8">
        <f t="shared" si="937"/>
        <v>0.14768750000000008</v>
      </c>
      <c r="BL938" s="8">
        <f t="shared" si="937"/>
        <v>9.4164772727272764E-2</v>
      </c>
      <c r="BM938" s="8" t="e">
        <f t="shared" si="937"/>
        <v>#VALUE!</v>
      </c>
      <c r="BN938" s="8">
        <f t="shared" si="937"/>
        <v>0.11022598870056502</v>
      </c>
      <c r="BO938" s="8"/>
      <c r="BP938" s="8">
        <f t="shared" ref="BP938:CM938" si="938">AVERAGEIF($F$3:$F$929,"1",BP$3:BP$929)</f>
        <v>0.24482490706319712</v>
      </c>
      <c r="BQ938" s="8">
        <f t="shared" si="938"/>
        <v>0.17867818181818199</v>
      </c>
      <c r="BR938" s="8">
        <f t="shared" si="938"/>
        <v>0.33244021739130469</v>
      </c>
      <c r="BS938" s="8">
        <f t="shared" si="938"/>
        <v>0.10781380090497737</v>
      </c>
      <c r="BT938" s="8">
        <f t="shared" si="938"/>
        <v>0.18099404332129959</v>
      </c>
      <c r="BU938" s="8">
        <f t="shared" si="938"/>
        <v>7.3467689530685956E-2</v>
      </c>
      <c r="BV938" s="8">
        <f t="shared" si="938"/>
        <v>6.9348375451263586E-2</v>
      </c>
      <c r="BW938" s="8">
        <f t="shared" si="938"/>
        <v>6.5460573476702505E-2</v>
      </c>
      <c r="BX938" s="8">
        <f t="shared" si="938"/>
        <v>2.9677419354838714E-2</v>
      </c>
      <c r="BY938" s="8">
        <f t="shared" si="938"/>
        <v>2.467099447513816E-2</v>
      </c>
      <c r="BZ938" s="8">
        <f t="shared" si="938"/>
        <v>0.22890958408679934</v>
      </c>
      <c r="CA938" s="8">
        <f t="shared" si="938"/>
        <v>0.22641290909090933</v>
      </c>
      <c r="CB938" s="8">
        <f t="shared" si="938"/>
        <v>0.17333938294010878</v>
      </c>
      <c r="CC938" s="8">
        <f t="shared" si="938"/>
        <v>0.16369801084990979</v>
      </c>
      <c r="CD938" s="8">
        <f t="shared" si="938"/>
        <v>0.18053720508166962</v>
      </c>
      <c r="CE938" s="8">
        <f t="shared" si="938"/>
        <v>0.20504332129963912</v>
      </c>
      <c r="CF938" s="8">
        <f t="shared" si="938"/>
        <v>8.6116575591985337E-2</v>
      </c>
      <c r="CG938" s="8">
        <f t="shared" si="938"/>
        <v>0.5860056818181818</v>
      </c>
      <c r="CH938" s="8">
        <f t="shared" si="938"/>
        <v>0.14458522727272746</v>
      </c>
      <c r="CI938" s="8">
        <f t="shared" si="938"/>
        <v>0.27977142857142856</v>
      </c>
      <c r="CJ938" s="8">
        <f t="shared" si="938"/>
        <v>0.15954857142857151</v>
      </c>
      <c r="CK938" s="8">
        <f t="shared" si="938"/>
        <v>0.12468571428571429</v>
      </c>
      <c r="CL938" s="8" t="e">
        <f t="shared" si="938"/>
        <v>#VALUE!</v>
      </c>
      <c r="CM938" s="8">
        <f t="shared" si="938"/>
        <v>0.15595454545454548</v>
      </c>
      <c r="CN938" s="18" t="s">
        <v>73</v>
      </c>
    </row>
    <row r="939" spans="1:94">
      <c r="G939" s="18" t="s">
        <v>346</v>
      </c>
      <c r="H939" s="1">
        <f>COUNTIF(I3:I929,"=gd")</f>
        <v>28</v>
      </c>
      <c r="AG939" s="18" t="s">
        <v>74</v>
      </c>
      <c r="AH939" s="18"/>
      <c r="AI939" s="18"/>
      <c r="AJ939" s="18"/>
      <c r="AK939" s="18"/>
      <c r="AL939" s="18"/>
      <c r="AM939" s="18"/>
      <c r="AN939" s="18"/>
      <c r="AO939" s="18"/>
      <c r="AQ939" s="8">
        <f>AVERAGEIF($F$3:$F$929,"3",AQ$3:AQ$929)</f>
        <v>0.21089588235294129</v>
      </c>
      <c r="AR939" s="8">
        <f>AVERAGEIF($F$3:$F$929,"3",AR$3:AR$929)</f>
        <v>8.4265689149560091E-2</v>
      </c>
      <c r="AS939" s="8">
        <f>AVERAGEIF($F$3:$F$929,"3",AS$3:AS$929)</f>
        <v>0.21855601173020522</v>
      </c>
      <c r="AT939" s="8">
        <f>AVERAGEIF($F$3:$F$929,"3",AT$3:AT$929)</f>
        <v>-7.847295597484287E-2</v>
      </c>
      <c r="AU939" s="8">
        <f>AVERAGEIF($F$3:$F$929,"3",AU$3:AU$929)</f>
        <v>3.3197653958944202E-2</v>
      </c>
      <c r="AV939" s="11"/>
      <c r="AW939" s="11"/>
      <c r="AX939" s="11"/>
      <c r="AY939" s="8">
        <f t="shared" ref="AY939:BN939" si="939">AVERAGEIF($F$3:$F$929,"3",AY$3:AY$929)</f>
        <v>1.0085806451612833E-2</v>
      </c>
      <c r="AZ939" s="8">
        <f t="shared" si="939"/>
        <v>3.4519230769230022E-3</v>
      </c>
      <c r="BA939" s="8">
        <f t="shared" si="939"/>
        <v>0.19228035190615844</v>
      </c>
      <c r="BB939" s="8">
        <f t="shared" si="939"/>
        <v>0.22677302052785911</v>
      </c>
      <c r="BC939" s="8">
        <f t="shared" si="939"/>
        <v>0.18058240469208206</v>
      </c>
      <c r="BD939" s="8">
        <f t="shared" si="939"/>
        <v>3.9822873900293168E-2</v>
      </c>
      <c r="BE939" s="8">
        <f t="shared" si="939"/>
        <v>3.7635190615835749E-2</v>
      </c>
      <c r="BF939" s="8">
        <f t="shared" si="939"/>
        <v>-0.15934041297935117</v>
      </c>
      <c r="BG939" s="8">
        <f t="shared" si="939"/>
        <v>-6.0691445427728613E-2</v>
      </c>
      <c r="BH939" s="8">
        <f t="shared" si="939"/>
        <v>9.1150909090908963E-2</v>
      </c>
      <c r="BI939" s="8">
        <f t="shared" si="939"/>
        <v>3.1969090909090794E-2</v>
      </c>
      <c r="BJ939" s="8">
        <f t="shared" si="939"/>
        <v>-0.27954495412844049</v>
      </c>
      <c r="BK939" s="8">
        <f t="shared" si="939"/>
        <v>5.8711926605504436E-2</v>
      </c>
      <c r="BL939" s="8">
        <f t="shared" si="939"/>
        <v>1.0455045871559534E-2</v>
      </c>
      <c r="BM939" s="8">
        <f t="shared" si="939"/>
        <v>0.11642363636363624</v>
      </c>
      <c r="BN939" s="8">
        <f t="shared" si="939"/>
        <v>8.6605454545454416E-2</v>
      </c>
      <c r="BO939" s="8"/>
      <c r="BP939" s="8">
        <f>AVERAGEIF($F$3:$F$929,"3",BP$3:BP$929)</f>
        <v>0.25265470588235306</v>
      </c>
      <c r="BQ939" s="8">
        <f>AVERAGEIF($F$3:$F$929,"3",BQ$3:BQ$929)</f>
        <v>0.16532375366568899</v>
      </c>
      <c r="BR939" s="8">
        <f>AVERAGEIF($F$3:$F$929,"3",BR$3:BR$929)</f>
        <v>0.24042697947214062</v>
      </c>
      <c r="BS939" s="8">
        <f>AVERAGEIF($F$3:$F$929,"3",BS$3:BS$929)</f>
        <v>0.13483773584905664</v>
      </c>
      <c r="BT939" s="8">
        <f>AVERAGEIF($F$3:$F$929,"3",BT$3:BT$929)</f>
        <v>8.7051026392961847E-2</v>
      </c>
      <c r="BU939" s="11"/>
      <c r="BV939" s="11"/>
      <c r="BW939" s="11"/>
      <c r="BX939" s="8">
        <f t="shared" ref="BX939:CM939" si="940">AVERAGEIF($F$3:$F$929,"3",BX$3:BX$929)</f>
        <v>1.8985161290322555E-2</v>
      </c>
      <c r="BY939" s="8">
        <f t="shared" si="940"/>
        <v>2.5644230769230766E-2</v>
      </c>
      <c r="BZ939" s="8">
        <f t="shared" si="940"/>
        <v>0.20826275659824042</v>
      </c>
      <c r="CA939" s="8">
        <f t="shared" si="940"/>
        <v>0.23537712609970662</v>
      </c>
      <c r="CB939" s="8">
        <f t="shared" si="940"/>
        <v>0.19411319648093844</v>
      </c>
      <c r="CC939" s="8">
        <f t="shared" si="940"/>
        <v>0.11218064516129034</v>
      </c>
      <c r="CD939" s="8">
        <f t="shared" si="940"/>
        <v>0.15534428152492663</v>
      </c>
      <c r="CE939" s="8">
        <f t="shared" si="940"/>
        <v>0.22419941002949867</v>
      </c>
      <c r="CF939" s="8">
        <f t="shared" si="940"/>
        <v>7.618407079646021E-2</v>
      </c>
      <c r="CG939" s="8">
        <f t="shared" si="940"/>
        <v>0.34044181818181829</v>
      </c>
      <c r="CH939" s="8">
        <f t="shared" si="940"/>
        <v>7.1005454545454511E-2</v>
      </c>
      <c r="CI939" s="8">
        <f t="shared" si="940"/>
        <v>0.2835449541284405</v>
      </c>
      <c r="CJ939" s="8">
        <f t="shared" si="940"/>
        <v>7.1244036697247631E-2</v>
      </c>
      <c r="CK939" s="8">
        <f t="shared" si="940"/>
        <v>5.8877064220183531E-2</v>
      </c>
      <c r="CL939" s="8">
        <f t="shared" si="940"/>
        <v>0.13478727272727262</v>
      </c>
      <c r="CM939" s="8">
        <f t="shared" si="940"/>
        <v>0.11591454545454527</v>
      </c>
      <c r="CN939" s="18" t="s">
        <v>75</v>
      </c>
    </row>
    <row r="940" spans="1:94">
      <c r="G940" s="18" t="s">
        <v>296</v>
      </c>
      <c r="H940" s="1">
        <f>COUNTIF(I3:I929,"=sCT")</f>
        <v>13</v>
      </c>
      <c r="AG940" s="18" t="s">
        <v>76</v>
      </c>
      <c r="AH940" s="18"/>
      <c r="AI940" s="18"/>
      <c r="AJ940" s="18"/>
      <c r="AK940" s="18"/>
      <c r="AL940" s="18"/>
      <c r="AM940" s="18"/>
      <c r="AN940" s="18"/>
      <c r="AO940" s="18"/>
      <c r="AQ940" s="8">
        <f t="shared" ref="AQ940:BN940" si="941">AVERAGEIF($G$3:$G$929,"V",AQ$3:AQ$929)</f>
        <v>0.22733973941368094</v>
      </c>
      <c r="AR940" s="8">
        <f t="shared" si="941"/>
        <v>0.10108429487179468</v>
      </c>
      <c r="AS940" s="8">
        <f t="shared" si="941"/>
        <v>0.29246261980830629</v>
      </c>
      <c r="AT940" s="8">
        <f t="shared" si="941"/>
        <v>-6.3357662835249032E-2</v>
      </c>
      <c r="AU940" s="8">
        <f t="shared" si="941"/>
        <v>0.13683933121019093</v>
      </c>
      <c r="AV940" s="8">
        <f t="shared" si="941"/>
        <v>9.4255014326647554E-2</v>
      </c>
      <c r="AW940" s="8">
        <f t="shared" si="941"/>
        <v>8.6203438395415513E-2</v>
      </c>
      <c r="AX940" s="8">
        <f t="shared" si="941"/>
        <v>8.1235127478753624E-2</v>
      </c>
      <c r="AY940" s="8">
        <f t="shared" si="941"/>
        <v>1.5971144278606939E-2</v>
      </c>
      <c r="AZ940" s="8">
        <f t="shared" si="941"/>
        <v>1.7939527027027048E-2</v>
      </c>
      <c r="BA940" s="8">
        <f t="shared" si="941"/>
        <v>0.20563572567783087</v>
      </c>
      <c r="BB940" s="8">
        <f t="shared" si="941"/>
        <v>0.25707603833865816</v>
      </c>
      <c r="BC940" s="8">
        <f t="shared" si="941"/>
        <v>0.20722300319488821</v>
      </c>
      <c r="BD940" s="8">
        <f t="shared" si="941"/>
        <v>2.2370972886762319E-2</v>
      </c>
      <c r="BE940" s="8">
        <f t="shared" si="941"/>
        <v>3.6666559999999966E-2</v>
      </c>
      <c r="BF940" s="8">
        <f t="shared" si="941"/>
        <v>-0.12823668261563001</v>
      </c>
      <c r="BG940" s="8">
        <f t="shared" si="941"/>
        <v>-4.4104340836012848E-2</v>
      </c>
      <c r="BH940" s="8">
        <f t="shared" si="941"/>
        <v>0.38488857142857147</v>
      </c>
      <c r="BI940" s="8">
        <f t="shared" si="941"/>
        <v>6.9150476190476193E-2</v>
      </c>
      <c r="BJ940" s="8">
        <f t="shared" si="941"/>
        <v>-0.32105480769230776</v>
      </c>
      <c r="BK940" s="8">
        <f t="shared" si="941"/>
        <v>0.13579615384615379</v>
      </c>
      <c r="BL940" s="8">
        <f t="shared" si="941"/>
        <v>8.1661538461538397E-2</v>
      </c>
      <c r="BM940" s="8" t="e">
        <f t="shared" si="941"/>
        <v>#VALUE!</v>
      </c>
      <c r="BN940" s="8">
        <f t="shared" si="941"/>
        <v>9.5379047619047558E-2</v>
      </c>
      <c r="BO940" s="8"/>
      <c r="BP940" s="8">
        <f t="shared" ref="BP940:CM940" si="942">AVERAGEIF($G$3:$G$929,"V",BP$3:BP$929)</f>
        <v>0.2629228013029315</v>
      </c>
      <c r="BQ940" s="8">
        <f t="shared" si="942"/>
        <v>0.15588044871794865</v>
      </c>
      <c r="BR940" s="8">
        <f t="shared" si="942"/>
        <v>0.31764153354632563</v>
      </c>
      <c r="BS940" s="8">
        <f t="shared" si="942"/>
        <v>0.12431053639846747</v>
      </c>
      <c r="BT940" s="8">
        <f t="shared" si="942"/>
        <v>0.16610684713375784</v>
      </c>
      <c r="BU940" s="8">
        <f t="shared" si="942"/>
        <v>9.8593123209169034E-2</v>
      </c>
      <c r="BV940" s="8">
        <f t="shared" si="942"/>
        <v>9.0765042979942714E-2</v>
      </c>
      <c r="BW940" s="8">
        <f t="shared" si="942"/>
        <v>8.1892351274787584E-2</v>
      </c>
      <c r="BX940" s="8">
        <f t="shared" si="942"/>
        <v>2.9683913764510756E-2</v>
      </c>
      <c r="BY940" s="8">
        <f t="shared" si="942"/>
        <v>2.5648310810810829E-2</v>
      </c>
      <c r="BZ940" s="8">
        <f t="shared" si="942"/>
        <v>0.2301556618819777</v>
      </c>
      <c r="CA940" s="8">
        <f t="shared" si="942"/>
        <v>0.2653827476038339</v>
      </c>
      <c r="CB940" s="8">
        <f t="shared" si="942"/>
        <v>0.21321022364217254</v>
      </c>
      <c r="CC940" s="8">
        <f t="shared" si="942"/>
        <v>0.15046985645933017</v>
      </c>
      <c r="CD940" s="8">
        <f t="shared" si="942"/>
        <v>0.15327903999999987</v>
      </c>
      <c r="CE940" s="8">
        <f t="shared" si="942"/>
        <v>0.22405358851674648</v>
      </c>
      <c r="CF940" s="8">
        <f t="shared" si="942"/>
        <v>8.3456430868167106E-2</v>
      </c>
      <c r="CG940" s="8">
        <f t="shared" si="942"/>
        <v>0.46585933014354081</v>
      </c>
      <c r="CH940" s="8">
        <f t="shared" si="942"/>
        <v>0.11473971291866036</v>
      </c>
      <c r="CI940" s="8">
        <f t="shared" si="942"/>
        <v>0.33397777777777787</v>
      </c>
      <c r="CJ940" s="8">
        <f t="shared" si="942"/>
        <v>0.14409468599033803</v>
      </c>
      <c r="CK940" s="8">
        <f t="shared" si="942"/>
        <v>0.11051497584541056</v>
      </c>
      <c r="CL940" s="8" t="e">
        <f t="shared" si="942"/>
        <v>#VALUE!</v>
      </c>
      <c r="CM940" s="8">
        <f t="shared" si="942"/>
        <v>0.13985454545454545</v>
      </c>
      <c r="CN940" s="18" t="s">
        <v>77</v>
      </c>
    </row>
    <row r="941" spans="1:94">
      <c r="G941" s="18" t="s">
        <v>230</v>
      </c>
      <c r="H941" s="1">
        <f>COUNTIF(I3:I929,"=wCT")</f>
        <v>15</v>
      </c>
      <c r="AG941" s="18" t="s">
        <v>78</v>
      </c>
      <c r="AH941" s="18"/>
      <c r="AI941" s="18"/>
      <c r="AJ941" s="18"/>
      <c r="AK941" s="18"/>
      <c r="AL941" s="18"/>
      <c r="AM941" s="18"/>
      <c r="AN941" s="18"/>
      <c r="AO941" s="18"/>
      <c r="AQ941" s="8">
        <f t="shared" ref="AQ941:BN941" si="943">AVERAGEIF($G$3:$G$929,"R",AQ$3:AQ$929)</f>
        <v>-6.6714062499999963E-2</v>
      </c>
      <c r="AR941" s="8">
        <f t="shared" si="943"/>
        <v>-0.19475581395348829</v>
      </c>
      <c r="AS941" s="8">
        <f t="shared" si="943"/>
        <v>0.2322286821705426</v>
      </c>
      <c r="AT941" s="8">
        <f t="shared" si="943"/>
        <v>9.1164502164502198E-2</v>
      </c>
      <c r="AU941" s="8">
        <f t="shared" si="943"/>
        <v>8.9209302325581497E-2</v>
      </c>
      <c r="AV941" s="8">
        <f t="shared" si="943"/>
        <v>1.7065482233502592E-2</v>
      </c>
      <c r="AW941" s="8">
        <f t="shared" si="943"/>
        <v>2.1654822335025449E-2</v>
      </c>
      <c r="AX941" s="8">
        <f t="shared" si="943"/>
        <v>3.0893401015228524E-2</v>
      </c>
      <c r="AY941" s="8">
        <f t="shared" si="943"/>
        <v>-1.0914396887159497E-2</v>
      </c>
      <c r="AZ941" s="8">
        <f t="shared" si="943"/>
        <v>-1.5066666666666589E-2</v>
      </c>
      <c r="BA941" s="8">
        <f t="shared" si="943"/>
        <v>0.16826744186046516</v>
      </c>
      <c r="BB941" s="8">
        <f t="shared" si="943"/>
        <v>0.12192645914396889</v>
      </c>
      <c r="BC941" s="8">
        <f t="shared" si="943"/>
        <v>1.3054474708171221E-2</v>
      </c>
      <c r="BD941" s="8">
        <f t="shared" si="943"/>
        <v>2.1286821705426409E-2</v>
      </c>
      <c r="BE941" s="8">
        <f t="shared" si="943"/>
        <v>-0.16019379844961232</v>
      </c>
      <c r="BF941" s="8">
        <f t="shared" si="943"/>
        <v>2.7755813953488358E-2</v>
      </c>
      <c r="BG941" s="8">
        <f t="shared" si="943"/>
        <v>-6.6218992248061936E-2</v>
      </c>
      <c r="BH941" s="8">
        <f t="shared" si="943"/>
        <v>-0.52137333333333336</v>
      </c>
      <c r="BI941" s="8">
        <f t="shared" si="943"/>
        <v>9.5026666666666704E-2</v>
      </c>
      <c r="BJ941" s="8">
        <f t="shared" si="943"/>
        <v>-0.10830666666666663</v>
      </c>
      <c r="BK941" s="8">
        <f t="shared" si="943"/>
        <v>5.0493333333333355E-2</v>
      </c>
      <c r="BL941" s="8">
        <f t="shared" si="943"/>
        <v>7.1599999999999988E-3</v>
      </c>
      <c r="BM941" s="8">
        <f t="shared" si="943"/>
        <v>0.1202266666666667</v>
      </c>
      <c r="BN941" s="8">
        <f t="shared" si="943"/>
        <v>0.11702666666666678</v>
      </c>
      <c r="BO941" s="8"/>
      <c r="BP941" s="8">
        <f t="shared" ref="BP941:CM941" si="944">AVERAGEIF($G$3:$G$929,"R",BP$3:BP$929)</f>
        <v>0.20563593750000014</v>
      </c>
      <c r="BQ941" s="8">
        <f t="shared" si="944"/>
        <v>0.21482558139534874</v>
      </c>
      <c r="BR941" s="8">
        <f t="shared" si="944"/>
        <v>0.24781007751937981</v>
      </c>
      <c r="BS941" s="8">
        <f t="shared" si="944"/>
        <v>0.10781385281385281</v>
      </c>
      <c r="BT941" s="8">
        <f t="shared" si="944"/>
        <v>9.3015503875969061E-2</v>
      </c>
      <c r="BU941" s="8">
        <f t="shared" si="944"/>
        <v>2.8751776649746298E-2</v>
      </c>
      <c r="BV941" s="8">
        <f t="shared" si="944"/>
        <v>3.1350253807106647E-2</v>
      </c>
      <c r="BW941" s="8">
        <f t="shared" si="944"/>
        <v>3.5583756345177693E-2</v>
      </c>
      <c r="BX941" s="8">
        <f t="shared" si="944"/>
        <v>1.6626459143968902E-2</v>
      </c>
      <c r="BY941" s="8">
        <f t="shared" si="944"/>
        <v>2.3345454545454565E-2</v>
      </c>
      <c r="BZ941" s="8">
        <f t="shared" si="944"/>
        <v>0.19666279069767437</v>
      </c>
      <c r="CA941" s="8">
        <f t="shared" si="944"/>
        <v>0.1426657587548639</v>
      </c>
      <c r="CB941" s="8">
        <f t="shared" si="944"/>
        <v>0.10324124513618675</v>
      </c>
      <c r="CC941" s="8">
        <f t="shared" si="944"/>
        <v>0.1242558139534885</v>
      </c>
      <c r="CD941" s="8">
        <f t="shared" si="944"/>
        <v>0.21081395348837206</v>
      </c>
      <c r="CE941" s="8">
        <f t="shared" si="944"/>
        <v>0.18538372093023231</v>
      </c>
      <c r="CF941" s="8">
        <f t="shared" si="944"/>
        <v>7.9300387596899238E-2</v>
      </c>
      <c r="CG941" s="8">
        <f t="shared" si="944"/>
        <v>0.55145333333333335</v>
      </c>
      <c r="CH941" s="8">
        <f t="shared" si="944"/>
        <v>0.11996000000000012</v>
      </c>
      <c r="CI941" s="8">
        <f t="shared" si="944"/>
        <v>0.1351066666666666</v>
      </c>
      <c r="CJ941" s="8">
        <f t="shared" si="944"/>
        <v>7.3319999999999996E-2</v>
      </c>
      <c r="CK941" s="8">
        <f t="shared" si="944"/>
        <v>6.8946666666666698E-2</v>
      </c>
      <c r="CL941" s="8">
        <f t="shared" si="944"/>
        <v>0.13761333333333337</v>
      </c>
      <c r="CM941" s="8">
        <f t="shared" si="944"/>
        <v>0.14318666666666671</v>
      </c>
      <c r="CN941" s="18" t="s">
        <v>79</v>
      </c>
    </row>
    <row r="942" spans="1:94">
      <c r="G942" s="18" t="s">
        <v>273</v>
      </c>
      <c r="H942" s="1">
        <f>COUNTIF(I3:I929,"=FL")</f>
        <v>10</v>
      </c>
      <c r="AG942" s="18" t="s">
        <v>80</v>
      </c>
      <c r="AH942" s="18"/>
      <c r="AI942" s="18"/>
      <c r="AJ942" s="18"/>
      <c r="AK942" s="18"/>
      <c r="AL942" s="18"/>
      <c r="AM942" s="18"/>
      <c r="AN942" s="18"/>
      <c r="AO942" s="18"/>
      <c r="AQ942" s="8">
        <f t="shared" ref="AQ942:BN942" si="945">AVERAGEIF($H$3:$H$929,"npi",AQ$3:AQ$929)</f>
        <v>0.15619494949494947</v>
      </c>
      <c r="AR942" s="8">
        <f t="shared" si="945"/>
        <v>2.8724637681159055E-3</v>
      </c>
      <c r="AS942" s="8">
        <f t="shared" si="945"/>
        <v>0.3048531400966184</v>
      </c>
      <c r="AT942" s="8">
        <f t="shared" si="945"/>
        <v>-1.228631578947372E-2</v>
      </c>
      <c r="AU942" s="8">
        <f t="shared" si="945"/>
        <v>0.2093545893719807</v>
      </c>
      <c r="AV942" s="8">
        <f t="shared" si="945"/>
        <v>0.10614285714285722</v>
      </c>
      <c r="AW942" s="8">
        <f t="shared" si="945"/>
        <v>0.10224603174603177</v>
      </c>
      <c r="AX942" s="8">
        <f t="shared" si="945"/>
        <v>9.0293650793650787E-2</v>
      </c>
      <c r="AY942" s="8">
        <f t="shared" si="945"/>
        <v>8.0626865671641536E-3</v>
      </c>
      <c r="AZ942" s="8">
        <f t="shared" si="945"/>
        <v>5.8055555555555898E-3</v>
      </c>
      <c r="BA942" s="8">
        <f t="shared" si="945"/>
        <v>0.2864618357487923</v>
      </c>
      <c r="BB942" s="8">
        <f t="shared" si="945"/>
        <v>0.34314782608695665</v>
      </c>
      <c r="BC942" s="8">
        <f t="shared" si="945"/>
        <v>0.23348599033816425</v>
      </c>
      <c r="BD942" s="8">
        <f t="shared" si="945"/>
        <v>6.2601932367149712E-2</v>
      </c>
      <c r="BE942" s="8">
        <f t="shared" si="945"/>
        <v>-7.5741062801932366E-2</v>
      </c>
      <c r="BF942" s="8">
        <f t="shared" si="945"/>
        <v>5.6205797101449247E-2</v>
      </c>
      <c r="BG942" s="8">
        <f t="shared" si="945"/>
        <v>-9.7676328502415768E-3</v>
      </c>
      <c r="BH942" s="8">
        <f t="shared" si="945"/>
        <v>0.42968192771084329</v>
      </c>
      <c r="BI942" s="8">
        <f t="shared" si="945"/>
        <v>-2.9583132530120525E-2</v>
      </c>
      <c r="BJ942" s="8">
        <f t="shared" si="945"/>
        <v>-0.44122168674698797</v>
      </c>
      <c r="BK942" s="8">
        <f t="shared" si="945"/>
        <v>0.12656144578313244</v>
      </c>
      <c r="BL942" s="8">
        <f t="shared" si="945"/>
        <v>9.4802409638554144E-2</v>
      </c>
      <c r="BM942" s="8">
        <f t="shared" si="945"/>
        <v>0.11277831325301196</v>
      </c>
      <c r="BN942" s="8">
        <f t="shared" si="945"/>
        <v>6.5862650602409575E-2</v>
      </c>
      <c r="BO942" s="20"/>
      <c r="BP942" s="8">
        <f t="shared" ref="BP942:CM942" si="946">AVERAGEIF($H$3:$H$929,"npi",BP$3:BP$929)</f>
        <v>0.21893232323232317</v>
      </c>
      <c r="BQ942" s="8">
        <f t="shared" si="946"/>
        <v>0.10969758454106267</v>
      </c>
      <c r="BR942" s="8">
        <f t="shared" si="946"/>
        <v>0.33124927536231885</v>
      </c>
      <c r="BS942" s="8">
        <f t="shared" si="946"/>
        <v>9.053894736842108E-2</v>
      </c>
      <c r="BT942" s="8">
        <f t="shared" si="946"/>
        <v>0.21181835748792274</v>
      </c>
      <c r="BU942" s="8">
        <f t="shared" si="946"/>
        <v>0.10622222222222232</v>
      </c>
      <c r="BV942" s="8">
        <f t="shared" si="946"/>
        <v>0.10232539682539686</v>
      </c>
      <c r="BW942" s="8">
        <f t="shared" si="946"/>
        <v>9.0293650793650787E-2</v>
      </c>
      <c r="BX942" s="8">
        <f t="shared" si="946"/>
        <v>2.5191044776119394E-2</v>
      </c>
      <c r="BY942" s="8">
        <f t="shared" si="946"/>
        <v>1.5046296296296306E-2</v>
      </c>
      <c r="BZ942" s="8">
        <f t="shared" si="946"/>
        <v>0.29405603864734292</v>
      </c>
      <c r="CA942" s="8">
        <f t="shared" si="946"/>
        <v>0.34314782608695665</v>
      </c>
      <c r="CB942" s="8">
        <f t="shared" si="946"/>
        <v>0.23639420289855068</v>
      </c>
      <c r="CC942" s="8">
        <f t="shared" si="946"/>
        <v>0.159326570048309</v>
      </c>
      <c r="CD942" s="8">
        <f t="shared" si="946"/>
        <v>0.141799033816425</v>
      </c>
      <c r="CE942" s="8">
        <f t="shared" si="946"/>
        <v>0.17359710144927545</v>
      </c>
      <c r="CF942" s="8">
        <f t="shared" si="946"/>
        <v>7.5912560386473441E-2</v>
      </c>
      <c r="CG942" s="8">
        <f t="shared" si="946"/>
        <v>0.44071807228915655</v>
      </c>
      <c r="CH942" s="8">
        <f t="shared" si="946"/>
        <v>7.7332530120481954E-2</v>
      </c>
      <c r="CI942" s="8">
        <f t="shared" si="946"/>
        <v>0.44122168674698797</v>
      </c>
      <c r="CJ942" s="8">
        <f t="shared" si="946"/>
        <v>0.13292289156626497</v>
      </c>
      <c r="CK942" s="8">
        <f t="shared" si="946"/>
        <v>0.10774216867469871</v>
      </c>
      <c r="CL942" s="8">
        <f t="shared" si="946"/>
        <v>0.1427301204819276</v>
      </c>
      <c r="CM942" s="8">
        <f t="shared" si="946"/>
        <v>0.11779036144578299</v>
      </c>
      <c r="CN942" s="18" t="s">
        <v>81</v>
      </c>
    </row>
    <row r="943" spans="1:94">
      <c r="C943" s="1" t="s">
        <v>572</v>
      </c>
      <c r="D943" s="1" t="s">
        <v>573</v>
      </c>
      <c r="E943" s="1" t="s">
        <v>576</v>
      </c>
      <c r="F943" s="1" t="s">
        <v>574</v>
      </c>
      <c r="G943" s="1" t="s">
        <v>575</v>
      </c>
      <c r="H943" s="1" t="s">
        <v>140</v>
      </c>
      <c r="AI943" s="18" t="s">
        <v>82</v>
      </c>
      <c r="AJ943" s="18"/>
      <c r="AK943" s="18"/>
      <c r="AL943" s="18"/>
      <c r="AM943" s="18"/>
      <c r="AN943" s="18"/>
      <c r="AO943" s="18"/>
      <c r="AP943" s="18"/>
      <c r="AQ943" s="18"/>
      <c r="AS943" s="8">
        <f t="shared" ref="AS943:BP943" si="947">AVERAGEIF($H$3:$H$929,"ppi",AQ$3:AQ$929)</f>
        <v>0.27258994708994738</v>
      </c>
      <c r="AT943" s="8">
        <f t="shared" si="947"/>
        <v>0.1534629629629628</v>
      </c>
      <c r="AU943" s="8">
        <f t="shared" si="947"/>
        <v>0.31014736842105267</v>
      </c>
      <c r="AV943" s="8">
        <f t="shared" si="947"/>
        <v>-9.6343537414966027E-2</v>
      </c>
      <c r="AW943" s="8">
        <f t="shared" si="947"/>
        <v>9.8298429319371827E-2</v>
      </c>
      <c r="AX943" s="8">
        <f t="shared" si="947"/>
        <v>8.6555555555555511E-2</v>
      </c>
      <c r="AY943" s="8">
        <f t="shared" si="947"/>
        <v>7.4656565656565713E-2</v>
      </c>
      <c r="AZ943" s="8">
        <f t="shared" si="947"/>
        <v>7.3881188118811947E-2</v>
      </c>
      <c r="BA943" s="8">
        <f t="shared" si="947"/>
        <v>1.7539726027397236E-2</v>
      </c>
      <c r="BB943" s="8">
        <f t="shared" si="947"/>
        <v>2.4589743589743605E-2</v>
      </c>
      <c r="BC943" s="8">
        <f t="shared" si="947"/>
        <v>0.15353805774278212</v>
      </c>
      <c r="BD943" s="8">
        <f t="shared" si="947"/>
        <v>0.20215000000000002</v>
      </c>
      <c r="BE943" s="8">
        <f t="shared" si="947"/>
        <v>0.18716578947368412</v>
      </c>
      <c r="BF943" s="8">
        <f t="shared" si="947"/>
        <v>-1.2312335958005276E-2</v>
      </c>
      <c r="BG943" s="8">
        <f t="shared" si="947"/>
        <v>9.475989445910292E-2</v>
      </c>
      <c r="BH943" s="8">
        <f t="shared" si="947"/>
        <v>-0.2278255208333331</v>
      </c>
      <c r="BI943" s="8">
        <f t="shared" si="947"/>
        <v>-6.4705804749340304E-2</v>
      </c>
      <c r="BJ943" s="8">
        <f t="shared" si="947"/>
        <v>0.35019354838709676</v>
      </c>
      <c r="BK943" s="8">
        <f t="shared" si="947"/>
        <v>0.13332258064516125</v>
      </c>
      <c r="BL943" s="8">
        <f t="shared" si="947"/>
        <v>-0.24249180327868866</v>
      </c>
      <c r="BM943" s="8">
        <f t="shared" si="947"/>
        <v>0.14189344262295076</v>
      </c>
      <c r="BN943" s="8">
        <f t="shared" si="947"/>
        <v>7.3196721311475407E-2</v>
      </c>
      <c r="BO943" s="8" t="e">
        <f t="shared" si="947"/>
        <v>#VALUE!</v>
      </c>
      <c r="BP943" s="8">
        <f t="shared" si="947"/>
        <v>0.1145806451612903</v>
      </c>
      <c r="BQ943" s="20"/>
      <c r="BR943" s="8">
        <f t="shared" ref="BR943:CO943" si="948">AVERAGEIF($H$3:$H$929,"ppi",BP$3:BP$929)</f>
        <v>0.29458994708994735</v>
      </c>
      <c r="BS943" s="8">
        <f t="shared" si="948"/>
        <v>0.18069576719576708</v>
      </c>
      <c r="BT943" s="8">
        <f t="shared" si="948"/>
        <v>0.31633157894736846</v>
      </c>
      <c r="BU943" s="8">
        <f t="shared" si="948"/>
        <v>0.14615986394557826</v>
      </c>
      <c r="BV943" s="8">
        <f t="shared" si="948"/>
        <v>0.14136649214659686</v>
      </c>
      <c r="BW943" s="8">
        <f t="shared" si="948"/>
        <v>9.3040404040404021E-2</v>
      </c>
      <c r="BX943" s="8">
        <f t="shared" si="948"/>
        <v>8.1747474747474819E-2</v>
      </c>
      <c r="BY943" s="8">
        <f t="shared" si="948"/>
        <v>7.4465346534653476E-2</v>
      </c>
      <c r="BZ943" s="8">
        <f t="shared" si="948"/>
        <v>2.9326027397260233E-2</v>
      </c>
      <c r="CA943" s="8">
        <f t="shared" si="948"/>
        <v>3.0487179487179512E-2</v>
      </c>
      <c r="CB943" s="8">
        <f t="shared" si="948"/>
        <v>0.18632020997375331</v>
      </c>
      <c r="CC943" s="8">
        <f t="shared" si="948"/>
        <v>0.21404473684210515</v>
      </c>
      <c r="CD943" s="8">
        <f t="shared" si="948"/>
        <v>0.19464473684210504</v>
      </c>
      <c r="CE943" s="8">
        <f t="shared" si="948"/>
        <v>0.13568766404199478</v>
      </c>
      <c r="CF943" s="8">
        <f t="shared" si="948"/>
        <v>0.15940369393139847</v>
      </c>
      <c r="CG943" s="8">
        <f t="shared" si="948"/>
        <v>0.25549218749999997</v>
      </c>
      <c r="CH943" s="8">
        <f t="shared" si="948"/>
        <v>8.4850923482849575E-2</v>
      </c>
      <c r="CI943" s="8">
        <f t="shared" si="948"/>
        <v>0.48004878048780486</v>
      </c>
      <c r="CJ943" s="8">
        <f t="shared" si="948"/>
        <v>0.13916260162601629</v>
      </c>
      <c r="CK943" s="8">
        <f t="shared" si="948"/>
        <v>0.26395041322314056</v>
      </c>
      <c r="CL943" s="8">
        <f t="shared" si="948"/>
        <v>0.15177685950413219</v>
      </c>
      <c r="CM943" s="8">
        <f t="shared" si="948"/>
        <v>0.11361157024793395</v>
      </c>
      <c r="CN943" s="8" t="e">
        <f t="shared" si="948"/>
        <v>#VALUE!</v>
      </c>
      <c r="CO943" s="8">
        <f t="shared" si="948"/>
        <v>0.15526829268292677</v>
      </c>
      <c r="CP943" s="18" t="s">
        <v>83</v>
      </c>
    </row>
    <row r="944" spans="1:94">
      <c r="B944" s="18" t="s">
        <v>308</v>
      </c>
      <c r="C944" s="1">
        <f>COUNTIFS($D$3:$D$929,"12",$F$3:$F$929,"1",$G$3:$G$929,"V")</f>
        <v>45</v>
      </c>
      <c r="D944" s="1">
        <f>COUNTIFS($D$3:$D$929,"12",$F$3:$F$929,"1",$G$3:$G$929,"R")</f>
        <v>28</v>
      </c>
      <c r="E944" s="1">
        <f>COUNTIFS($D$3:$D$929,"12",$F$3:$F$929,"1",$G$3:$G$929,"M")</f>
        <v>2</v>
      </c>
      <c r="F944" s="1">
        <f>COUNTIFS($D$3:$D$929,"12",$F$3:$F$929,"3",$G$3:$G$929,"V")</f>
        <v>35</v>
      </c>
      <c r="G944" s="1">
        <f>COUNTIFS($D$3:$D$929,"12",$F$3:$F$929,"3",$G$3:$G$929,"R")</f>
        <v>19</v>
      </c>
      <c r="H944" s="1">
        <f>COUNTIFS($D$3:$D$929,"12",$F$3:$F$929,"3",$G$3:$G$929,"M")</f>
        <v>0</v>
      </c>
      <c r="I944" s="1">
        <f>SUM(C944:G944)</f>
        <v>129</v>
      </c>
      <c r="AI944" s="18" t="s">
        <v>109</v>
      </c>
      <c r="AJ944" s="18"/>
      <c r="AK944" s="18"/>
      <c r="AL944" s="18"/>
      <c r="AM944" s="18"/>
      <c r="AN944" s="18"/>
      <c r="AO944" s="18"/>
      <c r="AP944" s="18"/>
      <c r="AQ944" s="18"/>
      <c r="AS944" s="8">
        <f t="shared" ref="AS944:BP944" si="949">AVERAGEIF($D$3:$D$929,"12",AQ$3:AQ$929)</f>
        <v>0.14326229508196719</v>
      </c>
      <c r="AT944" s="8">
        <f t="shared" si="949"/>
        <v>5.5155737704917975E-2</v>
      </c>
      <c r="AU944" s="8">
        <f t="shared" si="949"/>
        <v>4.9467213114754112E-2</v>
      </c>
      <c r="AV944" s="8">
        <f t="shared" si="949"/>
        <v>9.3140495867765217E-4</v>
      </c>
      <c r="AW944" s="8">
        <f t="shared" si="949"/>
        <v>6.1653278688524583E-2</v>
      </c>
      <c r="AX944" s="8">
        <f t="shared" si="949"/>
        <v>1.5911594202898623E-2</v>
      </c>
      <c r="AY944" s="8">
        <f t="shared" si="949"/>
        <v>1.600000000000008E-2</v>
      </c>
      <c r="AZ944" s="8">
        <f t="shared" si="949"/>
        <v>2.4550724637681261E-2</v>
      </c>
      <c r="BA944" s="8">
        <f t="shared" si="949"/>
        <v>1.1319672131147563E-2</v>
      </c>
      <c r="BB944" s="8">
        <f t="shared" si="949"/>
        <v>6.1073770491803575E-3</v>
      </c>
      <c r="BC944" s="8">
        <f t="shared" si="949"/>
        <v>0.16437704918032792</v>
      </c>
      <c r="BD944" s="8">
        <f t="shared" si="949"/>
        <v>0.18776229508196712</v>
      </c>
      <c r="BE944" s="8">
        <f t="shared" si="949"/>
        <v>0.14434426229508196</v>
      </c>
      <c r="BF944" s="8">
        <f t="shared" si="949"/>
        <v>2.9196721311475406E-2</v>
      </c>
      <c r="BG944" s="8">
        <f t="shared" si="949"/>
        <v>2.6180327868852524E-2</v>
      </c>
      <c r="BH944" s="8">
        <f t="shared" si="949"/>
        <v>-0.13823529411764721</v>
      </c>
      <c r="BI944" s="8">
        <f t="shared" si="949"/>
        <v>-5.5285714285714369E-2</v>
      </c>
      <c r="BJ944" s="8" t="e">
        <f t="shared" si="949"/>
        <v>#DIV/0!</v>
      </c>
      <c r="BK944" s="8" t="e">
        <f t="shared" si="949"/>
        <v>#DIV/0!</v>
      </c>
      <c r="BL944" s="8" t="e">
        <f t="shared" si="949"/>
        <v>#DIV/0!</v>
      </c>
      <c r="BM944" s="8" t="e">
        <f t="shared" si="949"/>
        <v>#DIV/0!</v>
      </c>
      <c r="BN944" s="8" t="e">
        <f t="shared" si="949"/>
        <v>#DIV/0!</v>
      </c>
      <c r="BO944" s="8" t="e">
        <f t="shared" si="949"/>
        <v>#DIV/0!</v>
      </c>
      <c r="BP944" s="8" t="e">
        <f t="shared" si="949"/>
        <v>#DIV/0!</v>
      </c>
      <c r="BQ944" s="8"/>
      <c r="BR944" s="8">
        <f t="shared" ref="BR944:CO944" si="950">AVERAGEIF($D$3:$D$929,"12",BP$3:BP$929)</f>
        <v>0.30227868852459006</v>
      </c>
      <c r="BS944" s="8">
        <f t="shared" si="950"/>
        <v>0.25697540983606543</v>
      </c>
      <c r="BT944" s="8">
        <f t="shared" si="950"/>
        <v>0.13418852459016389</v>
      </c>
      <c r="BU944" s="8">
        <f t="shared" si="950"/>
        <v>0.10149338842975217</v>
      </c>
      <c r="BV944" s="8">
        <f t="shared" si="950"/>
        <v>9.2112295081967138E-2</v>
      </c>
      <c r="BW944" s="8">
        <f t="shared" si="950"/>
        <v>3.2291304347826136E-2</v>
      </c>
      <c r="BX944" s="8">
        <f t="shared" si="950"/>
        <v>3.118840579710153E-2</v>
      </c>
      <c r="BY944" s="8">
        <f t="shared" si="950"/>
        <v>3.3913043478260921E-2</v>
      </c>
      <c r="BZ944" s="8">
        <f t="shared" si="950"/>
        <v>3.1450819672131071E-2</v>
      </c>
      <c r="CA944" s="8">
        <f t="shared" si="950"/>
        <v>2.8548360655737747E-2</v>
      </c>
      <c r="CB944" s="8">
        <f t="shared" si="950"/>
        <v>0.2300163934426232</v>
      </c>
      <c r="CC944" s="8">
        <f t="shared" si="950"/>
        <v>0.23849999999999996</v>
      </c>
      <c r="CD944" s="8">
        <f t="shared" si="950"/>
        <v>0.23122950819672139</v>
      </c>
      <c r="CE944" s="8">
        <f t="shared" si="950"/>
        <v>0.1903770491803278</v>
      </c>
      <c r="CF944" s="8">
        <f t="shared" si="950"/>
        <v>0.24383606557377052</v>
      </c>
      <c r="CG944" s="8">
        <f t="shared" si="950"/>
        <v>0.2383361344537816</v>
      </c>
      <c r="CH944" s="8">
        <f t="shared" si="950"/>
        <v>0.1009579831932774</v>
      </c>
      <c r="CI944" s="8" t="e">
        <f t="shared" si="950"/>
        <v>#DIV/0!</v>
      </c>
      <c r="CJ944" s="8" t="e">
        <f t="shared" si="950"/>
        <v>#DIV/0!</v>
      </c>
      <c r="CK944" s="8" t="e">
        <f t="shared" si="950"/>
        <v>#DIV/0!</v>
      </c>
      <c r="CL944" s="8" t="e">
        <f t="shared" si="950"/>
        <v>#DIV/0!</v>
      </c>
      <c r="CM944" s="8" t="e">
        <f t="shared" si="950"/>
        <v>#DIV/0!</v>
      </c>
      <c r="CN944" s="8" t="e">
        <f t="shared" si="950"/>
        <v>#DIV/0!</v>
      </c>
      <c r="CO944" s="8" t="e">
        <f t="shared" si="950"/>
        <v>#DIV/0!</v>
      </c>
      <c r="CP944" s="18" t="s">
        <v>302</v>
      </c>
    </row>
    <row r="945" spans="2:94">
      <c r="B945" s="18" t="s">
        <v>565</v>
      </c>
      <c r="C945" s="1">
        <f>COUNTIFS($D$3:$D$929,"35",$F$3:$F$929,"1",$G$3:$G$929,"V")</f>
        <v>112</v>
      </c>
      <c r="D945" s="1">
        <f>COUNTIFS($D$3:$D$929,"35",$F$3:$F$929,"1",$G$3:$G$929,"R")</f>
        <v>76</v>
      </c>
      <c r="E945" s="1">
        <f>COUNTIFS($D$3:$D$929,"35",$F$3:$F$929,"1",$G$3:$G$929,"M")</f>
        <v>2</v>
      </c>
      <c r="F945" s="1">
        <f>COUNTIFS($D$3:$D$929,"35",$F$3:$F$929,"3",$G$3:$G$929,"V")</f>
        <v>100</v>
      </c>
      <c r="G945" s="1">
        <f>COUNTIFS($D$3:$D$929,"35",$F$3:$F$929,"3",$G$3:$G$929,"R")</f>
        <v>28</v>
      </c>
      <c r="H945" s="1">
        <f>COUNTIFS($D$3:$D$929,"35",$F$3:$F$929,"3",$G$3:$G$929,"M")</f>
        <v>0</v>
      </c>
      <c r="I945" s="1">
        <f>SUM(C945:G945)</f>
        <v>318</v>
      </c>
      <c r="AI945" s="18" t="s">
        <v>84</v>
      </c>
      <c r="AS945" s="8" t="e">
        <f t="shared" ref="AS945:BP945" si="951">AVERAGEIF($D$3:$D$929,"34",AQ$3:AQ$929)</f>
        <v>#DIV/0!</v>
      </c>
      <c r="AT945" s="8" t="e">
        <f t="shared" si="951"/>
        <v>#DIV/0!</v>
      </c>
      <c r="AU945" s="8" t="e">
        <f t="shared" si="951"/>
        <v>#DIV/0!</v>
      </c>
      <c r="AV945" s="8" t="e">
        <f t="shared" si="951"/>
        <v>#DIV/0!</v>
      </c>
      <c r="AW945" s="8" t="e">
        <f t="shared" si="951"/>
        <v>#DIV/0!</v>
      </c>
      <c r="AX945" s="8" t="e">
        <f t="shared" si="951"/>
        <v>#DIV/0!</v>
      </c>
      <c r="AY945" s="8" t="e">
        <f t="shared" si="951"/>
        <v>#DIV/0!</v>
      </c>
      <c r="AZ945" s="8" t="e">
        <f t="shared" si="951"/>
        <v>#DIV/0!</v>
      </c>
      <c r="BA945" s="8" t="e">
        <f t="shared" si="951"/>
        <v>#DIV/0!</v>
      </c>
      <c r="BB945" s="8" t="e">
        <f t="shared" si="951"/>
        <v>#DIV/0!</v>
      </c>
      <c r="BC945" s="8" t="e">
        <f t="shared" si="951"/>
        <v>#DIV/0!</v>
      </c>
      <c r="BD945" s="8" t="e">
        <f t="shared" si="951"/>
        <v>#DIV/0!</v>
      </c>
      <c r="BE945" s="8" t="e">
        <f t="shared" si="951"/>
        <v>#DIV/0!</v>
      </c>
      <c r="BF945" s="8" t="e">
        <f t="shared" si="951"/>
        <v>#DIV/0!</v>
      </c>
      <c r="BG945" s="8" t="e">
        <f t="shared" si="951"/>
        <v>#DIV/0!</v>
      </c>
      <c r="BH945" s="8" t="e">
        <f t="shared" si="951"/>
        <v>#DIV/0!</v>
      </c>
      <c r="BI945" s="8" t="e">
        <f t="shared" si="951"/>
        <v>#DIV/0!</v>
      </c>
      <c r="BJ945" s="8" t="e">
        <f t="shared" si="951"/>
        <v>#DIV/0!</v>
      </c>
      <c r="BK945" s="8" t="e">
        <f t="shared" si="951"/>
        <v>#DIV/0!</v>
      </c>
      <c r="BL945" s="8" t="e">
        <f t="shared" si="951"/>
        <v>#DIV/0!</v>
      </c>
      <c r="BM945" s="8" t="e">
        <f t="shared" si="951"/>
        <v>#DIV/0!</v>
      </c>
      <c r="BN945" s="8" t="e">
        <f t="shared" si="951"/>
        <v>#DIV/0!</v>
      </c>
      <c r="BO945" s="8" t="e">
        <f t="shared" si="951"/>
        <v>#DIV/0!</v>
      </c>
      <c r="BP945" s="8" t="e">
        <f t="shared" si="951"/>
        <v>#DIV/0!</v>
      </c>
      <c r="BR945" s="8" t="e">
        <f t="shared" ref="BR945:CO945" si="952">AVERAGEIF($D$3:$D$929,"34",BP$3:BP$929)</f>
        <v>#DIV/0!</v>
      </c>
      <c r="BS945" s="8" t="e">
        <f t="shared" si="952"/>
        <v>#DIV/0!</v>
      </c>
      <c r="BT945" s="8" t="e">
        <f t="shared" si="952"/>
        <v>#DIV/0!</v>
      </c>
      <c r="BU945" s="8" t="e">
        <f t="shared" si="952"/>
        <v>#DIV/0!</v>
      </c>
      <c r="BV945" s="8" t="e">
        <f t="shared" si="952"/>
        <v>#DIV/0!</v>
      </c>
      <c r="BW945" s="8" t="e">
        <f t="shared" si="952"/>
        <v>#DIV/0!</v>
      </c>
      <c r="BX945" s="8" t="e">
        <f t="shared" si="952"/>
        <v>#DIV/0!</v>
      </c>
      <c r="BY945" s="8" t="e">
        <f t="shared" si="952"/>
        <v>#DIV/0!</v>
      </c>
      <c r="BZ945" s="8" t="e">
        <f t="shared" si="952"/>
        <v>#DIV/0!</v>
      </c>
      <c r="CA945" s="8" t="e">
        <f t="shared" si="952"/>
        <v>#DIV/0!</v>
      </c>
      <c r="CB945" s="8" t="e">
        <f t="shared" si="952"/>
        <v>#DIV/0!</v>
      </c>
      <c r="CC945" s="8" t="e">
        <f t="shared" si="952"/>
        <v>#DIV/0!</v>
      </c>
      <c r="CD945" s="8" t="e">
        <f t="shared" si="952"/>
        <v>#DIV/0!</v>
      </c>
      <c r="CE945" s="8" t="e">
        <f t="shared" si="952"/>
        <v>#DIV/0!</v>
      </c>
      <c r="CF945" s="8" t="e">
        <f t="shared" si="952"/>
        <v>#DIV/0!</v>
      </c>
      <c r="CG945" s="8" t="e">
        <f t="shared" si="952"/>
        <v>#DIV/0!</v>
      </c>
      <c r="CH945" s="8" t="e">
        <f t="shared" si="952"/>
        <v>#DIV/0!</v>
      </c>
      <c r="CI945" s="8" t="e">
        <f t="shared" si="952"/>
        <v>#DIV/0!</v>
      </c>
      <c r="CJ945" s="8" t="e">
        <f t="shared" si="952"/>
        <v>#DIV/0!</v>
      </c>
      <c r="CK945" s="8" t="e">
        <f t="shared" si="952"/>
        <v>#DIV/0!</v>
      </c>
      <c r="CL945" s="8" t="e">
        <f t="shared" si="952"/>
        <v>#DIV/0!</v>
      </c>
      <c r="CM945" s="8" t="e">
        <f t="shared" si="952"/>
        <v>#DIV/0!</v>
      </c>
      <c r="CN945" s="8" t="e">
        <f t="shared" si="952"/>
        <v>#DIV/0!</v>
      </c>
      <c r="CO945" s="8" t="e">
        <f t="shared" si="952"/>
        <v>#DIV/0!</v>
      </c>
      <c r="CP945" s="18" t="s">
        <v>303</v>
      </c>
    </row>
    <row r="946" spans="2:94">
      <c r="B946" s="18" t="s">
        <v>566</v>
      </c>
      <c r="C946" s="1">
        <f>COUNTIFS($D$3:$D$929,"69",$F$3:$F$929,"1",$G$3:$G$929,"V")</f>
        <v>145</v>
      </c>
      <c r="D946" s="1">
        <f>COUNTIFS($D$3:$D$929,"69",$F$3:$F$929,"1",$G$3:$G$929,"R")</f>
        <v>75</v>
      </c>
      <c r="E946" s="1">
        <f>COUNTIFS($D$3:$D$929,"69",$F$3:$F$929,"1",$G$3:$G$929,"M")</f>
        <v>3</v>
      </c>
      <c r="F946" s="1">
        <f>COUNTIFS($D$3:$D$929,"69",$F$3:$F$929,"3",$G$3:$G$929,"V")</f>
        <v>105</v>
      </c>
      <c r="G946" s="1">
        <f>COUNTIFS($D$3:$D$929,"69",$F$3:$F$929,"3",$G$3:$G$929,"R")</f>
        <v>10</v>
      </c>
      <c r="H946" s="1">
        <f>COUNTIFS($D$3:$D$929,"69",$F$3:$F$929,"3",$G$3:$G$929,"M")</f>
        <v>0</v>
      </c>
      <c r="I946" s="1">
        <f>SUM(C946:G946)</f>
        <v>338</v>
      </c>
      <c r="AI946" s="18" t="s">
        <v>142</v>
      </c>
      <c r="AS946" s="8" t="e">
        <f t="shared" ref="AS946:BP946" si="953">AVERAGEIF($D$3:$D$929,"56",AQ$3:AQ$929)</f>
        <v>#DIV/0!</v>
      </c>
      <c r="AT946" s="8" t="e">
        <f t="shared" si="953"/>
        <v>#DIV/0!</v>
      </c>
      <c r="AU946" s="8" t="e">
        <f t="shared" si="953"/>
        <v>#DIV/0!</v>
      </c>
      <c r="AV946" s="8" t="e">
        <f t="shared" si="953"/>
        <v>#DIV/0!</v>
      </c>
      <c r="AW946" s="8" t="e">
        <f t="shared" si="953"/>
        <v>#DIV/0!</v>
      </c>
      <c r="AX946" s="8" t="e">
        <f t="shared" si="953"/>
        <v>#DIV/0!</v>
      </c>
      <c r="AY946" s="8" t="e">
        <f t="shared" si="953"/>
        <v>#DIV/0!</v>
      </c>
      <c r="AZ946" s="8" t="e">
        <f t="shared" si="953"/>
        <v>#DIV/0!</v>
      </c>
      <c r="BA946" s="8" t="e">
        <f t="shared" si="953"/>
        <v>#DIV/0!</v>
      </c>
      <c r="BB946" s="8" t="e">
        <f t="shared" si="953"/>
        <v>#DIV/0!</v>
      </c>
      <c r="BC946" s="8" t="e">
        <f t="shared" si="953"/>
        <v>#DIV/0!</v>
      </c>
      <c r="BD946" s="8" t="e">
        <f t="shared" si="953"/>
        <v>#DIV/0!</v>
      </c>
      <c r="BE946" s="8" t="e">
        <f t="shared" si="953"/>
        <v>#DIV/0!</v>
      </c>
      <c r="BF946" s="8" t="e">
        <f t="shared" si="953"/>
        <v>#DIV/0!</v>
      </c>
      <c r="BG946" s="8" t="e">
        <f t="shared" si="953"/>
        <v>#DIV/0!</v>
      </c>
      <c r="BH946" s="8" t="e">
        <f t="shared" si="953"/>
        <v>#DIV/0!</v>
      </c>
      <c r="BI946" s="8" t="e">
        <f t="shared" si="953"/>
        <v>#DIV/0!</v>
      </c>
      <c r="BJ946" s="8" t="e">
        <f t="shared" si="953"/>
        <v>#DIV/0!</v>
      </c>
      <c r="BK946" s="8" t="e">
        <f t="shared" si="953"/>
        <v>#DIV/0!</v>
      </c>
      <c r="BL946" s="8" t="e">
        <f t="shared" si="953"/>
        <v>#DIV/0!</v>
      </c>
      <c r="BM946" s="8" t="e">
        <f t="shared" si="953"/>
        <v>#DIV/0!</v>
      </c>
      <c r="BN946" s="8" t="e">
        <f t="shared" si="953"/>
        <v>#DIV/0!</v>
      </c>
      <c r="BO946" s="8" t="e">
        <f t="shared" si="953"/>
        <v>#DIV/0!</v>
      </c>
      <c r="BP946" s="8" t="e">
        <f t="shared" si="953"/>
        <v>#DIV/0!</v>
      </c>
      <c r="BR946" s="8" t="e">
        <f t="shared" ref="BR946:CO946" si="954">AVERAGEIF($D$3:$D$929,"56",BP$3:BP$929)</f>
        <v>#DIV/0!</v>
      </c>
      <c r="BS946" s="8" t="e">
        <f t="shared" si="954"/>
        <v>#DIV/0!</v>
      </c>
      <c r="BT946" s="8" t="e">
        <f t="shared" si="954"/>
        <v>#DIV/0!</v>
      </c>
      <c r="BU946" s="8" t="e">
        <f t="shared" si="954"/>
        <v>#DIV/0!</v>
      </c>
      <c r="BV946" s="8" t="e">
        <f t="shared" si="954"/>
        <v>#DIV/0!</v>
      </c>
      <c r="BW946" s="8" t="e">
        <f t="shared" si="954"/>
        <v>#DIV/0!</v>
      </c>
      <c r="BX946" s="8" t="e">
        <f t="shared" si="954"/>
        <v>#DIV/0!</v>
      </c>
      <c r="BY946" s="8" t="e">
        <f t="shared" si="954"/>
        <v>#DIV/0!</v>
      </c>
      <c r="BZ946" s="8" t="e">
        <f t="shared" si="954"/>
        <v>#DIV/0!</v>
      </c>
      <c r="CA946" s="8" t="e">
        <f t="shared" si="954"/>
        <v>#DIV/0!</v>
      </c>
      <c r="CB946" s="8" t="e">
        <f t="shared" si="954"/>
        <v>#DIV/0!</v>
      </c>
      <c r="CC946" s="8" t="e">
        <f t="shared" si="954"/>
        <v>#DIV/0!</v>
      </c>
      <c r="CD946" s="8" t="e">
        <f t="shared" si="954"/>
        <v>#DIV/0!</v>
      </c>
      <c r="CE946" s="8" t="e">
        <f t="shared" si="954"/>
        <v>#DIV/0!</v>
      </c>
      <c r="CF946" s="8" t="e">
        <f t="shared" si="954"/>
        <v>#DIV/0!</v>
      </c>
      <c r="CG946" s="8" t="e">
        <f t="shared" si="954"/>
        <v>#DIV/0!</v>
      </c>
      <c r="CH946" s="8" t="e">
        <f t="shared" si="954"/>
        <v>#DIV/0!</v>
      </c>
      <c r="CI946" s="8" t="e">
        <f t="shared" si="954"/>
        <v>#DIV/0!</v>
      </c>
      <c r="CJ946" s="8" t="e">
        <f t="shared" si="954"/>
        <v>#DIV/0!</v>
      </c>
      <c r="CK946" s="8" t="e">
        <f t="shared" si="954"/>
        <v>#DIV/0!</v>
      </c>
      <c r="CL946" s="8" t="e">
        <f t="shared" si="954"/>
        <v>#DIV/0!</v>
      </c>
      <c r="CM946" s="8" t="e">
        <f t="shared" si="954"/>
        <v>#DIV/0!</v>
      </c>
      <c r="CN946" s="8" t="e">
        <f t="shared" si="954"/>
        <v>#DIV/0!</v>
      </c>
      <c r="CO946" s="8" t="e">
        <f t="shared" si="954"/>
        <v>#DIV/0!</v>
      </c>
      <c r="CP946" s="18" t="s">
        <v>143</v>
      </c>
    </row>
    <row r="947" spans="2:94">
      <c r="B947" s="18" t="s">
        <v>571</v>
      </c>
      <c r="C947" s="1">
        <f>COUNTIFS($D$3:$D$929,"1016",$F$3:$F$929,"1",$G$3:$G$929,"V")</f>
        <v>74</v>
      </c>
      <c r="D947" s="1">
        <f>COUNTIFS($D$3:$D$929,"1016",$F$3:$F$929,"1",$G$3:$G$929,"R")</f>
        <v>19</v>
      </c>
      <c r="E947" s="1">
        <f>COUNTIFS($D$3:$D$929,"1016",$F$3:$F$929,"1",$G$3:$G$929,"M")</f>
        <v>1</v>
      </c>
      <c r="F947" s="1">
        <f>COUNTIFS($D$3:$D$929,"1016",$F$3:$F$929,"3",$G$3:$G$929,"V")</f>
        <v>43</v>
      </c>
      <c r="G947" s="1">
        <f>COUNTIFS($D$3:$D$929,"1016",$F$3:$F$929,"3",$G$3:$G$929,"R")</f>
        <v>4</v>
      </c>
      <c r="H947" s="1">
        <f>COUNTIFS($D$3:$D$929,"1016",$F$3:$F$929,"3",$G$3:$G$929,"M")</f>
        <v>1</v>
      </c>
      <c r="I947" s="1">
        <f>SUM(C947:G947)</f>
        <v>141</v>
      </c>
      <c r="AI947" s="18" t="s">
        <v>177</v>
      </c>
      <c r="AS947" s="8" t="e">
        <f t="shared" ref="AS947:BP947" si="955">AVERAGEIF($D$3:$D$929,"78",AQ$3:AQ$929)</f>
        <v>#DIV/0!</v>
      </c>
      <c r="AT947" s="8" t="e">
        <f t="shared" si="955"/>
        <v>#DIV/0!</v>
      </c>
      <c r="AU947" s="8" t="e">
        <f t="shared" si="955"/>
        <v>#DIV/0!</v>
      </c>
      <c r="AV947" s="8" t="e">
        <f t="shared" si="955"/>
        <v>#DIV/0!</v>
      </c>
      <c r="AW947" s="8" t="e">
        <f t="shared" si="955"/>
        <v>#DIV/0!</v>
      </c>
      <c r="AX947" s="8" t="e">
        <f t="shared" si="955"/>
        <v>#DIV/0!</v>
      </c>
      <c r="AY947" s="8" t="e">
        <f t="shared" si="955"/>
        <v>#DIV/0!</v>
      </c>
      <c r="AZ947" s="8" t="e">
        <f t="shared" si="955"/>
        <v>#DIV/0!</v>
      </c>
      <c r="BA947" s="8" t="e">
        <f t="shared" si="955"/>
        <v>#DIV/0!</v>
      </c>
      <c r="BB947" s="8" t="e">
        <f t="shared" si="955"/>
        <v>#DIV/0!</v>
      </c>
      <c r="BC947" s="8" t="e">
        <f t="shared" si="955"/>
        <v>#DIV/0!</v>
      </c>
      <c r="BD947" s="8" t="e">
        <f t="shared" si="955"/>
        <v>#DIV/0!</v>
      </c>
      <c r="BE947" s="8" t="e">
        <f t="shared" si="955"/>
        <v>#DIV/0!</v>
      </c>
      <c r="BF947" s="8" t="e">
        <f t="shared" si="955"/>
        <v>#DIV/0!</v>
      </c>
      <c r="BG947" s="8" t="e">
        <f t="shared" si="955"/>
        <v>#DIV/0!</v>
      </c>
      <c r="BH947" s="8" t="e">
        <f t="shared" si="955"/>
        <v>#DIV/0!</v>
      </c>
      <c r="BI947" s="8" t="e">
        <f t="shared" si="955"/>
        <v>#DIV/0!</v>
      </c>
      <c r="BJ947" s="8" t="e">
        <f t="shared" si="955"/>
        <v>#DIV/0!</v>
      </c>
      <c r="BK947" s="8" t="e">
        <f t="shared" si="955"/>
        <v>#DIV/0!</v>
      </c>
      <c r="BL947" s="8" t="e">
        <f t="shared" si="955"/>
        <v>#DIV/0!</v>
      </c>
      <c r="BM947" s="8" t="e">
        <f t="shared" si="955"/>
        <v>#DIV/0!</v>
      </c>
      <c r="BN947" s="8" t="e">
        <f t="shared" si="955"/>
        <v>#DIV/0!</v>
      </c>
      <c r="BO947" s="8" t="e">
        <f t="shared" si="955"/>
        <v>#DIV/0!</v>
      </c>
      <c r="BP947" s="8" t="e">
        <f t="shared" si="955"/>
        <v>#DIV/0!</v>
      </c>
      <c r="BR947" s="8" t="e">
        <f t="shared" ref="BR947:CO947" si="956">AVERAGEIF($D$3:$D$929,"78",BP$3:BP$929)</f>
        <v>#DIV/0!</v>
      </c>
      <c r="BS947" s="8" t="e">
        <f t="shared" si="956"/>
        <v>#DIV/0!</v>
      </c>
      <c r="BT947" s="8" t="e">
        <f t="shared" si="956"/>
        <v>#DIV/0!</v>
      </c>
      <c r="BU947" s="8" t="e">
        <f t="shared" si="956"/>
        <v>#DIV/0!</v>
      </c>
      <c r="BV947" s="8" t="e">
        <f t="shared" si="956"/>
        <v>#DIV/0!</v>
      </c>
      <c r="BW947" s="8" t="e">
        <f t="shared" si="956"/>
        <v>#DIV/0!</v>
      </c>
      <c r="BX947" s="8" t="e">
        <f t="shared" si="956"/>
        <v>#DIV/0!</v>
      </c>
      <c r="BY947" s="8" t="e">
        <f t="shared" si="956"/>
        <v>#DIV/0!</v>
      </c>
      <c r="BZ947" s="8" t="e">
        <f t="shared" si="956"/>
        <v>#DIV/0!</v>
      </c>
      <c r="CA947" s="8" t="e">
        <f t="shared" si="956"/>
        <v>#DIV/0!</v>
      </c>
      <c r="CB947" s="8" t="e">
        <f t="shared" si="956"/>
        <v>#DIV/0!</v>
      </c>
      <c r="CC947" s="8" t="e">
        <f t="shared" si="956"/>
        <v>#DIV/0!</v>
      </c>
      <c r="CD947" s="8" t="e">
        <f t="shared" si="956"/>
        <v>#DIV/0!</v>
      </c>
      <c r="CE947" s="8" t="e">
        <f t="shared" si="956"/>
        <v>#DIV/0!</v>
      </c>
      <c r="CF947" s="8" t="e">
        <f t="shared" si="956"/>
        <v>#DIV/0!</v>
      </c>
      <c r="CG947" s="8" t="e">
        <f t="shared" si="956"/>
        <v>#DIV/0!</v>
      </c>
      <c r="CH947" s="8" t="e">
        <f t="shared" si="956"/>
        <v>#DIV/0!</v>
      </c>
      <c r="CI947" s="8" t="e">
        <f t="shared" si="956"/>
        <v>#DIV/0!</v>
      </c>
      <c r="CJ947" s="8" t="e">
        <f t="shared" si="956"/>
        <v>#DIV/0!</v>
      </c>
      <c r="CK947" s="8" t="e">
        <f t="shared" si="956"/>
        <v>#DIV/0!</v>
      </c>
      <c r="CL947" s="8" t="e">
        <f t="shared" si="956"/>
        <v>#DIV/0!</v>
      </c>
      <c r="CM947" s="8" t="e">
        <f t="shared" si="956"/>
        <v>#DIV/0!</v>
      </c>
      <c r="CN947" s="8" t="e">
        <f t="shared" si="956"/>
        <v>#DIV/0!</v>
      </c>
      <c r="CO947" s="8" t="e">
        <f t="shared" si="956"/>
        <v>#DIV/0!</v>
      </c>
      <c r="CP947" s="18" t="s">
        <v>304</v>
      </c>
    </row>
    <row r="948" spans="2:94">
      <c r="C948" s="1">
        <f t="shared" ref="C948:H948" si="957">SUM(C944:C947)</f>
        <v>376</v>
      </c>
      <c r="D948" s="1">
        <f t="shared" si="957"/>
        <v>198</v>
      </c>
      <c r="E948" s="1">
        <f t="shared" si="957"/>
        <v>8</v>
      </c>
      <c r="F948" s="1">
        <f t="shared" si="957"/>
        <v>283</v>
      </c>
      <c r="G948" s="1">
        <f t="shared" si="957"/>
        <v>61</v>
      </c>
      <c r="H948" s="1">
        <f t="shared" si="957"/>
        <v>1</v>
      </c>
    </row>
    <row r="949" spans="2:94">
      <c r="C949" s="1">
        <f>SUM(C948:E948)</f>
        <v>582</v>
      </c>
      <c r="F949" s="1">
        <f>SUM(F948:G948)</f>
        <v>344</v>
      </c>
      <c r="BQ949" s="8" t="e">
        <f>AVERAGEIF($D$3:$D$929,OR("4","56"),BP$3:BP$929)</f>
        <v>#DIV/0!</v>
      </c>
      <c r="BR949" s="8" t="e">
        <f t="shared" ref="BR949:CG949" si="958">AVERAGEIF($D$3:$D$929,"4",BQ$3:BQ$929)</f>
        <v>#DIV/0!</v>
      </c>
      <c r="BS949" s="8" t="e">
        <f t="shared" si="958"/>
        <v>#DIV/0!</v>
      </c>
      <c r="BT949" s="8" t="e">
        <f t="shared" si="958"/>
        <v>#DIV/0!</v>
      </c>
      <c r="BU949" s="8" t="e">
        <f t="shared" si="958"/>
        <v>#DIV/0!</v>
      </c>
      <c r="BV949" s="8" t="e">
        <f t="shared" si="958"/>
        <v>#DIV/0!</v>
      </c>
      <c r="BW949" s="8" t="e">
        <f t="shared" si="958"/>
        <v>#DIV/0!</v>
      </c>
      <c r="BX949" s="8" t="e">
        <f t="shared" si="958"/>
        <v>#DIV/0!</v>
      </c>
      <c r="BY949" s="8" t="e">
        <f t="shared" si="958"/>
        <v>#DIV/0!</v>
      </c>
      <c r="BZ949" s="8" t="e">
        <f t="shared" si="958"/>
        <v>#DIV/0!</v>
      </c>
      <c r="CA949" s="8" t="e">
        <f t="shared" si="958"/>
        <v>#DIV/0!</v>
      </c>
      <c r="CB949" s="8" t="e">
        <f t="shared" si="958"/>
        <v>#DIV/0!</v>
      </c>
      <c r="CC949" s="8" t="e">
        <f t="shared" si="958"/>
        <v>#DIV/0!</v>
      </c>
      <c r="CD949" s="8" t="e">
        <f t="shared" si="958"/>
        <v>#DIV/0!</v>
      </c>
      <c r="CE949" s="8" t="e">
        <f t="shared" si="958"/>
        <v>#DIV/0!</v>
      </c>
      <c r="CF949" s="8" t="e">
        <f t="shared" si="958"/>
        <v>#DIV/0!</v>
      </c>
      <c r="CG949" s="8" t="e">
        <f t="shared" si="958"/>
        <v>#DIV/0!</v>
      </c>
      <c r="CH949" s="8"/>
      <c r="CI949" s="8"/>
      <c r="CJ949" s="8"/>
      <c r="CK949" s="8"/>
      <c r="CL949" s="8"/>
      <c r="CM949" s="8"/>
      <c r="CN949" s="8"/>
    </row>
  </sheetData>
  <mergeCells count="4">
    <mergeCell ref="B1:N1"/>
    <mergeCell ref="R1:AH1"/>
    <mergeCell ref="AQ1:BG1"/>
    <mergeCell ref="BP1:CF1"/>
  </mergeCells>
  <phoneticPr fontId="17" type="noConversion"/>
  <conditionalFormatting sqref="J3:J929">
    <cfRule type="cellIs" dxfId="8" priority="2" operator="lessThan">
      <formula>65</formula>
    </cfRule>
    <cfRule type="cellIs" dxfId="7" priority="3" operator="between">
      <formula>65</formula>
      <formula>85</formula>
    </cfRule>
    <cfRule type="cellIs" dxfId="6" priority="4" operator="greaterThan">
      <formula>85</formula>
    </cfRule>
  </conditionalFormatting>
  <conditionalFormatting sqref="BP3:CM929">
    <cfRule type="colorScale" priority="1">
      <colorScale>
        <cfvo type="percentile" val="5"/>
        <cfvo type="percentile" val="50"/>
        <cfvo type="percentile" val="95"/>
        <color theme="9" tint="0.79998168889431442"/>
        <color rgb="FFFFEB84"/>
        <color theme="5" tint="0.79998168889431442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67E3D-0F5A-C640-9CB6-4D76A6224572}">
  <dimension ref="A1:BP304"/>
  <sheetViews>
    <sheetView topLeftCell="A172" zoomScale="90" zoomScaleNormal="90" workbookViewId="0">
      <selection activeCell="H235" sqref="H235"/>
    </sheetView>
  </sheetViews>
  <sheetFormatPr baseColWidth="10" defaultRowHeight="16"/>
  <cols>
    <col min="1" max="1" width="4" customWidth="1"/>
    <col min="3" max="3" width="3.1640625" customWidth="1"/>
    <col min="4" max="4" width="4" customWidth="1"/>
    <col min="5" max="5" width="10.33203125" customWidth="1"/>
    <col min="6" max="6" width="4.5" customWidth="1"/>
    <col min="7" max="7" width="2.83203125" customWidth="1"/>
    <col min="8" max="8" width="3.6640625" customWidth="1"/>
    <col min="9" max="9" width="6.5" customWidth="1"/>
    <col min="10" max="10" width="7.1640625" customWidth="1"/>
    <col min="11" max="11" width="34.33203125" customWidth="1"/>
    <col min="12" max="12" width="3.1640625" customWidth="1"/>
    <col min="13" max="13" width="6.1640625" customWidth="1"/>
    <col min="14" max="14" width="8.83203125" customWidth="1"/>
    <col min="15" max="15" width="4.33203125" customWidth="1"/>
    <col min="16" max="32" width="6.83203125" customWidth="1"/>
    <col min="33" max="33" width="2.1640625" customWidth="1"/>
    <col min="34" max="34" width="7.1640625" bestFit="1" customWidth="1"/>
    <col min="35" max="37" width="7.83203125" bestFit="1" customWidth="1"/>
    <col min="38" max="38" width="7.1640625" bestFit="1" customWidth="1"/>
    <col min="39" max="39" width="7.83203125" bestFit="1" customWidth="1"/>
    <col min="40" max="43" width="7.1640625" bestFit="1" customWidth="1"/>
    <col min="44" max="44" width="6.83203125" bestFit="1" customWidth="1"/>
    <col min="45" max="45" width="13" bestFit="1" customWidth="1"/>
    <col min="46" max="50" width="6.83203125" bestFit="1" customWidth="1"/>
    <col min="51" max="51" width="2.1640625" customWidth="1"/>
    <col min="52" max="52" width="7.6640625" bestFit="1" customWidth="1"/>
    <col min="53" max="55" width="8.33203125" bestFit="1" customWidth="1"/>
    <col min="56" max="61" width="7.6640625" bestFit="1" customWidth="1"/>
    <col min="62" max="62" width="8.33203125" bestFit="1" customWidth="1"/>
    <col min="63" max="63" width="6.83203125" customWidth="1"/>
    <col min="64" max="68" width="8.33203125" bestFit="1" customWidth="1"/>
    <col min="69" max="69" width="2.33203125" customWidth="1"/>
  </cols>
  <sheetData>
    <row r="1" spans="1:68">
      <c r="A1" s="1"/>
      <c r="B1" s="140" t="s">
        <v>0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31"/>
      <c r="N1" s="31"/>
      <c r="O1" s="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3"/>
      <c r="AA1" s="143"/>
      <c r="AB1" s="143"/>
      <c r="AC1" s="143"/>
      <c r="AD1" s="143"/>
      <c r="AE1" s="143"/>
      <c r="AF1" s="143"/>
      <c r="AH1" s="141"/>
      <c r="AI1" s="141"/>
      <c r="AJ1" s="141"/>
      <c r="AK1" s="141"/>
      <c r="AL1" s="141"/>
      <c r="AM1" s="141"/>
      <c r="AN1" s="141"/>
      <c r="AO1" s="141"/>
      <c r="AP1" s="141"/>
      <c r="AQ1" s="141"/>
      <c r="AR1" s="143"/>
      <c r="AS1" s="143"/>
      <c r="AT1" s="143"/>
      <c r="AU1" s="143"/>
      <c r="AV1" s="143"/>
      <c r="AW1" s="143"/>
      <c r="AX1" s="143"/>
      <c r="AZ1" s="141"/>
      <c r="BA1" s="141"/>
      <c r="BB1" s="141"/>
      <c r="BC1" s="141"/>
      <c r="BD1" s="141"/>
      <c r="BE1" s="141"/>
      <c r="BF1" s="141"/>
      <c r="BG1" s="141"/>
      <c r="BH1" s="141"/>
      <c r="BI1" s="141"/>
      <c r="BJ1" s="143"/>
      <c r="BK1" s="143"/>
      <c r="BL1" s="143"/>
      <c r="BM1" s="143"/>
      <c r="BN1" s="143"/>
      <c r="BO1" s="143"/>
      <c r="BP1" s="143"/>
    </row>
    <row r="2" spans="1:68" ht="105">
      <c r="A2" s="1"/>
      <c r="B2" s="21" t="s">
        <v>3</v>
      </c>
      <c r="C2" s="21" t="s">
        <v>4</v>
      </c>
      <c r="D2" s="21" t="s">
        <v>121</v>
      </c>
      <c r="E2" s="21" t="s">
        <v>5</v>
      </c>
      <c r="F2" s="21" t="s">
        <v>601</v>
      </c>
      <c r="G2" s="21" t="s">
        <v>6</v>
      </c>
      <c r="H2" s="21" t="s">
        <v>231</v>
      </c>
      <c r="I2" s="22" t="s">
        <v>376</v>
      </c>
      <c r="J2" s="21" t="s">
        <v>7</v>
      </c>
      <c r="K2" s="102" t="s">
        <v>506</v>
      </c>
      <c r="L2" s="21" t="s">
        <v>570</v>
      </c>
      <c r="M2" s="21" t="s">
        <v>223</v>
      </c>
      <c r="N2" s="21" t="s">
        <v>224</v>
      </c>
      <c r="O2" s="3"/>
      <c r="P2" s="21" t="s">
        <v>505</v>
      </c>
      <c r="Q2" s="21" t="s">
        <v>507</v>
      </c>
      <c r="R2" s="21" t="s">
        <v>508</v>
      </c>
      <c r="S2" s="21" t="s">
        <v>559</v>
      </c>
      <c r="T2" s="21" t="s">
        <v>509</v>
      </c>
      <c r="U2" s="21" t="s">
        <v>512</v>
      </c>
      <c r="V2" s="21" t="s">
        <v>510</v>
      </c>
      <c r="W2" s="21" t="s">
        <v>511</v>
      </c>
      <c r="X2" s="21" t="s">
        <v>514</v>
      </c>
      <c r="Y2" s="21" t="s">
        <v>513</v>
      </c>
      <c r="Z2" s="21" t="s">
        <v>218</v>
      </c>
      <c r="AA2" s="21" t="s">
        <v>220</v>
      </c>
      <c r="AB2" s="21" t="s">
        <v>219</v>
      </c>
      <c r="AC2" s="21" t="s">
        <v>213</v>
      </c>
      <c r="AD2" s="21" t="s">
        <v>212</v>
      </c>
      <c r="AE2" s="21" t="s">
        <v>222</v>
      </c>
      <c r="AF2" s="21" t="s">
        <v>221</v>
      </c>
      <c r="AH2" s="21" t="s">
        <v>505</v>
      </c>
      <c r="AI2" s="21" t="s">
        <v>507</v>
      </c>
      <c r="AJ2" s="21" t="s">
        <v>508</v>
      </c>
      <c r="AK2" s="21" t="s">
        <v>559</v>
      </c>
      <c r="AL2" s="21" t="s">
        <v>509</v>
      </c>
      <c r="AM2" s="21" t="s">
        <v>512</v>
      </c>
      <c r="AN2" s="21" t="s">
        <v>510</v>
      </c>
      <c r="AO2" s="21" t="s">
        <v>511</v>
      </c>
      <c r="AP2" s="21" t="s">
        <v>514</v>
      </c>
      <c r="AQ2" s="21" t="s">
        <v>513</v>
      </c>
      <c r="AR2" s="21" t="s">
        <v>218</v>
      </c>
      <c r="AS2" s="21" t="s">
        <v>220</v>
      </c>
      <c r="AT2" s="21" t="s">
        <v>219</v>
      </c>
      <c r="AU2" s="21" t="s">
        <v>213</v>
      </c>
      <c r="AV2" s="21" t="s">
        <v>212</v>
      </c>
      <c r="AW2" s="21" t="s">
        <v>222</v>
      </c>
      <c r="AX2" s="21" t="s">
        <v>221</v>
      </c>
      <c r="AZ2" s="21" t="s">
        <v>505</v>
      </c>
      <c r="BA2" s="21" t="s">
        <v>507</v>
      </c>
      <c r="BB2" s="21" t="s">
        <v>508</v>
      </c>
      <c r="BC2" s="21" t="s">
        <v>559</v>
      </c>
      <c r="BD2" s="21" t="s">
        <v>509</v>
      </c>
      <c r="BE2" s="21" t="s">
        <v>512</v>
      </c>
      <c r="BF2" s="21" t="s">
        <v>510</v>
      </c>
      <c r="BG2" s="21" t="s">
        <v>511</v>
      </c>
      <c r="BH2" s="21" t="s">
        <v>514</v>
      </c>
      <c r="BI2" s="21" t="s">
        <v>513</v>
      </c>
      <c r="BJ2" s="21" t="s">
        <v>218</v>
      </c>
      <c r="BK2" s="21" t="s">
        <v>220</v>
      </c>
      <c r="BL2" s="21" t="s">
        <v>219</v>
      </c>
      <c r="BM2" s="21" t="s">
        <v>213</v>
      </c>
      <c r="BN2" s="21" t="s">
        <v>212</v>
      </c>
      <c r="BO2" s="21" t="s">
        <v>222</v>
      </c>
      <c r="BP2" s="21" t="s">
        <v>221</v>
      </c>
    </row>
    <row r="3" spans="1:68">
      <c r="A3" s="1">
        <v>1</v>
      </c>
      <c r="B3" s="2" t="s">
        <v>562</v>
      </c>
      <c r="C3" s="4">
        <v>2</v>
      </c>
      <c r="D3" s="4">
        <f>_xlfn.SWITCH(C3,1,12,2,12,3,35,4,35,5,35)</f>
        <v>12</v>
      </c>
      <c r="E3" s="4" t="s">
        <v>502</v>
      </c>
      <c r="F3" s="4">
        <v>2</v>
      </c>
      <c r="G3" s="4" t="s">
        <v>13</v>
      </c>
      <c r="H3" s="4"/>
      <c r="I3" s="1">
        <v>3.0000000000000001E-3</v>
      </c>
      <c r="J3" s="41">
        <v>0.95499999999999996</v>
      </c>
      <c r="K3" s="7" t="s">
        <v>242</v>
      </c>
      <c r="L3" s="4" t="s">
        <v>15</v>
      </c>
      <c r="M3" s="23">
        <v>0.95</v>
      </c>
      <c r="N3" s="1" t="s">
        <v>206</v>
      </c>
      <c r="O3" s="3" t="s">
        <v>227</v>
      </c>
      <c r="P3" s="23">
        <v>1.29</v>
      </c>
      <c r="Q3" s="23">
        <v>1.1399999999999999</v>
      </c>
      <c r="R3" s="23">
        <v>0.91300000000000003</v>
      </c>
      <c r="S3" s="23">
        <v>0.69799999999999995</v>
      </c>
      <c r="T3" s="23">
        <v>1.2569999999999999</v>
      </c>
      <c r="U3" s="23">
        <v>1.2130000000000001</v>
      </c>
      <c r="V3" s="23">
        <v>1.1870000000000001</v>
      </c>
      <c r="W3" s="23">
        <v>1.1599999999999999</v>
      </c>
      <c r="X3" s="23">
        <v>1.0429999999999999</v>
      </c>
      <c r="Y3" s="23">
        <v>1.0289999999999999</v>
      </c>
      <c r="Z3" s="126">
        <v>1.052</v>
      </c>
      <c r="AA3" s="126">
        <v>0.89700000000000002</v>
      </c>
      <c r="AB3" s="126">
        <v>0.91400000000000003</v>
      </c>
      <c r="AC3" s="126">
        <v>0.96199999999999997</v>
      </c>
      <c r="AD3" s="126">
        <v>0.96399999999999997</v>
      </c>
      <c r="AE3" s="126">
        <v>0.94399999999999995</v>
      </c>
      <c r="AF3" s="126">
        <v>0.94799999999999995</v>
      </c>
      <c r="AH3" s="1">
        <f>IF((P3&lt;&gt;"")*AND($J3&lt;&gt;"")*AND($H3&lt;&gt;"GD")*AND($L3&lt;&gt;"N"),P3-$J3,"")</f>
        <v>0.33500000000000008</v>
      </c>
      <c r="AI3" s="1">
        <f t="shared" ref="AI3:AV3" si="0">IF((Q3&lt;&gt;"")*AND($J3&lt;&gt;"")*AND($H3&lt;&gt;"GD")*AND($L3&lt;&gt;"N"),Q3-$J3,"")</f>
        <v>0.18499999999999994</v>
      </c>
      <c r="AJ3" s="1">
        <f t="shared" si="0"/>
        <v>-4.1999999999999926E-2</v>
      </c>
      <c r="AK3" s="1">
        <f t="shared" si="0"/>
        <v>-0.25700000000000001</v>
      </c>
      <c r="AL3" s="1">
        <f t="shared" si="0"/>
        <v>0.30199999999999994</v>
      </c>
      <c r="AM3" s="1">
        <f t="shared" si="0"/>
        <v>0.25800000000000012</v>
      </c>
      <c r="AN3" s="1">
        <f t="shared" si="0"/>
        <v>0.2320000000000001</v>
      </c>
      <c r="AO3" s="1">
        <f t="shared" si="0"/>
        <v>0.20499999999999996</v>
      </c>
      <c r="AP3" s="1">
        <f t="shared" si="0"/>
        <v>8.7999999999999967E-2</v>
      </c>
      <c r="AQ3" s="1">
        <f t="shared" si="0"/>
        <v>7.3999999999999955E-2</v>
      </c>
      <c r="AR3" s="1">
        <f t="shared" si="0"/>
        <v>9.7000000000000086E-2</v>
      </c>
      <c r="AS3" s="1">
        <f t="shared" si="0"/>
        <v>-5.799999999999994E-2</v>
      </c>
      <c r="AT3" s="1">
        <f t="shared" si="0"/>
        <v>-4.0999999999999925E-2</v>
      </c>
      <c r="AU3" s="1">
        <f t="shared" si="0"/>
        <v>7.0000000000000062E-3</v>
      </c>
      <c r="AV3" s="1">
        <f t="shared" si="0"/>
        <v>9.000000000000008E-3</v>
      </c>
      <c r="AW3" s="1">
        <f>IF((AE3&lt;&gt;"")*AND($J3&lt;&gt;"")*AND($H3&lt;&gt;"GD")*AND($L3&lt;&gt;"N"),AE3-$J3,"")</f>
        <v>-1.100000000000001E-2</v>
      </c>
      <c r="AX3" s="1">
        <f t="shared" ref="AX3" si="1">IF((AF3&lt;&gt;"")*AND($J3&lt;&gt;"")*AND($H3&lt;&gt;"GD")*AND($L3&lt;&gt;"N"),AF3-$J3,"")</f>
        <v>-7.0000000000000062E-3</v>
      </c>
      <c r="AY3" s="1"/>
      <c r="AZ3" s="1">
        <f>IF(AH3&lt;&gt;"",ABS(AH3),"")</f>
        <v>0.33500000000000008</v>
      </c>
      <c r="BA3" s="1">
        <f t="shared" ref="BA3:BP3" si="2">IF(AI3&lt;&gt;"",ABS(AI3),"")</f>
        <v>0.18499999999999994</v>
      </c>
      <c r="BB3" s="1">
        <f t="shared" si="2"/>
        <v>4.1999999999999926E-2</v>
      </c>
      <c r="BC3" s="1">
        <f t="shared" si="2"/>
        <v>0.25700000000000001</v>
      </c>
      <c r="BD3" s="1">
        <f t="shared" si="2"/>
        <v>0.30199999999999994</v>
      </c>
      <c r="BE3" s="1">
        <f t="shared" si="2"/>
        <v>0.25800000000000012</v>
      </c>
      <c r="BF3" s="1">
        <f t="shared" si="2"/>
        <v>0.2320000000000001</v>
      </c>
      <c r="BG3" s="1">
        <f t="shared" si="2"/>
        <v>0.20499999999999996</v>
      </c>
      <c r="BH3" s="1">
        <f t="shared" si="2"/>
        <v>8.7999999999999967E-2</v>
      </c>
      <c r="BI3" s="1">
        <f t="shared" si="2"/>
        <v>7.3999999999999955E-2</v>
      </c>
      <c r="BJ3" s="1">
        <f t="shared" si="2"/>
        <v>9.7000000000000086E-2</v>
      </c>
      <c r="BK3" s="1">
        <f t="shared" si="2"/>
        <v>5.799999999999994E-2</v>
      </c>
      <c r="BL3" s="1">
        <f t="shared" si="2"/>
        <v>4.0999999999999925E-2</v>
      </c>
      <c r="BM3" s="1">
        <f t="shared" si="2"/>
        <v>7.0000000000000062E-3</v>
      </c>
      <c r="BN3" s="1">
        <f t="shared" si="2"/>
        <v>9.000000000000008E-3</v>
      </c>
      <c r="BO3" s="1">
        <f t="shared" si="2"/>
        <v>1.100000000000001E-2</v>
      </c>
      <c r="BP3" s="1">
        <f t="shared" si="2"/>
        <v>7.0000000000000062E-3</v>
      </c>
    </row>
    <row r="4" spans="1:68">
      <c r="A4" s="1">
        <f>A3+1</f>
        <v>2</v>
      </c>
      <c r="B4" s="21"/>
      <c r="C4" s="4">
        <v>2</v>
      </c>
      <c r="D4" s="4">
        <f t="shared" ref="D4:D67" si="3">_xlfn.SWITCH(C4,1,12,2,12,3,35,4,35,5,35)</f>
        <v>12</v>
      </c>
      <c r="E4" s="4" t="s">
        <v>522</v>
      </c>
      <c r="F4" s="4">
        <v>2</v>
      </c>
      <c r="G4" s="4" t="s">
        <v>13</v>
      </c>
      <c r="H4" s="4" t="s">
        <v>346</v>
      </c>
      <c r="I4" s="1">
        <v>8.8999999999999996E-2</v>
      </c>
      <c r="J4" s="41">
        <v>2.3639999999999999</v>
      </c>
      <c r="K4" s="7" t="s">
        <v>242</v>
      </c>
      <c r="L4" s="4" t="s">
        <v>15</v>
      </c>
      <c r="M4" s="23">
        <v>2.3730000000000002</v>
      </c>
      <c r="N4" s="1" t="s">
        <v>206</v>
      </c>
      <c r="O4" s="3"/>
      <c r="P4" s="45"/>
      <c r="Q4" s="45"/>
      <c r="R4" s="23">
        <v>1.6639999999999999</v>
      </c>
      <c r="S4" s="23">
        <v>1.2829999999999999</v>
      </c>
      <c r="T4" s="45"/>
      <c r="U4" s="45"/>
      <c r="V4" s="23">
        <v>4.4720000000000004</v>
      </c>
      <c r="W4" s="23">
        <v>4.2949999999999999</v>
      </c>
      <c r="X4" s="23">
        <v>2.9990000000000001</v>
      </c>
      <c r="Y4" s="23">
        <v>2.9159999999999999</v>
      </c>
      <c r="Z4" s="126">
        <v>1.99</v>
      </c>
      <c r="AA4" s="126">
        <v>2.1840000000000002</v>
      </c>
      <c r="AB4" s="126">
        <v>2.2509999999999999</v>
      </c>
      <c r="AC4" s="126">
        <v>2.206</v>
      </c>
      <c r="AD4" s="126">
        <v>2.2120000000000002</v>
      </c>
      <c r="AE4" s="126">
        <v>2.2549999999999999</v>
      </c>
      <c r="AF4" s="126">
        <v>2.2799999999999998</v>
      </c>
      <c r="AH4" s="1" t="str">
        <f t="shared" ref="AH4:AH14" si="4">IF((P4&lt;&gt;"")*AND($J4&lt;&gt;"")*AND($H4&lt;&gt;"GD")*AND($L4&lt;&gt;"N"),P4-$J4,"")</f>
        <v/>
      </c>
      <c r="AI4" s="1" t="str">
        <f t="shared" ref="AI4:AI14" si="5">IF((Q4&lt;&gt;"")*AND($J4&lt;&gt;"")*AND($H4&lt;&gt;"GD")*AND($L4&lt;&gt;"N"),Q4-$J4,"")</f>
        <v/>
      </c>
      <c r="AJ4" s="1" t="str">
        <f t="shared" ref="AJ4:AJ14" si="6">IF((R4&lt;&gt;"")*AND($J4&lt;&gt;"")*AND($H4&lt;&gt;"GD")*AND($L4&lt;&gt;"N"),R4-$J4,"")</f>
        <v/>
      </c>
      <c r="AK4" s="1" t="str">
        <f t="shared" ref="AK4:AK14" si="7">IF((S4&lt;&gt;"")*AND($J4&lt;&gt;"")*AND($H4&lt;&gt;"GD")*AND($L4&lt;&gt;"N"),S4-$J4,"")</f>
        <v/>
      </c>
      <c r="AL4" s="1" t="str">
        <f t="shared" ref="AL4:AL14" si="8">IF((T4&lt;&gt;"")*AND($J4&lt;&gt;"")*AND($H4&lt;&gt;"GD")*AND($L4&lt;&gt;"N"),T4-$J4,"")</f>
        <v/>
      </c>
      <c r="AM4" s="1" t="str">
        <f t="shared" ref="AM4:AM14" si="9">IF((U4&lt;&gt;"")*AND($J4&lt;&gt;"")*AND($H4&lt;&gt;"GD")*AND($L4&lt;&gt;"N"),U4-$J4,"")</f>
        <v/>
      </c>
      <c r="AN4" s="1" t="str">
        <f t="shared" ref="AN4:AN14" si="10">IF((V4&lt;&gt;"")*AND($J4&lt;&gt;"")*AND($H4&lt;&gt;"GD")*AND($L4&lt;&gt;"N"),V4-$J4,"")</f>
        <v/>
      </c>
      <c r="AO4" s="1" t="str">
        <f t="shared" ref="AO4:AO14" si="11">IF((W4&lt;&gt;"")*AND($J4&lt;&gt;"")*AND($H4&lt;&gt;"GD")*AND($L4&lt;&gt;"N"),W4-$J4,"")</f>
        <v/>
      </c>
      <c r="AP4" s="1" t="str">
        <f t="shared" ref="AP4:AP14" si="12">IF((X4&lt;&gt;"")*AND($J4&lt;&gt;"")*AND($H4&lt;&gt;"GD")*AND($L4&lt;&gt;"N"),X4-$J4,"")</f>
        <v/>
      </c>
      <c r="AQ4" s="1" t="str">
        <f t="shared" ref="AQ4:AQ14" si="13">IF((Y4&lt;&gt;"")*AND($J4&lt;&gt;"")*AND($H4&lt;&gt;"GD")*AND($L4&lt;&gt;"N"),Y4-$J4,"")</f>
        <v/>
      </c>
      <c r="AR4" s="1" t="str">
        <f t="shared" ref="AR4:AR14" si="14">IF((Z4&lt;&gt;"")*AND($J4&lt;&gt;"")*AND($H4&lt;&gt;"GD")*AND($L4&lt;&gt;"N"),Z4-$J4,"")</f>
        <v/>
      </c>
      <c r="AS4" s="1" t="str">
        <f t="shared" ref="AS4:AS14" si="15">IF((AA4&lt;&gt;"")*AND($J4&lt;&gt;"")*AND($H4&lt;&gt;"GD")*AND($L4&lt;&gt;"N"),AA4-$J4,"")</f>
        <v/>
      </c>
      <c r="AT4" s="1" t="str">
        <f t="shared" ref="AT4:AT14" si="16">IF((AB4&lt;&gt;"")*AND($J4&lt;&gt;"")*AND($H4&lt;&gt;"GD")*AND($L4&lt;&gt;"N"),AB4-$J4,"")</f>
        <v/>
      </c>
      <c r="AU4" s="1" t="str">
        <f t="shared" ref="AU4:AU14" si="17">IF((AC4&lt;&gt;"")*AND($J4&lt;&gt;"")*AND($H4&lt;&gt;"GD")*AND($L4&lt;&gt;"N"),AC4-$J4,"")</f>
        <v/>
      </c>
      <c r="AV4" s="1" t="str">
        <f t="shared" ref="AV4:AV14" si="18">IF((AD4&lt;&gt;"")*AND($J4&lt;&gt;"")*AND($H4&lt;&gt;"GD")*AND($L4&lt;&gt;"N"),AD4-$J4,"")</f>
        <v/>
      </c>
      <c r="AW4" s="1" t="str">
        <f t="shared" ref="AW4:AW14" si="19">IF((AE4&lt;&gt;"")*AND($J4&lt;&gt;"")*AND($H4&lt;&gt;"GD")*AND($L4&lt;&gt;"N"),AE4-$J4,"")</f>
        <v/>
      </c>
      <c r="AX4" s="1" t="str">
        <f t="shared" ref="AX4:AX14" si="20">IF((AF4&lt;&gt;"")*AND($J4&lt;&gt;"")*AND($H4&lt;&gt;"GD")*AND($L4&lt;&gt;"N"),AF4-$J4,"")</f>
        <v/>
      </c>
      <c r="AZ4" s="1" t="str">
        <f t="shared" ref="AZ4:AZ67" si="21">IF(AH4&lt;&gt;"",ABS(AH4),"")</f>
        <v/>
      </c>
      <c r="BA4" s="1" t="str">
        <f t="shared" ref="BA4:BA67" si="22">IF(AI4&lt;&gt;"",ABS(AI4),"")</f>
        <v/>
      </c>
      <c r="BB4" s="1" t="str">
        <f t="shared" ref="BB4:BB67" si="23">IF(AJ4&lt;&gt;"",ABS(AJ4),"")</f>
        <v/>
      </c>
      <c r="BC4" s="1" t="str">
        <f t="shared" ref="BC4:BC67" si="24">IF(AK4&lt;&gt;"",ABS(AK4),"")</f>
        <v/>
      </c>
      <c r="BD4" s="1" t="str">
        <f t="shared" ref="BD4:BD67" si="25">IF(AL4&lt;&gt;"",ABS(AL4),"")</f>
        <v/>
      </c>
      <c r="BE4" s="1" t="str">
        <f t="shared" ref="BE4:BE67" si="26">IF(AM4&lt;&gt;"",ABS(AM4),"")</f>
        <v/>
      </c>
      <c r="BF4" s="1" t="str">
        <f t="shared" ref="BF4:BF67" si="27">IF(AN4&lt;&gt;"",ABS(AN4),"")</f>
        <v/>
      </c>
      <c r="BG4" s="1" t="str">
        <f t="shared" ref="BG4:BG67" si="28">IF(AO4&lt;&gt;"",ABS(AO4),"")</f>
        <v/>
      </c>
      <c r="BH4" s="1" t="str">
        <f t="shared" ref="BH4:BH67" si="29">IF(AP4&lt;&gt;"",ABS(AP4),"")</f>
        <v/>
      </c>
      <c r="BI4" s="1" t="str">
        <f t="shared" ref="BI4:BI67" si="30">IF(AQ4&lt;&gt;"",ABS(AQ4),"")</f>
        <v/>
      </c>
      <c r="BJ4" s="1" t="str">
        <f t="shared" ref="BJ4:BJ67" si="31">IF(AR4&lt;&gt;"",ABS(AR4),"")</f>
        <v/>
      </c>
      <c r="BK4" s="1" t="str">
        <f t="shared" ref="BK4:BK67" si="32">IF(AS4&lt;&gt;"",ABS(AS4),"")</f>
        <v/>
      </c>
      <c r="BL4" s="1" t="str">
        <f t="shared" ref="BL4:BL67" si="33">IF(AT4&lt;&gt;"",ABS(AT4),"")</f>
        <v/>
      </c>
      <c r="BM4" s="1" t="str">
        <f t="shared" ref="BM4:BM67" si="34">IF(AU4&lt;&gt;"",ABS(AU4),"")</f>
        <v/>
      </c>
      <c r="BN4" s="1" t="str">
        <f t="shared" ref="BN4:BN67" si="35">IF(AV4&lt;&gt;"",ABS(AV4),"")</f>
        <v/>
      </c>
      <c r="BO4" s="1" t="str">
        <f t="shared" ref="BO4:BO67" si="36">IF(AW4&lt;&gt;"",ABS(AW4),"")</f>
        <v/>
      </c>
      <c r="BP4" s="1" t="str">
        <f t="shared" ref="BP4:BP67" si="37">IF(AX4&lt;&gt;"",ABS(AX4),"")</f>
        <v/>
      </c>
    </row>
    <row r="5" spans="1:68">
      <c r="A5" s="1">
        <f t="shared" ref="A5:A17" si="38">A4+1</f>
        <v>3</v>
      </c>
      <c r="B5" s="21"/>
      <c r="C5" s="4">
        <v>2</v>
      </c>
      <c r="D5" s="4">
        <f t="shared" si="3"/>
        <v>12</v>
      </c>
      <c r="E5" s="4" t="s">
        <v>502</v>
      </c>
      <c r="F5" s="4">
        <v>2</v>
      </c>
      <c r="G5" s="4" t="s">
        <v>13</v>
      </c>
      <c r="H5" s="4" t="s">
        <v>345</v>
      </c>
      <c r="I5" s="1">
        <v>3.0000000000000001E-3</v>
      </c>
      <c r="J5" s="41">
        <v>3.4089999999999998</v>
      </c>
      <c r="K5" s="7" t="s">
        <v>242</v>
      </c>
      <c r="L5" s="4" t="s">
        <v>15</v>
      </c>
      <c r="M5" s="23">
        <v>3.41</v>
      </c>
      <c r="N5" s="1" t="s">
        <v>206</v>
      </c>
      <c r="O5" s="3"/>
      <c r="P5" s="45"/>
      <c r="Q5" s="45"/>
      <c r="R5" s="23">
        <v>3.0790000000000002</v>
      </c>
      <c r="S5" s="23">
        <v>2.9729999999999999</v>
      </c>
      <c r="T5" s="45"/>
      <c r="U5" s="45"/>
      <c r="V5" s="23">
        <v>4.3570000000000002</v>
      </c>
      <c r="W5" s="23">
        <v>4.2969999999999997</v>
      </c>
      <c r="X5" s="23">
        <v>3.702</v>
      </c>
      <c r="Y5" s="23">
        <v>3.6629999999999998</v>
      </c>
      <c r="Z5" s="126">
        <v>3.8929999999999998</v>
      </c>
      <c r="AA5" s="126">
        <v>3.27</v>
      </c>
      <c r="AB5" s="126">
        <v>3.5579999999999998</v>
      </c>
      <c r="AC5" s="126">
        <v>3.5920000000000001</v>
      </c>
      <c r="AD5" s="126">
        <v>3.49</v>
      </c>
      <c r="AE5" s="126">
        <v>3.4710000000000001</v>
      </c>
      <c r="AF5" s="126">
        <v>3.5630000000000002</v>
      </c>
      <c r="AH5" s="1" t="str">
        <f t="shared" si="4"/>
        <v/>
      </c>
      <c r="AI5" s="1" t="str">
        <f t="shared" si="5"/>
        <v/>
      </c>
      <c r="AJ5" s="1">
        <f t="shared" si="6"/>
        <v>-0.32999999999999963</v>
      </c>
      <c r="AK5" s="1">
        <f t="shared" si="7"/>
        <v>-0.43599999999999994</v>
      </c>
      <c r="AL5" s="1" t="str">
        <f t="shared" si="8"/>
        <v/>
      </c>
      <c r="AM5" s="1" t="str">
        <f t="shared" si="9"/>
        <v/>
      </c>
      <c r="AN5" s="1">
        <f t="shared" si="10"/>
        <v>0.9480000000000004</v>
      </c>
      <c r="AO5" s="1">
        <f t="shared" si="11"/>
        <v>0.8879999999999999</v>
      </c>
      <c r="AP5" s="1">
        <f t="shared" si="12"/>
        <v>0.29300000000000015</v>
      </c>
      <c r="AQ5" s="1">
        <f t="shared" si="13"/>
        <v>0.254</v>
      </c>
      <c r="AR5" s="1">
        <f t="shared" si="14"/>
        <v>0.48399999999999999</v>
      </c>
      <c r="AS5" s="1">
        <f t="shared" si="15"/>
        <v>-0.13899999999999979</v>
      </c>
      <c r="AT5" s="1">
        <f t="shared" si="16"/>
        <v>0.14900000000000002</v>
      </c>
      <c r="AU5" s="1">
        <f t="shared" si="17"/>
        <v>0.18300000000000027</v>
      </c>
      <c r="AV5" s="1">
        <f t="shared" si="18"/>
        <v>8.1000000000000405E-2</v>
      </c>
      <c r="AW5" s="1">
        <f t="shared" si="19"/>
        <v>6.2000000000000277E-2</v>
      </c>
      <c r="AX5" s="1">
        <f t="shared" si="20"/>
        <v>0.15400000000000036</v>
      </c>
      <c r="AZ5" s="1" t="str">
        <f t="shared" si="21"/>
        <v/>
      </c>
      <c r="BA5" s="1" t="str">
        <f t="shared" si="22"/>
        <v/>
      </c>
      <c r="BB5" s="1">
        <f t="shared" si="23"/>
        <v>0.32999999999999963</v>
      </c>
      <c r="BC5" s="1">
        <f t="shared" si="24"/>
        <v>0.43599999999999994</v>
      </c>
      <c r="BD5" s="1" t="str">
        <f t="shared" si="25"/>
        <v/>
      </c>
      <c r="BE5" s="1" t="str">
        <f t="shared" si="26"/>
        <v/>
      </c>
      <c r="BF5" s="1">
        <f t="shared" si="27"/>
        <v>0.9480000000000004</v>
      </c>
      <c r="BG5" s="1">
        <f t="shared" si="28"/>
        <v>0.8879999999999999</v>
      </c>
      <c r="BH5" s="1">
        <f t="shared" si="29"/>
        <v>0.29300000000000015</v>
      </c>
      <c r="BI5" s="1">
        <f t="shared" si="30"/>
        <v>0.254</v>
      </c>
      <c r="BJ5" s="1">
        <f t="shared" si="31"/>
        <v>0.48399999999999999</v>
      </c>
      <c r="BK5" s="1">
        <f t="shared" si="32"/>
        <v>0.13899999999999979</v>
      </c>
      <c r="BL5" s="1">
        <f t="shared" si="33"/>
        <v>0.14900000000000002</v>
      </c>
      <c r="BM5" s="1">
        <f t="shared" si="34"/>
        <v>0.18300000000000027</v>
      </c>
      <c r="BN5" s="1">
        <f t="shared" si="35"/>
        <v>8.1000000000000405E-2</v>
      </c>
      <c r="BO5" s="1">
        <f t="shared" si="36"/>
        <v>6.2000000000000277E-2</v>
      </c>
      <c r="BP5" s="1">
        <f t="shared" si="37"/>
        <v>0.15400000000000036</v>
      </c>
    </row>
    <row r="6" spans="1:68">
      <c r="A6" s="1">
        <f t="shared" si="38"/>
        <v>4</v>
      </c>
      <c r="B6" s="21"/>
      <c r="C6" s="4">
        <v>2</v>
      </c>
      <c r="D6" s="4">
        <f t="shared" si="3"/>
        <v>12</v>
      </c>
      <c r="E6" s="4" t="s">
        <v>522</v>
      </c>
      <c r="F6" s="4">
        <v>2</v>
      </c>
      <c r="G6" s="4" t="s">
        <v>13</v>
      </c>
      <c r="H6" s="4"/>
      <c r="I6" s="1">
        <v>0.121</v>
      </c>
      <c r="J6" s="41">
        <v>3.544</v>
      </c>
      <c r="K6" s="7" t="s">
        <v>242</v>
      </c>
      <c r="L6" s="4" t="s">
        <v>15</v>
      </c>
      <c r="M6" s="23">
        <v>3.5489999999999999</v>
      </c>
      <c r="N6" s="1" t="s">
        <v>206</v>
      </c>
      <c r="O6" s="3"/>
      <c r="P6" s="23">
        <v>3.6160000000000001</v>
      </c>
      <c r="Q6" s="23">
        <v>3.62</v>
      </c>
      <c r="R6" s="23">
        <v>3.371</v>
      </c>
      <c r="S6" s="23">
        <v>3.3690000000000002</v>
      </c>
      <c r="T6" s="23">
        <v>3.6120000000000001</v>
      </c>
      <c r="U6" s="23">
        <v>3.617</v>
      </c>
      <c r="V6" s="23">
        <v>3.5760000000000001</v>
      </c>
      <c r="W6" s="23">
        <v>3.5739999999999998</v>
      </c>
      <c r="X6" s="23">
        <v>3.569</v>
      </c>
      <c r="Y6" s="23">
        <v>3.5659999999999998</v>
      </c>
      <c r="Z6" s="126">
        <v>3.63</v>
      </c>
      <c r="AA6" s="126">
        <v>3.3149999999999999</v>
      </c>
      <c r="AB6" s="126">
        <v>3.6059999999999999</v>
      </c>
      <c r="AC6" s="126">
        <v>3.5990000000000002</v>
      </c>
      <c r="AD6" s="126">
        <v>3.532</v>
      </c>
      <c r="AE6" s="126">
        <v>3.4980000000000002</v>
      </c>
      <c r="AF6" s="126">
        <v>3.605</v>
      </c>
      <c r="AH6" s="1">
        <f t="shared" si="4"/>
        <v>7.2000000000000064E-2</v>
      </c>
      <c r="AI6" s="1">
        <f t="shared" si="5"/>
        <v>7.6000000000000068E-2</v>
      </c>
      <c r="AJ6" s="1">
        <f t="shared" si="6"/>
        <v>-0.17300000000000004</v>
      </c>
      <c r="AK6" s="1">
        <f t="shared" si="7"/>
        <v>-0.17499999999999982</v>
      </c>
      <c r="AL6" s="1">
        <f t="shared" si="8"/>
        <v>6.800000000000006E-2</v>
      </c>
      <c r="AM6" s="1">
        <f t="shared" si="9"/>
        <v>7.2999999999999954E-2</v>
      </c>
      <c r="AN6" s="1">
        <f t="shared" si="10"/>
        <v>3.2000000000000028E-2</v>
      </c>
      <c r="AO6" s="1">
        <f t="shared" si="11"/>
        <v>2.9999999999999805E-2</v>
      </c>
      <c r="AP6" s="1">
        <f t="shared" si="12"/>
        <v>2.4999999999999911E-2</v>
      </c>
      <c r="AQ6" s="1">
        <f t="shared" si="13"/>
        <v>2.1999999999999797E-2</v>
      </c>
      <c r="AR6" s="1">
        <f t="shared" si="14"/>
        <v>8.5999999999999854E-2</v>
      </c>
      <c r="AS6" s="1">
        <f t="shared" si="15"/>
        <v>-0.22900000000000009</v>
      </c>
      <c r="AT6" s="1">
        <f t="shared" si="16"/>
        <v>6.1999999999999833E-2</v>
      </c>
      <c r="AU6" s="1">
        <f t="shared" si="17"/>
        <v>5.500000000000016E-2</v>
      </c>
      <c r="AV6" s="1">
        <f t="shared" si="18"/>
        <v>-1.2000000000000011E-2</v>
      </c>
      <c r="AW6" s="1">
        <f t="shared" si="19"/>
        <v>-4.5999999999999819E-2</v>
      </c>
      <c r="AX6" s="1">
        <f t="shared" si="20"/>
        <v>6.0999999999999943E-2</v>
      </c>
      <c r="AZ6" s="1">
        <f t="shared" si="21"/>
        <v>7.2000000000000064E-2</v>
      </c>
      <c r="BA6" s="1">
        <f t="shared" si="22"/>
        <v>7.6000000000000068E-2</v>
      </c>
      <c r="BB6" s="1">
        <f t="shared" si="23"/>
        <v>0.17300000000000004</v>
      </c>
      <c r="BC6" s="1">
        <f t="shared" si="24"/>
        <v>0.17499999999999982</v>
      </c>
      <c r="BD6" s="1">
        <f t="shared" si="25"/>
        <v>6.800000000000006E-2</v>
      </c>
      <c r="BE6" s="1">
        <f t="shared" si="26"/>
        <v>7.2999999999999954E-2</v>
      </c>
      <c r="BF6" s="1">
        <f t="shared" si="27"/>
        <v>3.2000000000000028E-2</v>
      </c>
      <c r="BG6" s="1">
        <f t="shared" si="28"/>
        <v>2.9999999999999805E-2</v>
      </c>
      <c r="BH6" s="1">
        <f t="shared" si="29"/>
        <v>2.4999999999999911E-2</v>
      </c>
      <c r="BI6" s="1">
        <f t="shared" si="30"/>
        <v>2.1999999999999797E-2</v>
      </c>
      <c r="BJ6" s="1">
        <f t="shared" si="31"/>
        <v>8.5999999999999854E-2</v>
      </c>
      <c r="BK6" s="1">
        <f t="shared" si="32"/>
        <v>0.22900000000000009</v>
      </c>
      <c r="BL6" s="1">
        <f t="shared" si="33"/>
        <v>6.1999999999999833E-2</v>
      </c>
      <c r="BM6" s="1">
        <f t="shared" si="34"/>
        <v>5.500000000000016E-2</v>
      </c>
      <c r="BN6" s="1">
        <f t="shared" si="35"/>
        <v>1.2000000000000011E-2</v>
      </c>
      <c r="BO6" s="1">
        <f t="shared" si="36"/>
        <v>4.5999999999999819E-2</v>
      </c>
      <c r="BP6" s="1">
        <f t="shared" si="37"/>
        <v>6.0999999999999943E-2</v>
      </c>
    </row>
    <row r="7" spans="1:68">
      <c r="A7" s="1">
        <f t="shared" si="38"/>
        <v>5</v>
      </c>
      <c r="B7" s="21"/>
      <c r="C7" s="4">
        <v>2</v>
      </c>
      <c r="D7" s="4">
        <f t="shared" si="3"/>
        <v>12</v>
      </c>
      <c r="E7" s="4" t="s">
        <v>501</v>
      </c>
      <c r="F7" s="4">
        <v>2</v>
      </c>
      <c r="G7" s="4" t="s">
        <v>13</v>
      </c>
      <c r="H7" s="4" t="s">
        <v>345</v>
      </c>
      <c r="I7" s="36"/>
      <c r="J7" s="41">
        <v>3.9870000000000001</v>
      </c>
      <c r="K7" s="7" t="s">
        <v>242</v>
      </c>
      <c r="L7" s="4" t="s">
        <v>15</v>
      </c>
      <c r="M7" s="23">
        <v>4</v>
      </c>
      <c r="N7" s="1" t="s">
        <v>206</v>
      </c>
      <c r="O7" s="3"/>
      <c r="P7" s="23">
        <v>4.7290000000000001</v>
      </c>
      <c r="Q7" s="23">
        <v>4.5490000000000004</v>
      </c>
      <c r="R7" s="23">
        <v>3.8650000000000002</v>
      </c>
      <c r="S7" s="23">
        <v>3.726</v>
      </c>
      <c r="T7" s="23">
        <v>4.6680000000000001</v>
      </c>
      <c r="U7" s="23">
        <v>4.6289999999999996</v>
      </c>
      <c r="V7" s="23">
        <v>4.508</v>
      </c>
      <c r="W7" s="23">
        <v>4.49</v>
      </c>
      <c r="X7" s="23">
        <v>4.2939999999999996</v>
      </c>
      <c r="Y7" s="23">
        <v>4.2859999999999996</v>
      </c>
      <c r="Z7" s="23">
        <v>3.8839999999999999</v>
      </c>
      <c r="AA7" s="23">
        <v>3.7759999999999998</v>
      </c>
      <c r="AB7" s="23">
        <v>3.996</v>
      </c>
      <c r="AC7" s="126">
        <v>4.04</v>
      </c>
      <c r="AD7" s="126">
        <v>4</v>
      </c>
      <c r="AE7" s="126">
        <v>3.9849999999999999</v>
      </c>
      <c r="AF7" s="126">
        <v>4.0359999999999996</v>
      </c>
      <c r="AH7" s="1">
        <f t="shared" si="4"/>
        <v>0.74199999999999999</v>
      </c>
      <c r="AI7" s="1">
        <f t="shared" si="5"/>
        <v>0.56200000000000028</v>
      </c>
      <c r="AJ7" s="1">
        <f t="shared" si="6"/>
        <v>-0.12199999999999989</v>
      </c>
      <c r="AK7" s="1">
        <f t="shared" si="7"/>
        <v>-0.26100000000000012</v>
      </c>
      <c r="AL7" s="1">
        <f t="shared" si="8"/>
        <v>0.68100000000000005</v>
      </c>
      <c r="AM7" s="1">
        <f t="shared" si="9"/>
        <v>0.64199999999999946</v>
      </c>
      <c r="AN7" s="1">
        <f t="shared" si="10"/>
        <v>0.52099999999999991</v>
      </c>
      <c r="AO7" s="1">
        <f t="shared" si="11"/>
        <v>0.50300000000000011</v>
      </c>
      <c r="AP7" s="1">
        <f t="shared" si="12"/>
        <v>0.3069999999999995</v>
      </c>
      <c r="AQ7" s="1">
        <f t="shared" si="13"/>
        <v>0.29899999999999949</v>
      </c>
      <c r="AR7" s="1">
        <f t="shared" si="14"/>
        <v>-0.1030000000000002</v>
      </c>
      <c r="AS7" s="1">
        <f t="shared" si="15"/>
        <v>-0.2110000000000003</v>
      </c>
      <c r="AT7" s="1">
        <f t="shared" si="16"/>
        <v>8.999999999999897E-3</v>
      </c>
      <c r="AU7" s="1">
        <f t="shared" si="17"/>
        <v>5.2999999999999936E-2</v>
      </c>
      <c r="AV7" s="1">
        <f t="shared" si="18"/>
        <v>1.2999999999999901E-2</v>
      </c>
      <c r="AW7" s="1">
        <f t="shared" si="19"/>
        <v>-2.0000000000002238E-3</v>
      </c>
      <c r="AX7" s="1">
        <f t="shared" si="20"/>
        <v>4.8999999999999488E-2</v>
      </c>
      <c r="AZ7" s="1">
        <f t="shared" si="21"/>
        <v>0.74199999999999999</v>
      </c>
      <c r="BA7" s="1">
        <f t="shared" si="22"/>
        <v>0.56200000000000028</v>
      </c>
      <c r="BB7" s="1">
        <f t="shared" si="23"/>
        <v>0.12199999999999989</v>
      </c>
      <c r="BC7" s="1">
        <f t="shared" si="24"/>
        <v>0.26100000000000012</v>
      </c>
      <c r="BD7" s="1">
        <f t="shared" si="25"/>
        <v>0.68100000000000005</v>
      </c>
      <c r="BE7" s="1">
        <f t="shared" si="26"/>
        <v>0.64199999999999946</v>
      </c>
      <c r="BF7" s="1">
        <f t="shared" si="27"/>
        <v>0.52099999999999991</v>
      </c>
      <c r="BG7" s="1">
        <f t="shared" si="28"/>
        <v>0.50300000000000011</v>
      </c>
      <c r="BH7" s="1">
        <f t="shared" si="29"/>
        <v>0.3069999999999995</v>
      </c>
      <c r="BI7" s="1">
        <f t="shared" si="30"/>
        <v>0.29899999999999949</v>
      </c>
      <c r="BJ7" s="1">
        <f t="shared" si="31"/>
        <v>0.1030000000000002</v>
      </c>
      <c r="BK7" s="1">
        <f t="shared" si="32"/>
        <v>0.2110000000000003</v>
      </c>
      <c r="BL7" s="1">
        <f t="shared" si="33"/>
        <v>8.999999999999897E-3</v>
      </c>
      <c r="BM7" s="1">
        <f t="shared" si="34"/>
        <v>5.2999999999999936E-2</v>
      </c>
      <c r="BN7" s="1">
        <f t="shared" si="35"/>
        <v>1.2999999999999901E-2</v>
      </c>
      <c r="BO7" s="1">
        <f t="shared" si="36"/>
        <v>2.0000000000002238E-3</v>
      </c>
      <c r="BP7" s="1">
        <f t="shared" si="37"/>
        <v>4.8999999999999488E-2</v>
      </c>
    </row>
    <row r="8" spans="1:68">
      <c r="A8" s="1">
        <f t="shared" si="38"/>
        <v>6</v>
      </c>
      <c r="B8" s="21"/>
      <c r="C8" s="4">
        <v>2</v>
      </c>
      <c r="D8" s="4">
        <f t="shared" si="3"/>
        <v>12</v>
      </c>
      <c r="E8" s="4" t="s">
        <v>501</v>
      </c>
      <c r="F8" s="4">
        <v>2</v>
      </c>
      <c r="G8" s="4" t="s">
        <v>13</v>
      </c>
      <c r="H8" s="4" t="s">
        <v>345</v>
      </c>
      <c r="I8" s="36"/>
      <c r="J8" s="41">
        <v>4.532</v>
      </c>
      <c r="K8" s="7" t="s">
        <v>242</v>
      </c>
      <c r="L8" s="4" t="s">
        <v>15</v>
      </c>
      <c r="M8" s="23">
        <v>4.5419999999999998</v>
      </c>
      <c r="N8" s="1" t="s">
        <v>206</v>
      </c>
      <c r="O8" s="3"/>
      <c r="P8" s="45"/>
      <c r="Q8" s="45"/>
      <c r="R8" s="23">
        <v>4.4969999999999999</v>
      </c>
      <c r="S8" s="23">
        <v>4.3319999999999999</v>
      </c>
      <c r="T8" s="45"/>
      <c r="U8" s="45"/>
      <c r="V8" s="45"/>
      <c r="W8" s="45"/>
      <c r="X8" s="23">
        <v>5.1369999999999996</v>
      </c>
      <c r="Y8" s="23">
        <v>5.1100000000000003</v>
      </c>
      <c r="Z8" s="126">
        <v>4.5119999999999996</v>
      </c>
      <c r="AA8" s="126">
        <v>4.383</v>
      </c>
      <c r="AB8" s="126">
        <v>4.6440000000000001</v>
      </c>
      <c r="AC8" s="126">
        <v>4.6449999999999996</v>
      </c>
      <c r="AD8" s="126">
        <v>4.5830000000000002</v>
      </c>
      <c r="AE8" s="126">
        <v>4.5460000000000003</v>
      </c>
      <c r="AF8" s="126">
        <v>4.6340000000000003</v>
      </c>
      <c r="AH8" s="1" t="str">
        <f t="shared" si="4"/>
        <v/>
      </c>
      <c r="AI8" s="1" t="str">
        <f t="shared" si="5"/>
        <v/>
      </c>
      <c r="AJ8" s="1">
        <f t="shared" si="6"/>
        <v>-3.5000000000000142E-2</v>
      </c>
      <c r="AK8" s="1">
        <f t="shared" si="7"/>
        <v>-0.20000000000000018</v>
      </c>
      <c r="AL8" s="1" t="str">
        <f t="shared" si="8"/>
        <v/>
      </c>
      <c r="AM8" s="1" t="str">
        <f t="shared" si="9"/>
        <v/>
      </c>
      <c r="AN8" s="1" t="str">
        <f t="shared" si="10"/>
        <v/>
      </c>
      <c r="AO8" s="1" t="str">
        <f t="shared" si="11"/>
        <v/>
      </c>
      <c r="AP8" s="1">
        <f t="shared" si="12"/>
        <v>0.60499999999999954</v>
      </c>
      <c r="AQ8" s="1">
        <f t="shared" si="13"/>
        <v>0.57800000000000029</v>
      </c>
      <c r="AR8" s="1">
        <f t="shared" si="14"/>
        <v>-2.0000000000000462E-2</v>
      </c>
      <c r="AS8" s="1">
        <f t="shared" si="15"/>
        <v>-0.14900000000000002</v>
      </c>
      <c r="AT8" s="1">
        <f t="shared" si="16"/>
        <v>0.1120000000000001</v>
      </c>
      <c r="AU8" s="1">
        <f t="shared" si="17"/>
        <v>0.11299999999999955</v>
      </c>
      <c r="AV8" s="1">
        <f t="shared" si="18"/>
        <v>5.1000000000000156E-2</v>
      </c>
      <c r="AW8" s="1">
        <f t="shared" si="19"/>
        <v>1.4000000000000234E-2</v>
      </c>
      <c r="AX8" s="1">
        <f t="shared" si="20"/>
        <v>0.10200000000000031</v>
      </c>
      <c r="AZ8" s="1" t="str">
        <f t="shared" si="21"/>
        <v/>
      </c>
      <c r="BA8" s="1" t="str">
        <f t="shared" si="22"/>
        <v/>
      </c>
      <c r="BB8" s="1">
        <f t="shared" si="23"/>
        <v>3.5000000000000142E-2</v>
      </c>
      <c r="BC8" s="1">
        <f t="shared" si="24"/>
        <v>0.20000000000000018</v>
      </c>
      <c r="BD8" s="1" t="str">
        <f t="shared" si="25"/>
        <v/>
      </c>
      <c r="BE8" s="1" t="str">
        <f t="shared" si="26"/>
        <v/>
      </c>
      <c r="BF8" s="1" t="str">
        <f t="shared" si="27"/>
        <v/>
      </c>
      <c r="BG8" s="1" t="str">
        <f t="shared" si="28"/>
        <v/>
      </c>
      <c r="BH8" s="1">
        <f t="shared" si="29"/>
        <v>0.60499999999999954</v>
      </c>
      <c r="BI8" s="1">
        <f t="shared" si="30"/>
        <v>0.57800000000000029</v>
      </c>
      <c r="BJ8" s="1">
        <f t="shared" si="31"/>
        <v>2.0000000000000462E-2</v>
      </c>
      <c r="BK8" s="1">
        <f t="shared" si="32"/>
        <v>0.14900000000000002</v>
      </c>
      <c r="BL8" s="1">
        <f t="shared" si="33"/>
        <v>0.1120000000000001</v>
      </c>
      <c r="BM8" s="1">
        <f t="shared" si="34"/>
        <v>0.11299999999999955</v>
      </c>
      <c r="BN8" s="1">
        <f t="shared" si="35"/>
        <v>5.1000000000000156E-2</v>
      </c>
      <c r="BO8" s="1">
        <f t="shared" si="36"/>
        <v>1.4000000000000234E-2</v>
      </c>
      <c r="BP8" s="1">
        <f t="shared" si="37"/>
        <v>0.10200000000000031</v>
      </c>
    </row>
    <row r="9" spans="1:68">
      <c r="A9" s="1">
        <f t="shared" si="38"/>
        <v>7</v>
      </c>
      <c r="B9" s="21"/>
      <c r="C9" s="4">
        <v>2</v>
      </c>
      <c r="D9" s="4">
        <f t="shared" si="3"/>
        <v>12</v>
      </c>
      <c r="E9" s="4" t="s">
        <v>502</v>
      </c>
      <c r="F9" s="4">
        <v>2</v>
      </c>
      <c r="G9" s="4" t="s">
        <v>13</v>
      </c>
      <c r="H9" s="4"/>
      <c r="I9" s="1">
        <v>9.5000000000000001E-2</v>
      </c>
      <c r="J9" s="41">
        <v>4.5720000000000001</v>
      </c>
      <c r="K9" s="7" t="s">
        <v>242</v>
      </c>
      <c r="L9" s="4" t="s">
        <v>15</v>
      </c>
      <c r="M9" s="23">
        <v>4.5679999999999996</v>
      </c>
      <c r="N9" s="1" t="s">
        <v>206</v>
      </c>
      <c r="O9" s="3"/>
      <c r="P9" s="23">
        <v>4.6420000000000003</v>
      </c>
      <c r="Q9" s="23">
        <v>4.5979999999999999</v>
      </c>
      <c r="R9" s="23">
        <v>4.4359999999999999</v>
      </c>
      <c r="S9" s="23">
        <v>4.38</v>
      </c>
      <c r="T9" s="45"/>
      <c r="U9" s="45"/>
      <c r="V9" s="23">
        <v>4.7750000000000004</v>
      </c>
      <c r="W9" s="23">
        <v>4.7430000000000003</v>
      </c>
      <c r="X9" s="23">
        <v>4.6210000000000004</v>
      </c>
      <c r="Y9" s="23">
        <v>4.6159999999999997</v>
      </c>
      <c r="Z9" s="126">
        <v>5.4660000000000002</v>
      </c>
      <c r="AA9" s="126">
        <v>4.4749999999999996</v>
      </c>
      <c r="AB9" s="126">
        <v>4.8460000000000001</v>
      </c>
      <c r="AC9" s="126">
        <v>4.8230000000000004</v>
      </c>
      <c r="AD9" s="126">
        <v>4.6520000000000001</v>
      </c>
      <c r="AE9" s="126">
        <v>4.681</v>
      </c>
      <c r="AF9" s="126">
        <v>4.8170000000000002</v>
      </c>
      <c r="AH9" s="1">
        <f t="shared" si="4"/>
        <v>7.0000000000000284E-2</v>
      </c>
      <c r="AI9" s="1">
        <f t="shared" si="5"/>
        <v>2.5999999999999801E-2</v>
      </c>
      <c r="AJ9" s="1">
        <f t="shared" si="6"/>
        <v>-0.13600000000000012</v>
      </c>
      <c r="AK9" s="1">
        <f t="shared" si="7"/>
        <v>-0.19200000000000017</v>
      </c>
      <c r="AL9" s="1" t="str">
        <f t="shared" si="8"/>
        <v/>
      </c>
      <c r="AM9" s="1" t="str">
        <f t="shared" si="9"/>
        <v/>
      </c>
      <c r="AN9" s="1">
        <f t="shared" si="10"/>
        <v>0.20300000000000029</v>
      </c>
      <c r="AO9" s="1">
        <f t="shared" si="11"/>
        <v>0.17100000000000026</v>
      </c>
      <c r="AP9" s="1">
        <f t="shared" si="12"/>
        <v>4.9000000000000377E-2</v>
      </c>
      <c r="AQ9" s="1">
        <f t="shared" si="13"/>
        <v>4.3999999999999595E-2</v>
      </c>
      <c r="AR9" s="1">
        <f t="shared" si="14"/>
        <v>0.89400000000000013</v>
      </c>
      <c r="AS9" s="1">
        <f t="shared" si="15"/>
        <v>-9.7000000000000419E-2</v>
      </c>
      <c r="AT9" s="1">
        <f t="shared" si="16"/>
        <v>0.27400000000000002</v>
      </c>
      <c r="AU9" s="1">
        <f t="shared" si="17"/>
        <v>0.25100000000000033</v>
      </c>
      <c r="AV9" s="1">
        <f t="shared" si="18"/>
        <v>8.0000000000000071E-2</v>
      </c>
      <c r="AW9" s="1">
        <f t="shared" si="19"/>
        <v>0.10899999999999999</v>
      </c>
      <c r="AX9" s="1">
        <f t="shared" si="20"/>
        <v>0.24500000000000011</v>
      </c>
      <c r="AZ9" s="1">
        <f t="shared" si="21"/>
        <v>7.0000000000000284E-2</v>
      </c>
      <c r="BA9" s="1">
        <f t="shared" si="22"/>
        <v>2.5999999999999801E-2</v>
      </c>
      <c r="BB9" s="1">
        <f t="shared" si="23"/>
        <v>0.13600000000000012</v>
      </c>
      <c r="BC9" s="1">
        <f t="shared" si="24"/>
        <v>0.19200000000000017</v>
      </c>
      <c r="BD9" s="1" t="str">
        <f t="shared" si="25"/>
        <v/>
      </c>
      <c r="BE9" s="1" t="str">
        <f t="shared" si="26"/>
        <v/>
      </c>
      <c r="BF9" s="1">
        <f t="shared" si="27"/>
        <v>0.20300000000000029</v>
      </c>
      <c r="BG9" s="1">
        <f t="shared" si="28"/>
        <v>0.17100000000000026</v>
      </c>
      <c r="BH9" s="1">
        <f t="shared" si="29"/>
        <v>4.9000000000000377E-2</v>
      </c>
      <c r="BI9" s="1">
        <f t="shared" si="30"/>
        <v>4.3999999999999595E-2</v>
      </c>
      <c r="BJ9" s="1">
        <f t="shared" si="31"/>
        <v>0.89400000000000013</v>
      </c>
      <c r="BK9" s="1">
        <f t="shared" si="32"/>
        <v>9.7000000000000419E-2</v>
      </c>
      <c r="BL9" s="1">
        <f t="shared" si="33"/>
        <v>0.27400000000000002</v>
      </c>
      <c r="BM9" s="1">
        <f t="shared" si="34"/>
        <v>0.25100000000000033</v>
      </c>
      <c r="BN9" s="1">
        <f t="shared" si="35"/>
        <v>8.0000000000000071E-2</v>
      </c>
      <c r="BO9" s="1">
        <f t="shared" si="36"/>
        <v>0.10899999999999999</v>
      </c>
      <c r="BP9" s="1">
        <f t="shared" si="37"/>
        <v>0.24500000000000011</v>
      </c>
    </row>
    <row r="10" spans="1:68">
      <c r="A10" s="1">
        <f t="shared" si="38"/>
        <v>8</v>
      </c>
      <c r="B10" s="21"/>
      <c r="C10" s="4">
        <v>2</v>
      </c>
      <c r="D10" s="4">
        <f t="shared" si="3"/>
        <v>12</v>
      </c>
      <c r="E10" s="4" t="s">
        <v>503</v>
      </c>
      <c r="F10" s="4">
        <v>2</v>
      </c>
      <c r="G10" s="4" t="s">
        <v>229</v>
      </c>
      <c r="H10" s="4"/>
      <c r="I10" s="1">
        <v>7.0000000000000001E-3</v>
      </c>
      <c r="J10" s="41">
        <v>4.7969999999999997</v>
      </c>
      <c r="K10" s="7" t="s">
        <v>242</v>
      </c>
      <c r="L10" s="4" t="s">
        <v>15</v>
      </c>
      <c r="M10" s="23">
        <v>4.806</v>
      </c>
      <c r="N10" s="1" t="s">
        <v>206</v>
      </c>
      <c r="O10" s="3"/>
      <c r="P10" s="23">
        <v>5.2969999999999997</v>
      </c>
      <c r="Q10" s="23">
        <v>5.1760000000000002</v>
      </c>
      <c r="R10" s="45"/>
      <c r="S10" s="45"/>
      <c r="T10" s="23">
        <v>5.24</v>
      </c>
      <c r="U10" s="23">
        <v>5.2149999999999999</v>
      </c>
      <c r="V10" s="23">
        <v>5.0960000000000001</v>
      </c>
      <c r="W10" s="23">
        <v>5.0830000000000002</v>
      </c>
      <c r="X10" s="23">
        <v>4.9130000000000003</v>
      </c>
      <c r="Y10" s="23">
        <v>4.907</v>
      </c>
      <c r="Z10" s="23">
        <v>5.0350000000000001</v>
      </c>
      <c r="AA10" s="23">
        <v>4.7690000000000001</v>
      </c>
      <c r="AB10" s="23">
        <v>5.0510000000000002</v>
      </c>
      <c r="AC10" s="126">
        <v>5.0490000000000004</v>
      </c>
      <c r="AD10" s="126">
        <v>4.9779999999999998</v>
      </c>
      <c r="AE10" s="126">
        <v>4.9720000000000004</v>
      </c>
      <c r="AF10" s="126">
        <v>5.0599999999999996</v>
      </c>
      <c r="AH10" s="1">
        <f t="shared" si="4"/>
        <v>0.5</v>
      </c>
      <c r="AI10" s="1">
        <f t="shared" si="5"/>
        <v>0.37900000000000045</v>
      </c>
      <c r="AJ10" s="1" t="str">
        <f t="shared" si="6"/>
        <v/>
      </c>
      <c r="AK10" s="1" t="str">
        <f t="shared" si="7"/>
        <v/>
      </c>
      <c r="AL10" s="1">
        <f t="shared" si="8"/>
        <v>0.4430000000000005</v>
      </c>
      <c r="AM10" s="1">
        <f t="shared" si="9"/>
        <v>0.41800000000000015</v>
      </c>
      <c r="AN10" s="1">
        <f t="shared" si="10"/>
        <v>0.29900000000000038</v>
      </c>
      <c r="AO10" s="1">
        <f t="shared" si="11"/>
        <v>0.28600000000000048</v>
      </c>
      <c r="AP10" s="1">
        <f t="shared" si="12"/>
        <v>0.11600000000000055</v>
      </c>
      <c r="AQ10" s="1">
        <f t="shared" si="13"/>
        <v>0.11000000000000032</v>
      </c>
      <c r="AR10" s="1">
        <f t="shared" si="14"/>
        <v>0.23800000000000043</v>
      </c>
      <c r="AS10" s="1">
        <f t="shared" si="15"/>
        <v>-2.7999999999999581E-2</v>
      </c>
      <c r="AT10" s="1">
        <f t="shared" si="16"/>
        <v>0.25400000000000045</v>
      </c>
      <c r="AU10" s="1">
        <f t="shared" si="17"/>
        <v>0.25200000000000067</v>
      </c>
      <c r="AV10" s="1">
        <f t="shared" si="18"/>
        <v>0.18100000000000005</v>
      </c>
      <c r="AW10" s="1">
        <f t="shared" si="19"/>
        <v>0.17500000000000071</v>
      </c>
      <c r="AX10" s="1">
        <f t="shared" si="20"/>
        <v>0.2629999999999999</v>
      </c>
      <c r="AZ10" s="1">
        <f t="shared" si="21"/>
        <v>0.5</v>
      </c>
      <c r="BA10" s="1">
        <f t="shared" si="22"/>
        <v>0.37900000000000045</v>
      </c>
      <c r="BB10" s="1" t="str">
        <f t="shared" si="23"/>
        <v/>
      </c>
      <c r="BC10" s="1" t="str">
        <f t="shared" si="24"/>
        <v/>
      </c>
      <c r="BD10" s="1">
        <f t="shared" si="25"/>
        <v>0.4430000000000005</v>
      </c>
      <c r="BE10" s="1">
        <f t="shared" si="26"/>
        <v>0.41800000000000015</v>
      </c>
      <c r="BF10" s="1">
        <f t="shared" si="27"/>
        <v>0.29900000000000038</v>
      </c>
      <c r="BG10" s="1">
        <f t="shared" si="28"/>
        <v>0.28600000000000048</v>
      </c>
      <c r="BH10" s="1">
        <f t="shared" si="29"/>
        <v>0.11600000000000055</v>
      </c>
      <c r="BI10" s="1">
        <f t="shared" si="30"/>
        <v>0.11000000000000032</v>
      </c>
      <c r="BJ10" s="1">
        <f t="shared" si="31"/>
        <v>0.23800000000000043</v>
      </c>
      <c r="BK10" s="1">
        <f t="shared" si="32"/>
        <v>2.7999999999999581E-2</v>
      </c>
      <c r="BL10" s="1">
        <f t="shared" si="33"/>
        <v>0.25400000000000045</v>
      </c>
      <c r="BM10" s="1">
        <f t="shared" si="34"/>
        <v>0.25200000000000067</v>
      </c>
      <c r="BN10" s="1">
        <f t="shared" si="35"/>
        <v>0.18100000000000005</v>
      </c>
      <c r="BO10" s="1">
        <f t="shared" si="36"/>
        <v>0.17500000000000071</v>
      </c>
      <c r="BP10" s="1">
        <f t="shared" si="37"/>
        <v>0.2629999999999999</v>
      </c>
    </row>
    <row r="11" spans="1:68">
      <c r="A11" s="1">
        <f t="shared" si="38"/>
        <v>9</v>
      </c>
      <c r="B11" s="21"/>
      <c r="C11" s="4">
        <v>2</v>
      </c>
      <c r="D11" s="4">
        <f t="shared" si="3"/>
        <v>12</v>
      </c>
      <c r="E11" s="4" t="s">
        <v>503</v>
      </c>
      <c r="F11" s="4">
        <v>2</v>
      </c>
      <c r="G11" s="4" t="s">
        <v>16</v>
      </c>
      <c r="H11" s="4" t="s">
        <v>346</v>
      </c>
      <c r="I11" s="1" t="s">
        <v>192</v>
      </c>
      <c r="J11" s="41">
        <v>5.1710000000000003</v>
      </c>
      <c r="K11" s="7" t="s">
        <v>242</v>
      </c>
      <c r="L11" s="4" t="s">
        <v>15</v>
      </c>
      <c r="M11" s="23">
        <v>5.1710000000000003</v>
      </c>
      <c r="N11" s="1" t="s">
        <v>206</v>
      </c>
      <c r="O11" s="3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23">
        <v>4.91</v>
      </c>
      <c r="AA11" s="23">
        <v>5.0519999999999996</v>
      </c>
      <c r="AB11" s="126">
        <v>5.1849999999999996</v>
      </c>
      <c r="AC11" s="126">
        <v>5.165</v>
      </c>
      <c r="AD11" s="126">
        <v>5.1470000000000002</v>
      </c>
      <c r="AE11" s="126">
        <v>5.1859999999999999</v>
      </c>
      <c r="AF11" s="126">
        <v>5.2270000000000003</v>
      </c>
      <c r="AH11" s="1" t="str">
        <f t="shared" si="4"/>
        <v/>
      </c>
      <c r="AI11" s="1" t="str">
        <f t="shared" si="5"/>
        <v/>
      </c>
      <c r="AJ11" s="1" t="str">
        <f t="shared" si="6"/>
        <v/>
      </c>
      <c r="AK11" s="1" t="str">
        <f t="shared" si="7"/>
        <v/>
      </c>
      <c r="AL11" s="1" t="str">
        <f t="shared" si="8"/>
        <v/>
      </c>
      <c r="AM11" s="1" t="str">
        <f t="shared" si="9"/>
        <v/>
      </c>
      <c r="AN11" s="1" t="str">
        <f t="shared" si="10"/>
        <v/>
      </c>
      <c r="AO11" s="1" t="str">
        <f t="shared" si="11"/>
        <v/>
      </c>
      <c r="AP11" s="1" t="str">
        <f t="shared" si="12"/>
        <v/>
      </c>
      <c r="AQ11" s="1" t="str">
        <f t="shared" si="13"/>
        <v/>
      </c>
      <c r="AR11" s="1" t="str">
        <f t="shared" si="14"/>
        <v/>
      </c>
      <c r="AS11" s="1" t="str">
        <f t="shared" si="15"/>
        <v/>
      </c>
      <c r="AT11" s="1" t="str">
        <f t="shared" si="16"/>
        <v/>
      </c>
      <c r="AU11" s="1" t="str">
        <f t="shared" si="17"/>
        <v/>
      </c>
      <c r="AV11" s="1" t="str">
        <f t="shared" si="18"/>
        <v/>
      </c>
      <c r="AW11" s="1" t="str">
        <f t="shared" si="19"/>
        <v/>
      </c>
      <c r="AX11" s="1" t="str">
        <f t="shared" si="20"/>
        <v/>
      </c>
      <c r="AZ11" s="1" t="str">
        <f t="shared" si="21"/>
        <v/>
      </c>
      <c r="BA11" s="1" t="str">
        <f t="shared" si="22"/>
        <v/>
      </c>
      <c r="BB11" s="1" t="str">
        <f t="shared" si="23"/>
        <v/>
      </c>
      <c r="BC11" s="1" t="str">
        <f t="shared" si="24"/>
        <v/>
      </c>
      <c r="BD11" s="1" t="str">
        <f t="shared" si="25"/>
        <v/>
      </c>
      <c r="BE11" s="1" t="str">
        <f t="shared" si="26"/>
        <v/>
      </c>
      <c r="BF11" s="1" t="str">
        <f t="shared" si="27"/>
        <v/>
      </c>
      <c r="BG11" s="1" t="str">
        <f t="shared" si="28"/>
        <v/>
      </c>
      <c r="BH11" s="1" t="str">
        <f t="shared" si="29"/>
        <v/>
      </c>
      <c r="BI11" s="1" t="str">
        <f t="shared" si="30"/>
        <v/>
      </c>
      <c r="BJ11" s="1" t="str">
        <f t="shared" si="31"/>
        <v/>
      </c>
      <c r="BK11" s="1" t="str">
        <f t="shared" si="32"/>
        <v/>
      </c>
      <c r="BL11" s="1" t="str">
        <f t="shared" si="33"/>
        <v/>
      </c>
      <c r="BM11" s="1" t="str">
        <f t="shared" si="34"/>
        <v/>
      </c>
      <c r="BN11" s="1" t="str">
        <f t="shared" si="35"/>
        <v/>
      </c>
      <c r="BO11" s="1" t="str">
        <f t="shared" si="36"/>
        <v/>
      </c>
      <c r="BP11" s="1" t="str">
        <f t="shared" si="37"/>
        <v/>
      </c>
    </row>
    <row r="12" spans="1:68">
      <c r="A12" s="1">
        <f t="shared" si="38"/>
        <v>10</v>
      </c>
      <c r="B12" s="21"/>
      <c r="C12" s="4">
        <v>2</v>
      </c>
      <c r="D12" s="4">
        <f t="shared" si="3"/>
        <v>12</v>
      </c>
      <c r="E12" s="4" t="s">
        <v>503</v>
      </c>
      <c r="F12" s="4">
        <v>2</v>
      </c>
      <c r="G12" s="4" t="s">
        <v>16</v>
      </c>
      <c r="H12" s="4"/>
      <c r="I12" s="1">
        <v>4.0000000000000001E-3</v>
      </c>
      <c r="J12" s="41">
        <v>5.4749999999999996</v>
      </c>
      <c r="K12" s="7" t="s">
        <v>242</v>
      </c>
      <c r="L12" s="4" t="s">
        <v>15</v>
      </c>
      <c r="M12" s="23">
        <v>5.47</v>
      </c>
      <c r="N12" s="1" t="s">
        <v>206</v>
      </c>
      <c r="O12" s="3"/>
      <c r="P12" s="23">
        <v>5.4509999999999996</v>
      </c>
      <c r="Q12" s="23">
        <v>5.4459999999999997</v>
      </c>
      <c r="R12" s="45"/>
      <c r="S12" s="45"/>
      <c r="T12" s="23">
        <v>5.4370000000000003</v>
      </c>
      <c r="U12" s="23">
        <v>5.4359999999999999</v>
      </c>
      <c r="V12" s="23">
        <v>5.5609999999999999</v>
      </c>
      <c r="W12" s="23">
        <v>5.5609999999999999</v>
      </c>
      <c r="X12" s="23">
        <v>5.516</v>
      </c>
      <c r="Y12" s="23">
        <v>5.5090000000000003</v>
      </c>
      <c r="Z12" s="126">
        <v>5.734</v>
      </c>
      <c r="AA12" s="126">
        <v>5.3319999999999999</v>
      </c>
      <c r="AB12" s="126">
        <v>5.6589999999999998</v>
      </c>
      <c r="AC12" s="126">
        <v>5.6550000000000002</v>
      </c>
      <c r="AD12" s="126">
        <v>5.5439999999999996</v>
      </c>
      <c r="AE12" s="126">
        <v>5.508</v>
      </c>
      <c r="AF12" s="126">
        <v>5.625</v>
      </c>
      <c r="AH12" s="1">
        <f t="shared" si="4"/>
        <v>-2.4000000000000021E-2</v>
      </c>
      <c r="AI12" s="1">
        <f t="shared" si="5"/>
        <v>-2.8999999999999915E-2</v>
      </c>
      <c r="AJ12" s="1" t="str">
        <f t="shared" si="6"/>
        <v/>
      </c>
      <c r="AK12" s="1" t="str">
        <f t="shared" si="7"/>
        <v/>
      </c>
      <c r="AL12" s="1">
        <f t="shared" si="8"/>
        <v>-3.7999999999999368E-2</v>
      </c>
      <c r="AM12" s="1">
        <f t="shared" si="9"/>
        <v>-3.8999999999999702E-2</v>
      </c>
      <c r="AN12" s="1">
        <f t="shared" si="10"/>
        <v>8.6000000000000298E-2</v>
      </c>
      <c r="AO12" s="1">
        <f t="shared" si="11"/>
        <v>8.6000000000000298E-2</v>
      </c>
      <c r="AP12" s="1">
        <f t="shared" si="12"/>
        <v>4.1000000000000369E-2</v>
      </c>
      <c r="AQ12" s="1">
        <f t="shared" si="13"/>
        <v>3.4000000000000696E-2</v>
      </c>
      <c r="AR12" s="1">
        <f t="shared" si="14"/>
        <v>0.25900000000000034</v>
      </c>
      <c r="AS12" s="1">
        <f t="shared" si="15"/>
        <v>-0.14299999999999979</v>
      </c>
      <c r="AT12" s="1">
        <f t="shared" si="16"/>
        <v>0.18400000000000016</v>
      </c>
      <c r="AU12" s="1">
        <f t="shared" si="17"/>
        <v>0.1800000000000006</v>
      </c>
      <c r="AV12" s="1">
        <f t="shared" si="18"/>
        <v>6.899999999999995E-2</v>
      </c>
      <c r="AW12" s="1">
        <f t="shared" si="19"/>
        <v>3.3000000000000362E-2</v>
      </c>
      <c r="AX12" s="1">
        <f t="shared" si="20"/>
        <v>0.15000000000000036</v>
      </c>
      <c r="AZ12" s="1">
        <f t="shared" si="21"/>
        <v>2.4000000000000021E-2</v>
      </c>
      <c r="BA12" s="1">
        <f t="shared" si="22"/>
        <v>2.8999999999999915E-2</v>
      </c>
      <c r="BB12" s="1" t="str">
        <f t="shared" si="23"/>
        <v/>
      </c>
      <c r="BC12" s="1" t="str">
        <f t="shared" si="24"/>
        <v/>
      </c>
      <c r="BD12" s="1">
        <f t="shared" si="25"/>
        <v>3.7999999999999368E-2</v>
      </c>
      <c r="BE12" s="1">
        <f t="shared" si="26"/>
        <v>3.8999999999999702E-2</v>
      </c>
      <c r="BF12" s="1">
        <f t="shared" si="27"/>
        <v>8.6000000000000298E-2</v>
      </c>
      <c r="BG12" s="1">
        <f t="shared" si="28"/>
        <v>8.6000000000000298E-2</v>
      </c>
      <c r="BH12" s="1">
        <f t="shared" si="29"/>
        <v>4.1000000000000369E-2</v>
      </c>
      <c r="BI12" s="1">
        <f t="shared" si="30"/>
        <v>3.4000000000000696E-2</v>
      </c>
      <c r="BJ12" s="1">
        <f t="shared" si="31"/>
        <v>0.25900000000000034</v>
      </c>
      <c r="BK12" s="1">
        <f t="shared" si="32"/>
        <v>0.14299999999999979</v>
      </c>
      <c r="BL12" s="1">
        <f t="shared" si="33"/>
        <v>0.18400000000000016</v>
      </c>
      <c r="BM12" s="1">
        <f t="shared" si="34"/>
        <v>0.1800000000000006</v>
      </c>
      <c r="BN12" s="1">
        <f t="shared" si="35"/>
        <v>6.899999999999995E-2</v>
      </c>
      <c r="BO12" s="1">
        <f t="shared" si="36"/>
        <v>3.3000000000000362E-2</v>
      </c>
      <c r="BP12" s="1">
        <f t="shared" si="37"/>
        <v>0.15000000000000036</v>
      </c>
    </row>
    <row r="13" spans="1:68">
      <c r="A13" s="1">
        <f t="shared" si="38"/>
        <v>11</v>
      </c>
      <c r="B13" s="21"/>
      <c r="C13" s="4">
        <v>2</v>
      </c>
      <c r="D13" s="4">
        <f t="shared" si="3"/>
        <v>12</v>
      </c>
      <c r="E13" s="4" t="s">
        <v>503</v>
      </c>
      <c r="F13" s="4">
        <v>2</v>
      </c>
      <c r="G13" s="4" t="s">
        <v>16</v>
      </c>
      <c r="H13" s="4"/>
      <c r="I13" s="1">
        <v>0.20599999999999999</v>
      </c>
      <c r="J13" s="41">
        <v>5.5810000000000004</v>
      </c>
      <c r="K13" s="135" t="s">
        <v>292</v>
      </c>
      <c r="L13" s="4" t="s">
        <v>15</v>
      </c>
      <c r="M13" s="23">
        <v>5.5730000000000004</v>
      </c>
      <c r="N13" s="1" t="s">
        <v>206</v>
      </c>
      <c r="O13" s="3"/>
      <c r="P13" s="23">
        <v>5.5960000000000001</v>
      </c>
      <c r="Q13" s="23">
        <v>5.5759999999999996</v>
      </c>
      <c r="R13" s="45"/>
      <c r="S13" s="45"/>
      <c r="T13" s="23">
        <v>5.57</v>
      </c>
      <c r="U13" s="23">
        <v>5.5670000000000002</v>
      </c>
      <c r="V13" s="23">
        <v>5.6260000000000003</v>
      </c>
      <c r="W13" s="23">
        <v>5.625</v>
      </c>
      <c r="X13" s="23">
        <v>5.5549999999999997</v>
      </c>
      <c r="Y13" s="23">
        <v>5.5510000000000002</v>
      </c>
      <c r="Z13" s="23">
        <v>5.34</v>
      </c>
      <c r="AA13" s="23">
        <v>5.29</v>
      </c>
      <c r="AB13" s="23">
        <v>5.4720000000000004</v>
      </c>
      <c r="AC13" s="126">
        <v>5.46</v>
      </c>
      <c r="AD13" s="126">
        <v>5.4219999999999997</v>
      </c>
      <c r="AE13" s="126">
        <v>5.4580000000000002</v>
      </c>
      <c r="AF13" s="126">
        <v>5.5090000000000003</v>
      </c>
      <c r="AH13" s="1">
        <f t="shared" si="4"/>
        <v>1.499999999999968E-2</v>
      </c>
      <c r="AI13" s="1">
        <f t="shared" si="5"/>
        <v>-5.0000000000007816E-3</v>
      </c>
      <c r="AJ13" s="1" t="str">
        <f t="shared" si="6"/>
        <v/>
      </c>
      <c r="AK13" s="1" t="str">
        <f t="shared" si="7"/>
        <v/>
      </c>
      <c r="AL13" s="1">
        <f t="shared" si="8"/>
        <v>-1.1000000000000121E-2</v>
      </c>
      <c r="AM13" s="1">
        <f t="shared" si="9"/>
        <v>-1.4000000000000234E-2</v>
      </c>
      <c r="AN13" s="1">
        <f t="shared" si="10"/>
        <v>4.4999999999999929E-2</v>
      </c>
      <c r="AO13" s="1">
        <f t="shared" si="11"/>
        <v>4.3999999999999595E-2</v>
      </c>
      <c r="AP13" s="1">
        <f t="shared" si="12"/>
        <v>-2.6000000000000689E-2</v>
      </c>
      <c r="AQ13" s="1">
        <f t="shared" si="13"/>
        <v>-3.0000000000000249E-2</v>
      </c>
      <c r="AR13" s="1">
        <f t="shared" si="14"/>
        <v>-0.24100000000000055</v>
      </c>
      <c r="AS13" s="1">
        <f t="shared" si="15"/>
        <v>-0.29100000000000037</v>
      </c>
      <c r="AT13" s="1">
        <f t="shared" si="16"/>
        <v>-0.10899999999999999</v>
      </c>
      <c r="AU13" s="1">
        <f t="shared" si="17"/>
        <v>-0.12100000000000044</v>
      </c>
      <c r="AV13" s="1">
        <f t="shared" si="18"/>
        <v>-0.1590000000000007</v>
      </c>
      <c r="AW13" s="1">
        <f t="shared" si="19"/>
        <v>-0.12300000000000022</v>
      </c>
      <c r="AX13" s="1">
        <f t="shared" si="20"/>
        <v>-7.2000000000000064E-2</v>
      </c>
      <c r="AZ13" s="1">
        <f t="shared" si="21"/>
        <v>1.499999999999968E-2</v>
      </c>
      <c r="BA13" s="1">
        <f t="shared" si="22"/>
        <v>5.0000000000007816E-3</v>
      </c>
      <c r="BB13" s="1" t="str">
        <f t="shared" si="23"/>
        <v/>
      </c>
      <c r="BC13" s="1" t="str">
        <f t="shared" si="24"/>
        <v/>
      </c>
      <c r="BD13" s="1">
        <f t="shared" si="25"/>
        <v>1.1000000000000121E-2</v>
      </c>
      <c r="BE13" s="1">
        <f t="shared" si="26"/>
        <v>1.4000000000000234E-2</v>
      </c>
      <c r="BF13" s="1">
        <f t="shared" si="27"/>
        <v>4.4999999999999929E-2</v>
      </c>
      <c r="BG13" s="1">
        <f t="shared" si="28"/>
        <v>4.3999999999999595E-2</v>
      </c>
      <c r="BH13" s="1">
        <f t="shared" si="29"/>
        <v>2.6000000000000689E-2</v>
      </c>
      <c r="BI13" s="1">
        <f t="shared" si="30"/>
        <v>3.0000000000000249E-2</v>
      </c>
      <c r="BJ13" s="1">
        <f t="shared" si="31"/>
        <v>0.24100000000000055</v>
      </c>
      <c r="BK13" s="1">
        <f t="shared" si="32"/>
        <v>0.29100000000000037</v>
      </c>
      <c r="BL13" s="1">
        <f t="shared" si="33"/>
        <v>0.10899999999999999</v>
      </c>
      <c r="BM13" s="1">
        <f t="shared" si="34"/>
        <v>0.12100000000000044</v>
      </c>
      <c r="BN13" s="1">
        <f t="shared" si="35"/>
        <v>0.1590000000000007</v>
      </c>
      <c r="BO13" s="1">
        <f t="shared" si="36"/>
        <v>0.12300000000000022</v>
      </c>
      <c r="BP13" s="1">
        <f t="shared" si="37"/>
        <v>7.2000000000000064E-2</v>
      </c>
    </row>
    <row r="14" spans="1:68">
      <c r="A14" s="1">
        <f t="shared" si="38"/>
        <v>12</v>
      </c>
      <c r="B14" s="21"/>
      <c r="C14" s="4">
        <v>2</v>
      </c>
      <c r="D14" s="4">
        <f t="shared" si="3"/>
        <v>12</v>
      </c>
      <c r="E14" s="4" t="s">
        <v>504</v>
      </c>
      <c r="F14" s="4">
        <v>4</v>
      </c>
      <c r="G14" s="4" t="s">
        <v>13</v>
      </c>
      <c r="H14" s="4"/>
      <c r="I14" s="36"/>
      <c r="J14" s="41">
        <v>2.085</v>
      </c>
      <c r="K14" s="7" t="s">
        <v>242</v>
      </c>
      <c r="L14" s="4" t="s">
        <v>15</v>
      </c>
      <c r="M14" s="23">
        <v>2.0960000000000001</v>
      </c>
      <c r="N14" s="1" t="s">
        <v>206</v>
      </c>
      <c r="O14" s="3"/>
      <c r="P14" s="23">
        <v>2.0289999999999999</v>
      </c>
      <c r="Q14" s="23">
        <v>2.0270000000000001</v>
      </c>
      <c r="R14" s="23">
        <v>2.0590000000000002</v>
      </c>
      <c r="S14" s="23">
        <v>2.0339999999999998</v>
      </c>
      <c r="T14" s="23">
        <v>2.0299999999999998</v>
      </c>
      <c r="U14" s="23">
        <v>2.0310000000000001</v>
      </c>
      <c r="V14" s="23">
        <v>2.1659999999999999</v>
      </c>
      <c r="W14" s="23">
        <v>2.1659999999999999</v>
      </c>
      <c r="X14" s="23">
        <v>2.1560000000000001</v>
      </c>
      <c r="Y14" s="23">
        <v>2.1539999999999999</v>
      </c>
      <c r="Z14" s="126">
        <v>1.6910000000000001</v>
      </c>
      <c r="AA14" s="126">
        <v>1.9259999999999999</v>
      </c>
      <c r="AB14" s="126">
        <v>1.984</v>
      </c>
      <c r="AC14" s="126">
        <v>1.9370000000000001</v>
      </c>
      <c r="AD14" s="126">
        <v>1.9470000000000001</v>
      </c>
      <c r="AE14" s="126">
        <v>1.984</v>
      </c>
      <c r="AF14" s="127">
        <v>2.0099999999999998</v>
      </c>
      <c r="AH14" s="1">
        <f t="shared" si="4"/>
        <v>-5.600000000000005E-2</v>
      </c>
      <c r="AI14" s="1">
        <f t="shared" si="5"/>
        <v>-5.7999999999999829E-2</v>
      </c>
      <c r="AJ14" s="1">
        <f t="shared" si="6"/>
        <v>-2.5999999999999801E-2</v>
      </c>
      <c r="AK14" s="1">
        <f t="shared" si="7"/>
        <v>-5.1000000000000156E-2</v>
      </c>
      <c r="AL14" s="1">
        <f t="shared" si="8"/>
        <v>-5.500000000000016E-2</v>
      </c>
      <c r="AM14" s="1">
        <f t="shared" si="9"/>
        <v>-5.3999999999999826E-2</v>
      </c>
      <c r="AN14" s="1">
        <f t="shared" si="10"/>
        <v>8.0999999999999961E-2</v>
      </c>
      <c r="AO14" s="1">
        <f t="shared" si="11"/>
        <v>8.0999999999999961E-2</v>
      </c>
      <c r="AP14" s="1">
        <f t="shared" si="12"/>
        <v>7.1000000000000174E-2</v>
      </c>
      <c r="AQ14" s="1">
        <f t="shared" si="13"/>
        <v>6.899999999999995E-2</v>
      </c>
      <c r="AR14" s="1">
        <f t="shared" si="14"/>
        <v>-0.39399999999999991</v>
      </c>
      <c r="AS14" s="1">
        <f t="shared" si="15"/>
        <v>-0.15900000000000003</v>
      </c>
      <c r="AT14" s="1">
        <f t="shared" si="16"/>
        <v>-0.10099999999999998</v>
      </c>
      <c r="AU14" s="1">
        <f t="shared" si="17"/>
        <v>-0.14799999999999991</v>
      </c>
      <c r="AV14" s="1">
        <f t="shared" si="18"/>
        <v>-0.1379999999999999</v>
      </c>
      <c r="AW14" s="1">
        <f t="shared" si="19"/>
        <v>-0.10099999999999998</v>
      </c>
      <c r="AX14" s="1">
        <f t="shared" si="20"/>
        <v>-7.5000000000000178E-2</v>
      </c>
      <c r="AZ14" s="1">
        <f t="shared" si="21"/>
        <v>5.600000000000005E-2</v>
      </c>
      <c r="BA14" s="1">
        <f t="shared" si="22"/>
        <v>5.7999999999999829E-2</v>
      </c>
      <c r="BB14" s="1">
        <f t="shared" si="23"/>
        <v>2.5999999999999801E-2</v>
      </c>
      <c r="BC14" s="1">
        <f t="shared" si="24"/>
        <v>5.1000000000000156E-2</v>
      </c>
      <c r="BD14" s="1">
        <f t="shared" si="25"/>
        <v>5.500000000000016E-2</v>
      </c>
      <c r="BE14" s="1">
        <f t="shared" si="26"/>
        <v>5.3999999999999826E-2</v>
      </c>
      <c r="BF14" s="1">
        <f t="shared" si="27"/>
        <v>8.0999999999999961E-2</v>
      </c>
      <c r="BG14" s="1">
        <f t="shared" si="28"/>
        <v>8.0999999999999961E-2</v>
      </c>
      <c r="BH14" s="1">
        <f t="shared" si="29"/>
        <v>7.1000000000000174E-2</v>
      </c>
      <c r="BI14" s="1">
        <f t="shared" si="30"/>
        <v>6.899999999999995E-2</v>
      </c>
      <c r="BJ14" s="1">
        <f t="shared" si="31"/>
        <v>0.39399999999999991</v>
      </c>
      <c r="BK14" s="1">
        <f t="shared" si="32"/>
        <v>0.15900000000000003</v>
      </c>
      <c r="BL14" s="1">
        <f t="shared" si="33"/>
        <v>0.10099999999999998</v>
      </c>
      <c r="BM14" s="1">
        <f t="shared" si="34"/>
        <v>0.14799999999999991</v>
      </c>
      <c r="BN14" s="1">
        <f t="shared" si="35"/>
        <v>0.1379999999999999</v>
      </c>
      <c r="BO14" s="1">
        <f t="shared" si="36"/>
        <v>0.10099999999999998</v>
      </c>
      <c r="BP14" s="1">
        <f t="shared" si="37"/>
        <v>7.5000000000000178E-2</v>
      </c>
    </row>
    <row r="15" spans="1:68">
      <c r="A15" s="1">
        <f t="shared" si="38"/>
        <v>13</v>
      </c>
      <c r="B15" s="21"/>
      <c r="C15" s="4">
        <v>2</v>
      </c>
      <c r="D15" s="4">
        <f t="shared" si="3"/>
        <v>12</v>
      </c>
      <c r="E15" s="4" t="s">
        <v>561</v>
      </c>
      <c r="F15" s="4">
        <v>4</v>
      </c>
      <c r="G15" s="4" t="s">
        <v>13</v>
      </c>
      <c r="H15" s="4"/>
      <c r="I15" s="36"/>
      <c r="J15" s="41">
        <v>2.5750000000000002</v>
      </c>
      <c r="K15" s="7" t="s">
        <v>242</v>
      </c>
      <c r="L15" s="4" t="s">
        <v>15</v>
      </c>
      <c r="M15" s="23">
        <v>2.5819999999999999</v>
      </c>
      <c r="N15" s="1" t="s">
        <v>206</v>
      </c>
      <c r="O15" s="3"/>
      <c r="P15" s="23">
        <v>2.9009999999999998</v>
      </c>
      <c r="Q15" s="23">
        <v>2.8610000000000002</v>
      </c>
      <c r="R15" s="23">
        <v>2.2229999999999999</v>
      </c>
      <c r="S15" s="23">
        <v>2.032</v>
      </c>
      <c r="T15" s="23">
        <v>2.887</v>
      </c>
      <c r="U15" s="23">
        <v>2.879</v>
      </c>
      <c r="V15" s="23">
        <v>2.875</v>
      </c>
      <c r="W15" s="23">
        <v>2.863</v>
      </c>
      <c r="X15" s="23">
        <v>2.74</v>
      </c>
      <c r="Y15" s="23">
        <v>2.7250000000000001</v>
      </c>
      <c r="Z15" s="126">
        <v>2.48</v>
      </c>
      <c r="AA15" s="126">
        <v>2.4990000000000001</v>
      </c>
      <c r="AB15" s="126">
        <v>2.5550000000000002</v>
      </c>
      <c r="AC15" s="126">
        <v>2.5550000000000002</v>
      </c>
      <c r="AD15" s="126">
        <v>2.5659999999999998</v>
      </c>
      <c r="AE15" s="126">
        <v>2.5390000000000001</v>
      </c>
      <c r="AF15" s="127">
        <v>2.5630000000000002</v>
      </c>
      <c r="AH15" s="1">
        <f t="shared" ref="AH15:AH35" si="39">IF((P15&lt;&gt;"")*AND($J15&lt;&gt;"")*AND($H15&lt;&gt;"GD")*AND($L15&lt;&gt;"N"),P15-$J15,"")</f>
        <v>0.32599999999999962</v>
      </c>
      <c r="AI15" s="1">
        <f t="shared" ref="AI15:AI47" si="40">IF((Q15&lt;&gt;"")*AND($J15&lt;&gt;"")*AND($H15&lt;&gt;"GD")*AND($L15&lt;&gt;"N"),Q15-$J15,"")</f>
        <v>0.28600000000000003</v>
      </c>
      <c r="AJ15" s="1">
        <f t="shared" ref="AJ15:AJ47" si="41">IF((R15&lt;&gt;"")*AND($J15&lt;&gt;"")*AND($H15&lt;&gt;"GD")*AND($L15&lt;&gt;"N"),R15-$J15,"")</f>
        <v>-0.35200000000000031</v>
      </c>
      <c r="AK15" s="1">
        <f t="shared" ref="AK15:AK47" si="42">IF((S15&lt;&gt;"")*AND($J15&lt;&gt;"")*AND($H15&lt;&gt;"GD")*AND($L15&lt;&gt;"N"),S15-$J15,"")</f>
        <v>-0.54300000000000015</v>
      </c>
      <c r="AL15" s="1">
        <f t="shared" ref="AL15:AL47" si="43">IF((T15&lt;&gt;"")*AND($J15&lt;&gt;"")*AND($H15&lt;&gt;"GD")*AND($L15&lt;&gt;"N"),T15-$J15,"")</f>
        <v>0.31199999999999983</v>
      </c>
      <c r="AM15" s="1">
        <f t="shared" ref="AM15:AM47" si="44">IF((U15&lt;&gt;"")*AND($J15&lt;&gt;"")*AND($H15&lt;&gt;"GD")*AND($L15&lt;&gt;"N"),U15-$J15,"")</f>
        <v>0.30399999999999983</v>
      </c>
      <c r="AN15" s="1">
        <f t="shared" ref="AN15:AN47" si="45">IF((V15&lt;&gt;"")*AND($J15&lt;&gt;"")*AND($H15&lt;&gt;"GD")*AND($L15&lt;&gt;"N"),V15-$J15,"")</f>
        <v>0.29999999999999982</v>
      </c>
      <c r="AO15" s="1">
        <f t="shared" ref="AO15:AO47" si="46">IF((W15&lt;&gt;"")*AND($J15&lt;&gt;"")*AND($H15&lt;&gt;"GD")*AND($L15&lt;&gt;"N"),W15-$J15,"")</f>
        <v>0.28799999999999981</v>
      </c>
      <c r="AP15" s="1">
        <f t="shared" ref="AP15:AP47" si="47">IF((X15&lt;&gt;"")*AND($J15&lt;&gt;"")*AND($H15&lt;&gt;"GD")*AND($L15&lt;&gt;"N"),X15-$J15,"")</f>
        <v>0.16500000000000004</v>
      </c>
      <c r="AQ15" s="1">
        <f t="shared" ref="AQ15:AQ47" si="48">IF((Y15&lt;&gt;"")*AND($J15&lt;&gt;"")*AND($H15&lt;&gt;"GD")*AND($L15&lt;&gt;"N"),Y15-$J15,"")</f>
        <v>0.14999999999999991</v>
      </c>
      <c r="AR15" s="1">
        <f t="shared" ref="AR15:AR47" si="49">IF((Z15&lt;&gt;"")*AND($J15&lt;&gt;"")*AND($H15&lt;&gt;"GD")*AND($L15&lt;&gt;"N"),Z15-$J15,"")</f>
        <v>-9.5000000000000195E-2</v>
      </c>
      <c r="AS15" s="1">
        <f t="shared" ref="AS15:AS47" si="50">IF((AA15&lt;&gt;"")*AND($J15&lt;&gt;"")*AND($H15&lt;&gt;"GD")*AND($L15&lt;&gt;"N"),AA15-$J15,"")</f>
        <v>-7.6000000000000068E-2</v>
      </c>
      <c r="AT15" s="1">
        <f t="shared" ref="AT15:AT47" si="51">IF((AB15&lt;&gt;"")*AND($J15&lt;&gt;"")*AND($H15&lt;&gt;"GD")*AND($L15&lt;&gt;"N"),AB15-$J15,"")</f>
        <v>-2.0000000000000018E-2</v>
      </c>
      <c r="AU15" s="1">
        <f t="shared" ref="AU15:AU47" si="52">IF((AC15&lt;&gt;"")*AND($J15&lt;&gt;"")*AND($H15&lt;&gt;"GD")*AND($L15&lt;&gt;"N"),AC15-$J15,"")</f>
        <v>-2.0000000000000018E-2</v>
      </c>
      <c r="AV15" s="1">
        <f t="shared" ref="AV15:AV47" si="53">IF((AD15&lt;&gt;"")*AND($J15&lt;&gt;"")*AND($H15&lt;&gt;"GD")*AND($L15&lt;&gt;"N"),AD15-$J15,"")</f>
        <v>-9.0000000000003411E-3</v>
      </c>
      <c r="AW15" s="1">
        <f t="shared" ref="AW15:AW35" si="54">IF((AE15&lt;&gt;"")*AND($J15&lt;&gt;"")*AND($H15&lt;&gt;"GD")*AND($L15&lt;&gt;"N"),AE15-$J15,"")</f>
        <v>-3.6000000000000032E-2</v>
      </c>
      <c r="AX15" s="1">
        <f t="shared" ref="AX15:AX47" si="55">IF((AF15&lt;&gt;"")*AND($J15&lt;&gt;"")*AND($H15&lt;&gt;"GD")*AND($L15&lt;&gt;"N"),AF15-$J15,"")</f>
        <v>-1.2000000000000011E-2</v>
      </c>
      <c r="AZ15" s="1">
        <f t="shared" si="21"/>
        <v>0.32599999999999962</v>
      </c>
      <c r="BA15" s="1">
        <f t="shared" si="22"/>
        <v>0.28600000000000003</v>
      </c>
      <c r="BB15" s="1">
        <f t="shared" si="23"/>
        <v>0.35200000000000031</v>
      </c>
      <c r="BC15" s="1">
        <f t="shared" si="24"/>
        <v>0.54300000000000015</v>
      </c>
      <c r="BD15" s="1">
        <f t="shared" si="25"/>
        <v>0.31199999999999983</v>
      </c>
      <c r="BE15" s="1">
        <f t="shared" si="26"/>
        <v>0.30399999999999983</v>
      </c>
      <c r="BF15" s="1">
        <f t="shared" si="27"/>
        <v>0.29999999999999982</v>
      </c>
      <c r="BG15" s="1">
        <f t="shared" si="28"/>
        <v>0.28799999999999981</v>
      </c>
      <c r="BH15" s="1">
        <f t="shared" si="29"/>
        <v>0.16500000000000004</v>
      </c>
      <c r="BI15" s="1">
        <f t="shared" si="30"/>
        <v>0.14999999999999991</v>
      </c>
      <c r="BJ15" s="1">
        <f t="shared" si="31"/>
        <v>9.5000000000000195E-2</v>
      </c>
      <c r="BK15" s="1">
        <f t="shared" si="32"/>
        <v>7.6000000000000068E-2</v>
      </c>
      <c r="BL15" s="1">
        <f t="shared" si="33"/>
        <v>2.0000000000000018E-2</v>
      </c>
      <c r="BM15" s="1">
        <f t="shared" si="34"/>
        <v>2.0000000000000018E-2</v>
      </c>
      <c r="BN15" s="1">
        <f t="shared" si="35"/>
        <v>9.0000000000003411E-3</v>
      </c>
      <c r="BO15" s="1">
        <f t="shared" si="36"/>
        <v>3.6000000000000032E-2</v>
      </c>
      <c r="BP15" s="1">
        <f t="shared" si="37"/>
        <v>1.2000000000000011E-2</v>
      </c>
    </row>
    <row r="16" spans="1:68">
      <c r="A16" s="1">
        <f t="shared" si="38"/>
        <v>14</v>
      </c>
      <c r="B16" s="21"/>
      <c r="C16" s="4">
        <v>2</v>
      </c>
      <c r="D16" s="4">
        <f t="shared" si="3"/>
        <v>12</v>
      </c>
      <c r="E16" s="4" t="s">
        <v>527</v>
      </c>
      <c r="F16" s="4">
        <v>4</v>
      </c>
      <c r="G16" s="4" t="s">
        <v>229</v>
      </c>
      <c r="H16" s="4"/>
      <c r="I16" s="36"/>
      <c r="J16" s="41">
        <v>4.7030000000000003</v>
      </c>
      <c r="K16" s="7" t="s">
        <v>242</v>
      </c>
      <c r="L16" s="4" t="s">
        <v>15</v>
      </c>
      <c r="M16" s="23">
        <v>4.7119999999999997</v>
      </c>
      <c r="N16" s="1" t="s">
        <v>206</v>
      </c>
      <c r="O16" s="3"/>
      <c r="P16" s="23">
        <v>4.8819999999999997</v>
      </c>
      <c r="Q16" s="23">
        <v>4.8730000000000002</v>
      </c>
      <c r="R16" s="45"/>
      <c r="S16" s="45"/>
      <c r="T16" s="23">
        <v>4.8559999999999999</v>
      </c>
      <c r="U16" s="23">
        <v>4.8529999999999998</v>
      </c>
      <c r="V16" s="23">
        <v>4.9109999999999996</v>
      </c>
      <c r="W16" s="23">
        <v>4.9080000000000004</v>
      </c>
      <c r="X16" s="23">
        <v>4.8319999999999999</v>
      </c>
      <c r="Y16" s="23">
        <v>4.827</v>
      </c>
      <c r="Z16" s="23">
        <v>4.4409999999999998</v>
      </c>
      <c r="AA16" s="23">
        <v>4.5490000000000004</v>
      </c>
      <c r="AB16" s="23">
        <v>4.6379999999999999</v>
      </c>
      <c r="AC16" s="23">
        <v>4.6210000000000004</v>
      </c>
      <c r="AD16" s="23">
        <v>4.6070000000000002</v>
      </c>
      <c r="AE16" s="23">
        <v>4.6390000000000002</v>
      </c>
      <c r="AF16" s="23">
        <v>4.6689999999999996</v>
      </c>
      <c r="AH16" s="1">
        <f t="shared" si="39"/>
        <v>0.17899999999999938</v>
      </c>
      <c r="AI16" s="1">
        <f t="shared" si="40"/>
        <v>0.16999999999999993</v>
      </c>
      <c r="AJ16" s="1" t="str">
        <f t="shared" si="41"/>
        <v/>
      </c>
      <c r="AK16" s="1" t="str">
        <f t="shared" si="42"/>
        <v/>
      </c>
      <c r="AL16" s="1">
        <f t="shared" si="43"/>
        <v>0.15299999999999958</v>
      </c>
      <c r="AM16" s="1">
        <f t="shared" si="44"/>
        <v>0.14999999999999947</v>
      </c>
      <c r="AN16" s="1">
        <f t="shared" si="45"/>
        <v>0.2079999999999993</v>
      </c>
      <c r="AO16" s="1">
        <f t="shared" si="46"/>
        <v>0.20500000000000007</v>
      </c>
      <c r="AP16" s="1">
        <f t="shared" si="47"/>
        <v>0.12899999999999956</v>
      </c>
      <c r="AQ16" s="1">
        <f t="shared" si="48"/>
        <v>0.12399999999999967</v>
      </c>
      <c r="AR16" s="1">
        <f t="shared" si="49"/>
        <v>-0.26200000000000045</v>
      </c>
      <c r="AS16" s="1">
        <f t="shared" si="50"/>
        <v>-0.15399999999999991</v>
      </c>
      <c r="AT16" s="1">
        <f t="shared" si="51"/>
        <v>-6.5000000000000391E-2</v>
      </c>
      <c r="AU16" s="1">
        <f t="shared" si="52"/>
        <v>-8.1999999999999851E-2</v>
      </c>
      <c r="AV16" s="1">
        <f t="shared" si="53"/>
        <v>-9.6000000000000085E-2</v>
      </c>
      <c r="AW16" s="1">
        <f t="shared" si="54"/>
        <v>-6.4000000000000057E-2</v>
      </c>
      <c r="AX16" s="1">
        <f t="shared" si="55"/>
        <v>-3.4000000000000696E-2</v>
      </c>
      <c r="AZ16" s="1">
        <f t="shared" si="21"/>
        <v>0.17899999999999938</v>
      </c>
      <c r="BA16" s="1">
        <f t="shared" si="22"/>
        <v>0.16999999999999993</v>
      </c>
      <c r="BB16" s="1" t="str">
        <f t="shared" si="23"/>
        <v/>
      </c>
      <c r="BC16" s="1" t="str">
        <f t="shared" si="24"/>
        <v/>
      </c>
      <c r="BD16" s="1">
        <f t="shared" si="25"/>
        <v>0.15299999999999958</v>
      </c>
      <c r="BE16" s="1">
        <f t="shared" si="26"/>
        <v>0.14999999999999947</v>
      </c>
      <c r="BF16" s="1">
        <f t="shared" si="27"/>
        <v>0.2079999999999993</v>
      </c>
      <c r="BG16" s="1">
        <f t="shared" si="28"/>
        <v>0.20500000000000007</v>
      </c>
      <c r="BH16" s="1">
        <f t="shared" si="29"/>
        <v>0.12899999999999956</v>
      </c>
      <c r="BI16" s="1">
        <f t="shared" si="30"/>
        <v>0.12399999999999967</v>
      </c>
      <c r="BJ16" s="1">
        <f t="shared" si="31"/>
        <v>0.26200000000000045</v>
      </c>
      <c r="BK16" s="1">
        <f t="shared" si="32"/>
        <v>0.15399999999999991</v>
      </c>
      <c r="BL16" s="1">
        <f t="shared" si="33"/>
        <v>6.5000000000000391E-2</v>
      </c>
      <c r="BM16" s="1">
        <f t="shared" si="34"/>
        <v>8.1999999999999851E-2</v>
      </c>
      <c r="BN16" s="1">
        <f t="shared" si="35"/>
        <v>9.6000000000000085E-2</v>
      </c>
      <c r="BO16" s="1">
        <f t="shared" si="36"/>
        <v>6.4000000000000057E-2</v>
      </c>
      <c r="BP16" s="1">
        <f t="shared" si="37"/>
        <v>3.4000000000000696E-2</v>
      </c>
    </row>
    <row r="17" spans="1:68">
      <c r="A17" s="1">
        <f t="shared" si="38"/>
        <v>15</v>
      </c>
      <c r="B17" s="2" t="s">
        <v>500</v>
      </c>
      <c r="C17" s="4">
        <v>3</v>
      </c>
      <c r="D17" s="4">
        <f t="shared" si="3"/>
        <v>35</v>
      </c>
      <c r="E17" s="4" t="s">
        <v>501</v>
      </c>
      <c r="F17" s="4">
        <v>2</v>
      </c>
      <c r="G17" s="4" t="s">
        <v>13</v>
      </c>
      <c r="H17" s="4"/>
      <c r="I17" s="67">
        <v>1E-3</v>
      </c>
      <c r="J17" s="40">
        <v>3.4180000000000001</v>
      </c>
      <c r="K17" s="7" t="s">
        <v>126</v>
      </c>
      <c r="L17" s="4" t="s">
        <v>15</v>
      </c>
      <c r="M17" s="36"/>
      <c r="N17" s="36"/>
      <c r="O17" s="3" t="s">
        <v>227</v>
      </c>
      <c r="P17" s="23">
        <v>4.3380000000000001</v>
      </c>
      <c r="Q17" s="23">
        <v>3.1539999999999999</v>
      </c>
      <c r="R17" s="23">
        <v>3.3839999999999999</v>
      </c>
      <c r="S17" s="23">
        <v>2.496</v>
      </c>
      <c r="T17" s="23">
        <v>4.0730000000000004</v>
      </c>
      <c r="U17" s="23">
        <v>3.5979999999999999</v>
      </c>
      <c r="V17" s="23">
        <v>3.6970000000000001</v>
      </c>
      <c r="W17" s="23">
        <v>3.4830000000000001</v>
      </c>
      <c r="X17" s="23">
        <v>3.4830000000000001</v>
      </c>
      <c r="Y17" s="23">
        <v>3.4369999999999998</v>
      </c>
      <c r="Z17" s="126">
        <v>3.6659999999999999</v>
      </c>
      <c r="AA17" s="126">
        <v>3.2770000000000001</v>
      </c>
      <c r="AB17" s="126">
        <v>3.45</v>
      </c>
      <c r="AC17" s="126">
        <v>3.55</v>
      </c>
      <c r="AD17" s="126">
        <v>3.54</v>
      </c>
      <c r="AE17" s="126">
        <v>3.38</v>
      </c>
      <c r="AF17" s="127">
        <v>3.4220000000000002</v>
      </c>
      <c r="AH17" s="1">
        <f t="shared" si="39"/>
        <v>0.91999999999999993</v>
      </c>
      <c r="AI17" s="1">
        <f t="shared" si="40"/>
        <v>-0.26400000000000023</v>
      </c>
      <c r="AJ17" s="1">
        <f t="shared" si="41"/>
        <v>-3.4000000000000252E-2</v>
      </c>
      <c r="AK17" s="1">
        <f t="shared" si="42"/>
        <v>-0.92200000000000015</v>
      </c>
      <c r="AL17" s="1">
        <f t="shared" si="43"/>
        <v>0.65500000000000025</v>
      </c>
      <c r="AM17" s="1">
        <f t="shared" si="44"/>
        <v>0.17999999999999972</v>
      </c>
      <c r="AN17" s="1">
        <f t="shared" si="45"/>
        <v>0.27899999999999991</v>
      </c>
      <c r="AO17" s="1">
        <f t="shared" si="46"/>
        <v>6.4999999999999947E-2</v>
      </c>
      <c r="AP17" s="1">
        <f t="shared" si="47"/>
        <v>6.4999999999999947E-2</v>
      </c>
      <c r="AQ17" s="1">
        <f t="shared" si="48"/>
        <v>1.8999999999999684E-2</v>
      </c>
      <c r="AR17" s="1">
        <f t="shared" si="49"/>
        <v>0.24799999999999978</v>
      </c>
      <c r="AS17" s="1">
        <f t="shared" si="50"/>
        <v>-0.14100000000000001</v>
      </c>
      <c r="AT17" s="1">
        <f t="shared" si="51"/>
        <v>3.2000000000000028E-2</v>
      </c>
      <c r="AU17" s="1">
        <f t="shared" si="52"/>
        <v>0.13199999999999967</v>
      </c>
      <c r="AV17" s="1">
        <f t="shared" si="53"/>
        <v>0.12199999999999989</v>
      </c>
      <c r="AW17" s="1">
        <f t="shared" si="54"/>
        <v>-3.8000000000000256E-2</v>
      </c>
      <c r="AX17" s="1">
        <f t="shared" si="55"/>
        <v>4.0000000000000036E-3</v>
      </c>
      <c r="AZ17" s="1">
        <f t="shared" si="21"/>
        <v>0.91999999999999993</v>
      </c>
      <c r="BA17" s="1">
        <f t="shared" si="22"/>
        <v>0.26400000000000023</v>
      </c>
      <c r="BB17" s="1">
        <f t="shared" si="23"/>
        <v>3.4000000000000252E-2</v>
      </c>
      <c r="BC17" s="1">
        <f t="shared" si="24"/>
        <v>0.92200000000000015</v>
      </c>
      <c r="BD17" s="1">
        <f t="shared" si="25"/>
        <v>0.65500000000000025</v>
      </c>
      <c r="BE17" s="1">
        <f t="shared" si="26"/>
        <v>0.17999999999999972</v>
      </c>
      <c r="BF17" s="1">
        <f t="shared" si="27"/>
        <v>0.27899999999999991</v>
      </c>
      <c r="BG17" s="1">
        <f t="shared" si="28"/>
        <v>6.4999999999999947E-2</v>
      </c>
      <c r="BH17" s="1">
        <f t="shared" si="29"/>
        <v>6.4999999999999947E-2</v>
      </c>
      <c r="BI17" s="1">
        <f t="shared" si="30"/>
        <v>1.8999999999999684E-2</v>
      </c>
      <c r="BJ17" s="1">
        <f t="shared" si="31"/>
        <v>0.24799999999999978</v>
      </c>
      <c r="BK17" s="1">
        <f t="shared" si="32"/>
        <v>0.14100000000000001</v>
      </c>
      <c r="BL17" s="1">
        <f t="shared" si="33"/>
        <v>3.2000000000000028E-2</v>
      </c>
      <c r="BM17" s="1">
        <f t="shared" si="34"/>
        <v>0.13199999999999967</v>
      </c>
      <c r="BN17" s="1">
        <f t="shared" si="35"/>
        <v>0.12199999999999989</v>
      </c>
      <c r="BO17" s="1">
        <f t="shared" si="36"/>
        <v>3.8000000000000256E-2</v>
      </c>
      <c r="BP17" s="1">
        <f t="shared" si="37"/>
        <v>4.0000000000000036E-3</v>
      </c>
    </row>
    <row r="18" spans="1:68">
      <c r="A18" s="1">
        <f t="shared" ref="A18" si="56">A17+1</f>
        <v>16</v>
      </c>
      <c r="B18" s="19"/>
      <c r="C18" s="4">
        <v>3</v>
      </c>
      <c r="D18" s="4">
        <f t="shared" si="3"/>
        <v>35</v>
      </c>
      <c r="E18" s="4" t="s">
        <v>502</v>
      </c>
      <c r="F18" s="4">
        <v>2</v>
      </c>
      <c r="G18" s="4" t="s">
        <v>16</v>
      </c>
      <c r="H18" s="4"/>
      <c r="I18" s="36"/>
      <c r="J18" s="41">
        <v>4.9500000000000011</v>
      </c>
      <c r="K18" s="7" t="s">
        <v>126</v>
      </c>
      <c r="L18" s="4" t="s">
        <v>15</v>
      </c>
      <c r="M18" s="36"/>
      <c r="N18" s="36"/>
      <c r="O18" s="3" t="s">
        <v>227</v>
      </c>
      <c r="P18" s="23">
        <v>5.32</v>
      </c>
      <c r="Q18" s="23">
        <v>4.6269999999999998</v>
      </c>
      <c r="R18" s="23">
        <v>5.04</v>
      </c>
      <c r="S18" s="23">
        <v>4.3520000000000003</v>
      </c>
      <c r="T18" s="23">
        <v>5.101</v>
      </c>
      <c r="U18" s="23">
        <v>4.88</v>
      </c>
      <c r="V18" s="23">
        <v>5.1150000000000002</v>
      </c>
      <c r="W18" s="23">
        <v>5.01</v>
      </c>
      <c r="X18" s="23">
        <v>4.9669999999999996</v>
      </c>
      <c r="Y18" s="23">
        <v>4.9509999999999996</v>
      </c>
      <c r="Z18" s="126">
        <v>4.6029999999999998</v>
      </c>
      <c r="AA18" s="126">
        <v>5.1890000000000001</v>
      </c>
      <c r="AB18" s="126">
        <v>5.1120000000000001</v>
      </c>
      <c r="AC18" s="126">
        <v>4.9909999999999997</v>
      </c>
      <c r="AD18" s="126">
        <v>4.9960000000000004</v>
      </c>
      <c r="AE18" s="126">
        <v>5.0010000000000003</v>
      </c>
      <c r="AF18" s="127">
        <v>5.0010000000000003</v>
      </c>
      <c r="AH18" s="1">
        <f t="shared" si="39"/>
        <v>0.36999999999999922</v>
      </c>
      <c r="AI18" s="1">
        <f t="shared" si="40"/>
        <v>-0.32300000000000129</v>
      </c>
      <c r="AJ18" s="1">
        <f t="shared" si="41"/>
        <v>8.999999999999897E-2</v>
      </c>
      <c r="AK18" s="1">
        <f t="shared" si="42"/>
        <v>-0.59800000000000075</v>
      </c>
      <c r="AL18" s="1">
        <f t="shared" si="43"/>
        <v>0.15099999999999891</v>
      </c>
      <c r="AM18" s="1">
        <f t="shared" si="44"/>
        <v>-7.0000000000001172E-2</v>
      </c>
      <c r="AN18" s="1">
        <f t="shared" si="45"/>
        <v>0.16499999999999915</v>
      </c>
      <c r="AO18" s="1">
        <f t="shared" si="46"/>
        <v>5.9999999999998721E-2</v>
      </c>
      <c r="AP18" s="1">
        <f t="shared" si="47"/>
        <v>1.6999999999998572E-2</v>
      </c>
      <c r="AQ18" s="1">
        <f t="shared" si="48"/>
        <v>9.999999999985576E-4</v>
      </c>
      <c r="AR18" s="1">
        <f t="shared" si="49"/>
        <v>-0.34700000000000131</v>
      </c>
      <c r="AS18" s="1">
        <f t="shared" si="50"/>
        <v>0.23899999999999899</v>
      </c>
      <c r="AT18" s="1">
        <f t="shared" si="51"/>
        <v>0.16199999999999903</v>
      </c>
      <c r="AU18" s="1">
        <f t="shared" si="52"/>
        <v>4.0999999999998593E-2</v>
      </c>
      <c r="AV18" s="1">
        <f t="shared" si="53"/>
        <v>4.5999999999999375E-2</v>
      </c>
      <c r="AW18" s="1">
        <f t="shared" si="54"/>
        <v>5.0999999999999268E-2</v>
      </c>
      <c r="AX18" s="1">
        <f t="shared" si="55"/>
        <v>5.0999999999999268E-2</v>
      </c>
      <c r="AZ18" s="1">
        <f t="shared" si="21"/>
        <v>0.36999999999999922</v>
      </c>
      <c r="BA18" s="1">
        <f t="shared" si="22"/>
        <v>0.32300000000000129</v>
      </c>
      <c r="BB18" s="1">
        <f t="shared" si="23"/>
        <v>8.999999999999897E-2</v>
      </c>
      <c r="BC18" s="1">
        <f t="shared" si="24"/>
        <v>0.59800000000000075</v>
      </c>
      <c r="BD18" s="1">
        <f t="shared" si="25"/>
        <v>0.15099999999999891</v>
      </c>
      <c r="BE18" s="1">
        <f t="shared" si="26"/>
        <v>7.0000000000001172E-2</v>
      </c>
      <c r="BF18" s="1">
        <f t="shared" si="27"/>
        <v>0.16499999999999915</v>
      </c>
      <c r="BG18" s="1">
        <f t="shared" si="28"/>
        <v>5.9999999999998721E-2</v>
      </c>
      <c r="BH18" s="1">
        <f t="shared" si="29"/>
        <v>1.6999999999998572E-2</v>
      </c>
      <c r="BI18" s="1">
        <f t="shared" si="30"/>
        <v>9.999999999985576E-4</v>
      </c>
      <c r="BJ18" s="1">
        <f t="shared" si="31"/>
        <v>0.34700000000000131</v>
      </c>
      <c r="BK18" s="1">
        <f t="shared" si="32"/>
        <v>0.23899999999999899</v>
      </c>
      <c r="BL18" s="1">
        <f t="shared" si="33"/>
        <v>0.16199999999999903</v>
      </c>
      <c r="BM18" s="1">
        <f t="shared" si="34"/>
        <v>4.0999999999998593E-2</v>
      </c>
      <c r="BN18" s="1">
        <f t="shared" si="35"/>
        <v>4.5999999999999375E-2</v>
      </c>
      <c r="BO18" s="1">
        <f t="shared" si="36"/>
        <v>5.0999999999999268E-2</v>
      </c>
      <c r="BP18" s="1">
        <f t="shared" si="37"/>
        <v>5.0999999999999268E-2</v>
      </c>
    </row>
    <row r="19" spans="1:68">
      <c r="A19" s="1">
        <f t="shared" ref="A19:A85" si="57">A18+1</f>
        <v>17</v>
      </c>
      <c r="B19" s="2"/>
      <c r="C19" s="4">
        <v>3</v>
      </c>
      <c r="D19" s="4">
        <f t="shared" si="3"/>
        <v>35</v>
      </c>
      <c r="E19" s="4" t="s">
        <v>502</v>
      </c>
      <c r="F19" s="4">
        <v>2</v>
      </c>
      <c r="G19" s="4" t="s">
        <v>16</v>
      </c>
      <c r="H19" s="4"/>
      <c r="I19" s="36"/>
      <c r="J19" s="40">
        <v>5.5030000000000001</v>
      </c>
      <c r="K19" s="7" t="s">
        <v>126</v>
      </c>
      <c r="L19" s="1" t="s">
        <v>15</v>
      </c>
      <c r="M19" s="36"/>
      <c r="N19" s="36"/>
      <c r="O19" s="3" t="s">
        <v>227</v>
      </c>
      <c r="P19" s="23">
        <v>5.8739999999999997</v>
      </c>
      <c r="Q19" s="23">
        <v>5.1669999999999998</v>
      </c>
      <c r="R19" s="23">
        <v>5.5979999999999999</v>
      </c>
      <c r="S19" s="23">
        <v>4.91</v>
      </c>
      <c r="T19" s="23">
        <v>5.649</v>
      </c>
      <c r="U19" s="23">
        <v>5.4219999999999997</v>
      </c>
      <c r="V19" s="23">
        <v>5.6719999999999997</v>
      </c>
      <c r="W19" s="23">
        <v>5.5650000000000004</v>
      </c>
      <c r="X19" s="23">
        <v>5.52</v>
      </c>
      <c r="Y19" s="23">
        <v>5.5049999999999999</v>
      </c>
      <c r="Z19" s="126">
        <v>4.7919999999999998</v>
      </c>
      <c r="AA19" s="126">
        <v>5.7110000000000003</v>
      </c>
      <c r="AB19" s="126">
        <v>5.5819999999999999</v>
      </c>
      <c r="AC19" s="126">
        <v>5.6230000000000002</v>
      </c>
      <c r="AD19" s="126">
        <v>5.6340000000000003</v>
      </c>
      <c r="AE19" s="126">
        <v>5.5209999999999999</v>
      </c>
      <c r="AF19" s="127">
        <v>5.4989999999999997</v>
      </c>
      <c r="AH19" s="1">
        <f t="shared" si="39"/>
        <v>0.37099999999999955</v>
      </c>
      <c r="AI19" s="1">
        <f t="shared" si="40"/>
        <v>-0.3360000000000003</v>
      </c>
      <c r="AJ19" s="1">
        <f t="shared" si="41"/>
        <v>9.4999999999999751E-2</v>
      </c>
      <c r="AK19" s="1">
        <f t="shared" si="42"/>
        <v>-0.59299999999999997</v>
      </c>
      <c r="AL19" s="1">
        <f t="shared" si="43"/>
        <v>0.14599999999999991</v>
      </c>
      <c r="AM19" s="1">
        <f t="shared" si="44"/>
        <v>-8.1000000000000405E-2</v>
      </c>
      <c r="AN19" s="1">
        <f t="shared" si="45"/>
        <v>0.16899999999999959</v>
      </c>
      <c r="AO19" s="1">
        <f t="shared" si="46"/>
        <v>6.2000000000000277E-2</v>
      </c>
      <c r="AP19" s="1">
        <f t="shared" si="47"/>
        <v>1.699999999999946E-2</v>
      </c>
      <c r="AQ19" s="1">
        <f t="shared" si="48"/>
        <v>1.9999999999997797E-3</v>
      </c>
      <c r="AR19" s="1">
        <f t="shared" si="49"/>
        <v>-0.7110000000000003</v>
      </c>
      <c r="AS19" s="1">
        <f t="shared" si="50"/>
        <v>0.20800000000000018</v>
      </c>
      <c r="AT19" s="1">
        <f t="shared" si="51"/>
        <v>7.8999999999999737E-2</v>
      </c>
      <c r="AU19" s="1">
        <f t="shared" si="52"/>
        <v>0.12000000000000011</v>
      </c>
      <c r="AV19" s="1">
        <f t="shared" si="53"/>
        <v>0.13100000000000023</v>
      </c>
      <c r="AW19" s="1">
        <f t="shared" si="54"/>
        <v>1.7999999999999794E-2</v>
      </c>
      <c r="AX19" s="1">
        <f t="shared" si="55"/>
        <v>-4.0000000000004476E-3</v>
      </c>
      <c r="AZ19" s="1">
        <f t="shared" si="21"/>
        <v>0.37099999999999955</v>
      </c>
      <c r="BA19" s="1">
        <f t="shared" si="22"/>
        <v>0.3360000000000003</v>
      </c>
      <c r="BB19" s="1">
        <f t="shared" si="23"/>
        <v>9.4999999999999751E-2</v>
      </c>
      <c r="BC19" s="1">
        <f t="shared" si="24"/>
        <v>0.59299999999999997</v>
      </c>
      <c r="BD19" s="1">
        <f t="shared" si="25"/>
        <v>0.14599999999999991</v>
      </c>
      <c r="BE19" s="1">
        <f t="shared" si="26"/>
        <v>8.1000000000000405E-2</v>
      </c>
      <c r="BF19" s="1">
        <f t="shared" si="27"/>
        <v>0.16899999999999959</v>
      </c>
      <c r="BG19" s="1">
        <f t="shared" si="28"/>
        <v>6.2000000000000277E-2</v>
      </c>
      <c r="BH19" s="1">
        <f t="shared" si="29"/>
        <v>1.699999999999946E-2</v>
      </c>
      <c r="BI19" s="1">
        <f t="shared" si="30"/>
        <v>1.9999999999997797E-3</v>
      </c>
      <c r="BJ19" s="1">
        <f t="shared" si="31"/>
        <v>0.7110000000000003</v>
      </c>
      <c r="BK19" s="1">
        <f t="shared" si="32"/>
        <v>0.20800000000000018</v>
      </c>
      <c r="BL19" s="1">
        <f t="shared" si="33"/>
        <v>7.8999999999999737E-2</v>
      </c>
      <c r="BM19" s="1">
        <f t="shared" si="34"/>
        <v>0.12000000000000011</v>
      </c>
      <c r="BN19" s="1">
        <f t="shared" si="35"/>
        <v>0.13100000000000023</v>
      </c>
      <c r="BO19" s="1">
        <f t="shared" si="36"/>
        <v>1.7999999999999794E-2</v>
      </c>
      <c r="BP19" s="1">
        <f t="shared" si="37"/>
        <v>4.0000000000004476E-3</v>
      </c>
    </row>
    <row r="20" spans="1:68">
      <c r="A20" s="1">
        <f t="shared" si="57"/>
        <v>18</v>
      </c>
      <c r="B20" s="19"/>
      <c r="C20" s="4">
        <v>3</v>
      </c>
      <c r="D20" s="4">
        <f t="shared" si="3"/>
        <v>35</v>
      </c>
      <c r="E20" s="4" t="s">
        <v>503</v>
      </c>
      <c r="F20" s="4">
        <v>2</v>
      </c>
      <c r="G20" s="4" t="s">
        <v>16</v>
      </c>
      <c r="H20" s="4"/>
      <c r="I20" s="67">
        <v>2.5000000000000001E-2</v>
      </c>
      <c r="J20" s="40">
        <v>5.604000000000001</v>
      </c>
      <c r="K20" s="7" t="s">
        <v>126</v>
      </c>
      <c r="L20" s="1" t="s">
        <v>15</v>
      </c>
      <c r="M20" s="36"/>
      <c r="N20" s="36"/>
      <c r="O20" s="3" t="s">
        <v>227</v>
      </c>
      <c r="P20" s="23">
        <v>5.9320000000000004</v>
      </c>
      <c r="Q20" s="23">
        <v>5.2590000000000003</v>
      </c>
      <c r="R20" s="23">
        <v>5.6980000000000004</v>
      </c>
      <c r="S20" s="23">
        <v>5.0170000000000003</v>
      </c>
      <c r="T20" s="23">
        <v>5.7160000000000002</v>
      </c>
      <c r="U20" s="23">
        <v>5.5060000000000002</v>
      </c>
      <c r="V20" s="23">
        <v>5.7690000000000001</v>
      </c>
      <c r="W20" s="23">
        <v>5.6669999999999998</v>
      </c>
      <c r="X20" s="23">
        <v>5.6230000000000002</v>
      </c>
      <c r="Y20" s="23">
        <v>5.6059999999999999</v>
      </c>
      <c r="Z20" s="126">
        <v>5.1879999999999997</v>
      </c>
      <c r="AA20" s="126">
        <v>5.875</v>
      </c>
      <c r="AB20" s="126">
        <v>5.7859999999999996</v>
      </c>
      <c r="AC20" s="126">
        <v>5.6559999999999997</v>
      </c>
      <c r="AD20" s="126">
        <v>5.6609999999999996</v>
      </c>
      <c r="AE20" s="126">
        <v>5.665</v>
      </c>
      <c r="AF20" s="127">
        <v>5.665</v>
      </c>
      <c r="AH20" s="1">
        <f t="shared" si="39"/>
        <v>0.3279999999999994</v>
      </c>
      <c r="AI20" s="1">
        <f t="shared" si="40"/>
        <v>-0.34500000000000064</v>
      </c>
      <c r="AJ20" s="1">
        <f t="shared" si="41"/>
        <v>9.3999999999999417E-2</v>
      </c>
      <c r="AK20" s="1">
        <f t="shared" si="42"/>
        <v>-0.58700000000000063</v>
      </c>
      <c r="AL20" s="1">
        <f t="shared" si="43"/>
        <v>0.11199999999999921</v>
      </c>
      <c r="AM20" s="1">
        <f t="shared" si="44"/>
        <v>-9.8000000000000753E-2</v>
      </c>
      <c r="AN20" s="1">
        <f t="shared" si="45"/>
        <v>0.16499999999999915</v>
      </c>
      <c r="AO20" s="1">
        <f t="shared" si="46"/>
        <v>6.2999999999998835E-2</v>
      </c>
      <c r="AP20" s="1">
        <f t="shared" si="47"/>
        <v>1.899999999999924E-2</v>
      </c>
      <c r="AQ20" s="1">
        <f t="shared" si="48"/>
        <v>1.9999999999988916E-3</v>
      </c>
      <c r="AR20" s="1">
        <f t="shared" si="49"/>
        <v>-0.41600000000000126</v>
      </c>
      <c r="AS20" s="1">
        <f t="shared" si="50"/>
        <v>0.27099999999999902</v>
      </c>
      <c r="AT20" s="1">
        <f t="shared" si="51"/>
        <v>0.18199999999999861</v>
      </c>
      <c r="AU20" s="1">
        <f t="shared" si="52"/>
        <v>5.1999999999998714E-2</v>
      </c>
      <c r="AV20" s="1">
        <f t="shared" si="53"/>
        <v>5.6999999999998607E-2</v>
      </c>
      <c r="AW20" s="1">
        <f t="shared" si="54"/>
        <v>6.0999999999999055E-2</v>
      </c>
      <c r="AX20" s="1">
        <f t="shared" si="55"/>
        <v>6.0999999999999055E-2</v>
      </c>
      <c r="AZ20" s="1">
        <f t="shared" si="21"/>
        <v>0.3279999999999994</v>
      </c>
      <c r="BA20" s="1">
        <f t="shared" si="22"/>
        <v>0.34500000000000064</v>
      </c>
      <c r="BB20" s="1">
        <f t="shared" si="23"/>
        <v>9.3999999999999417E-2</v>
      </c>
      <c r="BC20" s="1">
        <f t="shared" si="24"/>
        <v>0.58700000000000063</v>
      </c>
      <c r="BD20" s="1">
        <f t="shared" si="25"/>
        <v>0.11199999999999921</v>
      </c>
      <c r="BE20" s="1">
        <f t="shared" si="26"/>
        <v>9.8000000000000753E-2</v>
      </c>
      <c r="BF20" s="1">
        <f t="shared" si="27"/>
        <v>0.16499999999999915</v>
      </c>
      <c r="BG20" s="1">
        <f t="shared" si="28"/>
        <v>6.2999999999998835E-2</v>
      </c>
      <c r="BH20" s="1">
        <f t="shared" si="29"/>
        <v>1.899999999999924E-2</v>
      </c>
      <c r="BI20" s="1">
        <f t="shared" si="30"/>
        <v>1.9999999999988916E-3</v>
      </c>
      <c r="BJ20" s="1">
        <f t="shared" si="31"/>
        <v>0.41600000000000126</v>
      </c>
      <c r="BK20" s="1">
        <f t="shared" si="32"/>
        <v>0.27099999999999902</v>
      </c>
      <c r="BL20" s="1">
        <f t="shared" si="33"/>
        <v>0.18199999999999861</v>
      </c>
      <c r="BM20" s="1">
        <f t="shared" si="34"/>
        <v>5.1999999999998714E-2</v>
      </c>
      <c r="BN20" s="1">
        <f t="shared" si="35"/>
        <v>5.6999999999998607E-2</v>
      </c>
      <c r="BO20" s="1">
        <f t="shared" si="36"/>
        <v>6.0999999999999055E-2</v>
      </c>
      <c r="BP20" s="1">
        <f t="shared" si="37"/>
        <v>6.0999999999999055E-2</v>
      </c>
    </row>
    <row r="21" spans="1:68">
      <c r="A21" s="1">
        <f t="shared" si="57"/>
        <v>19</v>
      </c>
      <c r="B21" s="19"/>
      <c r="C21" s="4">
        <v>3</v>
      </c>
      <c r="D21" s="4">
        <f t="shared" si="3"/>
        <v>35</v>
      </c>
      <c r="E21" s="4" t="s">
        <v>501</v>
      </c>
      <c r="F21" s="4">
        <v>2</v>
      </c>
      <c r="G21" s="4" t="s">
        <v>229</v>
      </c>
      <c r="H21" s="4"/>
      <c r="I21" s="67">
        <v>0.25600000000000001</v>
      </c>
      <c r="J21" s="40">
        <v>5.7349999999999994</v>
      </c>
      <c r="K21" s="7" t="s">
        <v>126</v>
      </c>
      <c r="L21" s="1" t="s">
        <v>15</v>
      </c>
      <c r="M21" s="36"/>
      <c r="N21" s="36"/>
      <c r="O21" s="3" t="s">
        <v>227</v>
      </c>
      <c r="P21" s="23">
        <v>5.9320000000000004</v>
      </c>
      <c r="Q21" s="23">
        <v>5.46</v>
      </c>
      <c r="R21" s="23">
        <v>5.6660000000000004</v>
      </c>
      <c r="S21" s="23">
        <v>5.165</v>
      </c>
      <c r="T21" s="23">
        <v>5.83</v>
      </c>
      <c r="U21" s="23">
        <v>5.6920000000000002</v>
      </c>
      <c r="V21" s="23">
        <v>5.8529999999999998</v>
      </c>
      <c r="W21" s="23">
        <v>5.7869999999999999</v>
      </c>
      <c r="X21" s="23">
        <v>5.7469999999999999</v>
      </c>
      <c r="Y21" s="23">
        <v>5.7389999999999999</v>
      </c>
      <c r="Z21" s="126">
        <v>5.6180000000000003</v>
      </c>
      <c r="AA21" s="126">
        <v>6.1219999999999999</v>
      </c>
      <c r="AB21" s="126">
        <v>6.1040000000000001</v>
      </c>
      <c r="AC21" s="126">
        <v>6.0110000000000001</v>
      </c>
      <c r="AD21" s="126">
        <v>5.9889999999999999</v>
      </c>
      <c r="AE21" s="126">
        <v>5.9909999999999997</v>
      </c>
      <c r="AF21" s="126">
        <v>6.0039999999999996</v>
      </c>
      <c r="AH21" s="1">
        <f t="shared" si="39"/>
        <v>0.19700000000000095</v>
      </c>
      <c r="AI21" s="1">
        <f t="shared" si="40"/>
        <v>-0.27499999999999947</v>
      </c>
      <c r="AJ21" s="1">
        <f t="shared" si="41"/>
        <v>-6.8999999999999062E-2</v>
      </c>
      <c r="AK21" s="1">
        <f t="shared" si="42"/>
        <v>-0.5699999999999994</v>
      </c>
      <c r="AL21" s="1">
        <f t="shared" si="43"/>
        <v>9.5000000000000639E-2</v>
      </c>
      <c r="AM21" s="1">
        <f t="shared" si="44"/>
        <v>-4.2999999999999261E-2</v>
      </c>
      <c r="AN21" s="1">
        <f t="shared" si="45"/>
        <v>0.11800000000000033</v>
      </c>
      <c r="AO21" s="1">
        <f t="shared" si="46"/>
        <v>5.200000000000049E-2</v>
      </c>
      <c r="AP21" s="1">
        <f t="shared" si="47"/>
        <v>1.2000000000000455E-2</v>
      </c>
      <c r="AQ21" s="1">
        <f t="shared" si="48"/>
        <v>4.0000000000004476E-3</v>
      </c>
      <c r="AR21" s="1">
        <f t="shared" si="49"/>
        <v>-0.1169999999999991</v>
      </c>
      <c r="AS21" s="1">
        <f t="shared" si="50"/>
        <v>0.38700000000000045</v>
      </c>
      <c r="AT21" s="1">
        <f t="shared" si="51"/>
        <v>0.36900000000000066</v>
      </c>
      <c r="AU21" s="1">
        <f t="shared" si="52"/>
        <v>0.27600000000000069</v>
      </c>
      <c r="AV21" s="1">
        <f t="shared" si="53"/>
        <v>0.25400000000000045</v>
      </c>
      <c r="AW21" s="1">
        <f t="shared" si="54"/>
        <v>0.25600000000000023</v>
      </c>
      <c r="AX21" s="1">
        <f t="shared" si="55"/>
        <v>0.26900000000000013</v>
      </c>
      <c r="AZ21" s="1">
        <f t="shared" si="21"/>
        <v>0.19700000000000095</v>
      </c>
      <c r="BA21" s="1">
        <f t="shared" si="22"/>
        <v>0.27499999999999947</v>
      </c>
      <c r="BB21" s="1">
        <f t="shared" si="23"/>
        <v>6.8999999999999062E-2</v>
      </c>
      <c r="BC21" s="1">
        <f t="shared" si="24"/>
        <v>0.5699999999999994</v>
      </c>
      <c r="BD21" s="1">
        <f t="shared" si="25"/>
        <v>9.5000000000000639E-2</v>
      </c>
      <c r="BE21" s="1">
        <f t="shared" si="26"/>
        <v>4.2999999999999261E-2</v>
      </c>
      <c r="BF21" s="1">
        <f t="shared" si="27"/>
        <v>0.11800000000000033</v>
      </c>
      <c r="BG21" s="1">
        <f t="shared" si="28"/>
        <v>5.200000000000049E-2</v>
      </c>
      <c r="BH21" s="1">
        <f t="shared" si="29"/>
        <v>1.2000000000000455E-2</v>
      </c>
      <c r="BI21" s="1">
        <f t="shared" si="30"/>
        <v>4.0000000000004476E-3</v>
      </c>
      <c r="BJ21" s="1">
        <f t="shared" si="31"/>
        <v>0.1169999999999991</v>
      </c>
      <c r="BK21" s="1">
        <f t="shared" si="32"/>
        <v>0.38700000000000045</v>
      </c>
      <c r="BL21" s="1">
        <f t="shared" si="33"/>
        <v>0.36900000000000066</v>
      </c>
      <c r="BM21" s="1">
        <f t="shared" si="34"/>
        <v>0.27600000000000069</v>
      </c>
      <c r="BN21" s="1">
        <f t="shared" si="35"/>
        <v>0.25400000000000045</v>
      </c>
      <c r="BO21" s="1">
        <f t="shared" si="36"/>
        <v>0.25600000000000023</v>
      </c>
      <c r="BP21" s="1">
        <f t="shared" si="37"/>
        <v>0.26900000000000013</v>
      </c>
    </row>
    <row r="22" spans="1:68">
      <c r="A22" s="1">
        <f t="shared" si="57"/>
        <v>20</v>
      </c>
      <c r="B22" s="19"/>
      <c r="C22" s="4">
        <v>3</v>
      </c>
      <c r="D22" s="4">
        <f t="shared" si="3"/>
        <v>35</v>
      </c>
      <c r="E22" s="4" t="s">
        <v>502</v>
      </c>
      <c r="F22" s="4">
        <v>2</v>
      </c>
      <c r="G22" s="4" t="s">
        <v>229</v>
      </c>
      <c r="H22" s="4"/>
      <c r="I22" s="123"/>
      <c r="J22" s="40">
        <v>6.2450000000000001</v>
      </c>
      <c r="K22" s="7" t="s">
        <v>126</v>
      </c>
      <c r="L22" s="1" t="s">
        <v>15</v>
      </c>
      <c r="M22" s="36"/>
      <c r="N22" s="36"/>
      <c r="O22" s="3" t="s">
        <v>227</v>
      </c>
      <c r="P22" s="23">
        <v>6.8150000000000004</v>
      </c>
      <c r="Q22" s="23">
        <v>6.1159999999999997</v>
      </c>
      <c r="R22" s="23">
        <v>6.4370000000000003</v>
      </c>
      <c r="S22" s="23">
        <v>5.74</v>
      </c>
      <c r="T22" s="23">
        <v>6.6539999999999999</v>
      </c>
      <c r="U22" s="23">
        <v>6.3849999999999998</v>
      </c>
      <c r="V22" s="23">
        <v>6.508</v>
      </c>
      <c r="W22" s="23">
        <v>6.3780000000000001</v>
      </c>
      <c r="X22" s="23">
        <v>6.298</v>
      </c>
      <c r="Y22" s="23">
        <v>6.2590000000000003</v>
      </c>
      <c r="Z22" s="126">
        <v>8.0869999999999997</v>
      </c>
      <c r="AA22" s="126">
        <v>6.056</v>
      </c>
      <c r="AB22" s="126">
        <v>6.24</v>
      </c>
      <c r="AC22" s="126">
        <v>5.8280000000000003</v>
      </c>
      <c r="AD22" s="126">
        <v>5.7809999999999997</v>
      </c>
      <c r="AE22" s="126">
        <v>6.4859999999999998</v>
      </c>
      <c r="AF22" s="126">
        <v>6.5250000000000004</v>
      </c>
      <c r="AH22" s="1">
        <f t="shared" si="39"/>
        <v>0.57000000000000028</v>
      </c>
      <c r="AI22" s="1">
        <f t="shared" si="40"/>
        <v>-0.12900000000000045</v>
      </c>
      <c r="AJ22" s="1">
        <f t="shared" si="41"/>
        <v>0.19200000000000017</v>
      </c>
      <c r="AK22" s="1">
        <f t="shared" si="42"/>
        <v>-0.50499999999999989</v>
      </c>
      <c r="AL22" s="1">
        <f t="shared" si="43"/>
        <v>0.40899999999999981</v>
      </c>
      <c r="AM22" s="1">
        <f t="shared" si="44"/>
        <v>0.13999999999999968</v>
      </c>
      <c r="AN22" s="1">
        <f t="shared" si="45"/>
        <v>0.2629999999999999</v>
      </c>
      <c r="AO22" s="1">
        <f t="shared" si="46"/>
        <v>0.13300000000000001</v>
      </c>
      <c r="AP22" s="1">
        <f t="shared" si="47"/>
        <v>5.2999999999999936E-2</v>
      </c>
      <c r="AQ22" s="1">
        <f t="shared" si="48"/>
        <v>1.4000000000000234E-2</v>
      </c>
      <c r="AR22" s="1">
        <f t="shared" si="49"/>
        <v>1.8419999999999996</v>
      </c>
      <c r="AS22" s="1">
        <f t="shared" si="50"/>
        <v>-0.18900000000000006</v>
      </c>
      <c r="AT22" s="1">
        <f t="shared" si="51"/>
        <v>-4.9999999999998934E-3</v>
      </c>
      <c r="AU22" s="1">
        <f t="shared" si="52"/>
        <v>-0.41699999999999982</v>
      </c>
      <c r="AV22" s="1">
        <f t="shared" si="53"/>
        <v>-0.46400000000000041</v>
      </c>
      <c r="AW22" s="1">
        <f t="shared" si="54"/>
        <v>0.24099999999999966</v>
      </c>
      <c r="AX22" s="1">
        <f t="shared" si="55"/>
        <v>0.28000000000000025</v>
      </c>
      <c r="AZ22" s="1">
        <f t="shared" si="21"/>
        <v>0.57000000000000028</v>
      </c>
      <c r="BA22" s="1">
        <f t="shared" si="22"/>
        <v>0.12900000000000045</v>
      </c>
      <c r="BB22" s="1">
        <f t="shared" si="23"/>
        <v>0.19200000000000017</v>
      </c>
      <c r="BC22" s="1">
        <f t="shared" si="24"/>
        <v>0.50499999999999989</v>
      </c>
      <c r="BD22" s="1">
        <f t="shared" si="25"/>
        <v>0.40899999999999981</v>
      </c>
      <c r="BE22" s="1">
        <f t="shared" si="26"/>
        <v>0.13999999999999968</v>
      </c>
      <c r="BF22" s="1">
        <f t="shared" si="27"/>
        <v>0.2629999999999999</v>
      </c>
      <c r="BG22" s="1">
        <f t="shared" si="28"/>
        <v>0.13300000000000001</v>
      </c>
      <c r="BH22" s="1">
        <f t="shared" si="29"/>
        <v>5.2999999999999936E-2</v>
      </c>
      <c r="BI22" s="1">
        <f t="shared" si="30"/>
        <v>1.4000000000000234E-2</v>
      </c>
      <c r="BJ22" s="1">
        <f t="shared" si="31"/>
        <v>1.8419999999999996</v>
      </c>
      <c r="BK22" s="1">
        <f t="shared" si="32"/>
        <v>0.18900000000000006</v>
      </c>
      <c r="BL22" s="1">
        <f t="shared" si="33"/>
        <v>4.9999999999998934E-3</v>
      </c>
      <c r="BM22" s="1">
        <f t="shared" si="34"/>
        <v>0.41699999999999982</v>
      </c>
      <c r="BN22" s="1">
        <f t="shared" si="35"/>
        <v>0.46400000000000041</v>
      </c>
      <c r="BO22" s="1">
        <f t="shared" si="36"/>
        <v>0.24099999999999966</v>
      </c>
      <c r="BP22" s="1">
        <f t="shared" si="37"/>
        <v>0.28000000000000025</v>
      </c>
    </row>
    <row r="23" spans="1:68">
      <c r="A23" s="1">
        <f t="shared" si="57"/>
        <v>21</v>
      </c>
      <c r="B23" s="19"/>
      <c r="C23" s="4">
        <v>3</v>
      </c>
      <c r="D23" s="4">
        <f t="shared" si="3"/>
        <v>35</v>
      </c>
      <c r="E23" s="4" t="s">
        <v>502</v>
      </c>
      <c r="F23" s="4">
        <v>2</v>
      </c>
      <c r="G23" s="4" t="s">
        <v>16</v>
      </c>
      <c r="H23" s="4"/>
      <c r="I23" s="123"/>
      <c r="J23" s="40">
        <v>6.4209999999999985</v>
      </c>
      <c r="K23" s="7" t="s">
        <v>126</v>
      </c>
      <c r="L23" s="1" t="s">
        <v>15</v>
      </c>
      <c r="M23" s="36"/>
      <c r="N23" s="36"/>
      <c r="O23" s="3" t="s">
        <v>227</v>
      </c>
      <c r="P23" s="23">
        <v>6.7220000000000004</v>
      </c>
      <c r="Q23" s="23">
        <v>6.0270000000000001</v>
      </c>
      <c r="R23" s="23">
        <v>6.5289999999999999</v>
      </c>
      <c r="S23" s="23">
        <v>5.8390000000000004</v>
      </c>
      <c r="T23" s="23">
        <v>6.5069999999999997</v>
      </c>
      <c r="U23" s="23">
        <v>6.2830000000000004</v>
      </c>
      <c r="V23" s="23">
        <v>6.5940000000000003</v>
      </c>
      <c r="W23" s="23">
        <v>6.4829999999999997</v>
      </c>
      <c r="X23" s="23">
        <v>6.4379999999999997</v>
      </c>
      <c r="Y23" s="23">
        <v>6.4219999999999997</v>
      </c>
      <c r="Z23" s="126">
        <v>5.8250000000000002</v>
      </c>
      <c r="AA23" s="126">
        <v>6.6369999999999996</v>
      </c>
      <c r="AB23" s="126">
        <v>6.53</v>
      </c>
      <c r="AC23" s="126">
        <v>6.492</v>
      </c>
      <c r="AD23" s="126">
        <v>6.4820000000000002</v>
      </c>
      <c r="AE23" s="126">
        <v>6.45</v>
      </c>
      <c r="AF23" s="126">
        <v>6.4349999999999996</v>
      </c>
      <c r="AH23" s="1">
        <f t="shared" si="39"/>
        <v>0.30100000000000193</v>
      </c>
      <c r="AI23" s="1">
        <f t="shared" si="40"/>
        <v>-0.39399999999999835</v>
      </c>
      <c r="AJ23" s="1">
        <f t="shared" si="41"/>
        <v>0.10800000000000143</v>
      </c>
      <c r="AK23" s="1">
        <f t="shared" si="42"/>
        <v>-0.58199999999999807</v>
      </c>
      <c r="AL23" s="1">
        <f t="shared" si="43"/>
        <v>8.6000000000001187E-2</v>
      </c>
      <c r="AM23" s="1">
        <f t="shared" si="44"/>
        <v>-0.13799999999999812</v>
      </c>
      <c r="AN23" s="1">
        <f t="shared" si="45"/>
        <v>0.17300000000000182</v>
      </c>
      <c r="AO23" s="1">
        <f t="shared" si="46"/>
        <v>6.2000000000001165E-2</v>
      </c>
      <c r="AP23" s="1">
        <f t="shared" si="47"/>
        <v>1.7000000000001236E-2</v>
      </c>
      <c r="AQ23" s="1">
        <f t="shared" si="48"/>
        <v>1.0000000000012221E-3</v>
      </c>
      <c r="AR23" s="1">
        <f t="shared" si="49"/>
        <v>-0.59599999999999831</v>
      </c>
      <c r="AS23" s="1">
        <f t="shared" si="50"/>
        <v>0.21600000000000108</v>
      </c>
      <c r="AT23" s="1">
        <f t="shared" si="51"/>
        <v>0.10900000000000176</v>
      </c>
      <c r="AU23" s="1">
        <f t="shared" si="52"/>
        <v>7.1000000000001506E-2</v>
      </c>
      <c r="AV23" s="1">
        <f t="shared" si="53"/>
        <v>6.100000000000172E-2</v>
      </c>
      <c r="AW23" s="1">
        <f t="shared" si="54"/>
        <v>2.9000000000001691E-2</v>
      </c>
      <c r="AX23" s="1">
        <f t="shared" si="55"/>
        <v>1.4000000000001123E-2</v>
      </c>
      <c r="AZ23" s="1">
        <f t="shared" si="21"/>
        <v>0.30100000000000193</v>
      </c>
      <c r="BA23" s="1">
        <f t="shared" si="22"/>
        <v>0.39399999999999835</v>
      </c>
      <c r="BB23" s="1">
        <f t="shared" si="23"/>
        <v>0.10800000000000143</v>
      </c>
      <c r="BC23" s="1">
        <f t="shared" si="24"/>
        <v>0.58199999999999807</v>
      </c>
      <c r="BD23" s="1">
        <f t="shared" si="25"/>
        <v>8.6000000000001187E-2</v>
      </c>
      <c r="BE23" s="1">
        <f t="shared" si="26"/>
        <v>0.13799999999999812</v>
      </c>
      <c r="BF23" s="1">
        <f t="shared" si="27"/>
        <v>0.17300000000000182</v>
      </c>
      <c r="BG23" s="1">
        <f t="shared" si="28"/>
        <v>6.2000000000001165E-2</v>
      </c>
      <c r="BH23" s="1">
        <f t="shared" si="29"/>
        <v>1.7000000000001236E-2</v>
      </c>
      <c r="BI23" s="1">
        <f t="shared" si="30"/>
        <v>1.0000000000012221E-3</v>
      </c>
      <c r="BJ23" s="1">
        <f t="shared" si="31"/>
        <v>0.59599999999999831</v>
      </c>
      <c r="BK23" s="1">
        <f t="shared" si="32"/>
        <v>0.21600000000000108</v>
      </c>
      <c r="BL23" s="1">
        <f t="shared" si="33"/>
        <v>0.10900000000000176</v>
      </c>
      <c r="BM23" s="1">
        <f t="shared" si="34"/>
        <v>7.1000000000001506E-2</v>
      </c>
      <c r="BN23" s="1">
        <f t="shared" si="35"/>
        <v>6.100000000000172E-2</v>
      </c>
      <c r="BO23" s="1">
        <f t="shared" si="36"/>
        <v>2.9000000000001691E-2</v>
      </c>
      <c r="BP23" s="1">
        <f t="shared" si="37"/>
        <v>1.4000000000001123E-2</v>
      </c>
    </row>
    <row r="24" spans="1:68">
      <c r="A24" s="1">
        <f t="shared" si="57"/>
        <v>22</v>
      </c>
      <c r="B24" s="19"/>
      <c r="C24" s="4">
        <v>3</v>
      </c>
      <c r="D24" s="4">
        <f t="shared" si="3"/>
        <v>35</v>
      </c>
      <c r="E24" s="4" t="s">
        <v>503</v>
      </c>
      <c r="F24" s="4">
        <v>2</v>
      </c>
      <c r="G24" s="4" t="s">
        <v>16</v>
      </c>
      <c r="H24" s="4"/>
      <c r="I24" s="67">
        <v>0</v>
      </c>
      <c r="J24" s="40">
        <v>6.4930000000000012</v>
      </c>
      <c r="K24" s="7" t="s">
        <v>126</v>
      </c>
      <c r="L24" s="1" t="s">
        <v>15</v>
      </c>
      <c r="M24" s="36"/>
      <c r="N24" s="36"/>
      <c r="O24" s="3" t="s">
        <v>227</v>
      </c>
      <c r="P24" s="23">
        <v>6.8330000000000002</v>
      </c>
      <c r="Q24" s="23">
        <v>6.149</v>
      </c>
      <c r="R24" s="23">
        <v>6.6120000000000001</v>
      </c>
      <c r="S24" s="23">
        <v>5.923</v>
      </c>
      <c r="T24" s="23">
        <v>6.6139999999999999</v>
      </c>
      <c r="U24" s="23">
        <v>6.4009999999999998</v>
      </c>
      <c r="V24" s="23">
        <v>6.6779999999999999</v>
      </c>
      <c r="W24" s="23">
        <v>6.5730000000000004</v>
      </c>
      <c r="X24" s="23">
        <v>6.524</v>
      </c>
      <c r="Y24" s="23">
        <v>6.4989999999999997</v>
      </c>
      <c r="Z24" s="126">
        <v>5.9349999999999996</v>
      </c>
      <c r="AA24" s="126">
        <v>6.7590000000000003</v>
      </c>
      <c r="AB24" s="126">
        <v>6.6520000000000001</v>
      </c>
      <c r="AC24" s="126">
        <v>6.577</v>
      </c>
      <c r="AD24" s="126">
        <v>6.5679999999999996</v>
      </c>
      <c r="AE24" s="126">
        <v>6.5620000000000003</v>
      </c>
      <c r="AF24" s="126">
        <v>6.55</v>
      </c>
      <c r="AH24" s="1">
        <f t="shared" si="39"/>
        <v>0.33999999999999897</v>
      </c>
      <c r="AI24" s="1">
        <f t="shared" si="40"/>
        <v>-0.34400000000000119</v>
      </c>
      <c r="AJ24" s="1">
        <f t="shared" si="41"/>
        <v>0.11899999999999888</v>
      </c>
      <c r="AK24" s="1">
        <f t="shared" si="42"/>
        <v>-0.57000000000000117</v>
      </c>
      <c r="AL24" s="1">
        <f t="shared" si="43"/>
        <v>0.12099999999999866</v>
      </c>
      <c r="AM24" s="1">
        <f t="shared" si="44"/>
        <v>-9.2000000000001414E-2</v>
      </c>
      <c r="AN24" s="1">
        <f t="shared" si="45"/>
        <v>0.18499999999999872</v>
      </c>
      <c r="AO24" s="1">
        <f t="shared" si="46"/>
        <v>7.9999999999999183E-2</v>
      </c>
      <c r="AP24" s="1">
        <f t="shared" si="47"/>
        <v>3.0999999999998806E-2</v>
      </c>
      <c r="AQ24" s="1">
        <f t="shared" si="48"/>
        <v>5.999999999998451E-3</v>
      </c>
      <c r="AR24" s="1">
        <f t="shared" si="49"/>
        <v>-0.55800000000000161</v>
      </c>
      <c r="AS24" s="1">
        <f t="shared" si="50"/>
        <v>0.26599999999999913</v>
      </c>
      <c r="AT24" s="1">
        <f t="shared" si="51"/>
        <v>0.15899999999999892</v>
      </c>
      <c r="AU24" s="1">
        <f t="shared" si="52"/>
        <v>8.3999999999998742E-2</v>
      </c>
      <c r="AV24" s="1">
        <f t="shared" si="53"/>
        <v>7.4999999999998401E-2</v>
      </c>
      <c r="AW24" s="1">
        <f t="shared" si="54"/>
        <v>6.8999999999999062E-2</v>
      </c>
      <c r="AX24" s="1">
        <f t="shared" si="55"/>
        <v>5.6999999999998607E-2</v>
      </c>
      <c r="AZ24" s="1">
        <f t="shared" si="21"/>
        <v>0.33999999999999897</v>
      </c>
      <c r="BA24" s="1">
        <f t="shared" si="22"/>
        <v>0.34400000000000119</v>
      </c>
      <c r="BB24" s="1">
        <f t="shared" si="23"/>
        <v>0.11899999999999888</v>
      </c>
      <c r="BC24" s="1">
        <f t="shared" si="24"/>
        <v>0.57000000000000117</v>
      </c>
      <c r="BD24" s="1">
        <f t="shared" si="25"/>
        <v>0.12099999999999866</v>
      </c>
      <c r="BE24" s="1">
        <f t="shared" si="26"/>
        <v>9.2000000000001414E-2</v>
      </c>
      <c r="BF24" s="1">
        <f t="shared" si="27"/>
        <v>0.18499999999999872</v>
      </c>
      <c r="BG24" s="1">
        <f t="shared" si="28"/>
        <v>7.9999999999999183E-2</v>
      </c>
      <c r="BH24" s="1">
        <f t="shared" si="29"/>
        <v>3.0999999999998806E-2</v>
      </c>
      <c r="BI24" s="1">
        <f t="shared" si="30"/>
        <v>5.999999999998451E-3</v>
      </c>
      <c r="BJ24" s="1">
        <f t="shared" si="31"/>
        <v>0.55800000000000161</v>
      </c>
      <c r="BK24" s="1">
        <f t="shared" si="32"/>
        <v>0.26599999999999913</v>
      </c>
      <c r="BL24" s="1">
        <f t="shared" si="33"/>
        <v>0.15899999999999892</v>
      </c>
      <c r="BM24" s="1">
        <f t="shared" si="34"/>
        <v>8.3999999999998742E-2</v>
      </c>
      <c r="BN24" s="1">
        <f t="shared" si="35"/>
        <v>7.4999999999998401E-2</v>
      </c>
      <c r="BO24" s="1">
        <f t="shared" si="36"/>
        <v>6.8999999999999062E-2</v>
      </c>
      <c r="BP24" s="1">
        <f t="shared" si="37"/>
        <v>5.6999999999998607E-2</v>
      </c>
    </row>
    <row r="25" spans="1:68">
      <c r="A25" s="1">
        <f t="shared" si="57"/>
        <v>23</v>
      </c>
      <c r="B25" s="19"/>
      <c r="C25" s="4">
        <v>3</v>
      </c>
      <c r="D25" s="4">
        <f t="shared" si="3"/>
        <v>35</v>
      </c>
      <c r="E25" s="4" t="s">
        <v>501</v>
      </c>
      <c r="F25" s="4">
        <v>2</v>
      </c>
      <c r="G25" s="4" t="s">
        <v>229</v>
      </c>
      <c r="H25" s="4"/>
      <c r="I25" s="67">
        <v>5.3999999999999999E-2</v>
      </c>
      <c r="J25" s="40">
        <v>6.5379999999999994</v>
      </c>
      <c r="K25" s="7" t="s">
        <v>126</v>
      </c>
      <c r="L25" s="1" t="s">
        <v>15</v>
      </c>
      <c r="M25" s="36"/>
      <c r="N25" s="36"/>
      <c r="O25" s="3" t="s">
        <v>227</v>
      </c>
      <c r="P25" s="23">
        <v>6.8170000000000002</v>
      </c>
      <c r="Q25" s="23">
        <v>6.351</v>
      </c>
      <c r="R25" s="23">
        <v>6.54</v>
      </c>
      <c r="S25" s="23">
        <v>6.05</v>
      </c>
      <c r="T25" s="23">
        <v>6.665</v>
      </c>
      <c r="U25" s="23">
        <v>6.5279999999999996</v>
      </c>
      <c r="V25" s="23">
        <v>6.68</v>
      </c>
      <c r="W25" s="23">
        <v>6.6210000000000004</v>
      </c>
      <c r="X25" s="23">
        <v>6.5579999999999998</v>
      </c>
      <c r="Y25" s="23">
        <v>6.5469999999999997</v>
      </c>
      <c r="Z25" s="126">
        <v>6.6740000000000004</v>
      </c>
      <c r="AA25" s="126">
        <v>6.9690000000000003</v>
      </c>
      <c r="AB25" s="126">
        <v>7.0019999999999998</v>
      </c>
      <c r="AC25" s="126">
        <v>6.883</v>
      </c>
      <c r="AD25" s="126">
        <v>6.8449999999999998</v>
      </c>
      <c r="AE25" s="126">
        <v>6.9219999999999997</v>
      </c>
      <c r="AF25" s="126">
        <v>6.944</v>
      </c>
      <c r="AH25" s="1">
        <f t="shared" si="39"/>
        <v>0.2790000000000008</v>
      </c>
      <c r="AI25" s="1">
        <f t="shared" si="40"/>
        <v>-0.18699999999999939</v>
      </c>
      <c r="AJ25" s="1">
        <f t="shared" si="41"/>
        <v>2.0000000000006679E-3</v>
      </c>
      <c r="AK25" s="1">
        <f t="shared" si="42"/>
        <v>-0.48799999999999955</v>
      </c>
      <c r="AL25" s="1">
        <f t="shared" si="43"/>
        <v>0.12700000000000067</v>
      </c>
      <c r="AM25" s="1">
        <f t="shared" si="44"/>
        <v>-9.9999999999997868E-3</v>
      </c>
      <c r="AN25" s="1">
        <f t="shared" si="45"/>
        <v>0.14200000000000035</v>
      </c>
      <c r="AO25" s="1">
        <f t="shared" si="46"/>
        <v>8.3000000000001073E-2</v>
      </c>
      <c r="AP25" s="1">
        <f t="shared" si="47"/>
        <v>2.0000000000000462E-2</v>
      </c>
      <c r="AQ25" s="1">
        <f t="shared" si="48"/>
        <v>9.0000000000003411E-3</v>
      </c>
      <c r="AR25" s="1">
        <f t="shared" si="49"/>
        <v>0.13600000000000101</v>
      </c>
      <c r="AS25" s="1">
        <f t="shared" si="50"/>
        <v>0.43100000000000094</v>
      </c>
      <c r="AT25" s="1">
        <f t="shared" si="51"/>
        <v>0.46400000000000041</v>
      </c>
      <c r="AU25" s="1">
        <f t="shared" si="52"/>
        <v>0.34500000000000064</v>
      </c>
      <c r="AV25" s="1">
        <f t="shared" si="53"/>
        <v>0.30700000000000038</v>
      </c>
      <c r="AW25" s="1">
        <f t="shared" si="54"/>
        <v>0.38400000000000034</v>
      </c>
      <c r="AX25" s="1">
        <f t="shared" si="55"/>
        <v>0.40600000000000058</v>
      </c>
      <c r="AZ25" s="1">
        <f t="shared" si="21"/>
        <v>0.2790000000000008</v>
      </c>
      <c r="BA25" s="1">
        <f t="shared" si="22"/>
        <v>0.18699999999999939</v>
      </c>
      <c r="BB25" s="1">
        <f t="shared" si="23"/>
        <v>2.0000000000006679E-3</v>
      </c>
      <c r="BC25" s="1">
        <f t="shared" si="24"/>
        <v>0.48799999999999955</v>
      </c>
      <c r="BD25" s="1">
        <f t="shared" si="25"/>
        <v>0.12700000000000067</v>
      </c>
      <c r="BE25" s="1">
        <f t="shared" si="26"/>
        <v>9.9999999999997868E-3</v>
      </c>
      <c r="BF25" s="1">
        <f t="shared" si="27"/>
        <v>0.14200000000000035</v>
      </c>
      <c r="BG25" s="1">
        <f t="shared" si="28"/>
        <v>8.3000000000001073E-2</v>
      </c>
      <c r="BH25" s="1">
        <f t="shared" si="29"/>
        <v>2.0000000000000462E-2</v>
      </c>
      <c r="BI25" s="1">
        <f t="shared" si="30"/>
        <v>9.0000000000003411E-3</v>
      </c>
      <c r="BJ25" s="1">
        <f t="shared" si="31"/>
        <v>0.13600000000000101</v>
      </c>
      <c r="BK25" s="1">
        <f t="shared" si="32"/>
        <v>0.43100000000000094</v>
      </c>
      <c r="BL25" s="1">
        <f t="shared" si="33"/>
        <v>0.46400000000000041</v>
      </c>
      <c r="BM25" s="1">
        <f t="shared" si="34"/>
        <v>0.34500000000000064</v>
      </c>
      <c r="BN25" s="1">
        <f t="shared" si="35"/>
        <v>0.30700000000000038</v>
      </c>
      <c r="BO25" s="1">
        <f t="shared" si="36"/>
        <v>0.38400000000000034</v>
      </c>
      <c r="BP25" s="1">
        <f t="shared" si="37"/>
        <v>0.40600000000000058</v>
      </c>
    </row>
    <row r="26" spans="1:68">
      <c r="A26" s="1">
        <f t="shared" si="57"/>
        <v>24</v>
      </c>
      <c r="B26" s="34"/>
      <c r="C26" s="4">
        <v>3</v>
      </c>
      <c r="D26" s="4">
        <f t="shared" si="3"/>
        <v>35</v>
      </c>
      <c r="E26" s="4" t="s">
        <v>503</v>
      </c>
      <c r="F26" s="4">
        <v>2</v>
      </c>
      <c r="G26" s="4" t="s">
        <v>13</v>
      </c>
      <c r="H26" s="4"/>
      <c r="I26" s="67">
        <v>1E-3</v>
      </c>
      <c r="J26" s="41">
        <v>6.5609999999999999</v>
      </c>
      <c r="K26" s="7" t="s">
        <v>126</v>
      </c>
      <c r="L26" s="4" t="s">
        <v>15</v>
      </c>
      <c r="M26" s="36"/>
      <c r="N26" s="36"/>
      <c r="O26" s="3" t="s">
        <v>227</v>
      </c>
      <c r="P26" s="23">
        <v>7.05</v>
      </c>
      <c r="Q26" s="23">
        <v>6.3769999999999998</v>
      </c>
      <c r="R26" s="23">
        <v>6.702</v>
      </c>
      <c r="S26" s="23">
        <v>6</v>
      </c>
      <c r="T26" s="23">
        <v>6.8890000000000002</v>
      </c>
      <c r="U26" s="23">
        <v>6.6289999999999996</v>
      </c>
      <c r="V26" s="23">
        <v>6.7919999999999998</v>
      </c>
      <c r="W26" s="23">
        <v>6.6630000000000003</v>
      </c>
      <c r="X26" s="23">
        <v>6.593</v>
      </c>
      <c r="Y26" s="23">
        <v>6.5679999999999996</v>
      </c>
      <c r="Z26" s="126">
        <v>7.9939999999999998</v>
      </c>
      <c r="AA26" s="126">
        <v>6.3739999999999997</v>
      </c>
      <c r="AB26" s="126">
        <v>6.5129999999999999</v>
      </c>
      <c r="AC26" s="126">
        <v>6.3029999999999999</v>
      </c>
      <c r="AD26" s="126">
        <v>6.2750000000000004</v>
      </c>
      <c r="AE26" s="126">
        <v>6.7949999999999999</v>
      </c>
      <c r="AF26" s="126">
        <v>6.8070000000000004</v>
      </c>
      <c r="AH26" s="1">
        <f t="shared" si="39"/>
        <v>0.48899999999999988</v>
      </c>
      <c r="AI26" s="1">
        <f t="shared" si="40"/>
        <v>-0.18400000000000016</v>
      </c>
      <c r="AJ26" s="1">
        <f t="shared" si="41"/>
        <v>0.14100000000000001</v>
      </c>
      <c r="AK26" s="1">
        <f t="shared" si="42"/>
        <v>-0.56099999999999994</v>
      </c>
      <c r="AL26" s="1">
        <f t="shared" si="43"/>
        <v>0.32800000000000029</v>
      </c>
      <c r="AM26" s="1">
        <f t="shared" si="44"/>
        <v>6.7999999999999616E-2</v>
      </c>
      <c r="AN26" s="1">
        <f t="shared" si="45"/>
        <v>0.23099999999999987</v>
      </c>
      <c r="AO26" s="1">
        <f t="shared" si="46"/>
        <v>0.10200000000000031</v>
      </c>
      <c r="AP26" s="1">
        <f t="shared" si="47"/>
        <v>3.2000000000000028E-2</v>
      </c>
      <c r="AQ26" s="1">
        <f t="shared" si="48"/>
        <v>6.9999999999996732E-3</v>
      </c>
      <c r="AR26" s="1">
        <f t="shared" si="49"/>
        <v>1.4329999999999998</v>
      </c>
      <c r="AS26" s="1">
        <f t="shared" si="50"/>
        <v>-0.18700000000000028</v>
      </c>
      <c r="AT26" s="1">
        <f t="shared" si="51"/>
        <v>-4.8000000000000043E-2</v>
      </c>
      <c r="AU26" s="1">
        <f t="shared" si="52"/>
        <v>-0.25800000000000001</v>
      </c>
      <c r="AV26" s="1">
        <f t="shared" si="53"/>
        <v>-0.28599999999999959</v>
      </c>
      <c r="AW26" s="1">
        <f t="shared" si="54"/>
        <v>0.23399999999999999</v>
      </c>
      <c r="AX26" s="1">
        <f t="shared" si="55"/>
        <v>0.24600000000000044</v>
      </c>
      <c r="AZ26" s="1">
        <f t="shared" si="21"/>
        <v>0.48899999999999988</v>
      </c>
      <c r="BA26" s="1">
        <f t="shared" si="22"/>
        <v>0.18400000000000016</v>
      </c>
      <c r="BB26" s="1">
        <f t="shared" si="23"/>
        <v>0.14100000000000001</v>
      </c>
      <c r="BC26" s="1">
        <f t="shared" si="24"/>
        <v>0.56099999999999994</v>
      </c>
      <c r="BD26" s="1">
        <f t="shared" si="25"/>
        <v>0.32800000000000029</v>
      </c>
      <c r="BE26" s="1">
        <f t="shared" si="26"/>
        <v>6.7999999999999616E-2</v>
      </c>
      <c r="BF26" s="1">
        <f t="shared" si="27"/>
        <v>0.23099999999999987</v>
      </c>
      <c r="BG26" s="1">
        <f t="shared" si="28"/>
        <v>0.10200000000000031</v>
      </c>
      <c r="BH26" s="1">
        <f t="shared" si="29"/>
        <v>3.2000000000000028E-2</v>
      </c>
      <c r="BI26" s="1">
        <f t="shared" si="30"/>
        <v>6.9999999999996732E-3</v>
      </c>
      <c r="BJ26" s="1">
        <f t="shared" si="31"/>
        <v>1.4329999999999998</v>
      </c>
      <c r="BK26" s="1">
        <f t="shared" si="32"/>
        <v>0.18700000000000028</v>
      </c>
      <c r="BL26" s="1">
        <f t="shared" si="33"/>
        <v>4.8000000000000043E-2</v>
      </c>
      <c r="BM26" s="1">
        <f t="shared" si="34"/>
        <v>0.25800000000000001</v>
      </c>
      <c r="BN26" s="1">
        <f t="shared" si="35"/>
        <v>0.28599999999999959</v>
      </c>
      <c r="BO26" s="1">
        <f t="shared" si="36"/>
        <v>0.23399999999999999</v>
      </c>
      <c r="BP26" s="1">
        <f t="shared" si="37"/>
        <v>0.24600000000000044</v>
      </c>
    </row>
    <row r="27" spans="1:68">
      <c r="A27" s="1">
        <f t="shared" si="57"/>
        <v>25</v>
      </c>
      <c r="B27" s="34"/>
      <c r="C27" s="4">
        <v>3</v>
      </c>
      <c r="D27" s="4">
        <f t="shared" si="3"/>
        <v>35</v>
      </c>
      <c r="E27" s="4" t="s">
        <v>504</v>
      </c>
      <c r="F27" s="4">
        <v>4</v>
      </c>
      <c r="G27" s="4" t="s">
        <v>13</v>
      </c>
      <c r="H27" s="4"/>
      <c r="I27" s="123"/>
      <c r="J27" s="41">
        <v>6.0120000000000005</v>
      </c>
      <c r="K27" s="7" t="s">
        <v>126</v>
      </c>
      <c r="L27" s="4" t="s">
        <v>15</v>
      </c>
      <c r="M27" s="36"/>
      <c r="N27" s="36"/>
      <c r="O27" s="3" t="s">
        <v>227</v>
      </c>
      <c r="P27" s="23">
        <v>7.12</v>
      </c>
      <c r="Q27" s="23">
        <v>6.8</v>
      </c>
      <c r="R27" s="23">
        <v>5.4779999999999998</v>
      </c>
      <c r="S27" s="23">
        <v>5.2229999999999999</v>
      </c>
      <c r="T27" s="23">
        <v>7.08</v>
      </c>
      <c r="U27" s="23">
        <v>6.8689999999999998</v>
      </c>
      <c r="V27" s="23">
        <v>6.6130000000000004</v>
      </c>
      <c r="W27" s="23">
        <v>6.5229999999999997</v>
      </c>
      <c r="X27" s="23">
        <v>6.2089999999999996</v>
      </c>
      <c r="Y27" s="23">
        <v>6.1529999999999996</v>
      </c>
      <c r="Z27" s="126">
        <v>5.5030000000000001</v>
      </c>
      <c r="AA27" s="126">
        <v>5.8959999999999999</v>
      </c>
      <c r="AB27" s="126">
        <v>6.0030000000000001</v>
      </c>
      <c r="AC27" s="126">
        <v>6.1870000000000003</v>
      </c>
      <c r="AD27" s="126">
        <v>6.1849999999999996</v>
      </c>
      <c r="AE27" s="126">
        <v>5.8369999999999997</v>
      </c>
      <c r="AF27" s="127">
        <v>5.8810000000000002</v>
      </c>
      <c r="AH27" s="1">
        <f t="shared" si="39"/>
        <v>1.1079999999999997</v>
      </c>
      <c r="AI27" s="1">
        <f t="shared" si="40"/>
        <v>0.78799999999999937</v>
      </c>
      <c r="AJ27" s="1">
        <f t="shared" si="41"/>
        <v>-0.5340000000000007</v>
      </c>
      <c r="AK27" s="1">
        <f t="shared" si="42"/>
        <v>-0.78900000000000059</v>
      </c>
      <c r="AL27" s="1">
        <f t="shared" si="43"/>
        <v>1.0679999999999996</v>
      </c>
      <c r="AM27" s="1">
        <f t="shared" si="44"/>
        <v>0.85699999999999932</v>
      </c>
      <c r="AN27" s="1">
        <f t="shared" si="45"/>
        <v>0.60099999999999998</v>
      </c>
      <c r="AO27" s="1">
        <f t="shared" si="46"/>
        <v>0.51099999999999923</v>
      </c>
      <c r="AP27" s="1">
        <f t="shared" si="47"/>
        <v>0.19699999999999918</v>
      </c>
      <c r="AQ27" s="1">
        <f t="shared" si="48"/>
        <v>0.14099999999999913</v>
      </c>
      <c r="AR27" s="1">
        <f t="shared" si="49"/>
        <v>-0.50900000000000034</v>
      </c>
      <c r="AS27" s="1">
        <f t="shared" si="50"/>
        <v>-0.11600000000000055</v>
      </c>
      <c r="AT27" s="1">
        <f t="shared" si="51"/>
        <v>-9.0000000000003411E-3</v>
      </c>
      <c r="AU27" s="1">
        <f t="shared" si="52"/>
        <v>0.17499999999999982</v>
      </c>
      <c r="AV27" s="1">
        <f t="shared" si="53"/>
        <v>0.17299999999999915</v>
      </c>
      <c r="AW27" s="1">
        <f t="shared" si="54"/>
        <v>-0.17500000000000071</v>
      </c>
      <c r="AX27" s="1">
        <f t="shared" si="55"/>
        <v>-0.13100000000000023</v>
      </c>
      <c r="AZ27" s="1">
        <f t="shared" si="21"/>
        <v>1.1079999999999997</v>
      </c>
      <c r="BA27" s="1">
        <f t="shared" si="22"/>
        <v>0.78799999999999937</v>
      </c>
      <c r="BB27" s="1">
        <f t="shared" si="23"/>
        <v>0.5340000000000007</v>
      </c>
      <c r="BC27" s="1">
        <f t="shared" si="24"/>
        <v>0.78900000000000059</v>
      </c>
      <c r="BD27" s="1">
        <f t="shared" si="25"/>
        <v>1.0679999999999996</v>
      </c>
      <c r="BE27" s="1">
        <f t="shared" si="26"/>
        <v>0.85699999999999932</v>
      </c>
      <c r="BF27" s="1">
        <f t="shared" si="27"/>
        <v>0.60099999999999998</v>
      </c>
      <c r="BG27" s="1">
        <f t="shared" si="28"/>
        <v>0.51099999999999923</v>
      </c>
      <c r="BH27" s="1">
        <f t="shared" si="29"/>
        <v>0.19699999999999918</v>
      </c>
      <c r="BI27" s="1">
        <f t="shared" si="30"/>
        <v>0.14099999999999913</v>
      </c>
      <c r="BJ27" s="1">
        <f t="shared" si="31"/>
        <v>0.50900000000000034</v>
      </c>
      <c r="BK27" s="1">
        <f t="shared" si="32"/>
        <v>0.11600000000000055</v>
      </c>
      <c r="BL27" s="1">
        <f t="shared" si="33"/>
        <v>9.0000000000003411E-3</v>
      </c>
      <c r="BM27" s="1">
        <f t="shared" si="34"/>
        <v>0.17499999999999982</v>
      </c>
      <c r="BN27" s="1">
        <f t="shared" si="35"/>
        <v>0.17299999999999915</v>
      </c>
      <c r="BO27" s="1">
        <f t="shared" si="36"/>
        <v>0.17500000000000071</v>
      </c>
      <c r="BP27" s="1">
        <f t="shared" si="37"/>
        <v>0.13100000000000023</v>
      </c>
    </row>
    <row r="28" spans="1:68">
      <c r="A28" s="1">
        <f t="shared" si="57"/>
        <v>26</v>
      </c>
      <c r="B28" s="34" t="s">
        <v>515</v>
      </c>
      <c r="C28" s="4">
        <v>2</v>
      </c>
      <c r="D28" s="4">
        <f t="shared" si="3"/>
        <v>12</v>
      </c>
      <c r="E28" s="4" t="s">
        <v>516</v>
      </c>
      <c r="F28" s="4">
        <v>2</v>
      </c>
      <c r="G28" s="4" t="s">
        <v>13</v>
      </c>
      <c r="I28" s="67">
        <v>0.36199999999999999</v>
      </c>
      <c r="J28" s="124">
        <v>4.145999999999999</v>
      </c>
      <c r="K28" s="7" t="s">
        <v>226</v>
      </c>
      <c r="L28" s="4" t="s">
        <v>15</v>
      </c>
      <c r="M28" s="23">
        <v>4.134999999999998</v>
      </c>
      <c r="N28" s="1" t="s">
        <v>206</v>
      </c>
      <c r="P28" s="23">
        <v>4.21</v>
      </c>
      <c r="Q28" s="23">
        <v>4.1920000000000002</v>
      </c>
      <c r="R28" s="23">
        <v>4.1100000000000003</v>
      </c>
      <c r="S28" s="23">
        <v>4.0960000000000001</v>
      </c>
      <c r="T28" s="23">
        <v>4.1980000000000004</v>
      </c>
      <c r="U28" s="23">
        <v>4.1959999999999997</v>
      </c>
      <c r="V28" s="23">
        <v>4.1760000000000002</v>
      </c>
      <c r="W28" s="23">
        <v>4.1749999999999998</v>
      </c>
      <c r="X28" s="23">
        <v>4.1440000000000001</v>
      </c>
      <c r="Y28" s="23">
        <v>4.1440000000000001</v>
      </c>
      <c r="Z28" s="23">
        <v>4.2279999999999998</v>
      </c>
      <c r="AA28" s="23">
        <v>4.1609999999999996</v>
      </c>
      <c r="AB28" s="23">
        <v>4.1710000000000003</v>
      </c>
      <c r="AC28" s="23">
        <v>4.181</v>
      </c>
      <c r="AD28" s="23">
        <v>4.1740000000000004</v>
      </c>
      <c r="AE28" s="23">
        <v>4.1630000000000003</v>
      </c>
      <c r="AF28" s="23">
        <v>4.1660000000000004</v>
      </c>
      <c r="AH28" s="1">
        <f t="shared" si="39"/>
        <v>6.4000000000000945E-2</v>
      </c>
      <c r="AI28" s="1">
        <f t="shared" si="40"/>
        <v>4.6000000000001151E-2</v>
      </c>
      <c r="AJ28" s="1">
        <f t="shared" si="41"/>
        <v>-3.59999999999987E-2</v>
      </c>
      <c r="AK28" s="1">
        <f t="shared" si="42"/>
        <v>-4.9999999999998934E-2</v>
      </c>
      <c r="AL28" s="1">
        <f t="shared" si="43"/>
        <v>5.2000000000001378E-2</v>
      </c>
      <c r="AM28" s="1">
        <f t="shared" si="44"/>
        <v>5.0000000000000711E-2</v>
      </c>
      <c r="AN28" s="1">
        <f t="shared" si="45"/>
        <v>3.0000000000001137E-2</v>
      </c>
      <c r="AO28" s="1">
        <f t="shared" si="46"/>
        <v>2.9000000000000803E-2</v>
      </c>
      <c r="AP28" s="1">
        <f t="shared" si="47"/>
        <v>-1.9999999999988916E-3</v>
      </c>
      <c r="AQ28" s="1">
        <f t="shared" si="48"/>
        <v>-1.9999999999988916E-3</v>
      </c>
      <c r="AR28" s="1">
        <f t="shared" si="49"/>
        <v>8.2000000000000739E-2</v>
      </c>
      <c r="AS28" s="1">
        <f t="shared" si="50"/>
        <v>1.5000000000000568E-2</v>
      </c>
      <c r="AT28" s="1">
        <f t="shared" si="51"/>
        <v>2.5000000000001243E-2</v>
      </c>
      <c r="AU28" s="1">
        <f t="shared" si="52"/>
        <v>3.500000000000103E-2</v>
      </c>
      <c r="AV28" s="1">
        <f t="shared" si="53"/>
        <v>2.8000000000001357E-2</v>
      </c>
      <c r="AW28" s="1">
        <f t="shared" si="54"/>
        <v>1.7000000000001236E-2</v>
      </c>
      <c r="AX28" s="1">
        <f t="shared" si="55"/>
        <v>2.000000000000135E-2</v>
      </c>
      <c r="AZ28" s="1">
        <f t="shared" si="21"/>
        <v>6.4000000000000945E-2</v>
      </c>
      <c r="BA28" s="1">
        <f t="shared" si="22"/>
        <v>4.6000000000001151E-2</v>
      </c>
      <c r="BB28" s="1">
        <f t="shared" si="23"/>
        <v>3.59999999999987E-2</v>
      </c>
      <c r="BC28" s="1">
        <f t="shared" si="24"/>
        <v>4.9999999999998934E-2</v>
      </c>
      <c r="BD28" s="1">
        <f t="shared" si="25"/>
        <v>5.2000000000001378E-2</v>
      </c>
      <c r="BE28" s="1">
        <f t="shared" si="26"/>
        <v>5.0000000000000711E-2</v>
      </c>
      <c r="BF28" s="1">
        <f t="shared" si="27"/>
        <v>3.0000000000001137E-2</v>
      </c>
      <c r="BG28" s="1">
        <f t="shared" si="28"/>
        <v>2.9000000000000803E-2</v>
      </c>
      <c r="BH28" s="1">
        <f t="shared" si="29"/>
        <v>1.9999999999988916E-3</v>
      </c>
      <c r="BI28" s="1">
        <f t="shared" si="30"/>
        <v>1.9999999999988916E-3</v>
      </c>
      <c r="BJ28" s="1">
        <f t="shared" si="31"/>
        <v>8.2000000000000739E-2</v>
      </c>
      <c r="BK28" s="1">
        <f t="shared" si="32"/>
        <v>1.5000000000000568E-2</v>
      </c>
      <c r="BL28" s="1">
        <f t="shared" si="33"/>
        <v>2.5000000000001243E-2</v>
      </c>
      <c r="BM28" s="1">
        <f t="shared" si="34"/>
        <v>3.500000000000103E-2</v>
      </c>
      <c r="BN28" s="1">
        <f t="shared" si="35"/>
        <v>2.8000000000001357E-2</v>
      </c>
      <c r="BO28" s="1">
        <f t="shared" si="36"/>
        <v>1.7000000000001236E-2</v>
      </c>
      <c r="BP28" s="1">
        <f t="shared" si="37"/>
        <v>2.000000000000135E-2</v>
      </c>
    </row>
    <row r="29" spans="1:68">
      <c r="A29" s="1">
        <f t="shared" si="57"/>
        <v>27</v>
      </c>
      <c r="B29" s="34"/>
      <c r="C29" s="4">
        <v>2</v>
      </c>
      <c r="D29" s="4">
        <f t="shared" si="3"/>
        <v>12</v>
      </c>
      <c r="E29" s="4" t="s">
        <v>517</v>
      </c>
      <c r="F29" s="4">
        <v>2</v>
      </c>
      <c r="G29" s="4" t="s">
        <v>16</v>
      </c>
      <c r="I29" s="67">
        <v>6.3E-2</v>
      </c>
      <c r="J29" s="124">
        <v>6.2080000000000011</v>
      </c>
      <c r="K29" s="7" t="s">
        <v>226</v>
      </c>
      <c r="L29" s="4" t="s">
        <v>15</v>
      </c>
      <c r="M29" s="23">
        <v>6.2060000000000004</v>
      </c>
      <c r="N29" s="1" t="s">
        <v>206</v>
      </c>
      <c r="P29" s="23">
        <v>6.3470000000000004</v>
      </c>
      <c r="Q29" s="23">
        <v>6.3380000000000001</v>
      </c>
      <c r="R29" s="23">
        <v>6.2130000000000001</v>
      </c>
      <c r="S29" s="23">
        <v>6.2039999999999997</v>
      </c>
      <c r="T29" s="23">
        <v>6.3070000000000004</v>
      </c>
      <c r="U29" s="23">
        <v>6.306</v>
      </c>
      <c r="V29" s="23">
        <v>6.2969999999999997</v>
      </c>
      <c r="W29" s="23">
        <v>6.2969999999999997</v>
      </c>
      <c r="X29" s="23">
        <v>6.1909999999999998</v>
      </c>
      <c r="Y29" s="23">
        <v>6.1909999999999998</v>
      </c>
      <c r="Z29" s="23">
        <v>6.202</v>
      </c>
      <c r="AA29" s="23">
        <v>6.1719999999999997</v>
      </c>
      <c r="AB29" s="23">
        <v>6.1870000000000003</v>
      </c>
      <c r="AC29" s="23">
        <v>6.2149999999999999</v>
      </c>
      <c r="AD29" s="23">
        <v>6.218</v>
      </c>
      <c r="AE29" s="23">
        <v>6.2110000000000003</v>
      </c>
      <c r="AF29" s="23">
        <v>6.2089999999999996</v>
      </c>
      <c r="AH29" s="1">
        <f t="shared" si="39"/>
        <v>0.13899999999999935</v>
      </c>
      <c r="AI29" s="1">
        <f t="shared" si="40"/>
        <v>0.12999999999999901</v>
      </c>
      <c r="AJ29" s="1">
        <f t="shared" si="41"/>
        <v>4.9999999999990052E-3</v>
      </c>
      <c r="AK29" s="1">
        <f t="shared" si="42"/>
        <v>-4.0000000000013358E-3</v>
      </c>
      <c r="AL29" s="1">
        <f t="shared" si="43"/>
        <v>9.8999999999999311E-2</v>
      </c>
      <c r="AM29" s="1">
        <f t="shared" si="44"/>
        <v>9.7999999999998977E-2</v>
      </c>
      <c r="AN29" s="1">
        <f t="shared" si="45"/>
        <v>8.8999999999998636E-2</v>
      </c>
      <c r="AO29" s="1">
        <f t="shared" si="46"/>
        <v>8.8999999999998636E-2</v>
      </c>
      <c r="AP29" s="1">
        <f t="shared" si="47"/>
        <v>-1.7000000000001236E-2</v>
      </c>
      <c r="AQ29" s="1">
        <f t="shared" si="48"/>
        <v>-1.7000000000001236E-2</v>
      </c>
      <c r="AR29" s="1">
        <f t="shared" si="49"/>
        <v>-6.0000000000011156E-3</v>
      </c>
      <c r="AS29" s="1">
        <f t="shared" si="50"/>
        <v>-3.6000000000001364E-2</v>
      </c>
      <c r="AT29" s="1">
        <f t="shared" si="51"/>
        <v>-2.1000000000000796E-2</v>
      </c>
      <c r="AU29" s="1">
        <f t="shared" si="52"/>
        <v>6.999999999998785E-3</v>
      </c>
      <c r="AV29" s="1">
        <f t="shared" si="53"/>
        <v>9.9999999999988987E-3</v>
      </c>
      <c r="AW29" s="1">
        <f t="shared" si="54"/>
        <v>2.9999999999992255E-3</v>
      </c>
      <c r="AX29" s="1">
        <f t="shared" si="55"/>
        <v>9.999999999985576E-4</v>
      </c>
      <c r="AZ29" s="1">
        <f t="shared" si="21"/>
        <v>0.13899999999999935</v>
      </c>
      <c r="BA29" s="1">
        <f t="shared" si="22"/>
        <v>0.12999999999999901</v>
      </c>
      <c r="BB29" s="1">
        <f t="shared" si="23"/>
        <v>4.9999999999990052E-3</v>
      </c>
      <c r="BC29" s="1">
        <f t="shared" si="24"/>
        <v>4.0000000000013358E-3</v>
      </c>
      <c r="BD29" s="1">
        <f t="shared" si="25"/>
        <v>9.8999999999999311E-2</v>
      </c>
      <c r="BE29" s="1">
        <f t="shared" si="26"/>
        <v>9.7999999999998977E-2</v>
      </c>
      <c r="BF29" s="1">
        <f t="shared" si="27"/>
        <v>8.8999999999998636E-2</v>
      </c>
      <c r="BG29" s="1">
        <f t="shared" si="28"/>
        <v>8.8999999999998636E-2</v>
      </c>
      <c r="BH29" s="1">
        <f t="shared" si="29"/>
        <v>1.7000000000001236E-2</v>
      </c>
      <c r="BI29" s="1">
        <f t="shared" si="30"/>
        <v>1.7000000000001236E-2</v>
      </c>
      <c r="BJ29" s="1">
        <f t="shared" si="31"/>
        <v>6.0000000000011156E-3</v>
      </c>
      <c r="BK29" s="1">
        <f t="shared" si="32"/>
        <v>3.6000000000001364E-2</v>
      </c>
      <c r="BL29" s="1">
        <f t="shared" si="33"/>
        <v>2.1000000000000796E-2</v>
      </c>
      <c r="BM29" s="1">
        <f t="shared" si="34"/>
        <v>6.999999999998785E-3</v>
      </c>
      <c r="BN29" s="1">
        <f t="shared" si="35"/>
        <v>9.9999999999988987E-3</v>
      </c>
      <c r="BO29" s="1">
        <f t="shared" si="36"/>
        <v>2.9999999999992255E-3</v>
      </c>
      <c r="BP29" s="1">
        <f t="shared" si="37"/>
        <v>9.999999999985576E-4</v>
      </c>
    </row>
    <row r="30" spans="1:68">
      <c r="A30" s="1">
        <f t="shared" si="57"/>
        <v>28</v>
      </c>
      <c r="B30" s="34"/>
      <c r="C30" s="4">
        <v>2</v>
      </c>
      <c r="D30" s="4">
        <f t="shared" si="3"/>
        <v>12</v>
      </c>
      <c r="E30" s="4" t="s">
        <v>517</v>
      </c>
      <c r="F30" s="4">
        <v>2</v>
      </c>
      <c r="G30" s="4" t="s">
        <v>16</v>
      </c>
      <c r="I30" s="67">
        <v>0.12</v>
      </c>
      <c r="J30" s="124">
        <v>6.2990000000000004</v>
      </c>
      <c r="K30" s="7" t="s">
        <v>226</v>
      </c>
      <c r="L30" s="4" t="s">
        <v>15</v>
      </c>
      <c r="M30" s="23">
        <v>6.2860000000000005</v>
      </c>
      <c r="N30" s="1" t="s">
        <v>206</v>
      </c>
      <c r="P30" s="23">
        <v>6.3840000000000003</v>
      </c>
      <c r="Q30" s="23">
        <v>6.3789999999999996</v>
      </c>
      <c r="R30" s="23">
        <v>6.2859999999999996</v>
      </c>
      <c r="S30" s="23">
        <v>6.274</v>
      </c>
      <c r="T30" s="23">
        <v>6.335</v>
      </c>
      <c r="U30" s="23">
        <v>6.3330000000000002</v>
      </c>
      <c r="V30" s="23">
        <v>6.34</v>
      </c>
      <c r="W30" s="23">
        <v>6.3390000000000004</v>
      </c>
      <c r="X30" s="23">
        <v>6.2880000000000003</v>
      </c>
      <c r="Y30" s="23">
        <v>6.2880000000000003</v>
      </c>
      <c r="Z30" s="23">
        <v>6.0529999999999999</v>
      </c>
      <c r="AA30" s="23">
        <v>6.2110000000000003</v>
      </c>
      <c r="AB30" s="23">
        <v>6.1980000000000004</v>
      </c>
      <c r="AC30" s="23">
        <v>6.19</v>
      </c>
      <c r="AD30" s="23">
        <v>6.2210000000000001</v>
      </c>
      <c r="AE30" s="23">
        <v>6.2320000000000002</v>
      </c>
      <c r="AF30" s="23">
        <v>6.2249999999999996</v>
      </c>
      <c r="AH30" s="1">
        <f t="shared" si="39"/>
        <v>8.4999999999999964E-2</v>
      </c>
      <c r="AI30" s="1">
        <f t="shared" si="40"/>
        <v>7.9999999999999183E-2</v>
      </c>
      <c r="AJ30" s="1">
        <f t="shared" si="41"/>
        <v>-1.3000000000000789E-2</v>
      </c>
      <c r="AK30" s="1">
        <f t="shared" si="42"/>
        <v>-2.5000000000000355E-2</v>
      </c>
      <c r="AL30" s="1">
        <f t="shared" si="43"/>
        <v>3.5999999999999588E-2</v>
      </c>
      <c r="AM30" s="1">
        <f t="shared" si="44"/>
        <v>3.3999999999999808E-2</v>
      </c>
      <c r="AN30" s="1">
        <f t="shared" si="45"/>
        <v>4.0999999999999481E-2</v>
      </c>
      <c r="AO30" s="1">
        <f t="shared" si="46"/>
        <v>4.0000000000000036E-2</v>
      </c>
      <c r="AP30" s="1">
        <f t="shared" si="47"/>
        <v>-1.1000000000000121E-2</v>
      </c>
      <c r="AQ30" s="1">
        <f t="shared" si="48"/>
        <v>-1.1000000000000121E-2</v>
      </c>
      <c r="AR30" s="1">
        <f t="shared" si="49"/>
        <v>-0.24600000000000044</v>
      </c>
      <c r="AS30" s="1">
        <f t="shared" si="50"/>
        <v>-8.8000000000000078E-2</v>
      </c>
      <c r="AT30" s="1">
        <f t="shared" si="51"/>
        <v>-0.10099999999999998</v>
      </c>
      <c r="AU30" s="1">
        <f t="shared" si="52"/>
        <v>-0.10899999999999999</v>
      </c>
      <c r="AV30" s="1">
        <f t="shared" si="53"/>
        <v>-7.8000000000000291E-2</v>
      </c>
      <c r="AW30" s="1">
        <f t="shared" si="54"/>
        <v>-6.7000000000000171E-2</v>
      </c>
      <c r="AX30" s="1">
        <f t="shared" si="55"/>
        <v>-7.4000000000000732E-2</v>
      </c>
      <c r="AZ30" s="1">
        <f t="shared" si="21"/>
        <v>8.4999999999999964E-2</v>
      </c>
      <c r="BA30" s="1">
        <f t="shared" si="22"/>
        <v>7.9999999999999183E-2</v>
      </c>
      <c r="BB30" s="1">
        <f t="shared" si="23"/>
        <v>1.3000000000000789E-2</v>
      </c>
      <c r="BC30" s="1">
        <f t="shared" si="24"/>
        <v>2.5000000000000355E-2</v>
      </c>
      <c r="BD30" s="1">
        <f t="shared" si="25"/>
        <v>3.5999999999999588E-2</v>
      </c>
      <c r="BE30" s="1">
        <f t="shared" si="26"/>
        <v>3.3999999999999808E-2</v>
      </c>
      <c r="BF30" s="1">
        <f t="shared" si="27"/>
        <v>4.0999999999999481E-2</v>
      </c>
      <c r="BG30" s="1">
        <f t="shared" si="28"/>
        <v>4.0000000000000036E-2</v>
      </c>
      <c r="BH30" s="1">
        <f t="shared" si="29"/>
        <v>1.1000000000000121E-2</v>
      </c>
      <c r="BI30" s="1">
        <f t="shared" si="30"/>
        <v>1.1000000000000121E-2</v>
      </c>
      <c r="BJ30" s="1">
        <f t="shared" si="31"/>
        <v>0.24600000000000044</v>
      </c>
      <c r="BK30" s="1">
        <f t="shared" si="32"/>
        <v>8.8000000000000078E-2</v>
      </c>
      <c r="BL30" s="1">
        <f t="shared" si="33"/>
        <v>0.10099999999999998</v>
      </c>
      <c r="BM30" s="1">
        <f t="shared" si="34"/>
        <v>0.10899999999999999</v>
      </c>
      <c r="BN30" s="1">
        <f t="shared" si="35"/>
        <v>7.8000000000000291E-2</v>
      </c>
      <c r="BO30" s="1">
        <f t="shared" si="36"/>
        <v>6.7000000000000171E-2</v>
      </c>
      <c r="BP30" s="1">
        <f t="shared" si="37"/>
        <v>7.4000000000000732E-2</v>
      </c>
    </row>
    <row r="31" spans="1:68">
      <c r="A31" s="1">
        <f t="shared" si="57"/>
        <v>29</v>
      </c>
      <c r="B31" s="34"/>
      <c r="C31" s="4">
        <v>2</v>
      </c>
      <c r="D31" s="4">
        <f t="shared" si="3"/>
        <v>12</v>
      </c>
      <c r="E31" s="4" t="s">
        <v>516</v>
      </c>
      <c r="F31" s="4">
        <v>2</v>
      </c>
      <c r="G31" s="4" t="s">
        <v>16</v>
      </c>
      <c r="I31" s="67">
        <v>3.0000000000000001E-3</v>
      </c>
      <c r="J31" s="124">
        <v>7.1310000000000011</v>
      </c>
      <c r="K31" s="7" t="s">
        <v>226</v>
      </c>
      <c r="L31" s="4" t="s">
        <v>15</v>
      </c>
      <c r="M31" s="23">
        <v>7.1440000000000001</v>
      </c>
      <c r="N31" s="1" t="s">
        <v>206</v>
      </c>
      <c r="P31" s="23">
        <v>7.2290000000000001</v>
      </c>
      <c r="Q31" s="23">
        <v>7.2190000000000003</v>
      </c>
      <c r="R31" s="23">
        <v>7.13</v>
      </c>
      <c r="S31" s="23">
        <v>7.117</v>
      </c>
      <c r="T31" s="23">
        <v>7.1870000000000003</v>
      </c>
      <c r="U31" s="23">
        <v>7.1849999999999996</v>
      </c>
      <c r="V31" s="23">
        <v>7.1920000000000002</v>
      </c>
      <c r="W31" s="23">
        <v>7.1909999999999998</v>
      </c>
      <c r="X31" s="23">
        <v>7.1130000000000004</v>
      </c>
      <c r="Y31" s="23">
        <v>7.1130000000000004</v>
      </c>
      <c r="Z31" s="23">
        <v>7.0039999999999996</v>
      </c>
      <c r="AA31" s="23">
        <v>7.0810000000000004</v>
      </c>
      <c r="AB31" s="23">
        <v>7.0819999999999999</v>
      </c>
      <c r="AC31" s="23">
        <v>7.0789999999999997</v>
      </c>
      <c r="AD31" s="23">
        <v>7.0910000000000002</v>
      </c>
      <c r="AE31" s="23">
        <v>7.0979999999999999</v>
      </c>
      <c r="AF31" s="23">
        <v>7.0970000000000004</v>
      </c>
      <c r="AH31" s="1">
        <f t="shared" si="39"/>
        <v>9.7999999999998977E-2</v>
      </c>
      <c r="AI31" s="1">
        <f t="shared" si="40"/>
        <v>8.799999999999919E-2</v>
      </c>
      <c r="AJ31" s="1">
        <f t="shared" si="41"/>
        <v>-1.0000000000012221E-3</v>
      </c>
      <c r="AK31" s="1">
        <f t="shared" si="42"/>
        <v>-1.4000000000001123E-2</v>
      </c>
      <c r="AL31" s="1">
        <f t="shared" si="43"/>
        <v>5.5999999999999162E-2</v>
      </c>
      <c r="AM31" s="1">
        <f t="shared" si="44"/>
        <v>5.3999999999998494E-2</v>
      </c>
      <c r="AN31" s="1">
        <f t="shared" si="45"/>
        <v>6.0999999999999055E-2</v>
      </c>
      <c r="AO31" s="1">
        <f t="shared" si="46"/>
        <v>5.9999999999998721E-2</v>
      </c>
      <c r="AP31" s="1">
        <f t="shared" si="47"/>
        <v>-1.8000000000000682E-2</v>
      </c>
      <c r="AQ31" s="1">
        <f t="shared" si="48"/>
        <v>-1.8000000000000682E-2</v>
      </c>
      <c r="AR31" s="1">
        <f t="shared" si="49"/>
        <v>-0.12700000000000156</v>
      </c>
      <c r="AS31" s="1">
        <f t="shared" si="50"/>
        <v>-5.0000000000000711E-2</v>
      </c>
      <c r="AT31" s="1">
        <f t="shared" si="51"/>
        <v>-4.9000000000001265E-2</v>
      </c>
      <c r="AU31" s="1">
        <f t="shared" si="52"/>
        <v>-5.2000000000001378E-2</v>
      </c>
      <c r="AV31" s="1">
        <f t="shared" si="53"/>
        <v>-4.0000000000000924E-2</v>
      </c>
      <c r="AW31" s="1">
        <f t="shared" si="54"/>
        <v>-3.3000000000001251E-2</v>
      </c>
      <c r="AX31" s="1">
        <f t="shared" si="55"/>
        <v>-3.4000000000000696E-2</v>
      </c>
      <c r="AZ31" s="1">
        <f t="shared" si="21"/>
        <v>9.7999999999998977E-2</v>
      </c>
      <c r="BA31" s="1">
        <f t="shared" si="22"/>
        <v>8.799999999999919E-2</v>
      </c>
      <c r="BB31" s="1">
        <f t="shared" si="23"/>
        <v>1.0000000000012221E-3</v>
      </c>
      <c r="BC31" s="1">
        <f t="shared" si="24"/>
        <v>1.4000000000001123E-2</v>
      </c>
      <c r="BD31" s="1">
        <f t="shared" si="25"/>
        <v>5.5999999999999162E-2</v>
      </c>
      <c r="BE31" s="1">
        <f t="shared" si="26"/>
        <v>5.3999999999998494E-2</v>
      </c>
      <c r="BF31" s="1">
        <f t="shared" si="27"/>
        <v>6.0999999999999055E-2</v>
      </c>
      <c r="BG31" s="1">
        <f t="shared" si="28"/>
        <v>5.9999999999998721E-2</v>
      </c>
      <c r="BH31" s="1">
        <f t="shared" si="29"/>
        <v>1.8000000000000682E-2</v>
      </c>
      <c r="BI31" s="1">
        <f t="shared" si="30"/>
        <v>1.8000000000000682E-2</v>
      </c>
      <c r="BJ31" s="1">
        <f t="shared" si="31"/>
        <v>0.12700000000000156</v>
      </c>
      <c r="BK31" s="1">
        <f t="shared" si="32"/>
        <v>5.0000000000000711E-2</v>
      </c>
      <c r="BL31" s="1">
        <f t="shared" si="33"/>
        <v>4.9000000000001265E-2</v>
      </c>
      <c r="BM31" s="1">
        <f t="shared" si="34"/>
        <v>5.2000000000001378E-2</v>
      </c>
      <c r="BN31" s="1">
        <f t="shared" si="35"/>
        <v>4.0000000000000924E-2</v>
      </c>
      <c r="BO31" s="1">
        <f t="shared" si="36"/>
        <v>3.3000000000001251E-2</v>
      </c>
      <c r="BP31" s="1">
        <f t="shared" si="37"/>
        <v>3.4000000000000696E-2</v>
      </c>
    </row>
    <row r="32" spans="1:68">
      <c r="A32" s="1">
        <f t="shared" si="57"/>
        <v>30</v>
      </c>
      <c r="B32" s="34"/>
      <c r="C32" s="4">
        <v>2</v>
      </c>
      <c r="D32" s="4">
        <f t="shared" si="3"/>
        <v>12</v>
      </c>
      <c r="E32" s="4" t="s">
        <v>517</v>
      </c>
      <c r="F32" s="4">
        <v>2</v>
      </c>
      <c r="G32" s="4" t="s">
        <v>16</v>
      </c>
      <c r="I32" s="67">
        <v>0.05</v>
      </c>
      <c r="J32" s="124">
        <v>7.7640000000000002</v>
      </c>
      <c r="K32" s="7" t="s">
        <v>226</v>
      </c>
      <c r="L32" s="4" t="s">
        <v>15</v>
      </c>
      <c r="M32" s="23">
        <v>7.72</v>
      </c>
      <c r="N32" s="1" t="s">
        <v>206</v>
      </c>
      <c r="P32" s="23">
        <v>7.89</v>
      </c>
      <c r="Q32" s="23">
        <v>7.8819999999999997</v>
      </c>
      <c r="R32" s="23">
        <v>7.7649999999999997</v>
      </c>
      <c r="S32" s="23">
        <v>7.7539999999999996</v>
      </c>
      <c r="T32" s="23">
        <v>7.8390000000000004</v>
      </c>
      <c r="U32" s="23">
        <v>7.8380000000000001</v>
      </c>
      <c r="V32" s="23">
        <v>7.8380000000000001</v>
      </c>
      <c r="W32" s="23">
        <v>7.8380000000000001</v>
      </c>
      <c r="X32" s="23">
        <v>7.7450000000000001</v>
      </c>
      <c r="Y32" s="23">
        <v>7.7450000000000001</v>
      </c>
      <c r="Z32" s="23">
        <v>7.5839999999999996</v>
      </c>
      <c r="AA32" s="23">
        <v>7.6909999999999998</v>
      </c>
      <c r="AB32" s="23">
        <v>7.6840000000000002</v>
      </c>
      <c r="AC32" s="23">
        <v>7.6909999999999998</v>
      </c>
      <c r="AD32" s="23">
        <v>7.7149999999999999</v>
      </c>
      <c r="AE32" s="23">
        <v>7.7169999999999996</v>
      </c>
      <c r="AF32" s="23">
        <v>7.7110000000000003</v>
      </c>
      <c r="AH32" s="1">
        <f t="shared" si="39"/>
        <v>0.12599999999999945</v>
      </c>
      <c r="AI32" s="1">
        <f t="shared" si="40"/>
        <v>0.11799999999999944</v>
      </c>
      <c r="AJ32" s="1">
        <f t="shared" si="41"/>
        <v>9.9999999999944578E-4</v>
      </c>
      <c r="AK32" s="1">
        <f t="shared" si="42"/>
        <v>-1.0000000000000675E-2</v>
      </c>
      <c r="AL32" s="1">
        <f t="shared" si="43"/>
        <v>7.5000000000000178E-2</v>
      </c>
      <c r="AM32" s="1">
        <f t="shared" si="44"/>
        <v>7.3999999999999844E-2</v>
      </c>
      <c r="AN32" s="1">
        <f t="shared" si="45"/>
        <v>7.3999999999999844E-2</v>
      </c>
      <c r="AO32" s="1">
        <f t="shared" si="46"/>
        <v>7.3999999999999844E-2</v>
      </c>
      <c r="AP32" s="1">
        <f t="shared" si="47"/>
        <v>-1.9000000000000128E-2</v>
      </c>
      <c r="AQ32" s="1">
        <f t="shared" si="48"/>
        <v>-1.9000000000000128E-2</v>
      </c>
      <c r="AR32" s="1">
        <f t="shared" si="49"/>
        <v>-0.1800000000000006</v>
      </c>
      <c r="AS32" s="1">
        <f t="shared" si="50"/>
        <v>-7.3000000000000398E-2</v>
      </c>
      <c r="AT32" s="1">
        <f t="shared" si="51"/>
        <v>-8.0000000000000071E-2</v>
      </c>
      <c r="AU32" s="1">
        <f t="shared" si="52"/>
        <v>-7.3000000000000398E-2</v>
      </c>
      <c r="AV32" s="1">
        <f t="shared" si="53"/>
        <v>-4.9000000000000377E-2</v>
      </c>
      <c r="AW32" s="1">
        <f t="shared" si="54"/>
        <v>-4.7000000000000597E-2</v>
      </c>
      <c r="AX32" s="1">
        <f t="shared" si="55"/>
        <v>-5.2999999999999936E-2</v>
      </c>
      <c r="AZ32" s="1">
        <f t="shared" si="21"/>
        <v>0.12599999999999945</v>
      </c>
      <c r="BA32" s="1">
        <f t="shared" si="22"/>
        <v>0.11799999999999944</v>
      </c>
      <c r="BB32" s="1">
        <f t="shared" si="23"/>
        <v>9.9999999999944578E-4</v>
      </c>
      <c r="BC32" s="1">
        <f t="shared" si="24"/>
        <v>1.0000000000000675E-2</v>
      </c>
      <c r="BD32" s="1">
        <f t="shared" si="25"/>
        <v>7.5000000000000178E-2</v>
      </c>
      <c r="BE32" s="1">
        <f t="shared" si="26"/>
        <v>7.3999999999999844E-2</v>
      </c>
      <c r="BF32" s="1">
        <f t="shared" si="27"/>
        <v>7.3999999999999844E-2</v>
      </c>
      <c r="BG32" s="1">
        <f t="shared" si="28"/>
        <v>7.3999999999999844E-2</v>
      </c>
      <c r="BH32" s="1">
        <f t="shared" si="29"/>
        <v>1.9000000000000128E-2</v>
      </c>
      <c r="BI32" s="1">
        <f t="shared" si="30"/>
        <v>1.9000000000000128E-2</v>
      </c>
      <c r="BJ32" s="1">
        <f t="shared" si="31"/>
        <v>0.1800000000000006</v>
      </c>
      <c r="BK32" s="1">
        <f t="shared" si="32"/>
        <v>7.3000000000000398E-2</v>
      </c>
      <c r="BL32" s="1">
        <f t="shared" si="33"/>
        <v>8.0000000000000071E-2</v>
      </c>
      <c r="BM32" s="1">
        <f t="shared" si="34"/>
        <v>7.3000000000000398E-2</v>
      </c>
      <c r="BN32" s="1">
        <f t="shared" si="35"/>
        <v>4.9000000000000377E-2</v>
      </c>
      <c r="BO32" s="1">
        <f t="shared" si="36"/>
        <v>4.7000000000000597E-2</v>
      </c>
      <c r="BP32" s="1">
        <f t="shared" si="37"/>
        <v>5.2999999999999936E-2</v>
      </c>
    </row>
    <row r="33" spans="1:68">
      <c r="A33" s="1">
        <f t="shared" si="57"/>
        <v>31</v>
      </c>
      <c r="B33" s="34" t="s">
        <v>518</v>
      </c>
      <c r="C33" s="4">
        <v>1</v>
      </c>
      <c r="D33" s="4">
        <f t="shared" si="3"/>
        <v>12</v>
      </c>
      <c r="E33" s="4" t="s">
        <v>516</v>
      </c>
      <c r="F33" s="4">
        <v>2</v>
      </c>
      <c r="G33" s="4" t="s">
        <v>13</v>
      </c>
      <c r="I33" s="67">
        <v>9.4E-2</v>
      </c>
      <c r="J33" s="124">
        <v>2.488</v>
      </c>
      <c r="K33" s="7" t="s">
        <v>211</v>
      </c>
      <c r="L33" s="4" t="s">
        <v>15</v>
      </c>
      <c r="M33" s="23">
        <v>2.48</v>
      </c>
      <c r="N33" s="1" t="s">
        <v>206</v>
      </c>
      <c r="P33" s="23">
        <v>2.5960000000000001</v>
      </c>
      <c r="Q33" s="23">
        <v>2.548</v>
      </c>
      <c r="R33" s="23">
        <v>2.4449999999999998</v>
      </c>
      <c r="S33" s="23">
        <v>2.4020000000000001</v>
      </c>
      <c r="T33" s="23">
        <v>2.5859999999999999</v>
      </c>
      <c r="U33" s="23">
        <v>2.573</v>
      </c>
      <c r="V33" s="23">
        <v>2.5089999999999999</v>
      </c>
      <c r="W33" s="23">
        <v>2.5070000000000001</v>
      </c>
      <c r="X33" s="23">
        <v>2.496</v>
      </c>
      <c r="Y33" s="23">
        <v>2.496</v>
      </c>
      <c r="Z33" s="126">
        <v>2.585</v>
      </c>
      <c r="AA33" s="126">
        <v>2.5019999999999998</v>
      </c>
      <c r="AB33" s="126">
        <v>2.5270000000000001</v>
      </c>
      <c r="AC33" s="126">
        <v>2.512</v>
      </c>
      <c r="AD33" s="126">
        <v>2.5089999999999999</v>
      </c>
      <c r="AE33" s="126">
        <v>2.508</v>
      </c>
      <c r="AF33" s="127">
        <v>2.5209999999999999</v>
      </c>
      <c r="AH33" s="1">
        <f t="shared" si="39"/>
        <v>0.1080000000000001</v>
      </c>
      <c r="AI33" s="1">
        <f t="shared" si="40"/>
        <v>6.0000000000000053E-2</v>
      </c>
      <c r="AJ33" s="1">
        <f t="shared" si="41"/>
        <v>-4.3000000000000149E-2</v>
      </c>
      <c r="AK33" s="1">
        <f t="shared" si="42"/>
        <v>-8.5999999999999854E-2</v>
      </c>
      <c r="AL33" s="1">
        <f t="shared" si="43"/>
        <v>9.7999999999999865E-2</v>
      </c>
      <c r="AM33" s="1">
        <f t="shared" si="44"/>
        <v>8.4999999999999964E-2</v>
      </c>
      <c r="AN33" s="1">
        <f t="shared" si="45"/>
        <v>2.0999999999999908E-2</v>
      </c>
      <c r="AO33" s="1">
        <f t="shared" si="46"/>
        <v>1.9000000000000128E-2</v>
      </c>
      <c r="AP33" s="1">
        <f t="shared" si="47"/>
        <v>8.0000000000000071E-3</v>
      </c>
      <c r="AQ33" s="1">
        <f t="shared" si="48"/>
        <v>8.0000000000000071E-3</v>
      </c>
      <c r="AR33" s="1">
        <f t="shared" si="49"/>
        <v>9.6999999999999975E-2</v>
      </c>
      <c r="AS33" s="1">
        <f t="shared" si="50"/>
        <v>1.399999999999979E-2</v>
      </c>
      <c r="AT33" s="1">
        <f t="shared" si="51"/>
        <v>3.9000000000000146E-2</v>
      </c>
      <c r="AU33" s="1">
        <f t="shared" si="52"/>
        <v>2.4000000000000021E-2</v>
      </c>
      <c r="AV33" s="1">
        <f t="shared" si="53"/>
        <v>2.0999999999999908E-2</v>
      </c>
      <c r="AW33" s="1">
        <f t="shared" si="54"/>
        <v>2.0000000000000018E-2</v>
      </c>
      <c r="AX33" s="1">
        <f t="shared" si="55"/>
        <v>3.2999999999999918E-2</v>
      </c>
      <c r="AZ33" s="1">
        <f t="shared" si="21"/>
        <v>0.1080000000000001</v>
      </c>
      <c r="BA33" s="1">
        <f t="shared" si="22"/>
        <v>6.0000000000000053E-2</v>
      </c>
      <c r="BB33" s="1">
        <f t="shared" si="23"/>
        <v>4.3000000000000149E-2</v>
      </c>
      <c r="BC33" s="1">
        <f t="shared" si="24"/>
        <v>8.5999999999999854E-2</v>
      </c>
      <c r="BD33" s="1">
        <f t="shared" si="25"/>
        <v>9.7999999999999865E-2</v>
      </c>
      <c r="BE33" s="1">
        <f t="shared" si="26"/>
        <v>8.4999999999999964E-2</v>
      </c>
      <c r="BF33" s="1">
        <f t="shared" si="27"/>
        <v>2.0999999999999908E-2</v>
      </c>
      <c r="BG33" s="1">
        <f t="shared" si="28"/>
        <v>1.9000000000000128E-2</v>
      </c>
      <c r="BH33" s="1">
        <f t="shared" si="29"/>
        <v>8.0000000000000071E-3</v>
      </c>
      <c r="BI33" s="1">
        <f t="shared" si="30"/>
        <v>8.0000000000000071E-3</v>
      </c>
      <c r="BJ33" s="1">
        <f t="shared" si="31"/>
        <v>9.6999999999999975E-2</v>
      </c>
      <c r="BK33" s="1">
        <f t="shared" si="32"/>
        <v>1.399999999999979E-2</v>
      </c>
      <c r="BL33" s="1">
        <f t="shared" si="33"/>
        <v>3.9000000000000146E-2</v>
      </c>
      <c r="BM33" s="1">
        <f t="shared" si="34"/>
        <v>2.4000000000000021E-2</v>
      </c>
      <c r="BN33" s="1">
        <f t="shared" si="35"/>
        <v>2.0999999999999908E-2</v>
      </c>
      <c r="BO33" s="1">
        <f t="shared" si="36"/>
        <v>2.0000000000000018E-2</v>
      </c>
      <c r="BP33" s="1">
        <f t="shared" si="37"/>
        <v>3.2999999999999918E-2</v>
      </c>
    </row>
    <row r="34" spans="1:68">
      <c r="A34" s="1">
        <f t="shared" si="57"/>
        <v>32</v>
      </c>
      <c r="B34" s="34"/>
      <c r="C34" s="4">
        <v>1</v>
      </c>
      <c r="D34" s="4">
        <f t="shared" si="3"/>
        <v>12</v>
      </c>
      <c r="E34" s="4" t="s">
        <v>517</v>
      </c>
      <c r="F34" s="4">
        <v>2</v>
      </c>
      <c r="G34" s="4" t="s">
        <v>16</v>
      </c>
      <c r="I34" s="67">
        <v>4.8000000000000001E-2</v>
      </c>
      <c r="J34" s="124">
        <v>5.5220000000000002</v>
      </c>
      <c r="K34" s="7" t="s">
        <v>211</v>
      </c>
      <c r="L34" s="4" t="s">
        <v>15</v>
      </c>
      <c r="M34" s="23">
        <v>5.5310000000000006</v>
      </c>
      <c r="N34" s="1" t="s">
        <v>206</v>
      </c>
      <c r="P34" s="23">
        <v>5.6</v>
      </c>
      <c r="Q34" s="23">
        <v>5.577</v>
      </c>
      <c r="R34" s="23">
        <v>5.4809999999999999</v>
      </c>
      <c r="S34" s="23">
        <v>5.4610000000000003</v>
      </c>
      <c r="T34" s="23">
        <v>5.585</v>
      </c>
      <c r="U34" s="23">
        <v>5.58</v>
      </c>
      <c r="V34" s="23">
        <v>5.5369999999999999</v>
      </c>
      <c r="W34" s="23">
        <v>5.5359999999999996</v>
      </c>
      <c r="X34" s="23">
        <v>5.5270000000000001</v>
      </c>
      <c r="Y34" s="23">
        <v>5.5270000000000001</v>
      </c>
      <c r="Z34" s="126">
        <v>5.3970000000000002</v>
      </c>
      <c r="AA34" s="126">
        <v>5.5129999999999999</v>
      </c>
      <c r="AB34" s="126">
        <v>5.5149999999999997</v>
      </c>
      <c r="AC34" s="126">
        <v>5.4950000000000001</v>
      </c>
      <c r="AD34" s="126">
        <v>5.4829999999999997</v>
      </c>
      <c r="AE34" s="126">
        <v>5.524</v>
      </c>
      <c r="AF34" s="127">
        <v>5.5270000000000001</v>
      </c>
      <c r="AH34" s="1">
        <f t="shared" si="39"/>
        <v>7.7999999999999403E-2</v>
      </c>
      <c r="AI34" s="1">
        <f t="shared" si="40"/>
        <v>5.4999999999999716E-2</v>
      </c>
      <c r="AJ34" s="1">
        <f t="shared" si="41"/>
        <v>-4.1000000000000369E-2</v>
      </c>
      <c r="AK34" s="1">
        <f t="shared" si="42"/>
        <v>-6.0999999999999943E-2</v>
      </c>
      <c r="AL34" s="1">
        <f t="shared" si="43"/>
        <v>6.2999999999999723E-2</v>
      </c>
      <c r="AM34" s="1">
        <f t="shared" si="44"/>
        <v>5.7999999999999829E-2</v>
      </c>
      <c r="AN34" s="1">
        <f t="shared" si="45"/>
        <v>1.499999999999968E-2</v>
      </c>
      <c r="AO34" s="1">
        <f t="shared" si="46"/>
        <v>1.3999999999999346E-2</v>
      </c>
      <c r="AP34" s="1">
        <f t="shared" si="47"/>
        <v>4.9999999999998934E-3</v>
      </c>
      <c r="AQ34" s="1">
        <f t="shared" si="48"/>
        <v>4.9999999999998934E-3</v>
      </c>
      <c r="AR34" s="1">
        <f t="shared" si="49"/>
        <v>-0.125</v>
      </c>
      <c r="AS34" s="1">
        <f t="shared" si="50"/>
        <v>-9.0000000000003411E-3</v>
      </c>
      <c r="AT34" s="1">
        <f t="shared" si="51"/>
        <v>-7.0000000000005613E-3</v>
      </c>
      <c r="AU34" s="1">
        <f t="shared" si="52"/>
        <v>-2.7000000000000135E-2</v>
      </c>
      <c r="AV34" s="1">
        <f t="shared" si="53"/>
        <v>-3.900000000000059E-2</v>
      </c>
      <c r="AW34" s="1">
        <f t="shared" si="54"/>
        <v>1.9999999999997797E-3</v>
      </c>
      <c r="AX34" s="1">
        <f t="shared" si="55"/>
        <v>4.9999999999998934E-3</v>
      </c>
      <c r="AZ34" s="1">
        <f t="shared" si="21"/>
        <v>7.7999999999999403E-2</v>
      </c>
      <c r="BA34" s="1">
        <f t="shared" si="22"/>
        <v>5.4999999999999716E-2</v>
      </c>
      <c r="BB34" s="1">
        <f t="shared" si="23"/>
        <v>4.1000000000000369E-2</v>
      </c>
      <c r="BC34" s="1">
        <f t="shared" si="24"/>
        <v>6.0999999999999943E-2</v>
      </c>
      <c r="BD34" s="1">
        <f t="shared" si="25"/>
        <v>6.2999999999999723E-2</v>
      </c>
      <c r="BE34" s="1">
        <f t="shared" si="26"/>
        <v>5.7999999999999829E-2</v>
      </c>
      <c r="BF34" s="1">
        <f t="shared" si="27"/>
        <v>1.499999999999968E-2</v>
      </c>
      <c r="BG34" s="1">
        <f t="shared" si="28"/>
        <v>1.3999999999999346E-2</v>
      </c>
      <c r="BH34" s="1">
        <f t="shared" si="29"/>
        <v>4.9999999999998934E-3</v>
      </c>
      <c r="BI34" s="1">
        <f t="shared" si="30"/>
        <v>4.9999999999998934E-3</v>
      </c>
      <c r="BJ34" s="1">
        <f t="shared" si="31"/>
        <v>0.125</v>
      </c>
      <c r="BK34" s="1">
        <f t="shared" si="32"/>
        <v>9.0000000000003411E-3</v>
      </c>
      <c r="BL34" s="1">
        <f t="shared" si="33"/>
        <v>7.0000000000005613E-3</v>
      </c>
      <c r="BM34" s="1">
        <f t="shared" si="34"/>
        <v>2.7000000000000135E-2</v>
      </c>
      <c r="BN34" s="1">
        <f t="shared" si="35"/>
        <v>3.900000000000059E-2</v>
      </c>
      <c r="BO34" s="1">
        <f t="shared" si="36"/>
        <v>1.9999999999997797E-3</v>
      </c>
      <c r="BP34" s="1">
        <f t="shared" si="37"/>
        <v>4.9999999999998934E-3</v>
      </c>
    </row>
    <row r="35" spans="1:68">
      <c r="A35" s="1">
        <f t="shared" si="57"/>
        <v>33</v>
      </c>
      <c r="B35" s="34"/>
      <c r="C35" s="4">
        <v>1</v>
      </c>
      <c r="D35" s="4">
        <f t="shared" si="3"/>
        <v>12</v>
      </c>
      <c r="E35" s="4" t="s">
        <v>517</v>
      </c>
      <c r="F35" s="4">
        <v>2</v>
      </c>
      <c r="G35" s="4" t="s">
        <v>229</v>
      </c>
      <c r="I35" s="67">
        <v>4.0000000000000001E-3</v>
      </c>
      <c r="J35" s="124">
        <v>5.7110000000000003</v>
      </c>
      <c r="K35" s="7" t="s">
        <v>211</v>
      </c>
      <c r="L35" s="4" t="s">
        <v>15</v>
      </c>
      <c r="M35" s="23">
        <v>5.7170000000000005</v>
      </c>
      <c r="N35" s="1" t="s">
        <v>206</v>
      </c>
      <c r="P35" s="23">
        <v>6.6829999999999998</v>
      </c>
      <c r="Q35" s="23">
        <v>6.7229999999999999</v>
      </c>
      <c r="R35" s="23">
        <v>5.5590000000000002</v>
      </c>
      <c r="S35" s="23">
        <v>5.5810000000000004</v>
      </c>
      <c r="T35" s="23">
        <v>6.6559999999999997</v>
      </c>
      <c r="U35" s="23">
        <v>6.6769999999999996</v>
      </c>
      <c r="V35" s="23">
        <v>5.8259999999999996</v>
      </c>
      <c r="W35" s="23">
        <v>5.835</v>
      </c>
      <c r="X35" s="23">
        <v>5.7560000000000002</v>
      </c>
      <c r="Y35" s="23">
        <v>5.76</v>
      </c>
      <c r="Z35" s="126">
        <v>5.52</v>
      </c>
      <c r="AA35" s="126">
        <v>5.7089999999999996</v>
      </c>
      <c r="AB35" s="126">
        <v>5.7679999999999998</v>
      </c>
      <c r="AC35" s="126">
        <v>5.7439999999999998</v>
      </c>
      <c r="AD35" s="126">
        <v>5.73</v>
      </c>
      <c r="AE35" s="126">
        <v>5.7779999999999996</v>
      </c>
      <c r="AF35" s="127">
        <v>5.806</v>
      </c>
      <c r="AH35" s="1">
        <f t="shared" si="39"/>
        <v>0.97199999999999953</v>
      </c>
      <c r="AI35" s="1">
        <f t="shared" si="40"/>
        <v>1.0119999999999996</v>
      </c>
      <c r="AJ35" s="1">
        <f t="shared" si="41"/>
        <v>-0.15200000000000014</v>
      </c>
      <c r="AK35" s="1">
        <f t="shared" si="42"/>
        <v>-0.12999999999999989</v>
      </c>
      <c r="AL35" s="1">
        <f t="shared" si="43"/>
        <v>0.9449999999999994</v>
      </c>
      <c r="AM35" s="1">
        <f t="shared" si="44"/>
        <v>0.9659999999999993</v>
      </c>
      <c r="AN35" s="1">
        <f t="shared" si="45"/>
        <v>0.11499999999999932</v>
      </c>
      <c r="AO35" s="1">
        <f t="shared" si="46"/>
        <v>0.12399999999999967</v>
      </c>
      <c r="AP35" s="1">
        <f t="shared" si="47"/>
        <v>4.4999999999999929E-2</v>
      </c>
      <c r="AQ35" s="1">
        <f t="shared" si="48"/>
        <v>4.8999999999999488E-2</v>
      </c>
      <c r="AR35" s="1">
        <f t="shared" si="49"/>
        <v>-0.19100000000000072</v>
      </c>
      <c r="AS35" s="1">
        <f t="shared" si="50"/>
        <v>-2.0000000000006679E-3</v>
      </c>
      <c r="AT35" s="1">
        <f t="shared" si="51"/>
        <v>5.6999999999999496E-2</v>
      </c>
      <c r="AU35" s="1">
        <f t="shared" si="52"/>
        <v>3.2999999999999474E-2</v>
      </c>
      <c r="AV35" s="1">
        <f t="shared" si="53"/>
        <v>1.9000000000000128E-2</v>
      </c>
      <c r="AW35" s="1">
        <f t="shared" si="54"/>
        <v>6.6999999999999282E-2</v>
      </c>
      <c r="AX35" s="1">
        <f t="shared" si="55"/>
        <v>9.4999999999999751E-2</v>
      </c>
      <c r="AZ35" s="1">
        <f t="shared" si="21"/>
        <v>0.97199999999999953</v>
      </c>
      <c r="BA35" s="1">
        <f t="shared" si="22"/>
        <v>1.0119999999999996</v>
      </c>
      <c r="BB35" s="1">
        <f t="shared" si="23"/>
        <v>0.15200000000000014</v>
      </c>
      <c r="BC35" s="1">
        <f t="shared" si="24"/>
        <v>0.12999999999999989</v>
      </c>
      <c r="BD35" s="1">
        <f t="shared" si="25"/>
        <v>0.9449999999999994</v>
      </c>
      <c r="BE35" s="1">
        <f t="shared" si="26"/>
        <v>0.9659999999999993</v>
      </c>
      <c r="BF35" s="1">
        <f t="shared" si="27"/>
        <v>0.11499999999999932</v>
      </c>
      <c r="BG35" s="1">
        <f t="shared" si="28"/>
        <v>0.12399999999999967</v>
      </c>
      <c r="BH35" s="1">
        <f t="shared" si="29"/>
        <v>4.4999999999999929E-2</v>
      </c>
      <c r="BI35" s="1">
        <f t="shared" si="30"/>
        <v>4.8999999999999488E-2</v>
      </c>
      <c r="BJ35" s="1">
        <f t="shared" si="31"/>
        <v>0.19100000000000072</v>
      </c>
      <c r="BK35" s="1">
        <f t="shared" si="32"/>
        <v>2.0000000000006679E-3</v>
      </c>
      <c r="BL35" s="1">
        <f t="shared" si="33"/>
        <v>5.6999999999999496E-2</v>
      </c>
      <c r="BM35" s="1">
        <f t="shared" si="34"/>
        <v>3.2999999999999474E-2</v>
      </c>
      <c r="BN35" s="1">
        <f t="shared" si="35"/>
        <v>1.9000000000000128E-2</v>
      </c>
      <c r="BO35" s="1">
        <f t="shared" si="36"/>
        <v>6.6999999999999282E-2</v>
      </c>
      <c r="BP35" s="1">
        <f t="shared" si="37"/>
        <v>9.4999999999999751E-2</v>
      </c>
    </row>
    <row r="36" spans="1:68">
      <c r="A36" s="1">
        <f t="shared" si="57"/>
        <v>34</v>
      </c>
      <c r="B36" s="34"/>
      <c r="C36" s="4">
        <v>1</v>
      </c>
      <c r="D36" s="4">
        <f t="shared" si="3"/>
        <v>12</v>
      </c>
      <c r="E36" s="4" t="s">
        <v>517</v>
      </c>
      <c r="F36" s="4">
        <v>2</v>
      </c>
      <c r="G36" s="4" t="s">
        <v>16</v>
      </c>
      <c r="I36" s="67">
        <v>3.5999999999999997E-2</v>
      </c>
      <c r="J36" s="124">
        <v>6.1829999999999998</v>
      </c>
      <c r="K36" s="7" t="s">
        <v>211</v>
      </c>
      <c r="L36" s="4" t="s">
        <v>15</v>
      </c>
      <c r="M36" s="23">
        <v>6.1890000000000001</v>
      </c>
      <c r="N36" s="1" t="s">
        <v>206</v>
      </c>
      <c r="P36" s="23">
        <v>6.2169999999999996</v>
      </c>
      <c r="Q36" s="23">
        <v>6.2060000000000004</v>
      </c>
      <c r="R36" s="23">
        <v>6.1379999999999999</v>
      </c>
      <c r="S36" s="23">
        <v>6.1260000000000003</v>
      </c>
      <c r="T36" s="23">
        <v>6.2</v>
      </c>
      <c r="U36" s="23">
        <v>6.1970000000000001</v>
      </c>
      <c r="V36" s="23">
        <v>6.2149999999999999</v>
      </c>
      <c r="W36" s="23">
        <v>6.218</v>
      </c>
      <c r="X36" s="23">
        <v>6.194</v>
      </c>
      <c r="Y36" s="23">
        <v>6.1950000000000003</v>
      </c>
      <c r="Z36" s="126">
        <v>6.0039999999999996</v>
      </c>
      <c r="AA36" s="126">
        <v>6.1340000000000003</v>
      </c>
      <c r="AB36" s="126">
        <v>6.1440000000000001</v>
      </c>
      <c r="AC36" s="126">
        <v>6.125</v>
      </c>
      <c r="AD36" s="126">
        <v>6.11</v>
      </c>
      <c r="AE36" s="126">
        <v>6.1580000000000004</v>
      </c>
      <c r="AF36" s="127">
        <v>6.1639999999999997</v>
      </c>
      <c r="AH36" s="1">
        <f>IF((P36&lt;&gt;"")*AND($J36&lt;&gt;"")*AND($H36&lt;&gt;"GD")*AND($L36&lt;&gt;"N"),P36-$J36,"")</f>
        <v>3.3999999999999808E-2</v>
      </c>
      <c r="AI36" s="1">
        <f t="shared" si="40"/>
        <v>2.3000000000000576E-2</v>
      </c>
      <c r="AJ36" s="1">
        <f t="shared" si="41"/>
        <v>-4.4999999999999929E-2</v>
      </c>
      <c r="AK36" s="1">
        <f t="shared" si="42"/>
        <v>-5.6999999999999496E-2</v>
      </c>
      <c r="AL36" s="1">
        <f t="shared" si="43"/>
        <v>1.7000000000000348E-2</v>
      </c>
      <c r="AM36" s="1">
        <f t="shared" si="44"/>
        <v>1.4000000000000234E-2</v>
      </c>
      <c r="AN36" s="1">
        <f t="shared" si="45"/>
        <v>3.2000000000000028E-2</v>
      </c>
      <c r="AO36" s="1">
        <f t="shared" si="46"/>
        <v>3.5000000000000142E-2</v>
      </c>
      <c r="AP36" s="1">
        <f t="shared" si="47"/>
        <v>1.1000000000000121E-2</v>
      </c>
      <c r="AQ36" s="1">
        <f t="shared" si="48"/>
        <v>1.2000000000000455E-2</v>
      </c>
      <c r="AR36" s="1">
        <f t="shared" si="49"/>
        <v>-0.17900000000000027</v>
      </c>
      <c r="AS36" s="1">
        <f t="shared" si="50"/>
        <v>-4.8999999999999488E-2</v>
      </c>
      <c r="AT36" s="1">
        <f t="shared" si="51"/>
        <v>-3.8999999999999702E-2</v>
      </c>
      <c r="AU36" s="1">
        <f t="shared" si="52"/>
        <v>-5.7999999999999829E-2</v>
      </c>
      <c r="AV36" s="1">
        <f t="shared" si="53"/>
        <v>-7.299999999999951E-2</v>
      </c>
      <c r="AW36" s="1">
        <f>IF((AE36&lt;&gt;"")*AND($J36&lt;&gt;"")*AND($H36&lt;&gt;"GD")*AND($L36&lt;&gt;"N"),AE36-$J36,"")</f>
        <v>-2.4999999999999467E-2</v>
      </c>
      <c r="AX36" s="1">
        <f t="shared" si="55"/>
        <v>-1.9000000000000128E-2</v>
      </c>
      <c r="AZ36" s="1">
        <f t="shared" si="21"/>
        <v>3.3999999999999808E-2</v>
      </c>
      <c r="BA36" s="1">
        <f t="shared" si="22"/>
        <v>2.3000000000000576E-2</v>
      </c>
      <c r="BB36" s="1">
        <f t="shared" si="23"/>
        <v>4.4999999999999929E-2</v>
      </c>
      <c r="BC36" s="1">
        <f t="shared" si="24"/>
        <v>5.6999999999999496E-2</v>
      </c>
      <c r="BD36" s="1">
        <f t="shared" si="25"/>
        <v>1.7000000000000348E-2</v>
      </c>
      <c r="BE36" s="1">
        <f t="shared" si="26"/>
        <v>1.4000000000000234E-2</v>
      </c>
      <c r="BF36" s="1">
        <f t="shared" si="27"/>
        <v>3.2000000000000028E-2</v>
      </c>
      <c r="BG36" s="1">
        <f t="shared" si="28"/>
        <v>3.5000000000000142E-2</v>
      </c>
      <c r="BH36" s="1">
        <f t="shared" si="29"/>
        <v>1.1000000000000121E-2</v>
      </c>
      <c r="BI36" s="1">
        <f t="shared" si="30"/>
        <v>1.2000000000000455E-2</v>
      </c>
      <c r="BJ36" s="1">
        <f t="shared" si="31"/>
        <v>0.17900000000000027</v>
      </c>
      <c r="BK36" s="1">
        <f t="shared" si="32"/>
        <v>4.8999999999999488E-2</v>
      </c>
      <c r="BL36" s="1">
        <f t="shared" si="33"/>
        <v>3.8999999999999702E-2</v>
      </c>
      <c r="BM36" s="1">
        <f t="shared" si="34"/>
        <v>5.7999999999999829E-2</v>
      </c>
      <c r="BN36" s="1">
        <f t="shared" si="35"/>
        <v>7.299999999999951E-2</v>
      </c>
      <c r="BO36" s="1">
        <f t="shared" si="36"/>
        <v>2.4999999999999467E-2</v>
      </c>
      <c r="BP36" s="1">
        <f t="shared" si="37"/>
        <v>1.9000000000000128E-2</v>
      </c>
    </row>
    <row r="37" spans="1:68">
      <c r="A37" s="1">
        <f t="shared" si="57"/>
        <v>35</v>
      </c>
      <c r="B37" s="34"/>
      <c r="C37" s="4">
        <v>1</v>
      </c>
      <c r="D37" s="4">
        <f t="shared" si="3"/>
        <v>12</v>
      </c>
      <c r="E37" s="4" t="s">
        <v>516</v>
      </c>
      <c r="F37" s="4">
        <v>2</v>
      </c>
      <c r="G37" s="4" t="s">
        <v>16</v>
      </c>
      <c r="I37" s="67">
        <v>2.4E-2</v>
      </c>
      <c r="J37" s="124">
        <v>6.3760000000000003</v>
      </c>
      <c r="K37" s="7" t="s">
        <v>211</v>
      </c>
      <c r="L37" s="4" t="s">
        <v>15</v>
      </c>
      <c r="M37" s="23">
        <v>6.3890000000000002</v>
      </c>
      <c r="N37" s="1" t="s">
        <v>206</v>
      </c>
      <c r="P37" s="23">
        <v>6.4589999999999996</v>
      </c>
      <c r="Q37" s="23">
        <v>6.4390000000000001</v>
      </c>
      <c r="R37" s="23">
        <v>6.3460000000000001</v>
      </c>
      <c r="S37" s="23">
        <v>6.327</v>
      </c>
      <c r="T37" s="23">
        <v>6.4409999999999998</v>
      </c>
      <c r="U37" s="23">
        <v>6.4379999999999997</v>
      </c>
      <c r="V37" s="23">
        <v>6.3920000000000003</v>
      </c>
      <c r="W37" s="23">
        <v>6.3920000000000003</v>
      </c>
      <c r="X37" s="23">
        <v>6.3819999999999997</v>
      </c>
      <c r="Y37" s="23">
        <v>6.3819999999999997</v>
      </c>
      <c r="Z37" s="126">
        <v>6.2160000000000002</v>
      </c>
      <c r="AA37" s="126">
        <v>6.3520000000000003</v>
      </c>
      <c r="AB37" s="126">
        <v>6.3490000000000002</v>
      </c>
      <c r="AC37" s="126">
        <v>6.335</v>
      </c>
      <c r="AD37" s="126">
        <v>6.3319999999999999</v>
      </c>
      <c r="AE37" s="126">
        <v>6.3639999999999999</v>
      </c>
      <c r="AF37" s="127">
        <v>6.3639999999999999</v>
      </c>
      <c r="AH37" s="1">
        <f t="shared" ref="AH37:AH51" si="58">IF((P37&lt;&gt;"")*AND($J37&lt;&gt;"")*AND($H37&lt;&gt;"GD")*AND($L37&lt;&gt;"N"),P37-$J37,"")</f>
        <v>8.2999999999999297E-2</v>
      </c>
      <c r="AI37" s="1">
        <f t="shared" si="40"/>
        <v>6.2999999999999723E-2</v>
      </c>
      <c r="AJ37" s="1">
        <f t="shared" si="41"/>
        <v>-3.0000000000000249E-2</v>
      </c>
      <c r="AK37" s="1">
        <f t="shared" si="42"/>
        <v>-4.9000000000000377E-2</v>
      </c>
      <c r="AL37" s="1">
        <f t="shared" si="43"/>
        <v>6.4999999999999503E-2</v>
      </c>
      <c r="AM37" s="1">
        <f t="shared" si="44"/>
        <v>6.1999999999999389E-2</v>
      </c>
      <c r="AN37" s="1">
        <f t="shared" si="45"/>
        <v>1.6000000000000014E-2</v>
      </c>
      <c r="AO37" s="1">
        <f t="shared" si="46"/>
        <v>1.6000000000000014E-2</v>
      </c>
      <c r="AP37" s="1">
        <f t="shared" si="47"/>
        <v>5.9999999999993392E-3</v>
      </c>
      <c r="AQ37" s="1">
        <f t="shared" si="48"/>
        <v>5.9999999999993392E-3</v>
      </c>
      <c r="AR37" s="1">
        <f t="shared" si="49"/>
        <v>-0.16000000000000014</v>
      </c>
      <c r="AS37" s="1">
        <f t="shared" si="50"/>
        <v>-2.4000000000000021E-2</v>
      </c>
      <c r="AT37" s="1">
        <f t="shared" si="51"/>
        <v>-2.7000000000000135E-2</v>
      </c>
      <c r="AU37" s="1">
        <f t="shared" si="52"/>
        <v>-4.1000000000000369E-2</v>
      </c>
      <c r="AV37" s="1">
        <f t="shared" si="53"/>
        <v>-4.4000000000000483E-2</v>
      </c>
      <c r="AW37" s="1">
        <f t="shared" ref="AW37:AW51" si="59">IF((AE37&lt;&gt;"")*AND($J37&lt;&gt;"")*AND($H37&lt;&gt;"GD")*AND($L37&lt;&gt;"N"),AE37-$J37,"")</f>
        <v>-1.2000000000000455E-2</v>
      </c>
      <c r="AX37" s="1">
        <f t="shared" si="55"/>
        <v>-1.2000000000000455E-2</v>
      </c>
      <c r="AZ37" s="1">
        <f t="shared" si="21"/>
        <v>8.2999999999999297E-2</v>
      </c>
      <c r="BA37" s="1">
        <f t="shared" si="22"/>
        <v>6.2999999999999723E-2</v>
      </c>
      <c r="BB37" s="1">
        <f t="shared" si="23"/>
        <v>3.0000000000000249E-2</v>
      </c>
      <c r="BC37" s="1">
        <f t="shared" si="24"/>
        <v>4.9000000000000377E-2</v>
      </c>
      <c r="BD37" s="1">
        <f t="shared" si="25"/>
        <v>6.4999999999999503E-2</v>
      </c>
      <c r="BE37" s="1">
        <f t="shared" si="26"/>
        <v>6.1999999999999389E-2</v>
      </c>
      <c r="BF37" s="1">
        <f t="shared" si="27"/>
        <v>1.6000000000000014E-2</v>
      </c>
      <c r="BG37" s="1">
        <f t="shared" si="28"/>
        <v>1.6000000000000014E-2</v>
      </c>
      <c r="BH37" s="1">
        <f t="shared" si="29"/>
        <v>5.9999999999993392E-3</v>
      </c>
      <c r="BI37" s="1">
        <f t="shared" si="30"/>
        <v>5.9999999999993392E-3</v>
      </c>
      <c r="BJ37" s="1">
        <f t="shared" si="31"/>
        <v>0.16000000000000014</v>
      </c>
      <c r="BK37" s="1">
        <f t="shared" si="32"/>
        <v>2.4000000000000021E-2</v>
      </c>
      <c r="BL37" s="1">
        <f t="shared" si="33"/>
        <v>2.7000000000000135E-2</v>
      </c>
      <c r="BM37" s="1">
        <f t="shared" si="34"/>
        <v>4.1000000000000369E-2</v>
      </c>
      <c r="BN37" s="1">
        <f t="shared" si="35"/>
        <v>4.4000000000000483E-2</v>
      </c>
      <c r="BO37" s="1">
        <f t="shared" si="36"/>
        <v>1.2000000000000455E-2</v>
      </c>
      <c r="BP37" s="1">
        <f t="shared" si="37"/>
        <v>1.2000000000000455E-2</v>
      </c>
    </row>
    <row r="38" spans="1:68">
      <c r="A38" s="1">
        <f t="shared" si="57"/>
        <v>36</v>
      </c>
      <c r="B38" s="34"/>
      <c r="C38" s="4">
        <v>1</v>
      </c>
      <c r="D38" s="4">
        <f t="shared" si="3"/>
        <v>12</v>
      </c>
      <c r="E38" s="4" t="s">
        <v>517</v>
      </c>
      <c r="F38" s="4">
        <v>2</v>
      </c>
      <c r="G38" s="4" t="s">
        <v>16</v>
      </c>
      <c r="I38" s="67">
        <v>0.29899999999999999</v>
      </c>
      <c r="J38" s="124">
        <v>7.165</v>
      </c>
      <c r="K38" s="7" t="s">
        <v>211</v>
      </c>
      <c r="L38" s="4" t="s">
        <v>15</v>
      </c>
      <c r="M38" s="23">
        <v>7.0720000000000001</v>
      </c>
      <c r="N38" s="1" t="s">
        <v>206</v>
      </c>
      <c r="P38" s="23">
        <v>7.2750000000000004</v>
      </c>
      <c r="Q38" s="23">
        <v>7.2859999999999996</v>
      </c>
      <c r="R38" s="23">
        <v>7.1079999999999997</v>
      </c>
      <c r="S38" s="23">
        <v>7.1079999999999997</v>
      </c>
      <c r="T38" s="23">
        <v>7.2690000000000001</v>
      </c>
      <c r="U38" s="23">
        <v>7.2750000000000004</v>
      </c>
      <c r="V38" s="23">
        <v>7.1820000000000004</v>
      </c>
      <c r="W38" s="23">
        <v>7.1829999999999998</v>
      </c>
      <c r="X38" s="23">
        <v>7.17</v>
      </c>
      <c r="Y38" s="23">
        <v>7.17</v>
      </c>
      <c r="Z38" s="126">
        <v>7.1660000000000004</v>
      </c>
      <c r="AA38" s="126">
        <v>7.1379999999999999</v>
      </c>
      <c r="AB38" s="126">
        <v>7.1719999999999997</v>
      </c>
      <c r="AC38" s="126">
        <v>7.1379999999999999</v>
      </c>
      <c r="AD38" s="126">
        <v>7.11</v>
      </c>
      <c r="AE38" s="126">
        <v>7.16</v>
      </c>
      <c r="AF38" s="127">
        <v>7.1760000000000002</v>
      </c>
      <c r="AH38" s="1">
        <f t="shared" si="58"/>
        <v>0.11000000000000032</v>
      </c>
      <c r="AI38" s="1">
        <f t="shared" si="40"/>
        <v>0.12099999999999955</v>
      </c>
      <c r="AJ38" s="1">
        <f t="shared" si="41"/>
        <v>-5.7000000000000384E-2</v>
      </c>
      <c r="AK38" s="1">
        <f t="shared" si="42"/>
        <v>-5.7000000000000384E-2</v>
      </c>
      <c r="AL38" s="1">
        <f t="shared" si="43"/>
        <v>0.10400000000000009</v>
      </c>
      <c r="AM38" s="1">
        <f t="shared" si="44"/>
        <v>0.11000000000000032</v>
      </c>
      <c r="AN38" s="1">
        <f t="shared" si="45"/>
        <v>1.7000000000000348E-2</v>
      </c>
      <c r="AO38" s="1">
        <f t="shared" si="46"/>
        <v>1.7999999999999794E-2</v>
      </c>
      <c r="AP38" s="1">
        <f t="shared" si="47"/>
        <v>4.9999999999998934E-3</v>
      </c>
      <c r="AQ38" s="1">
        <f t="shared" si="48"/>
        <v>4.9999999999998934E-3</v>
      </c>
      <c r="AR38" s="1">
        <f t="shared" si="49"/>
        <v>1.000000000000334E-3</v>
      </c>
      <c r="AS38" s="1">
        <f t="shared" si="50"/>
        <v>-2.7000000000000135E-2</v>
      </c>
      <c r="AT38" s="1">
        <f t="shared" si="51"/>
        <v>6.9999999999996732E-3</v>
      </c>
      <c r="AU38" s="1">
        <f t="shared" si="52"/>
        <v>-2.7000000000000135E-2</v>
      </c>
      <c r="AV38" s="1">
        <f t="shared" si="53"/>
        <v>-5.4999999999999716E-2</v>
      </c>
      <c r="AW38" s="1">
        <f t="shared" si="59"/>
        <v>-4.9999999999998934E-3</v>
      </c>
      <c r="AX38" s="1">
        <f t="shared" si="55"/>
        <v>1.1000000000000121E-2</v>
      </c>
      <c r="AZ38" s="1">
        <f t="shared" si="21"/>
        <v>0.11000000000000032</v>
      </c>
      <c r="BA38" s="1">
        <f t="shared" si="22"/>
        <v>0.12099999999999955</v>
      </c>
      <c r="BB38" s="1">
        <f t="shared" si="23"/>
        <v>5.7000000000000384E-2</v>
      </c>
      <c r="BC38" s="1">
        <f t="shared" si="24"/>
        <v>5.7000000000000384E-2</v>
      </c>
      <c r="BD38" s="1">
        <f t="shared" si="25"/>
        <v>0.10400000000000009</v>
      </c>
      <c r="BE38" s="1">
        <f t="shared" si="26"/>
        <v>0.11000000000000032</v>
      </c>
      <c r="BF38" s="1">
        <f t="shared" si="27"/>
        <v>1.7000000000000348E-2</v>
      </c>
      <c r="BG38" s="1">
        <f t="shared" si="28"/>
        <v>1.7999999999999794E-2</v>
      </c>
      <c r="BH38" s="1">
        <f t="shared" si="29"/>
        <v>4.9999999999998934E-3</v>
      </c>
      <c r="BI38" s="1">
        <f t="shared" si="30"/>
        <v>4.9999999999998934E-3</v>
      </c>
      <c r="BJ38" s="1">
        <f t="shared" si="31"/>
        <v>1.000000000000334E-3</v>
      </c>
      <c r="BK38" s="1">
        <f t="shared" si="32"/>
        <v>2.7000000000000135E-2</v>
      </c>
      <c r="BL38" s="1">
        <f t="shared" si="33"/>
        <v>6.9999999999996732E-3</v>
      </c>
      <c r="BM38" s="1">
        <f t="shared" si="34"/>
        <v>2.7000000000000135E-2</v>
      </c>
      <c r="BN38" s="1">
        <f t="shared" si="35"/>
        <v>5.4999999999999716E-2</v>
      </c>
      <c r="BO38" s="1">
        <f t="shared" si="36"/>
        <v>4.9999999999998934E-3</v>
      </c>
      <c r="BP38" s="1">
        <f t="shared" si="37"/>
        <v>1.1000000000000121E-2</v>
      </c>
    </row>
    <row r="39" spans="1:68">
      <c r="A39" s="1">
        <f t="shared" si="57"/>
        <v>37</v>
      </c>
      <c r="B39" s="34"/>
      <c r="C39" s="4">
        <v>1</v>
      </c>
      <c r="D39" s="4">
        <f t="shared" si="3"/>
        <v>12</v>
      </c>
      <c r="E39" s="4" t="s">
        <v>516</v>
      </c>
      <c r="F39" s="4">
        <v>2</v>
      </c>
      <c r="G39" s="4" t="s">
        <v>16</v>
      </c>
      <c r="I39" s="67">
        <v>0.23300000000000001</v>
      </c>
      <c r="J39" s="124">
        <v>7.2770000000000001</v>
      </c>
      <c r="K39" s="7" t="s">
        <v>211</v>
      </c>
      <c r="L39" s="4" t="s">
        <v>15</v>
      </c>
      <c r="M39" s="23">
        <v>7.2239999999999993</v>
      </c>
      <c r="N39" s="1" t="s">
        <v>206</v>
      </c>
      <c r="P39" s="23">
        <v>7.8150000000000004</v>
      </c>
      <c r="Q39" s="23">
        <v>7.7910000000000004</v>
      </c>
      <c r="R39" s="36"/>
      <c r="S39" s="36"/>
      <c r="T39" s="23">
        <v>7.7990000000000004</v>
      </c>
      <c r="U39" s="23">
        <v>7.7939999999999996</v>
      </c>
      <c r="V39" s="23">
        <v>7.4619999999999997</v>
      </c>
      <c r="W39" s="23">
        <v>7.4710000000000001</v>
      </c>
      <c r="X39" s="23">
        <v>7.3620000000000001</v>
      </c>
      <c r="Y39" s="23">
        <v>7.37</v>
      </c>
      <c r="Z39" s="126">
        <v>7.2110000000000003</v>
      </c>
      <c r="AA39" s="126">
        <v>7.2290000000000001</v>
      </c>
      <c r="AB39" s="126">
        <v>7.3120000000000003</v>
      </c>
      <c r="AC39" s="126">
        <v>7.298</v>
      </c>
      <c r="AD39" s="126">
        <v>7.2839999999999998</v>
      </c>
      <c r="AE39" s="126">
        <v>7.2830000000000004</v>
      </c>
      <c r="AF39" s="127">
        <v>7.3220000000000001</v>
      </c>
      <c r="AH39" s="1">
        <f t="shared" si="58"/>
        <v>0.53800000000000026</v>
      </c>
      <c r="AI39" s="1">
        <f t="shared" si="40"/>
        <v>0.51400000000000023</v>
      </c>
      <c r="AJ39" s="1" t="str">
        <f t="shared" si="41"/>
        <v/>
      </c>
      <c r="AK39" s="1" t="str">
        <f t="shared" si="42"/>
        <v/>
      </c>
      <c r="AL39" s="1">
        <f t="shared" si="43"/>
        <v>0.52200000000000024</v>
      </c>
      <c r="AM39" s="1">
        <f t="shared" si="44"/>
        <v>0.51699999999999946</v>
      </c>
      <c r="AN39" s="1">
        <f t="shared" si="45"/>
        <v>0.18499999999999961</v>
      </c>
      <c r="AO39" s="1">
        <f t="shared" si="46"/>
        <v>0.19399999999999995</v>
      </c>
      <c r="AP39" s="1">
        <f t="shared" si="47"/>
        <v>8.4999999999999964E-2</v>
      </c>
      <c r="AQ39" s="1">
        <f t="shared" si="48"/>
        <v>9.2999999999999972E-2</v>
      </c>
      <c r="AR39" s="1">
        <f t="shared" si="49"/>
        <v>-6.5999999999999837E-2</v>
      </c>
      <c r="AS39" s="1">
        <f t="shared" si="50"/>
        <v>-4.8000000000000043E-2</v>
      </c>
      <c r="AT39" s="1">
        <f t="shared" si="51"/>
        <v>3.5000000000000142E-2</v>
      </c>
      <c r="AU39" s="1">
        <f t="shared" si="52"/>
        <v>2.0999999999999908E-2</v>
      </c>
      <c r="AV39" s="1">
        <f t="shared" si="53"/>
        <v>6.9999999999996732E-3</v>
      </c>
      <c r="AW39" s="1">
        <f t="shared" si="59"/>
        <v>6.0000000000002274E-3</v>
      </c>
      <c r="AX39" s="1">
        <f t="shared" si="55"/>
        <v>4.4999999999999929E-2</v>
      </c>
      <c r="AZ39" s="1">
        <f t="shared" si="21"/>
        <v>0.53800000000000026</v>
      </c>
      <c r="BA39" s="1">
        <f t="shared" si="22"/>
        <v>0.51400000000000023</v>
      </c>
      <c r="BB39" s="1" t="str">
        <f t="shared" si="23"/>
        <v/>
      </c>
      <c r="BC39" s="1" t="str">
        <f t="shared" si="24"/>
        <v/>
      </c>
      <c r="BD39" s="1">
        <f t="shared" si="25"/>
        <v>0.52200000000000024</v>
      </c>
      <c r="BE39" s="1">
        <f t="shared" si="26"/>
        <v>0.51699999999999946</v>
      </c>
      <c r="BF39" s="1">
        <f t="shared" si="27"/>
        <v>0.18499999999999961</v>
      </c>
      <c r="BG39" s="1">
        <f t="shared" si="28"/>
        <v>0.19399999999999995</v>
      </c>
      <c r="BH39" s="1">
        <f t="shared" si="29"/>
        <v>8.4999999999999964E-2</v>
      </c>
      <c r="BI39" s="1">
        <f t="shared" si="30"/>
        <v>9.2999999999999972E-2</v>
      </c>
      <c r="BJ39" s="1">
        <f t="shared" si="31"/>
        <v>6.5999999999999837E-2</v>
      </c>
      <c r="BK39" s="1">
        <f t="shared" si="32"/>
        <v>4.8000000000000043E-2</v>
      </c>
      <c r="BL39" s="1">
        <f t="shared" si="33"/>
        <v>3.5000000000000142E-2</v>
      </c>
      <c r="BM39" s="1">
        <f t="shared" si="34"/>
        <v>2.0999999999999908E-2</v>
      </c>
      <c r="BN39" s="1">
        <f t="shared" si="35"/>
        <v>6.9999999999996732E-3</v>
      </c>
      <c r="BO39" s="1">
        <f t="shared" si="36"/>
        <v>6.0000000000002274E-3</v>
      </c>
      <c r="BP39" s="1">
        <f t="shared" si="37"/>
        <v>4.4999999999999929E-2</v>
      </c>
    </row>
    <row r="40" spans="1:68">
      <c r="A40" s="1">
        <f t="shared" si="57"/>
        <v>38</v>
      </c>
      <c r="B40" s="34"/>
      <c r="C40" s="4">
        <v>1</v>
      </c>
      <c r="D40" s="4">
        <f t="shared" si="3"/>
        <v>12</v>
      </c>
      <c r="E40" s="4" t="s">
        <v>517</v>
      </c>
      <c r="F40" s="4">
        <v>2</v>
      </c>
      <c r="G40" s="4" t="s">
        <v>16</v>
      </c>
      <c r="I40" s="67">
        <v>5.0000000000000001E-3</v>
      </c>
      <c r="J40" s="124">
        <v>7.5259999999999998</v>
      </c>
      <c r="K40" s="7" t="s">
        <v>211</v>
      </c>
      <c r="L40" s="4" t="s">
        <v>15</v>
      </c>
      <c r="M40" s="23">
        <v>7.4469999999999992</v>
      </c>
      <c r="N40" s="1" t="s">
        <v>206</v>
      </c>
      <c r="P40" s="23">
        <v>7.6689999999999996</v>
      </c>
      <c r="Q40" s="23">
        <v>7.65</v>
      </c>
      <c r="R40" s="23">
        <v>7.4880000000000004</v>
      </c>
      <c r="S40" s="23">
        <v>7.4729999999999999</v>
      </c>
      <c r="T40" s="23">
        <v>7.6470000000000002</v>
      </c>
      <c r="U40" s="23">
        <v>7.6449999999999996</v>
      </c>
      <c r="V40" s="23">
        <v>7.55</v>
      </c>
      <c r="W40" s="23">
        <v>7.55</v>
      </c>
      <c r="X40" s="23">
        <v>7.5350000000000001</v>
      </c>
      <c r="Y40" s="23">
        <v>7.5350000000000001</v>
      </c>
      <c r="Z40" s="126">
        <v>7.2290000000000001</v>
      </c>
      <c r="AA40" s="126">
        <v>7.4249999999999998</v>
      </c>
      <c r="AB40" s="126">
        <v>7.4089999999999998</v>
      </c>
      <c r="AC40" s="126">
        <v>7.4119999999999999</v>
      </c>
      <c r="AD40" s="126">
        <v>7.4139999999999997</v>
      </c>
      <c r="AE40" s="126">
        <v>7.4459999999999997</v>
      </c>
      <c r="AF40" s="127">
        <v>7.4370000000000003</v>
      </c>
      <c r="AH40" s="1">
        <f t="shared" si="58"/>
        <v>0.14299999999999979</v>
      </c>
      <c r="AI40" s="1">
        <f t="shared" si="40"/>
        <v>0.12400000000000055</v>
      </c>
      <c r="AJ40" s="1">
        <f t="shared" si="41"/>
        <v>-3.7999999999999368E-2</v>
      </c>
      <c r="AK40" s="1">
        <f t="shared" si="42"/>
        <v>-5.2999999999999936E-2</v>
      </c>
      <c r="AL40" s="1">
        <f t="shared" si="43"/>
        <v>0.12100000000000044</v>
      </c>
      <c r="AM40" s="1">
        <f t="shared" si="44"/>
        <v>0.11899999999999977</v>
      </c>
      <c r="AN40" s="1">
        <f t="shared" si="45"/>
        <v>2.4000000000000021E-2</v>
      </c>
      <c r="AO40" s="1">
        <f t="shared" si="46"/>
        <v>2.4000000000000021E-2</v>
      </c>
      <c r="AP40" s="1">
        <f t="shared" si="47"/>
        <v>9.0000000000003411E-3</v>
      </c>
      <c r="AQ40" s="1">
        <f t="shared" si="48"/>
        <v>9.0000000000003411E-3</v>
      </c>
      <c r="AR40" s="1">
        <f t="shared" si="49"/>
        <v>-0.29699999999999971</v>
      </c>
      <c r="AS40" s="1">
        <f t="shared" si="50"/>
        <v>-0.10099999999999998</v>
      </c>
      <c r="AT40" s="1">
        <f t="shared" si="51"/>
        <v>-0.11699999999999999</v>
      </c>
      <c r="AU40" s="1">
        <f t="shared" si="52"/>
        <v>-0.11399999999999988</v>
      </c>
      <c r="AV40" s="1">
        <f t="shared" si="53"/>
        <v>-0.1120000000000001</v>
      </c>
      <c r="AW40" s="1">
        <f t="shared" si="59"/>
        <v>-8.0000000000000071E-2</v>
      </c>
      <c r="AX40" s="1">
        <f t="shared" si="55"/>
        <v>-8.8999999999999524E-2</v>
      </c>
      <c r="AZ40" s="1">
        <f t="shared" si="21"/>
        <v>0.14299999999999979</v>
      </c>
      <c r="BA40" s="1">
        <f t="shared" si="22"/>
        <v>0.12400000000000055</v>
      </c>
      <c r="BB40" s="1">
        <f t="shared" si="23"/>
        <v>3.7999999999999368E-2</v>
      </c>
      <c r="BC40" s="1">
        <f t="shared" si="24"/>
        <v>5.2999999999999936E-2</v>
      </c>
      <c r="BD40" s="1">
        <f t="shared" si="25"/>
        <v>0.12100000000000044</v>
      </c>
      <c r="BE40" s="1">
        <f t="shared" si="26"/>
        <v>0.11899999999999977</v>
      </c>
      <c r="BF40" s="1">
        <f t="shared" si="27"/>
        <v>2.4000000000000021E-2</v>
      </c>
      <c r="BG40" s="1">
        <f t="shared" si="28"/>
        <v>2.4000000000000021E-2</v>
      </c>
      <c r="BH40" s="1">
        <f t="shared" si="29"/>
        <v>9.0000000000003411E-3</v>
      </c>
      <c r="BI40" s="1">
        <f t="shared" si="30"/>
        <v>9.0000000000003411E-3</v>
      </c>
      <c r="BJ40" s="1">
        <f t="shared" si="31"/>
        <v>0.29699999999999971</v>
      </c>
      <c r="BK40" s="1">
        <f t="shared" si="32"/>
        <v>0.10099999999999998</v>
      </c>
      <c r="BL40" s="1">
        <f t="shared" si="33"/>
        <v>0.11699999999999999</v>
      </c>
      <c r="BM40" s="1">
        <f t="shared" si="34"/>
        <v>0.11399999999999988</v>
      </c>
      <c r="BN40" s="1">
        <f t="shared" si="35"/>
        <v>0.1120000000000001</v>
      </c>
      <c r="BO40" s="1">
        <f t="shared" si="36"/>
        <v>8.0000000000000071E-2</v>
      </c>
      <c r="BP40" s="1">
        <f t="shared" si="37"/>
        <v>8.8999999999999524E-2</v>
      </c>
    </row>
    <row r="41" spans="1:68">
      <c r="A41" s="1">
        <f t="shared" si="57"/>
        <v>39</v>
      </c>
      <c r="B41" s="34"/>
      <c r="C41" s="4">
        <v>1</v>
      </c>
      <c r="D41" s="4">
        <f t="shared" si="3"/>
        <v>12</v>
      </c>
      <c r="E41" s="4" t="s">
        <v>519</v>
      </c>
      <c r="F41" s="4">
        <v>2</v>
      </c>
      <c r="G41" s="4" t="s">
        <v>16</v>
      </c>
      <c r="I41" s="123"/>
      <c r="J41" s="124">
        <v>7.7450000000000001</v>
      </c>
      <c r="K41" s="7" t="s">
        <v>211</v>
      </c>
      <c r="L41" s="4" t="s">
        <v>15</v>
      </c>
      <c r="M41" s="23">
        <v>7.657</v>
      </c>
      <c r="N41" s="1" t="s">
        <v>206</v>
      </c>
      <c r="P41" s="23">
        <v>7.9779999999999998</v>
      </c>
      <c r="Q41" s="23">
        <v>7.9560000000000004</v>
      </c>
      <c r="R41" s="23">
        <v>7.6420000000000003</v>
      </c>
      <c r="S41" s="23">
        <v>7.6509999999999998</v>
      </c>
      <c r="T41" s="23">
        <v>7.9630000000000001</v>
      </c>
      <c r="U41" s="23">
        <v>7.9589999999999996</v>
      </c>
      <c r="V41" s="23">
        <v>7.8040000000000003</v>
      </c>
      <c r="W41" s="23">
        <v>7.8070000000000004</v>
      </c>
      <c r="X41" s="23">
        <v>7.7720000000000002</v>
      </c>
      <c r="Y41" s="23">
        <v>7.774</v>
      </c>
      <c r="Z41" s="126">
        <v>7.73</v>
      </c>
      <c r="AA41" s="126">
        <v>7.8140000000000001</v>
      </c>
      <c r="AB41" s="126">
        <v>7.8090000000000002</v>
      </c>
      <c r="AC41" s="126">
        <v>7.81</v>
      </c>
      <c r="AD41" s="126">
        <v>7.8109999999999999</v>
      </c>
      <c r="AE41" s="126">
        <v>7.8220000000000001</v>
      </c>
      <c r="AF41" s="127">
        <v>7.82</v>
      </c>
      <c r="AH41" s="1">
        <f t="shared" si="58"/>
        <v>0.23299999999999965</v>
      </c>
      <c r="AI41" s="1">
        <f t="shared" si="40"/>
        <v>0.2110000000000003</v>
      </c>
      <c r="AJ41" s="1">
        <f t="shared" si="41"/>
        <v>-0.10299999999999976</v>
      </c>
      <c r="AK41" s="1">
        <f t="shared" si="42"/>
        <v>-9.4000000000000306E-2</v>
      </c>
      <c r="AL41" s="1">
        <f t="shared" si="43"/>
        <v>0.21799999999999997</v>
      </c>
      <c r="AM41" s="1">
        <f t="shared" si="44"/>
        <v>0.21399999999999952</v>
      </c>
      <c r="AN41" s="1">
        <f t="shared" si="45"/>
        <v>5.9000000000000163E-2</v>
      </c>
      <c r="AO41" s="1">
        <f t="shared" si="46"/>
        <v>6.2000000000000277E-2</v>
      </c>
      <c r="AP41" s="1">
        <f t="shared" si="47"/>
        <v>2.7000000000000135E-2</v>
      </c>
      <c r="AQ41" s="1">
        <f t="shared" si="48"/>
        <v>2.8999999999999915E-2</v>
      </c>
      <c r="AR41" s="1">
        <f t="shared" si="49"/>
        <v>-1.499999999999968E-2</v>
      </c>
      <c r="AS41" s="1">
        <f t="shared" si="50"/>
        <v>6.899999999999995E-2</v>
      </c>
      <c r="AT41" s="1">
        <f t="shared" si="51"/>
        <v>6.4000000000000057E-2</v>
      </c>
      <c r="AU41" s="1">
        <f t="shared" si="52"/>
        <v>6.4999999999999503E-2</v>
      </c>
      <c r="AV41" s="1">
        <f t="shared" si="53"/>
        <v>6.5999999999999837E-2</v>
      </c>
      <c r="AW41" s="1">
        <f t="shared" si="59"/>
        <v>7.6999999999999957E-2</v>
      </c>
      <c r="AX41" s="1">
        <f t="shared" si="55"/>
        <v>7.5000000000000178E-2</v>
      </c>
      <c r="AZ41" s="1">
        <f t="shared" si="21"/>
        <v>0.23299999999999965</v>
      </c>
      <c r="BA41" s="1">
        <f t="shared" si="22"/>
        <v>0.2110000000000003</v>
      </c>
      <c r="BB41" s="1">
        <f t="shared" si="23"/>
        <v>0.10299999999999976</v>
      </c>
      <c r="BC41" s="1">
        <f t="shared" si="24"/>
        <v>9.4000000000000306E-2</v>
      </c>
      <c r="BD41" s="1">
        <f t="shared" si="25"/>
        <v>0.21799999999999997</v>
      </c>
      <c r="BE41" s="1">
        <f t="shared" si="26"/>
        <v>0.21399999999999952</v>
      </c>
      <c r="BF41" s="1">
        <f t="shared" si="27"/>
        <v>5.9000000000000163E-2</v>
      </c>
      <c r="BG41" s="1">
        <f t="shared" si="28"/>
        <v>6.2000000000000277E-2</v>
      </c>
      <c r="BH41" s="1">
        <f t="shared" si="29"/>
        <v>2.7000000000000135E-2</v>
      </c>
      <c r="BI41" s="1">
        <f t="shared" si="30"/>
        <v>2.8999999999999915E-2</v>
      </c>
      <c r="BJ41" s="1">
        <f t="shared" si="31"/>
        <v>1.499999999999968E-2</v>
      </c>
      <c r="BK41" s="1">
        <f t="shared" si="32"/>
        <v>6.899999999999995E-2</v>
      </c>
      <c r="BL41" s="1">
        <f t="shared" si="33"/>
        <v>6.4000000000000057E-2</v>
      </c>
      <c r="BM41" s="1">
        <f t="shared" si="34"/>
        <v>6.4999999999999503E-2</v>
      </c>
      <c r="BN41" s="1">
        <f t="shared" si="35"/>
        <v>6.5999999999999837E-2</v>
      </c>
      <c r="BO41" s="1">
        <f t="shared" si="36"/>
        <v>7.6999999999999957E-2</v>
      </c>
      <c r="BP41" s="1">
        <f t="shared" si="37"/>
        <v>7.5000000000000178E-2</v>
      </c>
    </row>
    <row r="42" spans="1:68">
      <c r="A42" s="1">
        <f t="shared" si="57"/>
        <v>40</v>
      </c>
      <c r="B42" s="34"/>
      <c r="C42" s="4">
        <v>1</v>
      </c>
      <c r="D42" s="4">
        <f t="shared" si="3"/>
        <v>12</v>
      </c>
      <c r="E42" s="4" t="s">
        <v>516</v>
      </c>
      <c r="F42" s="4">
        <v>2</v>
      </c>
      <c r="G42" s="4" t="s">
        <v>13</v>
      </c>
      <c r="I42" s="67">
        <v>0.45</v>
      </c>
      <c r="J42" s="124">
        <v>7.7679999999999998</v>
      </c>
      <c r="K42" s="7" t="s">
        <v>211</v>
      </c>
      <c r="L42" s="4" t="s">
        <v>15</v>
      </c>
      <c r="M42" s="23">
        <v>7.7270000000000012</v>
      </c>
      <c r="N42" s="1" t="s">
        <v>206</v>
      </c>
      <c r="P42" s="23">
        <v>8.1319999999999997</v>
      </c>
      <c r="Q42" s="23">
        <v>8.1300000000000008</v>
      </c>
      <c r="R42" s="36"/>
      <c r="S42" s="36"/>
      <c r="T42" s="23">
        <v>8.1270000000000007</v>
      </c>
      <c r="U42" s="23">
        <v>8.125</v>
      </c>
      <c r="V42" s="23">
        <v>7.8339999999999996</v>
      </c>
      <c r="W42" s="23">
        <v>7.8360000000000003</v>
      </c>
      <c r="X42" s="23">
        <v>7.79</v>
      </c>
      <c r="Y42" s="23">
        <v>7.7910000000000004</v>
      </c>
      <c r="Z42" s="126">
        <v>7.8170000000000002</v>
      </c>
      <c r="AA42" s="126">
        <v>7.6909999999999998</v>
      </c>
      <c r="AB42" s="126">
        <v>7.827</v>
      </c>
      <c r="AC42" s="126">
        <v>7.8019999999999996</v>
      </c>
      <c r="AD42" s="126">
        <v>7.7759999999999998</v>
      </c>
      <c r="AE42" s="126">
        <v>7.7779999999999996</v>
      </c>
      <c r="AF42" s="127">
        <v>7.8339999999999996</v>
      </c>
      <c r="AH42" s="1">
        <f t="shared" si="58"/>
        <v>0.36399999999999988</v>
      </c>
      <c r="AI42" s="1">
        <f t="shared" si="40"/>
        <v>0.36200000000000099</v>
      </c>
      <c r="AJ42" s="1" t="str">
        <f t="shared" si="41"/>
        <v/>
      </c>
      <c r="AK42" s="1" t="str">
        <f t="shared" si="42"/>
        <v/>
      </c>
      <c r="AL42" s="1">
        <f t="shared" si="43"/>
        <v>0.35900000000000087</v>
      </c>
      <c r="AM42" s="1">
        <f t="shared" si="44"/>
        <v>0.35700000000000021</v>
      </c>
      <c r="AN42" s="1">
        <f t="shared" si="45"/>
        <v>6.5999999999999837E-2</v>
      </c>
      <c r="AO42" s="1">
        <f t="shared" si="46"/>
        <v>6.8000000000000504E-2</v>
      </c>
      <c r="AP42" s="1">
        <f t="shared" si="47"/>
        <v>2.2000000000000242E-2</v>
      </c>
      <c r="AQ42" s="1">
        <f t="shared" si="48"/>
        <v>2.3000000000000576E-2</v>
      </c>
      <c r="AR42" s="1">
        <f t="shared" si="49"/>
        <v>4.9000000000000377E-2</v>
      </c>
      <c r="AS42" s="1">
        <f t="shared" si="50"/>
        <v>-7.6999999999999957E-2</v>
      </c>
      <c r="AT42" s="1">
        <f t="shared" si="51"/>
        <v>5.9000000000000163E-2</v>
      </c>
      <c r="AU42" s="1">
        <f t="shared" si="52"/>
        <v>3.3999999999999808E-2</v>
      </c>
      <c r="AV42" s="1">
        <f t="shared" si="53"/>
        <v>8.0000000000000071E-3</v>
      </c>
      <c r="AW42" s="1">
        <f t="shared" si="59"/>
        <v>9.9999999999997868E-3</v>
      </c>
      <c r="AX42" s="1">
        <f t="shared" si="55"/>
        <v>6.5999999999999837E-2</v>
      </c>
      <c r="AZ42" s="1">
        <f t="shared" si="21"/>
        <v>0.36399999999999988</v>
      </c>
      <c r="BA42" s="1">
        <f t="shared" si="22"/>
        <v>0.36200000000000099</v>
      </c>
      <c r="BB42" s="1" t="str">
        <f t="shared" si="23"/>
        <v/>
      </c>
      <c r="BC42" s="1" t="str">
        <f t="shared" si="24"/>
        <v/>
      </c>
      <c r="BD42" s="1">
        <f t="shared" si="25"/>
        <v>0.35900000000000087</v>
      </c>
      <c r="BE42" s="1">
        <f t="shared" si="26"/>
        <v>0.35700000000000021</v>
      </c>
      <c r="BF42" s="1">
        <f t="shared" si="27"/>
        <v>6.5999999999999837E-2</v>
      </c>
      <c r="BG42" s="1">
        <f t="shared" si="28"/>
        <v>6.8000000000000504E-2</v>
      </c>
      <c r="BH42" s="1">
        <f t="shared" si="29"/>
        <v>2.2000000000000242E-2</v>
      </c>
      <c r="BI42" s="1">
        <f t="shared" si="30"/>
        <v>2.3000000000000576E-2</v>
      </c>
      <c r="BJ42" s="1">
        <f t="shared" si="31"/>
        <v>4.9000000000000377E-2</v>
      </c>
      <c r="BK42" s="1">
        <f t="shared" si="32"/>
        <v>7.6999999999999957E-2</v>
      </c>
      <c r="BL42" s="1">
        <f t="shared" si="33"/>
        <v>5.9000000000000163E-2</v>
      </c>
      <c r="BM42" s="1">
        <f t="shared" si="34"/>
        <v>3.3999999999999808E-2</v>
      </c>
      <c r="BN42" s="1">
        <f t="shared" si="35"/>
        <v>8.0000000000000071E-3</v>
      </c>
      <c r="BO42" s="1">
        <f t="shared" si="36"/>
        <v>9.9999999999997868E-3</v>
      </c>
      <c r="BP42" s="1">
        <f t="shared" si="37"/>
        <v>6.5999999999999837E-2</v>
      </c>
    </row>
    <row r="43" spans="1:68">
      <c r="A43" s="1">
        <f t="shared" si="57"/>
        <v>41</v>
      </c>
      <c r="B43" s="34"/>
      <c r="C43" s="4">
        <v>1</v>
      </c>
      <c r="D43" s="4">
        <f t="shared" si="3"/>
        <v>12</v>
      </c>
      <c r="E43" s="4" t="s">
        <v>521</v>
      </c>
      <c r="F43" s="4">
        <v>4</v>
      </c>
      <c r="G43" s="4" t="s">
        <v>13</v>
      </c>
      <c r="I43" s="123"/>
      <c r="J43" s="124">
        <v>5.8760000000000003</v>
      </c>
      <c r="K43" s="7" t="s">
        <v>211</v>
      </c>
      <c r="L43" s="4" t="s">
        <v>15</v>
      </c>
      <c r="M43" s="23">
        <v>5.89</v>
      </c>
      <c r="N43" s="1" t="s">
        <v>206</v>
      </c>
      <c r="P43" s="23">
        <v>6.6040000000000001</v>
      </c>
      <c r="Q43" s="23">
        <v>6.5949999999999998</v>
      </c>
      <c r="R43" s="23">
        <v>5.5359999999999996</v>
      </c>
      <c r="S43" s="23">
        <v>5.5620000000000003</v>
      </c>
      <c r="T43" s="23">
        <v>6.5919999999999996</v>
      </c>
      <c r="U43" s="23">
        <v>6.5919999999999996</v>
      </c>
      <c r="V43" s="23">
        <v>6.01</v>
      </c>
      <c r="W43" s="23">
        <v>6.016</v>
      </c>
      <c r="X43" s="23">
        <v>5.9379999999999997</v>
      </c>
      <c r="Y43" s="23">
        <v>5.9409999999999998</v>
      </c>
      <c r="Z43" s="126">
        <v>5.49</v>
      </c>
      <c r="AA43" s="126">
        <v>5.7949999999999999</v>
      </c>
      <c r="AB43" s="126">
        <v>5.8259999999999996</v>
      </c>
      <c r="AC43" s="126">
        <v>5.8079999999999998</v>
      </c>
      <c r="AD43" s="126">
        <v>5.8120000000000003</v>
      </c>
      <c r="AE43" s="126">
        <v>5.84</v>
      </c>
      <c r="AF43" s="127">
        <v>5.8579999999999997</v>
      </c>
      <c r="AH43" s="1">
        <f t="shared" si="58"/>
        <v>0.72799999999999976</v>
      </c>
      <c r="AI43" s="1">
        <f t="shared" si="40"/>
        <v>0.71899999999999942</v>
      </c>
      <c r="AJ43" s="1">
        <f t="shared" si="41"/>
        <v>-0.34000000000000075</v>
      </c>
      <c r="AK43" s="1">
        <f t="shared" si="42"/>
        <v>-0.31400000000000006</v>
      </c>
      <c r="AL43" s="1">
        <f t="shared" si="43"/>
        <v>0.7159999999999993</v>
      </c>
      <c r="AM43" s="1">
        <f t="shared" si="44"/>
        <v>0.7159999999999993</v>
      </c>
      <c r="AN43" s="1">
        <f t="shared" si="45"/>
        <v>0.13399999999999945</v>
      </c>
      <c r="AO43" s="1">
        <f t="shared" si="46"/>
        <v>0.13999999999999968</v>
      </c>
      <c r="AP43" s="1">
        <f t="shared" si="47"/>
        <v>6.1999999999999389E-2</v>
      </c>
      <c r="AQ43" s="1">
        <f t="shared" si="48"/>
        <v>6.4999999999999503E-2</v>
      </c>
      <c r="AR43" s="1">
        <f t="shared" si="49"/>
        <v>-0.38600000000000012</v>
      </c>
      <c r="AS43" s="1">
        <f t="shared" si="50"/>
        <v>-8.1000000000000405E-2</v>
      </c>
      <c r="AT43" s="1">
        <f t="shared" si="51"/>
        <v>-5.0000000000000711E-2</v>
      </c>
      <c r="AU43" s="1">
        <f t="shared" si="52"/>
        <v>-6.8000000000000504E-2</v>
      </c>
      <c r="AV43" s="1">
        <f t="shared" si="53"/>
        <v>-6.4000000000000057E-2</v>
      </c>
      <c r="AW43" s="1">
        <f t="shared" si="59"/>
        <v>-3.6000000000000476E-2</v>
      </c>
      <c r="AX43" s="1">
        <f t="shared" si="55"/>
        <v>-1.8000000000000682E-2</v>
      </c>
      <c r="AZ43" s="1">
        <f t="shared" si="21"/>
        <v>0.72799999999999976</v>
      </c>
      <c r="BA43" s="1">
        <f t="shared" si="22"/>
        <v>0.71899999999999942</v>
      </c>
      <c r="BB43" s="1">
        <f t="shared" si="23"/>
        <v>0.34000000000000075</v>
      </c>
      <c r="BC43" s="1">
        <f t="shared" si="24"/>
        <v>0.31400000000000006</v>
      </c>
      <c r="BD43" s="1">
        <f t="shared" si="25"/>
        <v>0.7159999999999993</v>
      </c>
      <c r="BE43" s="1">
        <f t="shared" si="26"/>
        <v>0.7159999999999993</v>
      </c>
      <c r="BF43" s="1">
        <f t="shared" si="27"/>
        <v>0.13399999999999945</v>
      </c>
      <c r="BG43" s="1">
        <f t="shared" si="28"/>
        <v>0.13999999999999968</v>
      </c>
      <c r="BH43" s="1">
        <f t="shared" si="29"/>
        <v>6.1999999999999389E-2</v>
      </c>
      <c r="BI43" s="1">
        <f t="shared" si="30"/>
        <v>6.4999999999999503E-2</v>
      </c>
      <c r="BJ43" s="1">
        <f t="shared" si="31"/>
        <v>0.38600000000000012</v>
      </c>
      <c r="BK43" s="1">
        <f t="shared" si="32"/>
        <v>8.1000000000000405E-2</v>
      </c>
      <c r="BL43" s="1">
        <f t="shared" si="33"/>
        <v>5.0000000000000711E-2</v>
      </c>
      <c r="BM43" s="1">
        <f t="shared" si="34"/>
        <v>6.8000000000000504E-2</v>
      </c>
      <c r="BN43" s="1">
        <f t="shared" si="35"/>
        <v>6.4000000000000057E-2</v>
      </c>
      <c r="BO43" s="1">
        <f t="shared" si="36"/>
        <v>3.6000000000000476E-2</v>
      </c>
      <c r="BP43" s="1">
        <f t="shared" si="37"/>
        <v>1.8000000000000682E-2</v>
      </c>
    </row>
    <row r="44" spans="1:68">
      <c r="A44" s="1">
        <f t="shared" si="57"/>
        <v>42</v>
      </c>
      <c r="B44" s="34" t="s">
        <v>520</v>
      </c>
      <c r="C44" s="4">
        <v>1</v>
      </c>
      <c r="D44" s="4">
        <f t="shared" si="3"/>
        <v>12</v>
      </c>
      <c r="E44" s="4" t="s">
        <v>501</v>
      </c>
      <c r="F44" s="4">
        <v>2</v>
      </c>
      <c r="G44" s="4" t="s">
        <v>13</v>
      </c>
      <c r="I44" s="67">
        <v>3.0000000000000001E-3</v>
      </c>
      <c r="J44" s="124">
        <v>1.1839999999999999</v>
      </c>
      <c r="K44" s="7" t="s">
        <v>120</v>
      </c>
      <c r="L44" s="4" t="s">
        <v>15</v>
      </c>
      <c r="M44" s="23">
        <v>1.179</v>
      </c>
      <c r="N44" s="1" t="s">
        <v>471</v>
      </c>
      <c r="P44" s="23">
        <v>1.3129999999999999</v>
      </c>
      <c r="Q44" s="23">
        <v>1.236</v>
      </c>
      <c r="R44" s="23">
        <v>1.115</v>
      </c>
      <c r="S44" s="23">
        <v>1.032</v>
      </c>
      <c r="T44" s="23">
        <v>1.3009999999999999</v>
      </c>
      <c r="U44" s="23">
        <v>1.2909999999999999</v>
      </c>
      <c r="V44" s="23">
        <v>1.2010000000000001</v>
      </c>
      <c r="W44" s="23">
        <v>1.1990000000000001</v>
      </c>
      <c r="X44" s="23">
        <v>1.1910000000000001</v>
      </c>
      <c r="Y44" s="23">
        <v>1.19</v>
      </c>
      <c r="Z44" s="126">
        <v>1.228</v>
      </c>
      <c r="AA44" s="126">
        <v>1.171</v>
      </c>
      <c r="AB44" s="126">
        <v>1.1850000000000001</v>
      </c>
      <c r="AC44" s="126">
        <v>1.1850000000000001</v>
      </c>
      <c r="AD44" s="126">
        <v>1.1859999999999999</v>
      </c>
      <c r="AE44" s="126">
        <v>1.1830000000000001</v>
      </c>
      <c r="AF44" s="127">
        <v>1.1879999999999999</v>
      </c>
      <c r="AH44" s="1">
        <f t="shared" si="58"/>
        <v>0.129</v>
      </c>
      <c r="AI44" s="1">
        <f t="shared" si="40"/>
        <v>5.2000000000000046E-2</v>
      </c>
      <c r="AJ44" s="1">
        <f t="shared" si="41"/>
        <v>-6.899999999999995E-2</v>
      </c>
      <c r="AK44" s="1">
        <f t="shared" si="42"/>
        <v>-0.15199999999999991</v>
      </c>
      <c r="AL44" s="1">
        <f t="shared" si="43"/>
        <v>0.11699999999999999</v>
      </c>
      <c r="AM44" s="1">
        <f t="shared" si="44"/>
        <v>0.10699999999999998</v>
      </c>
      <c r="AN44" s="1">
        <f t="shared" si="45"/>
        <v>1.7000000000000126E-2</v>
      </c>
      <c r="AO44" s="1">
        <f t="shared" si="46"/>
        <v>1.5000000000000124E-2</v>
      </c>
      <c r="AP44" s="1">
        <f t="shared" si="47"/>
        <v>7.0000000000001172E-3</v>
      </c>
      <c r="AQ44" s="1">
        <f t="shared" si="48"/>
        <v>6.0000000000000053E-3</v>
      </c>
      <c r="AR44" s="1">
        <f t="shared" si="49"/>
        <v>4.4000000000000039E-2</v>
      </c>
      <c r="AS44" s="1">
        <f t="shared" si="50"/>
        <v>-1.2999999999999901E-2</v>
      </c>
      <c r="AT44" s="1">
        <f t="shared" si="51"/>
        <v>1.0000000000001119E-3</v>
      </c>
      <c r="AU44" s="1">
        <f t="shared" si="52"/>
        <v>1.0000000000001119E-3</v>
      </c>
      <c r="AV44" s="1">
        <f t="shared" si="53"/>
        <v>2.0000000000000018E-3</v>
      </c>
      <c r="AW44" s="1">
        <f t="shared" si="59"/>
        <v>-9.9999999999988987E-4</v>
      </c>
      <c r="AX44" s="1">
        <f t="shared" si="55"/>
        <v>4.0000000000000036E-3</v>
      </c>
      <c r="AZ44" s="1">
        <f t="shared" si="21"/>
        <v>0.129</v>
      </c>
      <c r="BA44" s="1">
        <f t="shared" si="22"/>
        <v>5.2000000000000046E-2</v>
      </c>
      <c r="BB44" s="1">
        <f t="shared" si="23"/>
        <v>6.899999999999995E-2</v>
      </c>
      <c r="BC44" s="1">
        <f t="shared" si="24"/>
        <v>0.15199999999999991</v>
      </c>
      <c r="BD44" s="1">
        <f t="shared" si="25"/>
        <v>0.11699999999999999</v>
      </c>
      <c r="BE44" s="1">
        <f t="shared" si="26"/>
        <v>0.10699999999999998</v>
      </c>
      <c r="BF44" s="1">
        <f t="shared" si="27"/>
        <v>1.7000000000000126E-2</v>
      </c>
      <c r="BG44" s="1">
        <f t="shared" si="28"/>
        <v>1.5000000000000124E-2</v>
      </c>
      <c r="BH44" s="1">
        <f t="shared" si="29"/>
        <v>7.0000000000001172E-3</v>
      </c>
      <c r="BI44" s="1">
        <f t="shared" si="30"/>
        <v>6.0000000000000053E-3</v>
      </c>
      <c r="BJ44" s="1">
        <f t="shared" si="31"/>
        <v>4.4000000000000039E-2</v>
      </c>
      <c r="BK44" s="1">
        <f t="shared" si="32"/>
        <v>1.2999999999999901E-2</v>
      </c>
      <c r="BL44" s="1">
        <f t="shared" si="33"/>
        <v>1.0000000000001119E-3</v>
      </c>
      <c r="BM44" s="1">
        <f t="shared" si="34"/>
        <v>1.0000000000001119E-3</v>
      </c>
      <c r="BN44" s="1">
        <f t="shared" si="35"/>
        <v>2.0000000000000018E-3</v>
      </c>
      <c r="BO44" s="1">
        <f t="shared" si="36"/>
        <v>9.9999999999988987E-4</v>
      </c>
      <c r="BP44" s="1">
        <f t="shared" si="37"/>
        <v>4.0000000000000036E-3</v>
      </c>
    </row>
    <row r="45" spans="1:68">
      <c r="A45" s="1">
        <f t="shared" si="57"/>
        <v>43</v>
      </c>
      <c r="B45" s="34"/>
      <c r="C45" s="4">
        <v>1</v>
      </c>
      <c r="D45" s="4">
        <f t="shared" si="3"/>
        <v>12</v>
      </c>
      <c r="E45" s="4" t="s">
        <v>502</v>
      </c>
      <c r="F45" s="4">
        <v>2</v>
      </c>
      <c r="G45" s="4" t="s">
        <v>16</v>
      </c>
      <c r="I45" s="67">
        <v>6.4000000000000001E-2</v>
      </c>
      <c r="J45" s="40">
        <v>5.72</v>
      </c>
      <c r="K45" s="7" t="s">
        <v>120</v>
      </c>
      <c r="L45" s="4" t="s">
        <v>15</v>
      </c>
      <c r="M45" s="23">
        <v>5.72</v>
      </c>
      <c r="N45" s="1" t="s">
        <v>471</v>
      </c>
      <c r="P45" s="23">
        <v>5.9470000000000001</v>
      </c>
      <c r="Q45" s="23">
        <v>5.8739999999999997</v>
      </c>
      <c r="R45" s="23">
        <v>5.6829999999999998</v>
      </c>
      <c r="S45" s="23">
        <v>5.6029999999999998</v>
      </c>
      <c r="T45" s="23">
        <v>5.9029999999999996</v>
      </c>
      <c r="U45" s="23">
        <v>5.89</v>
      </c>
      <c r="V45" s="23">
        <v>5.7519999999999998</v>
      </c>
      <c r="W45" s="23">
        <v>5.7489999999999997</v>
      </c>
      <c r="X45" s="23">
        <v>5.73</v>
      </c>
      <c r="Y45" s="23">
        <v>5.7279999999999998</v>
      </c>
      <c r="Z45" s="126">
        <v>5.2839999999999998</v>
      </c>
      <c r="AA45" s="126">
        <v>5.6740000000000004</v>
      </c>
      <c r="AB45" s="126">
        <v>5.6509999999999998</v>
      </c>
      <c r="AC45" s="126">
        <v>5.6260000000000003</v>
      </c>
      <c r="AD45" s="126">
        <v>5.6280000000000001</v>
      </c>
      <c r="AE45" s="126">
        <v>5.702</v>
      </c>
      <c r="AF45" s="127">
        <v>5.6920000000000002</v>
      </c>
      <c r="AH45" s="1">
        <f t="shared" si="58"/>
        <v>0.22700000000000031</v>
      </c>
      <c r="AI45" s="1">
        <f t="shared" si="40"/>
        <v>0.15399999999999991</v>
      </c>
      <c r="AJ45" s="1">
        <f t="shared" si="41"/>
        <v>-3.6999999999999922E-2</v>
      </c>
      <c r="AK45" s="1">
        <f t="shared" si="42"/>
        <v>-0.11699999999999999</v>
      </c>
      <c r="AL45" s="1">
        <f t="shared" si="43"/>
        <v>0.18299999999999983</v>
      </c>
      <c r="AM45" s="1">
        <f t="shared" si="44"/>
        <v>0.16999999999999993</v>
      </c>
      <c r="AN45" s="1">
        <f t="shared" si="45"/>
        <v>3.2000000000000028E-2</v>
      </c>
      <c r="AO45" s="1">
        <f t="shared" si="46"/>
        <v>2.8999999999999915E-2</v>
      </c>
      <c r="AP45" s="1">
        <f t="shared" si="47"/>
        <v>1.0000000000000675E-2</v>
      </c>
      <c r="AQ45" s="1">
        <f t="shared" si="48"/>
        <v>8.0000000000000071E-3</v>
      </c>
      <c r="AR45" s="1">
        <f t="shared" si="49"/>
        <v>-0.43599999999999994</v>
      </c>
      <c r="AS45" s="1">
        <f t="shared" si="50"/>
        <v>-4.5999999999999375E-2</v>
      </c>
      <c r="AT45" s="1">
        <f t="shared" si="51"/>
        <v>-6.899999999999995E-2</v>
      </c>
      <c r="AU45" s="1">
        <f t="shared" si="52"/>
        <v>-9.3999999999999417E-2</v>
      </c>
      <c r="AV45" s="1">
        <f t="shared" si="53"/>
        <v>-9.1999999999999638E-2</v>
      </c>
      <c r="AW45" s="1">
        <f t="shared" si="59"/>
        <v>-1.7999999999999794E-2</v>
      </c>
      <c r="AX45" s="1">
        <f t="shared" si="55"/>
        <v>-2.7999999999999581E-2</v>
      </c>
      <c r="AZ45" s="1">
        <f t="shared" si="21"/>
        <v>0.22700000000000031</v>
      </c>
      <c r="BA45" s="1">
        <f t="shared" si="22"/>
        <v>0.15399999999999991</v>
      </c>
      <c r="BB45" s="1">
        <f t="shared" si="23"/>
        <v>3.6999999999999922E-2</v>
      </c>
      <c r="BC45" s="1">
        <f t="shared" si="24"/>
        <v>0.11699999999999999</v>
      </c>
      <c r="BD45" s="1">
        <f t="shared" si="25"/>
        <v>0.18299999999999983</v>
      </c>
      <c r="BE45" s="1">
        <f t="shared" si="26"/>
        <v>0.16999999999999993</v>
      </c>
      <c r="BF45" s="1">
        <f t="shared" si="27"/>
        <v>3.2000000000000028E-2</v>
      </c>
      <c r="BG45" s="1">
        <f t="shared" si="28"/>
        <v>2.8999999999999915E-2</v>
      </c>
      <c r="BH45" s="1">
        <f t="shared" si="29"/>
        <v>1.0000000000000675E-2</v>
      </c>
      <c r="BI45" s="1">
        <f t="shared" si="30"/>
        <v>8.0000000000000071E-3</v>
      </c>
      <c r="BJ45" s="1">
        <f t="shared" si="31"/>
        <v>0.43599999999999994</v>
      </c>
      <c r="BK45" s="1">
        <f t="shared" si="32"/>
        <v>4.5999999999999375E-2</v>
      </c>
      <c r="BL45" s="1">
        <f t="shared" si="33"/>
        <v>6.899999999999995E-2</v>
      </c>
      <c r="BM45" s="1">
        <f t="shared" si="34"/>
        <v>9.3999999999999417E-2</v>
      </c>
      <c r="BN45" s="1">
        <f t="shared" si="35"/>
        <v>9.1999999999999638E-2</v>
      </c>
      <c r="BO45" s="1">
        <f t="shared" si="36"/>
        <v>1.7999999999999794E-2</v>
      </c>
      <c r="BP45" s="1">
        <f t="shared" si="37"/>
        <v>2.7999999999999581E-2</v>
      </c>
    </row>
    <row r="46" spans="1:68">
      <c r="A46" s="1">
        <f t="shared" si="57"/>
        <v>44</v>
      </c>
      <c r="B46" s="34"/>
      <c r="C46" s="4">
        <v>1</v>
      </c>
      <c r="D46" s="4">
        <f t="shared" si="3"/>
        <v>12</v>
      </c>
      <c r="E46" s="4" t="s">
        <v>503</v>
      </c>
      <c r="F46" s="4">
        <v>2</v>
      </c>
      <c r="G46" s="4" t="s">
        <v>13</v>
      </c>
      <c r="I46" s="67">
        <v>0</v>
      </c>
      <c r="J46" s="40">
        <v>6.3840000000000003</v>
      </c>
      <c r="K46" s="7" t="s">
        <v>120</v>
      </c>
      <c r="L46" s="4" t="s">
        <v>15</v>
      </c>
      <c r="M46" s="23">
        <v>6.3819999999999997</v>
      </c>
      <c r="N46" s="1" t="s">
        <v>471</v>
      </c>
      <c r="P46" s="23">
        <v>7.0270000000000001</v>
      </c>
      <c r="Q46" s="23">
        <v>6.891</v>
      </c>
      <c r="R46" s="23">
        <v>6.2859999999999996</v>
      </c>
      <c r="S46" s="23">
        <v>6.1529999999999996</v>
      </c>
      <c r="T46" s="23">
        <v>6.9930000000000003</v>
      </c>
      <c r="U46" s="23">
        <v>6.9610000000000003</v>
      </c>
      <c r="V46" s="23">
        <v>6.5270000000000001</v>
      </c>
      <c r="W46" s="23">
        <v>6.5149999999999997</v>
      </c>
      <c r="X46" s="23">
        <v>6.4379999999999997</v>
      </c>
      <c r="Y46" s="23">
        <v>6.4329999999999998</v>
      </c>
      <c r="Z46" s="126">
        <v>6.181</v>
      </c>
      <c r="AA46" s="126">
        <v>6.3570000000000002</v>
      </c>
      <c r="AB46" s="126">
        <v>6.3739999999999997</v>
      </c>
      <c r="AC46" s="126">
        <v>6.4029999999999996</v>
      </c>
      <c r="AD46" s="126">
        <v>6.3920000000000003</v>
      </c>
      <c r="AE46" s="126">
        <v>6.41</v>
      </c>
      <c r="AF46" s="127">
        <v>6.4139999999999997</v>
      </c>
      <c r="AH46" s="1">
        <f t="shared" si="58"/>
        <v>0.64299999999999979</v>
      </c>
      <c r="AI46" s="1">
        <f t="shared" si="40"/>
        <v>0.50699999999999967</v>
      </c>
      <c r="AJ46" s="1">
        <f t="shared" si="41"/>
        <v>-9.8000000000000753E-2</v>
      </c>
      <c r="AK46" s="1">
        <f t="shared" si="42"/>
        <v>-0.23100000000000076</v>
      </c>
      <c r="AL46" s="1">
        <f t="shared" si="43"/>
        <v>0.60899999999999999</v>
      </c>
      <c r="AM46" s="1">
        <f t="shared" si="44"/>
        <v>0.57699999999999996</v>
      </c>
      <c r="AN46" s="1">
        <f t="shared" si="45"/>
        <v>0.14299999999999979</v>
      </c>
      <c r="AO46" s="1">
        <f t="shared" si="46"/>
        <v>0.13099999999999934</v>
      </c>
      <c r="AP46" s="1">
        <f t="shared" si="47"/>
        <v>5.3999999999999382E-2</v>
      </c>
      <c r="AQ46" s="1">
        <f t="shared" si="48"/>
        <v>4.8999999999999488E-2</v>
      </c>
      <c r="AR46" s="1">
        <f t="shared" si="49"/>
        <v>-0.20300000000000029</v>
      </c>
      <c r="AS46" s="1">
        <f t="shared" si="50"/>
        <v>-2.7000000000000135E-2</v>
      </c>
      <c r="AT46" s="1">
        <f t="shared" si="51"/>
        <v>-1.0000000000000675E-2</v>
      </c>
      <c r="AU46" s="1">
        <f t="shared" si="52"/>
        <v>1.899999999999924E-2</v>
      </c>
      <c r="AV46" s="1">
        <f t="shared" si="53"/>
        <v>8.0000000000000071E-3</v>
      </c>
      <c r="AW46" s="1">
        <f t="shared" si="59"/>
        <v>2.5999999999999801E-2</v>
      </c>
      <c r="AX46" s="1">
        <f t="shared" si="55"/>
        <v>2.9999999999999361E-2</v>
      </c>
      <c r="AZ46" s="1">
        <f t="shared" si="21"/>
        <v>0.64299999999999979</v>
      </c>
      <c r="BA46" s="1">
        <f t="shared" si="22"/>
        <v>0.50699999999999967</v>
      </c>
      <c r="BB46" s="1">
        <f t="shared" si="23"/>
        <v>9.8000000000000753E-2</v>
      </c>
      <c r="BC46" s="1">
        <f t="shared" si="24"/>
        <v>0.23100000000000076</v>
      </c>
      <c r="BD46" s="1">
        <f t="shared" si="25"/>
        <v>0.60899999999999999</v>
      </c>
      <c r="BE46" s="1">
        <f t="shared" si="26"/>
        <v>0.57699999999999996</v>
      </c>
      <c r="BF46" s="1">
        <f t="shared" si="27"/>
        <v>0.14299999999999979</v>
      </c>
      <c r="BG46" s="1">
        <f t="shared" si="28"/>
        <v>0.13099999999999934</v>
      </c>
      <c r="BH46" s="1">
        <f t="shared" si="29"/>
        <v>5.3999999999999382E-2</v>
      </c>
      <c r="BI46" s="1">
        <f t="shared" si="30"/>
        <v>4.8999999999999488E-2</v>
      </c>
      <c r="BJ46" s="1">
        <f t="shared" si="31"/>
        <v>0.20300000000000029</v>
      </c>
      <c r="BK46" s="1">
        <f t="shared" si="32"/>
        <v>2.7000000000000135E-2</v>
      </c>
      <c r="BL46" s="1">
        <f t="shared" si="33"/>
        <v>1.0000000000000675E-2</v>
      </c>
      <c r="BM46" s="1">
        <f t="shared" si="34"/>
        <v>1.899999999999924E-2</v>
      </c>
      <c r="BN46" s="1">
        <f t="shared" si="35"/>
        <v>8.0000000000000071E-3</v>
      </c>
      <c r="BO46" s="1">
        <f t="shared" si="36"/>
        <v>2.5999999999999801E-2</v>
      </c>
      <c r="BP46" s="1">
        <f t="shared" si="37"/>
        <v>2.9999999999999361E-2</v>
      </c>
    </row>
    <row r="47" spans="1:68">
      <c r="A47" s="1">
        <f t="shared" si="57"/>
        <v>45</v>
      </c>
      <c r="B47" s="34"/>
      <c r="C47" s="4">
        <v>1</v>
      </c>
      <c r="D47" s="4">
        <f t="shared" si="3"/>
        <v>12</v>
      </c>
      <c r="E47" s="4" t="s">
        <v>522</v>
      </c>
      <c r="F47" s="4">
        <v>2</v>
      </c>
      <c r="G47" s="4" t="s">
        <v>13</v>
      </c>
      <c r="I47" s="123"/>
      <c r="J47" s="40">
        <v>6.4130000000000003</v>
      </c>
      <c r="K47" s="7" t="s">
        <v>120</v>
      </c>
      <c r="L47" s="4" t="s">
        <v>15</v>
      </c>
      <c r="M47" s="23">
        <v>6.4139999999999997</v>
      </c>
      <c r="N47" s="1" t="s">
        <v>471</v>
      </c>
      <c r="P47" s="23">
        <v>6.77</v>
      </c>
      <c r="Q47" s="23">
        <v>6.7450000000000001</v>
      </c>
      <c r="R47" s="23">
        <v>6.3070000000000004</v>
      </c>
      <c r="S47" s="23">
        <v>6.298</v>
      </c>
      <c r="T47" s="23">
        <v>6.7640000000000002</v>
      </c>
      <c r="U47" s="23">
        <v>6.7569999999999997</v>
      </c>
      <c r="V47" s="23">
        <v>6.5090000000000003</v>
      </c>
      <c r="W47" s="23">
        <v>6.508</v>
      </c>
      <c r="X47" s="23">
        <v>6.4580000000000002</v>
      </c>
      <c r="Y47" s="23">
        <v>6.4569999999999999</v>
      </c>
      <c r="Z47" s="126">
        <v>6.157</v>
      </c>
      <c r="AA47" s="126">
        <v>6.2670000000000003</v>
      </c>
      <c r="AB47" s="126">
        <v>6.3689999999999998</v>
      </c>
      <c r="AC47" s="126">
        <v>6.4059999999999997</v>
      </c>
      <c r="AD47" s="126">
        <v>6.4029999999999996</v>
      </c>
      <c r="AE47" s="126">
        <v>6.39</v>
      </c>
      <c r="AF47" s="127">
        <v>6.423</v>
      </c>
      <c r="AH47" s="1">
        <f t="shared" si="58"/>
        <v>0.35699999999999932</v>
      </c>
      <c r="AI47" s="1">
        <f t="shared" si="40"/>
        <v>0.33199999999999985</v>
      </c>
      <c r="AJ47" s="1">
        <f t="shared" si="41"/>
        <v>-0.10599999999999987</v>
      </c>
      <c r="AK47" s="1">
        <f t="shared" si="42"/>
        <v>-0.11500000000000021</v>
      </c>
      <c r="AL47" s="1">
        <f t="shared" si="43"/>
        <v>0.35099999999999998</v>
      </c>
      <c r="AM47" s="1">
        <f t="shared" si="44"/>
        <v>0.34399999999999942</v>
      </c>
      <c r="AN47" s="1">
        <f t="shared" si="45"/>
        <v>9.6000000000000085E-2</v>
      </c>
      <c r="AO47" s="1">
        <f t="shared" si="46"/>
        <v>9.4999999999999751E-2</v>
      </c>
      <c r="AP47" s="1">
        <f t="shared" si="47"/>
        <v>4.4999999999999929E-2</v>
      </c>
      <c r="AQ47" s="1">
        <f t="shared" si="48"/>
        <v>4.3999999999999595E-2</v>
      </c>
      <c r="AR47" s="1">
        <f t="shared" si="49"/>
        <v>-0.25600000000000023</v>
      </c>
      <c r="AS47" s="1">
        <f t="shared" si="50"/>
        <v>-0.14599999999999991</v>
      </c>
      <c r="AT47" s="1">
        <f t="shared" si="51"/>
        <v>-4.4000000000000483E-2</v>
      </c>
      <c r="AU47" s="1">
        <f t="shared" si="52"/>
        <v>-7.0000000000005613E-3</v>
      </c>
      <c r="AV47" s="1">
        <f t="shared" si="53"/>
        <v>-1.0000000000000675E-2</v>
      </c>
      <c r="AW47" s="1">
        <f t="shared" si="59"/>
        <v>-2.3000000000000576E-2</v>
      </c>
      <c r="AX47" s="1">
        <f t="shared" si="55"/>
        <v>9.9999999999997868E-3</v>
      </c>
      <c r="AZ47" s="1">
        <f t="shared" si="21"/>
        <v>0.35699999999999932</v>
      </c>
      <c r="BA47" s="1">
        <f t="shared" si="22"/>
        <v>0.33199999999999985</v>
      </c>
      <c r="BB47" s="1">
        <f t="shared" si="23"/>
        <v>0.10599999999999987</v>
      </c>
      <c r="BC47" s="1">
        <f t="shared" si="24"/>
        <v>0.11500000000000021</v>
      </c>
      <c r="BD47" s="1">
        <f t="shared" si="25"/>
        <v>0.35099999999999998</v>
      </c>
      <c r="BE47" s="1">
        <f t="shared" si="26"/>
        <v>0.34399999999999942</v>
      </c>
      <c r="BF47" s="1">
        <f t="shared" si="27"/>
        <v>9.6000000000000085E-2</v>
      </c>
      <c r="BG47" s="1">
        <f t="shared" si="28"/>
        <v>9.4999999999999751E-2</v>
      </c>
      <c r="BH47" s="1">
        <f t="shared" si="29"/>
        <v>4.4999999999999929E-2</v>
      </c>
      <c r="BI47" s="1">
        <f t="shared" si="30"/>
        <v>4.3999999999999595E-2</v>
      </c>
      <c r="BJ47" s="1">
        <f t="shared" si="31"/>
        <v>0.25600000000000023</v>
      </c>
      <c r="BK47" s="1">
        <f t="shared" si="32"/>
        <v>0.14599999999999991</v>
      </c>
      <c r="BL47" s="1">
        <f t="shared" si="33"/>
        <v>4.4000000000000483E-2</v>
      </c>
      <c r="BM47" s="1">
        <f t="shared" si="34"/>
        <v>7.0000000000005613E-3</v>
      </c>
      <c r="BN47" s="1">
        <f t="shared" si="35"/>
        <v>1.0000000000000675E-2</v>
      </c>
      <c r="BO47" s="1">
        <f t="shared" si="36"/>
        <v>2.3000000000000576E-2</v>
      </c>
      <c r="BP47" s="1">
        <f t="shared" si="37"/>
        <v>9.9999999999997868E-3</v>
      </c>
    </row>
    <row r="48" spans="1:68">
      <c r="A48" s="1">
        <f t="shared" si="57"/>
        <v>46</v>
      </c>
      <c r="B48" s="34"/>
      <c r="C48" s="4">
        <v>1</v>
      </c>
      <c r="D48" s="4">
        <f t="shared" si="3"/>
        <v>12</v>
      </c>
      <c r="E48" s="4" t="s">
        <v>503</v>
      </c>
      <c r="F48" s="4">
        <v>2</v>
      </c>
      <c r="G48" s="4" t="s">
        <v>16</v>
      </c>
      <c r="I48" s="67">
        <v>2E-3</v>
      </c>
      <c r="J48" s="40">
        <v>6.5860000000000003</v>
      </c>
      <c r="K48" s="7" t="s">
        <v>120</v>
      </c>
      <c r="L48" s="4" t="s">
        <v>15</v>
      </c>
      <c r="M48" s="23">
        <v>6.5839999999999996</v>
      </c>
      <c r="N48" s="1" t="s">
        <v>471</v>
      </c>
      <c r="P48" s="23">
        <v>6.7889999999999997</v>
      </c>
      <c r="Q48" s="23">
        <v>6.7169999999999996</v>
      </c>
      <c r="R48" s="23">
        <v>6.55</v>
      </c>
      <c r="S48" s="23">
        <v>6.4740000000000002</v>
      </c>
      <c r="T48" s="23">
        <v>6.742</v>
      </c>
      <c r="U48" s="23">
        <v>6.7290000000000001</v>
      </c>
      <c r="V48" s="23">
        <v>6.617</v>
      </c>
      <c r="W48" s="23">
        <v>6.6139999999999999</v>
      </c>
      <c r="X48" s="23">
        <v>6.5949999999999998</v>
      </c>
      <c r="Y48" s="23">
        <v>6.5940000000000003</v>
      </c>
      <c r="Z48" s="126">
        <v>6.0179999999999998</v>
      </c>
      <c r="AA48" s="126">
        <v>6.5359999999999996</v>
      </c>
      <c r="AB48" s="126">
        <v>6.4850000000000003</v>
      </c>
      <c r="AC48" s="126">
        <v>6.4619999999999997</v>
      </c>
      <c r="AD48" s="126">
        <v>6.4749999999999996</v>
      </c>
      <c r="AE48" s="126">
        <v>6.55</v>
      </c>
      <c r="AF48" s="127">
        <v>6.5289999999999999</v>
      </c>
      <c r="AH48" s="1">
        <f t="shared" si="58"/>
        <v>0.2029999999999994</v>
      </c>
      <c r="AI48" s="1">
        <f t="shared" ref="AI48:AI111" si="60">IF((Q48&lt;&gt;"")*AND($J48&lt;&gt;"")*AND($H48&lt;&gt;"GD")*AND($L48&lt;&gt;"N"),Q48-$J48,"")</f>
        <v>0.13099999999999934</v>
      </c>
      <c r="AJ48" s="1">
        <f t="shared" ref="AJ48:AJ111" si="61">IF((R48&lt;&gt;"")*AND($J48&lt;&gt;"")*AND($H48&lt;&gt;"GD")*AND($L48&lt;&gt;"N"),R48-$J48,"")</f>
        <v>-3.6000000000000476E-2</v>
      </c>
      <c r="AK48" s="1">
        <f t="shared" ref="AK48:AK111" si="62">IF((S48&lt;&gt;"")*AND($J48&lt;&gt;"")*AND($H48&lt;&gt;"GD")*AND($L48&lt;&gt;"N"),S48-$J48,"")</f>
        <v>-0.1120000000000001</v>
      </c>
      <c r="AL48" s="1">
        <f t="shared" ref="AL48:AL111" si="63">IF((T48&lt;&gt;"")*AND($J48&lt;&gt;"")*AND($H48&lt;&gt;"GD")*AND($L48&lt;&gt;"N"),T48-$J48,"")</f>
        <v>0.15599999999999969</v>
      </c>
      <c r="AM48" s="1">
        <f t="shared" ref="AM48:AM111" si="64">IF((U48&lt;&gt;"")*AND($J48&lt;&gt;"")*AND($H48&lt;&gt;"GD")*AND($L48&lt;&gt;"N"),U48-$J48,"")</f>
        <v>0.14299999999999979</v>
      </c>
      <c r="AN48" s="1">
        <f t="shared" ref="AN48:AN111" si="65">IF((V48&lt;&gt;"")*AND($J48&lt;&gt;"")*AND($H48&lt;&gt;"GD")*AND($L48&lt;&gt;"N"),V48-$J48,"")</f>
        <v>3.0999999999999694E-2</v>
      </c>
      <c r="AO48" s="1">
        <f t="shared" ref="AO48:AO111" si="66">IF((W48&lt;&gt;"")*AND($J48&lt;&gt;"")*AND($H48&lt;&gt;"GD")*AND($L48&lt;&gt;"N"),W48-$J48,"")</f>
        <v>2.7999999999999581E-2</v>
      </c>
      <c r="AP48" s="1">
        <f t="shared" ref="AP48:AP111" si="67">IF((X48&lt;&gt;"")*AND($J48&lt;&gt;"")*AND($H48&lt;&gt;"GD")*AND($L48&lt;&gt;"N"),X48-$J48,"")</f>
        <v>8.9999999999994529E-3</v>
      </c>
      <c r="AQ48" s="1">
        <f t="shared" ref="AQ48:AQ111" si="68">IF((Y48&lt;&gt;"")*AND($J48&lt;&gt;"")*AND($H48&lt;&gt;"GD")*AND($L48&lt;&gt;"N"),Y48-$J48,"")</f>
        <v>8.0000000000000071E-3</v>
      </c>
      <c r="AR48" s="1">
        <f t="shared" ref="AR48:AR111" si="69">IF((Z48&lt;&gt;"")*AND($J48&lt;&gt;"")*AND($H48&lt;&gt;"GD")*AND($L48&lt;&gt;"N"),Z48-$J48,"")</f>
        <v>-0.5680000000000005</v>
      </c>
      <c r="AS48" s="1">
        <f t="shared" ref="AS48:AS111" si="70">IF((AA48&lt;&gt;"")*AND($J48&lt;&gt;"")*AND($H48&lt;&gt;"GD")*AND($L48&lt;&gt;"N"),AA48-$J48,"")</f>
        <v>-5.0000000000000711E-2</v>
      </c>
      <c r="AT48" s="1">
        <f t="shared" ref="AT48:AT111" si="71">IF((AB48&lt;&gt;"")*AND($J48&lt;&gt;"")*AND($H48&lt;&gt;"GD")*AND($L48&lt;&gt;"N"),AB48-$J48,"")</f>
        <v>-0.10099999999999998</v>
      </c>
      <c r="AU48" s="1">
        <f t="shared" ref="AU48:AU111" si="72">IF((AC48&lt;&gt;"")*AND($J48&lt;&gt;"")*AND($H48&lt;&gt;"GD")*AND($L48&lt;&gt;"N"),AC48-$J48,"")</f>
        <v>-0.12400000000000055</v>
      </c>
      <c r="AV48" s="1">
        <f t="shared" ref="AV48:AV111" si="73">IF((AD48&lt;&gt;"")*AND($J48&lt;&gt;"")*AND($H48&lt;&gt;"GD")*AND($L48&lt;&gt;"N"),AD48-$J48,"")</f>
        <v>-0.11100000000000065</v>
      </c>
      <c r="AW48" s="1">
        <f t="shared" si="59"/>
        <v>-3.6000000000000476E-2</v>
      </c>
      <c r="AX48" s="1">
        <f t="shared" ref="AX48:AX111" si="74">IF((AF48&lt;&gt;"")*AND($J48&lt;&gt;"")*AND($H48&lt;&gt;"GD")*AND($L48&lt;&gt;"N"),AF48-$J48,"")</f>
        <v>-5.7000000000000384E-2</v>
      </c>
      <c r="AZ48" s="1">
        <f t="shared" si="21"/>
        <v>0.2029999999999994</v>
      </c>
      <c r="BA48" s="1">
        <f t="shared" si="22"/>
        <v>0.13099999999999934</v>
      </c>
      <c r="BB48" s="1">
        <f t="shared" si="23"/>
        <v>3.6000000000000476E-2</v>
      </c>
      <c r="BC48" s="1">
        <f t="shared" si="24"/>
        <v>0.1120000000000001</v>
      </c>
      <c r="BD48" s="1">
        <f t="shared" si="25"/>
        <v>0.15599999999999969</v>
      </c>
      <c r="BE48" s="1">
        <f t="shared" si="26"/>
        <v>0.14299999999999979</v>
      </c>
      <c r="BF48" s="1">
        <f t="shared" si="27"/>
        <v>3.0999999999999694E-2</v>
      </c>
      <c r="BG48" s="1">
        <f t="shared" si="28"/>
        <v>2.7999999999999581E-2</v>
      </c>
      <c r="BH48" s="1">
        <f t="shared" si="29"/>
        <v>8.9999999999994529E-3</v>
      </c>
      <c r="BI48" s="1">
        <f t="shared" si="30"/>
        <v>8.0000000000000071E-3</v>
      </c>
      <c r="BJ48" s="1">
        <f t="shared" si="31"/>
        <v>0.5680000000000005</v>
      </c>
      <c r="BK48" s="1">
        <f t="shared" si="32"/>
        <v>5.0000000000000711E-2</v>
      </c>
      <c r="BL48" s="1">
        <f t="shared" si="33"/>
        <v>0.10099999999999998</v>
      </c>
      <c r="BM48" s="1">
        <f t="shared" si="34"/>
        <v>0.12400000000000055</v>
      </c>
      <c r="BN48" s="1">
        <f t="shared" si="35"/>
        <v>0.11100000000000065</v>
      </c>
      <c r="BO48" s="1">
        <f t="shared" si="36"/>
        <v>3.6000000000000476E-2</v>
      </c>
      <c r="BP48" s="1">
        <f t="shared" si="37"/>
        <v>5.7000000000000384E-2</v>
      </c>
    </row>
    <row r="49" spans="1:68">
      <c r="A49" s="1">
        <f t="shared" si="57"/>
        <v>47</v>
      </c>
      <c r="B49" s="34"/>
      <c r="C49" s="4">
        <v>1</v>
      </c>
      <c r="D49" s="4">
        <f t="shared" si="3"/>
        <v>12</v>
      </c>
      <c r="E49" s="4" t="s">
        <v>502</v>
      </c>
      <c r="F49" s="4">
        <v>2</v>
      </c>
      <c r="G49" s="4" t="s">
        <v>16</v>
      </c>
      <c r="I49" s="67">
        <v>2E-3</v>
      </c>
      <c r="J49" s="40">
        <v>6.7480000000000002</v>
      </c>
      <c r="K49" s="7" t="s">
        <v>120</v>
      </c>
      <c r="L49" s="4" t="s">
        <v>15</v>
      </c>
      <c r="M49" s="23">
        <v>6.7380000000000004</v>
      </c>
      <c r="N49" s="1" t="s">
        <v>471</v>
      </c>
      <c r="P49" s="23">
        <v>6.9470000000000001</v>
      </c>
      <c r="Q49" s="23">
        <v>6.883</v>
      </c>
      <c r="R49" s="23">
        <v>6.7110000000000003</v>
      </c>
      <c r="S49" s="23">
        <v>6.6379999999999999</v>
      </c>
      <c r="T49" s="23">
        <v>6.9</v>
      </c>
      <c r="U49" s="23">
        <v>6.89</v>
      </c>
      <c r="V49" s="23">
        <v>6.7770000000000001</v>
      </c>
      <c r="W49" s="23">
        <v>6.7750000000000004</v>
      </c>
      <c r="X49" s="23">
        <v>6.7569999999999997</v>
      </c>
      <c r="Y49" s="23">
        <v>6.7560000000000002</v>
      </c>
      <c r="Z49" s="126">
        <v>6.14</v>
      </c>
      <c r="AA49" s="126">
        <v>6.6529999999999996</v>
      </c>
      <c r="AB49" s="126">
        <v>6.6130000000000004</v>
      </c>
      <c r="AC49" s="126">
        <v>6.6070000000000002</v>
      </c>
      <c r="AD49" s="126">
        <v>6.6180000000000003</v>
      </c>
      <c r="AE49" s="126">
        <v>6.6929999999999996</v>
      </c>
      <c r="AF49" s="127">
        <v>6.6740000000000004</v>
      </c>
      <c r="AH49" s="1">
        <f t="shared" si="58"/>
        <v>0.19899999999999984</v>
      </c>
      <c r="AI49" s="1">
        <f t="shared" si="60"/>
        <v>0.13499999999999979</v>
      </c>
      <c r="AJ49" s="1">
        <f t="shared" si="61"/>
        <v>-3.6999999999999922E-2</v>
      </c>
      <c r="AK49" s="1">
        <f t="shared" si="62"/>
        <v>-0.11000000000000032</v>
      </c>
      <c r="AL49" s="1">
        <f t="shared" si="63"/>
        <v>0.15200000000000014</v>
      </c>
      <c r="AM49" s="1">
        <f t="shared" si="64"/>
        <v>0.14199999999999946</v>
      </c>
      <c r="AN49" s="1">
        <f t="shared" si="65"/>
        <v>2.8999999999999915E-2</v>
      </c>
      <c r="AO49" s="1">
        <f t="shared" si="66"/>
        <v>2.7000000000000135E-2</v>
      </c>
      <c r="AP49" s="1">
        <f t="shared" si="67"/>
        <v>8.9999999999994529E-3</v>
      </c>
      <c r="AQ49" s="1">
        <f t="shared" si="68"/>
        <v>8.0000000000000071E-3</v>
      </c>
      <c r="AR49" s="1">
        <f t="shared" si="69"/>
        <v>-0.60800000000000054</v>
      </c>
      <c r="AS49" s="1">
        <f t="shared" si="70"/>
        <v>-9.5000000000000639E-2</v>
      </c>
      <c r="AT49" s="1">
        <f t="shared" si="71"/>
        <v>-0.13499999999999979</v>
      </c>
      <c r="AU49" s="1">
        <f t="shared" si="72"/>
        <v>-0.14100000000000001</v>
      </c>
      <c r="AV49" s="1">
        <f t="shared" si="73"/>
        <v>-0.12999999999999989</v>
      </c>
      <c r="AW49" s="1">
        <f t="shared" si="59"/>
        <v>-5.5000000000000604E-2</v>
      </c>
      <c r="AX49" s="1">
        <f t="shared" si="74"/>
        <v>-7.3999999999999844E-2</v>
      </c>
      <c r="AZ49" s="1">
        <f t="shared" si="21"/>
        <v>0.19899999999999984</v>
      </c>
      <c r="BA49" s="1">
        <f t="shared" si="22"/>
        <v>0.13499999999999979</v>
      </c>
      <c r="BB49" s="1">
        <f t="shared" si="23"/>
        <v>3.6999999999999922E-2</v>
      </c>
      <c r="BC49" s="1">
        <f t="shared" si="24"/>
        <v>0.11000000000000032</v>
      </c>
      <c r="BD49" s="1">
        <f t="shared" si="25"/>
        <v>0.15200000000000014</v>
      </c>
      <c r="BE49" s="1">
        <f t="shared" si="26"/>
        <v>0.14199999999999946</v>
      </c>
      <c r="BF49" s="1">
        <f t="shared" si="27"/>
        <v>2.8999999999999915E-2</v>
      </c>
      <c r="BG49" s="1">
        <f t="shared" si="28"/>
        <v>2.7000000000000135E-2</v>
      </c>
      <c r="BH49" s="1">
        <f t="shared" si="29"/>
        <v>8.9999999999994529E-3</v>
      </c>
      <c r="BI49" s="1">
        <f t="shared" si="30"/>
        <v>8.0000000000000071E-3</v>
      </c>
      <c r="BJ49" s="1">
        <f t="shared" si="31"/>
        <v>0.60800000000000054</v>
      </c>
      <c r="BK49" s="1">
        <f t="shared" si="32"/>
        <v>9.5000000000000639E-2</v>
      </c>
      <c r="BL49" s="1">
        <f t="shared" si="33"/>
        <v>0.13499999999999979</v>
      </c>
      <c r="BM49" s="1">
        <f t="shared" si="34"/>
        <v>0.14100000000000001</v>
      </c>
      <c r="BN49" s="1">
        <f t="shared" si="35"/>
        <v>0.12999999999999989</v>
      </c>
      <c r="BO49" s="1">
        <f t="shared" si="36"/>
        <v>5.5000000000000604E-2</v>
      </c>
      <c r="BP49" s="1">
        <f t="shared" si="37"/>
        <v>7.3999999999999844E-2</v>
      </c>
    </row>
    <row r="50" spans="1:68">
      <c r="A50" s="1">
        <f t="shared" si="57"/>
        <v>48</v>
      </c>
      <c r="B50" s="34"/>
      <c r="C50" s="4">
        <v>1</v>
      </c>
      <c r="D50" s="4">
        <f t="shared" si="3"/>
        <v>12</v>
      </c>
      <c r="E50" s="4" t="s">
        <v>501</v>
      </c>
      <c r="F50" s="4">
        <v>2</v>
      </c>
      <c r="G50" s="4" t="s">
        <v>16</v>
      </c>
      <c r="I50" s="67">
        <v>3.0000000000000001E-3</v>
      </c>
      <c r="J50" s="40">
        <v>6.8730000000000002</v>
      </c>
      <c r="K50" s="7" t="s">
        <v>120</v>
      </c>
      <c r="L50" s="4" t="s">
        <v>15</v>
      </c>
      <c r="M50" s="23">
        <v>6.8539999999999992</v>
      </c>
      <c r="N50" s="1" t="s">
        <v>471</v>
      </c>
      <c r="P50" s="23">
        <v>7.0730000000000004</v>
      </c>
      <c r="Q50" s="23">
        <v>7.0060000000000002</v>
      </c>
      <c r="R50" s="23">
        <v>6.8369999999999997</v>
      </c>
      <c r="S50" s="23">
        <v>6.7640000000000002</v>
      </c>
      <c r="T50" s="23">
        <v>7.0289999999999999</v>
      </c>
      <c r="U50" s="23">
        <v>7.0179999999999998</v>
      </c>
      <c r="V50" s="23">
        <v>6.899</v>
      </c>
      <c r="W50" s="23">
        <v>6.8970000000000002</v>
      </c>
      <c r="X50" s="23">
        <v>6.88</v>
      </c>
      <c r="Y50" s="23">
        <v>6.8789999999999996</v>
      </c>
      <c r="Z50" s="126">
        <v>6.4480000000000004</v>
      </c>
      <c r="AA50" s="126">
        <v>6.827</v>
      </c>
      <c r="AB50" s="126">
        <v>6.8109999999999999</v>
      </c>
      <c r="AC50" s="126">
        <v>6.7770000000000001</v>
      </c>
      <c r="AD50" s="126">
        <v>6.7720000000000002</v>
      </c>
      <c r="AE50" s="126">
        <v>6.8490000000000002</v>
      </c>
      <c r="AF50" s="127">
        <v>6.8449999999999998</v>
      </c>
      <c r="AH50" s="1">
        <f t="shared" si="58"/>
        <v>0.20000000000000018</v>
      </c>
      <c r="AI50" s="1">
        <f t="shared" si="60"/>
        <v>0.13300000000000001</v>
      </c>
      <c r="AJ50" s="1">
        <f t="shared" si="61"/>
        <v>-3.6000000000000476E-2</v>
      </c>
      <c r="AK50" s="1">
        <f t="shared" si="62"/>
        <v>-0.10899999999999999</v>
      </c>
      <c r="AL50" s="1">
        <f t="shared" si="63"/>
        <v>0.15599999999999969</v>
      </c>
      <c r="AM50" s="1">
        <f t="shared" si="64"/>
        <v>0.14499999999999957</v>
      </c>
      <c r="AN50" s="1">
        <f t="shared" si="65"/>
        <v>2.5999999999999801E-2</v>
      </c>
      <c r="AO50" s="1">
        <f t="shared" si="66"/>
        <v>2.4000000000000021E-2</v>
      </c>
      <c r="AP50" s="1">
        <f t="shared" si="67"/>
        <v>6.9999999999996732E-3</v>
      </c>
      <c r="AQ50" s="1">
        <f t="shared" si="68"/>
        <v>5.9999999999993392E-3</v>
      </c>
      <c r="AR50" s="1">
        <f t="shared" si="69"/>
        <v>-0.42499999999999982</v>
      </c>
      <c r="AS50" s="1">
        <f t="shared" si="70"/>
        <v>-4.6000000000000263E-2</v>
      </c>
      <c r="AT50" s="1">
        <f t="shared" si="71"/>
        <v>-6.2000000000000277E-2</v>
      </c>
      <c r="AU50" s="1">
        <f t="shared" si="72"/>
        <v>-9.6000000000000085E-2</v>
      </c>
      <c r="AV50" s="1">
        <f t="shared" si="73"/>
        <v>-0.10099999999999998</v>
      </c>
      <c r="AW50" s="1">
        <f t="shared" si="59"/>
        <v>-2.4000000000000021E-2</v>
      </c>
      <c r="AX50" s="1">
        <f t="shared" si="74"/>
        <v>-2.8000000000000469E-2</v>
      </c>
      <c r="AZ50" s="1">
        <f t="shared" si="21"/>
        <v>0.20000000000000018</v>
      </c>
      <c r="BA50" s="1">
        <f t="shared" si="22"/>
        <v>0.13300000000000001</v>
      </c>
      <c r="BB50" s="1">
        <f t="shared" si="23"/>
        <v>3.6000000000000476E-2</v>
      </c>
      <c r="BC50" s="1">
        <f t="shared" si="24"/>
        <v>0.10899999999999999</v>
      </c>
      <c r="BD50" s="1">
        <f t="shared" si="25"/>
        <v>0.15599999999999969</v>
      </c>
      <c r="BE50" s="1">
        <f t="shared" si="26"/>
        <v>0.14499999999999957</v>
      </c>
      <c r="BF50" s="1">
        <f t="shared" si="27"/>
        <v>2.5999999999999801E-2</v>
      </c>
      <c r="BG50" s="1">
        <f t="shared" si="28"/>
        <v>2.4000000000000021E-2</v>
      </c>
      <c r="BH50" s="1">
        <f t="shared" si="29"/>
        <v>6.9999999999996732E-3</v>
      </c>
      <c r="BI50" s="1">
        <f t="shared" si="30"/>
        <v>5.9999999999993392E-3</v>
      </c>
      <c r="BJ50" s="1">
        <f t="shared" si="31"/>
        <v>0.42499999999999982</v>
      </c>
      <c r="BK50" s="1">
        <f t="shared" si="32"/>
        <v>4.6000000000000263E-2</v>
      </c>
      <c r="BL50" s="1">
        <f t="shared" si="33"/>
        <v>6.2000000000000277E-2</v>
      </c>
      <c r="BM50" s="1">
        <f t="shared" si="34"/>
        <v>9.6000000000000085E-2</v>
      </c>
      <c r="BN50" s="1">
        <f t="shared" si="35"/>
        <v>0.10099999999999998</v>
      </c>
      <c r="BO50" s="1">
        <f t="shared" si="36"/>
        <v>2.4000000000000021E-2</v>
      </c>
      <c r="BP50" s="1">
        <f t="shared" si="37"/>
        <v>2.8000000000000469E-2</v>
      </c>
    </row>
    <row r="51" spans="1:68">
      <c r="A51" s="1">
        <f t="shared" si="57"/>
        <v>49</v>
      </c>
      <c r="B51" s="34"/>
      <c r="C51" s="4">
        <v>1</v>
      </c>
      <c r="D51" s="4">
        <f t="shared" si="3"/>
        <v>12</v>
      </c>
      <c r="E51" s="4" t="s">
        <v>522</v>
      </c>
      <c r="F51" s="4">
        <v>2</v>
      </c>
      <c r="G51" s="4" t="s">
        <v>13</v>
      </c>
      <c r="H51" s="1" t="s">
        <v>346</v>
      </c>
      <c r="I51" s="123"/>
      <c r="J51" s="40">
        <v>6.9480000000000004</v>
      </c>
      <c r="K51" s="7" t="s">
        <v>226</v>
      </c>
      <c r="L51" s="4" t="s">
        <v>15</v>
      </c>
      <c r="M51" s="23">
        <v>6.9459999999999997</v>
      </c>
      <c r="N51" s="1" t="s">
        <v>9</v>
      </c>
      <c r="P51" s="45"/>
      <c r="Q51" s="45"/>
      <c r="R51" s="45"/>
      <c r="S51" s="45"/>
      <c r="T51" s="45"/>
      <c r="U51" s="45"/>
      <c r="V51" s="23">
        <v>8.2119999999999997</v>
      </c>
      <c r="W51" s="23">
        <v>8.1159999999999997</v>
      </c>
      <c r="X51" s="23">
        <v>7.4109999999999996</v>
      </c>
      <c r="Y51" s="23">
        <v>7.3680000000000003</v>
      </c>
      <c r="Z51" s="126">
        <v>7.202</v>
      </c>
      <c r="AA51" s="126">
        <v>6.8280000000000003</v>
      </c>
      <c r="AB51" s="126">
        <v>7.0179999999999998</v>
      </c>
      <c r="AC51" s="126">
        <v>7.0179999999999998</v>
      </c>
      <c r="AD51" s="126">
        <v>6.9859999999999998</v>
      </c>
      <c r="AE51" s="126">
        <v>6.9610000000000003</v>
      </c>
      <c r="AF51" s="127">
        <v>7.0289999999999999</v>
      </c>
      <c r="AH51" s="1" t="str">
        <f t="shared" si="58"/>
        <v/>
      </c>
      <c r="AI51" s="1" t="str">
        <f t="shared" si="60"/>
        <v/>
      </c>
      <c r="AJ51" s="1" t="str">
        <f t="shared" si="61"/>
        <v/>
      </c>
      <c r="AK51" s="1" t="str">
        <f t="shared" si="62"/>
        <v/>
      </c>
      <c r="AL51" s="1" t="str">
        <f t="shared" si="63"/>
        <v/>
      </c>
      <c r="AM51" s="1" t="str">
        <f t="shared" si="64"/>
        <v/>
      </c>
      <c r="AN51" s="1" t="str">
        <f t="shared" si="65"/>
        <v/>
      </c>
      <c r="AO51" s="1" t="str">
        <f t="shared" si="66"/>
        <v/>
      </c>
      <c r="AP51" s="1" t="str">
        <f t="shared" si="67"/>
        <v/>
      </c>
      <c r="AQ51" s="1" t="str">
        <f t="shared" si="68"/>
        <v/>
      </c>
      <c r="AR51" s="1" t="str">
        <f t="shared" si="69"/>
        <v/>
      </c>
      <c r="AS51" s="1" t="str">
        <f t="shared" si="70"/>
        <v/>
      </c>
      <c r="AT51" s="1" t="str">
        <f t="shared" si="71"/>
        <v/>
      </c>
      <c r="AU51" s="1" t="str">
        <f t="shared" si="72"/>
        <v/>
      </c>
      <c r="AV51" s="1" t="str">
        <f t="shared" si="73"/>
        <v/>
      </c>
      <c r="AW51" s="1" t="str">
        <f t="shared" si="59"/>
        <v/>
      </c>
      <c r="AX51" s="1" t="str">
        <f t="shared" si="74"/>
        <v/>
      </c>
      <c r="AZ51" s="1" t="str">
        <f t="shared" si="21"/>
        <v/>
      </c>
      <c r="BA51" s="1" t="str">
        <f t="shared" si="22"/>
        <v/>
      </c>
      <c r="BB51" s="1" t="str">
        <f t="shared" si="23"/>
        <v/>
      </c>
      <c r="BC51" s="1" t="str">
        <f t="shared" si="24"/>
        <v/>
      </c>
      <c r="BD51" s="1" t="str">
        <f t="shared" si="25"/>
        <v/>
      </c>
      <c r="BE51" s="1" t="str">
        <f t="shared" si="26"/>
        <v/>
      </c>
      <c r="BF51" s="1" t="str">
        <f t="shared" si="27"/>
        <v/>
      </c>
      <c r="BG51" s="1" t="str">
        <f t="shared" si="28"/>
        <v/>
      </c>
      <c r="BH51" s="1" t="str">
        <f t="shared" si="29"/>
        <v/>
      </c>
      <c r="BI51" s="1" t="str">
        <f t="shared" si="30"/>
        <v/>
      </c>
      <c r="BJ51" s="1" t="str">
        <f t="shared" si="31"/>
        <v/>
      </c>
      <c r="BK51" s="1" t="str">
        <f t="shared" si="32"/>
        <v/>
      </c>
      <c r="BL51" s="1" t="str">
        <f t="shared" si="33"/>
        <v/>
      </c>
      <c r="BM51" s="1" t="str">
        <f t="shared" si="34"/>
        <v/>
      </c>
      <c r="BN51" s="1" t="str">
        <f t="shared" si="35"/>
        <v/>
      </c>
      <c r="BO51" s="1" t="str">
        <f t="shared" si="36"/>
        <v/>
      </c>
      <c r="BP51" s="1" t="str">
        <f t="shared" si="37"/>
        <v/>
      </c>
    </row>
    <row r="52" spans="1:68">
      <c r="A52" s="1">
        <f t="shared" si="57"/>
        <v>50</v>
      </c>
      <c r="B52" s="34"/>
      <c r="C52" s="4">
        <v>1</v>
      </c>
      <c r="D52" s="4">
        <f t="shared" si="3"/>
        <v>12</v>
      </c>
      <c r="E52" s="4" t="s">
        <v>522</v>
      </c>
      <c r="F52" s="4">
        <v>4</v>
      </c>
      <c r="G52" s="4" t="s">
        <v>13</v>
      </c>
      <c r="H52" t="s">
        <v>345</v>
      </c>
      <c r="I52" s="123"/>
      <c r="J52" s="40">
        <v>5.3550000000000004</v>
      </c>
      <c r="K52" s="7" t="s">
        <v>120</v>
      </c>
      <c r="L52" s="4" t="s">
        <v>15</v>
      </c>
      <c r="M52" s="23">
        <v>5.3730000000000002</v>
      </c>
      <c r="N52" s="1" t="s">
        <v>471</v>
      </c>
      <c r="P52" s="23">
        <v>5.9729999999999999</v>
      </c>
      <c r="Q52" s="23">
        <v>5.9850000000000003</v>
      </c>
      <c r="R52" s="23">
        <v>5.165</v>
      </c>
      <c r="S52" s="23">
        <v>5.0599999999999996</v>
      </c>
      <c r="T52" s="23">
        <v>5.98</v>
      </c>
      <c r="U52" s="23">
        <v>5.9850000000000003</v>
      </c>
      <c r="V52" s="23">
        <v>5.6280000000000001</v>
      </c>
      <c r="W52" s="23">
        <v>5.617</v>
      </c>
      <c r="X52" s="23">
        <v>5.5069999999999997</v>
      </c>
      <c r="Y52" s="23">
        <v>5.4960000000000004</v>
      </c>
      <c r="Z52" s="126">
        <v>5.23</v>
      </c>
      <c r="AA52" s="126">
        <v>5.23</v>
      </c>
      <c r="AB52" s="126">
        <v>5.3470000000000004</v>
      </c>
      <c r="AC52" s="126">
        <v>5.3559999999999999</v>
      </c>
      <c r="AD52" s="126">
        <v>5.3479999999999999</v>
      </c>
      <c r="AE52" s="126">
        <v>5.34</v>
      </c>
      <c r="AF52" s="127">
        <v>5.3810000000000002</v>
      </c>
      <c r="AH52" s="1">
        <f>IF((P52&lt;&gt;"")*AND($J52&lt;&gt;"")*AND($H52&lt;&gt;"GD")*AND($L52&lt;&gt;"N"),P52-$J52,"")</f>
        <v>0.61799999999999944</v>
      </c>
      <c r="AI52" s="1">
        <f t="shared" si="60"/>
        <v>0.62999999999999989</v>
      </c>
      <c r="AJ52" s="1">
        <f t="shared" si="61"/>
        <v>-0.19000000000000039</v>
      </c>
      <c r="AK52" s="1">
        <f t="shared" si="62"/>
        <v>-0.29500000000000082</v>
      </c>
      <c r="AL52" s="1">
        <f t="shared" si="63"/>
        <v>0.625</v>
      </c>
      <c r="AM52" s="1">
        <f t="shared" si="64"/>
        <v>0.62999999999999989</v>
      </c>
      <c r="AN52" s="1">
        <f t="shared" si="65"/>
        <v>0.27299999999999969</v>
      </c>
      <c r="AO52" s="1">
        <f t="shared" si="66"/>
        <v>0.26199999999999957</v>
      </c>
      <c r="AP52" s="1">
        <f t="shared" si="67"/>
        <v>0.15199999999999925</v>
      </c>
      <c r="AQ52" s="1">
        <f t="shared" si="68"/>
        <v>0.14100000000000001</v>
      </c>
      <c r="AR52" s="1">
        <f t="shared" si="69"/>
        <v>-0.125</v>
      </c>
      <c r="AS52" s="1">
        <f t="shared" si="70"/>
        <v>-0.125</v>
      </c>
      <c r="AT52" s="1">
        <f t="shared" si="71"/>
        <v>-8.0000000000000071E-3</v>
      </c>
      <c r="AU52" s="1">
        <f t="shared" si="72"/>
        <v>9.9999999999944578E-4</v>
      </c>
      <c r="AV52" s="1">
        <f t="shared" si="73"/>
        <v>-7.0000000000005613E-3</v>
      </c>
      <c r="AW52" s="1">
        <f>IF((AE52&lt;&gt;"")*AND($J52&lt;&gt;"")*AND($H52&lt;&gt;"GD")*AND($L52&lt;&gt;"N"),AE52-$J52,"")</f>
        <v>-1.5000000000000568E-2</v>
      </c>
      <c r="AX52" s="1">
        <f t="shared" si="74"/>
        <v>2.5999999999999801E-2</v>
      </c>
      <c r="AZ52" s="1">
        <f t="shared" si="21"/>
        <v>0.61799999999999944</v>
      </c>
      <c r="BA52" s="1">
        <f t="shared" si="22"/>
        <v>0.62999999999999989</v>
      </c>
      <c r="BB52" s="1">
        <f t="shared" si="23"/>
        <v>0.19000000000000039</v>
      </c>
      <c r="BC52" s="1">
        <f t="shared" si="24"/>
        <v>0.29500000000000082</v>
      </c>
      <c r="BD52" s="1">
        <f t="shared" si="25"/>
        <v>0.625</v>
      </c>
      <c r="BE52" s="1">
        <f t="shared" si="26"/>
        <v>0.62999999999999989</v>
      </c>
      <c r="BF52" s="1">
        <f t="shared" si="27"/>
        <v>0.27299999999999969</v>
      </c>
      <c r="BG52" s="1">
        <f t="shared" si="28"/>
        <v>0.26199999999999957</v>
      </c>
      <c r="BH52" s="1">
        <f t="shared" si="29"/>
        <v>0.15199999999999925</v>
      </c>
      <c r="BI52" s="1">
        <f t="shared" si="30"/>
        <v>0.14100000000000001</v>
      </c>
      <c r="BJ52" s="1">
        <f t="shared" si="31"/>
        <v>0.125</v>
      </c>
      <c r="BK52" s="1">
        <f t="shared" si="32"/>
        <v>0.125</v>
      </c>
      <c r="BL52" s="1">
        <f t="shared" si="33"/>
        <v>8.0000000000000071E-3</v>
      </c>
      <c r="BM52" s="1">
        <f t="shared" si="34"/>
        <v>9.9999999999944578E-4</v>
      </c>
      <c r="BN52" s="1">
        <f t="shared" si="35"/>
        <v>7.0000000000005613E-3</v>
      </c>
      <c r="BO52" s="1">
        <f t="shared" si="36"/>
        <v>1.5000000000000568E-2</v>
      </c>
      <c r="BP52" s="1">
        <f t="shared" si="37"/>
        <v>2.5999999999999801E-2</v>
      </c>
    </row>
    <row r="53" spans="1:68">
      <c r="A53" s="1">
        <f t="shared" si="57"/>
        <v>51</v>
      </c>
      <c r="B53" s="34" t="s">
        <v>558</v>
      </c>
      <c r="C53" s="4">
        <v>3</v>
      </c>
      <c r="D53" s="4">
        <f t="shared" si="3"/>
        <v>35</v>
      </c>
      <c r="E53" s="4" t="s">
        <v>320</v>
      </c>
      <c r="F53" s="4">
        <v>2</v>
      </c>
      <c r="G53" s="4" t="s">
        <v>13</v>
      </c>
      <c r="I53" s="67">
        <v>7.0999999999999994E-2</v>
      </c>
      <c r="J53" s="40">
        <v>2.2919999999999998</v>
      </c>
      <c r="K53" s="7" t="s">
        <v>226</v>
      </c>
      <c r="L53" s="4" t="s">
        <v>15</v>
      </c>
      <c r="M53" s="23">
        <v>2.2839999999999998</v>
      </c>
      <c r="N53" s="1" t="s">
        <v>206</v>
      </c>
      <c r="P53" s="23">
        <v>2.69</v>
      </c>
      <c r="Q53" s="23">
        <v>2.2235</v>
      </c>
      <c r="R53" s="23">
        <v>2.0539999999999998</v>
      </c>
      <c r="S53" s="23">
        <v>1.2745</v>
      </c>
      <c r="T53" s="23">
        <v>2.6044999999999998</v>
      </c>
      <c r="U53" s="23">
        <v>2.5554999999999999</v>
      </c>
      <c r="V53" s="23">
        <v>2.5389999999999997</v>
      </c>
      <c r="W53" s="23">
        <v>2.427</v>
      </c>
      <c r="X53" s="23">
        <v>2.3410000000000002</v>
      </c>
      <c r="Y53" s="23">
        <v>2.2960000000000003</v>
      </c>
      <c r="Z53" s="126">
        <v>2.6040000000000001</v>
      </c>
      <c r="AA53" s="126">
        <v>2.2679999999999998</v>
      </c>
      <c r="AB53" s="126">
        <v>2.3090000000000002</v>
      </c>
      <c r="AC53" s="126">
        <v>2.35</v>
      </c>
      <c r="AD53" s="126">
        <v>2.282</v>
      </c>
      <c r="AE53" s="126">
        <v>2.3260000000000001</v>
      </c>
      <c r="AF53" s="127">
        <v>2.3359999999999999</v>
      </c>
      <c r="AH53" s="1">
        <f t="shared" ref="AH53:AH66" si="75">IF((P53&lt;&gt;"")*AND($J53&lt;&gt;"")*AND($H53&lt;&gt;"GD")*AND($L53&lt;&gt;"N"),P53-$J53,"")</f>
        <v>0.39800000000000013</v>
      </c>
      <c r="AI53" s="1">
        <f t="shared" si="60"/>
        <v>-6.8499999999999783E-2</v>
      </c>
      <c r="AJ53" s="1">
        <f t="shared" si="61"/>
        <v>-0.23799999999999999</v>
      </c>
      <c r="AK53" s="1">
        <f t="shared" si="62"/>
        <v>-1.0174999999999998</v>
      </c>
      <c r="AL53" s="1">
        <f t="shared" si="63"/>
        <v>0.3125</v>
      </c>
      <c r="AM53" s="1">
        <f t="shared" si="64"/>
        <v>0.26350000000000007</v>
      </c>
      <c r="AN53" s="1">
        <f t="shared" si="65"/>
        <v>0.24699999999999989</v>
      </c>
      <c r="AO53" s="1">
        <f t="shared" si="66"/>
        <v>0.13500000000000023</v>
      </c>
      <c r="AP53" s="1">
        <f t="shared" si="67"/>
        <v>4.9000000000000377E-2</v>
      </c>
      <c r="AQ53" s="1">
        <f t="shared" si="68"/>
        <v>4.0000000000004476E-3</v>
      </c>
      <c r="AR53" s="1">
        <f t="shared" si="69"/>
        <v>0.31200000000000028</v>
      </c>
      <c r="AS53" s="1">
        <f t="shared" si="70"/>
        <v>-2.4000000000000021E-2</v>
      </c>
      <c r="AT53" s="1">
        <f t="shared" si="71"/>
        <v>1.7000000000000348E-2</v>
      </c>
      <c r="AU53" s="1">
        <f t="shared" si="72"/>
        <v>5.8000000000000274E-2</v>
      </c>
      <c r="AV53" s="1">
        <f t="shared" si="73"/>
        <v>-9.9999999999997868E-3</v>
      </c>
      <c r="AW53" s="1">
        <f t="shared" ref="AW53:AW66" si="76">IF((AE53&lt;&gt;"")*AND($J53&lt;&gt;"")*AND($H53&lt;&gt;"GD")*AND($L53&lt;&gt;"N"),AE53-$J53,"")</f>
        <v>3.4000000000000252E-2</v>
      </c>
      <c r="AX53" s="1">
        <f t="shared" si="74"/>
        <v>4.4000000000000039E-2</v>
      </c>
      <c r="AZ53" s="1">
        <f t="shared" si="21"/>
        <v>0.39800000000000013</v>
      </c>
      <c r="BA53" s="1">
        <f t="shared" si="22"/>
        <v>6.8499999999999783E-2</v>
      </c>
      <c r="BB53" s="1">
        <f t="shared" si="23"/>
        <v>0.23799999999999999</v>
      </c>
      <c r="BC53" s="1">
        <f t="shared" si="24"/>
        <v>1.0174999999999998</v>
      </c>
      <c r="BD53" s="1">
        <f t="shared" si="25"/>
        <v>0.3125</v>
      </c>
      <c r="BE53" s="1">
        <f t="shared" si="26"/>
        <v>0.26350000000000007</v>
      </c>
      <c r="BF53" s="1">
        <f t="shared" si="27"/>
        <v>0.24699999999999989</v>
      </c>
      <c r="BG53" s="1">
        <f t="shared" si="28"/>
        <v>0.13500000000000023</v>
      </c>
      <c r="BH53" s="1">
        <f t="shared" si="29"/>
        <v>4.9000000000000377E-2</v>
      </c>
      <c r="BI53" s="1">
        <f t="shared" si="30"/>
        <v>4.0000000000004476E-3</v>
      </c>
      <c r="BJ53" s="1">
        <f t="shared" si="31"/>
        <v>0.31200000000000028</v>
      </c>
      <c r="BK53" s="1">
        <f t="shared" si="32"/>
        <v>2.4000000000000021E-2</v>
      </c>
      <c r="BL53" s="1">
        <f t="shared" si="33"/>
        <v>1.7000000000000348E-2</v>
      </c>
      <c r="BM53" s="1">
        <f t="shared" si="34"/>
        <v>5.8000000000000274E-2</v>
      </c>
      <c r="BN53" s="1">
        <f t="shared" si="35"/>
        <v>9.9999999999997868E-3</v>
      </c>
      <c r="BO53" s="1">
        <f t="shared" si="36"/>
        <v>3.4000000000000252E-2</v>
      </c>
      <c r="BP53" s="1">
        <f t="shared" si="37"/>
        <v>4.4000000000000039E-2</v>
      </c>
    </row>
    <row r="54" spans="1:68">
      <c r="A54" s="1">
        <f t="shared" si="57"/>
        <v>52</v>
      </c>
      <c r="B54" s="34"/>
      <c r="C54" s="4">
        <v>3</v>
      </c>
      <c r="D54" s="4">
        <f t="shared" si="3"/>
        <v>35</v>
      </c>
      <c r="E54" s="4" t="s">
        <v>104</v>
      </c>
      <c r="F54" s="4">
        <v>2</v>
      </c>
      <c r="G54" s="4" t="s">
        <v>13</v>
      </c>
      <c r="I54" s="67">
        <v>4.0000000000000001E-3</v>
      </c>
      <c r="J54" s="40">
        <v>3.0369999999999999</v>
      </c>
      <c r="K54" s="7" t="s">
        <v>226</v>
      </c>
      <c r="L54" s="4" t="s">
        <v>15</v>
      </c>
      <c r="M54" s="23">
        <v>3.0390000000000001</v>
      </c>
      <c r="N54" s="1" t="s">
        <v>206</v>
      </c>
      <c r="P54" s="23">
        <v>3.5779999999999998</v>
      </c>
      <c r="Q54" s="23">
        <v>2.8820000000000001</v>
      </c>
      <c r="R54" s="23">
        <v>3.1120000000000001</v>
      </c>
      <c r="S54" s="23">
        <v>2.2050000000000001</v>
      </c>
      <c r="T54" s="23">
        <v>3.2989999999999999</v>
      </c>
      <c r="U54" s="23">
        <v>3.1589999999999998</v>
      </c>
      <c r="V54" s="23">
        <v>3.2989999999999999</v>
      </c>
      <c r="W54" s="23">
        <v>3.1619999999999999</v>
      </c>
      <c r="X54" s="23">
        <v>3.0659999999999998</v>
      </c>
      <c r="Y54" s="23">
        <v>3.0489999999999999</v>
      </c>
      <c r="Z54" s="126">
        <v>3.444</v>
      </c>
      <c r="AA54" s="126">
        <v>2.9910000000000001</v>
      </c>
      <c r="AB54" s="126">
        <v>3.0129999999999999</v>
      </c>
      <c r="AC54" s="126">
        <v>3.0710000000000002</v>
      </c>
      <c r="AD54" s="126">
        <v>3.0249999999999999</v>
      </c>
      <c r="AE54" s="126">
        <v>3.0659999999999998</v>
      </c>
      <c r="AF54" s="127">
        <v>3.0680000000000001</v>
      </c>
      <c r="AH54" s="1">
        <f t="shared" si="75"/>
        <v>0.54099999999999993</v>
      </c>
      <c r="AI54" s="1">
        <f t="shared" si="60"/>
        <v>-0.1549999999999998</v>
      </c>
      <c r="AJ54" s="1">
        <f t="shared" si="61"/>
        <v>7.5000000000000178E-2</v>
      </c>
      <c r="AK54" s="1">
        <f t="shared" si="62"/>
        <v>-0.83199999999999985</v>
      </c>
      <c r="AL54" s="1">
        <f t="shared" si="63"/>
        <v>0.26200000000000001</v>
      </c>
      <c r="AM54" s="1">
        <f t="shared" si="64"/>
        <v>0.12199999999999989</v>
      </c>
      <c r="AN54" s="1">
        <f t="shared" si="65"/>
        <v>0.26200000000000001</v>
      </c>
      <c r="AO54" s="1">
        <f t="shared" si="66"/>
        <v>0.125</v>
      </c>
      <c r="AP54" s="1">
        <f t="shared" si="67"/>
        <v>2.8999999999999915E-2</v>
      </c>
      <c r="AQ54" s="1">
        <f t="shared" si="68"/>
        <v>1.2000000000000011E-2</v>
      </c>
      <c r="AR54" s="1">
        <f t="shared" si="69"/>
        <v>0.40700000000000003</v>
      </c>
      <c r="AS54" s="1">
        <f t="shared" si="70"/>
        <v>-4.5999999999999819E-2</v>
      </c>
      <c r="AT54" s="1">
        <f t="shared" si="71"/>
        <v>-2.4000000000000021E-2</v>
      </c>
      <c r="AU54" s="1">
        <f t="shared" si="72"/>
        <v>3.4000000000000252E-2</v>
      </c>
      <c r="AV54" s="1">
        <f t="shared" si="73"/>
        <v>-1.2000000000000011E-2</v>
      </c>
      <c r="AW54" s="1">
        <f t="shared" si="76"/>
        <v>2.8999999999999915E-2</v>
      </c>
      <c r="AX54" s="1">
        <f t="shared" si="74"/>
        <v>3.1000000000000139E-2</v>
      </c>
      <c r="AZ54" s="1">
        <f t="shared" si="21"/>
        <v>0.54099999999999993</v>
      </c>
      <c r="BA54" s="1">
        <f t="shared" si="22"/>
        <v>0.1549999999999998</v>
      </c>
      <c r="BB54" s="1">
        <f t="shared" si="23"/>
        <v>7.5000000000000178E-2</v>
      </c>
      <c r="BC54" s="1">
        <f t="shared" si="24"/>
        <v>0.83199999999999985</v>
      </c>
      <c r="BD54" s="1">
        <f t="shared" si="25"/>
        <v>0.26200000000000001</v>
      </c>
      <c r="BE54" s="1">
        <f t="shared" si="26"/>
        <v>0.12199999999999989</v>
      </c>
      <c r="BF54" s="1">
        <f t="shared" si="27"/>
        <v>0.26200000000000001</v>
      </c>
      <c r="BG54" s="1">
        <f t="shared" si="28"/>
        <v>0.125</v>
      </c>
      <c r="BH54" s="1">
        <f t="shared" si="29"/>
        <v>2.8999999999999915E-2</v>
      </c>
      <c r="BI54" s="1">
        <f t="shared" si="30"/>
        <v>1.2000000000000011E-2</v>
      </c>
      <c r="BJ54" s="1">
        <f t="shared" si="31"/>
        <v>0.40700000000000003</v>
      </c>
      <c r="BK54" s="1">
        <f t="shared" si="32"/>
        <v>4.5999999999999819E-2</v>
      </c>
      <c r="BL54" s="1">
        <f t="shared" si="33"/>
        <v>2.4000000000000021E-2</v>
      </c>
      <c r="BM54" s="1">
        <f t="shared" si="34"/>
        <v>3.4000000000000252E-2</v>
      </c>
      <c r="BN54" s="1">
        <f t="shared" si="35"/>
        <v>1.2000000000000011E-2</v>
      </c>
      <c r="BO54" s="1">
        <f t="shared" si="36"/>
        <v>2.8999999999999915E-2</v>
      </c>
      <c r="BP54" s="1">
        <f t="shared" si="37"/>
        <v>3.1000000000000139E-2</v>
      </c>
    </row>
    <row r="55" spans="1:68">
      <c r="A55" s="1">
        <f t="shared" si="57"/>
        <v>53</v>
      </c>
      <c r="B55" s="34"/>
      <c r="C55" s="4">
        <v>3</v>
      </c>
      <c r="D55" s="4">
        <f t="shared" si="3"/>
        <v>35</v>
      </c>
      <c r="E55" s="4" t="s">
        <v>103</v>
      </c>
      <c r="F55" s="4">
        <v>2</v>
      </c>
      <c r="G55" s="4" t="s">
        <v>13</v>
      </c>
      <c r="I55" s="123"/>
      <c r="J55" s="40">
        <v>3.82</v>
      </c>
      <c r="K55" s="7" t="s">
        <v>226</v>
      </c>
      <c r="L55" s="4" t="s">
        <v>15</v>
      </c>
      <c r="M55" s="23">
        <v>3.8119999999999998</v>
      </c>
      <c r="N55" s="1" t="s">
        <v>206</v>
      </c>
      <c r="P55" s="23">
        <v>4.4359999999999999</v>
      </c>
      <c r="Q55" s="23">
        <v>3.6309999999999998</v>
      </c>
      <c r="R55" s="23">
        <v>3.9950000000000001</v>
      </c>
      <c r="S55" s="23">
        <v>2.988</v>
      </c>
      <c r="T55" s="23">
        <v>4.165</v>
      </c>
      <c r="U55" s="23">
        <v>3.9740000000000002</v>
      </c>
      <c r="V55" s="23">
        <v>4.1559999999999997</v>
      </c>
      <c r="W55" s="23">
        <v>3.9950000000000001</v>
      </c>
      <c r="X55" s="23">
        <v>3.871</v>
      </c>
      <c r="Y55" s="23">
        <v>3.8420000000000001</v>
      </c>
      <c r="Z55" s="126">
        <v>4.2549999999999999</v>
      </c>
      <c r="AA55" s="126">
        <v>3.7730000000000001</v>
      </c>
      <c r="AB55" s="126">
        <v>3.8090000000000002</v>
      </c>
      <c r="AC55" s="126">
        <v>3.9009999999999998</v>
      </c>
      <c r="AD55" s="126">
        <v>3.823</v>
      </c>
      <c r="AE55" s="126">
        <v>3.86</v>
      </c>
      <c r="AF55" s="127">
        <v>3.8660000000000001</v>
      </c>
      <c r="AH55" s="1">
        <f t="shared" si="75"/>
        <v>0.6160000000000001</v>
      </c>
      <c r="AI55" s="1">
        <f t="shared" si="60"/>
        <v>-0.18900000000000006</v>
      </c>
      <c r="AJ55" s="1">
        <f t="shared" si="61"/>
        <v>0.17500000000000027</v>
      </c>
      <c r="AK55" s="1">
        <f t="shared" si="62"/>
        <v>-0.83199999999999985</v>
      </c>
      <c r="AL55" s="1">
        <f t="shared" si="63"/>
        <v>0.3450000000000002</v>
      </c>
      <c r="AM55" s="1">
        <f t="shared" si="64"/>
        <v>0.15400000000000036</v>
      </c>
      <c r="AN55" s="1">
        <f t="shared" si="65"/>
        <v>0.33599999999999985</v>
      </c>
      <c r="AO55" s="1">
        <f t="shared" si="66"/>
        <v>0.17500000000000027</v>
      </c>
      <c r="AP55" s="1">
        <f t="shared" si="67"/>
        <v>5.1000000000000156E-2</v>
      </c>
      <c r="AQ55" s="1">
        <f t="shared" si="68"/>
        <v>2.2000000000000242E-2</v>
      </c>
      <c r="AR55" s="1">
        <f t="shared" si="69"/>
        <v>0.43500000000000005</v>
      </c>
      <c r="AS55" s="1">
        <f t="shared" si="70"/>
        <v>-4.6999999999999709E-2</v>
      </c>
      <c r="AT55" s="1">
        <f t="shared" si="71"/>
        <v>-1.0999999999999677E-2</v>
      </c>
      <c r="AU55" s="1">
        <f t="shared" si="72"/>
        <v>8.0999999999999961E-2</v>
      </c>
      <c r="AV55" s="1">
        <f t="shared" si="73"/>
        <v>3.0000000000001137E-3</v>
      </c>
      <c r="AW55" s="1">
        <f t="shared" si="76"/>
        <v>4.0000000000000036E-2</v>
      </c>
      <c r="AX55" s="1">
        <f t="shared" si="74"/>
        <v>4.6000000000000263E-2</v>
      </c>
      <c r="AZ55" s="1">
        <f t="shared" si="21"/>
        <v>0.6160000000000001</v>
      </c>
      <c r="BA55" s="1">
        <f t="shared" si="22"/>
        <v>0.18900000000000006</v>
      </c>
      <c r="BB55" s="1">
        <f t="shared" si="23"/>
        <v>0.17500000000000027</v>
      </c>
      <c r="BC55" s="1">
        <f t="shared" si="24"/>
        <v>0.83199999999999985</v>
      </c>
      <c r="BD55" s="1">
        <f t="shared" si="25"/>
        <v>0.3450000000000002</v>
      </c>
      <c r="BE55" s="1">
        <f t="shared" si="26"/>
        <v>0.15400000000000036</v>
      </c>
      <c r="BF55" s="1">
        <f t="shared" si="27"/>
        <v>0.33599999999999985</v>
      </c>
      <c r="BG55" s="1">
        <f t="shared" si="28"/>
        <v>0.17500000000000027</v>
      </c>
      <c r="BH55" s="1">
        <f t="shared" si="29"/>
        <v>5.1000000000000156E-2</v>
      </c>
      <c r="BI55" s="1">
        <f t="shared" si="30"/>
        <v>2.2000000000000242E-2</v>
      </c>
      <c r="BJ55" s="1">
        <f t="shared" si="31"/>
        <v>0.43500000000000005</v>
      </c>
      <c r="BK55" s="1">
        <f t="shared" si="32"/>
        <v>4.6999999999999709E-2</v>
      </c>
      <c r="BL55" s="1">
        <f t="shared" si="33"/>
        <v>1.0999999999999677E-2</v>
      </c>
      <c r="BM55" s="1">
        <f t="shared" si="34"/>
        <v>8.0999999999999961E-2</v>
      </c>
      <c r="BN55" s="1">
        <f t="shared" si="35"/>
        <v>3.0000000000001137E-3</v>
      </c>
      <c r="BO55" s="1">
        <f t="shared" si="36"/>
        <v>4.0000000000000036E-2</v>
      </c>
      <c r="BP55" s="1">
        <f t="shared" si="37"/>
        <v>4.6000000000000263E-2</v>
      </c>
    </row>
    <row r="56" spans="1:68">
      <c r="A56" s="1">
        <f t="shared" si="57"/>
        <v>54</v>
      </c>
      <c r="B56" s="34" t="s">
        <v>523</v>
      </c>
      <c r="C56" s="4">
        <v>1</v>
      </c>
      <c r="D56" s="4">
        <f t="shared" si="3"/>
        <v>12</v>
      </c>
      <c r="E56" s="1" t="s">
        <v>519</v>
      </c>
      <c r="F56" s="1">
        <v>2</v>
      </c>
      <c r="G56" s="1" t="s">
        <v>13</v>
      </c>
      <c r="H56" s="1"/>
      <c r="I56" s="1">
        <v>1.7999999999999999E-2</v>
      </c>
      <c r="J56" s="40">
        <v>2.911</v>
      </c>
      <c r="K56" s="7" t="s">
        <v>211</v>
      </c>
      <c r="L56" s="4" t="s">
        <v>15</v>
      </c>
      <c r="M56" s="23">
        <v>2.8990000000000005</v>
      </c>
      <c r="N56" s="1" t="s">
        <v>471</v>
      </c>
      <c r="O56" s="1"/>
      <c r="P56" s="23">
        <v>3.3295000000000003</v>
      </c>
      <c r="Q56" s="23">
        <v>3.1965000000000003</v>
      </c>
      <c r="R56" s="45"/>
      <c r="S56" s="45"/>
      <c r="T56" s="23">
        <v>3.3245</v>
      </c>
      <c r="U56" s="23">
        <v>3.2975000000000003</v>
      </c>
      <c r="V56" s="23">
        <v>3.2264999999999997</v>
      </c>
      <c r="W56" s="23">
        <v>3.21</v>
      </c>
      <c r="X56" s="23">
        <v>3.1150000000000002</v>
      </c>
      <c r="Y56" s="23">
        <v>3.097</v>
      </c>
      <c r="Z56" s="126">
        <v>3.2040000000000002</v>
      </c>
      <c r="AA56" s="126">
        <v>2.6949999999999998</v>
      </c>
      <c r="AB56" s="126">
        <v>2.8889999999999998</v>
      </c>
      <c r="AC56" s="126">
        <v>2.9590000000000001</v>
      </c>
      <c r="AD56" s="126">
        <v>2.952</v>
      </c>
      <c r="AE56" s="126">
        <v>2.867</v>
      </c>
      <c r="AF56" s="127">
        <v>2.92</v>
      </c>
      <c r="AH56" s="1">
        <f t="shared" si="75"/>
        <v>0.41850000000000032</v>
      </c>
      <c r="AI56" s="1">
        <f t="shared" si="60"/>
        <v>0.28550000000000031</v>
      </c>
      <c r="AJ56" s="1" t="str">
        <f t="shared" si="61"/>
        <v/>
      </c>
      <c r="AK56" s="1" t="str">
        <f t="shared" si="62"/>
        <v/>
      </c>
      <c r="AL56" s="1">
        <f t="shared" si="63"/>
        <v>0.41349999999999998</v>
      </c>
      <c r="AM56" s="1">
        <f t="shared" si="64"/>
        <v>0.38650000000000029</v>
      </c>
      <c r="AN56" s="1">
        <f t="shared" si="65"/>
        <v>0.31549999999999967</v>
      </c>
      <c r="AO56" s="1">
        <f t="shared" si="66"/>
        <v>0.29899999999999993</v>
      </c>
      <c r="AP56" s="1">
        <f t="shared" si="67"/>
        <v>0.20400000000000018</v>
      </c>
      <c r="AQ56" s="1">
        <f t="shared" si="68"/>
        <v>0.18599999999999994</v>
      </c>
      <c r="AR56" s="1">
        <f t="shared" si="69"/>
        <v>0.29300000000000015</v>
      </c>
      <c r="AS56" s="1">
        <f t="shared" si="70"/>
        <v>-0.21600000000000019</v>
      </c>
      <c r="AT56" s="1">
        <f t="shared" si="71"/>
        <v>-2.2000000000000242E-2</v>
      </c>
      <c r="AU56" s="1">
        <f t="shared" si="72"/>
        <v>4.8000000000000043E-2</v>
      </c>
      <c r="AV56" s="1">
        <f t="shared" si="73"/>
        <v>4.0999999999999925E-2</v>
      </c>
      <c r="AW56" s="1">
        <f t="shared" si="76"/>
        <v>-4.4000000000000039E-2</v>
      </c>
      <c r="AX56" s="1">
        <f t="shared" si="74"/>
        <v>8.999999999999897E-3</v>
      </c>
      <c r="AZ56" s="1">
        <f t="shared" si="21"/>
        <v>0.41850000000000032</v>
      </c>
      <c r="BA56" s="1">
        <f t="shared" si="22"/>
        <v>0.28550000000000031</v>
      </c>
      <c r="BB56" s="1" t="str">
        <f t="shared" si="23"/>
        <v/>
      </c>
      <c r="BC56" s="1" t="str">
        <f t="shared" si="24"/>
        <v/>
      </c>
      <c r="BD56" s="1">
        <f t="shared" si="25"/>
        <v>0.41349999999999998</v>
      </c>
      <c r="BE56" s="1">
        <f t="shared" si="26"/>
        <v>0.38650000000000029</v>
      </c>
      <c r="BF56" s="1">
        <f t="shared" si="27"/>
        <v>0.31549999999999967</v>
      </c>
      <c r="BG56" s="1">
        <f t="shared" si="28"/>
        <v>0.29899999999999993</v>
      </c>
      <c r="BH56" s="1">
        <f t="shared" si="29"/>
        <v>0.20400000000000018</v>
      </c>
      <c r="BI56" s="1">
        <f t="shared" si="30"/>
        <v>0.18599999999999994</v>
      </c>
      <c r="BJ56" s="1">
        <f t="shared" si="31"/>
        <v>0.29300000000000015</v>
      </c>
      <c r="BK56" s="1">
        <f t="shared" si="32"/>
        <v>0.21600000000000019</v>
      </c>
      <c r="BL56" s="1">
        <f t="shared" si="33"/>
        <v>2.2000000000000242E-2</v>
      </c>
      <c r="BM56" s="1">
        <f t="shared" si="34"/>
        <v>4.8000000000000043E-2</v>
      </c>
      <c r="BN56" s="1">
        <f t="shared" si="35"/>
        <v>4.0999999999999925E-2</v>
      </c>
      <c r="BO56" s="1">
        <f t="shared" si="36"/>
        <v>4.4000000000000039E-2</v>
      </c>
      <c r="BP56" s="1">
        <f t="shared" si="37"/>
        <v>8.999999999999897E-3</v>
      </c>
    </row>
    <row r="57" spans="1:68">
      <c r="A57" s="1">
        <f t="shared" si="57"/>
        <v>55</v>
      </c>
      <c r="B57" s="34"/>
      <c r="C57" s="4">
        <v>1</v>
      </c>
      <c r="D57" s="4">
        <f t="shared" si="3"/>
        <v>12</v>
      </c>
      <c r="E57" s="4" t="s">
        <v>524</v>
      </c>
      <c r="F57" s="1">
        <v>2</v>
      </c>
      <c r="G57" s="1" t="s">
        <v>13</v>
      </c>
      <c r="H57" s="1"/>
      <c r="I57" s="123"/>
      <c r="J57" s="40">
        <v>3.2949999999999999</v>
      </c>
      <c r="K57" s="7" t="s">
        <v>211</v>
      </c>
      <c r="L57" s="4" t="s">
        <v>15</v>
      </c>
      <c r="M57" s="23">
        <v>3.2879999999999998</v>
      </c>
      <c r="N57" s="1" t="s">
        <v>471</v>
      </c>
      <c r="O57" s="1"/>
      <c r="P57" s="45"/>
      <c r="Q57" s="45"/>
      <c r="R57" s="45"/>
      <c r="S57" s="45"/>
      <c r="T57" s="45"/>
      <c r="U57" s="45"/>
      <c r="V57" s="23">
        <v>4.5789999999999997</v>
      </c>
      <c r="W57" s="23">
        <v>4.391</v>
      </c>
      <c r="X57" s="23">
        <v>3.6110000000000002</v>
      </c>
      <c r="Y57" s="23">
        <v>3.5459999999999998</v>
      </c>
      <c r="Z57" s="126">
        <v>3.2189999999999999</v>
      </c>
      <c r="AA57" s="126">
        <v>3.093</v>
      </c>
      <c r="AB57" s="126">
        <v>3.246</v>
      </c>
      <c r="AC57" s="126">
        <v>3.3140000000000001</v>
      </c>
      <c r="AD57" s="126">
        <v>3.3090000000000002</v>
      </c>
      <c r="AE57" s="126">
        <v>3.2610000000000001</v>
      </c>
      <c r="AF57" s="127">
        <v>3.3050000000000002</v>
      </c>
      <c r="AH57" s="1" t="str">
        <f t="shared" si="75"/>
        <v/>
      </c>
      <c r="AI57" s="1" t="str">
        <f t="shared" si="60"/>
        <v/>
      </c>
      <c r="AJ57" s="1" t="str">
        <f t="shared" si="61"/>
        <v/>
      </c>
      <c r="AK57" s="1" t="str">
        <f t="shared" si="62"/>
        <v/>
      </c>
      <c r="AL57" s="1" t="str">
        <f t="shared" si="63"/>
        <v/>
      </c>
      <c r="AM57" s="1" t="str">
        <f t="shared" si="64"/>
        <v/>
      </c>
      <c r="AN57" s="1">
        <f t="shared" si="65"/>
        <v>1.2839999999999998</v>
      </c>
      <c r="AO57" s="1">
        <f t="shared" si="66"/>
        <v>1.0960000000000001</v>
      </c>
      <c r="AP57" s="1">
        <f t="shared" si="67"/>
        <v>0.31600000000000028</v>
      </c>
      <c r="AQ57" s="1">
        <f t="shared" si="68"/>
        <v>0.25099999999999989</v>
      </c>
      <c r="AR57" s="1">
        <f t="shared" si="69"/>
        <v>-7.6000000000000068E-2</v>
      </c>
      <c r="AS57" s="1">
        <f t="shared" si="70"/>
        <v>-0.20199999999999996</v>
      </c>
      <c r="AT57" s="1">
        <f t="shared" si="71"/>
        <v>-4.8999999999999932E-2</v>
      </c>
      <c r="AU57" s="1">
        <f t="shared" si="72"/>
        <v>1.9000000000000128E-2</v>
      </c>
      <c r="AV57" s="1">
        <f t="shared" si="73"/>
        <v>1.4000000000000234E-2</v>
      </c>
      <c r="AW57" s="1">
        <f t="shared" si="76"/>
        <v>-3.3999999999999808E-2</v>
      </c>
      <c r="AX57" s="1">
        <f t="shared" si="74"/>
        <v>1.0000000000000231E-2</v>
      </c>
      <c r="AZ57" s="1" t="str">
        <f t="shared" si="21"/>
        <v/>
      </c>
      <c r="BA57" s="1" t="str">
        <f t="shared" si="22"/>
        <v/>
      </c>
      <c r="BB57" s="1" t="str">
        <f t="shared" si="23"/>
        <v/>
      </c>
      <c r="BC57" s="1" t="str">
        <f t="shared" si="24"/>
        <v/>
      </c>
      <c r="BD57" s="1" t="str">
        <f t="shared" si="25"/>
        <v/>
      </c>
      <c r="BE57" s="1" t="str">
        <f t="shared" si="26"/>
        <v/>
      </c>
      <c r="BF57" s="1">
        <f t="shared" si="27"/>
        <v>1.2839999999999998</v>
      </c>
      <c r="BG57" s="1">
        <f t="shared" si="28"/>
        <v>1.0960000000000001</v>
      </c>
      <c r="BH57" s="1">
        <f t="shared" si="29"/>
        <v>0.31600000000000028</v>
      </c>
      <c r="BI57" s="1">
        <f t="shared" si="30"/>
        <v>0.25099999999999989</v>
      </c>
      <c r="BJ57" s="1">
        <f t="shared" si="31"/>
        <v>7.6000000000000068E-2</v>
      </c>
      <c r="BK57" s="1">
        <f t="shared" si="32"/>
        <v>0.20199999999999996</v>
      </c>
      <c r="BL57" s="1">
        <f t="shared" si="33"/>
        <v>4.8999999999999932E-2</v>
      </c>
      <c r="BM57" s="1">
        <f t="shared" si="34"/>
        <v>1.9000000000000128E-2</v>
      </c>
      <c r="BN57" s="1">
        <f t="shared" si="35"/>
        <v>1.4000000000000234E-2</v>
      </c>
      <c r="BO57" s="1">
        <f t="shared" si="36"/>
        <v>3.3999999999999808E-2</v>
      </c>
      <c r="BP57" s="1">
        <f t="shared" si="37"/>
        <v>1.0000000000000231E-2</v>
      </c>
    </row>
    <row r="58" spans="1:68">
      <c r="A58" s="1">
        <f t="shared" si="57"/>
        <v>56</v>
      </c>
      <c r="B58" s="34"/>
      <c r="C58" s="4">
        <v>1</v>
      </c>
      <c r="D58" s="4">
        <f t="shared" si="3"/>
        <v>12</v>
      </c>
      <c r="E58" s="4" t="s">
        <v>517</v>
      </c>
      <c r="F58" s="1">
        <v>2</v>
      </c>
      <c r="G58" s="1" t="s">
        <v>13</v>
      </c>
      <c r="H58" s="1"/>
      <c r="I58" s="1">
        <v>5.0000000000000001E-3</v>
      </c>
      <c r="J58" s="40">
        <v>3.9820000000000002</v>
      </c>
      <c r="K58" s="7" t="s">
        <v>211</v>
      </c>
      <c r="L58" s="4" t="s">
        <v>15</v>
      </c>
      <c r="M58" s="23">
        <v>3.9660000000000002</v>
      </c>
      <c r="N58" s="1" t="s">
        <v>471</v>
      </c>
      <c r="O58" s="1"/>
      <c r="P58" s="45"/>
      <c r="Q58" s="45"/>
      <c r="R58" s="45"/>
      <c r="S58" s="45"/>
      <c r="T58" s="45"/>
      <c r="U58" s="45"/>
      <c r="V58" s="23">
        <v>5.4720000000000004</v>
      </c>
      <c r="W58" s="23">
        <v>5.3559999999999999</v>
      </c>
      <c r="X58" s="23">
        <v>4.4489999999999998</v>
      </c>
      <c r="Y58" s="23">
        <v>4.4039999999999999</v>
      </c>
      <c r="Z58" s="126">
        <v>4.2229999999999999</v>
      </c>
      <c r="AA58" s="126">
        <v>3.823</v>
      </c>
      <c r="AB58" s="126">
        <v>3.9980000000000002</v>
      </c>
      <c r="AC58" s="126">
        <v>4.1639999999999997</v>
      </c>
      <c r="AD58" s="126">
        <v>4.1289999999999996</v>
      </c>
      <c r="AE58" s="126">
        <v>3.976</v>
      </c>
      <c r="AF58" s="127">
        <v>4.0339999999999998</v>
      </c>
      <c r="AH58" s="1" t="str">
        <f t="shared" si="75"/>
        <v/>
      </c>
      <c r="AI58" s="1" t="str">
        <f t="shared" si="60"/>
        <v/>
      </c>
      <c r="AJ58" s="1" t="str">
        <f t="shared" si="61"/>
        <v/>
      </c>
      <c r="AK58" s="1" t="str">
        <f t="shared" si="62"/>
        <v/>
      </c>
      <c r="AL58" s="1" t="str">
        <f t="shared" si="63"/>
        <v/>
      </c>
      <c r="AM58" s="1" t="str">
        <f t="shared" si="64"/>
        <v/>
      </c>
      <c r="AN58" s="1">
        <f t="shared" si="65"/>
        <v>1.4900000000000002</v>
      </c>
      <c r="AO58" s="1">
        <f t="shared" si="66"/>
        <v>1.3739999999999997</v>
      </c>
      <c r="AP58" s="1">
        <f t="shared" si="67"/>
        <v>0.46699999999999964</v>
      </c>
      <c r="AQ58" s="1">
        <f t="shared" si="68"/>
        <v>0.42199999999999971</v>
      </c>
      <c r="AR58" s="1">
        <f t="shared" si="69"/>
        <v>0.24099999999999966</v>
      </c>
      <c r="AS58" s="1">
        <f t="shared" si="70"/>
        <v>-0.15900000000000025</v>
      </c>
      <c r="AT58" s="1">
        <f t="shared" si="71"/>
        <v>1.6000000000000014E-2</v>
      </c>
      <c r="AU58" s="1">
        <f t="shared" si="72"/>
        <v>0.1819999999999995</v>
      </c>
      <c r="AV58" s="1">
        <f t="shared" si="73"/>
        <v>0.14699999999999935</v>
      </c>
      <c r="AW58" s="1">
        <f t="shared" si="76"/>
        <v>-6.0000000000002274E-3</v>
      </c>
      <c r="AX58" s="1">
        <f t="shared" si="74"/>
        <v>5.1999999999999602E-2</v>
      </c>
      <c r="AZ58" s="1" t="str">
        <f t="shared" si="21"/>
        <v/>
      </c>
      <c r="BA58" s="1" t="str">
        <f t="shared" si="22"/>
        <v/>
      </c>
      <c r="BB58" s="1" t="str">
        <f t="shared" si="23"/>
        <v/>
      </c>
      <c r="BC58" s="1" t="str">
        <f t="shared" si="24"/>
        <v/>
      </c>
      <c r="BD58" s="1" t="str">
        <f t="shared" si="25"/>
        <v/>
      </c>
      <c r="BE58" s="1" t="str">
        <f t="shared" si="26"/>
        <v/>
      </c>
      <c r="BF58" s="1">
        <f t="shared" si="27"/>
        <v>1.4900000000000002</v>
      </c>
      <c r="BG58" s="1">
        <f t="shared" si="28"/>
        <v>1.3739999999999997</v>
      </c>
      <c r="BH58" s="1">
        <f t="shared" si="29"/>
        <v>0.46699999999999964</v>
      </c>
      <c r="BI58" s="1">
        <f t="shared" si="30"/>
        <v>0.42199999999999971</v>
      </c>
      <c r="BJ58" s="1">
        <f t="shared" si="31"/>
        <v>0.24099999999999966</v>
      </c>
      <c r="BK58" s="1">
        <f t="shared" si="32"/>
        <v>0.15900000000000025</v>
      </c>
      <c r="BL58" s="1">
        <f t="shared" si="33"/>
        <v>1.6000000000000014E-2</v>
      </c>
      <c r="BM58" s="1">
        <f t="shared" si="34"/>
        <v>0.1819999999999995</v>
      </c>
      <c r="BN58" s="1">
        <f t="shared" si="35"/>
        <v>0.14699999999999935</v>
      </c>
      <c r="BO58" s="1">
        <f t="shared" si="36"/>
        <v>6.0000000000002274E-3</v>
      </c>
      <c r="BP58" s="1">
        <f t="shared" si="37"/>
        <v>5.1999999999999602E-2</v>
      </c>
    </row>
    <row r="59" spans="1:68">
      <c r="A59" s="1">
        <f t="shared" si="57"/>
        <v>57</v>
      </c>
      <c r="B59" s="34"/>
      <c r="C59" s="4">
        <v>1</v>
      </c>
      <c r="D59" s="4">
        <f t="shared" si="3"/>
        <v>12</v>
      </c>
      <c r="E59" s="4" t="s">
        <v>517</v>
      </c>
      <c r="F59" s="1">
        <v>2</v>
      </c>
      <c r="G59" s="1" t="s">
        <v>16</v>
      </c>
      <c r="H59" s="1"/>
      <c r="I59" s="1">
        <v>3.9E-2</v>
      </c>
      <c r="J59" s="40">
        <v>6.4939999999999998</v>
      </c>
      <c r="K59" s="7" t="s">
        <v>211</v>
      </c>
      <c r="L59" s="4" t="s">
        <v>15</v>
      </c>
      <c r="M59" s="23">
        <v>6.5109999999999992</v>
      </c>
      <c r="N59" s="1" t="s">
        <v>471</v>
      </c>
      <c r="O59" s="1"/>
      <c r="P59" s="23">
        <v>6.8070000000000004</v>
      </c>
      <c r="Q59" s="23">
        <v>6.585</v>
      </c>
      <c r="R59" s="23">
        <v>6.43</v>
      </c>
      <c r="S59" s="23">
        <v>6.2320000000000002</v>
      </c>
      <c r="T59" s="23">
        <v>6.7539999999999996</v>
      </c>
      <c r="U59" s="23">
        <v>6.7110000000000003</v>
      </c>
      <c r="V59" s="23">
        <v>6.548</v>
      </c>
      <c r="W59" s="23">
        <v>6.5330000000000004</v>
      </c>
      <c r="X59" s="23">
        <v>6.5</v>
      </c>
      <c r="Y59" s="23">
        <v>6.4969999999999999</v>
      </c>
      <c r="Z59" s="126">
        <v>6.0620000000000003</v>
      </c>
      <c r="AA59" s="126">
        <v>6.5179999999999998</v>
      </c>
      <c r="AB59" s="126">
        <v>6.5010000000000003</v>
      </c>
      <c r="AC59" s="126">
        <v>6.4619999999999997</v>
      </c>
      <c r="AD59" s="126">
        <v>6.4420000000000002</v>
      </c>
      <c r="AE59" s="126">
        <v>6.5140000000000002</v>
      </c>
      <c r="AF59" s="127">
        <v>6.5110000000000001</v>
      </c>
      <c r="AH59" s="1">
        <f t="shared" si="75"/>
        <v>0.31300000000000061</v>
      </c>
      <c r="AI59" s="1">
        <f t="shared" si="60"/>
        <v>9.1000000000000192E-2</v>
      </c>
      <c r="AJ59" s="1">
        <f t="shared" si="61"/>
        <v>-6.4000000000000057E-2</v>
      </c>
      <c r="AK59" s="1">
        <f t="shared" si="62"/>
        <v>-0.26199999999999957</v>
      </c>
      <c r="AL59" s="1">
        <f t="shared" si="63"/>
        <v>0.25999999999999979</v>
      </c>
      <c r="AM59" s="1">
        <f t="shared" si="64"/>
        <v>0.21700000000000053</v>
      </c>
      <c r="AN59" s="1">
        <f t="shared" si="65"/>
        <v>5.400000000000027E-2</v>
      </c>
      <c r="AO59" s="1">
        <f t="shared" si="66"/>
        <v>3.900000000000059E-2</v>
      </c>
      <c r="AP59" s="1">
        <f t="shared" si="67"/>
        <v>6.0000000000002274E-3</v>
      </c>
      <c r="AQ59" s="1">
        <f t="shared" si="68"/>
        <v>3.0000000000001137E-3</v>
      </c>
      <c r="AR59" s="1">
        <f t="shared" si="69"/>
        <v>-0.4319999999999995</v>
      </c>
      <c r="AS59" s="1">
        <f t="shared" si="70"/>
        <v>2.4000000000000021E-2</v>
      </c>
      <c r="AT59" s="1">
        <f t="shared" si="71"/>
        <v>7.0000000000005613E-3</v>
      </c>
      <c r="AU59" s="1">
        <f t="shared" si="72"/>
        <v>-3.2000000000000028E-2</v>
      </c>
      <c r="AV59" s="1">
        <f t="shared" si="73"/>
        <v>-5.1999999999999602E-2</v>
      </c>
      <c r="AW59" s="1">
        <f t="shared" si="76"/>
        <v>2.0000000000000462E-2</v>
      </c>
      <c r="AX59" s="1">
        <f t="shared" si="74"/>
        <v>1.7000000000000348E-2</v>
      </c>
      <c r="AZ59" s="1">
        <f t="shared" si="21"/>
        <v>0.31300000000000061</v>
      </c>
      <c r="BA59" s="1">
        <f t="shared" si="22"/>
        <v>9.1000000000000192E-2</v>
      </c>
      <c r="BB59" s="1">
        <f t="shared" si="23"/>
        <v>6.4000000000000057E-2</v>
      </c>
      <c r="BC59" s="1">
        <f t="shared" si="24"/>
        <v>0.26199999999999957</v>
      </c>
      <c r="BD59" s="1">
        <f t="shared" si="25"/>
        <v>0.25999999999999979</v>
      </c>
      <c r="BE59" s="1">
        <f t="shared" si="26"/>
        <v>0.21700000000000053</v>
      </c>
      <c r="BF59" s="1">
        <f t="shared" si="27"/>
        <v>5.400000000000027E-2</v>
      </c>
      <c r="BG59" s="1">
        <f t="shared" si="28"/>
        <v>3.900000000000059E-2</v>
      </c>
      <c r="BH59" s="1">
        <f t="shared" si="29"/>
        <v>6.0000000000002274E-3</v>
      </c>
      <c r="BI59" s="1">
        <f t="shared" si="30"/>
        <v>3.0000000000001137E-3</v>
      </c>
      <c r="BJ59" s="1">
        <f t="shared" si="31"/>
        <v>0.4319999999999995</v>
      </c>
      <c r="BK59" s="1">
        <f t="shared" si="32"/>
        <v>2.4000000000000021E-2</v>
      </c>
      <c r="BL59" s="1">
        <f t="shared" si="33"/>
        <v>7.0000000000005613E-3</v>
      </c>
      <c r="BM59" s="1">
        <f t="shared" si="34"/>
        <v>3.2000000000000028E-2</v>
      </c>
      <c r="BN59" s="1">
        <f t="shared" si="35"/>
        <v>5.1999999999999602E-2</v>
      </c>
      <c r="BO59" s="1">
        <f t="shared" si="36"/>
        <v>2.0000000000000462E-2</v>
      </c>
      <c r="BP59" s="1">
        <f t="shared" si="37"/>
        <v>1.7000000000000348E-2</v>
      </c>
    </row>
    <row r="60" spans="1:68">
      <c r="A60" s="1">
        <f t="shared" si="57"/>
        <v>58</v>
      </c>
      <c r="B60" s="34"/>
      <c r="C60" s="4">
        <v>1</v>
      </c>
      <c r="D60" s="4">
        <f t="shared" si="3"/>
        <v>12</v>
      </c>
      <c r="E60" s="4" t="s">
        <v>525</v>
      </c>
      <c r="F60" s="1">
        <v>4</v>
      </c>
      <c r="G60" s="1" t="s">
        <v>13</v>
      </c>
      <c r="H60" s="1"/>
      <c r="I60" s="123"/>
      <c r="J60" s="40">
        <v>0.72</v>
      </c>
      <c r="K60" s="7" t="s">
        <v>211</v>
      </c>
      <c r="L60" s="4" t="s">
        <v>15</v>
      </c>
      <c r="M60" s="23">
        <v>0.74399999999999988</v>
      </c>
      <c r="N60" s="1" t="s">
        <v>471</v>
      </c>
      <c r="O60" s="1"/>
      <c r="P60" s="23">
        <v>1.2789999999999999</v>
      </c>
      <c r="Q60" s="23">
        <v>1.2609999999999999</v>
      </c>
      <c r="R60" s="23">
        <v>0.32500000000000001</v>
      </c>
      <c r="S60" s="23">
        <v>8.4000000000000005E-2</v>
      </c>
      <c r="T60" s="23">
        <v>1.129</v>
      </c>
      <c r="U60" s="23">
        <v>1.284</v>
      </c>
      <c r="V60" s="23">
        <v>1.0349999999999999</v>
      </c>
      <c r="W60" s="23">
        <v>1.0029999999999999</v>
      </c>
      <c r="X60" s="23">
        <v>0.88100000000000001</v>
      </c>
      <c r="Y60" s="23">
        <v>0.85499999999999998</v>
      </c>
      <c r="Z60" s="126">
        <v>0.26100000000000001</v>
      </c>
      <c r="AA60" s="126">
        <v>0.51100000000000001</v>
      </c>
      <c r="AB60" s="126">
        <v>0.58799999999999997</v>
      </c>
      <c r="AC60" s="126">
        <v>0.66200000000000003</v>
      </c>
      <c r="AD60" s="126">
        <v>0.68300000000000005</v>
      </c>
      <c r="AE60" s="126">
        <v>0.67300000000000004</v>
      </c>
      <c r="AF60" s="127">
        <v>0.67900000000000005</v>
      </c>
      <c r="AH60" s="1">
        <f t="shared" si="75"/>
        <v>0.55899999999999994</v>
      </c>
      <c r="AI60" s="1">
        <f t="shared" si="60"/>
        <v>0.54099999999999993</v>
      </c>
      <c r="AJ60" s="1">
        <f t="shared" si="61"/>
        <v>-0.39499999999999996</v>
      </c>
      <c r="AK60" s="1">
        <f t="shared" si="62"/>
        <v>-0.63600000000000001</v>
      </c>
      <c r="AL60" s="1">
        <f t="shared" si="63"/>
        <v>0.40900000000000003</v>
      </c>
      <c r="AM60" s="1">
        <f t="shared" si="64"/>
        <v>0.56400000000000006</v>
      </c>
      <c r="AN60" s="1">
        <f t="shared" si="65"/>
        <v>0.31499999999999995</v>
      </c>
      <c r="AO60" s="1">
        <f t="shared" si="66"/>
        <v>0.28299999999999992</v>
      </c>
      <c r="AP60" s="1">
        <f t="shared" si="67"/>
        <v>0.16100000000000003</v>
      </c>
      <c r="AQ60" s="1">
        <f t="shared" si="68"/>
        <v>0.13500000000000001</v>
      </c>
      <c r="AR60" s="1">
        <f t="shared" si="69"/>
        <v>-0.45899999999999996</v>
      </c>
      <c r="AS60" s="1">
        <f t="shared" si="70"/>
        <v>-0.20899999999999996</v>
      </c>
      <c r="AT60" s="1">
        <f t="shared" si="71"/>
        <v>-0.13200000000000001</v>
      </c>
      <c r="AU60" s="1">
        <f t="shared" si="72"/>
        <v>-5.799999999999994E-2</v>
      </c>
      <c r="AV60" s="1">
        <f t="shared" si="73"/>
        <v>-3.6999999999999922E-2</v>
      </c>
      <c r="AW60" s="1">
        <f t="shared" si="76"/>
        <v>-4.6999999999999931E-2</v>
      </c>
      <c r="AX60" s="1">
        <f t="shared" si="74"/>
        <v>-4.0999999999999925E-2</v>
      </c>
      <c r="AZ60" s="1">
        <f t="shared" si="21"/>
        <v>0.55899999999999994</v>
      </c>
      <c r="BA60" s="1">
        <f t="shared" si="22"/>
        <v>0.54099999999999993</v>
      </c>
      <c r="BB60" s="1">
        <f t="shared" si="23"/>
        <v>0.39499999999999996</v>
      </c>
      <c r="BC60" s="1">
        <f t="shared" si="24"/>
        <v>0.63600000000000001</v>
      </c>
      <c r="BD60" s="1">
        <f t="shared" si="25"/>
        <v>0.40900000000000003</v>
      </c>
      <c r="BE60" s="1">
        <f t="shared" si="26"/>
        <v>0.56400000000000006</v>
      </c>
      <c r="BF60" s="1">
        <f t="shared" si="27"/>
        <v>0.31499999999999995</v>
      </c>
      <c r="BG60" s="1">
        <f t="shared" si="28"/>
        <v>0.28299999999999992</v>
      </c>
      <c r="BH60" s="1">
        <f t="shared" si="29"/>
        <v>0.16100000000000003</v>
      </c>
      <c r="BI60" s="1">
        <f t="shared" si="30"/>
        <v>0.13500000000000001</v>
      </c>
      <c r="BJ60" s="1">
        <f t="shared" si="31"/>
        <v>0.45899999999999996</v>
      </c>
      <c r="BK60" s="1">
        <f t="shared" si="32"/>
        <v>0.20899999999999996</v>
      </c>
      <c r="BL60" s="1">
        <f t="shared" si="33"/>
        <v>0.13200000000000001</v>
      </c>
      <c r="BM60" s="1">
        <f t="shared" si="34"/>
        <v>5.799999999999994E-2</v>
      </c>
      <c r="BN60" s="1">
        <f t="shared" si="35"/>
        <v>3.6999999999999922E-2</v>
      </c>
      <c r="BO60" s="1">
        <f t="shared" si="36"/>
        <v>4.6999999999999931E-2</v>
      </c>
      <c r="BP60" s="1">
        <f t="shared" si="37"/>
        <v>4.0999999999999925E-2</v>
      </c>
    </row>
    <row r="61" spans="1:68">
      <c r="A61" s="1">
        <f t="shared" si="57"/>
        <v>59</v>
      </c>
      <c r="B61" s="34"/>
      <c r="C61" s="4">
        <v>1</v>
      </c>
      <c r="D61" s="4">
        <f t="shared" si="3"/>
        <v>12</v>
      </c>
      <c r="E61" s="1" t="s">
        <v>521</v>
      </c>
      <c r="F61" s="1">
        <v>4</v>
      </c>
      <c r="G61" s="1" t="s">
        <v>16</v>
      </c>
      <c r="H61" s="1"/>
      <c r="I61" s="123"/>
      <c r="J61" s="40">
        <v>7.6630000000000003</v>
      </c>
      <c r="K61" s="7" t="s">
        <v>211</v>
      </c>
      <c r="L61" s="4" t="s">
        <v>15</v>
      </c>
      <c r="M61" s="23">
        <v>7.697000000000001</v>
      </c>
      <c r="N61" s="1" t="s">
        <v>471</v>
      </c>
      <c r="O61" s="1"/>
      <c r="P61" s="23">
        <v>7.8639999999999999</v>
      </c>
      <c r="Q61" s="23">
        <v>7.8150000000000004</v>
      </c>
      <c r="R61" s="23">
        <v>7.9050000000000002</v>
      </c>
      <c r="S61" s="23">
        <v>7.8</v>
      </c>
      <c r="T61" s="23">
        <v>7.843</v>
      </c>
      <c r="U61" s="23">
        <v>7.8440000000000003</v>
      </c>
      <c r="V61" s="23">
        <v>7.899</v>
      </c>
      <c r="W61" s="23">
        <v>7.8920000000000003</v>
      </c>
      <c r="X61" s="23">
        <v>7.8109999999999999</v>
      </c>
      <c r="Y61" s="23">
        <v>7.8</v>
      </c>
      <c r="Z61" s="126">
        <v>6.8819999999999997</v>
      </c>
      <c r="AA61" s="126">
        <v>7.4630000000000001</v>
      </c>
      <c r="AB61" s="126">
        <v>7.5019999999999998</v>
      </c>
      <c r="AC61" s="126">
        <v>7.55</v>
      </c>
      <c r="AD61" s="126">
        <v>7.5869999999999997</v>
      </c>
      <c r="AE61" s="126">
        <v>7.5860000000000003</v>
      </c>
      <c r="AF61" s="127">
        <v>7.5839999999999996</v>
      </c>
      <c r="AH61" s="1">
        <f t="shared" si="75"/>
        <v>0.20099999999999962</v>
      </c>
      <c r="AI61" s="1">
        <f t="shared" si="60"/>
        <v>0.15200000000000014</v>
      </c>
      <c r="AJ61" s="1">
        <f t="shared" si="61"/>
        <v>0.24199999999999999</v>
      </c>
      <c r="AK61" s="1">
        <f t="shared" si="62"/>
        <v>0.13699999999999957</v>
      </c>
      <c r="AL61" s="1">
        <f t="shared" si="63"/>
        <v>0.17999999999999972</v>
      </c>
      <c r="AM61" s="1">
        <f t="shared" si="64"/>
        <v>0.18100000000000005</v>
      </c>
      <c r="AN61" s="1">
        <f t="shared" si="65"/>
        <v>0.23599999999999977</v>
      </c>
      <c r="AO61" s="1">
        <f t="shared" si="66"/>
        <v>0.22900000000000009</v>
      </c>
      <c r="AP61" s="1">
        <f t="shared" si="67"/>
        <v>0.14799999999999969</v>
      </c>
      <c r="AQ61" s="1">
        <f t="shared" si="68"/>
        <v>0.13699999999999957</v>
      </c>
      <c r="AR61" s="1">
        <f t="shared" si="69"/>
        <v>-0.78100000000000058</v>
      </c>
      <c r="AS61" s="1">
        <f t="shared" si="70"/>
        <v>-0.20000000000000018</v>
      </c>
      <c r="AT61" s="1">
        <f t="shared" si="71"/>
        <v>-0.16100000000000048</v>
      </c>
      <c r="AU61" s="1">
        <f t="shared" si="72"/>
        <v>-0.11300000000000043</v>
      </c>
      <c r="AV61" s="1">
        <f t="shared" si="73"/>
        <v>-7.6000000000000512E-2</v>
      </c>
      <c r="AW61" s="1">
        <f t="shared" si="76"/>
        <v>-7.6999999999999957E-2</v>
      </c>
      <c r="AX61" s="1">
        <f t="shared" si="74"/>
        <v>-7.9000000000000625E-2</v>
      </c>
      <c r="AZ61" s="1">
        <f t="shared" si="21"/>
        <v>0.20099999999999962</v>
      </c>
      <c r="BA61" s="1">
        <f t="shared" si="22"/>
        <v>0.15200000000000014</v>
      </c>
      <c r="BB61" s="1">
        <f t="shared" si="23"/>
        <v>0.24199999999999999</v>
      </c>
      <c r="BC61" s="1">
        <f t="shared" si="24"/>
        <v>0.13699999999999957</v>
      </c>
      <c r="BD61" s="1">
        <f t="shared" si="25"/>
        <v>0.17999999999999972</v>
      </c>
      <c r="BE61" s="1">
        <f t="shared" si="26"/>
        <v>0.18100000000000005</v>
      </c>
      <c r="BF61" s="1">
        <f t="shared" si="27"/>
        <v>0.23599999999999977</v>
      </c>
      <c r="BG61" s="1">
        <f t="shared" si="28"/>
        <v>0.22900000000000009</v>
      </c>
      <c r="BH61" s="1">
        <f t="shared" si="29"/>
        <v>0.14799999999999969</v>
      </c>
      <c r="BI61" s="1">
        <f t="shared" si="30"/>
        <v>0.13699999999999957</v>
      </c>
      <c r="BJ61" s="1">
        <f t="shared" si="31"/>
        <v>0.78100000000000058</v>
      </c>
      <c r="BK61" s="1">
        <f t="shared" si="32"/>
        <v>0.20000000000000018</v>
      </c>
      <c r="BL61" s="1">
        <f t="shared" si="33"/>
        <v>0.16100000000000048</v>
      </c>
      <c r="BM61" s="1">
        <f t="shared" si="34"/>
        <v>0.11300000000000043</v>
      </c>
      <c r="BN61" s="1">
        <f t="shared" si="35"/>
        <v>7.6000000000000512E-2</v>
      </c>
      <c r="BO61" s="1">
        <f t="shared" si="36"/>
        <v>7.6999999999999957E-2</v>
      </c>
      <c r="BP61" s="1">
        <f t="shared" si="37"/>
        <v>7.9000000000000625E-2</v>
      </c>
    </row>
    <row r="62" spans="1:68">
      <c r="A62" s="1">
        <f t="shared" si="57"/>
        <v>60</v>
      </c>
      <c r="B62" s="34" t="s">
        <v>526</v>
      </c>
      <c r="C62" s="4">
        <v>2</v>
      </c>
      <c r="D62" s="4">
        <f t="shared" si="3"/>
        <v>12</v>
      </c>
      <c r="E62" s="1" t="s">
        <v>503</v>
      </c>
      <c r="F62" s="1">
        <v>2</v>
      </c>
      <c r="G62" s="1" t="s">
        <v>13</v>
      </c>
      <c r="H62" s="1"/>
      <c r="I62" s="123"/>
      <c r="J62" s="40">
        <v>3.9740000000000011</v>
      </c>
      <c r="K62" s="1" t="s">
        <v>292</v>
      </c>
      <c r="L62" s="4" t="s">
        <v>15</v>
      </c>
      <c r="M62" s="23">
        <v>3.9620000000000011</v>
      </c>
      <c r="N62" s="1" t="s">
        <v>206</v>
      </c>
      <c r="O62" s="1"/>
      <c r="P62" s="23">
        <v>4.5739999999999998</v>
      </c>
      <c r="Q62" s="23">
        <v>3.8820000000000001</v>
      </c>
      <c r="R62" s="23">
        <v>3.7639999999999998</v>
      </c>
      <c r="S62" s="23">
        <v>3.3940000000000001</v>
      </c>
      <c r="T62" s="23">
        <v>4.1589999999999998</v>
      </c>
      <c r="U62" s="23">
        <v>4.4109999999999996</v>
      </c>
      <c r="V62" s="23">
        <v>4.1379999999999999</v>
      </c>
      <c r="W62" s="23">
        <v>4.016</v>
      </c>
      <c r="X62" s="23">
        <v>4.016</v>
      </c>
      <c r="Y62" s="23">
        <v>3.99</v>
      </c>
      <c r="Z62" s="126">
        <v>4.2889999999999997</v>
      </c>
      <c r="AA62" s="126">
        <v>4.1959999999999997</v>
      </c>
      <c r="AB62" s="126">
        <v>4.181</v>
      </c>
      <c r="AC62" s="126">
        <v>4.1379999999999999</v>
      </c>
      <c r="AD62" s="126">
        <v>4.12</v>
      </c>
      <c r="AE62" s="126">
        <v>4.1109999999999998</v>
      </c>
      <c r="AF62" s="127">
        <v>4.1189999999999998</v>
      </c>
      <c r="AH62" s="1">
        <f t="shared" si="75"/>
        <v>0.59999999999999876</v>
      </c>
      <c r="AI62" s="1">
        <f t="shared" si="60"/>
        <v>-9.200000000000097E-2</v>
      </c>
      <c r="AJ62" s="1">
        <f t="shared" si="61"/>
        <v>-0.2100000000000013</v>
      </c>
      <c r="AK62" s="1">
        <f t="shared" si="62"/>
        <v>-0.58000000000000096</v>
      </c>
      <c r="AL62" s="1">
        <f t="shared" si="63"/>
        <v>0.18499999999999872</v>
      </c>
      <c r="AM62" s="1">
        <f t="shared" si="64"/>
        <v>0.4369999999999985</v>
      </c>
      <c r="AN62" s="1">
        <f t="shared" si="65"/>
        <v>0.16399999999999881</v>
      </c>
      <c r="AO62" s="1">
        <f t="shared" si="66"/>
        <v>4.1999999999998927E-2</v>
      </c>
      <c r="AP62" s="1">
        <f t="shared" si="67"/>
        <v>4.1999999999998927E-2</v>
      </c>
      <c r="AQ62" s="1">
        <f t="shared" si="68"/>
        <v>1.5999999999999126E-2</v>
      </c>
      <c r="AR62" s="1">
        <f t="shared" si="69"/>
        <v>0.31499999999999861</v>
      </c>
      <c r="AS62" s="1">
        <f t="shared" si="70"/>
        <v>0.22199999999999864</v>
      </c>
      <c r="AT62" s="1">
        <f t="shared" si="71"/>
        <v>0.20699999999999896</v>
      </c>
      <c r="AU62" s="1">
        <f t="shared" si="72"/>
        <v>0.16399999999999881</v>
      </c>
      <c r="AV62" s="1">
        <f t="shared" si="73"/>
        <v>0.14599999999999902</v>
      </c>
      <c r="AW62" s="1">
        <f t="shared" si="76"/>
        <v>0.13699999999999868</v>
      </c>
      <c r="AX62" s="1">
        <f t="shared" si="74"/>
        <v>0.14499999999999869</v>
      </c>
      <c r="AZ62" s="1">
        <f t="shared" si="21"/>
        <v>0.59999999999999876</v>
      </c>
      <c r="BA62" s="1">
        <f t="shared" si="22"/>
        <v>9.200000000000097E-2</v>
      </c>
      <c r="BB62" s="1">
        <f t="shared" si="23"/>
        <v>0.2100000000000013</v>
      </c>
      <c r="BC62" s="1">
        <f t="shared" si="24"/>
        <v>0.58000000000000096</v>
      </c>
      <c r="BD62" s="1">
        <f t="shared" si="25"/>
        <v>0.18499999999999872</v>
      </c>
      <c r="BE62" s="1">
        <f t="shared" si="26"/>
        <v>0.4369999999999985</v>
      </c>
      <c r="BF62" s="1">
        <f t="shared" si="27"/>
        <v>0.16399999999999881</v>
      </c>
      <c r="BG62" s="1">
        <f t="shared" si="28"/>
        <v>4.1999999999998927E-2</v>
      </c>
      <c r="BH62" s="1">
        <f t="shared" si="29"/>
        <v>4.1999999999998927E-2</v>
      </c>
      <c r="BI62" s="1">
        <f t="shared" si="30"/>
        <v>1.5999999999999126E-2</v>
      </c>
      <c r="BJ62" s="1">
        <f t="shared" si="31"/>
        <v>0.31499999999999861</v>
      </c>
      <c r="BK62" s="1">
        <f t="shared" si="32"/>
        <v>0.22199999999999864</v>
      </c>
      <c r="BL62" s="1">
        <f t="shared" si="33"/>
        <v>0.20699999999999896</v>
      </c>
      <c r="BM62" s="1">
        <f t="shared" si="34"/>
        <v>0.16399999999999881</v>
      </c>
      <c r="BN62" s="1">
        <f t="shared" si="35"/>
        <v>0.14599999999999902</v>
      </c>
      <c r="BO62" s="1">
        <f t="shared" si="36"/>
        <v>0.13699999999999868</v>
      </c>
      <c r="BP62" s="1">
        <f t="shared" si="37"/>
        <v>0.14499999999999869</v>
      </c>
    </row>
    <row r="63" spans="1:68">
      <c r="A63" s="1">
        <f t="shared" si="57"/>
        <v>61</v>
      </c>
      <c r="B63" s="34"/>
      <c r="C63" s="4">
        <v>2</v>
      </c>
      <c r="D63" s="4">
        <f t="shared" si="3"/>
        <v>12</v>
      </c>
      <c r="E63" s="1" t="s">
        <v>502</v>
      </c>
      <c r="F63" s="1">
        <v>2</v>
      </c>
      <c r="G63" s="1" t="s">
        <v>13</v>
      </c>
      <c r="H63" s="1"/>
      <c r="I63" s="1">
        <v>5.0000000000000001E-3</v>
      </c>
      <c r="J63" s="40">
        <v>4.383</v>
      </c>
      <c r="K63" s="1" t="s">
        <v>292</v>
      </c>
      <c r="L63" s="4" t="s">
        <v>15</v>
      </c>
      <c r="M63" s="23">
        <v>4.38</v>
      </c>
      <c r="N63" s="1" t="s">
        <v>206</v>
      </c>
      <c r="O63" s="1"/>
      <c r="P63" s="23">
        <v>4.4870000000000001</v>
      </c>
      <c r="Q63" s="23">
        <v>4.25</v>
      </c>
      <c r="R63" s="23">
        <v>4.282</v>
      </c>
      <c r="S63" s="23">
        <v>3.9710000000000001</v>
      </c>
      <c r="T63" s="23">
        <v>4.4960000000000004</v>
      </c>
      <c r="U63" s="23">
        <v>4.5069999999999997</v>
      </c>
      <c r="V63" s="23">
        <v>4.4260000000000002</v>
      </c>
      <c r="W63" s="23">
        <v>4.42</v>
      </c>
      <c r="X63" s="23">
        <v>4.4029999999999996</v>
      </c>
      <c r="Y63" s="23">
        <v>4.399</v>
      </c>
      <c r="Z63" s="126">
        <v>4.4640000000000004</v>
      </c>
      <c r="AA63" s="126">
        <v>4.3540000000000001</v>
      </c>
      <c r="AB63" s="126">
        <v>4.3579999999999997</v>
      </c>
      <c r="AC63" s="126">
        <v>4.4160000000000004</v>
      </c>
      <c r="AD63" s="126">
        <v>4.4089999999999998</v>
      </c>
      <c r="AE63" s="126">
        <v>4.383</v>
      </c>
      <c r="AF63" s="127">
        <v>4.38</v>
      </c>
      <c r="AH63" s="1">
        <f t="shared" si="75"/>
        <v>0.10400000000000009</v>
      </c>
      <c r="AI63" s="1">
        <f t="shared" si="60"/>
        <v>-0.13300000000000001</v>
      </c>
      <c r="AJ63" s="1">
        <f t="shared" si="61"/>
        <v>-0.10099999999999998</v>
      </c>
      <c r="AK63" s="1">
        <f t="shared" si="62"/>
        <v>-0.41199999999999992</v>
      </c>
      <c r="AL63" s="1">
        <f t="shared" si="63"/>
        <v>0.11300000000000043</v>
      </c>
      <c r="AM63" s="1">
        <f t="shared" si="64"/>
        <v>0.12399999999999967</v>
      </c>
      <c r="AN63" s="1">
        <f t="shared" si="65"/>
        <v>4.3000000000000149E-2</v>
      </c>
      <c r="AO63" s="1">
        <f t="shared" si="66"/>
        <v>3.6999999999999922E-2</v>
      </c>
      <c r="AP63" s="1">
        <f t="shared" si="67"/>
        <v>1.9999999999999574E-2</v>
      </c>
      <c r="AQ63" s="1">
        <f t="shared" si="68"/>
        <v>1.6000000000000014E-2</v>
      </c>
      <c r="AR63" s="1">
        <f t="shared" si="69"/>
        <v>8.1000000000000405E-2</v>
      </c>
      <c r="AS63" s="1">
        <f t="shared" si="70"/>
        <v>-2.8999999999999915E-2</v>
      </c>
      <c r="AT63" s="1">
        <f t="shared" si="71"/>
        <v>-2.5000000000000355E-2</v>
      </c>
      <c r="AU63" s="1">
        <f t="shared" si="72"/>
        <v>3.3000000000000362E-2</v>
      </c>
      <c r="AV63" s="1">
        <f t="shared" si="73"/>
        <v>2.5999999999999801E-2</v>
      </c>
      <c r="AW63" s="1">
        <f t="shared" si="76"/>
        <v>0</v>
      </c>
      <c r="AX63" s="1">
        <f t="shared" si="74"/>
        <v>-3.0000000000001137E-3</v>
      </c>
      <c r="AZ63" s="1">
        <f t="shared" si="21"/>
        <v>0.10400000000000009</v>
      </c>
      <c r="BA63" s="1">
        <f t="shared" si="22"/>
        <v>0.13300000000000001</v>
      </c>
      <c r="BB63" s="1">
        <f t="shared" si="23"/>
        <v>0.10099999999999998</v>
      </c>
      <c r="BC63" s="1">
        <f t="shared" si="24"/>
        <v>0.41199999999999992</v>
      </c>
      <c r="BD63" s="1">
        <f t="shared" si="25"/>
        <v>0.11300000000000043</v>
      </c>
      <c r="BE63" s="1">
        <f t="shared" si="26"/>
        <v>0.12399999999999967</v>
      </c>
      <c r="BF63" s="1">
        <f t="shared" si="27"/>
        <v>4.3000000000000149E-2</v>
      </c>
      <c r="BG63" s="1">
        <f t="shared" si="28"/>
        <v>3.6999999999999922E-2</v>
      </c>
      <c r="BH63" s="1">
        <f t="shared" si="29"/>
        <v>1.9999999999999574E-2</v>
      </c>
      <c r="BI63" s="1">
        <f t="shared" si="30"/>
        <v>1.6000000000000014E-2</v>
      </c>
      <c r="BJ63" s="1">
        <f t="shared" si="31"/>
        <v>8.1000000000000405E-2</v>
      </c>
      <c r="BK63" s="1">
        <f t="shared" si="32"/>
        <v>2.8999999999999915E-2</v>
      </c>
      <c r="BL63" s="1">
        <f t="shared" si="33"/>
        <v>2.5000000000000355E-2</v>
      </c>
      <c r="BM63" s="1">
        <f t="shared" si="34"/>
        <v>3.3000000000000362E-2</v>
      </c>
      <c r="BN63" s="1">
        <f t="shared" si="35"/>
        <v>2.5999999999999801E-2</v>
      </c>
      <c r="BO63" s="1">
        <f t="shared" si="36"/>
        <v>0</v>
      </c>
      <c r="BP63" s="1">
        <f t="shared" si="37"/>
        <v>3.0000000000001137E-3</v>
      </c>
    </row>
    <row r="64" spans="1:68">
      <c r="A64" s="1">
        <f t="shared" si="57"/>
        <v>62</v>
      </c>
      <c r="B64" s="34"/>
      <c r="C64" s="4">
        <v>2</v>
      </c>
      <c r="D64" s="4">
        <f t="shared" si="3"/>
        <v>12</v>
      </c>
      <c r="E64" s="1" t="s">
        <v>503</v>
      </c>
      <c r="F64" s="1">
        <v>2</v>
      </c>
      <c r="G64" s="1" t="s">
        <v>13</v>
      </c>
      <c r="H64" s="1"/>
      <c r="I64" s="123"/>
      <c r="J64" s="40">
        <v>4.5910000000000011</v>
      </c>
      <c r="K64" s="1" t="s">
        <v>292</v>
      </c>
      <c r="L64" s="4" t="s">
        <v>15</v>
      </c>
      <c r="M64" s="23">
        <v>4.5780000000000012</v>
      </c>
      <c r="N64" s="1" t="s">
        <v>206</v>
      </c>
      <c r="O64" s="1"/>
      <c r="P64" s="23">
        <v>5.1050000000000004</v>
      </c>
      <c r="Q64" s="23">
        <v>4.6280000000000001</v>
      </c>
      <c r="R64" s="23">
        <v>4.51</v>
      </c>
      <c r="S64" s="23">
        <v>4.1539999999999999</v>
      </c>
      <c r="T64" s="23">
        <v>4.835</v>
      </c>
      <c r="U64" s="23">
        <v>4.992</v>
      </c>
      <c r="V64" s="23">
        <v>4.8170000000000002</v>
      </c>
      <c r="W64" s="23">
        <v>4.6989999999999998</v>
      </c>
      <c r="X64" s="23">
        <v>4.6550000000000002</v>
      </c>
      <c r="Y64" s="23">
        <v>4.6260000000000003</v>
      </c>
      <c r="Z64" s="126">
        <v>5.1340000000000003</v>
      </c>
      <c r="AA64" s="126">
        <v>4.5620000000000003</v>
      </c>
      <c r="AB64" s="126">
        <v>4.7300000000000004</v>
      </c>
      <c r="AC64" s="126">
        <v>4.7789999999999999</v>
      </c>
      <c r="AD64" s="126">
        <v>4.6820000000000004</v>
      </c>
      <c r="AE64" s="126">
        <v>4.6399999999999997</v>
      </c>
      <c r="AF64" s="127">
        <v>4.6890000000000001</v>
      </c>
      <c r="AH64" s="1">
        <f t="shared" si="75"/>
        <v>0.51399999999999935</v>
      </c>
      <c r="AI64" s="1">
        <f t="shared" si="60"/>
        <v>3.6999999999999034E-2</v>
      </c>
      <c r="AJ64" s="1">
        <f t="shared" si="61"/>
        <v>-8.1000000000001293E-2</v>
      </c>
      <c r="AK64" s="1">
        <f t="shared" si="62"/>
        <v>-0.43700000000000117</v>
      </c>
      <c r="AL64" s="1">
        <f t="shared" si="63"/>
        <v>0.24399999999999888</v>
      </c>
      <c r="AM64" s="1">
        <f t="shared" si="64"/>
        <v>0.40099999999999891</v>
      </c>
      <c r="AN64" s="1">
        <f t="shared" si="65"/>
        <v>0.22599999999999909</v>
      </c>
      <c r="AO64" s="1">
        <f t="shared" si="66"/>
        <v>0.10799999999999876</v>
      </c>
      <c r="AP64" s="1">
        <f t="shared" si="67"/>
        <v>6.3999999999999169E-2</v>
      </c>
      <c r="AQ64" s="1">
        <f t="shared" si="68"/>
        <v>3.4999999999999254E-2</v>
      </c>
      <c r="AR64" s="1">
        <f t="shared" si="69"/>
        <v>0.54299999999999926</v>
      </c>
      <c r="AS64" s="1">
        <f t="shared" si="70"/>
        <v>-2.9000000000000803E-2</v>
      </c>
      <c r="AT64" s="1">
        <f t="shared" si="71"/>
        <v>0.13899999999999935</v>
      </c>
      <c r="AU64" s="1">
        <f t="shared" si="72"/>
        <v>0.18799999999999883</v>
      </c>
      <c r="AV64" s="1">
        <f t="shared" si="73"/>
        <v>9.0999999999999304E-2</v>
      </c>
      <c r="AW64" s="1">
        <f t="shared" si="76"/>
        <v>4.89999999999986E-2</v>
      </c>
      <c r="AX64" s="1">
        <f t="shared" si="74"/>
        <v>9.7999999999998977E-2</v>
      </c>
      <c r="AZ64" s="1">
        <f t="shared" si="21"/>
        <v>0.51399999999999935</v>
      </c>
      <c r="BA64" s="1">
        <f t="shared" si="22"/>
        <v>3.6999999999999034E-2</v>
      </c>
      <c r="BB64" s="1">
        <f t="shared" si="23"/>
        <v>8.1000000000001293E-2</v>
      </c>
      <c r="BC64" s="1">
        <f t="shared" si="24"/>
        <v>0.43700000000000117</v>
      </c>
      <c r="BD64" s="1">
        <f t="shared" si="25"/>
        <v>0.24399999999999888</v>
      </c>
      <c r="BE64" s="1">
        <f t="shared" si="26"/>
        <v>0.40099999999999891</v>
      </c>
      <c r="BF64" s="1">
        <f t="shared" si="27"/>
        <v>0.22599999999999909</v>
      </c>
      <c r="BG64" s="1">
        <f t="shared" si="28"/>
        <v>0.10799999999999876</v>
      </c>
      <c r="BH64" s="1">
        <f t="shared" si="29"/>
        <v>6.3999999999999169E-2</v>
      </c>
      <c r="BI64" s="1">
        <f t="shared" si="30"/>
        <v>3.4999999999999254E-2</v>
      </c>
      <c r="BJ64" s="1">
        <f t="shared" si="31"/>
        <v>0.54299999999999926</v>
      </c>
      <c r="BK64" s="1">
        <f t="shared" si="32"/>
        <v>2.9000000000000803E-2</v>
      </c>
      <c r="BL64" s="1">
        <f t="shared" si="33"/>
        <v>0.13899999999999935</v>
      </c>
      <c r="BM64" s="1">
        <f t="shared" si="34"/>
        <v>0.18799999999999883</v>
      </c>
      <c r="BN64" s="1">
        <f t="shared" si="35"/>
        <v>9.0999999999999304E-2</v>
      </c>
      <c r="BO64" s="1">
        <f t="shared" si="36"/>
        <v>4.89999999999986E-2</v>
      </c>
      <c r="BP64" s="1">
        <f t="shared" si="37"/>
        <v>9.7999999999998977E-2</v>
      </c>
    </row>
    <row r="65" spans="1:68">
      <c r="A65" s="1">
        <f t="shared" si="57"/>
        <v>63</v>
      </c>
      <c r="B65" s="34"/>
      <c r="C65" s="4">
        <v>2</v>
      </c>
      <c r="D65" s="4">
        <f t="shared" si="3"/>
        <v>12</v>
      </c>
      <c r="E65" s="1" t="s">
        <v>501</v>
      </c>
      <c r="F65" s="1">
        <v>2</v>
      </c>
      <c r="G65" s="1" t="s">
        <v>13</v>
      </c>
      <c r="H65" s="1" t="s">
        <v>346</v>
      </c>
      <c r="I65" s="1">
        <v>8.8999999999999996E-2</v>
      </c>
      <c r="J65" s="54">
        <v>6.3910000000000018</v>
      </c>
      <c r="K65" s="1" t="s">
        <v>292</v>
      </c>
      <c r="L65" s="10" t="s">
        <v>128</v>
      </c>
      <c r="M65" s="23">
        <v>6.3980000000000015</v>
      </c>
      <c r="N65" s="1" t="s">
        <v>206</v>
      </c>
      <c r="O65" s="1"/>
      <c r="P65" s="45"/>
      <c r="Q65" s="45"/>
      <c r="R65" s="45"/>
      <c r="S65" s="23">
        <v>4.0030000000000001</v>
      </c>
      <c r="T65" s="45"/>
      <c r="U65" s="45"/>
      <c r="V65" s="23">
        <v>9.4149999999999991</v>
      </c>
      <c r="W65" s="23">
        <v>9.1449999999999996</v>
      </c>
      <c r="X65" s="23">
        <v>7.2039999999999997</v>
      </c>
      <c r="Y65" s="23">
        <v>7.0439999999999996</v>
      </c>
      <c r="Z65" s="126">
        <v>6.6</v>
      </c>
      <c r="AA65" s="126">
        <v>6.2279999999999998</v>
      </c>
      <c r="AB65" s="126">
        <v>6.383</v>
      </c>
      <c r="AC65" s="126">
        <v>6.4409999999999998</v>
      </c>
      <c r="AD65" s="126">
        <v>6.4249999999999998</v>
      </c>
      <c r="AE65" s="126">
        <v>6.3330000000000002</v>
      </c>
      <c r="AF65" s="127">
        <v>6.3730000000000002</v>
      </c>
      <c r="AH65" s="1" t="str">
        <f t="shared" si="75"/>
        <v/>
      </c>
      <c r="AI65" s="1" t="str">
        <f t="shared" si="60"/>
        <v/>
      </c>
      <c r="AJ65" s="1" t="str">
        <f t="shared" si="61"/>
        <v/>
      </c>
      <c r="AK65" s="1" t="str">
        <f t="shared" si="62"/>
        <v/>
      </c>
      <c r="AL65" s="1" t="str">
        <f t="shared" si="63"/>
        <v/>
      </c>
      <c r="AM65" s="1" t="str">
        <f t="shared" si="64"/>
        <v/>
      </c>
      <c r="AN65" s="1" t="str">
        <f t="shared" si="65"/>
        <v/>
      </c>
      <c r="AO65" s="1" t="str">
        <f t="shared" si="66"/>
        <v/>
      </c>
      <c r="AP65" s="1" t="str">
        <f t="shared" si="67"/>
        <v/>
      </c>
      <c r="AQ65" s="1" t="str">
        <f t="shared" si="68"/>
        <v/>
      </c>
      <c r="AR65" s="1" t="str">
        <f t="shared" si="69"/>
        <v/>
      </c>
      <c r="AS65" s="1" t="str">
        <f t="shared" si="70"/>
        <v/>
      </c>
      <c r="AT65" s="1" t="str">
        <f t="shared" si="71"/>
        <v/>
      </c>
      <c r="AU65" s="1" t="str">
        <f t="shared" si="72"/>
        <v/>
      </c>
      <c r="AV65" s="1" t="str">
        <f t="shared" si="73"/>
        <v/>
      </c>
      <c r="AW65" s="1" t="str">
        <f t="shared" si="76"/>
        <v/>
      </c>
      <c r="AX65" s="1" t="str">
        <f t="shared" si="74"/>
        <v/>
      </c>
      <c r="AZ65" s="1" t="str">
        <f t="shared" si="21"/>
        <v/>
      </c>
      <c r="BA65" s="1" t="str">
        <f t="shared" si="22"/>
        <v/>
      </c>
      <c r="BB65" s="1" t="str">
        <f t="shared" si="23"/>
        <v/>
      </c>
      <c r="BC65" s="1" t="str">
        <f t="shared" si="24"/>
        <v/>
      </c>
      <c r="BD65" s="1" t="str">
        <f t="shared" si="25"/>
        <v/>
      </c>
      <c r="BE65" s="1" t="str">
        <f t="shared" si="26"/>
        <v/>
      </c>
      <c r="BF65" s="1" t="str">
        <f t="shared" si="27"/>
        <v/>
      </c>
      <c r="BG65" s="1" t="str">
        <f t="shared" si="28"/>
        <v/>
      </c>
      <c r="BH65" s="1" t="str">
        <f t="shared" si="29"/>
        <v/>
      </c>
      <c r="BI65" s="1" t="str">
        <f t="shared" si="30"/>
        <v/>
      </c>
      <c r="BJ65" s="1" t="str">
        <f t="shared" si="31"/>
        <v/>
      </c>
      <c r="BK65" s="1" t="str">
        <f t="shared" si="32"/>
        <v/>
      </c>
      <c r="BL65" s="1" t="str">
        <f t="shared" si="33"/>
        <v/>
      </c>
      <c r="BM65" s="1" t="str">
        <f t="shared" si="34"/>
        <v/>
      </c>
      <c r="BN65" s="1" t="str">
        <f t="shared" si="35"/>
        <v/>
      </c>
      <c r="BO65" s="1" t="str">
        <f t="shared" si="36"/>
        <v/>
      </c>
      <c r="BP65" s="1" t="str">
        <f t="shared" si="37"/>
        <v/>
      </c>
    </row>
    <row r="66" spans="1:68">
      <c r="A66" s="1">
        <f t="shared" si="57"/>
        <v>64</v>
      </c>
      <c r="B66" s="34"/>
      <c r="C66" s="4">
        <v>2</v>
      </c>
      <c r="D66" s="4">
        <f t="shared" si="3"/>
        <v>12</v>
      </c>
      <c r="E66" s="1" t="s">
        <v>502</v>
      </c>
      <c r="F66" s="1">
        <v>2</v>
      </c>
      <c r="G66" s="1" t="s">
        <v>16</v>
      </c>
      <c r="H66" s="1"/>
      <c r="I66" s="1">
        <v>7.0000000000000001E-3</v>
      </c>
      <c r="J66" s="40">
        <v>6.8109999999999999</v>
      </c>
      <c r="K66" s="1" t="s">
        <v>292</v>
      </c>
      <c r="L66" s="4" t="s">
        <v>15</v>
      </c>
      <c r="M66" s="23">
        <v>6.8359999999999994</v>
      </c>
      <c r="N66" s="1" t="s">
        <v>206</v>
      </c>
      <c r="O66" s="1"/>
      <c r="P66" s="23">
        <v>7.2619999999999996</v>
      </c>
      <c r="Q66" s="23">
        <v>6.7320000000000002</v>
      </c>
      <c r="R66" s="23">
        <v>7.1369999999999996</v>
      </c>
      <c r="S66" s="23">
        <v>6.7560000000000002</v>
      </c>
      <c r="T66" s="23">
        <v>6.7830000000000004</v>
      </c>
      <c r="U66" s="23">
        <v>7.0209999999999999</v>
      </c>
      <c r="V66" s="23">
        <v>7.0389999999999997</v>
      </c>
      <c r="W66" s="23">
        <v>6.9589999999999996</v>
      </c>
      <c r="X66" s="23">
        <v>6.843</v>
      </c>
      <c r="Y66" s="23">
        <v>6.8150000000000004</v>
      </c>
      <c r="Z66" s="126">
        <v>6.2679999999999998</v>
      </c>
      <c r="AA66" s="126">
        <v>6.7839999999999998</v>
      </c>
      <c r="AB66" s="126">
        <v>6.7759999999999998</v>
      </c>
      <c r="AC66" s="126">
        <v>6.7640000000000002</v>
      </c>
      <c r="AD66" s="126">
        <v>6.7839999999999998</v>
      </c>
      <c r="AE66" s="126">
        <v>6.8</v>
      </c>
      <c r="AF66" s="127">
        <v>6.7880000000000003</v>
      </c>
      <c r="AH66" s="1">
        <f t="shared" si="75"/>
        <v>0.45099999999999962</v>
      </c>
      <c r="AI66" s="1">
        <f t="shared" si="60"/>
        <v>-7.8999999999999737E-2</v>
      </c>
      <c r="AJ66" s="1">
        <f t="shared" si="61"/>
        <v>0.32599999999999962</v>
      </c>
      <c r="AK66" s="1">
        <f t="shared" si="62"/>
        <v>-5.4999999999999716E-2</v>
      </c>
      <c r="AL66" s="1">
        <f t="shared" si="63"/>
        <v>-2.7999999999999581E-2</v>
      </c>
      <c r="AM66" s="1">
        <f t="shared" si="64"/>
        <v>0.20999999999999996</v>
      </c>
      <c r="AN66" s="1">
        <f t="shared" si="65"/>
        <v>0.22799999999999976</v>
      </c>
      <c r="AO66" s="1">
        <f t="shared" si="66"/>
        <v>0.14799999999999969</v>
      </c>
      <c r="AP66" s="1">
        <f t="shared" si="67"/>
        <v>3.2000000000000028E-2</v>
      </c>
      <c r="AQ66" s="1">
        <f t="shared" si="68"/>
        <v>4.0000000000004476E-3</v>
      </c>
      <c r="AR66" s="1">
        <f t="shared" si="69"/>
        <v>-0.54300000000000015</v>
      </c>
      <c r="AS66" s="1">
        <f t="shared" si="70"/>
        <v>-2.7000000000000135E-2</v>
      </c>
      <c r="AT66" s="1">
        <f t="shared" si="71"/>
        <v>-3.5000000000000142E-2</v>
      </c>
      <c r="AU66" s="1">
        <f t="shared" si="72"/>
        <v>-4.6999999999999709E-2</v>
      </c>
      <c r="AV66" s="1">
        <f t="shared" si="73"/>
        <v>-2.7000000000000135E-2</v>
      </c>
      <c r="AW66" s="1">
        <f t="shared" si="76"/>
        <v>-1.1000000000000121E-2</v>
      </c>
      <c r="AX66" s="1">
        <f t="shared" si="74"/>
        <v>-2.2999999999999687E-2</v>
      </c>
      <c r="AZ66" s="1">
        <f t="shared" si="21"/>
        <v>0.45099999999999962</v>
      </c>
      <c r="BA66" s="1">
        <f t="shared" si="22"/>
        <v>7.8999999999999737E-2</v>
      </c>
      <c r="BB66" s="1">
        <f t="shared" si="23"/>
        <v>0.32599999999999962</v>
      </c>
      <c r="BC66" s="1">
        <f t="shared" si="24"/>
        <v>5.4999999999999716E-2</v>
      </c>
      <c r="BD66" s="1">
        <f t="shared" si="25"/>
        <v>2.7999999999999581E-2</v>
      </c>
      <c r="BE66" s="1">
        <f t="shared" si="26"/>
        <v>0.20999999999999996</v>
      </c>
      <c r="BF66" s="1">
        <f t="shared" si="27"/>
        <v>0.22799999999999976</v>
      </c>
      <c r="BG66" s="1">
        <f t="shared" si="28"/>
        <v>0.14799999999999969</v>
      </c>
      <c r="BH66" s="1">
        <f t="shared" si="29"/>
        <v>3.2000000000000028E-2</v>
      </c>
      <c r="BI66" s="1">
        <f t="shared" si="30"/>
        <v>4.0000000000004476E-3</v>
      </c>
      <c r="BJ66" s="1">
        <f t="shared" si="31"/>
        <v>0.54300000000000015</v>
      </c>
      <c r="BK66" s="1">
        <f t="shared" si="32"/>
        <v>2.7000000000000135E-2</v>
      </c>
      <c r="BL66" s="1">
        <f t="shared" si="33"/>
        <v>3.5000000000000142E-2</v>
      </c>
      <c r="BM66" s="1">
        <f t="shared" si="34"/>
        <v>4.6999999999999709E-2</v>
      </c>
      <c r="BN66" s="1">
        <f t="shared" si="35"/>
        <v>2.7000000000000135E-2</v>
      </c>
      <c r="BO66" s="1">
        <f t="shared" si="36"/>
        <v>1.1000000000000121E-2</v>
      </c>
      <c r="BP66" s="1">
        <f t="shared" si="37"/>
        <v>2.2999999999999687E-2</v>
      </c>
    </row>
    <row r="67" spans="1:68">
      <c r="A67" s="1">
        <f t="shared" si="57"/>
        <v>65</v>
      </c>
      <c r="B67" s="34"/>
      <c r="C67" s="4">
        <v>2</v>
      </c>
      <c r="D67" s="4">
        <f t="shared" si="3"/>
        <v>12</v>
      </c>
      <c r="E67" s="1" t="s">
        <v>522</v>
      </c>
      <c r="F67" s="1">
        <v>2</v>
      </c>
      <c r="G67" s="1" t="s">
        <v>13</v>
      </c>
      <c r="H67" s="1" t="s">
        <v>345</v>
      </c>
      <c r="I67" s="1">
        <v>7.0000000000000001E-3</v>
      </c>
      <c r="J67" s="40">
        <v>7.5969999999999995</v>
      </c>
      <c r="K67" s="1" t="s">
        <v>292</v>
      </c>
      <c r="L67" s="4" t="s">
        <v>15</v>
      </c>
      <c r="M67" s="23">
        <v>7.601</v>
      </c>
      <c r="N67" s="1" t="s">
        <v>206</v>
      </c>
      <c r="O67" s="1"/>
      <c r="P67" s="23">
        <v>8.6159999999999997</v>
      </c>
      <c r="Q67" s="23">
        <v>8.3770000000000007</v>
      </c>
      <c r="R67" s="23">
        <v>7.6840000000000002</v>
      </c>
      <c r="S67" s="23">
        <v>7.2880000000000003</v>
      </c>
      <c r="T67" s="23">
        <v>8.3849999999999998</v>
      </c>
      <c r="U67" s="23">
        <v>8.5370000000000008</v>
      </c>
      <c r="V67" s="23">
        <v>8.27</v>
      </c>
      <c r="W67" s="23">
        <v>8.1780000000000008</v>
      </c>
      <c r="X67" s="23">
        <v>7.931</v>
      </c>
      <c r="Y67" s="23">
        <v>7.8570000000000002</v>
      </c>
      <c r="Z67" s="126">
        <v>7.9379999999999997</v>
      </c>
      <c r="AA67" s="126">
        <v>7.4169999999999998</v>
      </c>
      <c r="AB67" s="126">
        <v>7.61</v>
      </c>
      <c r="AC67" s="126">
        <v>7.7359999999999998</v>
      </c>
      <c r="AD67" s="126">
        <v>7.6909999999999998</v>
      </c>
      <c r="AE67" s="126">
        <v>7.609</v>
      </c>
      <c r="AF67" s="127">
        <v>7.6470000000000002</v>
      </c>
      <c r="AH67" s="1">
        <f>IF((P67&lt;&gt;"")*AND($J67&lt;&gt;"")*AND($H67&lt;&gt;"GD")*AND($L67&lt;&gt;"N"),P67-$J67,"")</f>
        <v>1.0190000000000001</v>
      </c>
      <c r="AI67" s="1">
        <f t="shared" si="60"/>
        <v>0.78000000000000114</v>
      </c>
      <c r="AJ67" s="1">
        <f t="shared" si="61"/>
        <v>8.7000000000000632E-2</v>
      </c>
      <c r="AK67" s="1">
        <f t="shared" si="62"/>
        <v>-0.30899999999999928</v>
      </c>
      <c r="AL67" s="1">
        <f t="shared" si="63"/>
        <v>0.78800000000000026</v>
      </c>
      <c r="AM67" s="1">
        <f t="shared" si="64"/>
        <v>0.94000000000000128</v>
      </c>
      <c r="AN67" s="1">
        <f t="shared" si="65"/>
        <v>0.67300000000000004</v>
      </c>
      <c r="AO67" s="1">
        <f t="shared" si="66"/>
        <v>0.58100000000000129</v>
      </c>
      <c r="AP67" s="1">
        <f t="shared" si="67"/>
        <v>0.33400000000000052</v>
      </c>
      <c r="AQ67" s="1">
        <f t="shared" si="68"/>
        <v>0.26000000000000068</v>
      </c>
      <c r="AR67" s="1">
        <f t="shared" si="69"/>
        <v>0.34100000000000019</v>
      </c>
      <c r="AS67" s="1">
        <f t="shared" si="70"/>
        <v>-0.17999999999999972</v>
      </c>
      <c r="AT67" s="1">
        <f t="shared" si="71"/>
        <v>1.3000000000000789E-2</v>
      </c>
      <c r="AU67" s="1">
        <f t="shared" si="72"/>
        <v>0.13900000000000023</v>
      </c>
      <c r="AV67" s="1">
        <f t="shared" si="73"/>
        <v>9.4000000000000306E-2</v>
      </c>
      <c r="AW67" s="1">
        <f>IF((AE67&lt;&gt;"")*AND($J67&lt;&gt;"")*AND($H67&lt;&gt;"GD")*AND($L67&lt;&gt;"N"),AE67-$J67,"")</f>
        <v>1.2000000000000455E-2</v>
      </c>
      <c r="AX67" s="1">
        <f t="shared" si="74"/>
        <v>5.0000000000000711E-2</v>
      </c>
      <c r="AZ67" s="1">
        <f t="shared" si="21"/>
        <v>1.0190000000000001</v>
      </c>
      <c r="BA67" s="1">
        <f t="shared" si="22"/>
        <v>0.78000000000000114</v>
      </c>
      <c r="BB67" s="1">
        <f t="shared" si="23"/>
        <v>8.7000000000000632E-2</v>
      </c>
      <c r="BC67" s="1">
        <f t="shared" si="24"/>
        <v>0.30899999999999928</v>
      </c>
      <c r="BD67" s="1">
        <f t="shared" si="25"/>
        <v>0.78800000000000026</v>
      </c>
      <c r="BE67" s="1">
        <f t="shared" si="26"/>
        <v>0.94000000000000128</v>
      </c>
      <c r="BF67" s="1">
        <f t="shared" si="27"/>
        <v>0.67300000000000004</v>
      </c>
      <c r="BG67" s="1">
        <f t="shared" si="28"/>
        <v>0.58100000000000129</v>
      </c>
      <c r="BH67" s="1">
        <f t="shared" si="29"/>
        <v>0.33400000000000052</v>
      </c>
      <c r="BI67" s="1">
        <f t="shared" si="30"/>
        <v>0.26000000000000068</v>
      </c>
      <c r="BJ67" s="1">
        <f t="shared" si="31"/>
        <v>0.34100000000000019</v>
      </c>
      <c r="BK67" s="1">
        <f t="shared" si="32"/>
        <v>0.17999999999999972</v>
      </c>
      <c r="BL67" s="1">
        <f t="shared" si="33"/>
        <v>1.3000000000000789E-2</v>
      </c>
      <c r="BM67" s="1">
        <f t="shared" si="34"/>
        <v>0.13900000000000023</v>
      </c>
      <c r="BN67" s="1">
        <f t="shared" si="35"/>
        <v>9.4000000000000306E-2</v>
      </c>
      <c r="BO67" s="1">
        <f t="shared" si="36"/>
        <v>1.2000000000000455E-2</v>
      </c>
      <c r="BP67" s="1">
        <f t="shared" si="37"/>
        <v>5.0000000000000711E-2</v>
      </c>
    </row>
    <row r="68" spans="1:68">
      <c r="A68" s="1">
        <f t="shared" si="57"/>
        <v>66</v>
      </c>
      <c r="B68" s="34"/>
      <c r="C68" s="4">
        <v>2</v>
      </c>
      <c r="D68" s="4">
        <f t="shared" ref="D68:D131" si="77">_xlfn.SWITCH(C68,1,12,2,12,3,35,4,35,5,35)</f>
        <v>12</v>
      </c>
      <c r="E68" s="1" t="s">
        <v>501</v>
      </c>
      <c r="F68" s="1">
        <v>2</v>
      </c>
      <c r="G68" s="1" t="s">
        <v>16</v>
      </c>
      <c r="H68" s="1"/>
      <c r="I68" s="1">
        <v>2.9000000000000001E-2</v>
      </c>
      <c r="J68" s="40">
        <v>7.753000000000001</v>
      </c>
      <c r="K68" s="1" t="s">
        <v>292</v>
      </c>
      <c r="L68" s="4" t="s">
        <v>15</v>
      </c>
      <c r="M68" s="23">
        <v>7.7710000000000017</v>
      </c>
      <c r="N68" s="1" t="s">
        <v>206</v>
      </c>
      <c r="O68" s="1"/>
      <c r="P68" s="23">
        <v>8.1389999999999993</v>
      </c>
      <c r="Q68" s="23">
        <v>7.6280000000000001</v>
      </c>
      <c r="R68" s="23">
        <v>8.0459999999999994</v>
      </c>
      <c r="S68" s="23">
        <v>7.673</v>
      </c>
      <c r="T68" s="23">
        <v>7.6840000000000002</v>
      </c>
      <c r="U68" s="23">
        <v>7.9089999999999998</v>
      </c>
      <c r="V68" s="23">
        <v>7.9530000000000003</v>
      </c>
      <c r="W68" s="23">
        <v>7.8769999999999998</v>
      </c>
      <c r="X68" s="23">
        <v>7.782</v>
      </c>
      <c r="Y68" s="23">
        <v>7.7569999999999997</v>
      </c>
      <c r="Z68" s="126">
        <v>7.2039999999999997</v>
      </c>
      <c r="AA68" s="126">
        <v>7.7869999999999999</v>
      </c>
      <c r="AB68" s="126">
        <v>7.766</v>
      </c>
      <c r="AC68" s="126">
        <v>7.7439999999999998</v>
      </c>
      <c r="AD68" s="126">
        <v>7.7709999999999999</v>
      </c>
      <c r="AE68" s="126">
        <v>7.7469999999999999</v>
      </c>
      <c r="AF68" s="127">
        <v>7.7430000000000003</v>
      </c>
      <c r="AH68" s="1">
        <f t="shared" ref="AH68:AH89" si="78">IF((P68&lt;&gt;"")*AND($J68&lt;&gt;"")*AND($H68&lt;&gt;"GD")*AND($L68&lt;&gt;"N"),P68-$J68,"")</f>
        <v>0.38599999999999834</v>
      </c>
      <c r="AI68" s="1">
        <f t="shared" si="60"/>
        <v>-0.12500000000000089</v>
      </c>
      <c r="AJ68" s="1">
        <f t="shared" si="61"/>
        <v>0.29299999999999837</v>
      </c>
      <c r="AK68" s="1">
        <f t="shared" si="62"/>
        <v>-8.0000000000000959E-2</v>
      </c>
      <c r="AL68" s="1">
        <f t="shared" si="63"/>
        <v>-6.9000000000000838E-2</v>
      </c>
      <c r="AM68" s="1">
        <f t="shared" si="64"/>
        <v>0.15599999999999881</v>
      </c>
      <c r="AN68" s="1">
        <f t="shared" si="65"/>
        <v>0.19999999999999929</v>
      </c>
      <c r="AO68" s="1">
        <f t="shared" si="66"/>
        <v>0.12399999999999878</v>
      </c>
      <c r="AP68" s="1">
        <f t="shared" si="67"/>
        <v>2.8999999999999027E-2</v>
      </c>
      <c r="AQ68" s="1">
        <f t="shared" si="68"/>
        <v>3.9999999999986713E-3</v>
      </c>
      <c r="AR68" s="1">
        <f t="shared" si="69"/>
        <v>-0.54900000000000126</v>
      </c>
      <c r="AS68" s="1">
        <f t="shared" si="70"/>
        <v>3.399999999999892E-2</v>
      </c>
      <c r="AT68" s="1">
        <f t="shared" si="71"/>
        <v>1.2999999999999012E-2</v>
      </c>
      <c r="AU68" s="1">
        <f t="shared" si="72"/>
        <v>-9.0000000000012292E-3</v>
      </c>
      <c r="AV68" s="1">
        <f t="shared" si="73"/>
        <v>1.7999999999998906E-2</v>
      </c>
      <c r="AW68" s="1">
        <f t="shared" ref="AW68:AW89" si="79">IF((AE68&lt;&gt;"")*AND($J68&lt;&gt;"")*AND($H68&lt;&gt;"GD")*AND($L68&lt;&gt;"N"),AE68-$J68,"")</f>
        <v>-6.0000000000011156E-3</v>
      </c>
      <c r="AX68" s="1">
        <f t="shared" si="74"/>
        <v>-1.0000000000000675E-2</v>
      </c>
      <c r="AZ68" s="1">
        <f t="shared" ref="AZ68:AZ131" si="80">IF(AH68&lt;&gt;"",ABS(AH68),"")</f>
        <v>0.38599999999999834</v>
      </c>
      <c r="BA68" s="1">
        <f t="shared" ref="BA68:BA131" si="81">IF(AI68&lt;&gt;"",ABS(AI68),"")</f>
        <v>0.12500000000000089</v>
      </c>
      <c r="BB68" s="1">
        <f t="shared" ref="BB68:BB131" si="82">IF(AJ68&lt;&gt;"",ABS(AJ68),"")</f>
        <v>0.29299999999999837</v>
      </c>
      <c r="BC68" s="1">
        <f t="shared" ref="BC68:BC131" si="83">IF(AK68&lt;&gt;"",ABS(AK68),"")</f>
        <v>8.0000000000000959E-2</v>
      </c>
      <c r="BD68" s="1">
        <f t="shared" ref="BD68:BD131" si="84">IF(AL68&lt;&gt;"",ABS(AL68),"")</f>
        <v>6.9000000000000838E-2</v>
      </c>
      <c r="BE68" s="1">
        <f t="shared" ref="BE68:BE131" si="85">IF(AM68&lt;&gt;"",ABS(AM68),"")</f>
        <v>0.15599999999999881</v>
      </c>
      <c r="BF68" s="1">
        <f t="shared" ref="BF68:BF131" si="86">IF(AN68&lt;&gt;"",ABS(AN68),"")</f>
        <v>0.19999999999999929</v>
      </c>
      <c r="BG68" s="1">
        <f t="shared" ref="BG68:BG131" si="87">IF(AO68&lt;&gt;"",ABS(AO68),"")</f>
        <v>0.12399999999999878</v>
      </c>
      <c r="BH68" s="1">
        <f t="shared" ref="BH68:BH131" si="88">IF(AP68&lt;&gt;"",ABS(AP68),"")</f>
        <v>2.8999999999999027E-2</v>
      </c>
      <c r="BI68" s="1">
        <f t="shared" ref="BI68:BI131" si="89">IF(AQ68&lt;&gt;"",ABS(AQ68),"")</f>
        <v>3.9999999999986713E-3</v>
      </c>
      <c r="BJ68" s="1">
        <f t="shared" ref="BJ68:BJ131" si="90">IF(AR68&lt;&gt;"",ABS(AR68),"")</f>
        <v>0.54900000000000126</v>
      </c>
      <c r="BK68" s="1">
        <f t="shared" ref="BK68:BK131" si="91">IF(AS68&lt;&gt;"",ABS(AS68),"")</f>
        <v>3.399999999999892E-2</v>
      </c>
      <c r="BL68" s="1">
        <f t="shared" ref="BL68:BL131" si="92">IF(AT68&lt;&gt;"",ABS(AT68),"")</f>
        <v>1.2999999999999012E-2</v>
      </c>
      <c r="BM68" s="1">
        <f t="shared" ref="BM68:BM131" si="93">IF(AU68&lt;&gt;"",ABS(AU68),"")</f>
        <v>9.0000000000012292E-3</v>
      </c>
      <c r="BN68" s="1">
        <f t="shared" ref="BN68:BN131" si="94">IF(AV68&lt;&gt;"",ABS(AV68),"")</f>
        <v>1.7999999999998906E-2</v>
      </c>
      <c r="BO68" s="1">
        <f t="shared" ref="BO68:BO131" si="95">IF(AW68&lt;&gt;"",ABS(AW68),"")</f>
        <v>6.0000000000011156E-3</v>
      </c>
      <c r="BP68" s="1">
        <f t="shared" ref="BP68:BP131" si="96">IF(AX68&lt;&gt;"",ABS(AX68),"")</f>
        <v>1.0000000000000675E-2</v>
      </c>
    </row>
    <row r="69" spans="1:68">
      <c r="A69" s="1">
        <f t="shared" si="57"/>
        <v>67</v>
      </c>
      <c r="B69" s="34"/>
      <c r="C69" s="4">
        <v>2</v>
      </c>
      <c r="D69" s="4">
        <f t="shared" si="77"/>
        <v>12</v>
      </c>
      <c r="E69" s="1" t="s">
        <v>502</v>
      </c>
      <c r="F69" s="1">
        <v>2</v>
      </c>
      <c r="G69" s="1" t="s">
        <v>16</v>
      </c>
      <c r="H69" s="1"/>
      <c r="I69" s="1">
        <v>2.1999999999999999E-2</v>
      </c>
      <c r="J69" s="40">
        <v>7.8679999999999986</v>
      </c>
      <c r="K69" s="1" t="s">
        <v>292</v>
      </c>
      <c r="L69" s="4" t="s">
        <v>15</v>
      </c>
      <c r="M69" s="23">
        <v>7.8639999999999981</v>
      </c>
      <c r="N69" s="1" t="s">
        <v>206</v>
      </c>
      <c r="O69" s="1"/>
      <c r="P69" s="23">
        <v>8.2569999999999997</v>
      </c>
      <c r="Q69" s="23">
        <v>7.7750000000000004</v>
      </c>
      <c r="R69" s="23">
        <v>8.1280000000000001</v>
      </c>
      <c r="S69" s="23">
        <v>7.7450000000000001</v>
      </c>
      <c r="T69" s="23">
        <v>7.8380000000000001</v>
      </c>
      <c r="U69" s="23">
        <v>8.0389999999999997</v>
      </c>
      <c r="V69" s="23">
        <v>8.0589999999999993</v>
      </c>
      <c r="W69" s="23">
        <v>7.9889999999999999</v>
      </c>
      <c r="X69" s="23">
        <v>7.8920000000000003</v>
      </c>
      <c r="Y69" s="23">
        <v>7.8689999999999998</v>
      </c>
      <c r="Z69" s="126">
        <v>7.19</v>
      </c>
      <c r="AA69" s="126">
        <v>7.806</v>
      </c>
      <c r="AB69" s="126">
        <v>7.7869999999999999</v>
      </c>
      <c r="AC69" s="126">
        <v>7.7949999999999999</v>
      </c>
      <c r="AD69" s="126">
        <v>7.82</v>
      </c>
      <c r="AE69" s="126">
        <v>7.84</v>
      </c>
      <c r="AF69" s="127">
        <v>7.819</v>
      </c>
      <c r="AH69" s="1">
        <f t="shared" si="78"/>
        <v>0.38900000000000112</v>
      </c>
      <c r="AI69" s="1">
        <f t="shared" si="60"/>
        <v>-9.2999999999998195E-2</v>
      </c>
      <c r="AJ69" s="1">
        <f t="shared" si="61"/>
        <v>0.26000000000000156</v>
      </c>
      <c r="AK69" s="1">
        <f t="shared" si="62"/>
        <v>-0.12299999999999844</v>
      </c>
      <c r="AL69" s="1">
        <f t="shared" si="63"/>
        <v>-2.9999999999998472E-2</v>
      </c>
      <c r="AM69" s="1">
        <f t="shared" si="64"/>
        <v>0.17100000000000115</v>
      </c>
      <c r="AN69" s="1">
        <f t="shared" si="65"/>
        <v>0.19100000000000072</v>
      </c>
      <c r="AO69" s="1">
        <f t="shared" si="66"/>
        <v>0.12100000000000133</v>
      </c>
      <c r="AP69" s="1">
        <f t="shared" si="67"/>
        <v>2.4000000000001798E-2</v>
      </c>
      <c r="AQ69" s="1">
        <f t="shared" si="68"/>
        <v>1.0000000000012221E-3</v>
      </c>
      <c r="AR69" s="1">
        <f t="shared" si="69"/>
        <v>-0.67799999999999816</v>
      </c>
      <c r="AS69" s="1">
        <f t="shared" si="70"/>
        <v>-6.1999999999998501E-2</v>
      </c>
      <c r="AT69" s="1">
        <f t="shared" si="71"/>
        <v>-8.0999999999998629E-2</v>
      </c>
      <c r="AU69" s="1">
        <f t="shared" si="72"/>
        <v>-7.2999999999998622E-2</v>
      </c>
      <c r="AV69" s="1">
        <f t="shared" si="73"/>
        <v>-4.7999999999998266E-2</v>
      </c>
      <c r="AW69" s="1">
        <f t="shared" si="79"/>
        <v>-2.7999999999998693E-2</v>
      </c>
      <c r="AX69" s="1">
        <f t="shared" si="74"/>
        <v>-4.89999999999986E-2</v>
      </c>
      <c r="AZ69" s="1">
        <f t="shared" si="80"/>
        <v>0.38900000000000112</v>
      </c>
      <c r="BA69" s="1">
        <f t="shared" si="81"/>
        <v>9.2999999999998195E-2</v>
      </c>
      <c r="BB69" s="1">
        <f t="shared" si="82"/>
        <v>0.26000000000000156</v>
      </c>
      <c r="BC69" s="1">
        <f t="shared" si="83"/>
        <v>0.12299999999999844</v>
      </c>
      <c r="BD69" s="1">
        <f t="shared" si="84"/>
        <v>2.9999999999998472E-2</v>
      </c>
      <c r="BE69" s="1">
        <f t="shared" si="85"/>
        <v>0.17100000000000115</v>
      </c>
      <c r="BF69" s="1">
        <f t="shared" si="86"/>
        <v>0.19100000000000072</v>
      </c>
      <c r="BG69" s="1">
        <f t="shared" si="87"/>
        <v>0.12100000000000133</v>
      </c>
      <c r="BH69" s="1">
        <f t="shared" si="88"/>
        <v>2.4000000000001798E-2</v>
      </c>
      <c r="BI69" s="1">
        <f t="shared" si="89"/>
        <v>1.0000000000012221E-3</v>
      </c>
      <c r="BJ69" s="1">
        <f t="shared" si="90"/>
        <v>0.67799999999999816</v>
      </c>
      <c r="BK69" s="1">
        <f t="shared" si="91"/>
        <v>6.1999999999998501E-2</v>
      </c>
      <c r="BL69" s="1">
        <f t="shared" si="92"/>
        <v>8.0999999999998629E-2</v>
      </c>
      <c r="BM69" s="1">
        <f t="shared" si="93"/>
        <v>7.2999999999998622E-2</v>
      </c>
      <c r="BN69" s="1">
        <f t="shared" si="94"/>
        <v>4.7999999999998266E-2</v>
      </c>
      <c r="BO69" s="1">
        <f t="shared" si="95"/>
        <v>2.7999999999998693E-2</v>
      </c>
      <c r="BP69" s="1">
        <f t="shared" si="96"/>
        <v>4.89999999999986E-2</v>
      </c>
    </row>
    <row r="70" spans="1:68">
      <c r="A70" s="1">
        <f t="shared" si="57"/>
        <v>68</v>
      </c>
      <c r="B70" s="34"/>
      <c r="C70" s="4">
        <v>2</v>
      </c>
      <c r="D70" s="4">
        <f t="shared" si="77"/>
        <v>12</v>
      </c>
      <c r="E70" s="1" t="s">
        <v>527</v>
      </c>
      <c r="F70" s="1">
        <v>4</v>
      </c>
      <c r="G70" s="1" t="s">
        <v>13</v>
      </c>
      <c r="H70" s="1"/>
      <c r="I70" s="123"/>
      <c r="J70" s="40">
        <v>5.2759999999999989</v>
      </c>
      <c r="K70" s="1" t="s">
        <v>292</v>
      </c>
      <c r="L70" s="4" t="s">
        <v>15</v>
      </c>
      <c r="M70" s="23">
        <v>5.2959999999999994</v>
      </c>
      <c r="N70" s="1" t="s">
        <v>206</v>
      </c>
      <c r="O70" s="1"/>
      <c r="P70" s="23">
        <v>5.7889999999999997</v>
      </c>
      <c r="Q70" s="23">
        <v>5.6870000000000003</v>
      </c>
      <c r="R70" s="45"/>
      <c r="S70" s="23">
        <v>5.5060000000000002</v>
      </c>
      <c r="T70" s="23">
        <v>5.7140000000000004</v>
      </c>
      <c r="U70" s="23">
        <v>5.72</v>
      </c>
      <c r="V70" s="23">
        <v>5.5419999999999998</v>
      </c>
      <c r="W70" s="23">
        <v>5.4779999999999998</v>
      </c>
      <c r="X70" s="23">
        <v>5.4470000000000001</v>
      </c>
      <c r="Y70" s="23">
        <v>5.4249999999999998</v>
      </c>
      <c r="Z70" s="126">
        <v>5.3090000000000002</v>
      </c>
      <c r="AA70" s="126">
        <v>5.1539999999999999</v>
      </c>
      <c r="AB70" s="126">
        <v>5.282</v>
      </c>
      <c r="AC70" s="126">
        <v>5.3170000000000002</v>
      </c>
      <c r="AD70" s="126">
        <v>5.3120000000000003</v>
      </c>
      <c r="AE70" s="126">
        <v>5.24</v>
      </c>
      <c r="AF70" s="127">
        <v>5.2729999999999997</v>
      </c>
      <c r="AH70" s="1">
        <f t="shared" si="78"/>
        <v>0.51300000000000079</v>
      </c>
      <c r="AI70" s="1">
        <f t="shared" si="60"/>
        <v>0.41100000000000136</v>
      </c>
      <c r="AJ70" s="1" t="str">
        <f t="shared" si="61"/>
        <v/>
      </c>
      <c r="AK70" s="1">
        <f t="shared" si="62"/>
        <v>0.23000000000000131</v>
      </c>
      <c r="AL70" s="1">
        <f t="shared" si="63"/>
        <v>0.4380000000000015</v>
      </c>
      <c r="AM70" s="1">
        <f t="shared" si="64"/>
        <v>0.44400000000000084</v>
      </c>
      <c r="AN70" s="1">
        <f t="shared" si="65"/>
        <v>0.2660000000000009</v>
      </c>
      <c r="AO70" s="1">
        <f t="shared" si="66"/>
        <v>0.20200000000000085</v>
      </c>
      <c r="AP70" s="1">
        <f t="shared" si="67"/>
        <v>0.17100000000000115</v>
      </c>
      <c r="AQ70" s="1">
        <f t="shared" si="68"/>
        <v>0.14900000000000091</v>
      </c>
      <c r="AR70" s="1">
        <f t="shared" si="69"/>
        <v>3.3000000000001251E-2</v>
      </c>
      <c r="AS70" s="1">
        <f t="shared" si="70"/>
        <v>-0.121999999999999</v>
      </c>
      <c r="AT70" s="1">
        <f t="shared" si="71"/>
        <v>6.0000000000011156E-3</v>
      </c>
      <c r="AU70" s="1">
        <f t="shared" si="72"/>
        <v>4.1000000000001258E-2</v>
      </c>
      <c r="AV70" s="1">
        <f t="shared" si="73"/>
        <v>3.6000000000001364E-2</v>
      </c>
      <c r="AW70" s="1">
        <f t="shared" si="79"/>
        <v>-3.59999999999987E-2</v>
      </c>
      <c r="AX70" s="1">
        <f t="shared" si="74"/>
        <v>-2.9999999999992255E-3</v>
      </c>
      <c r="AZ70" s="1">
        <f t="shared" si="80"/>
        <v>0.51300000000000079</v>
      </c>
      <c r="BA70" s="1">
        <f t="shared" si="81"/>
        <v>0.41100000000000136</v>
      </c>
      <c r="BB70" s="1" t="str">
        <f t="shared" si="82"/>
        <v/>
      </c>
      <c r="BC70" s="1">
        <f t="shared" si="83"/>
        <v>0.23000000000000131</v>
      </c>
      <c r="BD70" s="1">
        <f t="shared" si="84"/>
        <v>0.4380000000000015</v>
      </c>
      <c r="BE70" s="1">
        <f t="shared" si="85"/>
        <v>0.44400000000000084</v>
      </c>
      <c r="BF70" s="1">
        <f t="shared" si="86"/>
        <v>0.2660000000000009</v>
      </c>
      <c r="BG70" s="1">
        <f t="shared" si="87"/>
        <v>0.20200000000000085</v>
      </c>
      <c r="BH70" s="1">
        <f t="shared" si="88"/>
        <v>0.17100000000000115</v>
      </c>
      <c r="BI70" s="1">
        <f t="shared" si="89"/>
        <v>0.14900000000000091</v>
      </c>
      <c r="BJ70" s="1">
        <f t="shared" si="90"/>
        <v>3.3000000000001251E-2</v>
      </c>
      <c r="BK70" s="1">
        <f t="shared" si="91"/>
        <v>0.121999999999999</v>
      </c>
      <c r="BL70" s="1">
        <f t="shared" si="92"/>
        <v>6.0000000000011156E-3</v>
      </c>
      <c r="BM70" s="1">
        <f t="shared" si="93"/>
        <v>4.1000000000001258E-2</v>
      </c>
      <c r="BN70" s="1">
        <f t="shared" si="94"/>
        <v>3.6000000000001364E-2</v>
      </c>
      <c r="BO70" s="1">
        <f t="shared" si="95"/>
        <v>3.59999999999987E-2</v>
      </c>
      <c r="BP70" s="1">
        <f t="shared" si="96"/>
        <v>2.9999999999992255E-3</v>
      </c>
    </row>
    <row r="71" spans="1:68">
      <c r="A71" s="1">
        <f t="shared" si="57"/>
        <v>69</v>
      </c>
      <c r="B71" s="34"/>
      <c r="C71" s="4">
        <v>2</v>
      </c>
      <c r="D71" s="4">
        <f t="shared" si="77"/>
        <v>12</v>
      </c>
      <c r="E71" s="1" t="s">
        <v>504</v>
      </c>
      <c r="F71" s="1">
        <v>4</v>
      </c>
      <c r="G71" s="1" t="s">
        <v>13</v>
      </c>
      <c r="H71" s="1"/>
      <c r="I71" s="123"/>
      <c r="J71" s="54">
        <v>6.5600000000000014</v>
      </c>
      <c r="K71" s="1" t="s">
        <v>292</v>
      </c>
      <c r="L71" s="10" t="s">
        <v>128</v>
      </c>
      <c r="M71" s="23">
        <v>6.5730000000000004</v>
      </c>
      <c r="N71" s="1" t="s">
        <v>9</v>
      </c>
      <c r="O71" s="1"/>
      <c r="P71" s="23">
        <v>6.891</v>
      </c>
      <c r="Q71" s="23">
        <v>7.0919999999999996</v>
      </c>
      <c r="R71" s="23">
        <v>6.5880000000000001</v>
      </c>
      <c r="S71" s="23">
        <v>6.0709999999999997</v>
      </c>
      <c r="T71" s="23">
        <v>7.0880000000000001</v>
      </c>
      <c r="U71" s="23">
        <v>6.9870000000000001</v>
      </c>
      <c r="V71" s="23">
        <v>6.952</v>
      </c>
      <c r="W71" s="23">
        <v>6.97</v>
      </c>
      <c r="X71" s="23">
        <v>6.8259999999999996</v>
      </c>
      <c r="Y71" s="23">
        <v>6.7729999999999997</v>
      </c>
      <c r="Z71" s="126">
        <v>6.8609999999999998</v>
      </c>
      <c r="AA71" s="126">
        <v>6.3620000000000001</v>
      </c>
      <c r="AB71" s="126">
        <v>6.5389999999999997</v>
      </c>
      <c r="AC71" s="126">
        <v>6.657</v>
      </c>
      <c r="AD71" s="126">
        <v>6.6150000000000002</v>
      </c>
      <c r="AE71" s="126">
        <v>6.5659999999999998</v>
      </c>
      <c r="AF71" s="127">
        <v>6.593</v>
      </c>
      <c r="AH71" s="1" t="str">
        <f t="shared" si="78"/>
        <v/>
      </c>
      <c r="AI71" s="1" t="str">
        <f t="shared" si="60"/>
        <v/>
      </c>
      <c r="AJ71" s="1" t="str">
        <f t="shared" si="61"/>
        <v/>
      </c>
      <c r="AK71" s="1" t="str">
        <f t="shared" si="62"/>
        <v/>
      </c>
      <c r="AL71" s="1" t="str">
        <f t="shared" si="63"/>
        <v/>
      </c>
      <c r="AM71" s="1" t="str">
        <f t="shared" si="64"/>
        <v/>
      </c>
      <c r="AN71" s="1" t="str">
        <f t="shared" si="65"/>
        <v/>
      </c>
      <c r="AO71" s="1" t="str">
        <f t="shared" si="66"/>
        <v/>
      </c>
      <c r="AP71" s="1" t="str">
        <f t="shared" si="67"/>
        <v/>
      </c>
      <c r="AQ71" s="1" t="str">
        <f t="shared" si="68"/>
        <v/>
      </c>
      <c r="AR71" s="1" t="str">
        <f t="shared" si="69"/>
        <v/>
      </c>
      <c r="AS71" s="1" t="str">
        <f t="shared" si="70"/>
        <v/>
      </c>
      <c r="AT71" s="1" t="str">
        <f t="shared" si="71"/>
        <v/>
      </c>
      <c r="AU71" s="1" t="str">
        <f t="shared" si="72"/>
        <v/>
      </c>
      <c r="AV71" s="1" t="str">
        <f t="shared" si="73"/>
        <v/>
      </c>
      <c r="AW71" s="1" t="str">
        <f t="shared" si="79"/>
        <v/>
      </c>
      <c r="AX71" s="1" t="str">
        <f t="shared" si="74"/>
        <v/>
      </c>
      <c r="AZ71" s="1" t="str">
        <f t="shared" si="80"/>
        <v/>
      </c>
      <c r="BA71" s="1" t="str">
        <f t="shared" si="81"/>
        <v/>
      </c>
      <c r="BB71" s="1" t="str">
        <f t="shared" si="82"/>
        <v/>
      </c>
      <c r="BC71" s="1" t="str">
        <f t="shared" si="83"/>
        <v/>
      </c>
      <c r="BD71" s="1" t="str">
        <f t="shared" si="84"/>
        <v/>
      </c>
      <c r="BE71" s="1" t="str">
        <f t="shared" si="85"/>
        <v/>
      </c>
      <c r="BF71" s="1" t="str">
        <f t="shared" si="86"/>
        <v/>
      </c>
      <c r="BG71" s="1" t="str">
        <f t="shared" si="87"/>
        <v/>
      </c>
      <c r="BH71" s="1" t="str">
        <f t="shared" si="88"/>
        <v/>
      </c>
      <c r="BI71" s="1" t="str">
        <f t="shared" si="89"/>
        <v/>
      </c>
      <c r="BJ71" s="1" t="str">
        <f t="shared" si="90"/>
        <v/>
      </c>
      <c r="BK71" s="1" t="str">
        <f t="shared" si="91"/>
        <v/>
      </c>
      <c r="BL71" s="1" t="str">
        <f t="shared" si="92"/>
        <v/>
      </c>
      <c r="BM71" s="1" t="str">
        <f t="shared" si="93"/>
        <v/>
      </c>
      <c r="BN71" s="1" t="str">
        <f t="shared" si="94"/>
        <v/>
      </c>
      <c r="BO71" s="1" t="str">
        <f t="shared" si="95"/>
        <v/>
      </c>
      <c r="BP71" s="1" t="str">
        <f t="shared" si="96"/>
        <v/>
      </c>
    </row>
    <row r="72" spans="1:68">
      <c r="A72" s="1">
        <f t="shared" si="57"/>
        <v>70</v>
      </c>
      <c r="B72" s="34" t="s">
        <v>528</v>
      </c>
      <c r="C72" s="1">
        <v>2</v>
      </c>
      <c r="D72" s="4">
        <f t="shared" si="77"/>
        <v>12</v>
      </c>
      <c r="E72" s="1" t="s">
        <v>501</v>
      </c>
      <c r="F72" s="1">
        <v>2</v>
      </c>
      <c r="G72" s="1" t="s">
        <v>13</v>
      </c>
      <c r="H72" s="1"/>
      <c r="I72" s="123"/>
      <c r="J72" s="40">
        <v>3.84</v>
      </c>
      <c r="K72" s="1" t="s">
        <v>292</v>
      </c>
      <c r="L72" s="4" t="s">
        <v>15</v>
      </c>
      <c r="M72" s="23">
        <v>3.8200000000000003</v>
      </c>
      <c r="N72" s="1" t="s">
        <v>206</v>
      </c>
      <c r="O72" s="1"/>
      <c r="P72" s="23">
        <v>3.895</v>
      </c>
      <c r="Q72" s="23">
        <v>3.468</v>
      </c>
      <c r="R72" s="23">
        <v>3.4089999999999998</v>
      </c>
      <c r="S72" s="23">
        <v>3.016</v>
      </c>
      <c r="T72" s="23">
        <v>4.0330000000000004</v>
      </c>
      <c r="U72" s="23">
        <v>4.0019999999999998</v>
      </c>
      <c r="V72" s="23">
        <v>3.8530000000000002</v>
      </c>
      <c r="W72" s="23">
        <v>3.8319999999999999</v>
      </c>
      <c r="X72" s="23">
        <v>3.8450000000000002</v>
      </c>
      <c r="Y72" s="23">
        <v>3.8450000000000002</v>
      </c>
      <c r="Z72" s="126">
        <v>3.9870000000000001</v>
      </c>
      <c r="AA72" s="126">
        <v>3.9239999999999999</v>
      </c>
      <c r="AB72" s="126">
        <v>3.9039999999999999</v>
      </c>
      <c r="AC72" s="126">
        <v>3.85</v>
      </c>
      <c r="AD72" s="126">
        <v>3.85</v>
      </c>
      <c r="AE72" s="126">
        <v>3.8519999999999999</v>
      </c>
      <c r="AF72" s="127">
        <v>3.8530000000000002</v>
      </c>
      <c r="AH72" s="1">
        <f t="shared" si="78"/>
        <v>5.500000000000016E-2</v>
      </c>
      <c r="AI72" s="1">
        <f t="shared" si="60"/>
        <v>-0.37199999999999989</v>
      </c>
      <c r="AJ72" s="1">
        <f t="shared" si="61"/>
        <v>-0.43100000000000005</v>
      </c>
      <c r="AK72" s="1">
        <f t="shared" si="62"/>
        <v>-0.82399999999999984</v>
      </c>
      <c r="AL72" s="1">
        <f t="shared" si="63"/>
        <v>0.1930000000000005</v>
      </c>
      <c r="AM72" s="1">
        <f t="shared" si="64"/>
        <v>0.16199999999999992</v>
      </c>
      <c r="AN72" s="1">
        <f t="shared" si="65"/>
        <v>1.3000000000000345E-2</v>
      </c>
      <c r="AO72" s="1">
        <f t="shared" si="66"/>
        <v>-8.0000000000000071E-3</v>
      </c>
      <c r="AP72" s="1">
        <f t="shared" si="67"/>
        <v>5.0000000000003375E-3</v>
      </c>
      <c r="AQ72" s="1">
        <f t="shared" si="68"/>
        <v>5.0000000000003375E-3</v>
      </c>
      <c r="AR72" s="1">
        <f t="shared" si="69"/>
        <v>0.14700000000000024</v>
      </c>
      <c r="AS72" s="1">
        <f t="shared" si="70"/>
        <v>8.4000000000000075E-2</v>
      </c>
      <c r="AT72" s="1">
        <f t="shared" si="71"/>
        <v>6.4000000000000057E-2</v>
      </c>
      <c r="AU72" s="1">
        <f t="shared" si="72"/>
        <v>1.0000000000000231E-2</v>
      </c>
      <c r="AV72" s="1">
        <f t="shared" si="73"/>
        <v>1.0000000000000231E-2</v>
      </c>
      <c r="AW72" s="1">
        <f t="shared" si="79"/>
        <v>1.2000000000000011E-2</v>
      </c>
      <c r="AX72" s="1">
        <f t="shared" si="74"/>
        <v>1.3000000000000345E-2</v>
      </c>
      <c r="AZ72" s="1">
        <f t="shared" si="80"/>
        <v>5.500000000000016E-2</v>
      </c>
      <c r="BA72" s="1">
        <f t="shared" si="81"/>
        <v>0.37199999999999989</v>
      </c>
      <c r="BB72" s="1">
        <f t="shared" si="82"/>
        <v>0.43100000000000005</v>
      </c>
      <c r="BC72" s="1">
        <f t="shared" si="83"/>
        <v>0.82399999999999984</v>
      </c>
      <c r="BD72" s="1">
        <f t="shared" si="84"/>
        <v>0.1930000000000005</v>
      </c>
      <c r="BE72" s="1">
        <f t="shared" si="85"/>
        <v>0.16199999999999992</v>
      </c>
      <c r="BF72" s="1">
        <f t="shared" si="86"/>
        <v>1.3000000000000345E-2</v>
      </c>
      <c r="BG72" s="1">
        <f t="shared" si="87"/>
        <v>8.0000000000000071E-3</v>
      </c>
      <c r="BH72" s="1">
        <f t="shared" si="88"/>
        <v>5.0000000000003375E-3</v>
      </c>
      <c r="BI72" s="1">
        <f t="shared" si="89"/>
        <v>5.0000000000003375E-3</v>
      </c>
      <c r="BJ72" s="1">
        <f t="shared" si="90"/>
        <v>0.14700000000000024</v>
      </c>
      <c r="BK72" s="1">
        <f t="shared" si="91"/>
        <v>8.4000000000000075E-2</v>
      </c>
      <c r="BL72" s="1">
        <f t="shared" si="92"/>
        <v>6.4000000000000057E-2</v>
      </c>
      <c r="BM72" s="1">
        <f t="shared" si="93"/>
        <v>1.0000000000000231E-2</v>
      </c>
      <c r="BN72" s="1">
        <f t="shared" si="94"/>
        <v>1.0000000000000231E-2</v>
      </c>
      <c r="BO72" s="1">
        <f t="shared" si="95"/>
        <v>1.2000000000000011E-2</v>
      </c>
      <c r="BP72" s="1">
        <f t="shared" si="96"/>
        <v>1.3000000000000345E-2</v>
      </c>
    </row>
    <row r="73" spans="1:68">
      <c r="A73" s="1">
        <f t="shared" si="57"/>
        <v>71</v>
      </c>
      <c r="B73" s="34"/>
      <c r="C73" s="1">
        <v>2</v>
      </c>
      <c r="D73" s="4">
        <f t="shared" si="77"/>
        <v>12</v>
      </c>
      <c r="E73" s="1" t="s">
        <v>502</v>
      </c>
      <c r="F73" s="1">
        <v>2</v>
      </c>
      <c r="G73" s="1" t="s">
        <v>13</v>
      </c>
      <c r="H73" s="1"/>
      <c r="I73" s="23">
        <v>0</v>
      </c>
      <c r="J73" s="40">
        <v>5.2270000000000003</v>
      </c>
      <c r="K73" s="1" t="s">
        <v>577</v>
      </c>
      <c r="L73" s="4" t="s">
        <v>15</v>
      </c>
      <c r="M73" s="23">
        <v>5.2249999999999996</v>
      </c>
      <c r="N73" s="1" t="s">
        <v>206</v>
      </c>
      <c r="O73" s="1"/>
      <c r="P73" s="23">
        <v>5.31</v>
      </c>
      <c r="Q73" s="23">
        <v>4.97</v>
      </c>
      <c r="R73" s="23">
        <v>4.9989999999999997</v>
      </c>
      <c r="S73" s="23">
        <v>4.617</v>
      </c>
      <c r="T73" s="23">
        <v>5.4009999999999998</v>
      </c>
      <c r="U73" s="23">
        <v>5.3639999999999999</v>
      </c>
      <c r="V73" s="23">
        <v>5.2770000000000001</v>
      </c>
      <c r="W73" s="23">
        <v>5.258</v>
      </c>
      <c r="X73" s="23">
        <v>5.2469999999999999</v>
      </c>
      <c r="Y73" s="23">
        <v>5.2409999999999997</v>
      </c>
      <c r="Z73" s="126">
        <v>5.3630000000000004</v>
      </c>
      <c r="AA73" s="126">
        <v>5.2329999999999997</v>
      </c>
      <c r="AB73" s="126">
        <v>5.2329999999999997</v>
      </c>
      <c r="AC73" s="126">
        <v>5.2590000000000003</v>
      </c>
      <c r="AD73" s="126">
        <v>5.2560000000000002</v>
      </c>
      <c r="AE73" s="126">
        <v>5.2329999999999997</v>
      </c>
      <c r="AF73" s="127">
        <v>5.2329999999999997</v>
      </c>
      <c r="AH73" s="1">
        <f t="shared" si="78"/>
        <v>8.2999999999999297E-2</v>
      </c>
      <c r="AI73" s="1">
        <f t="shared" si="60"/>
        <v>-0.25700000000000056</v>
      </c>
      <c r="AJ73" s="1">
        <f t="shared" si="61"/>
        <v>-0.22800000000000065</v>
      </c>
      <c r="AK73" s="1">
        <f t="shared" si="62"/>
        <v>-0.61000000000000032</v>
      </c>
      <c r="AL73" s="1">
        <f t="shared" si="63"/>
        <v>0.17399999999999949</v>
      </c>
      <c r="AM73" s="1">
        <f t="shared" si="64"/>
        <v>0.13699999999999957</v>
      </c>
      <c r="AN73" s="1">
        <f t="shared" si="65"/>
        <v>4.9999999999999822E-2</v>
      </c>
      <c r="AO73" s="1">
        <f t="shared" si="66"/>
        <v>3.0999999999999694E-2</v>
      </c>
      <c r="AP73" s="1">
        <f t="shared" si="67"/>
        <v>1.9999999999999574E-2</v>
      </c>
      <c r="AQ73" s="1">
        <f t="shared" si="68"/>
        <v>1.3999999999999346E-2</v>
      </c>
      <c r="AR73" s="1">
        <f t="shared" si="69"/>
        <v>0.13600000000000012</v>
      </c>
      <c r="AS73" s="1">
        <f t="shared" si="70"/>
        <v>5.9999999999993392E-3</v>
      </c>
      <c r="AT73" s="1">
        <f t="shared" si="71"/>
        <v>5.9999999999993392E-3</v>
      </c>
      <c r="AU73" s="1">
        <f t="shared" si="72"/>
        <v>3.2000000000000028E-2</v>
      </c>
      <c r="AV73" s="1">
        <f t="shared" si="73"/>
        <v>2.8999999999999915E-2</v>
      </c>
      <c r="AW73" s="1">
        <f t="shared" si="79"/>
        <v>5.9999999999993392E-3</v>
      </c>
      <c r="AX73" s="1">
        <f t="shared" si="74"/>
        <v>5.9999999999993392E-3</v>
      </c>
      <c r="AZ73" s="1">
        <f t="shared" si="80"/>
        <v>8.2999999999999297E-2</v>
      </c>
      <c r="BA73" s="1">
        <f t="shared" si="81"/>
        <v>0.25700000000000056</v>
      </c>
      <c r="BB73" s="1">
        <f t="shared" si="82"/>
        <v>0.22800000000000065</v>
      </c>
      <c r="BC73" s="1">
        <f t="shared" si="83"/>
        <v>0.61000000000000032</v>
      </c>
      <c r="BD73" s="1">
        <f t="shared" si="84"/>
        <v>0.17399999999999949</v>
      </c>
      <c r="BE73" s="1">
        <f t="shared" si="85"/>
        <v>0.13699999999999957</v>
      </c>
      <c r="BF73" s="1">
        <f t="shared" si="86"/>
        <v>4.9999999999999822E-2</v>
      </c>
      <c r="BG73" s="1">
        <f t="shared" si="87"/>
        <v>3.0999999999999694E-2</v>
      </c>
      <c r="BH73" s="1">
        <f t="shared" si="88"/>
        <v>1.9999999999999574E-2</v>
      </c>
      <c r="BI73" s="1">
        <f t="shared" si="89"/>
        <v>1.3999999999999346E-2</v>
      </c>
      <c r="BJ73" s="1">
        <f t="shared" si="90"/>
        <v>0.13600000000000012</v>
      </c>
      <c r="BK73" s="1">
        <f t="shared" si="91"/>
        <v>5.9999999999993392E-3</v>
      </c>
      <c r="BL73" s="1">
        <f t="shared" si="92"/>
        <v>5.9999999999993392E-3</v>
      </c>
      <c r="BM73" s="1">
        <f t="shared" si="93"/>
        <v>3.2000000000000028E-2</v>
      </c>
      <c r="BN73" s="1">
        <f t="shared" si="94"/>
        <v>2.8999999999999915E-2</v>
      </c>
      <c r="BO73" s="1">
        <f t="shared" si="95"/>
        <v>5.9999999999993392E-3</v>
      </c>
      <c r="BP73" s="1">
        <f t="shared" si="96"/>
        <v>5.9999999999993392E-3</v>
      </c>
    </row>
    <row r="74" spans="1:68">
      <c r="A74" s="1">
        <f t="shared" si="57"/>
        <v>72</v>
      </c>
      <c r="B74" s="34"/>
      <c r="C74" s="1">
        <v>2</v>
      </c>
      <c r="D74" s="4">
        <f t="shared" si="77"/>
        <v>12</v>
      </c>
      <c r="E74" s="1" t="s">
        <v>501</v>
      </c>
      <c r="F74" s="1">
        <v>2</v>
      </c>
      <c r="G74" s="1" t="s">
        <v>13</v>
      </c>
      <c r="H74" s="1"/>
      <c r="I74" s="123"/>
      <c r="J74" s="40">
        <v>5.6859999999999991</v>
      </c>
      <c r="K74" s="1" t="s">
        <v>292</v>
      </c>
      <c r="L74" s="4" t="s">
        <v>15</v>
      </c>
      <c r="M74" s="23">
        <v>5.6769999999999996</v>
      </c>
      <c r="N74" s="1" t="s">
        <v>206</v>
      </c>
      <c r="O74" s="1"/>
      <c r="P74" s="23">
        <v>6.14</v>
      </c>
      <c r="Q74" s="23">
        <v>5.7910000000000004</v>
      </c>
      <c r="R74" s="23">
        <v>5.83</v>
      </c>
      <c r="S74" s="23">
        <v>5.4429999999999996</v>
      </c>
      <c r="T74" s="23">
        <v>6.1849999999999996</v>
      </c>
      <c r="U74" s="23">
        <v>6.0869999999999997</v>
      </c>
      <c r="V74" s="23">
        <v>5.9119999999999999</v>
      </c>
      <c r="W74" s="23">
        <v>5.8570000000000002</v>
      </c>
      <c r="X74" s="23">
        <v>5.7640000000000002</v>
      </c>
      <c r="Y74" s="23">
        <v>5.7450000000000001</v>
      </c>
      <c r="Z74" s="126">
        <v>6.234</v>
      </c>
      <c r="AA74" s="126">
        <v>5.7320000000000002</v>
      </c>
      <c r="AB74" s="126">
        <v>5.8010000000000002</v>
      </c>
      <c r="AC74" s="126">
        <v>5.8259999999999996</v>
      </c>
      <c r="AD74" s="126">
        <v>5.7450000000000001</v>
      </c>
      <c r="AE74" s="126">
        <v>5.7539999999999996</v>
      </c>
      <c r="AF74" s="127">
        <v>5.77</v>
      </c>
      <c r="AH74" s="1">
        <f t="shared" si="78"/>
        <v>0.45400000000000063</v>
      </c>
      <c r="AI74" s="1">
        <f t="shared" si="60"/>
        <v>0.10500000000000131</v>
      </c>
      <c r="AJ74" s="1">
        <f t="shared" si="61"/>
        <v>0.14400000000000102</v>
      </c>
      <c r="AK74" s="1">
        <f t="shared" si="62"/>
        <v>-0.24299999999999944</v>
      </c>
      <c r="AL74" s="1">
        <f t="shared" si="63"/>
        <v>0.49900000000000055</v>
      </c>
      <c r="AM74" s="1">
        <f t="shared" si="64"/>
        <v>0.40100000000000069</v>
      </c>
      <c r="AN74" s="1">
        <f t="shared" si="65"/>
        <v>0.22600000000000087</v>
      </c>
      <c r="AO74" s="1">
        <f t="shared" si="66"/>
        <v>0.17100000000000115</v>
      </c>
      <c r="AP74" s="1">
        <f t="shared" si="67"/>
        <v>7.800000000000118E-2</v>
      </c>
      <c r="AQ74" s="1">
        <f t="shared" si="68"/>
        <v>5.9000000000001052E-2</v>
      </c>
      <c r="AR74" s="1">
        <f t="shared" si="69"/>
        <v>0.54800000000000093</v>
      </c>
      <c r="AS74" s="1">
        <f t="shared" si="70"/>
        <v>4.6000000000001151E-2</v>
      </c>
      <c r="AT74" s="1">
        <f t="shared" si="71"/>
        <v>0.1150000000000011</v>
      </c>
      <c r="AU74" s="1">
        <f t="shared" si="72"/>
        <v>0.14000000000000057</v>
      </c>
      <c r="AV74" s="1">
        <f t="shared" si="73"/>
        <v>5.9000000000001052E-2</v>
      </c>
      <c r="AW74" s="1">
        <f t="shared" si="79"/>
        <v>6.8000000000000504E-2</v>
      </c>
      <c r="AX74" s="1">
        <f t="shared" si="74"/>
        <v>8.4000000000000519E-2</v>
      </c>
      <c r="AZ74" s="1">
        <f t="shared" si="80"/>
        <v>0.45400000000000063</v>
      </c>
      <c r="BA74" s="1">
        <f t="shared" si="81"/>
        <v>0.10500000000000131</v>
      </c>
      <c r="BB74" s="1">
        <f t="shared" si="82"/>
        <v>0.14400000000000102</v>
      </c>
      <c r="BC74" s="1">
        <f t="shared" si="83"/>
        <v>0.24299999999999944</v>
      </c>
      <c r="BD74" s="1">
        <f t="shared" si="84"/>
        <v>0.49900000000000055</v>
      </c>
      <c r="BE74" s="1">
        <f t="shared" si="85"/>
        <v>0.40100000000000069</v>
      </c>
      <c r="BF74" s="1">
        <f t="shared" si="86"/>
        <v>0.22600000000000087</v>
      </c>
      <c r="BG74" s="1">
        <f t="shared" si="87"/>
        <v>0.17100000000000115</v>
      </c>
      <c r="BH74" s="1">
        <f t="shared" si="88"/>
        <v>7.800000000000118E-2</v>
      </c>
      <c r="BI74" s="1">
        <f t="shared" si="89"/>
        <v>5.9000000000001052E-2</v>
      </c>
      <c r="BJ74" s="1">
        <f t="shared" si="90"/>
        <v>0.54800000000000093</v>
      </c>
      <c r="BK74" s="1">
        <f t="shared" si="91"/>
        <v>4.6000000000001151E-2</v>
      </c>
      <c r="BL74" s="1">
        <f t="shared" si="92"/>
        <v>0.1150000000000011</v>
      </c>
      <c r="BM74" s="1">
        <f t="shared" si="93"/>
        <v>0.14000000000000057</v>
      </c>
      <c r="BN74" s="1">
        <f t="shared" si="94"/>
        <v>5.9000000000001052E-2</v>
      </c>
      <c r="BO74" s="1">
        <f t="shared" si="95"/>
        <v>6.8000000000000504E-2</v>
      </c>
      <c r="BP74" s="1">
        <f t="shared" si="96"/>
        <v>8.4000000000000519E-2</v>
      </c>
    </row>
    <row r="75" spans="1:68">
      <c r="A75" s="1">
        <f t="shared" si="57"/>
        <v>73</v>
      </c>
      <c r="B75" s="34"/>
      <c r="C75" s="1">
        <v>2</v>
      </c>
      <c r="D75" s="4">
        <f t="shared" si="77"/>
        <v>12</v>
      </c>
      <c r="E75" s="1" t="s">
        <v>503</v>
      </c>
      <c r="F75" s="1">
        <v>2</v>
      </c>
      <c r="G75" s="1" t="s">
        <v>13</v>
      </c>
      <c r="H75" s="1"/>
      <c r="I75" s="1">
        <v>2.4E-2</v>
      </c>
      <c r="J75" s="40">
        <v>6.4019999999999992</v>
      </c>
      <c r="K75" s="1" t="s">
        <v>292</v>
      </c>
      <c r="L75" s="4" t="s">
        <v>15</v>
      </c>
      <c r="M75" s="23">
        <v>6.3939999999999984</v>
      </c>
      <c r="N75" s="1" t="s">
        <v>206</v>
      </c>
      <c r="O75" s="1"/>
      <c r="P75" s="23">
        <v>6.9939999999999998</v>
      </c>
      <c r="Q75" s="23">
        <v>6.6980000000000004</v>
      </c>
      <c r="R75" s="23">
        <v>6.2910000000000004</v>
      </c>
      <c r="S75" s="23">
        <v>5.8479999999999999</v>
      </c>
      <c r="T75" s="23">
        <v>6.7649999999999997</v>
      </c>
      <c r="U75" s="23">
        <v>6.6820000000000004</v>
      </c>
      <c r="V75" s="23">
        <v>6.758</v>
      </c>
      <c r="W75" s="23">
        <v>6.72</v>
      </c>
      <c r="X75" s="23">
        <v>6.5419999999999998</v>
      </c>
      <c r="Y75" s="23">
        <v>6.52</v>
      </c>
      <c r="Z75" s="126">
        <v>6.69</v>
      </c>
      <c r="AA75" s="126">
        <v>6.4480000000000004</v>
      </c>
      <c r="AB75" s="126">
        <v>6.508</v>
      </c>
      <c r="AC75" s="126">
        <v>6.5419999999999998</v>
      </c>
      <c r="AD75" s="126">
        <v>6.4889999999999999</v>
      </c>
      <c r="AE75" s="126">
        <v>6.476</v>
      </c>
      <c r="AF75" s="127">
        <v>6.4950000000000001</v>
      </c>
      <c r="AH75" s="1">
        <f t="shared" si="78"/>
        <v>0.59200000000000053</v>
      </c>
      <c r="AI75" s="1">
        <f t="shared" si="60"/>
        <v>0.29600000000000115</v>
      </c>
      <c r="AJ75" s="1">
        <f t="shared" si="61"/>
        <v>-0.11099999999999888</v>
      </c>
      <c r="AK75" s="1">
        <f t="shared" si="62"/>
        <v>-0.55399999999999938</v>
      </c>
      <c r="AL75" s="1">
        <f t="shared" si="63"/>
        <v>0.36300000000000043</v>
      </c>
      <c r="AM75" s="1">
        <f t="shared" si="64"/>
        <v>0.28000000000000114</v>
      </c>
      <c r="AN75" s="1">
        <f t="shared" si="65"/>
        <v>0.35600000000000076</v>
      </c>
      <c r="AO75" s="1">
        <f t="shared" si="66"/>
        <v>0.3180000000000005</v>
      </c>
      <c r="AP75" s="1">
        <f t="shared" si="67"/>
        <v>0.14000000000000057</v>
      </c>
      <c r="AQ75" s="1">
        <f t="shared" si="68"/>
        <v>0.11800000000000033</v>
      </c>
      <c r="AR75" s="1">
        <f t="shared" si="69"/>
        <v>0.28800000000000114</v>
      </c>
      <c r="AS75" s="1">
        <f t="shared" si="70"/>
        <v>4.6000000000001151E-2</v>
      </c>
      <c r="AT75" s="1">
        <f t="shared" si="71"/>
        <v>0.10600000000000076</v>
      </c>
      <c r="AU75" s="1">
        <f t="shared" si="72"/>
        <v>0.14000000000000057</v>
      </c>
      <c r="AV75" s="1">
        <f t="shared" si="73"/>
        <v>8.7000000000000632E-2</v>
      </c>
      <c r="AW75" s="1">
        <f t="shared" si="79"/>
        <v>7.4000000000000732E-2</v>
      </c>
      <c r="AX75" s="1">
        <f t="shared" si="74"/>
        <v>9.300000000000086E-2</v>
      </c>
      <c r="AZ75" s="1">
        <f t="shared" si="80"/>
        <v>0.59200000000000053</v>
      </c>
      <c r="BA75" s="1">
        <f t="shared" si="81"/>
        <v>0.29600000000000115</v>
      </c>
      <c r="BB75" s="1">
        <f t="shared" si="82"/>
        <v>0.11099999999999888</v>
      </c>
      <c r="BC75" s="1">
        <f t="shared" si="83"/>
        <v>0.55399999999999938</v>
      </c>
      <c r="BD75" s="1">
        <f t="shared" si="84"/>
        <v>0.36300000000000043</v>
      </c>
      <c r="BE75" s="1">
        <f t="shared" si="85"/>
        <v>0.28000000000000114</v>
      </c>
      <c r="BF75" s="1">
        <f t="shared" si="86"/>
        <v>0.35600000000000076</v>
      </c>
      <c r="BG75" s="1">
        <f t="shared" si="87"/>
        <v>0.3180000000000005</v>
      </c>
      <c r="BH75" s="1">
        <f t="shared" si="88"/>
        <v>0.14000000000000057</v>
      </c>
      <c r="BI75" s="1">
        <f t="shared" si="89"/>
        <v>0.11800000000000033</v>
      </c>
      <c r="BJ75" s="1">
        <f t="shared" si="90"/>
        <v>0.28800000000000114</v>
      </c>
      <c r="BK75" s="1">
        <f t="shared" si="91"/>
        <v>4.6000000000001151E-2</v>
      </c>
      <c r="BL75" s="1">
        <f t="shared" si="92"/>
        <v>0.10600000000000076</v>
      </c>
      <c r="BM75" s="1">
        <f t="shared" si="93"/>
        <v>0.14000000000000057</v>
      </c>
      <c r="BN75" s="1">
        <f t="shared" si="94"/>
        <v>8.7000000000000632E-2</v>
      </c>
      <c r="BO75" s="1">
        <f t="shared" si="95"/>
        <v>7.4000000000000732E-2</v>
      </c>
      <c r="BP75" s="1">
        <f t="shared" si="96"/>
        <v>9.300000000000086E-2</v>
      </c>
    </row>
    <row r="76" spans="1:68">
      <c r="A76" s="1">
        <f t="shared" si="57"/>
        <v>74</v>
      </c>
      <c r="B76" s="34"/>
      <c r="C76" s="1">
        <v>2</v>
      </c>
      <c r="D76" s="4">
        <f t="shared" si="77"/>
        <v>12</v>
      </c>
      <c r="E76" s="1" t="s">
        <v>534</v>
      </c>
      <c r="F76" s="1">
        <v>4</v>
      </c>
      <c r="G76" s="1" t="s">
        <v>13</v>
      </c>
      <c r="H76" s="1"/>
      <c r="I76" s="123"/>
      <c r="J76" s="129">
        <v>6.9020000000000001</v>
      </c>
      <c r="K76" s="1" t="s">
        <v>292</v>
      </c>
      <c r="L76" s="10" t="s">
        <v>128</v>
      </c>
      <c r="M76" s="23">
        <v>6.9280000000000008</v>
      </c>
      <c r="N76" s="1" t="s">
        <v>206</v>
      </c>
      <c r="O76" s="1"/>
      <c r="P76" s="23">
        <v>7.71</v>
      </c>
      <c r="Q76" s="23">
        <v>7.7050000000000001</v>
      </c>
      <c r="R76" s="23">
        <v>6.5529999999999999</v>
      </c>
      <c r="S76" s="45"/>
      <c r="T76" s="23">
        <v>7.6689999999999996</v>
      </c>
      <c r="U76" s="23">
        <v>7.6909999999999998</v>
      </c>
      <c r="V76" s="23">
        <v>7.3419999999999996</v>
      </c>
      <c r="W76" s="23">
        <v>7.335</v>
      </c>
      <c r="X76" s="23">
        <v>7.1420000000000003</v>
      </c>
      <c r="Y76" s="23">
        <v>7.1289999999999996</v>
      </c>
      <c r="Z76" s="126">
        <v>7.0190000000000001</v>
      </c>
      <c r="AA76" s="126">
        <v>6.7370000000000001</v>
      </c>
      <c r="AB76" s="126">
        <v>6.8650000000000002</v>
      </c>
      <c r="AC76" s="126">
        <v>6.9429999999999996</v>
      </c>
      <c r="AD76" s="126">
        <v>6.92</v>
      </c>
      <c r="AE76" s="126">
        <v>6.8689999999999998</v>
      </c>
      <c r="AF76" s="127">
        <v>6.89</v>
      </c>
      <c r="AH76" s="1" t="str">
        <f t="shared" si="78"/>
        <v/>
      </c>
      <c r="AI76" s="1" t="str">
        <f t="shared" si="60"/>
        <v/>
      </c>
      <c r="AJ76" s="1" t="str">
        <f t="shared" si="61"/>
        <v/>
      </c>
      <c r="AK76" s="1" t="str">
        <f t="shared" si="62"/>
        <v/>
      </c>
      <c r="AL76" s="1" t="str">
        <f t="shared" si="63"/>
        <v/>
      </c>
      <c r="AM76" s="1" t="str">
        <f t="shared" si="64"/>
        <v/>
      </c>
      <c r="AN76" s="1" t="str">
        <f t="shared" si="65"/>
        <v/>
      </c>
      <c r="AO76" s="1" t="str">
        <f t="shared" si="66"/>
        <v/>
      </c>
      <c r="AP76" s="1" t="str">
        <f t="shared" si="67"/>
        <v/>
      </c>
      <c r="AQ76" s="1" t="str">
        <f t="shared" si="68"/>
        <v/>
      </c>
      <c r="AR76" s="1" t="str">
        <f t="shared" si="69"/>
        <v/>
      </c>
      <c r="AS76" s="1" t="str">
        <f t="shared" si="70"/>
        <v/>
      </c>
      <c r="AT76" s="1" t="str">
        <f t="shared" si="71"/>
        <v/>
      </c>
      <c r="AU76" s="1" t="str">
        <f t="shared" si="72"/>
        <v/>
      </c>
      <c r="AV76" s="1" t="str">
        <f t="shared" si="73"/>
        <v/>
      </c>
      <c r="AW76" s="1" t="str">
        <f t="shared" si="79"/>
        <v/>
      </c>
      <c r="AX76" s="1" t="str">
        <f t="shared" si="74"/>
        <v/>
      </c>
      <c r="AZ76" s="1" t="str">
        <f t="shared" si="80"/>
        <v/>
      </c>
      <c r="BA76" s="1" t="str">
        <f t="shared" si="81"/>
        <v/>
      </c>
      <c r="BB76" s="1" t="str">
        <f t="shared" si="82"/>
        <v/>
      </c>
      <c r="BC76" s="1" t="str">
        <f t="shared" si="83"/>
        <v/>
      </c>
      <c r="BD76" s="1" t="str">
        <f t="shared" si="84"/>
        <v/>
      </c>
      <c r="BE76" s="1" t="str">
        <f t="shared" si="85"/>
        <v/>
      </c>
      <c r="BF76" s="1" t="str">
        <f t="shared" si="86"/>
        <v/>
      </c>
      <c r="BG76" s="1" t="str">
        <f t="shared" si="87"/>
        <v/>
      </c>
      <c r="BH76" s="1" t="str">
        <f t="shared" si="88"/>
        <v/>
      </c>
      <c r="BI76" s="1" t="str">
        <f t="shared" si="89"/>
        <v/>
      </c>
      <c r="BJ76" s="1" t="str">
        <f t="shared" si="90"/>
        <v/>
      </c>
      <c r="BK76" s="1" t="str">
        <f t="shared" si="91"/>
        <v/>
      </c>
      <c r="BL76" s="1" t="str">
        <f t="shared" si="92"/>
        <v/>
      </c>
      <c r="BM76" s="1" t="str">
        <f t="shared" si="93"/>
        <v/>
      </c>
      <c r="BN76" s="1" t="str">
        <f t="shared" si="94"/>
        <v/>
      </c>
      <c r="BO76" s="1" t="str">
        <f t="shared" si="95"/>
        <v/>
      </c>
      <c r="BP76" s="1" t="str">
        <f t="shared" si="96"/>
        <v/>
      </c>
    </row>
    <row r="77" spans="1:68">
      <c r="A77" s="1">
        <f t="shared" si="57"/>
        <v>75</v>
      </c>
      <c r="B77" s="34"/>
      <c r="C77" s="1">
        <v>2</v>
      </c>
      <c r="D77" s="4">
        <f t="shared" si="77"/>
        <v>12</v>
      </c>
      <c r="E77" s="1" t="s">
        <v>504</v>
      </c>
      <c r="F77" s="1">
        <v>4</v>
      </c>
      <c r="G77" s="1" t="s">
        <v>13</v>
      </c>
      <c r="H77" s="1"/>
      <c r="I77" s="123"/>
      <c r="J77" s="40">
        <v>8.9269999999999996</v>
      </c>
      <c r="K77" s="1" t="s">
        <v>292</v>
      </c>
      <c r="L77" s="4" t="s">
        <v>15</v>
      </c>
      <c r="M77" s="23">
        <v>8.945999999999998</v>
      </c>
      <c r="N77" s="1" t="s">
        <v>206</v>
      </c>
      <c r="O77" s="1"/>
      <c r="P77" s="23">
        <v>9.4429999999999996</v>
      </c>
      <c r="Q77" s="23">
        <v>9.4730000000000008</v>
      </c>
      <c r="R77" s="23">
        <v>7.7119999999999997</v>
      </c>
      <c r="S77" s="45"/>
      <c r="T77" s="23">
        <v>9.484</v>
      </c>
      <c r="U77" s="23">
        <v>9.5250000000000004</v>
      </c>
      <c r="V77" s="23">
        <v>9.3510000000000009</v>
      </c>
      <c r="W77" s="23">
        <v>9.3650000000000002</v>
      </c>
      <c r="X77" s="23">
        <v>9.1620000000000008</v>
      </c>
      <c r="Y77" s="23">
        <v>9.14</v>
      </c>
      <c r="Z77" s="126">
        <v>9.3569999999999993</v>
      </c>
      <c r="AA77" s="126">
        <v>8.7409999999999997</v>
      </c>
      <c r="AB77" s="126">
        <v>8.9039999999999999</v>
      </c>
      <c r="AC77" s="126">
        <v>9.0280000000000005</v>
      </c>
      <c r="AD77" s="126">
        <v>8.9789999999999992</v>
      </c>
      <c r="AE77" s="126">
        <v>8.9380000000000006</v>
      </c>
      <c r="AF77" s="127">
        <v>8.9589999999999996</v>
      </c>
      <c r="AH77" s="1">
        <f t="shared" si="78"/>
        <v>0.51600000000000001</v>
      </c>
      <c r="AI77" s="1">
        <f t="shared" si="60"/>
        <v>0.54600000000000115</v>
      </c>
      <c r="AJ77" s="1">
        <f t="shared" si="61"/>
        <v>-1.2149999999999999</v>
      </c>
      <c r="AK77" s="1" t="str">
        <f t="shared" si="62"/>
        <v/>
      </c>
      <c r="AL77" s="1">
        <f t="shared" si="63"/>
        <v>0.55700000000000038</v>
      </c>
      <c r="AM77" s="1">
        <f t="shared" si="64"/>
        <v>0.59800000000000075</v>
      </c>
      <c r="AN77" s="1">
        <f t="shared" si="65"/>
        <v>0.42400000000000126</v>
      </c>
      <c r="AO77" s="1">
        <f t="shared" si="66"/>
        <v>0.43800000000000061</v>
      </c>
      <c r="AP77" s="1">
        <f t="shared" si="67"/>
        <v>0.23500000000000121</v>
      </c>
      <c r="AQ77" s="1">
        <f t="shared" si="68"/>
        <v>0.21300000000000097</v>
      </c>
      <c r="AR77" s="1">
        <f t="shared" si="69"/>
        <v>0.42999999999999972</v>
      </c>
      <c r="AS77" s="1">
        <f t="shared" si="70"/>
        <v>-0.18599999999999994</v>
      </c>
      <c r="AT77" s="1">
        <f t="shared" si="71"/>
        <v>-2.2999999999999687E-2</v>
      </c>
      <c r="AU77" s="1">
        <f t="shared" si="72"/>
        <v>0.10100000000000087</v>
      </c>
      <c r="AV77" s="1">
        <f t="shared" si="73"/>
        <v>5.1999999999999602E-2</v>
      </c>
      <c r="AW77" s="1">
        <f t="shared" si="79"/>
        <v>1.1000000000001009E-2</v>
      </c>
      <c r="AX77" s="1">
        <f t="shared" si="74"/>
        <v>3.2000000000000028E-2</v>
      </c>
      <c r="AZ77" s="1">
        <f t="shared" si="80"/>
        <v>0.51600000000000001</v>
      </c>
      <c r="BA77" s="1">
        <f t="shared" si="81"/>
        <v>0.54600000000000115</v>
      </c>
      <c r="BB77" s="1">
        <f t="shared" si="82"/>
        <v>1.2149999999999999</v>
      </c>
      <c r="BC77" s="1" t="str">
        <f t="shared" si="83"/>
        <v/>
      </c>
      <c r="BD77" s="1">
        <f t="shared" si="84"/>
        <v>0.55700000000000038</v>
      </c>
      <c r="BE77" s="1">
        <f t="shared" si="85"/>
        <v>0.59800000000000075</v>
      </c>
      <c r="BF77" s="1">
        <f t="shared" si="86"/>
        <v>0.42400000000000126</v>
      </c>
      <c r="BG77" s="1">
        <f t="shared" si="87"/>
        <v>0.43800000000000061</v>
      </c>
      <c r="BH77" s="1">
        <f t="shared" si="88"/>
        <v>0.23500000000000121</v>
      </c>
      <c r="BI77" s="1">
        <f t="shared" si="89"/>
        <v>0.21300000000000097</v>
      </c>
      <c r="BJ77" s="1">
        <f t="shared" si="90"/>
        <v>0.42999999999999972</v>
      </c>
      <c r="BK77" s="1">
        <f t="shared" si="91"/>
        <v>0.18599999999999994</v>
      </c>
      <c r="BL77" s="1">
        <f t="shared" si="92"/>
        <v>2.2999999999999687E-2</v>
      </c>
      <c r="BM77" s="1">
        <f t="shared" si="93"/>
        <v>0.10100000000000087</v>
      </c>
      <c r="BN77" s="1">
        <f t="shared" si="94"/>
        <v>5.1999999999999602E-2</v>
      </c>
      <c r="BO77" s="1">
        <f t="shared" si="95"/>
        <v>1.1000000000001009E-2</v>
      </c>
      <c r="BP77" s="1">
        <f t="shared" si="96"/>
        <v>3.2000000000000028E-2</v>
      </c>
    </row>
    <row r="78" spans="1:68">
      <c r="A78" s="1">
        <f t="shared" si="57"/>
        <v>76</v>
      </c>
      <c r="B78" s="34" t="s">
        <v>529</v>
      </c>
      <c r="C78" s="1">
        <v>1</v>
      </c>
      <c r="D78" s="4">
        <f t="shared" si="77"/>
        <v>12</v>
      </c>
      <c r="E78" s="1" t="s">
        <v>531</v>
      </c>
      <c r="F78" s="1">
        <v>2</v>
      </c>
      <c r="G78" s="1" t="s">
        <v>16</v>
      </c>
      <c r="H78" s="1"/>
      <c r="I78" s="1">
        <v>4.4999999999999998E-2</v>
      </c>
      <c r="J78" s="124">
        <v>5.8580000000000005</v>
      </c>
      <c r="K78" s="7" t="s">
        <v>226</v>
      </c>
      <c r="L78" s="4" t="s">
        <v>15</v>
      </c>
      <c r="M78" s="23">
        <v>5.8759999999999994</v>
      </c>
      <c r="N78" s="1" t="s">
        <v>471</v>
      </c>
      <c r="O78" s="1"/>
      <c r="P78" s="23">
        <v>6.0049999999999999</v>
      </c>
      <c r="Q78" s="23">
        <v>5.79</v>
      </c>
      <c r="R78" s="23">
        <v>5.8230000000000004</v>
      </c>
      <c r="S78" s="23">
        <v>5.6269999999999998</v>
      </c>
      <c r="T78" s="23">
        <v>5.9279999999999999</v>
      </c>
      <c r="U78" s="23">
        <v>5.8819999999999997</v>
      </c>
      <c r="V78" s="23">
        <v>5.8879999999999999</v>
      </c>
      <c r="W78" s="23">
        <v>5.8739999999999997</v>
      </c>
      <c r="X78" s="23">
        <v>5.8570000000000002</v>
      </c>
      <c r="Y78" s="23">
        <v>5.8529999999999998</v>
      </c>
      <c r="Z78" s="126">
        <v>5.2270000000000003</v>
      </c>
      <c r="AA78" s="126">
        <v>5.9169999999999998</v>
      </c>
      <c r="AB78" s="126">
        <v>5.867</v>
      </c>
      <c r="AC78" s="126">
        <v>5.7990000000000004</v>
      </c>
      <c r="AD78" s="126">
        <v>5.8019999999999996</v>
      </c>
      <c r="AE78" s="126">
        <v>5.8929999999999998</v>
      </c>
      <c r="AF78" s="127">
        <v>5.8789999999999996</v>
      </c>
      <c r="AH78" s="1">
        <f t="shared" si="78"/>
        <v>0.14699999999999935</v>
      </c>
      <c r="AI78" s="1">
        <f t="shared" si="60"/>
        <v>-6.8000000000000504E-2</v>
      </c>
      <c r="AJ78" s="1">
        <f t="shared" si="61"/>
        <v>-3.5000000000000142E-2</v>
      </c>
      <c r="AK78" s="1">
        <f t="shared" si="62"/>
        <v>-0.23100000000000076</v>
      </c>
      <c r="AL78" s="1">
        <f t="shared" si="63"/>
        <v>6.9999999999999396E-2</v>
      </c>
      <c r="AM78" s="1">
        <f t="shared" si="64"/>
        <v>2.3999999999999133E-2</v>
      </c>
      <c r="AN78" s="1">
        <f t="shared" si="65"/>
        <v>2.9999999999999361E-2</v>
      </c>
      <c r="AO78" s="1">
        <f t="shared" si="66"/>
        <v>1.5999999999999126E-2</v>
      </c>
      <c r="AP78" s="1">
        <f t="shared" si="67"/>
        <v>-1.000000000000334E-3</v>
      </c>
      <c r="AQ78" s="1">
        <f t="shared" si="68"/>
        <v>-5.0000000000007816E-3</v>
      </c>
      <c r="AR78" s="1">
        <f t="shared" si="69"/>
        <v>-0.63100000000000023</v>
      </c>
      <c r="AS78" s="1">
        <f t="shared" si="70"/>
        <v>5.8999999999999275E-2</v>
      </c>
      <c r="AT78" s="1">
        <f t="shared" si="71"/>
        <v>8.9999999999994529E-3</v>
      </c>
      <c r="AU78" s="1">
        <f t="shared" si="72"/>
        <v>-5.9000000000000163E-2</v>
      </c>
      <c r="AV78" s="1">
        <f t="shared" si="73"/>
        <v>-5.6000000000000938E-2</v>
      </c>
      <c r="AW78" s="1">
        <f t="shared" si="79"/>
        <v>3.4999999999999254E-2</v>
      </c>
      <c r="AX78" s="1">
        <f t="shared" si="74"/>
        <v>2.0999999999999019E-2</v>
      </c>
      <c r="AZ78" s="1">
        <f t="shared" si="80"/>
        <v>0.14699999999999935</v>
      </c>
      <c r="BA78" s="1">
        <f t="shared" si="81"/>
        <v>6.8000000000000504E-2</v>
      </c>
      <c r="BB78" s="1">
        <f t="shared" si="82"/>
        <v>3.5000000000000142E-2</v>
      </c>
      <c r="BC78" s="1">
        <f t="shared" si="83"/>
        <v>0.23100000000000076</v>
      </c>
      <c r="BD78" s="1">
        <f t="shared" si="84"/>
        <v>6.9999999999999396E-2</v>
      </c>
      <c r="BE78" s="1">
        <f t="shared" si="85"/>
        <v>2.3999999999999133E-2</v>
      </c>
      <c r="BF78" s="1">
        <f t="shared" si="86"/>
        <v>2.9999999999999361E-2</v>
      </c>
      <c r="BG78" s="1">
        <f t="shared" si="87"/>
        <v>1.5999999999999126E-2</v>
      </c>
      <c r="BH78" s="1">
        <f t="shared" si="88"/>
        <v>1.000000000000334E-3</v>
      </c>
      <c r="BI78" s="1">
        <f t="shared" si="89"/>
        <v>5.0000000000007816E-3</v>
      </c>
      <c r="BJ78" s="1">
        <f t="shared" si="90"/>
        <v>0.63100000000000023</v>
      </c>
      <c r="BK78" s="1">
        <f t="shared" si="91"/>
        <v>5.8999999999999275E-2</v>
      </c>
      <c r="BL78" s="1">
        <f t="shared" si="92"/>
        <v>8.9999999999994529E-3</v>
      </c>
      <c r="BM78" s="1">
        <f t="shared" si="93"/>
        <v>5.9000000000000163E-2</v>
      </c>
      <c r="BN78" s="1">
        <f t="shared" si="94"/>
        <v>5.6000000000000938E-2</v>
      </c>
      <c r="BO78" s="1">
        <f t="shared" si="95"/>
        <v>3.4999999999999254E-2</v>
      </c>
      <c r="BP78" s="1">
        <f t="shared" si="96"/>
        <v>2.0999999999999019E-2</v>
      </c>
    </row>
    <row r="79" spans="1:68">
      <c r="A79" s="1">
        <f t="shared" si="57"/>
        <v>77</v>
      </c>
      <c r="B79" s="34"/>
      <c r="C79" s="1">
        <v>1</v>
      </c>
      <c r="D79" s="4">
        <f t="shared" si="77"/>
        <v>12</v>
      </c>
      <c r="E79" s="1" t="s">
        <v>530</v>
      </c>
      <c r="F79" s="1">
        <v>2</v>
      </c>
      <c r="G79" s="1" t="s">
        <v>229</v>
      </c>
      <c r="H79" s="1"/>
      <c r="I79" s="123"/>
      <c r="J79" s="124">
        <v>6.964999999999999</v>
      </c>
      <c r="K79" s="7" t="s">
        <v>226</v>
      </c>
      <c r="L79" s="4" t="s">
        <v>15</v>
      </c>
      <c r="M79" s="23">
        <v>6.9589999999999979</v>
      </c>
      <c r="N79" s="1" t="s">
        <v>471</v>
      </c>
      <c r="O79" s="1"/>
      <c r="P79" s="23">
        <v>7.3360000000000003</v>
      </c>
      <c r="Q79" s="23">
        <v>6.9219999999999997</v>
      </c>
      <c r="R79" s="23">
        <v>6.9269999999999996</v>
      </c>
      <c r="S79" s="23">
        <v>6.6609999999999996</v>
      </c>
      <c r="T79" s="23">
        <v>7.1289999999999996</v>
      </c>
      <c r="U79" s="23">
        <v>7.0750000000000002</v>
      </c>
      <c r="V79" s="23">
        <v>7.0039999999999996</v>
      </c>
      <c r="W79" s="23">
        <v>6.984</v>
      </c>
      <c r="X79" s="23">
        <v>6.9740000000000002</v>
      </c>
      <c r="Y79" s="23">
        <v>6.9690000000000003</v>
      </c>
      <c r="Z79" s="126">
        <v>7.6109999999999998</v>
      </c>
      <c r="AA79" s="126">
        <v>7.0869999999999997</v>
      </c>
      <c r="AB79" s="126">
        <v>7.09</v>
      </c>
      <c r="AC79" s="126">
        <v>7.0830000000000002</v>
      </c>
      <c r="AD79" s="126">
        <v>7.0359999999999996</v>
      </c>
      <c r="AE79" s="126">
        <v>7.0789999999999997</v>
      </c>
      <c r="AF79" s="127">
        <v>7.0830000000000002</v>
      </c>
      <c r="AH79" s="1">
        <f t="shared" si="78"/>
        <v>0.37100000000000133</v>
      </c>
      <c r="AI79" s="1">
        <f t="shared" si="60"/>
        <v>-4.2999999999999261E-2</v>
      </c>
      <c r="AJ79" s="1">
        <f t="shared" si="61"/>
        <v>-3.7999999999999368E-2</v>
      </c>
      <c r="AK79" s="1">
        <f t="shared" si="62"/>
        <v>-0.30399999999999938</v>
      </c>
      <c r="AL79" s="1">
        <f t="shared" si="63"/>
        <v>0.16400000000000059</v>
      </c>
      <c r="AM79" s="1">
        <f t="shared" si="64"/>
        <v>0.11000000000000121</v>
      </c>
      <c r="AN79" s="1">
        <f t="shared" si="65"/>
        <v>3.900000000000059E-2</v>
      </c>
      <c r="AO79" s="1">
        <f t="shared" si="66"/>
        <v>1.9000000000001016E-2</v>
      </c>
      <c r="AP79" s="1">
        <f t="shared" si="67"/>
        <v>9.0000000000012292E-3</v>
      </c>
      <c r="AQ79" s="1">
        <f t="shared" si="68"/>
        <v>4.0000000000013358E-3</v>
      </c>
      <c r="AR79" s="1">
        <f t="shared" si="69"/>
        <v>0.6460000000000008</v>
      </c>
      <c r="AS79" s="1">
        <f t="shared" si="70"/>
        <v>0.12200000000000077</v>
      </c>
      <c r="AT79" s="1">
        <f t="shared" si="71"/>
        <v>0.12500000000000089</v>
      </c>
      <c r="AU79" s="1">
        <f t="shared" si="72"/>
        <v>0.11800000000000122</v>
      </c>
      <c r="AV79" s="1">
        <f t="shared" si="73"/>
        <v>7.1000000000000618E-2</v>
      </c>
      <c r="AW79" s="1">
        <f t="shared" si="79"/>
        <v>0.11400000000000077</v>
      </c>
      <c r="AX79" s="1">
        <f t="shared" si="74"/>
        <v>0.11800000000000122</v>
      </c>
      <c r="AZ79" s="1">
        <f t="shared" si="80"/>
        <v>0.37100000000000133</v>
      </c>
      <c r="BA79" s="1">
        <f t="shared" si="81"/>
        <v>4.2999999999999261E-2</v>
      </c>
      <c r="BB79" s="1">
        <f t="shared" si="82"/>
        <v>3.7999999999999368E-2</v>
      </c>
      <c r="BC79" s="1">
        <f t="shared" si="83"/>
        <v>0.30399999999999938</v>
      </c>
      <c r="BD79" s="1">
        <f t="shared" si="84"/>
        <v>0.16400000000000059</v>
      </c>
      <c r="BE79" s="1">
        <f t="shared" si="85"/>
        <v>0.11000000000000121</v>
      </c>
      <c r="BF79" s="1">
        <f t="shared" si="86"/>
        <v>3.900000000000059E-2</v>
      </c>
      <c r="BG79" s="1">
        <f t="shared" si="87"/>
        <v>1.9000000000001016E-2</v>
      </c>
      <c r="BH79" s="1">
        <f t="shared" si="88"/>
        <v>9.0000000000012292E-3</v>
      </c>
      <c r="BI79" s="1">
        <f t="shared" si="89"/>
        <v>4.0000000000013358E-3</v>
      </c>
      <c r="BJ79" s="1">
        <f t="shared" si="90"/>
        <v>0.6460000000000008</v>
      </c>
      <c r="BK79" s="1">
        <f t="shared" si="91"/>
        <v>0.12200000000000077</v>
      </c>
      <c r="BL79" s="1">
        <f t="shared" si="92"/>
        <v>0.12500000000000089</v>
      </c>
      <c r="BM79" s="1">
        <f t="shared" si="93"/>
        <v>0.11800000000000122</v>
      </c>
      <c r="BN79" s="1">
        <f t="shared" si="94"/>
        <v>7.1000000000000618E-2</v>
      </c>
      <c r="BO79" s="1">
        <f t="shared" si="95"/>
        <v>0.11400000000000077</v>
      </c>
      <c r="BP79" s="1">
        <f t="shared" si="96"/>
        <v>0.11800000000000122</v>
      </c>
    </row>
    <row r="80" spans="1:68">
      <c r="A80" s="1">
        <f t="shared" si="57"/>
        <v>78</v>
      </c>
      <c r="B80" s="34"/>
      <c r="C80" s="1">
        <v>1</v>
      </c>
      <c r="D80" s="4">
        <f t="shared" si="77"/>
        <v>12</v>
      </c>
      <c r="E80" s="1" t="s">
        <v>530</v>
      </c>
      <c r="F80" s="1">
        <v>2</v>
      </c>
      <c r="G80" s="1" t="s">
        <v>16</v>
      </c>
      <c r="H80" s="1"/>
      <c r="I80" s="123"/>
      <c r="J80" s="124">
        <v>7.1909999999999998</v>
      </c>
      <c r="K80" s="7" t="s">
        <v>226</v>
      </c>
      <c r="L80" s="4" t="s">
        <v>15</v>
      </c>
      <c r="M80" s="23">
        <v>7.194</v>
      </c>
      <c r="N80" s="1" t="s">
        <v>471</v>
      </c>
      <c r="O80" s="1"/>
      <c r="P80" s="23">
        <v>7.1870000000000003</v>
      </c>
      <c r="Q80" s="23">
        <v>7.1020000000000003</v>
      </c>
      <c r="R80" s="23">
        <v>7.1639999999999997</v>
      </c>
      <c r="S80" s="23">
        <v>6.9740000000000002</v>
      </c>
      <c r="T80" s="23">
        <v>7.2869999999999999</v>
      </c>
      <c r="U80" s="23">
        <v>7.2270000000000003</v>
      </c>
      <c r="V80" s="23">
        <v>7.2110000000000003</v>
      </c>
      <c r="W80" s="23">
        <v>7.1970000000000001</v>
      </c>
      <c r="X80" s="23">
        <v>7.1879999999999997</v>
      </c>
      <c r="Y80" s="23">
        <v>7.1849999999999996</v>
      </c>
      <c r="Z80" s="126">
        <v>6.32</v>
      </c>
      <c r="AA80" s="126">
        <v>7.16</v>
      </c>
      <c r="AB80" s="126">
        <v>7.0940000000000003</v>
      </c>
      <c r="AC80" s="126">
        <v>7.032</v>
      </c>
      <c r="AD80" s="126">
        <v>7.04</v>
      </c>
      <c r="AE80" s="126">
        <v>7.1529999999999996</v>
      </c>
      <c r="AF80" s="127">
        <v>7.1289999999999996</v>
      </c>
      <c r="AH80" s="1">
        <f t="shared" si="78"/>
        <v>-3.9999999999995595E-3</v>
      </c>
      <c r="AI80" s="1">
        <f t="shared" si="60"/>
        <v>-8.8999999999999524E-2</v>
      </c>
      <c r="AJ80" s="1">
        <f t="shared" si="61"/>
        <v>-2.7000000000000135E-2</v>
      </c>
      <c r="AK80" s="1">
        <f t="shared" si="62"/>
        <v>-0.21699999999999964</v>
      </c>
      <c r="AL80" s="1">
        <f t="shared" si="63"/>
        <v>9.6000000000000085E-2</v>
      </c>
      <c r="AM80" s="1">
        <f t="shared" si="64"/>
        <v>3.6000000000000476E-2</v>
      </c>
      <c r="AN80" s="1">
        <f t="shared" si="65"/>
        <v>2.0000000000000462E-2</v>
      </c>
      <c r="AO80" s="1">
        <f t="shared" si="66"/>
        <v>6.0000000000002274E-3</v>
      </c>
      <c r="AP80" s="1">
        <f t="shared" si="67"/>
        <v>-3.0000000000001137E-3</v>
      </c>
      <c r="AQ80" s="1">
        <f t="shared" si="68"/>
        <v>-6.0000000000002274E-3</v>
      </c>
      <c r="AR80" s="1">
        <f t="shared" si="69"/>
        <v>-0.87099999999999955</v>
      </c>
      <c r="AS80" s="1">
        <f t="shared" si="70"/>
        <v>-3.0999999999999694E-2</v>
      </c>
      <c r="AT80" s="1">
        <f t="shared" si="71"/>
        <v>-9.6999999999999531E-2</v>
      </c>
      <c r="AU80" s="1">
        <f t="shared" si="72"/>
        <v>-0.15899999999999981</v>
      </c>
      <c r="AV80" s="1">
        <f t="shared" si="73"/>
        <v>-0.1509999999999998</v>
      </c>
      <c r="AW80" s="1">
        <f t="shared" si="79"/>
        <v>-3.8000000000000256E-2</v>
      </c>
      <c r="AX80" s="1">
        <f t="shared" si="74"/>
        <v>-6.2000000000000277E-2</v>
      </c>
      <c r="AZ80" s="1">
        <f t="shared" si="80"/>
        <v>3.9999999999995595E-3</v>
      </c>
      <c r="BA80" s="1">
        <f t="shared" si="81"/>
        <v>8.8999999999999524E-2</v>
      </c>
      <c r="BB80" s="1">
        <f t="shared" si="82"/>
        <v>2.7000000000000135E-2</v>
      </c>
      <c r="BC80" s="1">
        <f t="shared" si="83"/>
        <v>0.21699999999999964</v>
      </c>
      <c r="BD80" s="1">
        <f t="shared" si="84"/>
        <v>9.6000000000000085E-2</v>
      </c>
      <c r="BE80" s="1">
        <f t="shared" si="85"/>
        <v>3.6000000000000476E-2</v>
      </c>
      <c r="BF80" s="1">
        <f t="shared" si="86"/>
        <v>2.0000000000000462E-2</v>
      </c>
      <c r="BG80" s="1">
        <f t="shared" si="87"/>
        <v>6.0000000000002274E-3</v>
      </c>
      <c r="BH80" s="1">
        <f t="shared" si="88"/>
        <v>3.0000000000001137E-3</v>
      </c>
      <c r="BI80" s="1">
        <f t="shared" si="89"/>
        <v>6.0000000000002274E-3</v>
      </c>
      <c r="BJ80" s="1">
        <f t="shared" si="90"/>
        <v>0.87099999999999955</v>
      </c>
      <c r="BK80" s="1">
        <f t="shared" si="91"/>
        <v>3.0999999999999694E-2</v>
      </c>
      <c r="BL80" s="1">
        <f t="shared" si="92"/>
        <v>9.6999999999999531E-2</v>
      </c>
      <c r="BM80" s="1">
        <f t="shared" si="93"/>
        <v>0.15899999999999981</v>
      </c>
      <c r="BN80" s="1">
        <f t="shared" si="94"/>
        <v>0.1509999999999998</v>
      </c>
      <c r="BO80" s="1">
        <f t="shared" si="95"/>
        <v>3.8000000000000256E-2</v>
      </c>
      <c r="BP80" s="1">
        <f t="shared" si="96"/>
        <v>6.2000000000000277E-2</v>
      </c>
    </row>
    <row r="81" spans="1:68">
      <c r="A81" s="1">
        <f t="shared" si="57"/>
        <v>79</v>
      </c>
      <c r="B81" s="34"/>
      <c r="C81" s="1">
        <v>1</v>
      </c>
      <c r="D81" s="4">
        <f t="shared" si="77"/>
        <v>12</v>
      </c>
      <c r="E81" s="1" t="s">
        <v>532</v>
      </c>
      <c r="F81" s="1">
        <v>2</v>
      </c>
      <c r="G81" s="1" t="s">
        <v>16</v>
      </c>
      <c r="H81" s="1"/>
      <c r="I81" s="123"/>
      <c r="J81" s="124">
        <v>7.6540000000000008</v>
      </c>
      <c r="K81" s="7" t="s">
        <v>226</v>
      </c>
      <c r="L81" s="4" t="s">
        <v>15</v>
      </c>
      <c r="M81" s="23">
        <v>7.5690000000000008</v>
      </c>
      <c r="N81" s="1" t="s">
        <v>471</v>
      </c>
      <c r="O81" s="1"/>
      <c r="P81" s="23">
        <v>7.7469999999999999</v>
      </c>
      <c r="Q81" s="23">
        <v>7.5650000000000004</v>
      </c>
      <c r="R81" s="23">
        <v>7.61</v>
      </c>
      <c r="S81" s="23">
        <v>7.4409999999999998</v>
      </c>
      <c r="T81" s="23">
        <v>7.6749999999999998</v>
      </c>
      <c r="U81" s="23">
        <v>7.64</v>
      </c>
      <c r="V81" s="23">
        <v>7.6689999999999996</v>
      </c>
      <c r="W81" s="23">
        <v>7.6580000000000004</v>
      </c>
      <c r="X81" s="23">
        <v>7.65</v>
      </c>
      <c r="Y81" s="23">
        <v>7.6479999999999997</v>
      </c>
      <c r="Z81" s="126">
        <v>6.9740000000000002</v>
      </c>
      <c r="AA81" s="126">
        <v>7.67</v>
      </c>
      <c r="AB81" s="126">
        <v>7.6210000000000004</v>
      </c>
      <c r="AC81" s="126">
        <v>7.548</v>
      </c>
      <c r="AD81" s="126">
        <v>7.5549999999999997</v>
      </c>
      <c r="AE81" s="126">
        <v>7.6559999999999997</v>
      </c>
      <c r="AF81" s="127">
        <v>7.641</v>
      </c>
      <c r="AH81" s="1">
        <f t="shared" si="78"/>
        <v>9.2999999999999083E-2</v>
      </c>
      <c r="AI81" s="1">
        <f t="shared" si="60"/>
        <v>-8.9000000000000412E-2</v>
      </c>
      <c r="AJ81" s="1">
        <f t="shared" si="61"/>
        <v>-4.4000000000000483E-2</v>
      </c>
      <c r="AK81" s="1">
        <f t="shared" si="62"/>
        <v>-0.21300000000000097</v>
      </c>
      <c r="AL81" s="1">
        <f t="shared" si="63"/>
        <v>2.0999999999999019E-2</v>
      </c>
      <c r="AM81" s="1">
        <f t="shared" si="64"/>
        <v>-1.4000000000001123E-2</v>
      </c>
      <c r="AN81" s="1">
        <f t="shared" si="65"/>
        <v>1.4999999999998792E-2</v>
      </c>
      <c r="AO81" s="1">
        <f t="shared" si="66"/>
        <v>3.9999999999995595E-3</v>
      </c>
      <c r="AP81" s="1">
        <f t="shared" si="67"/>
        <v>-4.0000000000004476E-3</v>
      </c>
      <c r="AQ81" s="1">
        <f t="shared" si="68"/>
        <v>-6.0000000000011156E-3</v>
      </c>
      <c r="AR81" s="1">
        <f t="shared" si="69"/>
        <v>-0.6800000000000006</v>
      </c>
      <c r="AS81" s="1">
        <f t="shared" si="70"/>
        <v>1.5999999999999126E-2</v>
      </c>
      <c r="AT81" s="1">
        <f t="shared" si="71"/>
        <v>-3.3000000000000362E-2</v>
      </c>
      <c r="AU81" s="1">
        <f t="shared" si="72"/>
        <v>-0.10600000000000076</v>
      </c>
      <c r="AV81" s="1">
        <f t="shared" si="73"/>
        <v>-9.9000000000001087E-2</v>
      </c>
      <c r="AW81" s="1">
        <f t="shared" si="79"/>
        <v>1.9999999999988916E-3</v>
      </c>
      <c r="AX81" s="1">
        <f t="shared" si="74"/>
        <v>-1.3000000000000789E-2</v>
      </c>
      <c r="AZ81" s="1">
        <f t="shared" si="80"/>
        <v>9.2999999999999083E-2</v>
      </c>
      <c r="BA81" s="1">
        <f t="shared" si="81"/>
        <v>8.9000000000000412E-2</v>
      </c>
      <c r="BB81" s="1">
        <f t="shared" si="82"/>
        <v>4.4000000000000483E-2</v>
      </c>
      <c r="BC81" s="1">
        <f t="shared" si="83"/>
        <v>0.21300000000000097</v>
      </c>
      <c r="BD81" s="1">
        <f t="shared" si="84"/>
        <v>2.0999999999999019E-2</v>
      </c>
      <c r="BE81" s="1">
        <f t="shared" si="85"/>
        <v>1.4000000000001123E-2</v>
      </c>
      <c r="BF81" s="1">
        <f t="shared" si="86"/>
        <v>1.4999999999998792E-2</v>
      </c>
      <c r="BG81" s="1">
        <f t="shared" si="87"/>
        <v>3.9999999999995595E-3</v>
      </c>
      <c r="BH81" s="1">
        <f t="shared" si="88"/>
        <v>4.0000000000004476E-3</v>
      </c>
      <c r="BI81" s="1">
        <f t="shared" si="89"/>
        <v>6.0000000000011156E-3</v>
      </c>
      <c r="BJ81" s="1">
        <f t="shared" si="90"/>
        <v>0.6800000000000006</v>
      </c>
      <c r="BK81" s="1">
        <f t="shared" si="91"/>
        <v>1.5999999999999126E-2</v>
      </c>
      <c r="BL81" s="1">
        <f t="shared" si="92"/>
        <v>3.3000000000000362E-2</v>
      </c>
      <c r="BM81" s="1">
        <f t="shared" si="93"/>
        <v>0.10600000000000076</v>
      </c>
      <c r="BN81" s="1">
        <f t="shared" si="94"/>
        <v>9.9000000000001087E-2</v>
      </c>
      <c r="BO81" s="1">
        <f t="shared" si="95"/>
        <v>1.9999999999988916E-3</v>
      </c>
      <c r="BP81" s="1">
        <f t="shared" si="96"/>
        <v>1.3000000000000789E-2</v>
      </c>
    </row>
    <row r="82" spans="1:68">
      <c r="A82" s="1">
        <f t="shared" si="57"/>
        <v>80</v>
      </c>
      <c r="B82" s="34"/>
      <c r="C82" s="1">
        <v>1</v>
      </c>
      <c r="D82" s="4">
        <f t="shared" si="77"/>
        <v>12</v>
      </c>
      <c r="E82" s="1" t="s">
        <v>530</v>
      </c>
      <c r="F82" s="1">
        <v>2</v>
      </c>
      <c r="G82" s="1" t="s">
        <v>16</v>
      </c>
      <c r="H82" s="1"/>
      <c r="I82" s="123"/>
      <c r="J82" s="124">
        <v>8.514999999999997</v>
      </c>
      <c r="K82" s="7" t="s">
        <v>226</v>
      </c>
      <c r="L82" s="4" t="s">
        <v>15</v>
      </c>
      <c r="M82" s="23">
        <v>8.532</v>
      </c>
      <c r="N82" s="1" t="s">
        <v>471</v>
      </c>
      <c r="O82" s="1"/>
      <c r="P82" s="23">
        <v>8.6920000000000002</v>
      </c>
      <c r="Q82" s="23">
        <v>8.468</v>
      </c>
      <c r="R82" s="23">
        <v>8.484</v>
      </c>
      <c r="S82" s="23">
        <v>8.2799999999999994</v>
      </c>
      <c r="T82" s="23">
        <v>8.609</v>
      </c>
      <c r="U82" s="23">
        <v>8.5589999999999993</v>
      </c>
      <c r="V82" s="23">
        <v>8.548</v>
      </c>
      <c r="W82" s="23">
        <v>8.5329999999999995</v>
      </c>
      <c r="X82" s="23">
        <v>8.5120000000000005</v>
      </c>
      <c r="Y82" s="23">
        <v>8.5090000000000003</v>
      </c>
      <c r="Z82" s="126">
        <v>7.9219999999999997</v>
      </c>
      <c r="AA82" s="126">
        <v>7.944</v>
      </c>
      <c r="AB82" s="126">
        <v>8.0180000000000007</v>
      </c>
      <c r="AC82" s="126">
        <v>8.0129999999999999</v>
      </c>
      <c r="AD82" s="126">
        <v>7.9560000000000004</v>
      </c>
      <c r="AE82" s="126">
        <v>8.0359999999999996</v>
      </c>
      <c r="AF82" s="127">
        <v>8.0530000000000008</v>
      </c>
      <c r="AH82" s="1">
        <f t="shared" si="78"/>
        <v>0.17700000000000315</v>
      </c>
      <c r="AI82" s="1">
        <f t="shared" si="60"/>
        <v>-4.6999999999997044E-2</v>
      </c>
      <c r="AJ82" s="1">
        <f t="shared" si="61"/>
        <v>-3.099999999999703E-2</v>
      </c>
      <c r="AK82" s="1">
        <f t="shared" si="62"/>
        <v>-0.23499999999999766</v>
      </c>
      <c r="AL82" s="1">
        <f t="shared" si="63"/>
        <v>9.400000000000297E-2</v>
      </c>
      <c r="AM82" s="1">
        <f t="shared" si="64"/>
        <v>4.400000000000226E-2</v>
      </c>
      <c r="AN82" s="1">
        <f t="shared" si="65"/>
        <v>3.3000000000003027E-2</v>
      </c>
      <c r="AO82" s="1">
        <f t="shared" si="66"/>
        <v>1.8000000000002458E-2</v>
      </c>
      <c r="AP82" s="1">
        <f t="shared" si="67"/>
        <v>-2.999999999996561E-3</v>
      </c>
      <c r="AQ82" s="1">
        <f t="shared" si="68"/>
        <v>-5.9999999999966747E-3</v>
      </c>
      <c r="AR82" s="1">
        <f t="shared" si="69"/>
        <v>-0.59299999999999731</v>
      </c>
      <c r="AS82" s="1">
        <f t="shared" si="70"/>
        <v>-0.57099999999999707</v>
      </c>
      <c r="AT82" s="1">
        <f t="shared" si="71"/>
        <v>-0.49699999999999633</v>
      </c>
      <c r="AU82" s="1">
        <f t="shared" si="72"/>
        <v>-0.50199999999999712</v>
      </c>
      <c r="AV82" s="1">
        <f t="shared" si="73"/>
        <v>-0.55899999999999661</v>
      </c>
      <c r="AW82" s="1">
        <f t="shared" si="79"/>
        <v>-0.47899999999999743</v>
      </c>
      <c r="AX82" s="1">
        <f t="shared" si="74"/>
        <v>-0.46199999999999619</v>
      </c>
      <c r="AZ82" s="1">
        <f t="shared" si="80"/>
        <v>0.17700000000000315</v>
      </c>
      <c r="BA82" s="1">
        <f t="shared" si="81"/>
        <v>4.6999999999997044E-2</v>
      </c>
      <c r="BB82" s="1">
        <f t="shared" si="82"/>
        <v>3.099999999999703E-2</v>
      </c>
      <c r="BC82" s="1">
        <f t="shared" si="83"/>
        <v>0.23499999999999766</v>
      </c>
      <c r="BD82" s="1">
        <f t="shared" si="84"/>
        <v>9.400000000000297E-2</v>
      </c>
      <c r="BE82" s="1">
        <f t="shared" si="85"/>
        <v>4.400000000000226E-2</v>
      </c>
      <c r="BF82" s="1">
        <f t="shared" si="86"/>
        <v>3.3000000000003027E-2</v>
      </c>
      <c r="BG82" s="1">
        <f t="shared" si="87"/>
        <v>1.8000000000002458E-2</v>
      </c>
      <c r="BH82" s="1">
        <f t="shared" si="88"/>
        <v>2.999999999996561E-3</v>
      </c>
      <c r="BI82" s="1">
        <f t="shared" si="89"/>
        <v>5.9999999999966747E-3</v>
      </c>
      <c r="BJ82" s="1">
        <f t="shared" si="90"/>
        <v>0.59299999999999731</v>
      </c>
      <c r="BK82" s="1">
        <f t="shared" si="91"/>
        <v>0.57099999999999707</v>
      </c>
      <c r="BL82" s="1">
        <f t="shared" si="92"/>
        <v>0.49699999999999633</v>
      </c>
      <c r="BM82" s="1">
        <f t="shared" si="93"/>
        <v>0.50199999999999712</v>
      </c>
      <c r="BN82" s="1">
        <f t="shared" si="94"/>
        <v>0.55899999999999661</v>
      </c>
      <c r="BO82" s="1">
        <f t="shared" si="95"/>
        <v>0.47899999999999743</v>
      </c>
      <c r="BP82" s="1">
        <f t="shared" si="96"/>
        <v>0.46199999999999619</v>
      </c>
    </row>
    <row r="83" spans="1:68">
      <c r="A83" s="1">
        <f t="shared" si="57"/>
        <v>81</v>
      </c>
      <c r="B83" s="34" t="s">
        <v>533</v>
      </c>
      <c r="C83" s="1">
        <v>3</v>
      </c>
      <c r="D83" s="4">
        <f t="shared" si="77"/>
        <v>35</v>
      </c>
      <c r="E83" s="1" t="s">
        <v>503</v>
      </c>
      <c r="F83" s="1">
        <v>2</v>
      </c>
      <c r="G83" s="1" t="s">
        <v>13</v>
      </c>
      <c r="H83" s="1"/>
      <c r="I83" s="123"/>
      <c r="J83" s="40">
        <v>2.9590000000000001</v>
      </c>
      <c r="K83" s="1" t="s">
        <v>134</v>
      </c>
      <c r="L83" s="4" t="s">
        <v>15</v>
      </c>
      <c r="M83" s="36"/>
      <c r="N83" s="36"/>
      <c r="O83" s="1"/>
      <c r="P83" s="23">
        <v>3.1459999999999999</v>
      </c>
      <c r="Q83" s="23">
        <v>2.8660000000000001</v>
      </c>
      <c r="R83" s="23">
        <v>2.7130000000000001</v>
      </c>
      <c r="S83" s="23">
        <v>2.371</v>
      </c>
      <c r="T83" s="23">
        <v>3.2309999999999999</v>
      </c>
      <c r="U83" s="23">
        <v>3.24</v>
      </c>
      <c r="V83" s="23">
        <v>3.032</v>
      </c>
      <c r="W83" s="23">
        <v>2.996</v>
      </c>
      <c r="X83" s="23">
        <v>2.9950000000000001</v>
      </c>
      <c r="Y83" s="23">
        <v>2.9969999999999999</v>
      </c>
      <c r="Z83" s="45"/>
      <c r="AA83" s="45"/>
      <c r="AB83" s="45"/>
      <c r="AC83" s="45"/>
      <c r="AD83" s="45"/>
      <c r="AE83" s="45"/>
      <c r="AF83" s="45"/>
      <c r="AH83" s="1">
        <f t="shared" si="78"/>
        <v>0.18699999999999983</v>
      </c>
      <c r="AI83" s="1">
        <f t="shared" si="60"/>
        <v>-9.2999999999999972E-2</v>
      </c>
      <c r="AJ83" s="1">
        <f t="shared" si="61"/>
        <v>-0.246</v>
      </c>
      <c r="AK83" s="1">
        <f t="shared" si="62"/>
        <v>-0.58800000000000008</v>
      </c>
      <c r="AL83" s="1">
        <f t="shared" si="63"/>
        <v>0.2719999999999998</v>
      </c>
      <c r="AM83" s="1">
        <f t="shared" si="64"/>
        <v>0.28100000000000014</v>
      </c>
      <c r="AN83" s="1">
        <f t="shared" si="65"/>
        <v>7.2999999999999954E-2</v>
      </c>
      <c r="AO83" s="1">
        <f t="shared" si="66"/>
        <v>3.6999999999999922E-2</v>
      </c>
      <c r="AP83" s="1">
        <f t="shared" si="67"/>
        <v>3.6000000000000032E-2</v>
      </c>
      <c r="AQ83" s="1">
        <f t="shared" si="68"/>
        <v>3.7999999999999812E-2</v>
      </c>
      <c r="AR83" s="1" t="str">
        <f t="shared" si="69"/>
        <v/>
      </c>
      <c r="AS83" s="1" t="str">
        <f t="shared" si="70"/>
        <v/>
      </c>
      <c r="AT83" s="1" t="str">
        <f t="shared" si="71"/>
        <v/>
      </c>
      <c r="AU83" s="1" t="str">
        <f t="shared" si="72"/>
        <v/>
      </c>
      <c r="AV83" s="1" t="str">
        <f t="shared" si="73"/>
        <v/>
      </c>
      <c r="AW83" s="1" t="str">
        <f t="shared" si="79"/>
        <v/>
      </c>
      <c r="AX83" s="1" t="str">
        <f t="shared" si="74"/>
        <v/>
      </c>
      <c r="AZ83" s="1">
        <f t="shared" si="80"/>
        <v>0.18699999999999983</v>
      </c>
      <c r="BA83" s="1">
        <f t="shared" si="81"/>
        <v>9.2999999999999972E-2</v>
      </c>
      <c r="BB83" s="1">
        <f t="shared" si="82"/>
        <v>0.246</v>
      </c>
      <c r="BC83" s="1">
        <f t="shared" si="83"/>
        <v>0.58800000000000008</v>
      </c>
      <c r="BD83" s="1">
        <f t="shared" si="84"/>
        <v>0.2719999999999998</v>
      </c>
      <c r="BE83" s="1">
        <f t="shared" si="85"/>
        <v>0.28100000000000014</v>
      </c>
      <c r="BF83" s="1">
        <f t="shared" si="86"/>
        <v>7.2999999999999954E-2</v>
      </c>
      <c r="BG83" s="1">
        <f t="shared" si="87"/>
        <v>3.6999999999999922E-2</v>
      </c>
      <c r="BH83" s="1">
        <f t="shared" si="88"/>
        <v>3.6000000000000032E-2</v>
      </c>
      <c r="BI83" s="1">
        <f t="shared" si="89"/>
        <v>3.7999999999999812E-2</v>
      </c>
      <c r="BJ83" s="1" t="str">
        <f t="shared" si="90"/>
        <v/>
      </c>
      <c r="BK83" s="1" t="str">
        <f t="shared" si="91"/>
        <v/>
      </c>
      <c r="BL83" s="1" t="str">
        <f t="shared" si="92"/>
        <v/>
      </c>
      <c r="BM83" s="1" t="str">
        <f t="shared" si="93"/>
        <v/>
      </c>
      <c r="BN83" s="1" t="str">
        <f t="shared" si="94"/>
        <v/>
      </c>
      <c r="BO83" s="1" t="str">
        <f t="shared" si="95"/>
        <v/>
      </c>
      <c r="BP83" s="1" t="str">
        <f t="shared" si="96"/>
        <v/>
      </c>
    </row>
    <row r="84" spans="1:68">
      <c r="A84" s="1">
        <f t="shared" si="57"/>
        <v>82</v>
      </c>
      <c r="B84" s="34"/>
      <c r="C84" s="1">
        <v>3</v>
      </c>
      <c r="D84" s="4">
        <f t="shared" si="77"/>
        <v>35</v>
      </c>
      <c r="E84" s="1" t="s">
        <v>502</v>
      </c>
      <c r="F84" s="1">
        <v>2</v>
      </c>
      <c r="G84" s="1" t="s">
        <v>13</v>
      </c>
      <c r="H84" s="1"/>
      <c r="I84" s="23">
        <v>0</v>
      </c>
      <c r="J84" s="40">
        <v>2.9889999999999999</v>
      </c>
      <c r="K84" s="1" t="s">
        <v>134</v>
      </c>
      <c r="L84" s="4" t="s">
        <v>15</v>
      </c>
      <c r="M84" s="36"/>
      <c r="N84" s="36"/>
      <c r="O84" s="1"/>
      <c r="P84" s="23">
        <v>3.2160000000000002</v>
      </c>
      <c r="Q84" s="23">
        <v>2.9449999999999998</v>
      </c>
      <c r="R84" s="23">
        <v>2.6779999999999999</v>
      </c>
      <c r="S84" s="23">
        <v>2.331</v>
      </c>
      <c r="T84" s="23">
        <v>3.2669999999999999</v>
      </c>
      <c r="U84" s="23">
        <v>3.2770000000000001</v>
      </c>
      <c r="V84" s="23">
        <v>3.0630000000000002</v>
      </c>
      <c r="W84" s="23">
        <v>3.028</v>
      </c>
      <c r="X84" s="23">
        <v>3.0209999999999999</v>
      </c>
      <c r="Y84" s="23">
        <v>3.02</v>
      </c>
      <c r="Z84" s="45"/>
      <c r="AA84" s="45"/>
      <c r="AB84" s="45"/>
      <c r="AC84" s="45"/>
      <c r="AD84" s="45"/>
      <c r="AE84" s="45"/>
      <c r="AF84" s="45"/>
      <c r="AH84" s="1">
        <f t="shared" si="78"/>
        <v>0.22700000000000031</v>
      </c>
      <c r="AI84" s="1">
        <f t="shared" si="60"/>
        <v>-4.4000000000000039E-2</v>
      </c>
      <c r="AJ84" s="1">
        <f t="shared" si="61"/>
        <v>-0.31099999999999994</v>
      </c>
      <c r="AK84" s="1">
        <f t="shared" si="62"/>
        <v>-0.65799999999999992</v>
      </c>
      <c r="AL84" s="1">
        <f t="shared" si="63"/>
        <v>0.27800000000000002</v>
      </c>
      <c r="AM84" s="1">
        <f t="shared" si="64"/>
        <v>0.28800000000000026</v>
      </c>
      <c r="AN84" s="1">
        <f t="shared" si="65"/>
        <v>7.4000000000000288E-2</v>
      </c>
      <c r="AO84" s="1">
        <f t="shared" si="66"/>
        <v>3.9000000000000146E-2</v>
      </c>
      <c r="AP84" s="1">
        <f t="shared" si="67"/>
        <v>3.2000000000000028E-2</v>
      </c>
      <c r="AQ84" s="1">
        <f t="shared" si="68"/>
        <v>3.1000000000000139E-2</v>
      </c>
      <c r="AR84" s="1" t="str">
        <f t="shared" si="69"/>
        <v/>
      </c>
      <c r="AS84" s="1" t="str">
        <f t="shared" si="70"/>
        <v/>
      </c>
      <c r="AT84" s="1" t="str">
        <f t="shared" si="71"/>
        <v/>
      </c>
      <c r="AU84" s="1" t="str">
        <f t="shared" si="72"/>
        <v/>
      </c>
      <c r="AV84" s="1" t="str">
        <f t="shared" si="73"/>
        <v/>
      </c>
      <c r="AW84" s="1" t="str">
        <f t="shared" si="79"/>
        <v/>
      </c>
      <c r="AX84" s="1" t="str">
        <f t="shared" si="74"/>
        <v/>
      </c>
      <c r="AZ84" s="1">
        <f t="shared" si="80"/>
        <v>0.22700000000000031</v>
      </c>
      <c r="BA84" s="1">
        <f t="shared" si="81"/>
        <v>4.4000000000000039E-2</v>
      </c>
      <c r="BB84" s="1">
        <f t="shared" si="82"/>
        <v>0.31099999999999994</v>
      </c>
      <c r="BC84" s="1">
        <f t="shared" si="83"/>
        <v>0.65799999999999992</v>
      </c>
      <c r="BD84" s="1">
        <f t="shared" si="84"/>
        <v>0.27800000000000002</v>
      </c>
      <c r="BE84" s="1">
        <f t="shared" si="85"/>
        <v>0.28800000000000026</v>
      </c>
      <c r="BF84" s="1">
        <f t="shared" si="86"/>
        <v>7.4000000000000288E-2</v>
      </c>
      <c r="BG84" s="1">
        <f t="shared" si="87"/>
        <v>3.9000000000000146E-2</v>
      </c>
      <c r="BH84" s="1">
        <f t="shared" si="88"/>
        <v>3.2000000000000028E-2</v>
      </c>
      <c r="BI84" s="1">
        <f t="shared" si="89"/>
        <v>3.1000000000000139E-2</v>
      </c>
      <c r="BJ84" s="1" t="str">
        <f t="shared" si="90"/>
        <v/>
      </c>
      <c r="BK84" s="1" t="str">
        <f t="shared" si="91"/>
        <v/>
      </c>
      <c r="BL84" s="1" t="str">
        <f t="shared" si="92"/>
        <v/>
      </c>
      <c r="BM84" s="1" t="str">
        <f t="shared" si="93"/>
        <v/>
      </c>
      <c r="BN84" s="1" t="str">
        <f t="shared" si="94"/>
        <v/>
      </c>
      <c r="BO84" s="1" t="str">
        <f t="shared" si="95"/>
        <v/>
      </c>
      <c r="BP84" s="1" t="str">
        <f t="shared" si="96"/>
        <v/>
      </c>
    </row>
    <row r="85" spans="1:68">
      <c r="A85" s="1">
        <f t="shared" si="57"/>
        <v>83</v>
      </c>
      <c r="B85" s="34"/>
      <c r="C85" s="1">
        <v>3</v>
      </c>
      <c r="D85" s="4">
        <f t="shared" si="77"/>
        <v>35</v>
      </c>
      <c r="E85" s="1" t="s">
        <v>522</v>
      </c>
      <c r="F85" s="1">
        <v>2</v>
      </c>
      <c r="G85" s="1" t="s">
        <v>13</v>
      </c>
      <c r="H85" s="1"/>
      <c r="I85" s="23">
        <v>0.04</v>
      </c>
      <c r="J85" s="40">
        <v>3.3009999999999997</v>
      </c>
      <c r="K85" s="1" t="s">
        <v>134</v>
      </c>
      <c r="L85" s="4" t="s">
        <v>15</v>
      </c>
      <c r="M85" s="36"/>
      <c r="N85" s="36"/>
      <c r="O85" s="1"/>
      <c r="P85" s="23">
        <v>3.629</v>
      </c>
      <c r="Q85" s="23">
        <v>3.64</v>
      </c>
      <c r="R85" s="23">
        <v>2.7709999999999999</v>
      </c>
      <c r="S85" s="23">
        <v>2.6789999999999998</v>
      </c>
      <c r="T85" s="23">
        <v>3.8</v>
      </c>
      <c r="U85" s="23">
        <v>3.8410000000000002</v>
      </c>
      <c r="V85" s="23">
        <v>3.2919999999999998</v>
      </c>
      <c r="W85" s="23">
        <v>3.286</v>
      </c>
      <c r="X85" s="23">
        <v>3.306</v>
      </c>
      <c r="Y85" s="23">
        <v>3.31</v>
      </c>
      <c r="Z85" s="45"/>
      <c r="AA85" s="45"/>
      <c r="AB85" s="45"/>
      <c r="AC85" s="45"/>
      <c r="AD85" s="45"/>
      <c r="AE85" s="45"/>
      <c r="AF85" s="45"/>
      <c r="AH85" s="1">
        <f t="shared" si="78"/>
        <v>0.32800000000000029</v>
      </c>
      <c r="AI85" s="1">
        <f t="shared" si="60"/>
        <v>0.33900000000000041</v>
      </c>
      <c r="AJ85" s="1">
        <f t="shared" si="61"/>
        <v>-0.5299999999999998</v>
      </c>
      <c r="AK85" s="1">
        <f t="shared" si="62"/>
        <v>-0.62199999999999989</v>
      </c>
      <c r="AL85" s="1">
        <f t="shared" si="63"/>
        <v>0.49900000000000011</v>
      </c>
      <c r="AM85" s="1">
        <f t="shared" si="64"/>
        <v>0.54000000000000048</v>
      </c>
      <c r="AN85" s="1">
        <f t="shared" si="65"/>
        <v>-8.999999999999897E-3</v>
      </c>
      <c r="AO85" s="1">
        <f t="shared" si="66"/>
        <v>-1.499999999999968E-2</v>
      </c>
      <c r="AP85" s="1">
        <f t="shared" si="67"/>
        <v>5.0000000000003375E-3</v>
      </c>
      <c r="AQ85" s="1">
        <f t="shared" si="68"/>
        <v>9.0000000000003411E-3</v>
      </c>
      <c r="AR85" s="1" t="str">
        <f t="shared" si="69"/>
        <v/>
      </c>
      <c r="AS85" s="1" t="str">
        <f t="shared" si="70"/>
        <v/>
      </c>
      <c r="AT85" s="1" t="str">
        <f t="shared" si="71"/>
        <v/>
      </c>
      <c r="AU85" s="1" t="str">
        <f t="shared" si="72"/>
        <v/>
      </c>
      <c r="AV85" s="1" t="str">
        <f t="shared" si="73"/>
        <v/>
      </c>
      <c r="AW85" s="1" t="str">
        <f t="shared" si="79"/>
        <v/>
      </c>
      <c r="AX85" s="1" t="str">
        <f t="shared" si="74"/>
        <v/>
      </c>
      <c r="AZ85" s="1">
        <f t="shared" si="80"/>
        <v>0.32800000000000029</v>
      </c>
      <c r="BA85" s="1">
        <f t="shared" si="81"/>
        <v>0.33900000000000041</v>
      </c>
      <c r="BB85" s="1">
        <f t="shared" si="82"/>
        <v>0.5299999999999998</v>
      </c>
      <c r="BC85" s="1">
        <f t="shared" si="83"/>
        <v>0.62199999999999989</v>
      </c>
      <c r="BD85" s="1">
        <f t="shared" si="84"/>
        <v>0.49900000000000011</v>
      </c>
      <c r="BE85" s="1">
        <f t="shared" si="85"/>
        <v>0.54000000000000048</v>
      </c>
      <c r="BF85" s="1">
        <f t="shared" si="86"/>
        <v>8.999999999999897E-3</v>
      </c>
      <c r="BG85" s="1">
        <f t="shared" si="87"/>
        <v>1.499999999999968E-2</v>
      </c>
      <c r="BH85" s="1">
        <f t="shared" si="88"/>
        <v>5.0000000000003375E-3</v>
      </c>
      <c r="BI85" s="1">
        <f t="shared" si="89"/>
        <v>9.0000000000003411E-3</v>
      </c>
      <c r="BJ85" s="1" t="str">
        <f t="shared" si="90"/>
        <v/>
      </c>
      <c r="BK85" s="1" t="str">
        <f t="shared" si="91"/>
        <v/>
      </c>
      <c r="BL85" s="1" t="str">
        <f t="shared" si="92"/>
        <v/>
      </c>
      <c r="BM85" s="1" t="str">
        <f t="shared" si="93"/>
        <v/>
      </c>
      <c r="BN85" s="1" t="str">
        <f t="shared" si="94"/>
        <v/>
      </c>
      <c r="BO85" s="1" t="str">
        <f t="shared" si="95"/>
        <v/>
      </c>
      <c r="BP85" s="1" t="str">
        <f t="shared" si="96"/>
        <v/>
      </c>
    </row>
    <row r="86" spans="1:68">
      <c r="A86" s="1">
        <f t="shared" ref="A86:A283" si="97">A85+1</f>
        <v>84</v>
      </c>
      <c r="B86" s="34"/>
      <c r="C86" s="1">
        <v>3</v>
      </c>
      <c r="D86" s="4">
        <f t="shared" si="77"/>
        <v>35</v>
      </c>
      <c r="E86" s="1" t="s">
        <v>502</v>
      </c>
      <c r="F86" s="1">
        <v>2</v>
      </c>
      <c r="G86" s="1" t="s">
        <v>229</v>
      </c>
      <c r="H86" s="1"/>
      <c r="I86" s="23">
        <v>0</v>
      </c>
      <c r="J86" s="40">
        <v>4.4799999999999995</v>
      </c>
      <c r="K86" s="1" t="s">
        <v>134</v>
      </c>
      <c r="L86" s="4" t="s">
        <v>15</v>
      </c>
      <c r="M86" s="36"/>
      <c r="N86" s="36"/>
      <c r="O86" s="1"/>
      <c r="P86" s="23">
        <v>4.5030000000000001</v>
      </c>
      <c r="Q86" s="23">
        <v>4.1349999999999998</v>
      </c>
      <c r="R86" s="23">
        <v>4.5999999999999996</v>
      </c>
      <c r="S86" s="23">
        <v>4.2160000000000002</v>
      </c>
      <c r="T86" s="23">
        <v>4.4660000000000002</v>
      </c>
      <c r="U86" s="23">
        <v>4.4050000000000002</v>
      </c>
      <c r="V86" s="23">
        <v>4.7210000000000001</v>
      </c>
      <c r="W86" s="23">
        <v>4.6820000000000004</v>
      </c>
      <c r="X86" s="23">
        <v>4.5010000000000003</v>
      </c>
      <c r="Y86" s="23">
        <v>4.492</v>
      </c>
      <c r="Z86" s="45"/>
      <c r="AA86" s="45"/>
      <c r="AB86" s="45"/>
      <c r="AC86" s="45"/>
      <c r="AD86" s="45"/>
      <c r="AE86" s="45"/>
      <c r="AF86" s="45"/>
      <c r="AH86" s="1">
        <f t="shared" si="78"/>
        <v>2.3000000000000576E-2</v>
      </c>
      <c r="AI86" s="1">
        <f t="shared" si="60"/>
        <v>-0.34499999999999975</v>
      </c>
      <c r="AJ86" s="1">
        <f t="shared" si="61"/>
        <v>0.12000000000000011</v>
      </c>
      <c r="AK86" s="1">
        <f t="shared" si="62"/>
        <v>-0.26399999999999935</v>
      </c>
      <c r="AL86" s="1">
        <f t="shared" si="63"/>
        <v>-1.3999999999999346E-2</v>
      </c>
      <c r="AM86" s="1">
        <f t="shared" si="64"/>
        <v>-7.4999999999999289E-2</v>
      </c>
      <c r="AN86" s="1">
        <f t="shared" si="65"/>
        <v>0.24100000000000055</v>
      </c>
      <c r="AO86" s="1">
        <f t="shared" si="66"/>
        <v>0.20200000000000085</v>
      </c>
      <c r="AP86" s="1">
        <f t="shared" si="67"/>
        <v>2.1000000000000796E-2</v>
      </c>
      <c r="AQ86" s="1">
        <f t="shared" si="68"/>
        <v>1.2000000000000455E-2</v>
      </c>
      <c r="AR86" s="1" t="str">
        <f t="shared" si="69"/>
        <v/>
      </c>
      <c r="AS86" s="1" t="str">
        <f t="shared" si="70"/>
        <v/>
      </c>
      <c r="AT86" s="1" t="str">
        <f t="shared" si="71"/>
        <v/>
      </c>
      <c r="AU86" s="1" t="str">
        <f t="shared" si="72"/>
        <v/>
      </c>
      <c r="AV86" s="1" t="str">
        <f t="shared" si="73"/>
        <v/>
      </c>
      <c r="AW86" s="1" t="str">
        <f t="shared" si="79"/>
        <v/>
      </c>
      <c r="AX86" s="1" t="str">
        <f t="shared" si="74"/>
        <v/>
      </c>
      <c r="AZ86" s="1">
        <f t="shared" si="80"/>
        <v>2.3000000000000576E-2</v>
      </c>
      <c r="BA86" s="1">
        <f t="shared" si="81"/>
        <v>0.34499999999999975</v>
      </c>
      <c r="BB86" s="1">
        <f t="shared" si="82"/>
        <v>0.12000000000000011</v>
      </c>
      <c r="BC86" s="1">
        <f t="shared" si="83"/>
        <v>0.26399999999999935</v>
      </c>
      <c r="BD86" s="1">
        <f t="shared" si="84"/>
        <v>1.3999999999999346E-2</v>
      </c>
      <c r="BE86" s="1">
        <f t="shared" si="85"/>
        <v>7.4999999999999289E-2</v>
      </c>
      <c r="BF86" s="1">
        <f t="shared" si="86"/>
        <v>0.24100000000000055</v>
      </c>
      <c r="BG86" s="1">
        <f t="shared" si="87"/>
        <v>0.20200000000000085</v>
      </c>
      <c r="BH86" s="1">
        <f t="shared" si="88"/>
        <v>2.1000000000000796E-2</v>
      </c>
      <c r="BI86" s="1">
        <f t="shared" si="89"/>
        <v>1.2000000000000455E-2</v>
      </c>
      <c r="BJ86" s="1" t="str">
        <f t="shared" si="90"/>
        <v/>
      </c>
      <c r="BK86" s="1" t="str">
        <f t="shared" si="91"/>
        <v/>
      </c>
      <c r="BL86" s="1" t="str">
        <f t="shared" si="92"/>
        <v/>
      </c>
      <c r="BM86" s="1" t="str">
        <f t="shared" si="93"/>
        <v/>
      </c>
      <c r="BN86" s="1" t="str">
        <f t="shared" si="94"/>
        <v/>
      </c>
      <c r="BO86" s="1" t="str">
        <f t="shared" si="95"/>
        <v/>
      </c>
      <c r="BP86" s="1" t="str">
        <f t="shared" si="96"/>
        <v/>
      </c>
    </row>
    <row r="87" spans="1:68">
      <c r="A87" s="1">
        <f t="shared" si="97"/>
        <v>85</v>
      </c>
      <c r="B87" s="34"/>
      <c r="C87" s="1">
        <v>3</v>
      </c>
      <c r="D87" s="4">
        <f t="shared" si="77"/>
        <v>35</v>
      </c>
      <c r="E87" s="1" t="s">
        <v>503</v>
      </c>
      <c r="F87" s="1">
        <v>2</v>
      </c>
      <c r="G87" s="1" t="s">
        <v>229</v>
      </c>
      <c r="H87" s="1"/>
      <c r="I87" s="123"/>
      <c r="J87" s="40">
        <v>5.4139999999999988</v>
      </c>
      <c r="K87" s="1" t="s">
        <v>134</v>
      </c>
      <c r="L87" s="4" t="s">
        <v>15</v>
      </c>
      <c r="M87" s="36"/>
      <c r="N87" s="36"/>
      <c r="O87" s="1"/>
      <c r="P87" s="23">
        <v>5.3890000000000002</v>
      </c>
      <c r="Q87" s="23">
        <v>5.0270000000000001</v>
      </c>
      <c r="R87" s="23">
        <v>5.5869999999999997</v>
      </c>
      <c r="S87" s="23">
        <v>5.2190000000000003</v>
      </c>
      <c r="T87" s="23">
        <v>5.3730000000000002</v>
      </c>
      <c r="U87" s="23">
        <v>5.3049999999999997</v>
      </c>
      <c r="V87" s="23">
        <v>5.6660000000000004</v>
      </c>
      <c r="W87" s="23">
        <v>5.625</v>
      </c>
      <c r="X87" s="23">
        <v>5.4269999999999996</v>
      </c>
      <c r="Y87" s="23">
        <v>5.4160000000000004</v>
      </c>
      <c r="Z87" s="45"/>
      <c r="AA87" s="45"/>
      <c r="AB87" s="45"/>
      <c r="AC87" s="45"/>
      <c r="AD87" s="45"/>
      <c r="AE87" s="45"/>
      <c r="AF87" s="45"/>
      <c r="AH87" s="1">
        <f t="shared" si="78"/>
        <v>-2.4999999999998579E-2</v>
      </c>
      <c r="AI87" s="1">
        <f t="shared" si="60"/>
        <v>-0.38699999999999868</v>
      </c>
      <c r="AJ87" s="1">
        <f t="shared" si="61"/>
        <v>0.17300000000000093</v>
      </c>
      <c r="AK87" s="1">
        <f t="shared" si="62"/>
        <v>-0.19499999999999851</v>
      </c>
      <c r="AL87" s="1">
        <f t="shared" si="63"/>
        <v>-4.0999999999998593E-2</v>
      </c>
      <c r="AM87" s="1">
        <f t="shared" si="64"/>
        <v>-0.1089999999999991</v>
      </c>
      <c r="AN87" s="1">
        <f t="shared" si="65"/>
        <v>0.25200000000000156</v>
      </c>
      <c r="AO87" s="1">
        <f t="shared" si="66"/>
        <v>0.21100000000000119</v>
      </c>
      <c r="AP87" s="1">
        <f t="shared" si="67"/>
        <v>1.3000000000000789E-2</v>
      </c>
      <c r="AQ87" s="1">
        <f t="shared" si="68"/>
        <v>2.0000000000015561E-3</v>
      </c>
      <c r="AR87" s="1" t="str">
        <f t="shared" si="69"/>
        <v/>
      </c>
      <c r="AS87" s="1" t="str">
        <f t="shared" si="70"/>
        <v/>
      </c>
      <c r="AT87" s="1" t="str">
        <f t="shared" si="71"/>
        <v/>
      </c>
      <c r="AU87" s="1" t="str">
        <f t="shared" si="72"/>
        <v/>
      </c>
      <c r="AV87" s="1" t="str">
        <f t="shared" si="73"/>
        <v/>
      </c>
      <c r="AW87" s="1" t="str">
        <f t="shared" si="79"/>
        <v/>
      </c>
      <c r="AX87" s="1" t="str">
        <f t="shared" si="74"/>
        <v/>
      </c>
      <c r="AZ87" s="1">
        <f t="shared" si="80"/>
        <v>2.4999999999998579E-2</v>
      </c>
      <c r="BA87" s="1">
        <f t="shared" si="81"/>
        <v>0.38699999999999868</v>
      </c>
      <c r="BB87" s="1">
        <f t="shared" si="82"/>
        <v>0.17300000000000093</v>
      </c>
      <c r="BC87" s="1">
        <f t="shared" si="83"/>
        <v>0.19499999999999851</v>
      </c>
      <c r="BD87" s="1">
        <f t="shared" si="84"/>
        <v>4.0999999999998593E-2</v>
      </c>
      <c r="BE87" s="1">
        <f t="shared" si="85"/>
        <v>0.1089999999999991</v>
      </c>
      <c r="BF87" s="1">
        <f t="shared" si="86"/>
        <v>0.25200000000000156</v>
      </c>
      <c r="BG87" s="1">
        <f t="shared" si="87"/>
        <v>0.21100000000000119</v>
      </c>
      <c r="BH87" s="1">
        <f t="shared" si="88"/>
        <v>1.3000000000000789E-2</v>
      </c>
      <c r="BI87" s="1">
        <f t="shared" si="89"/>
        <v>2.0000000000015561E-3</v>
      </c>
      <c r="BJ87" s="1" t="str">
        <f t="shared" si="90"/>
        <v/>
      </c>
      <c r="BK87" s="1" t="str">
        <f t="shared" si="91"/>
        <v/>
      </c>
      <c r="BL87" s="1" t="str">
        <f t="shared" si="92"/>
        <v/>
      </c>
      <c r="BM87" s="1" t="str">
        <f t="shared" si="93"/>
        <v/>
      </c>
      <c r="BN87" s="1" t="str">
        <f t="shared" si="94"/>
        <v/>
      </c>
      <c r="BO87" s="1" t="str">
        <f t="shared" si="95"/>
        <v/>
      </c>
      <c r="BP87" s="1" t="str">
        <f t="shared" si="96"/>
        <v/>
      </c>
    </row>
    <row r="88" spans="1:68">
      <c r="A88" s="1">
        <f t="shared" si="97"/>
        <v>86</v>
      </c>
      <c r="B88" s="34"/>
      <c r="C88" s="1">
        <v>3</v>
      </c>
      <c r="D88" s="4">
        <f t="shared" si="77"/>
        <v>35</v>
      </c>
      <c r="E88" s="1" t="s">
        <v>502</v>
      </c>
      <c r="F88" s="1">
        <v>2</v>
      </c>
      <c r="G88" s="1" t="s">
        <v>16</v>
      </c>
      <c r="H88" s="1"/>
      <c r="I88" s="6">
        <v>2E-3</v>
      </c>
      <c r="J88" s="40">
        <v>7.2099999999999991</v>
      </c>
      <c r="K88" s="1" t="s">
        <v>134</v>
      </c>
      <c r="L88" s="4" t="s">
        <v>15</v>
      </c>
      <c r="M88" s="36"/>
      <c r="N88" s="36"/>
      <c r="O88" s="1"/>
      <c r="P88" s="23">
        <v>6.9119999999999999</v>
      </c>
      <c r="Q88" s="23">
        <v>6.5490000000000004</v>
      </c>
      <c r="R88" s="23">
        <v>7.6050000000000004</v>
      </c>
      <c r="S88" s="45"/>
      <c r="T88" s="23">
        <v>6.7389999999999999</v>
      </c>
      <c r="U88" s="23">
        <v>6.6749999999999998</v>
      </c>
      <c r="V88" s="23">
        <v>7.44</v>
      </c>
      <c r="W88" s="23">
        <v>7.407</v>
      </c>
      <c r="X88" s="23">
        <v>7.1909999999999998</v>
      </c>
      <c r="Y88" s="23">
        <v>7.1769999999999996</v>
      </c>
      <c r="Z88" s="45"/>
      <c r="AA88" s="45"/>
      <c r="AB88" s="45"/>
      <c r="AC88" s="45"/>
      <c r="AD88" s="45"/>
      <c r="AE88" s="45"/>
      <c r="AF88" s="45"/>
      <c r="AH88" s="1">
        <f t="shared" si="78"/>
        <v>-0.29799999999999915</v>
      </c>
      <c r="AI88" s="1">
        <f t="shared" si="60"/>
        <v>-0.6609999999999987</v>
      </c>
      <c r="AJ88" s="1">
        <f t="shared" si="61"/>
        <v>0.39500000000000135</v>
      </c>
      <c r="AK88" s="1" t="str">
        <f t="shared" si="62"/>
        <v/>
      </c>
      <c r="AL88" s="1">
        <f t="shared" si="63"/>
        <v>-0.4709999999999992</v>
      </c>
      <c r="AM88" s="1">
        <f t="shared" si="64"/>
        <v>-0.53499999999999925</v>
      </c>
      <c r="AN88" s="1">
        <f t="shared" si="65"/>
        <v>0.23000000000000131</v>
      </c>
      <c r="AO88" s="1">
        <f t="shared" si="66"/>
        <v>0.19700000000000095</v>
      </c>
      <c r="AP88" s="1">
        <f t="shared" si="67"/>
        <v>-1.899999999999924E-2</v>
      </c>
      <c r="AQ88" s="1">
        <f t="shared" si="68"/>
        <v>-3.2999999999999474E-2</v>
      </c>
      <c r="AR88" s="1" t="str">
        <f t="shared" si="69"/>
        <v/>
      </c>
      <c r="AS88" s="1" t="str">
        <f t="shared" si="70"/>
        <v/>
      </c>
      <c r="AT88" s="1" t="str">
        <f t="shared" si="71"/>
        <v/>
      </c>
      <c r="AU88" s="1" t="str">
        <f t="shared" si="72"/>
        <v/>
      </c>
      <c r="AV88" s="1" t="str">
        <f t="shared" si="73"/>
        <v/>
      </c>
      <c r="AW88" s="1" t="str">
        <f t="shared" si="79"/>
        <v/>
      </c>
      <c r="AX88" s="1" t="str">
        <f t="shared" si="74"/>
        <v/>
      </c>
      <c r="AZ88" s="1">
        <f t="shared" si="80"/>
        <v>0.29799999999999915</v>
      </c>
      <c r="BA88" s="1">
        <f t="shared" si="81"/>
        <v>0.6609999999999987</v>
      </c>
      <c r="BB88" s="1">
        <f t="shared" si="82"/>
        <v>0.39500000000000135</v>
      </c>
      <c r="BC88" s="1" t="str">
        <f t="shared" si="83"/>
        <v/>
      </c>
      <c r="BD88" s="1">
        <f t="shared" si="84"/>
        <v>0.4709999999999992</v>
      </c>
      <c r="BE88" s="1">
        <f t="shared" si="85"/>
        <v>0.53499999999999925</v>
      </c>
      <c r="BF88" s="1">
        <f t="shared" si="86"/>
        <v>0.23000000000000131</v>
      </c>
      <c r="BG88" s="1">
        <f t="shared" si="87"/>
        <v>0.19700000000000095</v>
      </c>
      <c r="BH88" s="1">
        <f t="shared" si="88"/>
        <v>1.899999999999924E-2</v>
      </c>
      <c r="BI88" s="1">
        <f t="shared" si="89"/>
        <v>3.2999999999999474E-2</v>
      </c>
      <c r="BJ88" s="1" t="str">
        <f t="shared" si="90"/>
        <v/>
      </c>
      <c r="BK88" s="1" t="str">
        <f t="shared" si="91"/>
        <v/>
      </c>
      <c r="BL88" s="1" t="str">
        <f t="shared" si="92"/>
        <v/>
      </c>
      <c r="BM88" s="1" t="str">
        <f t="shared" si="93"/>
        <v/>
      </c>
      <c r="BN88" s="1" t="str">
        <f t="shared" si="94"/>
        <v/>
      </c>
      <c r="BO88" s="1" t="str">
        <f t="shared" si="95"/>
        <v/>
      </c>
      <c r="BP88" s="1" t="str">
        <f t="shared" si="96"/>
        <v/>
      </c>
    </row>
    <row r="89" spans="1:68">
      <c r="A89" s="1">
        <f t="shared" si="97"/>
        <v>87</v>
      </c>
      <c r="B89" s="34"/>
      <c r="C89" s="1">
        <v>3</v>
      </c>
      <c r="D89" s="4">
        <f t="shared" si="77"/>
        <v>35</v>
      </c>
      <c r="E89" s="1" t="s">
        <v>534</v>
      </c>
      <c r="F89" s="1">
        <v>4</v>
      </c>
      <c r="G89" s="1" t="s">
        <v>13</v>
      </c>
      <c r="H89" s="1"/>
      <c r="I89" s="123"/>
      <c r="J89" s="54">
        <v>6.2390000000000017</v>
      </c>
      <c r="K89" s="1" t="s">
        <v>134</v>
      </c>
      <c r="L89" s="10" t="s">
        <v>128</v>
      </c>
      <c r="M89" s="36"/>
      <c r="N89" s="36"/>
      <c r="O89" s="1"/>
      <c r="P89" s="23">
        <v>6.6769999999999996</v>
      </c>
      <c r="Q89" s="23">
        <v>6.7770000000000001</v>
      </c>
      <c r="R89" s="23">
        <v>5.8209999999999997</v>
      </c>
      <c r="S89" s="23">
        <v>5.5090000000000003</v>
      </c>
      <c r="T89" s="23">
        <v>6.9349999999999996</v>
      </c>
      <c r="U89" s="23">
        <v>6.9050000000000002</v>
      </c>
      <c r="V89" s="23">
        <v>6.6180000000000003</v>
      </c>
      <c r="W89" s="23">
        <v>6.6429999999999998</v>
      </c>
      <c r="X89" s="23">
        <v>6.44</v>
      </c>
      <c r="Y89" s="23">
        <v>6.4269999999999996</v>
      </c>
      <c r="Z89" s="45"/>
      <c r="AA89" s="45"/>
      <c r="AB89" s="45"/>
      <c r="AC89" s="45"/>
      <c r="AD89" s="45"/>
      <c r="AE89" s="45"/>
      <c r="AF89" s="45"/>
      <c r="AH89" s="1" t="str">
        <f t="shared" si="78"/>
        <v/>
      </c>
      <c r="AI89" s="1" t="str">
        <f t="shared" si="60"/>
        <v/>
      </c>
      <c r="AJ89" s="1" t="str">
        <f t="shared" si="61"/>
        <v/>
      </c>
      <c r="AK89" s="1" t="str">
        <f t="shared" si="62"/>
        <v/>
      </c>
      <c r="AL89" s="1" t="str">
        <f t="shared" si="63"/>
        <v/>
      </c>
      <c r="AM89" s="1" t="str">
        <f t="shared" si="64"/>
        <v/>
      </c>
      <c r="AN89" s="1" t="str">
        <f t="shared" si="65"/>
        <v/>
      </c>
      <c r="AO89" s="1" t="str">
        <f t="shared" si="66"/>
        <v/>
      </c>
      <c r="AP89" s="1" t="str">
        <f t="shared" si="67"/>
        <v/>
      </c>
      <c r="AQ89" s="1" t="str">
        <f t="shared" si="68"/>
        <v/>
      </c>
      <c r="AR89" s="1" t="str">
        <f t="shared" si="69"/>
        <v/>
      </c>
      <c r="AS89" s="1" t="str">
        <f t="shared" si="70"/>
        <v/>
      </c>
      <c r="AT89" s="1" t="str">
        <f t="shared" si="71"/>
        <v/>
      </c>
      <c r="AU89" s="1" t="str">
        <f t="shared" si="72"/>
        <v/>
      </c>
      <c r="AV89" s="1" t="str">
        <f t="shared" si="73"/>
        <v/>
      </c>
      <c r="AW89" s="1" t="str">
        <f t="shared" si="79"/>
        <v/>
      </c>
      <c r="AX89" s="1" t="str">
        <f t="shared" si="74"/>
        <v/>
      </c>
      <c r="AZ89" s="1" t="str">
        <f t="shared" si="80"/>
        <v/>
      </c>
      <c r="BA89" s="1" t="str">
        <f t="shared" si="81"/>
        <v/>
      </c>
      <c r="BB89" s="1" t="str">
        <f t="shared" si="82"/>
        <v/>
      </c>
      <c r="BC89" s="1" t="str">
        <f t="shared" si="83"/>
        <v/>
      </c>
      <c r="BD89" s="1" t="str">
        <f t="shared" si="84"/>
        <v/>
      </c>
      <c r="BE89" s="1" t="str">
        <f t="shared" si="85"/>
        <v/>
      </c>
      <c r="BF89" s="1" t="str">
        <f t="shared" si="86"/>
        <v/>
      </c>
      <c r="BG89" s="1" t="str">
        <f t="shared" si="87"/>
        <v/>
      </c>
      <c r="BH89" s="1" t="str">
        <f t="shared" si="88"/>
        <v/>
      </c>
      <c r="BI89" s="1" t="str">
        <f t="shared" si="89"/>
        <v/>
      </c>
      <c r="BJ89" s="1" t="str">
        <f t="shared" si="90"/>
        <v/>
      </c>
      <c r="BK89" s="1" t="str">
        <f t="shared" si="91"/>
        <v/>
      </c>
      <c r="BL89" s="1" t="str">
        <f t="shared" si="92"/>
        <v/>
      </c>
      <c r="BM89" s="1" t="str">
        <f t="shared" si="93"/>
        <v/>
      </c>
      <c r="BN89" s="1" t="str">
        <f t="shared" si="94"/>
        <v/>
      </c>
      <c r="BO89" s="1" t="str">
        <f t="shared" si="95"/>
        <v/>
      </c>
      <c r="BP89" s="1" t="str">
        <f t="shared" si="96"/>
        <v/>
      </c>
    </row>
    <row r="90" spans="1:68">
      <c r="A90" s="1">
        <f t="shared" si="97"/>
        <v>88</v>
      </c>
      <c r="B90" s="34"/>
      <c r="C90" s="1">
        <v>3</v>
      </c>
      <c r="D90" s="4">
        <f t="shared" si="77"/>
        <v>35</v>
      </c>
      <c r="E90" s="1" t="s">
        <v>504</v>
      </c>
      <c r="F90" s="1">
        <v>4</v>
      </c>
      <c r="G90" s="1" t="s">
        <v>13</v>
      </c>
      <c r="H90" s="1"/>
      <c r="I90" s="123"/>
      <c r="J90" s="54">
        <v>6.3230000000000004</v>
      </c>
      <c r="K90" s="1" t="s">
        <v>134</v>
      </c>
      <c r="L90" s="10" t="s">
        <v>128</v>
      </c>
      <c r="M90" s="36"/>
      <c r="N90" s="36"/>
      <c r="O90" s="1"/>
      <c r="P90" s="23">
        <v>6.4740000000000002</v>
      </c>
      <c r="Q90" s="23">
        <v>6.3710000000000004</v>
      </c>
      <c r="R90" s="45"/>
      <c r="S90" s="45"/>
      <c r="T90" s="23">
        <v>6.6559999999999997</v>
      </c>
      <c r="U90" s="23">
        <v>6.6150000000000002</v>
      </c>
      <c r="V90" s="23">
        <v>6.6879999999999997</v>
      </c>
      <c r="W90" s="23">
        <v>6.6790000000000003</v>
      </c>
      <c r="X90" s="23">
        <v>6.5229999999999997</v>
      </c>
      <c r="Y90" s="23">
        <v>6.5090000000000003</v>
      </c>
      <c r="Z90" s="45"/>
      <c r="AA90" s="45"/>
      <c r="AB90" s="45"/>
      <c r="AC90" s="45"/>
      <c r="AD90" s="45"/>
      <c r="AE90" s="45"/>
      <c r="AF90" s="45"/>
      <c r="AH90" s="1" t="str">
        <f>IF((P90&lt;&gt;"")*AND($J90&lt;&gt;"")*AND($H90&lt;&gt;"GD")*AND($L90&lt;&gt;"N"),P90-$J90,"")</f>
        <v/>
      </c>
      <c r="AI90" s="1" t="str">
        <f t="shared" si="60"/>
        <v/>
      </c>
      <c r="AJ90" s="1" t="str">
        <f t="shared" si="61"/>
        <v/>
      </c>
      <c r="AK90" s="1" t="str">
        <f t="shared" si="62"/>
        <v/>
      </c>
      <c r="AL90" s="1" t="str">
        <f t="shared" si="63"/>
        <v/>
      </c>
      <c r="AM90" s="1" t="str">
        <f t="shared" si="64"/>
        <v/>
      </c>
      <c r="AN90" s="1" t="str">
        <f t="shared" si="65"/>
        <v/>
      </c>
      <c r="AO90" s="1" t="str">
        <f t="shared" si="66"/>
        <v/>
      </c>
      <c r="AP90" s="1" t="str">
        <f t="shared" si="67"/>
        <v/>
      </c>
      <c r="AQ90" s="1" t="str">
        <f t="shared" si="68"/>
        <v/>
      </c>
      <c r="AR90" s="1" t="str">
        <f t="shared" si="69"/>
        <v/>
      </c>
      <c r="AS90" s="1" t="str">
        <f t="shared" si="70"/>
        <v/>
      </c>
      <c r="AT90" s="1" t="str">
        <f t="shared" si="71"/>
        <v/>
      </c>
      <c r="AU90" s="1" t="str">
        <f t="shared" si="72"/>
        <v/>
      </c>
      <c r="AV90" s="1" t="str">
        <f t="shared" si="73"/>
        <v/>
      </c>
      <c r="AW90" s="1" t="str">
        <f>IF((AE90&lt;&gt;"")*AND($J90&lt;&gt;"")*AND($H90&lt;&gt;"GD")*AND($L90&lt;&gt;"N"),AE90-$J90,"")</f>
        <v/>
      </c>
      <c r="AX90" s="1" t="str">
        <f t="shared" si="74"/>
        <v/>
      </c>
      <c r="AZ90" s="1" t="str">
        <f t="shared" si="80"/>
        <v/>
      </c>
      <c r="BA90" s="1" t="str">
        <f t="shared" si="81"/>
        <v/>
      </c>
      <c r="BB90" s="1" t="str">
        <f t="shared" si="82"/>
        <v/>
      </c>
      <c r="BC90" s="1" t="str">
        <f t="shared" si="83"/>
        <v/>
      </c>
      <c r="BD90" s="1" t="str">
        <f t="shared" si="84"/>
        <v/>
      </c>
      <c r="BE90" s="1" t="str">
        <f t="shared" si="85"/>
        <v/>
      </c>
      <c r="BF90" s="1" t="str">
        <f t="shared" si="86"/>
        <v/>
      </c>
      <c r="BG90" s="1" t="str">
        <f t="shared" si="87"/>
        <v/>
      </c>
      <c r="BH90" s="1" t="str">
        <f t="shared" si="88"/>
        <v/>
      </c>
      <c r="BI90" s="1" t="str">
        <f t="shared" si="89"/>
        <v/>
      </c>
      <c r="BJ90" s="1" t="str">
        <f t="shared" si="90"/>
        <v/>
      </c>
      <c r="BK90" s="1" t="str">
        <f t="shared" si="91"/>
        <v/>
      </c>
      <c r="BL90" s="1" t="str">
        <f t="shared" si="92"/>
        <v/>
      </c>
      <c r="BM90" s="1" t="str">
        <f t="shared" si="93"/>
        <v/>
      </c>
      <c r="BN90" s="1" t="str">
        <f t="shared" si="94"/>
        <v/>
      </c>
      <c r="BO90" s="1" t="str">
        <f t="shared" si="95"/>
        <v/>
      </c>
      <c r="BP90" s="1" t="str">
        <f t="shared" si="96"/>
        <v/>
      </c>
    </row>
    <row r="91" spans="1:68">
      <c r="A91" s="1">
        <f t="shared" si="97"/>
        <v>89</v>
      </c>
      <c r="B91" s="34"/>
      <c r="C91" s="1">
        <v>3</v>
      </c>
      <c r="D91" s="4">
        <f t="shared" si="77"/>
        <v>35</v>
      </c>
      <c r="E91" s="1" t="s">
        <v>527</v>
      </c>
      <c r="F91" s="1">
        <v>4</v>
      </c>
      <c r="G91" s="1" t="s">
        <v>13</v>
      </c>
      <c r="H91" s="1"/>
      <c r="I91" s="123"/>
      <c r="J91" s="54">
        <v>6.4939999999999998</v>
      </c>
      <c r="K91" s="1" t="s">
        <v>134</v>
      </c>
      <c r="L91" s="10" t="s">
        <v>128</v>
      </c>
      <c r="M91" s="36"/>
      <c r="N91" s="36"/>
      <c r="O91" s="1"/>
      <c r="P91" s="23">
        <v>6.7169999999999996</v>
      </c>
      <c r="Q91" s="23">
        <v>6.6189999999999998</v>
      </c>
      <c r="R91" s="45"/>
      <c r="S91" s="45"/>
      <c r="T91" s="23">
        <v>6.8730000000000002</v>
      </c>
      <c r="U91" s="23">
        <v>6.835</v>
      </c>
      <c r="V91" s="23">
        <v>6.9009999999999998</v>
      </c>
      <c r="W91" s="23">
        <v>6.8929999999999998</v>
      </c>
      <c r="X91" s="23">
        <v>6.694</v>
      </c>
      <c r="Y91" s="23">
        <v>6.68</v>
      </c>
      <c r="Z91" s="45"/>
      <c r="AA91" s="45"/>
      <c r="AB91" s="45"/>
      <c r="AC91" s="45"/>
      <c r="AD91" s="45"/>
      <c r="AE91" s="45"/>
      <c r="AF91" s="45"/>
      <c r="AH91" s="1" t="str">
        <f t="shared" ref="AH91:AH154" si="98">IF((P91&lt;&gt;"")*AND($J91&lt;&gt;"")*AND($H91&lt;&gt;"GD")*AND($L91&lt;&gt;"N"),P91-$J91,"")</f>
        <v/>
      </c>
      <c r="AI91" s="1" t="str">
        <f t="shared" si="60"/>
        <v/>
      </c>
      <c r="AJ91" s="1" t="str">
        <f t="shared" si="61"/>
        <v/>
      </c>
      <c r="AK91" s="1" t="str">
        <f t="shared" si="62"/>
        <v/>
      </c>
      <c r="AL91" s="1" t="str">
        <f t="shared" si="63"/>
        <v/>
      </c>
      <c r="AM91" s="1" t="str">
        <f t="shared" si="64"/>
        <v/>
      </c>
      <c r="AN91" s="1" t="str">
        <f t="shared" si="65"/>
        <v/>
      </c>
      <c r="AO91" s="1" t="str">
        <f t="shared" si="66"/>
        <v/>
      </c>
      <c r="AP91" s="1" t="str">
        <f t="shared" si="67"/>
        <v/>
      </c>
      <c r="AQ91" s="1" t="str">
        <f t="shared" si="68"/>
        <v/>
      </c>
      <c r="AR91" s="1" t="str">
        <f t="shared" si="69"/>
        <v/>
      </c>
      <c r="AS91" s="1" t="str">
        <f t="shared" si="70"/>
        <v/>
      </c>
      <c r="AT91" s="1" t="str">
        <f t="shared" si="71"/>
        <v/>
      </c>
      <c r="AU91" s="1" t="str">
        <f t="shared" si="72"/>
        <v/>
      </c>
      <c r="AV91" s="1" t="str">
        <f t="shared" si="73"/>
        <v/>
      </c>
      <c r="AW91" s="1" t="str">
        <f t="shared" ref="AW91:AW154" si="99">IF((AE91&lt;&gt;"")*AND($J91&lt;&gt;"")*AND($H91&lt;&gt;"GD")*AND($L91&lt;&gt;"N"),AE91-$J91,"")</f>
        <v/>
      </c>
      <c r="AX91" s="1" t="str">
        <f t="shared" si="74"/>
        <v/>
      </c>
      <c r="AZ91" s="1" t="str">
        <f t="shared" si="80"/>
        <v/>
      </c>
      <c r="BA91" s="1" t="str">
        <f t="shared" si="81"/>
        <v/>
      </c>
      <c r="BB91" s="1" t="str">
        <f t="shared" si="82"/>
        <v/>
      </c>
      <c r="BC91" s="1" t="str">
        <f t="shared" si="83"/>
        <v/>
      </c>
      <c r="BD91" s="1" t="str">
        <f t="shared" si="84"/>
        <v/>
      </c>
      <c r="BE91" s="1" t="str">
        <f t="shared" si="85"/>
        <v/>
      </c>
      <c r="BF91" s="1" t="str">
        <f t="shared" si="86"/>
        <v/>
      </c>
      <c r="BG91" s="1" t="str">
        <f t="shared" si="87"/>
        <v/>
      </c>
      <c r="BH91" s="1" t="str">
        <f t="shared" si="88"/>
        <v/>
      </c>
      <c r="BI91" s="1" t="str">
        <f t="shared" si="89"/>
        <v/>
      </c>
      <c r="BJ91" s="1" t="str">
        <f t="shared" si="90"/>
        <v/>
      </c>
      <c r="BK91" s="1" t="str">
        <f t="shared" si="91"/>
        <v/>
      </c>
      <c r="BL91" s="1" t="str">
        <f t="shared" si="92"/>
        <v/>
      </c>
      <c r="BM91" s="1" t="str">
        <f t="shared" si="93"/>
        <v/>
      </c>
      <c r="BN91" s="1" t="str">
        <f t="shared" si="94"/>
        <v/>
      </c>
      <c r="BO91" s="1" t="str">
        <f t="shared" si="95"/>
        <v/>
      </c>
      <c r="BP91" s="1" t="str">
        <f t="shared" si="96"/>
        <v/>
      </c>
    </row>
    <row r="92" spans="1:68">
      <c r="A92" s="1">
        <f t="shared" si="97"/>
        <v>90</v>
      </c>
      <c r="B92" s="34" t="s">
        <v>535</v>
      </c>
      <c r="C92" s="1">
        <v>2</v>
      </c>
      <c r="D92" s="4">
        <f t="shared" si="77"/>
        <v>12</v>
      </c>
      <c r="E92" s="1" t="s">
        <v>516</v>
      </c>
      <c r="F92" s="1">
        <v>2</v>
      </c>
      <c r="G92" s="1" t="s">
        <v>13</v>
      </c>
      <c r="H92" s="1"/>
      <c r="I92" s="23">
        <v>6.0000000000000001E-3</v>
      </c>
      <c r="J92" s="40">
        <v>1.335</v>
      </c>
      <c r="K92" s="7" t="s">
        <v>120</v>
      </c>
      <c r="L92" s="4" t="s">
        <v>15</v>
      </c>
      <c r="M92" s="23">
        <v>1.3350000000000002</v>
      </c>
      <c r="N92" s="1" t="s">
        <v>206</v>
      </c>
      <c r="O92" s="1"/>
      <c r="P92" s="23">
        <v>2.0649999999999999</v>
      </c>
      <c r="Q92" s="23">
        <v>1.127</v>
      </c>
      <c r="R92" s="23">
        <v>1.089</v>
      </c>
      <c r="S92" s="23">
        <v>0.60399999999999998</v>
      </c>
      <c r="T92" s="23">
        <v>1.911</v>
      </c>
      <c r="U92" s="23">
        <v>1.76</v>
      </c>
      <c r="V92" s="23">
        <v>1.5620000000000001</v>
      </c>
      <c r="W92" s="23">
        <v>1.3420000000000001</v>
      </c>
      <c r="X92" s="23">
        <v>1.399</v>
      </c>
      <c r="Y92" s="23">
        <v>1.3640000000000001</v>
      </c>
      <c r="Z92" s="126">
        <v>1.427</v>
      </c>
      <c r="AA92" s="126">
        <v>1.484</v>
      </c>
      <c r="AB92" s="126">
        <v>1.4330000000000001</v>
      </c>
      <c r="AC92" s="126">
        <v>1.3620000000000001</v>
      </c>
      <c r="AD92" s="126">
        <v>1.3560000000000001</v>
      </c>
      <c r="AE92" s="126">
        <v>1.3560000000000001</v>
      </c>
      <c r="AF92" s="127">
        <v>1.355</v>
      </c>
      <c r="AH92" s="1">
        <f t="shared" si="98"/>
        <v>0.73</v>
      </c>
      <c r="AI92" s="1">
        <f t="shared" si="60"/>
        <v>-0.20799999999999996</v>
      </c>
      <c r="AJ92" s="1">
        <f t="shared" si="61"/>
        <v>-0.246</v>
      </c>
      <c r="AK92" s="1">
        <f t="shared" si="62"/>
        <v>-0.73099999999999998</v>
      </c>
      <c r="AL92" s="1">
        <f t="shared" si="63"/>
        <v>0.57600000000000007</v>
      </c>
      <c r="AM92" s="1">
        <f t="shared" si="64"/>
        <v>0.42500000000000004</v>
      </c>
      <c r="AN92" s="1">
        <f t="shared" si="65"/>
        <v>0.22700000000000009</v>
      </c>
      <c r="AO92" s="1">
        <f t="shared" si="66"/>
        <v>7.0000000000001172E-3</v>
      </c>
      <c r="AP92" s="1">
        <f t="shared" si="67"/>
        <v>6.4000000000000057E-2</v>
      </c>
      <c r="AQ92" s="1">
        <f t="shared" si="68"/>
        <v>2.9000000000000137E-2</v>
      </c>
      <c r="AR92" s="1">
        <f t="shared" si="69"/>
        <v>9.2000000000000082E-2</v>
      </c>
      <c r="AS92" s="1">
        <f t="shared" si="70"/>
        <v>0.14900000000000002</v>
      </c>
      <c r="AT92" s="1">
        <f t="shared" si="71"/>
        <v>9.8000000000000087E-2</v>
      </c>
      <c r="AU92" s="1">
        <f t="shared" si="72"/>
        <v>2.7000000000000135E-2</v>
      </c>
      <c r="AV92" s="1">
        <f t="shared" si="73"/>
        <v>2.100000000000013E-2</v>
      </c>
      <c r="AW92" s="1">
        <f t="shared" si="99"/>
        <v>2.100000000000013E-2</v>
      </c>
      <c r="AX92" s="1">
        <f t="shared" si="74"/>
        <v>2.0000000000000018E-2</v>
      </c>
      <c r="AZ92" s="1">
        <f t="shared" si="80"/>
        <v>0.73</v>
      </c>
      <c r="BA92" s="1">
        <f t="shared" si="81"/>
        <v>0.20799999999999996</v>
      </c>
      <c r="BB92" s="1">
        <f t="shared" si="82"/>
        <v>0.246</v>
      </c>
      <c r="BC92" s="1">
        <f t="shared" si="83"/>
        <v>0.73099999999999998</v>
      </c>
      <c r="BD92" s="1">
        <f t="shared" si="84"/>
        <v>0.57600000000000007</v>
      </c>
      <c r="BE92" s="1">
        <f t="shared" si="85"/>
        <v>0.42500000000000004</v>
      </c>
      <c r="BF92" s="1">
        <f t="shared" si="86"/>
        <v>0.22700000000000009</v>
      </c>
      <c r="BG92" s="1">
        <f t="shared" si="87"/>
        <v>7.0000000000001172E-3</v>
      </c>
      <c r="BH92" s="1">
        <f t="shared" si="88"/>
        <v>6.4000000000000057E-2</v>
      </c>
      <c r="BI92" s="1">
        <f t="shared" si="89"/>
        <v>2.9000000000000137E-2</v>
      </c>
      <c r="BJ92" s="1">
        <f t="shared" si="90"/>
        <v>9.2000000000000082E-2</v>
      </c>
      <c r="BK92" s="1">
        <f t="shared" si="91"/>
        <v>0.14900000000000002</v>
      </c>
      <c r="BL92" s="1">
        <f t="shared" si="92"/>
        <v>9.8000000000000087E-2</v>
      </c>
      <c r="BM92" s="1">
        <f t="shared" si="93"/>
        <v>2.7000000000000135E-2</v>
      </c>
      <c r="BN92" s="1">
        <f t="shared" si="94"/>
        <v>2.100000000000013E-2</v>
      </c>
      <c r="BO92" s="1">
        <f t="shared" si="95"/>
        <v>2.100000000000013E-2</v>
      </c>
      <c r="BP92" s="1">
        <f t="shared" si="96"/>
        <v>2.0000000000000018E-2</v>
      </c>
    </row>
    <row r="93" spans="1:68">
      <c r="A93" s="1">
        <f t="shared" si="97"/>
        <v>91</v>
      </c>
      <c r="B93" s="34"/>
      <c r="C93" s="1">
        <v>2</v>
      </c>
      <c r="D93" s="4">
        <f t="shared" si="77"/>
        <v>12</v>
      </c>
      <c r="E93" s="1" t="s">
        <v>517</v>
      </c>
      <c r="F93" s="1">
        <v>2</v>
      </c>
      <c r="G93" s="1" t="s">
        <v>13</v>
      </c>
      <c r="H93" s="1"/>
      <c r="I93" s="23">
        <v>0.04</v>
      </c>
      <c r="J93" s="40">
        <v>3.2189999999999999</v>
      </c>
      <c r="K93" s="7" t="s">
        <v>120</v>
      </c>
      <c r="L93" s="4" t="s">
        <v>15</v>
      </c>
      <c r="M93" s="23">
        <v>3.2229999999999994</v>
      </c>
      <c r="N93" s="1" t="s">
        <v>206</v>
      </c>
      <c r="O93" s="1"/>
      <c r="P93" s="23">
        <v>3.738</v>
      </c>
      <c r="Q93" s="23">
        <v>2.4390000000000001</v>
      </c>
      <c r="R93" s="23">
        <v>3.42</v>
      </c>
      <c r="S93" s="23">
        <v>3.0720000000000001</v>
      </c>
      <c r="T93" s="23">
        <v>3.5819999999999999</v>
      </c>
      <c r="U93" s="23">
        <v>3.286</v>
      </c>
      <c r="V93" s="23">
        <v>3.5369999999999999</v>
      </c>
      <c r="W93" s="23">
        <v>3.3540000000000001</v>
      </c>
      <c r="X93" s="23">
        <v>3.3119999999999998</v>
      </c>
      <c r="Y93" s="23">
        <v>3.2629999999999999</v>
      </c>
      <c r="Z93" s="126">
        <v>3.2770000000000001</v>
      </c>
      <c r="AA93" s="126">
        <v>3.2080000000000002</v>
      </c>
      <c r="AB93" s="126">
        <v>3.2440000000000002</v>
      </c>
      <c r="AC93" s="126">
        <v>3.319</v>
      </c>
      <c r="AD93" s="126">
        <v>3.27</v>
      </c>
      <c r="AE93" s="126">
        <v>3.24</v>
      </c>
      <c r="AF93" s="127">
        <v>3.2480000000000002</v>
      </c>
      <c r="AH93" s="1">
        <f t="shared" si="98"/>
        <v>0.51900000000000013</v>
      </c>
      <c r="AI93" s="1">
        <f t="shared" si="60"/>
        <v>-0.7799999999999998</v>
      </c>
      <c r="AJ93" s="1">
        <f t="shared" si="61"/>
        <v>0.20100000000000007</v>
      </c>
      <c r="AK93" s="1">
        <f t="shared" si="62"/>
        <v>-0.1469999999999998</v>
      </c>
      <c r="AL93" s="1">
        <f t="shared" si="63"/>
        <v>0.36299999999999999</v>
      </c>
      <c r="AM93" s="1">
        <f t="shared" si="64"/>
        <v>6.7000000000000171E-2</v>
      </c>
      <c r="AN93" s="1">
        <f t="shared" si="65"/>
        <v>0.31800000000000006</v>
      </c>
      <c r="AO93" s="1">
        <f t="shared" si="66"/>
        <v>0.13500000000000023</v>
      </c>
      <c r="AP93" s="1">
        <f t="shared" si="67"/>
        <v>9.2999999999999972E-2</v>
      </c>
      <c r="AQ93" s="1">
        <f t="shared" si="68"/>
        <v>4.4000000000000039E-2</v>
      </c>
      <c r="AR93" s="1">
        <f t="shared" si="69"/>
        <v>5.8000000000000274E-2</v>
      </c>
      <c r="AS93" s="1">
        <f t="shared" si="70"/>
        <v>-1.0999999999999677E-2</v>
      </c>
      <c r="AT93" s="1">
        <f t="shared" si="71"/>
        <v>2.5000000000000355E-2</v>
      </c>
      <c r="AU93" s="1">
        <f t="shared" si="72"/>
        <v>0.10000000000000009</v>
      </c>
      <c r="AV93" s="1">
        <f t="shared" si="73"/>
        <v>5.1000000000000156E-2</v>
      </c>
      <c r="AW93" s="1">
        <f t="shared" si="99"/>
        <v>2.1000000000000352E-2</v>
      </c>
      <c r="AX93" s="1">
        <f t="shared" si="74"/>
        <v>2.9000000000000359E-2</v>
      </c>
      <c r="AZ93" s="1">
        <f t="shared" si="80"/>
        <v>0.51900000000000013</v>
      </c>
      <c r="BA93" s="1">
        <f t="shared" si="81"/>
        <v>0.7799999999999998</v>
      </c>
      <c r="BB93" s="1">
        <f t="shared" si="82"/>
        <v>0.20100000000000007</v>
      </c>
      <c r="BC93" s="1">
        <f t="shared" si="83"/>
        <v>0.1469999999999998</v>
      </c>
      <c r="BD93" s="1">
        <f t="shared" si="84"/>
        <v>0.36299999999999999</v>
      </c>
      <c r="BE93" s="1">
        <f t="shared" si="85"/>
        <v>6.7000000000000171E-2</v>
      </c>
      <c r="BF93" s="1">
        <f t="shared" si="86"/>
        <v>0.31800000000000006</v>
      </c>
      <c r="BG93" s="1">
        <f t="shared" si="87"/>
        <v>0.13500000000000023</v>
      </c>
      <c r="BH93" s="1">
        <f t="shared" si="88"/>
        <v>9.2999999999999972E-2</v>
      </c>
      <c r="BI93" s="1">
        <f t="shared" si="89"/>
        <v>4.4000000000000039E-2</v>
      </c>
      <c r="BJ93" s="1">
        <f t="shared" si="90"/>
        <v>5.8000000000000274E-2</v>
      </c>
      <c r="BK93" s="1">
        <f t="shared" si="91"/>
        <v>1.0999999999999677E-2</v>
      </c>
      <c r="BL93" s="1">
        <f t="shared" si="92"/>
        <v>2.5000000000000355E-2</v>
      </c>
      <c r="BM93" s="1">
        <f t="shared" si="93"/>
        <v>0.10000000000000009</v>
      </c>
      <c r="BN93" s="1">
        <f t="shared" si="94"/>
        <v>5.1000000000000156E-2</v>
      </c>
      <c r="BO93" s="1">
        <f t="shared" si="95"/>
        <v>2.1000000000000352E-2</v>
      </c>
      <c r="BP93" s="1">
        <f t="shared" si="96"/>
        <v>2.9000000000000359E-2</v>
      </c>
    </row>
    <row r="94" spans="1:68">
      <c r="A94" s="1">
        <f t="shared" si="97"/>
        <v>92</v>
      </c>
      <c r="B94" s="34"/>
      <c r="C94" s="1">
        <v>2</v>
      </c>
      <c r="D94" s="4">
        <f t="shared" si="77"/>
        <v>12</v>
      </c>
      <c r="E94" s="1" t="s">
        <v>516</v>
      </c>
      <c r="F94" s="1">
        <v>2</v>
      </c>
      <c r="G94" s="1" t="s">
        <v>13</v>
      </c>
      <c r="H94" s="1"/>
      <c r="I94" s="23">
        <v>0</v>
      </c>
      <c r="J94" s="40">
        <v>7.8819999999999997</v>
      </c>
      <c r="K94" s="1" t="s">
        <v>226</v>
      </c>
      <c r="L94" s="4" t="s">
        <v>15</v>
      </c>
      <c r="M94" s="23">
        <v>7.8849999999999998</v>
      </c>
      <c r="N94" s="1" t="s">
        <v>206</v>
      </c>
      <c r="O94" s="1"/>
      <c r="P94" s="23">
        <v>7.5869999999999997</v>
      </c>
      <c r="Q94" s="23">
        <v>7.8689999999999998</v>
      </c>
      <c r="R94" s="23">
        <v>7.4029999999999996</v>
      </c>
      <c r="S94" s="45"/>
      <c r="T94" s="23">
        <v>7.9269999999999996</v>
      </c>
      <c r="U94" s="23">
        <v>8.1319999999999997</v>
      </c>
      <c r="V94" s="23">
        <v>7.9</v>
      </c>
      <c r="W94" s="23">
        <v>8.0470000000000006</v>
      </c>
      <c r="X94" s="23">
        <v>7.944</v>
      </c>
      <c r="Y94" s="23">
        <v>7.95</v>
      </c>
      <c r="Z94" s="23">
        <v>8.2420000000000009</v>
      </c>
      <c r="AA94" s="23">
        <v>7.7450000000000001</v>
      </c>
      <c r="AB94" s="23">
        <v>7.9210000000000003</v>
      </c>
      <c r="AC94" s="23">
        <v>8.0380000000000003</v>
      </c>
      <c r="AD94" s="23">
        <v>7.9820000000000002</v>
      </c>
      <c r="AE94" s="23">
        <v>7.9459999999999997</v>
      </c>
      <c r="AF94" s="23">
        <v>7.9569999999999999</v>
      </c>
      <c r="AH94" s="1">
        <f t="shared" si="98"/>
        <v>-0.29499999999999993</v>
      </c>
      <c r="AI94" s="1">
        <f t="shared" si="60"/>
        <v>-1.2999999999999901E-2</v>
      </c>
      <c r="AJ94" s="1">
        <f t="shared" si="61"/>
        <v>-0.47900000000000009</v>
      </c>
      <c r="AK94" s="1" t="str">
        <f t="shared" si="62"/>
        <v/>
      </c>
      <c r="AL94" s="1">
        <f t="shared" si="63"/>
        <v>4.4999999999999929E-2</v>
      </c>
      <c r="AM94" s="1">
        <f t="shared" si="64"/>
        <v>0.25</v>
      </c>
      <c r="AN94" s="1">
        <f t="shared" si="65"/>
        <v>1.8000000000000682E-2</v>
      </c>
      <c r="AO94" s="1">
        <f t="shared" si="66"/>
        <v>0.16500000000000092</v>
      </c>
      <c r="AP94" s="1">
        <f t="shared" si="67"/>
        <v>6.2000000000000277E-2</v>
      </c>
      <c r="AQ94" s="1">
        <f t="shared" si="68"/>
        <v>6.8000000000000504E-2</v>
      </c>
      <c r="AR94" s="1">
        <f t="shared" si="69"/>
        <v>0.36000000000000121</v>
      </c>
      <c r="AS94" s="1">
        <f t="shared" si="70"/>
        <v>-0.13699999999999957</v>
      </c>
      <c r="AT94" s="1">
        <f t="shared" si="71"/>
        <v>3.900000000000059E-2</v>
      </c>
      <c r="AU94" s="1">
        <f t="shared" si="72"/>
        <v>0.15600000000000058</v>
      </c>
      <c r="AV94" s="1">
        <f t="shared" si="73"/>
        <v>0.10000000000000053</v>
      </c>
      <c r="AW94" s="1">
        <f t="shared" si="99"/>
        <v>6.4000000000000057E-2</v>
      </c>
      <c r="AX94" s="1">
        <f t="shared" si="74"/>
        <v>7.5000000000000178E-2</v>
      </c>
      <c r="AZ94" s="1">
        <f t="shared" si="80"/>
        <v>0.29499999999999993</v>
      </c>
      <c r="BA94" s="1">
        <f t="shared" si="81"/>
        <v>1.2999999999999901E-2</v>
      </c>
      <c r="BB94" s="1">
        <f t="shared" si="82"/>
        <v>0.47900000000000009</v>
      </c>
      <c r="BC94" s="1" t="str">
        <f t="shared" si="83"/>
        <v/>
      </c>
      <c r="BD94" s="1">
        <f t="shared" si="84"/>
        <v>4.4999999999999929E-2</v>
      </c>
      <c r="BE94" s="1">
        <f t="shared" si="85"/>
        <v>0.25</v>
      </c>
      <c r="BF94" s="1">
        <f t="shared" si="86"/>
        <v>1.8000000000000682E-2</v>
      </c>
      <c r="BG94" s="1">
        <f t="shared" si="87"/>
        <v>0.16500000000000092</v>
      </c>
      <c r="BH94" s="1">
        <f t="shared" si="88"/>
        <v>6.2000000000000277E-2</v>
      </c>
      <c r="BI94" s="1">
        <f t="shared" si="89"/>
        <v>6.8000000000000504E-2</v>
      </c>
      <c r="BJ94" s="1">
        <f t="shared" si="90"/>
        <v>0.36000000000000121</v>
      </c>
      <c r="BK94" s="1">
        <f t="shared" si="91"/>
        <v>0.13699999999999957</v>
      </c>
      <c r="BL94" s="1">
        <f t="shared" si="92"/>
        <v>3.900000000000059E-2</v>
      </c>
      <c r="BM94" s="1">
        <f t="shared" si="93"/>
        <v>0.15600000000000058</v>
      </c>
      <c r="BN94" s="1">
        <f t="shared" si="94"/>
        <v>0.10000000000000053</v>
      </c>
      <c r="BO94" s="1">
        <f t="shared" si="95"/>
        <v>6.4000000000000057E-2</v>
      </c>
      <c r="BP94" s="1">
        <f t="shared" si="96"/>
        <v>7.5000000000000178E-2</v>
      </c>
    </row>
    <row r="95" spans="1:68">
      <c r="A95" s="1">
        <f t="shared" si="97"/>
        <v>93</v>
      </c>
      <c r="B95" s="34"/>
      <c r="C95" s="1">
        <v>2</v>
      </c>
      <c r="D95" s="4">
        <f t="shared" si="77"/>
        <v>12</v>
      </c>
      <c r="E95" s="1" t="s">
        <v>517</v>
      </c>
      <c r="F95" s="1">
        <v>2</v>
      </c>
      <c r="G95" s="1" t="s">
        <v>13</v>
      </c>
      <c r="H95" s="1" t="s">
        <v>346</v>
      </c>
      <c r="I95" s="23">
        <v>8.9999999999999993E-3</v>
      </c>
      <c r="J95" s="40">
        <v>8.3800000000000008</v>
      </c>
      <c r="K95" s="7" t="s">
        <v>120</v>
      </c>
      <c r="L95" s="4" t="s">
        <v>15</v>
      </c>
      <c r="M95" s="23">
        <v>8.3800000000000008</v>
      </c>
      <c r="N95" s="1" t="s">
        <v>9</v>
      </c>
      <c r="O95" s="1"/>
      <c r="P95" s="45"/>
      <c r="Q95" s="45"/>
      <c r="R95" s="45"/>
      <c r="S95" s="45"/>
      <c r="T95" s="45"/>
      <c r="U95" s="45"/>
      <c r="V95" s="23">
        <v>10.694000000000001</v>
      </c>
      <c r="W95" s="23">
        <v>10.342000000000001</v>
      </c>
      <c r="X95" s="23">
        <v>9.1379999999999999</v>
      </c>
      <c r="Y95" s="23">
        <v>8.9320000000000004</v>
      </c>
      <c r="Z95" s="23">
        <v>8.9789999999999992</v>
      </c>
      <c r="AA95" s="23">
        <v>8.1129999999999995</v>
      </c>
      <c r="AB95" s="23">
        <v>8.4819999999999993</v>
      </c>
      <c r="AC95" s="23">
        <v>8.5980000000000008</v>
      </c>
      <c r="AD95" s="23">
        <v>8.5050000000000008</v>
      </c>
      <c r="AE95" s="23">
        <v>8.4030000000000005</v>
      </c>
      <c r="AF95" s="23">
        <v>8.4760000000000009</v>
      </c>
      <c r="AH95" s="1" t="str">
        <f t="shared" si="98"/>
        <v/>
      </c>
      <c r="AI95" s="1" t="str">
        <f t="shared" si="60"/>
        <v/>
      </c>
      <c r="AJ95" s="1" t="str">
        <f t="shared" si="61"/>
        <v/>
      </c>
      <c r="AK95" s="1" t="str">
        <f t="shared" si="62"/>
        <v/>
      </c>
      <c r="AL95" s="1" t="str">
        <f t="shared" si="63"/>
        <v/>
      </c>
      <c r="AM95" s="1" t="str">
        <f t="shared" si="64"/>
        <v/>
      </c>
      <c r="AN95" s="1" t="str">
        <f t="shared" si="65"/>
        <v/>
      </c>
      <c r="AO95" s="1" t="str">
        <f t="shared" si="66"/>
        <v/>
      </c>
      <c r="AP95" s="1" t="str">
        <f t="shared" si="67"/>
        <v/>
      </c>
      <c r="AQ95" s="1" t="str">
        <f t="shared" si="68"/>
        <v/>
      </c>
      <c r="AR95" s="1" t="str">
        <f t="shared" si="69"/>
        <v/>
      </c>
      <c r="AS95" s="1" t="str">
        <f t="shared" si="70"/>
        <v/>
      </c>
      <c r="AT95" s="1" t="str">
        <f t="shared" si="71"/>
        <v/>
      </c>
      <c r="AU95" s="1" t="str">
        <f t="shared" si="72"/>
        <v/>
      </c>
      <c r="AV95" s="1" t="str">
        <f t="shared" si="73"/>
        <v/>
      </c>
      <c r="AW95" s="1" t="str">
        <f t="shared" si="99"/>
        <v/>
      </c>
      <c r="AX95" s="1" t="str">
        <f t="shared" si="74"/>
        <v/>
      </c>
      <c r="AZ95" s="1" t="str">
        <f t="shared" si="80"/>
        <v/>
      </c>
      <c r="BA95" s="1" t="str">
        <f t="shared" si="81"/>
        <v/>
      </c>
      <c r="BB95" s="1" t="str">
        <f t="shared" si="82"/>
        <v/>
      </c>
      <c r="BC95" s="1" t="str">
        <f t="shared" si="83"/>
        <v/>
      </c>
      <c r="BD95" s="1" t="str">
        <f t="shared" si="84"/>
        <v/>
      </c>
      <c r="BE95" s="1" t="str">
        <f t="shared" si="85"/>
        <v/>
      </c>
      <c r="BF95" s="1" t="str">
        <f t="shared" si="86"/>
        <v/>
      </c>
      <c r="BG95" s="1" t="str">
        <f t="shared" si="87"/>
        <v/>
      </c>
      <c r="BH95" s="1" t="str">
        <f t="shared" si="88"/>
        <v/>
      </c>
      <c r="BI95" s="1" t="str">
        <f t="shared" si="89"/>
        <v/>
      </c>
      <c r="BJ95" s="1" t="str">
        <f t="shared" si="90"/>
        <v/>
      </c>
      <c r="BK95" s="1" t="str">
        <f t="shared" si="91"/>
        <v/>
      </c>
      <c r="BL95" s="1" t="str">
        <f t="shared" si="92"/>
        <v/>
      </c>
      <c r="BM95" s="1" t="str">
        <f t="shared" si="93"/>
        <v/>
      </c>
      <c r="BN95" s="1" t="str">
        <f t="shared" si="94"/>
        <v/>
      </c>
      <c r="BO95" s="1" t="str">
        <f t="shared" si="95"/>
        <v/>
      </c>
      <c r="BP95" s="1" t="str">
        <f t="shared" si="96"/>
        <v/>
      </c>
    </row>
    <row r="96" spans="1:68">
      <c r="A96" s="1">
        <f t="shared" si="97"/>
        <v>94</v>
      </c>
      <c r="B96" s="34"/>
      <c r="C96" s="1">
        <v>2</v>
      </c>
      <c r="D96" s="4">
        <f t="shared" si="77"/>
        <v>12</v>
      </c>
      <c r="E96" s="1" t="s">
        <v>524</v>
      </c>
      <c r="F96" s="1">
        <v>2</v>
      </c>
      <c r="G96" s="1" t="s">
        <v>13</v>
      </c>
      <c r="H96" s="1"/>
      <c r="I96" s="123"/>
      <c r="J96" s="40">
        <v>8.5350000000000001</v>
      </c>
      <c r="K96" s="7" t="s">
        <v>120</v>
      </c>
      <c r="L96" s="4" t="s">
        <v>15</v>
      </c>
      <c r="M96" s="1">
        <v>8.5269999999999992</v>
      </c>
      <c r="N96" s="1" t="s">
        <v>9</v>
      </c>
      <c r="O96" s="1"/>
      <c r="P96" s="23">
        <v>9.1050000000000004</v>
      </c>
      <c r="Q96" s="23">
        <v>8.9209999999999994</v>
      </c>
      <c r="R96" s="45"/>
      <c r="S96" s="45"/>
      <c r="T96" s="23">
        <v>9.0850000000000009</v>
      </c>
      <c r="U96" s="23">
        <v>9.1359999999999992</v>
      </c>
      <c r="V96" s="23">
        <v>8.7189999999999994</v>
      </c>
      <c r="W96" s="23">
        <v>8.6560000000000006</v>
      </c>
      <c r="X96" s="23">
        <v>8.548</v>
      </c>
      <c r="Y96" s="23">
        <v>8.5470000000000006</v>
      </c>
      <c r="Z96" s="126">
        <v>9.4390000000000001</v>
      </c>
      <c r="AA96" s="126">
        <v>8.3190000000000008</v>
      </c>
      <c r="AB96" s="126">
        <v>8.6720000000000006</v>
      </c>
      <c r="AC96" s="126">
        <v>8.7590000000000003</v>
      </c>
      <c r="AD96" s="126">
        <v>8.641</v>
      </c>
      <c r="AE96" s="126">
        <v>8.5289999999999999</v>
      </c>
      <c r="AF96" s="127">
        <v>8.6259999999999994</v>
      </c>
      <c r="AH96" s="1">
        <f t="shared" si="98"/>
        <v>0.57000000000000028</v>
      </c>
      <c r="AI96" s="1">
        <f t="shared" si="60"/>
        <v>0.38599999999999923</v>
      </c>
      <c r="AJ96" s="1" t="str">
        <f t="shared" si="61"/>
        <v/>
      </c>
      <c r="AK96" s="1" t="str">
        <f t="shared" si="62"/>
        <v/>
      </c>
      <c r="AL96" s="1">
        <f t="shared" si="63"/>
        <v>0.55000000000000071</v>
      </c>
      <c r="AM96" s="1">
        <f t="shared" si="64"/>
        <v>0.60099999999999909</v>
      </c>
      <c r="AN96" s="1">
        <f t="shared" si="65"/>
        <v>0.18399999999999928</v>
      </c>
      <c r="AO96" s="1">
        <f t="shared" si="66"/>
        <v>0.12100000000000044</v>
      </c>
      <c r="AP96" s="1">
        <f t="shared" si="67"/>
        <v>1.2999999999999901E-2</v>
      </c>
      <c r="AQ96" s="1">
        <f t="shared" si="68"/>
        <v>1.2000000000000455E-2</v>
      </c>
      <c r="AR96" s="1">
        <f t="shared" si="69"/>
        <v>0.90399999999999991</v>
      </c>
      <c r="AS96" s="1">
        <f t="shared" si="70"/>
        <v>-0.2159999999999993</v>
      </c>
      <c r="AT96" s="1">
        <f t="shared" si="71"/>
        <v>0.13700000000000045</v>
      </c>
      <c r="AU96" s="1">
        <f t="shared" si="72"/>
        <v>0.2240000000000002</v>
      </c>
      <c r="AV96" s="1">
        <f t="shared" si="73"/>
        <v>0.10599999999999987</v>
      </c>
      <c r="AW96" s="1">
        <f t="shared" si="99"/>
        <v>-6.0000000000002274E-3</v>
      </c>
      <c r="AX96" s="1">
        <f t="shared" si="74"/>
        <v>9.0999999999999304E-2</v>
      </c>
      <c r="AZ96" s="1">
        <f t="shared" si="80"/>
        <v>0.57000000000000028</v>
      </c>
      <c r="BA96" s="1">
        <f t="shared" si="81"/>
        <v>0.38599999999999923</v>
      </c>
      <c r="BB96" s="1" t="str">
        <f t="shared" si="82"/>
        <v/>
      </c>
      <c r="BC96" s="1" t="str">
        <f t="shared" si="83"/>
        <v/>
      </c>
      <c r="BD96" s="1">
        <f t="shared" si="84"/>
        <v>0.55000000000000071</v>
      </c>
      <c r="BE96" s="1">
        <f t="shared" si="85"/>
        <v>0.60099999999999909</v>
      </c>
      <c r="BF96" s="1">
        <f t="shared" si="86"/>
        <v>0.18399999999999928</v>
      </c>
      <c r="BG96" s="1">
        <f t="shared" si="87"/>
        <v>0.12100000000000044</v>
      </c>
      <c r="BH96" s="1">
        <f t="shared" si="88"/>
        <v>1.2999999999999901E-2</v>
      </c>
      <c r="BI96" s="1">
        <f t="shared" si="89"/>
        <v>1.2000000000000455E-2</v>
      </c>
      <c r="BJ96" s="1">
        <f t="shared" si="90"/>
        <v>0.90399999999999991</v>
      </c>
      <c r="BK96" s="1">
        <f t="shared" si="91"/>
        <v>0.2159999999999993</v>
      </c>
      <c r="BL96" s="1">
        <f t="shared" si="92"/>
        <v>0.13700000000000045</v>
      </c>
      <c r="BM96" s="1">
        <f t="shared" si="93"/>
        <v>0.2240000000000002</v>
      </c>
      <c r="BN96" s="1">
        <f t="shared" si="94"/>
        <v>0.10599999999999987</v>
      </c>
      <c r="BO96" s="1">
        <f t="shared" si="95"/>
        <v>6.0000000000002274E-3</v>
      </c>
      <c r="BP96" s="1">
        <f t="shared" si="96"/>
        <v>9.0999999999999304E-2</v>
      </c>
    </row>
    <row r="97" spans="1:68">
      <c r="A97" s="1">
        <f t="shared" si="97"/>
        <v>95</v>
      </c>
      <c r="B97" s="34"/>
      <c r="C97" s="1">
        <v>2</v>
      </c>
      <c r="D97" s="4">
        <f t="shared" si="77"/>
        <v>12</v>
      </c>
      <c r="E97" s="1" t="s">
        <v>519</v>
      </c>
      <c r="F97" s="1">
        <v>2</v>
      </c>
      <c r="G97" s="1" t="s">
        <v>13</v>
      </c>
      <c r="H97" s="1"/>
      <c r="I97" s="123"/>
      <c r="J97" s="40">
        <v>8.7040000000000006</v>
      </c>
      <c r="K97" s="7" t="s">
        <v>120</v>
      </c>
      <c r="L97" s="4" t="s">
        <v>15</v>
      </c>
      <c r="M97" s="23">
        <v>8.6940000000000026</v>
      </c>
      <c r="N97" s="1" t="s">
        <v>206</v>
      </c>
      <c r="O97" s="1"/>
      <c r="P97" s="23">
        <v>9.2279999999999998</v>
      </c>
      <c r="Q97" s="23">
        <v>9.2330000000000005</v>
      </c>
      <c r="R97" s="45"/>
      <c r="S97" s="45"/>
      <c r="T97" s="23">
        <v>9.3109999999999999</v>
      </c>
      <c r="U97" s="23">
        <v>9.4580000000000002</v>
      </c>
      <c r="V97" s="23">
        <v>9.048</v>
      </c>
      <c r="W97" s="23">
        <v>9.0169999999999995</v>
      </c>
      <c r="X97" s="23">
        <v>8.8840000000000003</v>
      </c>
      <c r="Y97" s="23">
        <v>8.8740000000000006</v>
      </c>
      <c r="Z97" s="126">
        <v>9.3789999999999996</v>
      </c>
      <c r="AA97" s="126">
        <v>8.468</v>
      </c>
      <c r="AB97" s="126">
        <v>8.7720000000000002</v>
      </c>
      <c r="AC97" s="126">
        <v>8.875</v>
      </c>
      <c r="AD97" s="126">
        <v>8.7899999999999991</v>
      </c>
      <c r="AE97" s="126">
        <v>8.6809999999999992</v>
      </c>
      <c r="AF97" s="127">
        <v>8.7560000000000002</v>
      </c>
      <c r="AH97" s="1">
        <f t="shared" si="98"/>
        <v>0.52399999999999913</v>
      </c>
      <c r="AI97" s="1">
        <f t="shared" si="60"/>
        <v>0.52899999999999991</v>
      </c>
      <c r="AJ97" s="1" t="str">
        <f t="shared" si="61"/>
        <v/>
      </c>
      <c r="AK97" s="1" t="str">
        <f t="shared" si="62"/>
        <v/>
      </c>
      <c r="AL97" s="1">
        <f t="shared" si="63"/>
        <v>0.60699999999999932</v>
      </c>
      <c r="AM97" s="1">
        <f t="shared" si="64"/>
        <v>0.75399999999999956</v>
      </c>
      <c r="AN97" s="1">
        <f t="shared" si="65"/>
        <v>0.34399999999999942</v>
      </c>
      <c r="AO97" s="1">
        <f t="shared" si="66"/>
        <v>0.31299999999999883</v>
      </c>
      <c r="AP97" s="1">
        <f t="shared" si="67"/>
        <v>0.17999999999999972</v>
      </c>
      <c r="AQ97" s="1">
        <f t="shared" si="68"/>
        <v>0.16999999999999993</v>
      </c>
      <c r="AR97" s="1">
        <f t="shared" si="69"/>
        <v>0.67499999999999893</v>
      </c>
      <c r="AS97" s="1">
        <f t="shared" si="70"/>
        <v>-0.23600000000000065</v>
      </c>
      <c r="AT97" s="1">
        <f t="shared" si="71"/>
        <v>6.7999999999999616E-2</v>
      </c>
      <c r="AU97" s="1">
        <f t="shared" si="72"/>
        <v>0.17099999999999937</v>
      </c>
      <c r="AV97" s="1">
        <f t="shared" si="73"/>
        <v>8.5999999999998522E-2</v>
      </c>
      <c r="AW97" s="1">
        <f t="shared" si="99"/>
        <v>-2.3000000000001464E-2</v>
      </c>
      <c r="AX97" s="1">
        <f t="shared" si="74"/>
        <v>5.1999999999999602E-2</v>
      </c>
      <c r="AZ97" s="1">
        <f t="shared" si="80"/>
        <v>0.52399999999999913</v>
      </c>
      <c r="BA97" s="1">
        <f t="shared" si="81"/>
        <v>0.52899999999999991</v>
      </c>
      <c r="BB97" s="1" t="str">
        <f t="shared" si="82"/>
        <v/>
      </c>
      <c r="BC97" s="1" t="str">
        <f t="shared" si="83"/>
        <v/>
      </c>
      <c r="BD97" s="1">
        <f t="shared" si="84"/>
        <v>0.60699999999999932</v>
      </c>
      <c r="BE97" s="1">
        <f t="shared" si="85"/>
        <v>0.75399999999999956</v>
      </c>
      <c r="BF97" s="1">
        <f t="shared" si="86"/>
        <v>0.34399999999999942</v>
      </c>
      <c r="BG97" s="1">
        <f t="shared" si="87"/>
        <v>0.31299999999999883</v>
      </c>
      <c r="BH97" s="1">
        <f t="shared" si="88"/>
        <v>0.17999999999999972</v>
      </c>
      <c r="BI97" s="1">
        <f t="shared" si="89"/>
        <v>0.16999999999999993</v>
      </c>
      <c r="BJ97" s="1">
        <f t="shared" si="90"/>
        <v>0.67499999999999893</v>
      </c>
      <c r="BK97" s="1">
        <f t="shared" si="91"/>
        <v>0.23600000000000065</v>
      </c>
      <c r="BL97" s="1">
        <f t="shared" si="92"/>
        <v>6.7999999999999616E-2</v>
      </c>
      <c r="BM97" s="1">
        <f t="shared" si="93"/>
        <v>0.17099999999999937</v>
      </c>
      <c r="BN97" s="1">
        <f t="shared" si="94"/>
        <v>8.5999999999998522E-2</v>
      </c>
      <c r="BO97" s="1">
        <f t="shared" si="95"/>
        <v>2.3000000000001464E-2</v>
      </c>
      <c r="BP97" s="1">
        <f t="shared" si="96"/>
        <v>5.1999999999999602E-2</v>
      </c>
    </row>
    <row r="98" spans="1:68">
      <c r="A98" s="1">
        <f t="shared" si="97"/>
        <v>96</v>
      </c>
      <c r="B98" s="34"/>
      <c r="C98" s="1">
        <v>2</v>
      </c>
      <c r="D98" s="4">
        <f t="shared" si="77"/>
        <v>12</v>
      </c>
      <c r="E98" s="1" t="s">
        <v>536</v>
      </c>
      <c r="F98" s="1">
        <v>4</v>
      </c>
      <c r="G98" s="1" t="s">
        <v>13</v>
      </c>
      <c r="H98" s="1"/>
      <c r="I98" s="123"/>
      <c r="J98" s="40">
        <v>6.0369999999999999</v>
      </c>
      <c r="K98" s="7" t="s">
        <v>120</v>
      </c>
      <c r="L98" s="4" t="s">
        <v>15</v>
      </c>
      <c r="M98" s="23">
        <v>6.0699999999999994</v>
      </c>
      <c r="N98" s="1" t="s">
        <v>206</v>
      </c>
      <c r="O98" s="1"/>
      <c r="P98" s="23">
        <v>6.8609999999999998</v>
      </c>
      <c r="Q98" s="23">
        <v>6.9029999999999996</v>
      </c>
      <c r="R98" s="23">
        <v>4.9939999999999998</v>
      </c>
      <c r="S98" s="23">
        <v>4.6820000000000004</v>
      </c>
      <c r="T98" s="23">
        <v>6.9909999999999997</v>
      </c>
      <c r="U98" s="23">
        <v>7.1859999999999999</v>
      </c>
      <c r="V98" s="23">
        <v>6.46</v>
      </c>
      <c r="W98" s="23">
        <v>6.36</v>
      </c>
      <c r="X98" s="23">
        <v>6.2539999999999996</v>
      </c>
      <c r="Y98" s="23">
        <v>6.2060000000000004</v>
      </c>
      <c r="Z98" s="126">
        <v>6.1029999999999998</v>
      </c>
      <c r="AA98" s="126">
        <v>5.7850000000000001</v>
      </c>
      <c r="AB98" s="126">
        <v>6.056</v>
      </c>
      <c r="AC98" s="126">
        <v>6.1429999999999998</v>
      </c>
      <c r="AD98" s="126">
        <v>6.0979999999999999</v>
      </c>
      <c r="AE98" s="126">
        <v>6.03</v>
      </c>
      <c r="AF98" s="127">
        <v>6.0750000000000002</v>
      </c>
      <c r="AH98" s="1">
        <f t="shared" si="98"/>
        <v>0.82399999999999984</v>
      </c>
      <c r="AI98" s="1">
        <f t="shared" si="60"/>
        <v>0.86599999999999966</v>
      </c>
      <c r="AJ98" s="1">
        <f t="shared" si="61"/>
        <v>-1.0430000000000001</v>
      </c>
      <c r="AK98" s="1">
        <f t="shared" si="62"/>
        <v>-1.3549999999999995</v>
      </c>
      <c r="AL98" s="1">
        <f t="shared" si="63"/>
        <v>0.95399999999999974</v>
      </c>
      <c r="AM98" s="1">
        <f t="shared" si="64"/>
        <v>1.149</v>
      </c>
      <c r="AN98" s="1">
        <f t="shared" si="65"/>
        <v>0.42300000000000004</v>
      </c>
      <c r="AO98" s="1">
        <f t="shared" si="66"/>
        <v>0.3230000000000004</v>
      </c>
      <c r="AP98" s="1">
        <f t="shared" si="67"/>
        <v>0.21699999999999964</v>
      </c>
      <c r="AQ98" s="1">
        <f t="shared" si="68"/>
        <v>0.16900000000000048</v>
      </c>
      <c r="AR98" s="1">
        <f t="shared" si="69"/>
        <v>6.5999999999999837E-2</v>
      </c>
      <c r="AS98" s="1">
        <f t="shared" si="70"/>
        <v>-0.25199999999999978</v>
      </c>
      <c r="AT98" s="1">
        <f t="shared" si="71"/>
        <v>1.9000000000000128E-2</v>
      </c>
      <c r="AU98" s="1">
        <f t="shared" si="72"/>
        <v>0.10599999999999987</v>
      </c>
      <c r="AV98" s="1">
        <f t="shared" si="73"/>
        <v>6.0999999999999943E-2</v>
      </c>
      <c r="AW98" s="1">
        <f t="shared" si="99"/>
        <v>-6.9999999999996732E-3</v>
      </c>
      <c r="AX98" s="1">
        <f t="shared" si="74"/>
        <v>3.8000000000000256E-2</v>
      </c>
      <c r="AZ98" s="1">
        <f t="shared" si="80"/>
        <v>0.82399999999999984</v>
      </c>
      <c r="BA98" s="1">
        <f t="shared" si="81"/>
        <v>0.86599999999999966</v>
      </c>
      <c r="BB98" s="1">
        <f t="shared" si="82"/>
        <v>1.0430000000000001</v>
      </c>
      <c r="BC98" s="1">
        <f t="shared" si="83"/>
        <v>1.3549999999999995</v>
      </c>
      <c r="BD98" s="1">
        <f t="shared" si="84"/>
        <v>0.95399999999999974</v>
      </c>
      <c r="BE98" s="1">
        <f t="shared" si="85"/>
        <v>1.149</v>
      </c>
      <c r="BF98" s="1">
        <f t="shared" si="86"/>
        <v>0.42300000000000004</v>
      </c>
      <c r="BG98" s="1">
        <f t="shared" si="87"/>
        <v>0.3230000000000004</v>
      </c>
      <c r="BH98" s="1">
        <f t="shared" si="88"/>
        <v>0.21699999999999964</v>
      </c>
      <c r="BI98" s="1">
        <f t="shared" si="89"/>
        <v>0.16900000000000048</v>
      </c>
      <c r="BJ98" s="1">
        <f t="shared" si="90"/>
        <v>6.5999999999999837E-2</v>
      </c>
      <c r="BK98" s="1">
        <f t="shared" si="91"/>
        <v>0.25199999999999978</v>
      </c>
      <c r="BL98" s="1">
        <f t="shared" si="92"/>
        <v>1.9000000000000128E-2</v>
      </c>
      <c r="BM98" s="1">
        <f t="shared" si="93"/>
        <v>0.10599999999999987</v>
      </c>
      <c r="BN98" s="1">
        <f t="shared" si="94"/>
        <v>6.0999999999999943E-2</v>
      </c>
      <c r="BO98" s="1">
        <f t="shared" si="95"/>
        <v>6.9999999999996732E-3</v>
      </c>
      <c r="BP98" s="1">
        <f t="shared" si="96"/>
        <v>3.8000000000000256E-2</v>
      </c>
    </row>
    <row r="99" spans="1:68">
      <c r="A99" s="1">
        <f t="shared" si="97"/>
        <v>97</v>
      </c>
      <c r="B99" s="34"/>
      <c r="C99" s="1">
        <v>2</v>
      </c>
      <c r="D99" s="4">
        <f t="shared" si="77"/>
        <v>12</v>
      </c>
      <c r="E99" s="1" t="s">
        <v>537</v>
      </c>
      <c r="F99" s="1">
        <v>4</v>
      </c>
      <c r="G99" s="1" t="s">
        <v>13</v>
      </c>
      <c r="H99" s="1"/>
      <c r="I99" s="123"/>
      <c r="J99" s="40">
        <v>7.1260000000000003</v>
      </c>
      <c r="K99" s="7" t="s">
        <v>120</v>
      </c>
      <c r="L99" s="4" t="s">
        <v>15</v>
      </c>
      <c r="M99" s="23">
        <v>7.136000000000001</v>
      </c>
      <c r="N99" s="1" t="s">
        <v>206</v>
      </c>
      <c r="O99" s="1"/>
      <c r="P99" s="23">
        <v>7.7359999999999998</v>
      </c>
      <c r="Q99" s="23">
        <v>7.8330000000000002</v>
      </c>
      <c r="R99" s="45"/>
      <c r="S99" s="45"/>
      <c r="T99" s="23">
        <v>7.859</v>
      </c>
      <c r="U99" s="23">
        <v>8.0530000000000008</v>
      </c>
      <c r="V99" s="23">
        <v>7.5010000000000003</v>
      </c>
      <c r="W99" s="23">
        <v>7.45</v>
      </c>
      <c r="X99" s="23">
        <v>7.3380000000000001</v>
      </c>
      <c r="Y99" s="23">
        <v>7.3070000000000004</v>
      </c>
      <c r="Z99" s="126">
        <v>7.4829999999999997</v>
      </c>
      <c r="AA99" s="126">
        <v>6.9139999999999997</v>
      </c>
      <c r="AB99" s="126">
        <v>7.1689999999999996</v>
      </c>
      <c r="AC99" s="126">
        <v>7.2439999999999998</v>
      </c>
      <c r="AD99" s="126">
        <v>7.1890000000000001</v>
      </c>
      <c r="AE99" s="126">
        <v>7.0990000000000002</v>
      </c>
      <c r="AF99" s="127">
        <v>7.1609999999999996</v>
      </c>
      <c r="AH99" s="1">
        <f t="shared" si="98"/>
        <v>0.60999999999999943</v>
      </c>
      <c r="AI99" s="1">
        <f t="shared" si="60"/>
        <v>0.70699999999999985</v>
      </c>
      <c r="AJ99" s="1" t="str">
        <f t="shared" si="61"/>
        <v/>
      </c>
      <c r="AK99" s="1" t="str">
        <f t="shared" si="62"/>
        <v/>
      </c>
      <c r="AL99" s="1">
        <f t="shared" si="63"/>
        <v>0.73299999999999965</v>
      </c>
      <c r="AM99" s="1">
        <f t="shared" si="64"/>
        <v>0.92700000000000049</v>
      </c>
      <c r="AN99" s="1">
        <f t="shared" si="65"/>
        <v>0.375</v>
      </c>
      <c r="AO99" s="1">
        <f t="shared" si="66"/>
        <v>0.32399999999999984</v>
      </c>
      <c r="AP99" s="1">
        <f t="shared" si="67"/>
        <v>0.21199999999999974</v>
      </c>
      <c r="AQ99" s="1">
        <f t="shared" si="68"/>
        <v>0.18100000000000005</v>
      </c>
      <c r="AR99" s="1">
        <f t="shared" si="69"/>
        <v>0.35699999999999932</v>
      </c>
      <c r="AS99" s="1">
        <f t="shared" si="70"/>
        <v>-0.21200000000000063</v>
      </c>
      <c r="AT99" s="1">
        <f t="shared" si="71"/>
        <v>4.2999999999999261E-2</v>
      </c>
      <c r="AU99" s="1">
        <f t="shared" si="72"/>
        <v>0.11799999999999944</v>
      </c>
      <c r="AV99" s="1">
        <f t="shared" si="73"/>
        <v>6.2999999999999723E-2</v>
      </c>
      <c r="AW99" s="1">
        <f t="shared" si="99"/>
        <v>-2.7000000000000135E-2</v>
      </c>
      <c r="AX99" s="1">
        <f t="shared" si="74"/>
        <v>3.4999999999999254E-2</v>
      </c>
      <c r="AZ99" s="1">
        <f t="shared" si="80"/>
        <v>0.60999999999999943</v>
      </c>
      <c r="BA99" s="1">
        <f t="shared" si="81"/>
        <v>0.70699999999999985</v>
      </c>
      <c r="BB99" s="1" t="str">
        <f t="shared" si="82"/>
        <v/>
      </c>
      <c r="BC99" s="1" t="str">
        <f t="shared" si="83"/>
        <v/>
      </c>
      <c r="BD99" s="1">
        <f t="shared" si="84"/>
        <v>0.73299999999999965</v>
      </c>
      <c r="BE99" s="1">
        <f t="shared" si="85"/>
        <v>0.92700000000000049</v>
      </c>
      <c r="BF99" s="1">
        <f t="shared" si="86"/>
        <v>0.375</v>
      </c>
      <c r="BG99" s="1">
        <f t="shared" si="87"/>
        <v>0.32399999999999984</v>
      </c>
      <c r="BH99" s="1">
        <f t="shared" si="88"/>
        <v>0.21199999999999974</v>
      </c>
      <c r="BI99" s="1">
        <f t="shared" si="89"/>
        <v>0.18100000000000005</v>
      </c>
      <c r="BJ99" s="1">
        <f t="shared" si="90"/>
        <v>0.35699999999999932</v>
      </c>
      <c r="BK99" s="1">
        <f t="shared" si="91"/>
        <v>0.21200000000000063</v>
      </c>
      <c r="BL99" s="1">
        <f t="shared" si="92"/>
        <v>4.2999999999999261E-2</v>
      </c>
      <c r="BM99" s="1">
        <f t="shared" si="93"/>
        <v>0.11799999999999944</v>
      </c>
      <c r="BN99" s="1">
        <f t="shared" si="94"/>
        <v>6.2999999999999723E-2</v>
      </c>
      <c r="BO99" s="1">
        <f t="shared" si="95"/>
        <v>2.7000000000000135E-2</v>
      </c>
      <c r="BP99" s="1">
        <f t="shared" si="96"/>
        <v>3.4999999999999254E-2</v>
      </c>
    </row>
    <row r="100" spans="1:68">
      <c r="A100" s="1">
        <f t="shared" si="97"/>
        <v>98</v>
      </c>
      <c r="B100" s="34"/>
      <c r="C100" s="1">
        <v>2</v>
      </c>
      <c r="D100" s="4">
        <f t="shared" si="77"/>
        <v>12</v>
      </c>
      <c r="E100" s="1" t="s">
        <v>525</v>
      </c>
      <c r="F100" s="1">
        <v>4</v>
      </c>
      <c r="G100" s="1" t="s">
        <v>13</v>
      </c>
      <c r="H100" s="1"/>
      <c r="I100" s="123"/>
      <c r="J100" s="40">
        <v>7.8789999999999996</v>
      </c>
      <c r="K100" s="7" t="s">
        <v>120</v>
      </c>
      <c r="L100" s="4" t="s">
        <v>15</v>
      </c>
      <c r="M100" s="23">
        <v>7.8839999999999986</v>
      </c>
      <c r="N100" s="1" t="s">
        <v>206</v>
      </c>
      <c r="O100" s="1"/>
      <c r="P100" s="23">
        <v>8.2490000000000006</v>
      </c>
      <c r="Q100" s="23">
        <v>8.548</v>
      </c>
      <c r="R100" s="45"/>
      <c r="S100" s="45"/>
      <c r="T100" s="23">
        <v>8.4779999999999998</v>
      </c>
      <c r="U100" s="23">
        <v>8.7739999999999991</v>
      </c>
      <c r="V100" s="23">
        <v>8.3239999999999998</v>
      </c>
      <c r="W100" s="23">
        <v>8.2899999999999991</v>
      </c>
      <c r="X100" s="23">
        <v>8.1389999999999993</v>
      </c>
      <c r="Y100" s="23">
        <v>8.0969999999999995</v>
      </c>
      <c r="Z100" s="126">
        <v>8.2910000000000004</v>
      </c>
      <c r="AA100" s="126">
        <v>7.6470000000000002</v>
      </c>
      <c r="AB100" s="126">
        <v>7.9640000000000004</v>
      </c>
      <c r="AC100" s="126">
        <v>8.1059999999999999</v>
      </c>
      <c r="AD100" s="126">
        <v>8.01</v>
      </c>
      <c r="AE100" s="126">
        <v>7.8789999999999996</v>
      </c>
      <c r="AF100" s="127">
        <v>7.9560000000000004</v>
      </c>
      <c r="AH100" s="1">
        <f t="shared" si="98"/>
        <v>0.37000000000000099</v>
      </c>
      <c r="AI100" s="1">
        <f t="shared" si="60"/>
        <v>0.66900000000000048</v>
      </c>
      <c r="AJ100" s="1" t="str">
        <f t="shared" si="61"/>
        <v/>
      </c>
      <c r="AK100" s="1" t="str">
        <f t="shared" si="62"/>
        <v/>
      </c>
      <c r="AL100" s="1">
        <f t="shared" si="63"/>
        <v>0.5990000000000002</v>
      </c>
      <c r="AM100" s="1">
        <f t="shared" si="64"/>
        <v>0.89499999999999957</v>
      </c>
      <c r="AN100" s="1">
        <f t="shared" si="65"/>
        <v>0.44500000000000028</v>
      </c>
      <c r="AO100" s="1">
        <f t="shared" si="66"/>
        <v>0.41099999999999959</v>
      </c>
      <c r="AP100" s="1">
        <f t="shared" si="67"/>
        <v>0.25999999999999979</v>
      </c>
      <c r="AQ100" s="1">
        <f t="shared" si="68"/>
        <v>0.21799999999999997</v>
      </c>
      <c r="AR100" s="1">
        <f t="shared" si="69"/>
        <v>0.41200000000000081</v>
      </c>
      <c r="AS100" s="1">
        <f t="shared" si="70"/>
        <v>-0.23199999999999932</v>
      </c>
      <c r="AT100" s="1">
        <f t="shared" si="71"/>
        <v>8.5000000000000853E-2</v>
      </c>
      <c r="AU100" s="1">
        <f t="shared" si="72"/>
        <v>0.22700000000000031</v>
      </c>
      <c r="AV100" s="1">
        <f t="shared" si="73"/>
        <v>0.13100000000000023</v>
      </c>
      <c r="AW100" s="1">
        <f t="shared" si="99"/>
        <v>0</v>
      </c>
      <c r="AX100" s="1">
        <f t="shared" si="74"/>
        <v>7.7000000000000846E-2</v>
      </c>
      <c r="AZ100" s="1">
        <f t="shared" si="80"/>
        <v>0.37000000000000099</v>
      </c>
      <c r="BA100" s="1">
        <f t="shared" si="81"/>
        <v>0.66900000000000048</v>
      </c>
      <c r="BB100" s="1" t="str">
        <f t="shared" si="82"/>
        <v/>
      </c>
      <c r="BC100" s="1" t="str">
        <f t="shared" si="83"/>
        <v/>
      </c>
      <c r="BD100" s="1">
        <f t="shared" si="84"/>
        <v>0.5990000000000002</v>
      </c>
      <c r="BE100" s="1">
        <f t="shared" si="85"/>
        <v>0.89499999999999957</v>
      </c>
      <c r="BF100" s="1">
        <f t="shared" si="86"/>
        <v>0.44500000000000028</v>
      </c>
      <c r="BG100" s="1">
        <f t="shared" si="87"/>
        <v>0.41099999999999959</v>
      </c>
      <c r="BH100" s="1">
        <f t="shared" si="88"/>
        <v>0.25999999999999979</v>
      </c>
      <c r="BI100" s="1">
        <f t="shared" si="89"/>
        <v>0.21799999999999997</v>
      </c>
      <c r="BJ100" s="1">
        <f t="shared" si="90"/>
        <v>0.41200000000000081</v>
      </c>
      <c r="BK100" s="1">
        <f t="shared" si="91"/>
        <v>0.23199999999999932</v>
      </c>
      <c r="BL100" s="1">
        <f t="shared" si="92"/>
        <v>8.5000000000000853E-2</v>
      </c>
      <c r="BM100" s="1">
        <f t="shared" si="93"/>
        <v>0.22700000000000031</v>
      </c>
      <c r="BN100" s="1">
        <f t="shared" si="94"/>
        <v>0.13100000000000023</v>
      </c>
      <c r="BO100" s="1">
        <f t="shared" si="95"/>
        <v>0</v>
      </c>
      <c r="BP100" s="1">
        <f t="shared" si="96"/>
        <v>7.7000000000000846E-2</v>
      </c>
    </row>
    <row r="101" spans="1:68">
      <c r="A101" s="1">
        <f t="shared" si="97"/>
        <v>99</v>
      </c>
      <c r="B101" s="34" t="s">
        <v>553</v>
      </c>
      <c r="C101" s="1">
        <v>3</v>
      </c>
      <c r="D101" s="4">
        <f t="shared" si="77"/>
        <v>35</v>
      </c>
      <c r="E101" s="1" t="s">
        <v>517</v>
      </c>
      <c r="F101" s="1">
        <v>2</v>
      </c>
      <c r="G101" s="1" t="s">
        <v>13</v>
      </c>
      <c r="H101" s="1"/>
      <c r="I101" s="23">
        <v>4.0000000000000001E-3</v>
      </c>
      <c r="J101" s="40">
        <v>1.639</v>
      </c>
      <c r="K101" s="1" t="s">
        <v>134</v>
      </c>
      <c r="L101" s="4" t="s">
        <v>15</v>
      </c>
      <c r="M101" s="23">
        <v>1.6240000000000001</v>
      </c>
      <c r="N101" s="1" t="s">
        <v>9</v>
      </c>
      <c r="O101" s="1"/>
      <c r="P101" s="23">
        <v>2.4660000000000002</v>
      </c>
      <c r="Q101" s="23">
        <v>2.294</v>
      </c>
      <c r="R101" s="23">
        <v>1.96</v>
      </c>
      <c r="S101" s="23">
        <v>1.468</v>
      </c>
      <c r="T101" s="23">
        <v>2.0249999999999999</v>
      </c>
      <c r="U101" s="23">
        <v>2.0550000000000002</v>
      </c>
      <c r="V101" s="23">
        <v>2.2429999999999999</v>
      </c>
      <c r="W101" s="23">
        <v>2.254</v>
      </c>
      <c r="X101" s="23">
        <v>1.754</v>
      </c>
      <c r="Y101" s="23">
        <v>1.7729999999999999</v>
      </c>
      <c r="Z101" s="126">
        <v>1.645</v>
      </c>
      <c r="AA101" s="126">
        <v>1.508</v>
      </c>
      <c r="AB101" s="126">
        <v>1.585</v>
      </c>
      <c r="AC101" s="126">
        <v>1.6419999999999999</v>
      </c>
      <c r="AD101" s="126">
        <v>1.613</v>
      </c>
      <c r="AE101" s="126">
        <v>1.619</v>
      </c>
      <c r="AF101" s="127">
        <v>1.627</v>
      </c>
      <c r="AH101" s="1">
        <f t="shared" si="98"/>
        <v>0.82700000000000018</v>
      </c>
      <c r="AI101" s="1">
        <f t="shared" si="60"/>
        <v>0.65500000000000003</v>
      </c>
      <c r="AJ101" s="1">
        <f t="shared" si="61"/>
        <v>0.32099999999999995</v>
      </c>
      <c r="AK101" s="1">
        <f t="shared" si="62"/>
        <v>-0.17100000000000004</v>
      </c>
      <c r="AL101" s="1">
        <f t="shared" si="63"/>
        <v>0.3859999999999999</v>
      </c>
      <c r="AM101" s="1">
        <f t="shared" si="64"/>
        <v>0.41600000000000015</v>
      </c>
      <c r="AN101" s="1">
        <f t="shared" si="65"/>
        <v>0.60399999999999987</v>
      </c>
      <c r="AO101" s="1">
        <f t="shared" si="66"/>
        <v>0.61499999999999999</v>
      </c>
      <c r="AP101" s="1">
        <f t="shared" si="67"/>
        <v>0.11499999999999999</v>
      </c>
      <c r="AQ101" s="1">
        <f t="shared" si="68"/>
        <v>0.1339999999999999</v>
      </c>
      <c r="AR101" s="1">
        <f t="shared" si="69"/>
        <v>6.0000000000000053E-3</v>
      </c>
      <c r="AS101" s="1">
        <f t="shared" si="70"/>
        <v>-0.13100000000000001</v>
      </c>
      <c r="AT101" s="1">
        <f t="shared" si="71"/>
        <v>-5.4000000000000048E-2</v>
      </c>
      <c r="AU101" s="1">
        <f t="shared" si="72"/>
        <v>2.9999999999998916E-3</v>
      </c>
      <c r="AV101" s="1">
        <f t="shared" si="73"/>
        <v>-2.6000000000000023E-2</v>
      </c>
      <c r="AW101" s="1">
        <f t="shared" si="99"/>
        <v>-2.0000000000000018E-2</v>
      </c>
      <c r="AX101" s="1">
        <f t="shared" si="74"/>
        <v>-1.2000000000000011E-2</v>
      </c>
      <c r="AZ101" s="1">
        <f t="shared" si="80"/>
        <v>0.82700000000000018</v>
      </c>
      <c r="BA101" s="1">
        <f t="shared" si="81"/>
        <v>0.65500000000000003</v>
      </c>
      <c r="BB101" s="1">
        <f t="shared" si="82"/>
        <v>0.32099999999999995</v>
      </c>
      <c r="BC101" s="1">
        <f t="shared" si="83"/>
        <v>0.17100000000000004</v>
      </c>
      <c r="BD101" s="1">
        <f t="shared" si="84"/>
        <v>0.3859999999999999</v>
      </c>
      <c r="BE101" s="1">
        <f t="shared" si="85"/>
        <v>0.41600000000000015</v>
      </c>
      <c r="BF101" s="1">
        <f t="shared" si="86"/>
        <v>0.60399999999999987</v>
      </c>
      <c r="BG101" s="1">
        <f t="shared" si="87"/>
        <v>0.61499999999999999</v>
      </c>
      <c r="BH101" s="1">
        <f t="shared" si="88"/>
        <v>0.11499999999999999</v>
      </c>
      <c r="BI101" s="1">
        <f t="shared" si="89"/>
        <v>0.1339999999999999</v>
      </c>
      <c r="BJ101" s="1">
        <f t="shared" si="90"/>
        <v>6.0000000000000053E-3</v>
      </c>
      <c r="BK101" s="1">
        <f t="shared" si="91"/>
        <v>0.13100000000000001</v>
      </c>
      <c r="BL101" s="1">
        <f t="shared" si="92"/>
        <v>5.4000000000000048E-2</v>
      </c>
      <c r="BM101" s="1">
        <f t="shared" si="93"/>
        <v>2.9999999999998916E-3</v>
      </c>
      <c r="BN101" s="1">
        <f t="shared" si="94"/>
        <v>2.6000000000000023E-2</v>
      </c>
      <c r="BO101" s="1">
        <f t="shared" si="95"/>
        <v>2.0000000000000018E-2</v>
      </c>
      <c r="BP101" s="1">
        <f t="shared" si="96"/>
        <v>1.2000000000000011E-2</v>
      </c>
    </row>
    <row r="102" spans="1:68">
      <c r="A102" s="1">
        <f t="shared" si="97"/>
        <v>100</v>
      </c>
      <c r="B102" s="34"/>
      <c r="C102" s="1">
        <v>3</v>
      </c>
      <c r="D102" s="4">
        <f t="shared" si="77"/>
        <v>35</v>
      </c>
      <c r="E102" s="1" t="s">
        <v>516</v>
      </c>
      <c r="F102" s="1">
        <v>2</v>
      </c>
      <c r="G102" s="1" t="s">
        <v>13</v>
      </c>
      <c r="H102" s="1"/>
      <c r="I102" s="6">
        <v>0.02</v>
      </c>
      <c r="J102" s="40">
        <v>5.49</v>
      </c>
      <c r="K102" s="1" t="s">
        <v>134</v>
      </c>
      <c r="L102" s="4" t="s">
        <v>15</v>
      </c>
      <c r="M102" s="23">
        <v>5.4880000000000004</v>
      </c>
      <c r="N102" s="1" t="s">
        <v>9</v>
      </c>
      <c r="O102" s="1"/>
      <c r="P102" s="23">
        <v>5.8465000000000007</v>
      </c>
      <c r="Q102" s="23">
        <v>5.4079999999999995</v>
      </c>
      <c r="R102" s="45"/>
      <c r="S102" s="45"/>
      <c r="T102" s="23">
        <v>5.8209999999999997</v>
      </c>
      <c r="U102" s="23">
        <v>5.726</v>
      </c>
      <c r="V102" s="23">
        <v>5.7309999999999999</v>
      </c>
      <c r="W102" s="23">
        <v>5.6609999999999996</v>
      </c>
      <c r="X102" s="23">
        <v>5.5670000000000002</v>
      </c>
      <c r="Y102" s="23">
        <v>5.55</v>
      </c>
      <c r="Z102" s="126">
        <v>5.6669999999999998</v>
      </c>
      <c r="AA102" s="126">
        <v>5.391</v>
      </c>
      <c r="AB102" s="126">
        <v>5.4690000000000003</v>
      </c>
      <c r="AC102" s="126">
        <v>5.5469999999999997</v>
      </c>
      <c r="AD102" s="126">
        <v>5.5149999999999997</v>
      </c>
      <c r="AE102" s="126">
        <v>5.4969999999999999</v>
      </c>
      <c r="AF102" s="127">
        <v>5.4960000000000004</v>
      </c>
      <c r="AH102" s="1">
        <f t="shared" si="98"/>
        <v>0.35650000000000048</v>
      </c>
      <c r="AI102" s="1">
        <f t="shared" si="60"/>
        <v>-8.2000000000000739E-2</v>
      </c>
      <c r="AJ102" s="1" t="str">
        <f t="shared" si="61"/>
        <v/>
      </c>
      <c r="AK102" s="1" t="str">
        <f t="shared" si="62"/>
        <v/>
      </c>
      <c r="AL102" s="1">
        <f t="shared" si="63"/>
        <v>0.33099999999999952</v>
      </c>
      <c r="AM102" s="1">
        <f t="shared" si="64"/>
        <v>0.23599999999999977</v>
      </c>
      <c r="AN102" s="1">
        <f t="shared" si="65"/>
        <v>0.24099999999999966</v>
      </c>
      <c r="AO102" s="1">
        <f t="shared" si="66"/>
        <v>0.17099999999999937</v>
      </c>
      <c r="AP102" s="1">
        <f t="shared" si="67"/>
        <v>7.6999999999999957E-2</v>
      </c>
      <c r="AQ102" s="1">
        <f t="shared" si="68"/>
        <v>5.9999999999999609E-2</v>
      </c>
      <c r="AR102" s="1">
        <f t="shared" si="69"/>
        <v>0.1769999999999996</v>
      </c>
      <c r="AS102" s="1">
        <f t="shared" si="70"/>
        <v>-9.9000000000000199E-2</v>
      </c>
      <c r="AT102" s="1">
        <f t="shared" si="71"/>
        <v>-2.0999999999999908E-2</v>
      </c>
      <c r="AU102" s="1">
        <f t="shared" si="72"/>
        <v>5.6999999999999496E-2</v>
      </c>
      <c r="AV102" s="1">
        <f t="shared" si="73"/>
        <v>2.4999999999999467E-2</v>
      </c>
      <c r="AW102" s="1">
        <f t="shared" si="99"/>
        <v>6.9999999999996732E-3</v>
      </c>
      <c r="AX102" s="1">
        <f t="shared" si="74"/>
        <v>6.0000000000002274E-3</v>
      </c>
      <c r="AZ102" s="1">
        <f t="shared" si="80"/>
        <v>0.35650000000000048</v>
      </c>
      <c r="BA102" s="1">
        <f t="shared" si="81"/>
        <v>8.2000000000000739E-2</v>
      </c>
      <c r="BB102" s="1" t="str">
        <f t="shared" si="82"/>
        <v/>
      </c>
      <c r="BC102" s="1" t="str">
        <f t="shared" si="83"/>
        <v/>
      </c>
      <c r="BD102" s="1">
        <f t="shared" si="84"/>
        <v>0.33099999999999952</v>
      </c>
      <c r="BE102" s="1">
        <f t="shared" si="85"/>
        <v>0.23599999999999977</v>
      </c>
      <c r="BF102" s="1">
        <f t="shared" si="86"/>
        <v>0.24099999999999966</v>
      </c>
      <c r="BG102" s="1">
        <f t="shared" si="87"/>
        <v>0.17099999999999937</v>
      </c>
      <c r="BH102" s="1">
        <f t="shared" si="88"/>
        <v>7.6999999999999957E-2</v>
      </c>
      <c r="BI102" s="1">
        <f t="shared" si="89"/>
        <v>5.9999999999999609E-2</v>
      </c>
      <c r="BJ102" s="1">
        <f t="shared" si="90"/>
        <v>0.1769999999999996</v>
      </c>
      <c r="BK102" s="1">
        <f t="shared" si="91"/>
        <v>9.9000000000000199E-2</v>
      </c>
      <c r="BL102" s="1">
        <f t="shared" si="92"/>
        <v>2.0999999999999908E-2</v>
      </c>
      <c r="BM102" s="1">
        <f t="shared" si="93"/>
        <v>5.6999999999999496E-2</v>
      </c>
      <c r="BN102" s="1">
        <f t="shared" si="94"/>
        <v>2.4999999999999467E-2</v>
      </c>
      <c r="BO102" s="1">
        <f t="shared" si="95"/>
        <v>6.9999999999996732E-3</v>
      </c>
      <c r="BP102" s="1">
        <f t="shared" si="96"/>
        <v>6.0000000000002274E-3</v>
      </c>
    </row>
    <row r="103" spans="1:68">
      <c r="A103" s="1">
        <f t="shared" si="97"/>
        <v>101</v>
      </c>
      <c r="B103" s="34"/>
      <c r="C103" s="1">
        <v>3</v>
      </c>
      <c r="D103" s="4">
        <f t="shared" si="77"/>
        <v>35</v>
      </c>
      <c r="E103" s="1" t="s">
        <v>516</v>
      </c>
      <c r="F103" s="1">
        <v>2</v>
      </c>
      <c r="G103" s="1" t="s">
        <v>13</v>
      </c>
      <c r="H103" s="1" t="s">
        <v>345</v>
      </c>
      <c r="I103" s="23">
        <v>3.0000000000000001E-3</v>
      </c>
      <c r="J103" s="54">
        <v>6.2380000000000004</v>
      </c>
      <c r="K103" s="1" t="s">
        <v>134</v>
      </c>
      <c r="L103" s="10" t="s">
        <v>128</v>
      </c>
      <c r="M103" s="23">
        <v>6.2439999999999998</v>
      </c>
      <c r="N103" s="1" t="s">
        <v>9</v>
      </c>
      <c r="O103" s="1"/>
      <c r="P103" s="23">
        <v>7.3994999999999997</v>
      </c>
      <c r="Q103" s="23">
        <v>7.2255000000000003</v>
      </c>
      <c r="R103" s="45"/>
      <c r="S103" s="45"/>
      <c r="T103" s="23">
        <v>7.359</v>
      </c>
      <c r="U103" s="23">
        <v>7.3409999999999993</v>
      </c>
      <c r="V103" s="23">
        <v>7.0865</v>
      </c>
      <c r="W103" s="23">
        <v>7.0619999999999994</v>
      </c>
      <c r="X103" s="23">
        <v>6.5489999999999995</v>
      </c>
      <c r="Y103" s="23">
        <v>6.5274999999999999</v>
      </c>
      <c r="Z103" s="126">
        <v>6.8079999999999998</v>
      </c>
      <c r="AA103" s="126">
        <v>5.8250000000000002</v>
      </c>
      <c r="AB103" s="126">
        <v>6.2489999999999997</v>
      </c>
      <c r="AC103" s="126">
        <v>6.41</v>
      </c>
      <c r="AD103" s="126">
        <v>6.2839999999999998</v>
      </c>
      <c r="AE103" s="126">
        <v>6.2910000000000004</v>
      </c>
      <c r="AF103" s="127">
        <v>6.2969999999999997</v>
      </c>
      <c r="AH103" s="1" t="str">
        <f t="shared" si="98"/>
        <v/>
      </c>
      <c r="AI103" s="1" t="str">
        <f t="shared" si="60"/>
        <v/>
      </c>
      <c r="AJ103" s="1" t="str">
        <f t="shared" si="61"/>
        <v/>
      </c>
      <c r="AK103" s="1" t="str">
        <f t="shared" si="62"/>
        <v/>
      </c>
      <c r="AL103" s="1" t="str">
        <f t="shared" si="63"/>
        <v/>
      </c>
      <c r="AM103" s="1" t="str">
        <f t="shared" si="64"/>
        <v/>
      </c>
      <c r="AN103" s="1" t="str">
        <f t="shared" si="65"/>
        <v/>
      </c>
      <c r="AO103" s="1" t="str">
        <f t="shared" si="66"/>
        <v/>
      </c>
      <c r="AP103" s="1" t="str">
        <f t="shared" si="67"/>
        <v/>
      </c>
      <c r="AQ103" s="1" t="str">
        <f t="shared" si="68"/>
        <v/>
      </c>
      <c r="AR103" s="1" t="str">
        <f t="shared" si="69"/>
        <v/>
      </c>
      <c r="AS103" s="1" t="str">
        <f t="shared" si="70"/>
        <v/>
      </c>
      <c r="AT103" s="1" t="str">
        <f t="shared" si="71"/>
        <v/>
      </c>
      <c r="AU103" s="1" t="str">
        <f t="shared" si="72"/>
        <v/>
      </c>
      <c r="AV103" s="1" t="str">
        <f t="shared" si="73"/>
        <v/>
      </c>
      <c r="AW103" s="1" t="str">
        <f t="shared" si="99"/>
        <v/>
      </c>
      <c r="AX103" s="1" t="str">
        <f t="shared" si="74"/>
        <v/>
      </c>
      <c r="AZ103" s="1" t="str">
        <f t="shared" si="80"/>
        <v/>
      </c>
      <c r="BA103" s="1" t="str">
        <f t="shared" si="81"/>
        <v/>
      </c>
      <c r="BB103" s="1" t="str">
        <f t="shared" si="82"/>
        <v/>
      </c>
      <c r="BC103" s="1" t="str">
        <f t="shared" si="83"/>
        <v/>
      </c>
      <c r="BD103" s="1" t="str">
        <f t="shared" si="84"/>
        <v/>
      </c>
      <c r="BE103" s="1" t="str">
        <f t="shared" si="85"/>
        <v/>
      </c>
      <c r="BF103" s="1" t="str">
        <f t="shared" si="86"/>
        <v/>
      </c>
      <c r="BG103" s="1" t="str">
        <f t="shared" si="87"/>
        <v/>
      </c>
      <c r="BH103" s="1" t="str">
        <f t="shared" si="88"/>
        <v/>
      </c>
      <c r="BI103" s="1" t="str">
        <f t="shared" si="89"/>
        <v/>
      </c>
      <c r="BJ103" s="1" t="str">
        <f t="shared" si="90"/>
        <v/>
      </c>
      <c r="BK103" s="1" t="str">
        <f t="shared" si="91"/>
        <v/>
      </c>
      <c r="BL103" s="1" t="str">
        <f t="shared" si="92"/>
        <v/>
      </c>
      <c r="BM103" s="1" t="str">
        <f t="shared" si="93"/>
        <v/>
      </c>
      <c r="BN103" s="1" t="str">
        <f t="shared" si="94"/>
        <v/>
      </c>
      <c r="BO103" s="1" t="str">
        <f t="shared" si="95"/>
        <v/>
      </c>
      <c r="BP103" s="1" t="str">
        <f t="shared" si="96"/>
        <v/>
      </c>
    </row>
    <row r="104" spans="1:68">
      <c r="A104" s="1">
        <f t="shared" si="97"/>
        <v>102</v>
      </c>
      <c r="B104" s="34"/>
      <c r="C104" s="1">
        <v>3</v>
      </c>
      <c r="D104" s="4">
        <f t="shared" si="77"/>
        <v>35</v>
      </c>
      <c r="E104" s="1" t="s">
        <v>521</v>
      </c>
      <c r="F104" s="1">
        <v>4</v>
      </c>
      <c r="G104" s="1" t="s">
        <v>13</v>
      </c>
      <c r="H104" s="1"/>
      <c r="I104" s="123"/>
      <c r="J104" s="54">
        <v>5.74</v>
      </c>
      <c r="K104" s="1" t="s">
        <v>134</v>
      </c>
      <c r="L104" s="10" t="s">
        <v>128</v>
      </c>
      <c r="M104" s="23">
        <v>5.7539999999999996</v>
      </c>
      <c r="N104" s="1" t="s">
        <v>9</v>
      </c>
      <c r="O104" s="1"/>
      <c r="P104" s="23">
        <v>6.4824999999999999</v>
      </c>
      <c r="Q104" s="23">
        <v>6.4065000000000003</v>
      </c>
      <c r="R104" s="45"/>
      <c r="S104" s="45"/>
      <c r="T104" s="23">
        <v>6.4634999999999998</v>
      </c>
      <c r="U104" s="23">
        <v>6.4625000000000004</v>
      </c>
      <c r="V104" s="23">
        <v>6.2270000000000003</v>
      </c>
      <c r="W104" s="23">
        <v>6.2204999999999995</v>
      </c>
      <c r="X104" s="23">
        <v>5.9764999999999997</v>
      </c>
      <c r="Y104" s="23">
        <v>5.9615</v>
      </c>
      <c r="Z104" s="126">
        <v>7.375</v>
      </c>
      <c r="AA104" s="126">
        <v>6.327</v>
      </c>
      <c r="AB104" s="126">
        <v>6.8250000000000002</v>
      </c>
      <c r="AC104" s="126">
        <v>6.9690000000000003</v>
      </c>
      <c r="AD104" s="126">
        <v>6.8849999999999998</v>
      </c>
      <c r="AE104" s="126">
        <v>6.9130000000000003</v>
      </c>
      <c r="AF104" s="127">
        <v>6.8570000000000002</v>
      </c>
      <c r="AH104" s="1" t="str">
        <f t="shared" si="98"/>
        <v/>
      </c>
      <c r="AI104" s="1" t="str">
        <f t="shared" si="60"/>
        <v/>
      </c>
      <c r="AJ104" s="1" t="str">
        <f t="shared" si="61"/>
        <v/>
      </c>
      <c r="AK104" s="1" t="str">
        <f t="shared" si="62"/>
        <v/>
      </c>
      <c r="AL104" s="1" t="str">
        <f t="shared" si="63"/>
        <v/>
      </c>
      <c r="AM104" s="1" t="str">
        <f t="shared" si="64"/>
        <v/>
      </c>
      <c r="AN104" s="1" t="str">
        <f t="shared" si="65"/>
        <v/>
      </c>
      <c r="AO104" s="1" t="str">
        <f t="shared" si="66"/>
        <v/>
      </c>
      <c r="AP104" s="1" t="str">
        <f t="shared" si="67"/>
        <v/>
      </c>
      <c r="AQ104" s="1" t="str">
        <f t="shared" si="68"/>
        <v/>
      </c>
      <c r="AR104" s="1" t="str">
        <f t="shared" si="69"/>
        <v/>
      </c>
      <c r="AS104" s="1" t="str">
        <f t="shared" si="70"/>
        <v/>
      </c>
      <c r="AT104" s="1" t="str">
        <f t="shared" si="71"/>
        <v/>
      </c>
      <c r="AU104" s="1" t="str">
        <f t="shared" si="72"/>
        <v/>
      </c>
      <c r="AV104" s="1" t="str">
        <f t="shared" si="73"/>
        <v/>
      </c>
      <c r="AW104" s="1" t="str">
        <f t="shared" si="99"/>
        <v/>
      </c>
      <c r="AX104" s="1" t="str">
        <f t="shared" si="74"/>
        <v/>
      </c>
      <c r="AZ104" s="1" t="str">
        <f t="shared" si="80"/>
        <v/>
      </c>
      <c r="BA104" s="1" t="str">
        <f t="shared" si="81"/>
        <v/>
      </c>
      <c r="BB104" s="1" t="str">
        <f t="shared" si="82"/>
        <v/>
      </c>
      <c r="BC104" s="1" t="str">
        <f t="shared" si="83"/>
        <v/>
      </c>
      <c r="BD104" s="1" t="str">
        <f t="shared" si="84"/>
        <v/>
      </c>
      <c r="BE104" s="1" t="str">
        <f t="shared" si="85"/>
        <v/>
      </c>
      <c r="BF104" s="1" t="str">
        <f t="shared" si="86"/>
        <v/>
      </c>
      <c r="BG104" s="1" t="str">
        <f t="shared" si="87"/>
        <v/>
      </c>
      <c r="BH104" s="1" t="str">
        <f t="shared" si="88"/>
        <v/>
      </c>
      <c r="BI104" s="1" t="str">
        <f t="shared" si="89"/>
        <v/>
      </c>
      <c r="BJ104" s="1" t="str">
        <f t="shared" si="90"/>
        <v/>
      </c>
      <c r="BK104" s="1" t="str">
        <f t="shared" si="91"/>
        <v/>
      </c>
      <c r="BL104" s="1" t="str">
        <f t="shared" si="92"/>
        <v/>
      </c>
      <c r="BM104" s="1" t="str">
        <f t="shared" si="93"/>
        <v/>
      </c>
      <c r="BN104" s="1" t="str">
        <f t="shared" si="94"/>
        <v/>
      </c>
      <c r="BO104" s="1" t="str">
        <f t="shared" si="95"/>
        <v/>
      </c>
      <c r="BP104" s="1" t="str">
        <f t="shared" si="96"/>
        <v/>
      </c>
    </row>
    <row r="105" spans="1:68">
      <c r="A105" s="1">
        <f t="shared" si="97"/>
        <v>103</v>
      </c>
      <c r="B105" s="34"/>
      <c r="C105" s="1">
        <v>3</v>
      </c>
      <c r="D105" s="4">
        <f t="shared" si="77"/>
        <v>35</v>
      </c>
      <c r="E105" s="1" t="s">
        <v>536</v>
      </c>
      <c r="F105" s="1">
        <v>4</v>
      </c>
      <c r="G105" s="1" t="s">
        <v>13</v>
      </c>
      <c r="H105" s="1"/>
      <c r="I105" s="123"/>
      <c r="J105" s="54">
        <v>5.8150000000000004</v>
      </c>
      <c r="K105" s="1" t="s">
        <v>134</v>
      </c>
      <c r="L105" s="10" t="s">
        <v>128</v>
      </c>
      <c r="M105" s="23">
        <v>5.8179999999999996</v>
      </c>
      <c r="N105" s="1" t="s">
        <v>9</v>
      </c>
      <c r="O105" s="1"/>
      <c r="P105" s="23">
        <v>7.1070000000000002</v>
      </c>
      <c r="Q105" s="23">
        <v>7.0090000000000003</v>
      </c>
      <c r="R105" s="45"/>
      <c r="S105" s="45"/>
      <c r="T105" s="23">
        <v>6.9980000000000002</v>
      </c>
      <c r="U105" s="23">
        <v>7.0129999999999999</v>
      </c>
      <c r="V105" s="23">
        <v>6.9160000000000004</v>
      </c>
      <c r="W105" s="23">
        <v>6.8929999999999998</v>
      </c>
      <c r="X105" s="23">
        <v>6.4009999999999998</v>
      </c>
      <c r="Y105" s="23">
        <v>6.3970000000000002</v>
      </c>
      <c r="Z105" s="126">
        <v>6.1509999999999998</v>
      </c>
      <c r="AA105" s="126">
        <v>5.484</v>
      </c>
      <c r="AB105" s="126">
        <v>5.7480000000000002</v>
      </c>
      <c r="AC105" s="126">
        <v>5.87</v>
      </c>
      <c r="AD105" s="126">
        <v>5.7690000000000001</v>
      </c>
      <c r="AE105" s="126">
        <v>5.7560000000000002</v>
      </c>
      <c r="AF105" s="127">
        <v>5.78</v>
      </c>
      <c r="AH105" s="1" t="str">
        <f t="shared" si="98"/>
        <v/>
      </c>
      <c r="AI105" s="1" t="str">
        <f t="shared" si="60"/>
        <v/>
      </c>
      <c r="AJ105" s="1" t="str">
        <f t="shared" si="61"/>
        <v/>
      </c>
      <c r="AK105" s="1" t="str">
        <f t="shared" si="62"/>
        <v/>
      </c>
      <c r="AL105" s="1" t="str">
        <f t="shared" si="63"/>
        <v/>
      </c>
      <c r="AM105" s="1" t="str">
        <f t="shared" si="64"/>
        <v/>
      </c>
      <c r="AN105" s="1" t="str">
        <f t="shared" si="65"/>
        <v/>
      </c>
      <c r="AO105" s="1" t="str">
        <f t="shared" si="66"/>
        <v/>
      </c>
      <c r="AP105" s="1" t="str">
        <f t="shared" si="67"/>
        <v/>
      </c>
      <c r="AQ105" s="1" t="str">
        <f t="shared" si="68"/>
        <v/>
      </c>
      <c r="AR105" s="1" t="str">
        <f t="shared" si="69"/>
        <v/>
      </c>
      <c r="AS105" s="1" t="str">
        <f t="shared" si="70"/>
        <v/>
      </c>
      <c r="AT105" s="1" t="str">
        <f t="shared" si="71"/>
        <v/>
      </c>
      <c r="AU105" s="1" t="str">
        <f t="shared" si="72"/>
        <v/>
      </c>
      <c r="AV105" s="1" t="str">
        <f t="shared" si="73"/>
        <v/>
      </c>
      <c r="AW105" s="1" t="str">
        <f t="shared" si="99"/>
        <v/>
      </c>
      <c r="AX105" s="1" t="str">
        <f t="shared" si="74"/>
        <v/>
      </c>
      <c r="AZ105" s="1" t="str">
        <f t="shared" si="80"/>
        <v/>
      </c>
      <c r="BA105" s="1" t="str">
        <f t="shared" si="81"/>
        <v/>
      </c>
      <c r="BB105" s="1" t="str">
        <f t="shared" si="82"/>
        <v/>
      </c>
      <c r="BC105" s="1" t="str">
        <f t="shared" si="83"/>
        <v/>
      </c>
      <c r="BD105" s="1" t="str">
        <f t="shared" si="84"/>
        <v/>
      </c>
      <c r="BE105" s="1" t="str">
        <f t="shared" si="85"/>
        <v/>
      </c>
      <c r="BF105" s="1" t="str">
        <f t="shared" si="86"/>
        <v/>
      </c>
      <c r="BG105" s="1" t="str">
        <f t="shared" si="87"/>
        <v/>
      </c>
      <c r="BH105" s="1" t="str">
        <f t="shared" si="88"/>
        <v/>
      </c>
      <c r="BI105" s="1" t="str">
        <f t="shared" si="89"/>
        <v/>
      </c>
      <c r="BJ105" s="1" t="str">
        <f t="shared" si="90"/>
        <v/>
      </c>
      <c r="BK105" s="1" t="str">
        <f t="shared" si="91"/>
        <v/>
      </c>
      <c r="BL105" s="1" t="str">
        <f t="shared" si="92"/>
        <v/>
      </c>
      <c r="BM105" s="1" t="str">
        <f t="shared" si="93"/>
        <v/>
      </c>
      <c r="BN105" s="1" t="str">
        <f t="shared" si="94"/>
        <v/>
      </c>
      <c r="BO105" s="1" t="str">
        <f t="shared" si="95"/>
        <v/>
      </c>
      <c r="BP105" s="1" t="str">
        <f t="shared" si="96"/>
        <v/>
      </c>
    </row>
    <row r="106" spans="1:68">
      <c r="A106" s="1">
        <f t="shared" si="97"/>
        <v>104</v>
      </c>
      <c r="B106" s="34"/>
      <c r="C106" s="1">
        <v>3</v>
      </c>
      <c r="D106" s="4">
        <f t="shared" si="77"/>
        <v>35</v>
      </c>
      <c r="E106" s="1" t="s">
        <v>563</v>
      </c>
      <c r="F106" s="1">
        <v>4</v>
      </c>
      <c r="G106" s="1" t="s">
        <v>13</v>
      </c>
      <c r="H106" s="1"/>
      <c r="I106" s="123"/>
      <c r="J106" s="54">
        <v>6.5720000000000001</v>
      </c>
      <c r="K106" s="1" t="s">
        <v>134</v>
      </c>
      <c r="L106" s="10" t="s">
        <v>128</v>
      </c>
      <c r="M106" s="1">
        <v>6.5739999999999998</v>
      </c>
      <c r="N106" s="1" t="s">
        <v>9</v>
      </c>
      <c r="O106" s="1"/>
      <c r="P106" s="23">
        <v>7.14</v>
      </c>
      <c r="Q106" s="23">
        <v>7.274</v>
      </c>
      <c r="R106" s="45"/>
      <c r="S106" s="45"/>
      <c r="T106" s="23">
        <v>7.16</v>
      </c>
      <c r="U106" s="23">
        <v>7.2370000000000001</v>
      </c>
      <c r="V106" s="23">
        <v>7.0449999999999999</v>
      </c>
      <c r="W106" s="23">
        <v>7.0979999999999999</v>
      </c>
      <c r="X106" s="23">
        <v>7.327</v>
      </c>
      <c r="Y106" s="23">
        <v>7.3079999999999998</v>
      </c>
      <c r="Z106" s="126">
        <v>6.0010000000000003</v>
      </c>
      <c r="AA106" s="126">
        <v>5.2629999999999999</v>
      </c>
      <c r="AB106" s="126">
        <v>5.67</v>
      </c>
      <c r="AC106" s="126">
        <v>5.8490000000000002</v>
      </c>
      <c r="AD106" s="126">
        <v>5.7539999999999996</v>
      </c>
      <c r="AE106" s="126">
        <v>5.766</v>
      </c>
      <c r="AF106" s="127">
        <v>5.7949999999999999</v>
      </c>
      <c r="AH106" s="1" t="str">
        <f t="shared" si="98"/>
        <v/>
      </c>
      <c r="AI106" s="1" t="str">
        <f t="shared" si="60"/>
        <v/>
      </c>
      <c r="AJ106" s="1" t="str">
        <f t="shared" si="61"/>
        <v/>
      </c>
      <c r="AK106" s="1" t="str">
        <f t="shared" si="62"/>
        <v/>
      </c>
      <c r="AL106" s="1" t="str">
        <f t="shared" si="63"/>
        <v/>
      </c>
      <c r="AM106" s="1" t="str">
        <f t="shared" si="64"/>
        <v/>
      </c>
      <c r="AN106" s="1" t="str">
        <f t="shared" si="65"/>
        <v/>
      </c>
      <c r="AO106" s="1" t="str">
        <f t="shared" si="66"/>
        <v/>
      </c>
      <c r="AP106" s="1" t="str">
        <f t="shared" si="67"/>
        <v/>
      </c>
      <c r="AQ106" s="1" t="str">
        <f t="shared" si="68"/>
        <v/>
      </c>
      <c r="AR106" s="1" t="str">
        <f t="shared" si="69"/>
        <v/>
      </c>
      <c r="AS106" s="1" t="str">
        <f t="shared" si="70"/>
        <v/>
      </c>
      <c r="AT106" s="1" t="str">
        <f t="shared" si="71"/>
        <v/>
      </c>
      <c r="AU106" s="1" t="str">
        <f t="shared" si="72"/>
        <v/>
      </c>
      <c r="AV106" s="1" t="str">
        <f t="shared" si="73"/>
        <v/>
      </c>
      <c r="AW106" s="1" t="str">
        <f t="shared" si="99"/>
        <v/>
      </c>
      <c r="AX106" s="1" t="str">
        <f t="shared" si="74"/>
        <v/>
      </c>
      <c r="AZ106" s="1" t="str">
        <f t="shared" si="80"/>
        <v/>
      </c>
      <c r="BA106" s="1" t="str">
        <f t="shared" si="81"/>
        <v/>
      </c>
      <c r="BB106" s="1" t="str">
        <f t="shared" si="82"/>
        <v/>
      </c>
      <c r="BC106" s="1" t="str">
        <f t="shared" si="83"/>
        <v/>
      </c>
      <c r="BD106" s="1" t="str">
        <f t="shared" si="84"/>
        <v/>
      </c>
      <c r="BE106" s="1" t="str">
        <f t="shared" si="85"/>
        <v/>
      </c>
      <c r="BF106" s="1" t="str">
        <f t="shared" si="86"/>
        <v/>
      </c>
      <c r="BG106" s="1" t="str">
        <f t="shared" si="87"/>
        <v/>
      </c>
      <c r="BH106" s="1" t="str">
        <f t="shared" si="88"/>
        <v/>
      </c>
      <c r="BI106" s="1" t="str">
        <f t="shared" si="89"/>
        <v/>
      </c>
      <c r="BJ106" s="1" t="str">
        <f t="shared" si="90"/>
        <v/>
      </c>
      <c r="BK106" s="1" t="str">
        <f t="shared" si="91"/>
        <v/>
      </c>
      <c r="BL106" s="1" t="str">
        <f t="shared" si="92"/>
        <v/>
      </c>
      <c r="BM106" s="1" t="str">
        <f t="shared" si="93"/>
        <v/>
      </c>
      <c r="BN106" s="1" t="str">
        <f t="shared" si="94"/>
        <v/>
      </c>
      <c r="BO106" s="1" t="str">
        <f t="shared" si="95"/>
        <v/>
      </c>
      <c r="BP106" s="1" t="str">
        <f t="shared" si="96"/>
        <v/>
      </c>
    </row>
    <row r="107" spans="1:68">
      <c r="A107" s="1">
        <f t="shared" si="97"/>
        <v>105</v>
      </c>
      <c r="B107" s="34"/>
      <c r="C107" s="1">
        <v>3</v>
      </c>
      <c r="D107" s="4">
        <f t="shared" si="77"/>
        <v>35</v>
      </c>
      <c r="E107" s="1" t="s">
        <v>525</v>
      </c>
      <c r="F107" s="1">
        <v>4</v>
      </c>
      <c r="G107" s="1" t="s">
        <v>229</v>
      </c>
      <c r="H107" s="1"/>
      <c r="I107" s="123"/>
      <c r="J107" s="54">
        <v>7.4320000000000004</v>
      </c>
      <c r="K107" s="1" t="s">
        <v>134</v>
      </c>
      <c r="L107" s="10" t="s">
        <v>128</v>
      </c>
      <c r="M107" s="23">
        <v>7.47</v>
      </c>
      <c r="N107" s="1" t="s">
        <v>9</v>
      </c>
      <c r="O107" s="1"/>
      <c r="P107" s="23">
        <v>7.5990000000000002</v>
      </c>
      <c r="Q107" s="23">
        <v>7.6289999999999996</v>
      </c>
      <c r="R107" s="45"/>
      <c r="S107" s="45"/>
      <c r="T107" s="23">
        <v>7.6120000000000001</v>
      </c>
      <c r="U107" s="23">
        <v>7.6120000000000001</v>
      </c>
      <c r="V107" s="23">
        <v>7.6870000000000003</v>
      </c>
      <c r="W107" s="23">
        <v>7.6970000000000001</v>
      </c>
      <c r="X107" s="23">
        <v>7.5629999999999997</v>
      </c>
      <c r="Y107" s="23">
        <v>7.5540000000000003</v>
      </c>
      <c r="Z107" s="126">
        <v>6.7510000000000003</v>
      </c>
      <c r="AA107" s="126">
        <v>5.9160000000000004</v>
      </c>
      <c r="AB107" s="126">
        <v>6.4139999999999997</v>
      </c>
      <c r="AC107" s="126">
        <v>6.5910000000000002</v>
      </c>
      <c r="AD107" s="126">
        <v>6.5259999999999998</v>
      </c>
      <c r="AE107" s="126">
        <v>6.58</v>
      </c>
      <c r="AF107" s="127">
        <v>6.5279999999999996</v>
      </c>
      <c r="AH107" s="1" t="str">
        <f t="shared" si="98"/>
        <v/>
      </c>
      <c r="AI107" s="1" t="str">
        <f t="shared" si="60"/>
        <v/>
      </c>
      <c r="AJ107" s="1" t="str">
        <f t="shared" si="61"/>
        <v/>
      </c>
      <c r="AK107" s="1" t="str">
        <f t="shared" si="62"/>
        <v/>
      </c>
      <c r="AL107" s="1" t="str">
        <f t="shared" si="63"/>
        <v/>
      </c>
      <c r="AM107" s="1" t="str">
        <f t="shared" si="64"/>
        <v/>
      </c>
      <c r="AN107" s="1" t="str">
        <f t="shared" si="65"/>
        <v/>
      </c>
      <c r="AO107" s="1" t="str">
        <f t="shared" si="66"/>
        <v/>
      </c>
      <c r="AP107" s="1" t="str">
        <f t="shared" si="67"/>
        <v/>
      </c>
      <c r="AQ107" s="1" t="str">
        <f t="shared" si="68"/>
        <v/>
      </c>
      <c r="AR107" s="1" t="str">
        <f t="shared" si="69"/>
        <v/>
      </c>
      <c r="AS107" s="1" t="str">
        <f t="shared" si="70"/>
        <v/>
      </c>
      <c r="AT107" s="1" t="str">
        <f t="shared" si="71"/>
        <v/>
      </c>
      <c r="AU107" s="1" t="str">
        <f t="shared" si="72"/>
        <v/>
      </c>
      <c r="AV107" s="1" t="str">
        <f t="shared" si="73"/>
        <v/>
      </c>
      <c r="AW107" s="1" t="str">
        <f t="shared" si="99"/>
        <v/>
      </c>
      <c r="AX107" s="1" t="str">
        <f t="shared" si="74"/>
        <v/>
      </c>
      <c r="AZ107" s="1" t="str">
        <f t="shared" si="80"/>
        <v/>
      </c>
      <c r="BA107" s="1" t="str">
        <f t="shared" si="81"/>
        <v/>
      </c>
      <c r="BB107" s="1" t="str">
        <f t="shared" si="82"/>
        <v/>
      </c>
      <c r="BC107" s="1" t="str">
        <f t="shared" si="83"/>
        <v/>
      </c>
      <c r="BD107" s="1" t="str">
        <f t="shared" si="84"/>
        <v/>
      </c>
      <c r="BE107" s="1" t="str">
        <f t="shared" si="85"/>
        <v/>
      </c>
      <c r="BF107" s="1" t="str">
        <f t="shared" si="86"/>
        <v/>
      </c>
      <c r="BG107" s="1" t="str">
        <f t="shared" si="87"/>
        <v/>
      </c>
      <c r="BH107" s="1" t="str">
        <f t="shared" si="88"/>
        <v/>
      </c>
      <c r="BI107" s="1" t="str">
        <f t="shared" si="89"/>
        <v/>
      </c>
      <c r="BJ107" s="1" t="str">
        <f t="shared" si="90"/>
        <v/>
      </c>
      <c r="BK107" s="1" t="str">
        <f t="shared" si="91"/>
        <v/>
      </c>
      <c r="BL107" s="1" t="str">
        <f t="shared" si="92"/>
        <v/>
      </c>
      <c r="BM107" s="1" t="str">
        <f t="shared" si="93"/>
        <v/>
      </c>
      <c r="BN107" s="1" t="str">
        <f t="shared" si="94"/>
        <v/>
      </c>
      <c r="BO107" s="1" t="str">
        <f t="shared" si="95"/>
        <v/>
      </c>
      <c r="BP107" s="1" t="str">
        <f t="shared" si="96"/>
        <v/>
      </c>
    </row>
    <row r="108" spans="1:68">
      <c r="A108" s="1">
        <f t="shared" si="97"/>
        <v>106</v>
      </c>
      <c r="B108" s="34" t="s">
        <v>552</v>
      </c>
      <c r="C108" s="1">
        <v>2</v>
      </c>
      <c r="D108" s="4">
        <f t="shared" si="77"/>
        <v>12</v>
      </c>
      <c r="E108" s="1" t="s">
        <v>516</v>
      </c>
      <c r="F108" s="1">
        <v>2</v>
      </c>
      <c r="G108" s="1" t="s">
        <v>13</v>
      </c>
      <c r="H108" s="1"/>
      <c r="I108" s="23">
        <v>8.0000000000000002E-3</v>
      </c>
      <c r="J108" s="124">
        <v>3.2770000000000001</v>
      </c>
      <c r="K108" s="7" t="s">
        <v>120</v>
      </c>
      <c r="L108" s="4" t="s">
        <v>15</v>
      </c>
      <c r="M108" s="1">
        <v>3.2850000000000001</v>
      </c>
      <c r="N108" s="1" t="s">
        <v>206</v>
      </c>
      <c r="O108" s="1"/>
      <c r="P108" s="23">
        <v>3.7509999999999999</v>
      </c>
      <c r="Q108" s="23">
        <v>2.8650000000000002</v>
      </c>
      <c r="R108" s="23">
        <v>3.774</v>
      </c>
      <c r="S108" s="23">
        <v>3.2730000000000001</v>
      </c>
      <c r="T108" s="23">
        <v>3.7749999999999999</v>
      </c>
      <c r="U108" s="23">
        <v>3.4849999999999999</v>
      </c>
      <c r="V108" s="23">
        <v>3.605</v>
      </c>
      <c r="W108" s="23">
        <v>3.2869999999999999</v>
      </c>
      <c r="X108" s="23">
        <v>3.3290000000000002</v>
      </c>
      <c r="Y108" s="23">
        <v>3.294</v>
      </c>
      <c r="Z108" s="126">
        <v>3.5350000000000001</v>
      </c>
      <c r="AA108" s="126">
        <v>3.419</v>
      </c>
      <c r="AB108" s="126">
        <v>3.3809999999999998</v>
      </c>
      <c r="AC108" s="126">
        <v>3.32</v>
      </c>
      <c r="AD108" s="126">
        <v>3.2930000000000001</v>
      </c>
      <c r="AE108" s="126">
        <v>3.3130000000000002</v>
      </c>
      <c r="AF108" s="127">
        <v>3.3119999999999998</v>
      </c>
      <c r="AH108" s="1">
        <f t="shared" si="98"/>
        <v>0.47399999999999975</v>
      </c>
      <c r="AI108" s="1">
        <f t="shared" si="60"/>
        <v>-0.41199999999999992</v>
      </c>
      <c r="AJ108" s="1">
        <f t="shared" si="61"/>
        <v>0.49699999999999989</v>
      </c>
      <c r="AK108" s="1">
        <f t="shared" si="62"/>
        <v>-4.0000000000000036E-3</v>
      </c>
      <c r="AL108" s="1">
        <f t="shared" si="63"/>
        <v>0.49799999999999978</v>
      </c>
      <c r="AM108" s="1">
        <f t="shared" si="64"/>
        <v>0.20799999999999974</v>
      </c>
      <c r="AN108" s="1">
        <f t="shared" si="65"/>
        <v>0.32799999999999985</v>
      </c>
      <c r="AO108" s="1">
        <f t="shared" si="66"/>
        <v>9.9999999999997868E-3</v>
      </c>
      <c r="AP108" s="1">
        <f t="shared" si="67"/>
        <v>5.2000000000000046E-2</v>
      </c>
      <c r="AQ108" s="1">
        <f t="shared" si="68"/>
        <v>1.6999999999999904E-2</v>
      </c>
      <c r="AR108" s="1">
        <f t="shared" si="69"/>
        <v>0.25800000000000001</v>
      </c>
      <c r="AS108" s="1">
        <f t="shared" si="70"/>
        <v>0.1419999999999999</v>
      </c>
      <c r="AT108" s="1">
        <f t="shared" si="71"/>
        <v>0.10399999999999965</v>
      </c>
      <c r="AU108" s="1">
        <f t="shared" si="72"/>
        <v>4.2999999999999705E-2</v>
      </c>
      <c r="AV108" s="1">
        <f t="shared" si="73"/>
        <v>1.6000000000000014E-2</v>
      </c>
      <c r="AW108" s="1">
        <f t="shared" si="99"/>
        <v>3.6000000000000032E-2</v>
      </c>
      <c r="AX108" s="1">
        <f t="shared" si="74"/>
        <v>3.4999999999999698E-2</v>
      </c>
      <c r="AZ108" s="1">
        <f t="shared" si="80"/>
        <v>0.47399999999999975</v>
      </c>
      <c r="BA108" s="1">
        <f t="shared" si="81"/>
        <v>0.41199999999999992</v>
      </c>
      <c r="BB108" s="1">
        <f t="shared" si="82"/>
        <v>0.49699999999999989</v>
      </c>
      <c r="BC108" s="1">
        <f t="shared" si="83"/>
        <v>4.0000000000000036E-3</v>
      </c>
      <c r="BD108" s="1">
        <f t="shared" si="84"/>
        <v>0.49799999999999978</v>
      </c>
      <c r="BE108" s="1">
        <f t="shared" si="85"/>
        <v>0.20799999999999974</v>
      </c>
      <c r="BF108" s="1">
        <f t="shared" si="86"/>
        <v>0.32799999999999985</v>
      </c>
      <c r="BG108" s="1">
        <f t="shared" si="87"/>
        <v>9.9999999999997868E-3</v>
      </c>
      <c r="BH108" s="1">
        <f t="shared" si="88"/>
        <v>5.2000000000000046E-2</v>
      </c>
      <c r="BI108" s="1">
        <f t="shared" si="89"/>
        <v>1.6999999999999904E-2</v>
      </c>
      <c r="BJ108" s="1">
        <f t="shared" si="90"/>
        <v>0.25800000000000001</v>
      </c>
      <c r="BK108" s="1">
        <f t="shared" si="91"/>
        <v>0.1419999999999999</v>
      </c>
      <c r="BL108" s="1">
        <f t="shared" si="92"/>
        <v>0.10399999999999965</v>
      </c>
      <c r="BM108" s="1">
        <f t="shared" si="93"/>
        <v>4.2999999999999705E-2</v>
      </c>
      <c r="BN108" s="1">
        <f t="shared" si="94"/>
        <v>1.6000000000000014E-2</v>
      </c>
      <c r="BO108" s="1">
        <f t="shared" si="95"/>
        <v>3.6000000000000032E-2</v>
      </c>
      <c r="BP108" s="1">
        <f t="shared" si="96"/>
        <v>3.4999999999999698E-2</v>
      </c>
    </row>
    <row r="109" spans="1:68">
      <c r="A109" s="1">
        <f t="shared" si="97"/>
        <v>107</v>
      </c>
      <c r="B109" s="34"/>
      <c r="C109" s="1">
        <v>2</v>
      </c>
      <c r="D109" s="4">
        <f t="shared" si="77"/>
        <v>12</v>
      </c>
      <c r="E109" s="1" t="s">
        <v>517</v>
      </c>
      <c r="F109" s="1">
        <v>2</v>
      </c>
      <c r="G109" s="1" t="s">
        <v>13</v>
      </c>
      <c r="H109" s="1"/>
      <c r="I109" s="6">
        <v>1.4999999999999999E-2</v>
      </c>
      <c r="J109" s="124">
        <v>5.8109999999999999</v>
      </c>
      <c r="K109" s="7" t="s">
        <v>120</v>
      </c>
      <c r="L109" s="4" t="s">
        <v>15</v>
      </c>
      <c r="M109" s="1">
        <v>5.8259999999999996</v>
      </c>
      <c r="N109" s="1" t="s">
        <v>206</v>
      </c>
      <c r="O109" s="1"/>
      <c r="P109" s="23">
        <v>5.8630000000000004</v>
      </c>
      <c r="Q109" s="23">
        <v>4.7220000000000004</v>
      </c>
      <c r="R109" s="23">
        <v>6.8470000000000004</v>
      </c>
      <c r="S109" s="23">
        <v>6.9169999999999998</v>
      </c>
      <c r="T109" s="23">
        <v>5.8120000000000003</v>
      </c>
      <c r="U109" s="23">
        <v>5.351</v>
      </c>
      <c r="V109" s="23">
        <v>6.2149999999999999</v>
      </c>
      <c r="W109" s="23">
        <v>6.0220000000000002</v>
      </c>
      <c r="X109" s="23">
        <v>5.758</v>
      </c>
      <c r="Y109" s="23">
        <v>5.6790000000000003</v>
      </c>
      <c r="Z109" s="126">
        <v>6.1580000000000004</v>
      </c>
      <c r="AA109" s="126">
        <v>5.88</v>
      </c>
      <c r="AB109" s="126">
        <v>5.891</v>
      </c>
      <c r="AC109" s="126">
        <v>5.9420000000000002</v>
      </c>
      <c r="AD109" s="126">
        <v>5.8869999999999996</v>
      </c>
      <c r="AE109" s="126">
        <v>5.8689999999999998</v>
      </c>
      <c r="AF109" s="127">
        <v>5.8730000000000002</v>
      </c>
      <c r="AH109" s="1">
        <f t="shared" si="98"/>
        <v>5.200000000000049E-2</v>
      </c>
      <c r="AI109" s="1">
        <f t="shared" si="60"/>
        <v>-1.0889999999999995</v>
      </c>
      <c r="AJ109" s="1">
        <f t="shared" si="61"/>
        <v>1.0360000000000005</v>
      </c>
      <c r="AK109" s="1">
        <f t="shared" si="62"/>
        <v>1.1059999999999999</v>
      </c>
      <c r="AL109" s="1">
        <f t="shared" si="63"/>
        <v>1.000000000000334E-3</v>
      </c>
      <c r="AM109" s="1">
        <f t="shared" si="64"/>
        <v>-0.45999999999999996</v>
      </c>
      <c r="AN109" s="1">
        <f t="shared" si="65"/>
        <v>0.40399999999999991</v>
      </c>
      <c r="AO109" s="1">
        <f t="shared" si="66"/>
        <v>0.2110000000000003</v>
      </c>
      <c r="AP109" s="1">
        <f t="shared" si="67"/>
        <v>-5.2999999999999936E-2</v>
      </c>
      <c r="AQ109" s="1">
        <f t="shared" si="68"/>
        <v>-0.13199999999999967</v>
      </c>
      <c r="AR109" s="1">
        <f t="shared" si="69"/>
        <v>0.34700000000000042</v>
      </c>
      <c r="AS109" s="1">
        <f t="shared" si="70"/>
        <v>6.899999999999995E-2</v>
      </c>
      <c r="AT109" s="1">
        <f t="shared" si="71"/>
        <v>8.0000000000000071E-2</v>
      </c>
      <c r="AU109" s="1">
        <f t="shared" si="72"/>
        <v>0.13100000000000023</v>
      </c>
      <c r="AV109" s="1">
        <f t="shared" si="73"/>
        <v>7.5999999999999623E-2</v>
      </c>
      <c r="AW109" s="1">
        <f t="shared" si="99"/>
        <v>5.7999999999999829E-2</v>
      </c>
      <c r="AX109" s="1">
        <f t="shared" si="74"/>
        <v>6.2000000000000277E-2</v>
      </c>
      <c r="AZ109" s="1">
        <f t="shared" si="80"/>
        <v>5.200000000000049E-2</v>
      </c>
      <c r="BA109" s="1">
        <f t="shared" si="81"/>
        <v>1.0889999999999995</v>
      </c>
      <c r="BB109" s="1">
        <f t="shared" si="82"/>
        <v>1.0360000000000005</v>
      </c>
      <c r="BC109" s="1">
        <f t="shared" si="83"/>
        <v>1.1059999999999999</v>
      </c>
      <c r="BD109" s="1">
        <f t="shared" si="84"/>
        <v>1.000000000000334E-3</v>
      </c>
      <c r="BE109" s="1">
        <f t="shared" si="85"/>
        <v>0.45999999999999996</v>
      </c>
      <c r="BF109" s="1">
        <f t="shared" si="86"/>
        <v>0.40399999999999991</v>
      </c>
      <c r="BG109" s="1">
        <f t="shared" si="87"/>
        <v>0.2110000000000003</v>
      </c>
      <c r="BH109" s="1">
        <f t="shared" si="88"/>
        <v>5.2999999999999936E-2</v>
      </c>
      <c r="BI109" s="1">
        <f t="shared" si="89"/>
        <v>0.13199999999999967</v>
      </c>
      <c r="BJ109" s="1">
        <f t="shared" si="90"/>
        <v>0.34700000000000042</v>
      </c>
      <c r="BK109" s="1">
        <f t="shared" si="91"/>
        <v>6.899999999999995E-2</v>
      </c>
      <c r="BL109" s="1">
        <f t="shared" si="92"/>
        <v>8.0000000000000071E-2</v>
      </c>
      <c r="BM109" s="1">
        <f t="shared" si="93"/>
        <v>0.13100000000000023</v>
      </c>
      <c r="BN109" s="1">
        <f t="shared" si="94"/>
        <v>7.5999999999999623E-2</v>
      </c>
      <c r="BO109" s="1">
        <f t="shared" si="95"/>
        <v>5.7999999999999829E-2</v>
      </c>
      <c r="BP109" s="1">
        <f t="shared" si="96"/>
        <v>6.2000000000000277E-2</v>
      </c>
    </row>
    <row r="110" spans="1:68">
      <c r="A110" s="1">
        <f t="shared" si="97"/>
        <v>108</v>
      </c>
      <c r="B110" s="34"/>
      <c r="C110" s="1">
        <v>2</v>
      </c>
      <c r="D110" s="4">
        <f t="shared" si="77"/>
        <v>12</v>
      </c>
      <c r="E110" s="1" t="s">
        <v>516</v>
      </c>
      <c r="F110" s="1">
        <v>2</v>
      </c>
      <c r="G110" s="1" t="s">
        <v>13</v>
      </c>
      <c r="H110" s="1"/>
      <c r="I110" s="6">
        <v>8.9999999999999993E-3</v>
      </c>
      <c r="J110" s="124">
        <v>9.2729999999999997</v>
      </c>
      <c r="K110" s="7" t="s">
        <v>232</v>
      </c>
      <c r="L110" s="4" t="s">
        <v>15</v>
      </c>
      <c r="M110" s="1">
        <v>9.2690000000000001</v>
      </c>
      <c r="N110" s="1" t="s">
        <v>206</v>
      </c>
      <c r="O110" s="1"/>
      <c r="P110" s="23">
        <v>9.4090000000000007</v>
      </c>
      <c r="Q110" s="23">
        <v>9.3089999999999993</v>
      </c>
      <c r="R110" s="23">
        <v>9.1690000000000005</v>
      </c>
      <c r="S110" s="23">
        <v>9.1839999999999993</v>
      </c>
      <c r="T110" s="23">
        <v>9.5129999999999999</v>
      </c>
      <c r="U110" s="23">
        <v>9.5210000000000008</v>
      </c>
      <c r="V110" s="23">
        <v>9.4130000000000003</v>
      </c>
      <c r="W110" s="23">
        <v>9.4550000000000001</v>
      </c>
      <c r="X110" s="23">
        <v>9.3379999999999992</v>
      </c>
      <c r="Y110" s="23">
        <v>9.3179999999999996</v>
      </c>
      <c r="Z110" s="23">
        <v>9.7769999999999992</v>
      </c>
      <c r="AA110" s="23">
        <v>9.18</v>
      </c>
      <c r="AB110" s="23">
        <v>9.3010000000000002</v>
      </c>
      <c r="AC110" s="23">
        <v>9.3919999999999995</v>
      </c>
      <c r="AD110" s="23">
        <v>9.3439999999999994</v>
      </c>
      <c r="AE110" s="23">
        <v>9.3219999999999992</v>
      </c>
      <c r="AF110" s="23">
        <v>9.3279999999999994</v>
      </c>
      <c r="AH110" s="1">
        <f t="shared" si="98"/>
        <v>0.13600000000000101</v>
      </c>
      <c r="AI110" s="1">
        <f t="shared" si="60"/>
        <v>3.5999999999999588E-2</v>
      </c>
      <c r="AJ110" s="1">
        <f t="shared" si="61"/>
        <v>-0.1039999999999992</v>
      </c>
      <c r="AK110" s="1">
        <f t="shared" si="62"/>
        <v>-8.9000000000000412E-2</v>
      </c>
      <c r="AL110" s="1">
        <f t="shared" si="63"/>
        <v>0.24000000000000021</v>
      </c>
      <c r="AM110" s="1">
        <f t="shared" si="64"/>
        <v>0.24800000000000111</v>
      </c>
      <c r="AN110" s="1">
        <f t="shared" si="65"/>
        <v>0.14000000000000057</v>
      </c>
      <c r="AO110" s="1">
        <f t="shared" si="66"/>
        <v>0.18200000000000038</v>
      </c>
      <c r="AP110" s="1">
        <f t="shared" si="67"/>
        <v>6.4999999999999503E-2</v>
      </c>
      <c r="AQ110" s="1">
        <f t="shared" si="68"/>
        <v>4.4999999999999929E-2</v>
      </c>
      <c r="AR110" s="1">
        <f t="shared" si="69"/>
        <v>0.50399999999999956</v>
      </c>
      <c r="AS110" s="1">
        <f t="shared" si="70"/>
        <v>-9.2999999999999972E-2</v>
      </c>
      <c r="AT110" s="1">
        <f t="shared" si="71"/>
        <v>2.8000000000000469E-2</v>
      </c>
      <c r="AU110" s="1">
        <f t="shared" si="72"/>
        <v>0.11899999999999977</v>
      </c>
      <c r="AV110" s="1">
        <f t="shared" si="73"/>
        <v>7.099999999999973E-2</v>
      </c>
      <c r="AW110" s="1">
        <f t="shared" si="99"/>
        <v>4.8999999999999488E-2</v>
      </c>
      <c r="AX110" s="1">
        <f t="shared" si="74"/>
        <v>5.4999999999999716E-2</v>
      </c>
      <c r="AZ110" s="1">
        <f t="shared" si="80"/>
        <v>0.13600000000000101</v>
      </c>
      <c r="BA110" s="1">
        <f t="shared" si="81"/>
        <v>3.5999999999999588E-2</v>
      </c>
      <c r="BB110" s="1">
        <f t="shared" si="82"/>
        <v>0.1039999999999992</v>
      </c>
      <c r="BC110" s="1">
        <f t="shared" si="83"/>
        <v>8.9000000000000412E-2</v>
      </c>
      <c r="BD110" s="1">
        <f t="shared" si="84"/>
        <v>0.24000000000000021</v>
      </c>
      <c r="BE110" s="1">
        <f t="shared" si="85"/>
        <v>0.24800000000000111</v>
      </c>
      <c r="BF110" s="1">
        <f t="shared" si="86"/>
        <v>0.14000000000000057</v>
      </c>
      <c r="BG110" s="1">
        <f t="shared" si="87"/>
        <v>0.18200000000000038</v>
      </c>
      <c r="BH110" s="1">
        <f t="shared" si="88"/>
        <v>6.4999999999999503E-2</v>
      </c>
      <c r="BI110" s="1">
        <f t="shared" si="89"/>
        <v>4.4999999999999929E-2</v>
      </c>
      <c r="BJ110" s="1">
        <f t="shared" si="90"/>
        <v>0.50399999999999956</v>
      </c>
      <c r="BK110" s="1">
        <f t="shared" si="91"/>
        <v>9.2999999999999972E-2</v>
      </c>
      <c r="BL110" s="1">
        <f t="shared" si="92"/>
        <v>2.8000000000000469E-2</v>
      </c>
      <c r="BM110" s="1">
        <f t="shared" si="93"/>
        <v>0.11899999999999977</v>
      </c>
      <c r="BN110" s="1">
        <f t="shared" si="94"/>
        <v>7.099999999999973E-2</v>
      </c>
      <c r="BO110" s="1">
        <f t="shared" si="95"/>
        <v>4.8999999999999488E-2</v>
      </c>
      <c r="BP110" s="1">
        <f t="shared" si="96"/>
        <v>5.4999999999999716E-2</v>
      </c>
    </row>
    <row r="111" spans="1:68">
      <c r="A111" s="1">
        <f t="shared" si="97"/>
        <v>109</v>
      </c>
      <c r="B111" s="34"/>
      <c r="C111" s="1">
        <v>2</v>
      </c>
      <c r="D111" s="4">
        <f t="shared" si="77"/>
        <v>12</v>
      </c>
      <c r="E111" s="1" t="s">
        <v>536</v>
      </c>
      <c r="F111" s="1">
        <v>4</v>
      </c>
      <c r="G111" s="1" t="s">
        <v>13</v>
      </c>
      <c r="H111" s="1"/>
      <c r="I111" s="123"/>
      <c r="J111" s="124">
        <v>7.2770000000000001</v>
      </c>
      <c r="K111" s="7" t="s">
        <v>232</v>
      </c>
      <c r="L111" s="4" t="s">
        <v>15</v>
      </c>
      <c r="M111" s="1">
        <v>7.3120000000000012</v>
      </c>
      <c r="N111" s="1" t="s">
        <v>206</v>
      </c>
      <c r="O111" s="1"/>
      <c r="P111" s="23">
        <v>8.4559999999999995</v>
      </c>
      <c r="Q111" s="23">
        <v>8.16</v>
      </c>
      <c r="R111" s="23">
        <v>6.4219999999999997</v>
      </c>
      <c r="S111" s="23">
        <v>5.98</v>
      </c>
      <c r="T111" s="23">
        <v>8.5850000000000009</v>
      </c>
      <c r="U111" s="23">
        <v>8.5690000000000008</v>
      </c>
      <c r="V111" s="23">
        <v>7.7960000000000003</v>
      </c>
      <c r="W111" s="23">
        <v>7.609</v>
      </c>
      <c r="X111" s="23">
        <v>7.4589999999999996</v>
      </c>
      <c r="Y111" s="23">
        <v>7.4320000000000004</v>
      </c>
      <c r="Z111" s="126">
        <v>7.3929999999999998</v>
      </c>
      <c r="AA111" s="126">
        <v>7.048</v>
      </c>
      <c r="AB111" s="126">
        <v>7.2460000000000004</v>
      </c>
      <c r="AC111" s="126">
        <v>7.359</v>
      </c>
      <c r="AD111" s="126">
        <v>7.32</v>
      </c>
      <c r="AE111" s="126">
        <v>7.2549999999999999</v>
      </c>
      <c r="AF111" s="127">
        <v>7.2839999999999998</v>
      </c>
      <c r="AH111" s="1">
        <f t="shared" si="98"/>
        <v>1.1789999999999994</v>
      </c>
      <c r="AI111" s="1">
        <f t="shared" si="60"/>
        <v>0.88300000000000001</v>
      </c>
      <c r="AJ111" s="1">
        <f t="shared" si="61"/>
        <v>-0.85500000000000043</v>
      </c>
      <c r="AK111" s="1">
        <f t="shared" si="62"/>
        <v>-1.2969999999999997</v>
      </c>
      <c r="AL111" s="1">
        <f t="shared" si="63"/>
        <v>1.3080000000000007</v>
      </c>
      <c r="AM111" s="1">
        <f t="shared" si="64"/>
        <v>1.2920000000000007</v>
      </c>
      <c r="AN111" s="1">
        <f t="shared" si="65"/>
        <v>0.51900000000000013</v>
      </c>
      <c r="AO111" s="1">
        <f t="shared" si="66"/>
        <v>0.33199999999999985</v>
      </c>
      <c r="AP111" s="1">
        <f t="shared" si="67"/>
        <v>0.1819999999999995</v>
      </c>
      <c r="AQ111" s="1">
        <f t="shared" si="68"/>
        <v>0.15500000000000025</v>
      </c>
      <c r="AR111" s="1">
        <f t="shared" si="69"/>
        <v>0.11599999999999966</v>
      </c>
      <c r="AS111" s="1">
        <f t="shared" si="70"/>
        <v>-0.22900000000000009</v>
      </c>
      <c r="AT111" s="1">
        <f t="shared" si="71"/>
        <v>-3.0999999999999694E-2</v>
      </c>
      <c r="AU111" s="1">
        <f t="shared" si="72"/>
        <v>8.1999999999999851E-2</v>
      </c>
      <c r="AV111" s="1">
        <f t="shared" si="73"/>
        <v>4.3000000000000149E-2</v>
      </c>
      <c r="AW111" s="1">
        <f t="shared" si="99"/>
        <v>-2.2000000000000242E-2</v>
      </c>
      <c r="AX111" s="1">
        <f t="shared" si="74"/>
        <v>6.9999999999996732E-3</v>
      </c>
      <c r="AZ111" s="1">
        <f t="shared" si="80"/>
        <v>1.1789999999999994</v>
      </c>
      <c r="BA111" s="1">
        <f t="shared" si="81"/>
        <v>0.88300000000000001</v>
      </c>
      <c r="BB111" s="1">
        <f t="shared" si="82"/>
        <v>0.85500000000000043</v>
      </c>
      <c r="BC111" s="1">
        <f t="shared" si="83"/>
        <v>1.2969999999999997</v>
      </c>
      <c r="BD111" s="1">
        <f t="shared" si="84"/>
        <v>1.3080000000000007</v>
      </c>
      <c r="BE111" s="1">
        <f t="shared" si="85"/>
        <v>1.2920000000000007</v>
      </c>
      <c r="BF111" s="1">
        <f t="shared" si="86"/>
        <v>0.51900000000000013</v>
      </c>
      <c r="BG111" s="1">
        <f t="shared" si="87"/>
        <v>0.33199999999999985</v>
      </c>
      <c r="BH111" s="1">
        <f t="shared" si="88"/>
        <v>0.1819999999999995</v>
      </c>
      <c r="BI111" s="1">
        <f t="shared" si="89"/>
        <v>0.15500000000000025</v>
      </c>
      <c r="BJ111" s="1">
        <f t="shared" si="90"/>
        <v>0.11599999999999966</v>
      </c>
      <c r="BK111" s="1">
        <f t="shared" si="91"/>
        <v>0.22900000000000009</v>
      </c>
      <c r="BL111" s="1">
        <f t="shared" si="92"/>
        <v>3.0999999999999694E-2</v>
      </c>
      <c r="BM111" s="1">
        <f t="shared" si="93"/>
        <v>8.1999999999999851E-2</v>
      </c>
      <c r="BN111" s="1">
        <f t="shared" si="94"/>
        <v>4.3000000000000149E-2</v>
      </c>
      <c r="BO111" s="1">
        <f t="shared" si="95"/>
        <v>2.2000000000000242E-2</v>
      </c>
      <c r="BP111" s="1">
        <f t="shared" si="96"/>
        <v>6.9999999999996732E-3</v>
      </c>
    </row>
    <row r="112" spans="1:68">
      <c r="A112" s="1">
        <f t="shared" si="97"/>
        <v>110</v>
      </c>
      <c r="B112" s="34"/>
      <c r="C112" s="1">
        <v>2</v>
      </c>
      <c r="D112" s="4">
        <f t="shared" si="77"/>
        <v>12</v>
      </c>
      <c r="E112" s="1" t="s">
        <v>537</v>
      </c>
      <c r="F112" s="1">
        <v>4</v>
      </c>
      <c r="G112" s="1" t="s">
        <v>13</v>
      </c>
      <c r="H112" s="1"/>
      <c r="I112" s="123"/>
      <c r="J112" s="124">
        <v>8.391</v>
      </c>
      <c r="K112" s="7" t="s">
        <v>120</v>
      </c>
      <c r="L112" s="4" t="s">
        <v>15</v>
      </c>
      <c r="M112" s="1">
        <v>8.4019999999999992</v>
      </c>
      <c r="N112" s="1" t="s">
        <v>206</v>
      </c>
      <c r="O112" s="1"/>
      <c r="P112" s="23">
        <v>8.8710000000000004</v>
      </c>
      <c r="Q112" s="23">
        <v>9.0139999999999993</v>
      </c>
      <c r="R112" s="23">
        <v>7.5730000000000004</v>
      </c>
      <c r="S112" s="23">
        <v>8.9420000000000002</v>
      </c>
      <c r="T112" s="23">
        <v>9.157</v>
      </c>
      <c r="U112" s="23">
        <v>9.3680000000000003</v>
      </c>
      <c r="V112" s="23">
        <v>8.7379999999999995</v>
      </c>
      <c r="W112" s="23">
        <v>8.6739999999999995</v>
      </c>
      <c r="X112" s="23">
        <v>8.6300000000000008</v>
      </c>
      <c r="Y112" s="23">
        <v>8.5760000000000005</v>
      </c>
      <c r="Z112" s="126">
        <v>8.6479999999999997</v>
      </c>
      <c r="AA112" s="126">
        <v>8.1890000000000001</v>
      </c>
      <c r="AB112" s="126">
        <v>8.3640000000000008</v>
      </c>
      <c r="AC112" s="126">
        <v>8.4459999999999997</v>
      </c>
      <c r="AD112" s="126">
        <v>8.4160000000000004</v>
      </c>
      <c r="AE112" s="126">
        <v>8.3409999999999993</v>
      </c>
      <c r="AF112" s="127">
        <v>8.3759999999999994</v>
      </c>
      <c r="AH112" s="1">
        <f t="shared" si="98"/>
        <v>0.48000000000000043</v>
      </c>
      <c r="AI112" s="1">
        <f t="shared" ref="AI112:AI175" si="100">IF((Q112&lt;&gt;"")*AND($J112&lt;&gt;"")*AND($H112&lt;&gt;"GD")*AND($L112&lt;&gt;"N"),Q112-$J112,"")</f>
        <v>0.62299999999999933</v>
      </c>
      <c r="AJ112" s="1">
        <f t="shared" ref="AJ112:AJ175" si="101">IF((R112&lt;&gt;"")*AND($J112&lt;&gt;"")*AND($H112&lt;&gt;"GD")*AND($L112&lt;&gt;"N"),R112-$J112,"")</f>
        <v>-0.81799999999999962</v>
      </c>
      <c r="AK112" s="1">
        <f t="shared" ref="AK112:AK175" si="102">IF((S112&lt;&gt;"")*AND($J112&lt;&gt;"")*AND($H112&lt;&gt;"GD")*AND($L112&lt;&gt;"N"),S112-$J112,"")</f>
        <v>0.55100000000000016</v>
      </c>
      <c r="AL112" s="1">
        <f t="shared" ref="AL112:AL175" si="103">IF((T112&lt;&gt;"")*AND($J112&lt;&gt;"")*AND($H112&lt;&gt;"GD")*AND($L112&lt;&gt;"N"),T112-$J112,"")</f>
        <v>0.76600000000000001</v>
      </c>
      <c r="AM112" s="1">
        <f t="shared" ref="AM112:AM175" si="104">IF((U112&lt;&gt;"")*AND($J112&lt;&gt;"")*AND($H112&lt;&gt;"GD")*AND($L112&lt;&gt;"N"),U112-$J112,"")</f>
        <v>0.97700000000000031</v>
      </c>
      <c r="AN112" s="1">
        <f t="shared" ref="AN112:AN175" si="105">IF((V112&lt;&gt;"")*AND($J112&lt;&gt;"")*AND($H112&lt;&gt;"GD")*AND($L112&lt;&gt;"N"),V112-$J112,"")</f>
        <v>0.34699999999999953</v>
      </c>
      <c r="AO112" s="1">
        <f t="shared" ref="AO112:AO175" si="106">IF((W112&lt;&gt;"")*AND($J112&lt;&gt;"")*AND($H112&lt;&gt;"GD")*AND($L112&lt;&gt;"N"),W112-$J112,"")</f>
        <v>0.28299999999999947</v>
      </c>
      <c r="AP112" s="1">
        <f t="shared" ref="AP112:AP175" si="107">IF((X112&lt;&gt;"")*AND($J112&lt;&gt;"")*AND($H112&lt;&gt;"GD")*AND($L112&lt;&gt;"N"),X112-$J112,"")</f>
        <v>0.23900000000000077</v>
      </c>
      <c r="AQ112" s="1">
        <f t="shared" ref="AQ112:AQ175" si="108">IF((Y112&lt;&gt;"")*AND($J112&lt;&gt;"")*AND($H112&lt;&gt;"GD")*AND($L112&lt;&gt;"N"),Y112-$J112,"")</f>
        <v>0.1850000000000005</v>
      </c>
      <c r="AR112" s="1">
        <f t="shared" ref="AR112:AR175" si="109">IF((Z112&lt;&gt;"")*AND($J112&lt;&gt;"")*AND($H112&lt;&gt;"GD")*AND($L112&lt;&gt;"N"),Z112-$J112,"")</f>
        <v>0.25699999999999967</v>
      </c>
      <c r="AS112" s="1">
        <f t="shared" ref="AS112:AS175" si="110">IF((AA112&lt;&gt;"")*AND($J112&lt;&gt;"")*AND($H112&lt;&gt;"GD")*AND($L112&lt;&gt;"N"),AA112-$J112,"")</f>
        <v>-0.20199999999999996</v>
      </c>
      <c r="AT112" s="1">
        <f t="shared" ref="AT112:AT175" si="111">IF((AB112&lt;&gt;"")*AND($J112&lt;&gt;"")*AND($H112&lt;&gt;"GD")*AND($L112&lt;&gt;"N"),AB112-$J112,"")</f>
        <v>-2.6999999999999247E-2</v>
      </c>
      <c r="AU112" s="1">
        <f t="shared" ref="AU112:AU175" si="112">IF((AC112&lt;&gt;"")*AND($J112&lt;&gt;"")*AND($H112&lt;&gt;"GD")*AND($L112&lt;&gt;"N"),AC112-$J112,"")</f>
        <v>5.4999999999999716E-2</v>
      </c>
      <c r="AV112" s="1">
        <f t="shared" ref="AV112:AV175" si="113">IF((AD112&lt;&gt;"")*AND($J112&lt;&gt;"")*AND($H112&lt;&gt;"GD")*AND($L112&lt;&gt;"N"),AD112-$J112,"")</f>
        <v>2.5000000000000355E-2</v>
      </c>
      <c r="AW112" s="1">
        <f t="shared" si="99"/>
        <v>-5.0000000000000711E-2</v>
      </c>
      <c r="AX112" s="1">
        <f t="shared" ref="AX112:AX175" si="114">IF((AF112&lt;&gt;"")*AND($J112&lt;&gt;"")*AND($H112&lt;&gt;"GD")*AND($L112&lt;&gt;"N"),AF112-$J112,"")</f>
        <v>-1.5000000000000568E-2</v>
      </c>
      <c r="AZ112" s="1">
        <f t="shared" si="80"/>
        <v>0.48000000000000043</v>
      </c>
      <c r="BA112" s="1">
        <f t="shared" si="81"/>
        <v>0.62299999999999933</v>
      </c>
      <c r="BB112" s="1">
        <f t="shared" si="82"/>
        <v>0.81799999999999962</v>
      </c>
      <c r="BC112" s="1">
        <f t="shared" si="83"/>
        <v>0.55100000000000016</v>
      </c>
      <c r="BD112" s="1">
        <f t="shared" si="84"/>
        <v>0.76600000000000001</v>
      </c>
      <c r="BE112" s="1">
        <f t="shared" si="85"/>
        <v>0.97700000000000031</v>
      </c>
      <c r="BF112" s="1">
        <f t="shared" si="86"/>
        <v>0.34699999999999953</v>
      </c>
      <c r="BG112" s="1">
        <f t="shared" si="87"/>
        <v>0.28299999999999947</v>
      </c>
      <c r="BH112" s="1">
        <f t="shared" si="88"/>
        <v>0.23900000000000077</v>
      </c>
      <c r="BI112" s="1">
        <f t="shared" si="89"/>
        <v>0.1850000000000005</v>
      </c>
      <c r="BJ112" s="1">
        <f t="shared" si="90"/>
        <v>0.25699999999999967</v>
      </c>
      <c r="BK112" s="1">
        <f t="shared" si="91"/>
        <v>0.20199999999999996</v>
      </c>
      <c r="BL112" s="1">
        <f t="shared" si="92"/>
        <v>2.6999999999999247E-2</v>
      </c>
      <c r="BM112" s="1">
        <f t="shared" si="93"/>
        <v>5.4999999999999716E-2</v>
      </c>
      <c r="BN112" s="1">
        <f t="shared" si="94"/>
        <v>2.5000000000000355E-2</v>
      </c>
      <c r="BO112" s="1">
        <f t="shared" si="95"/>
        <v>5.0000000000000711E-2</v>
      </c>
      <c r="BP112" s="1">
        <f t="shared" si="96"/>
        <v>1.5000000000000568E-2</v>
      </c>
    </row>
    <row r="113" spans="1:68">
      <c r="A113" s="1">
        <f t="shared" si="97"/>
        <v>111</v>
      </c>
      <c r="B113" s="34"/>
      <c r="C113" s="1">
        <v>2</v>
      </c>
      <c r="D113" s="4">
        <f t="shared" si="77"/>
        <v>12</v>
      </c>
      <c r="E113" s="1" t="s">
        <v>525</v>
      </c>
      <c r="F113" s="1">
        <v>4</v>
      </c>
      <c r="G113" s="1" t="s">
        <v>13</v>
      </c>
      <c r="H113" s="1"/>
      <c r="I113" s="123"/>
      <c r="J113" s="40">
        <v>9.1690000000000005</v>
      </c>
      <c r="K113" s="7" t="s">
        <v>120</v>
      </c>
      <c r="L113" s="4" t="s">
        <v>15</v>
      </c>
      <c r="M113" s="1">
        <v>9.1739999999999995</v>
      </c>
      <c r="N113" s="1" t="s">
        <v>206</v>
      </c>
      <c r="O113" s="1"/>
      <c r="P113" s="23">
        <v>9.3130000000000006</v>
      </c>
      <c r="Q113" s="23">
        <v>9.5640000000000001</v>
      </c>
      <c r="R113" s="23">
        <v>8.4890000000000008</v>
      </c>
      <c r="S113" s="23">
        <v>9.1069999999999993</v>
      </c>
      <c r="T113" s="23">
        <v>9.6519999999999992</v>
      </c>
      <c r="U113" s="23">
        <v>9.9290000000000003</v>
      </c>
      <c r="V113" s="23">
        <v>9.3740000000000006</v>
      </c>
      <c r="W113" s="23">
        <v>9.4109999999999996</v>
      </c>
      <c r="X113" s="23">
        <v>9.3759999999999994</v>
      </c>
      <c r="Y113" s="23">
        <v>9.375</v>
      </c>
      <c r="Z113" s="126">
        <v>9.4670000000000005</v>
      </c>
      <c r="AA113" s="126">
        <v>8.9700000000000006</v>
      </c>
      <c r="AB113" s="126">
        <v>9.1679999999999993</v>
      </c>
      <c r="AC113" s="126">
        <v>9.2910000000000004</v>
      </c>
      <c r="AD113" s="126">
        <v>9.23</v>
      </c>
      <c r="AE113" s="126">
        <v>9.1349999999999998</v>
      </c>
      <c r="AF113" s="127">
        <v>9.1760000000000002</v>
      </c>
      <c r="AH113" s="1">
        <f t="shared" si="98"/>
        <v>0.14400000000000013</v>
      </c>
      <c r="AI113" s="1">
        <f t="shared" si="100"/>
        <v>0.39499999999999957</v>
      </c>
      <c r="AJ113" s="1">
        <f t="shared" si="101"/>
        <v>-0.67999999999999972</v>
      </c>
      <c r="AK113" s="1">
        <f t="shared" si="102"/>
        <v>-6.2000000000001165E-2</v>
      </c>
      <c r="AL113" s="1">
        <f t="shared" si="103"/>
        <v>0.48299999999999876</v>
      </c>
      <c r="AM113" s="1">
        <f t="shared" si="104"/>
        <v>0.75999999999999979</v>
      </c>
      <c r="AN113" s="1">
        <f t="shared" si="105"/>
        <v>0.20500000000000007</v>
      </c>
      <c r="AO113" s="1">
        <f t="shared" si="106"/>
        <v>0.2419999999999991</v>
      </c>
      <c r="AP113" s="1">
        <f t="shared" si="107"/>
        <v>0.20699999999999896</v>
      </c>
      <c r="AQ113" s="1">
        <f t="shared" si="108"/>
        <v>0.20599999999999952</v>
      </c>
      <c r="AR113" s="1">
        <f t="shared" si="109"/>
        <v>0.29800000000000004</v>
      </c>
      <c r="AS113" s="1">
        <f t="shared" si="110"/>
        <v>-0.19899999999999984</v>
      </c>
      <c r="AT113" s="1">
        <f t="shared" si="111"/>
        <v>-1.0000000000012221E-3</v>
      </c>
      <c r="AU113" s="1">
        <f t="shared" si="112"/>
        <v>0.12199999999999989</v>
      </c>
      <c r="AV113" s="1">
        <f t="shared" si="113"/>
        <v>6.0999999999999943E-2</v>
      </c>
      <c r="AW113" s="1">
        <f t="shared" si="99"/>
        <v>-3.4000000000000696E-2</v>
      </c>
      <c r="AX113" s="1">
        <f t="shared" si="114"/>
        <v>6.9999999999996732E-3</v>
      </c>
      <c r="AZ113" s="1">
        <f t="shared" si="80"/>
        <v>0.14400000000000013</v>
      </c>
      <c r="BA113" s="1">
        <f t="shared" si="81"/>
        <v>0.39499999999999957</v>
      </c>
      <c r="BB113" s="1">
        <f t="shared" si="82"/>
        <v>0.67999999999999972</v>
      </c>
      <c r="BC113" s="1">
        <f t="shared" si="83"/>
        <v>6.2000000000001165E-2</v>
      </c>
      <c r="BD113" s="1">
        <f t="shared" si="84"/>
        <v>0.48299999999999876</v>
      </c>
      <c r="BE113" s="1">
        <f t="shared" si="85"/>
        <v>0.75999999999999979</v>
      </c>
      <c r="BF113" s="1">
        <f t="shared" si="86"/>
        <v>0.20500000000000007</v>
      </c>
      <c r="BG113" s="1">
        <f t="shared" si="87"/>
        <v>0.2419999999999991</v>
      </c>
      <c r="BH113" s="1">
        <f t="shared" si="88"/>
        <v>0.20699999999999896</v>
      </c>
      <c r="BI113" s="1">
        <f t="shared" si="89"/>
        <v>0.20599999999999952</v>
      </c>
      <c r="BJ113" s="1">
        <f t="shared" si="90"/>
        <v>0.29800000000000004</v>
      </c>
      <c r="BK113" s="1">
        <f t="shared" si="91"/>
        <v>0.19899999999999984</v>
      </c>
      <c r="BL113" s="1">
        <f t="shared" si="92"/>
        <v>1.0000000000012221E-3</v>
      </c>
      <c r="BM113" s="1">
        <f t="shared" si="93"/>
        <v>0.12199999999999989</v>
      </c>
      <c r="BN113" s="1">
        <f t="shared" si="94"/>
        <v>6.0999999999999943E-2</v>
      </c>
      <c r="BO113" s="1">
        <f t="shared" si="95"/>
        <v>3.4000000000000696E-2</v>
      </c>
      <c r="BP113" s="1">
        <f t="shared" si="96"/>
        <v>6.9999999999996732E-3</v>
      </c>
    </row>
    <row r="114" spans="1:68">
      <c r="A114" s="1">
        <f t="shared" si="97"/>
        <v>112</v>
      </c>
      <c r="B114" s="34" t="s">
        <v>551</v>
      </c>
      <c r="C114" s="1">
        <v>3</v>
      </c>
      <c r="D114" s="4">
        <f t="shared" si="77"/>
        <v>35</v>
      </c>
      <c r="E114" s="1" t="s">
        <v>516</v>
      </c>
      <c r="F114" s="1">
        <v>2</v>
      </c>
      <c r="G114" s="1" t="s">
        <v>13</v>
      </c>
      <c r="H114" s="1" t="s">
        <v>345</v>
      </c>
      <c r="I114" s="23">
        <v>0.04</v>
      </c>
      <c r="J114" s="54">
        <v>3.5</v>
      </c>
      <c r="K114" s="1" t="s">
        <v>134</v>
      </c>
      <c r="L114" s="10" t="s">
        <v>128</v>
      </c>
      <c r="M114" s="1">
        <v>3.4980000000000002</v>
      </c>
      <c r="N114" s="1" t="s">
        <v>9</v>
      </c>
      <c r="O114" s="1"/>
      <c r="P114" s="23">
        <v>6.4764999999999997</v>
      </c>
      <c r="Q114" s="23">
        <v>3.5720000000000001</v>
      </c>
      <c r="R114" s="23">
        <v>2.536</v>
      </c>
      <c r="S114" s="23">
        <v>3.1440000000000001</v>
      </c>
      <c r="T114" s="23">
        <v>5.3979999999999997</v>
      </c>
      <c r="U114" s="23">
        <v>4.1349999999999998</v>
      </c>
      <c r="V114" s="23">
        <v>4.6914999999999996</v>
      </c>
      <c r="W114" s="23">
        <v>4.0805000000000007</v>
      </c>
      <c r="X114" s="23">
        <v>3.8544999999999998</v>
      </c>
      <c r="Y114" s="23">
        <v>3.7675000000000001</v>
      </c>
      <c r="Z114" s="126">
        <v>3.9369999999999998</v>
      </c>
      <c r="AA114" s="126">
        <v>3.1960000000000002</v>
      </c>
      <c r="AB114" s="126">
        <v>3.5249999999999999</v>
      </c>
      <c r="AC114" s="126">
        <v>3.585</v>
      </c>
      <c r="AD114" s="126">
        <v>3.5150000000000001</v>
      </c>
      <c r="AE114" s="126">
        <v>3.5209999999999999</v>
      </c>
      <c r="AF114" s="127">
        <v>3.5430000000000001</v>
      </c>
      <c r="AH114" s="1" t="str">
        <f t="shared" si="98"/>
        <v/>
      </c>
      <c r="AI114" s="1" t="str">
        <f t="shared" si="100"/>
        <v/>
      </c>
      <c r="AJ114" s="1" t="str">
        <f t="shared" si="101"/>
        <v/>
      </c>
      <c r="AK114" s="1" t="str">
        <f t="shared" si="102"/>
        <v/>
      </c>
      <c r="AL114" s="1" t="str">
        <f t="shared" si="103"/>
        <v/>
      </c>
      <c r="AM114" s="1" t="str">
        <f t="shared" si="104"/>
        <v/>
      </c>
      <c r="AN114" s="1" t="str">
        <f t="shared" si="105"/>
        <v/>
      </c>
      <c r="AO114" s="1" t="str">
        <f t="shared" si="106"/>
        <v/>
      </c>
      <c r="AP114" s="1" t="str">
        <f t="shared" si="107"/>
        <v/>
      </c>
      <c r="AQ114" s="1" t="str">
        <f t="shared" si="108"/>
        <v/>
      </c>
      <c r="AR114" s="1" t="str">
        <f t="shared" si="109"/>
        <v/>
      </c>
      <c r="AS114" s="1" t="str">
        <f t="shared" si="110"/>
        <v/>
      </c>
      <c r="AT114" s="1" t="str">
        <f t="shared" si="111"/>
        <v/>
      </c>
      <c r="AU114" s="1" t="str">
        <f t="shared" si="112"/>
        <v/>
      </c>
      <c r="AV114" s="1" t="str">
        <f t="shared" si="113"/>
        <v/>
      </c>
      <c r="AW114" s="1" t="str">
        <f t="shared" si="99"/>
        <v/>
      </c>
      <c r="AX114" s="1" t="str">
        <f t="shared" si="114"/>
        <v/>
      </c>
      <c r="AZ114" s="1" t="str">
        <f t="shared" si="80"/>
        <v/>
      </c>
      <c r="BA114" s="1" t="str">
        <f t="shared" si="81"/>
        <v/>
      </c>
      <c r="BB114" s="1" t="str">
        <f t="shared" si="82"/>
        <v/>
      </c>
      <c r="BC114" s="1" t="str">
        <f t="shared" si="83"/>
        <v/>
      </c>
      <c r="BD114" s="1" t="str">
        <f t="shared" si="84"/>
        <v/>
      </c>
      <c r="BE114" s="1" t="str">
        <f t="shared" si="85"/>
        <v/>
      </c>
      <c r="BF114" s="1" t="str">
        <f t="shared" si="86"/>
        <v/>
      </c>
      <c r="BG114" s="1" t="str">
        <f t="shared" si="87"/>
        <v/>
      </c>
      <c r="BH114" s="1" t="str">
        <f t="shared" si="88"/>
        <v/>
      </c>
      <c r="BI114" s="1" t="str">
        <f t="shared" si="89"/>
        <v/>
      </c>
      <c r="BJ114" s="1" t="str">
        <f t="shared" si="90"/>
        <v/>
      </c>
      <c r="BK114" s="1" t="str">
        <f t="shared" si="91"/>
        <v/>
      </c>
      <c r="BL114" s="1" t="str">
        <f t="shared" si="92"/>
        <v/>
      </c>
      <c r="BM114" s="1" t="str">
        <f t="shared" si="93"/>
        <v/>
      </c>
      <c r="BN114" s="1" t="str">
        <f t="shared" si="94"/>
        <v/>
      </c>
      <c r="BO114" s="1" t="str">
        <f t="shared" si="95"/>
        <v/>
      </c>
      <c r="BP114" s="1" t="str">
        <f t="shared" si="96"/>
        <v/>
      </c>
    </row>
    <row r="115" spans="1:68">
      <c r="A115" s="1">
        <f t="shared" si="97"/>
        <v>113</v>
      </c>
      <c r="B115" s="34"/>
      <c r="C115" s="1">
        <v>3</v>
      </c>
      <c r="D115" s="4">
        <f t="shared" si="77"/>
        <v>35</v>
      </c>
      <c r="E115" s="1" t="s">
        <v>517</v>
      </c>
      <c r="F115" s="1">
        <v>2</v>
      </c>
      <c r="G115" s="1" t="s">
        <v>13</v>
      </c>
      <c r="H115" s="1" t="s">
        <v>345</v>
      </c>
      <c r="I115" s="6">
        <v>4.0000000000000001E-3</v>
      </c>
      <c r="J115" s="54">
        <v>3.8679999999999999</v>
      </c>
      <c r="K115" s="1" t="s">
        <v>134</v>
      </c>
      <c r="L115" s="10" t="s">
        <v>128</v>
      </c>
      <c r="M115" s="1">
        <v>3.863</v>
      </c>
      <c r="N115" s="1" t="s">
        <v>9</v>
      </c>
      <c r="O115" s="1"/>
      <c r="P115" s="45"/>
      <c r="Q115" s="23">
        <v>5.1360000000000001</v>
      </c>
      <c r="R115" s="45"/>
      <c r="S115" s="45"/>
      <c r="T115" s="23">
        <v>4.8250000000000002</v>
      </c>
      <c r="U115" s="23">
        <v>4.9050000000000002</v>
      </c>
      <c r="V115" s="23">
        <v>4.6749999999999998</v>
      </c>
      <c r="W115" s="23">
        <v>4.8360000000000003</v>
      </c>
      <c r="X115" s="23">
        <v>4.3289999999999997</v>
      </c>
      <c r="Y115" s="23">
        <v>4.2990000000000004</v>
      </c>
      <c r="Z115" s="126">
        <v>3.8450000000000002</v>
      </c>
      <c r="AA115" s="126">
        <v>3.5230000000000001</v>
      </c>
      <c r="AB115" s="126">
        <v>3.718</v>
      </c>
      <c r="AC115" s="126">
        <v>3.8380000000000001</v>
      </c>
      <c r="AD115" s="126">
        <v>3.8079999999999998</v>
      </c>
      <c r="AE115" s="126">
        <v>3.823</v>
      </c>
      <c r="AF115" s="127">
        <v>3.8079999999999998</v>
      </c>
      <c r="AH115" s="1" t="str">
        <f t="shared" si="98"/>
        <v/>
      </c>
      <c r="AI115" s="1" t="str">
        <f t="shared" si="100"/>
        <v/>
      </c>
      <c r="AJ115" s="1" t="str">
        <f t="shared" si="101"/>
        <v/>
      </c>
      <c r="AK115" s="1" t="str">
        <f t="shared" si="102"/>
        <v/>
      </c>
      <c r="AL115" s="1" t="str">
        <f t="shared" si="103"/>
        <v/>
      </c>
      <c r="AM115" s="1" t="str">
        <f t="shared" si="104"/>
        <v/>
      </c>
      <c r="AN115" s="1" t="str">
        <f t="shared" si="105"/>
        <v/>
      </c>
      <c r="AO115" s="1" t="str">
        <f t="shared" si="106"/>
        <v/>
      </c>
      <c r="AP115" s="1" t="str">
        <f t="shared" si="107"/>
        <v/>
      </c>
      <c r="AQ115" s="1" t="str">
        <f t="shared" si="108"/>
        <v/>
      </c>
      <c r="AR115" s="1" t="str">
        <f t="shared" si="109"/>
        <v/>
      </c>
      <c r="AS115" s="1" t="str">
        <f t="shared" si="110"/>
        <v/>
      </c>
      <c r="AT115" s="1" t="str">
        <f t="shared" si="111"/>
        <v/>
      </c>
      <c r="AU115" s="1" t="str">
        <f t="shared" si="112"/>
        <v/>
      </c>
      <c r="AV115" s="1" t="str">
        <f t="shared" si="113"/>
        <v/>
      </c>
      <c r="AW115" s="1" t="str">
        <f t="shared" si="99"/>
        <v/>
      </c>
      <c r="AX115" s="1" t="str">
        <f t="shared" si="114"/>
        <v/>
      </c>
      <c r="AZ115" s="1" t="str">
        <f t="shared" si="80"/>
        <v/>
      </c>
      <c r="BA115" s="1" t="str">
        <f t="shared" si="81"/>
        <v/>
      </c>
      <c r="BB115" s="1" t="str">
        <f t="shared" si="82"/>
        <v/>
      </c>
      <c r="BC115" s="1" t="str">
        <f t="shared" si="83"/>
        <v/>
      </c>
      <c r="BD115" s="1" t="str">
        <f t="shared" si="84"/>
        <v/>
      </c>
      <c r="BE115" s="1" t="str">
        <f t="shared" si="85"/>
        <v/>
      </c>
      <c r="BF115" s="1" t="str">
        <f t="shared" si="86"/>
        <v/>
      </c>
      <c r="BG115" s="1" t="str">
        <f t="shared" si="87"/>
        <v/>
      </c>
      <c r="BH115" s="1" t="str">
        <f t="shared" si="88"/>
        <v/>
      </c>
      <c r="BI115" s="1" t="str">
        <f t="shared" si="89"/>
        <v/>
      </c>
      <c r="BJ115" s="1" t="str">
        <f t="shared" si="90"/>
        <v/>
      </c>
      <c r="BK115" s="1" t="str">
        <f t="shared" si="91"/>
        <v/>
      </c>
      <c r="BL115" s="1" t="str">
        <f t="shared" si="92"/>
        <v/>
      </c>
      <c r="BM115" s="1" t="str">
        <f t="shared" si="93"/>
        <v/>
      </c>
      <c r="BN115" s="1" t="str">
        <f t="shared" si="94"/>
        <v/>
      </c>
      <c r="BO115" s="1" t="str">
        <f t="shared" si="95"/>
        <v/>
      </c>
      <c r="BP115" s="1" t="str">
        <f t="shared" si="96"/>
        <v/>
      </c>
    </row>
    <row r="116" spans="1:68">
      <c r="A116" s="1">
        <f t="shared" si="97"/>
        <v>114</v>
      </c>
      <c r="B116" s="34"/>
      <c r="C116" s="1">
        <v>3</v>
      </c>
      <c r="D116" s="4">
        <f t="shared" si="77"/>
        <v>35</v>
      </c>
      <c r="E116" s="1" t="s">
        <v>557</v>
      </c>
      <c r="F116" s="1">
        <v>2</v>
      </c>
      <c r="G116" s="1" t="s">
        <v>13</v>
      </c>
      <c r="H116" s="1" t="s">
        <v>345</v>
      </c>
      <c r="I116" s="1" t="s">
        <v>192</v>
      </c>
      <c r="J116" s="54">
        <v>4.3659999999999997</v>
      </c>
      <c r="K116" s="1" t="s">
        <v>134</v>
      </c>
      <c r="L116" s="10" t="s">
        <v>128</v>
      </c>
      <c r="M116" s="1">
        <v>4.3520000000000003</v>
      </c>
      <c r="N116" s="1" t="s">
        <v>9</v>
      </c>
      <c r="O116" s="1"/>
      <c r="P116" s="45"/>
      <c r="Q116" s="23">
        <v>4.4414999999999996</v>
      </c>
      <c r="R116" s="45"/>
      <c r="S116" s="45"/>
      <c r="T116" s="23">
        <v>6.41</v>
      </c>
      <c r="U116" s="23">
        <v>5.1244999999999994</v>
      </c>
      <c r="V116" s="23">
        <v>5.9055</v>
      </c>
      <c r="W116" s="23">
        <v>5.3170000000000002</v>
      </c>
      <c r="X116" s="23">
        <v>5.1924999999999999</v>
      </c>
      <c r="Y116" s="23">
        <v>5.0579999999999998</v>
      </c>
      <c r="Z116" s="126">
        <v>4.8620000000000001</v>
      </c>
      <c r="AA116" s="126">
        <v>3.9870000000000001</v>
      </c>
      <c r="AB116" s="126">
        <v>4.3179999999999996</v>
      </c>
      <c r="AC116" s="126">
        <v>4.383</v>
      </c>
      <c r="AD116" s="126">
        <v>4.3250000000000002</v>
      </c>
      <c r="AE116" s="126">
        <v>4.298</v>
      </c>
      <c r="AF116" s="127">
        <v>4.3310000000000004</v>
      </c>
      <c r="AH116" s="1" t="str">
        <f t="shared" si="98"/>
        <v/>
      </c>
      <c r="AI116" s="1" t="str">
        <f t="shared" si="100"/>
        <v/>
      </c>
      <c r="AJ116" s="1" t="str">
        <f t="shared" si="101"/>
        <v/>
      </c>
      <c r="AK116" s="1" t="str">
        <f t="shared" si="102"/>
        <v/>
      </c>
      <c r="AL116" s="1" t="str">
        <f t="shared" si="103"/>
        <v/>
      </c>
      <c r="AM116" s="1" t="str">
        <f t="shared" si="104"/>
        <v/>
      </c>
      <c r="AN116" s="1" t="str">
        <f t="shared" si="105"/>
        <v/>
      </c>
      <c r="AO116" s="1" t="str">
        <f t="shared" si="106"/>
        <v/>
      </c>
      <c r="AP116" s="1" t="str">
        <f t="shared" si="107"/>
        <v/>
      </c>
      <c r="AQ116" s="1" t="str">
        <f t="shared" si="108"/>
        <v/>
      </c>
      <c r="AR116" s="1" t="str">
        <f t="shared" si="109"/>
        <v/>
      </c>
      <c r="AS116" s="1" t="str">
        <f t="shared" si="110"/>
        <v/>
      </c>
      <c r="AT116" s="1" t="str">
        <f t="shared" si="111"/>
        <v/>
      </c>
      <c r="AU116" s="1" t="str">
        <f t="shared" si="112"/>
        <v/>
      </c>
      <c r="AV116" s="1" t="str">
        <f t="shared" si="113"/>
        <v/>
      </c>
      <c r="AW116" s="1" t="str">
        <f t="shared" si="99"/>
        <v/>
      </c>
      <c r="AX116" s="1" t="str">
        <f t="shared" si="114"/>
        <v/>
      </c>
      <c r="AZ116" s="1" t="str">
        <f t="shared" si="80"/>
        <v/>
      </c>
      <c r="BA116" s="1" t="str">
        <f t="shared" si="81"/>
        <v/>
      </c>
      <c r="BB116" s="1" t="str">
        <f t="shared" si="82"/>
        <v/>
      </c>
      <c r="BC116" s="1" t="str">
        <f t="shared" si="83"/>
        <v/>
      </c>
      <c r="BD116" s="1" t="str">
        <f t="shared" si="84"/>
        <v/>
      </c>
      <c r="BE116" s="1" t="str">
        <f t="shared" si="85"/>
        <v/>
      </c>
      <c r="BF116" s="1" t="str">
        <f t="shared" si="86"/>
        <v/>
      </c>
      <c r="BG116" s="1" t="str">
        <f t="shared" si="87"/>
        <v/>
      </c>
      <c r="BH116" s="1" t="str">
        <f t="shared" si="88"/>
        <v/>
      </c>
      <c r="BI116" s="1" t="str">
        <f t="shared" si="89"/>
        <v/>
      </c>
      <c r="BJ116" s="1" t="str">
        <f t="shared" si="90"/>
        <v/>
      </c>
      <c r="BK116" s="1" t="str">
        <f t="shared" si="91"/>
        <v/>
      </c>
      <c r="BL116" s="1" t="str">
        <f t="shared" si="92"/>
        <v/>
      </c>
      <c r="BM116" s="1" t="str">
        <f t="shared" si="93"/>
        <v/>
      </c>
      <c r="BN116" s="1" t="str">
        <f t="shared" si="94"/>
        <v/>
      </c>
      <c r="BO116" s="1" t="str">
        <f t="shared" si="95"/>
        <v/>
      </c>
      <c r="BP116" s="1" t="str">
        <f t="shared" si="96"/>
        <v/>
      </c>
    </row>
    <row r="117" spans="1:68">
      <c r="A117" s="1">
        <f t="shared" si="97"/>
        <v>115</v>
      </c>
      <c r="B117" s="34"/>
      <c r="C117" s="1">
        <v>3</v>
      </c>
      <c r="D117" s="4">
        <f t="shared" si="77"/>
        <v>35</v>
      </c>
      <c r="E117" s="1" t="s">
        <v>521</v>
      </c>
      <c r="F117" s="1">
        <v>4</v>
      </c>
      <c r="G117" s="1" t="s">
        <v>13</v>
      </c>
      <c r="H117" s="1" t="s">
        <v>345</v>
      </c>
      <c r="I117" s="123"/>
      <c r="J117" s="54">
        <v>2.7629999999999999</v>
      </c>
      <c r="K117" s="1" t="s">
        <v>134</v>
      </c>
      <c r="L117" s="10" t="s">
        <v>128</v>
      </c>
      <c r="M117" s="1">
        <v>2.7730000000000001</v>
      </c>
      <c r="N117" s="1" t="s">
        <v>9</v>
      </c>
      <c r="O117" s="1"/>
      <c r="P117" s="23">
        <v>3.1470000000000002</v>
      </c>
      <c r="Q117" s="23">
        <v>2.9980000000000002</v>
      </c>
      <c r="R117" s="23">
        <v>1.6105</v>
      </c>
      <c r="S117" s="23">
        <v>2.3254999999999999</v>
      </c>
      <c r="T117" s="23">
        <v>3.3395000000000001</v>
      </c>
      <c r="U117" s="23">
        <v>3.4450000000000003</v>
      </c>
      <c r="V117" s="23">
        <v>3.1865000000000001</v>
      </c>
      <c r="W117" s="23">
        <v>3.198</v>
      </c>
      <c r="X117" s="23">
        <v>2.9725000000000001</v>
      </c>
      <c r="Y117" s="23">
        <v>3.016</v>
      </c>
      <c r="Z117" s="126">
        <v>3.0139999999999998</v>
      </c>
      <c r="AA117" s="126">
        <v>2.5470000000000002</v>
      </c>
      <c r="AB117" s="126">
        <v>2.7429999999999999</v>
      </c>
      <c r="AC117" s="126">
        <v>2.7650000000000001</v>
      </c>
      <c r="AD117" s="126">
        <v>2.7160000000000002</v>
      </c>
      <c r="AE117" s="126">
        <v>2.7229999999999999</v>
      </c>
      <c r="AF117" s="127">
        <v>2.7559999999999998</v>
      </c>
      <c r="AH117" s="1" t="str">
        <f t="shared" si="98"/>
        <v/>
      </c>
      <c r="AI117" s="1" t="str">
        <f t="shared" si="100"/>
        <v/>
      </c>
      <c r="AJ117" s="1" t="str">
        <f t="shared" si="101"/>
        <v/>
      </c>
      <c r="AK117" s="1" t="str">
        <f t="shared" si="102"/>
        <v/>
      </c>
      <c r="AL117" s="1" t="str">
        <f t="shared" si="103"/>
        <v/>
      </c>
      <c r="AM117" s="1" t="str">
        <f t="shared" si="104"/>
        <v/>
      </c>
      <c r="AN117" s="1" t="str">
        <f t="shared" si="105"/>
        <v/>
      </c>
      <c r="AO117" s="1" t="str">
        <f t="shared" si="106"/>
        <v/>
      </c>
      <c r="AP117" s="1" t="str">
        <f t="shared" si="107"/>
        <v/>
      </c>
      <c r="AQ117" s="1" t="str">
        <f t="shared" si="108"/>
        <v/>
      </c>
      <c r="AR117" s="1" t="str">
        <f t="shared" si="109"/>
        <v/>
      </c>
      <c r="AS117" s="1" t="str">
        <f t="shared" si="110"/>
        <v/>
      </c>
      <c r="AT117" s="1" t="str">
        <f t="shared" si="111"/>
        <v/>
      </c>
      <c r="AU117" s="1" t="str">
        <f t="shared" si="112"/>
        <v/>
      </c>
      <c r="AV117" s="1" t="str">
        <f t="shared" si="113"/>
        <v/>
      </c>
      <c r="AW117" s="1" t="str">
        <f t="shared" si="99"/>
        <v/>
      </c>
      <c r="AX117" s="1" t="str">
        <f t="shared" si="114"/>
        <v/>
      </c>
      <c r="AZ117" s="1" t="str">
        <f t="shared" si="80"/>
        <v/>
      </c>
      <c r="BA117" s="1" t="str">
        <f t="shared" si="81"/>
        <v/>
      </c>
      <c r="BB117" s="1" t="str">
        <f t="shared" si="82"/>
        <v/>
      </c>
      <c r="BC117" s="1" t="str">
        <f t="shared" si="83"/>
        <v/>
      </c>
      <c r="BD117" s="1" t="str">
        <f t="shared" si="84"/>
        <v/>
      </c>
      <c r="BE117" s="1" t="str">
        <f t="shared" si="85"/>
        <v/>
      </c>
      <c r="BF117" s="1" t="str">
        <f t="shared" si="86"/>
        <v/>
      </c>
      <c r="BG117" s="1" t="str">
        <f t="shared" si="87"/>
        <v/>
      </c>
      <c r="BH117" s="1" t="str">
        <f t="shared" si="88"/>
        <v/>
      </c>
      <c r="BI117" s="1" t="str">
        <f t="shared" si="89"/>
        <v/>
      </c>
      <c r="BJ117" s="1" t="str">
        <f t="shared" si="90"/>
        <v/>
      </c>
      <c r="BK117" s="1" t="str">
        <f t="shared" si="91"/>
        <v/>
      </c>
      <c r="BL117" s="1" t="str">
        <f t="shared" si="92"/>
        <v/>
      </c>
      <c r="BM117" s="1" t="str">
        <f t="shared" si="93"/>
        <v/>
      </c>
      <c r="BN117" s="1" t="str">
        <f t="shared" si="94"/>
        <v/>
      </c>
      <c r="BO117" s="1" t="str">
        <f t="shared" si="95"/>
        <v/>
      </c>
      <c r="BP117" s="1" t="str">
        <f t="shared" si="96"/>
        <v/>
      </c>
    </row>
    <row r="118" spans="1:68">
      <c r="A118" s="1">
        <f t="shared" si="97"/>
        <v>116</v>
      </c>
      <c r="B118" s="34" t="s">
        <v>548</v>
      </c>
      <c r="C118" s="1">
        <v>2</v>
      </c>
      <c r="D118" s="4">
        <f t="shared" si="77"/>
        <v>12</v>
      </c>
      <c r="E118" s="1" t="s">
        <v>516</v>
      </c>
      <c r="F118" s="1">
        <v>2</v>
      </c>
      <c r="G118" s="1" t="s">
        <v>229</v>
      </c>
      <c r="H118" s="1"/>
      <c r="I118" s="23">
        <v>2E-3</v>
      </c>
      <c r="J118" s="40">
        <v>0.70899999999999996</v>
      </c>
      <c r="K118" s="7" t="s">
        <v>120</v>
      </c>
      <c r="L118" s="4" t="s">
        <v>15</v>
      </c>
      <c r="M118" s="23">
        <v>0.71</v>
      </c>
      <c r="N118" s="1" t="s">
        <v>206</v>
      </c>
      <c r="O118" s="1"/>
      <c r="P118" s="23">
        <v>1.64</v>
      </c>
      <c r="Q118" s="23">
        <v>0.71899999999999997</v>
      </c>
      <c r="R118" s="23">
        <v>0.73799999999999999</v>
      </c>
      <c r="S118" s="23">
        <v>0.253</v>
      </c>
      <c r="T118" s="23">
        <v>1.3380000000000001</v>
      </c>
      <c r="U118" s="23">
        <v>0.95499999999999996</v>
      </c>
      <c r="V118" s="23">
        <v>0.99099999999999999</v>
      </c>
      <c r="W118" s="23">
        <v>0.76900000000000002</v>
      </c>
      <c r="X118" s="23">
        <v>0.77300000000000002</v>
      </c>
      <c r="Y118" s="23">
        <v>0.71699999999999997</v>
      </c>
      <c r="Z118" s="45"/>
      <c r="AA118" s="45"/>
      <c r="AB118" s="45"/>
      <c r="AC118" s="45"/>
      <c r="AD118" s="45"/>
      <c r="AE118" s="45"/>
      <c r="AF118" s="45"/>
      <c r="AH118" s="1">
        <f t="shared" si="98"/>
        <v>0.93099999999999994</v>
      </c>
      <c r="AI118" s="1">
        <f t="shared" si="100"/>
        <v>1.0000000000000009E-2</v>
      </c>
      <c r="AJ118" s="1">
        <f t="shared" si="101"/>
        <v>2.9000000000000026E-2</v>
      </c>
      <c r="AK118" s="1">
        <f t="shared" si="102"/>
        <v>-0.45599999999999996</v>
      </c>
      <c r="AL118" s="1">
        <f t="shared" si="103"/>
        <v>0.62900000000000011</v>
      </c>
      <c r="AM118" s="1">
        <f t="shared" si="104"/>
        <v>0.246</v>
      </c>
      <c r="AN118" s="1">
        <f t="shared" si="105"/>
        <v>0.28200000000000003</v>
      </c>
      <c r="AO118" s="1">
        <f t="shared" si="106"/>
        <v>6.0000000000000053E-2</v>
      </c>
      <c r="AP118" s="1">
        <f t="shared" si="107"/>
        <v>6.4000000000000057E-2</v>
      </c>
      <c r="AQ118" s="1">
        <f t="shared" si="108"/>
        <v>8.0000000000000071E-3</v>
      </c>
      <c r="AR118" s="1" t="str">
        <f t="shared" si="109"/>
        <v/>
      </c>
      <c r="AS118" s="1" t="str">
        <f t="shared" si="110"/>
        <v/>
      </c>
      <c r="AT118" s="1" t="str">
        <f t="shared" si="111"/>
        <v/>
      </c>
      <c r="AU118" s="1" t="str">
        <f t="shared" si="112"/>
        <v/>
      </c>
      <c r="AV118" s="1" t="str">
        <f t="shared" si="113"/>
        <v/>
      </c>
      <c r="AW118" s="1" t="str">
        <f t="shared" si="99"/>
        <v/>
      </c>
      <c r="AX118" s="1" t="str">
        <f t="shared" si="114"/>
        <v/>
      </c>
      <c r="AZ118" s="1">
        <f t="shared" si="80"/>
        <v>0.93099999999999994</v>
      </c>
      <c r="BA118" s="1">
        <f t="shared" si="81"/>
        <v>1.0000000000000009E-2</v>
      </c>
      <c r="BB118" s="1">
        <f t="shared" si="82"/>
        <v>2.9000000000000026E-2</v>
      </c>
      <c r="BC118" s="1">
        <f t="shared" si="83"/>
        <v>0.45599999999999996</v>
      </c>
      <c r="BD118" s="1">
        <f t="shared" si="84"/>
        <v>0.62900000000000011</v>
      </c>
      <c r="BE118" s="1">
        <f t="shared" si="85"/>
        <v>0.246</v>
      </c>
      <c r="BF118" s="1">
        <f t="shared" si="86"/>
        <v>0.28200000000000003</v>
      </c>
      <c r="BG118" s="1">
        <f t="shared" si="87"/>
        <v>6.0000000000000053E-2</v>
      </c>
      <c r="BH118" s="1">
        <f t="shared" si="88"/>
        <v>6.4000000000000057E-2</v>
      </c>
      <c r="BI118" s="1">
        <f t="shared" si="89"/>
        <v>8.0000000000000071E-3</v>
      </c>
      <c r="BJ118" s="1" t="str">
        <f t="shared" si="90"/>
        <v/>
      </c>
      <c r="BK118" s="1" t="str">
        <f t="shared" si="91"/>
        <v/>
      </c>
      <c r="BL118" s="1" t="str">
        <f t="shared" si="92"/>
        <v/>
      </c>
      <c r="BM118" s="1" t="str">
        <f t="shared" si="93"/>
        <v/>
      </c>
      <c r="BN118" s="1" t="str">
        <f t="shared" si="94"/>
        <v/>
      </c>
      <c r="BO118" s="1" t="str">
        <f t="shared" si="95"/>
        <v/>
      </c>
      <c r="BP118" s="1" t="str">
        <f t="shared" si="96"/>
        <v/>
      </c>
    </row>
    <row r="119" spans="1:68">
      <c r="A119" s="1">
        <f t="shared" si="97"/>
        <v>117</v>
      </c>
      <c r="B119" s="34"/>
      <c r="C119" s="1">
        <v>2</v>
      </c>
      <c r="D119" s="4">
        <f t="shared" si="77"/>
        <v>12</v>
      </c>
      <c r="E119" s="1" t="s">
        <v>517</v>
      </c>
      <c r="F119" s="1">
        <v>2</v>
      </c>
      <c r="G119" s="1" t="s">
        <v>229</v>
      </c>
      <c r="H119" s="1"/>
      <c r="I119" s="23">
        <v>0</v>
      </c>
      <c r="J119" s="40">
        <v>7</v>
      </c>
      <c r="K119" s="7" t="s">
        <v>120</v>
      </c>
      <c r="L119" s="4" t="s">
        <v>15</v>
      </c>
      <c r="M119" s="23">
        <v>7.0189999999999992</v>
      </c>
      <c r="N119" s="1" t="s">
        <v>206</v>
      </c>
      <c r="O119" s="1"/>
      <c r="P119" s="23">
        <v>9.2260000000000009</v>
      </c>
      <c r="Q119" s="23">
        <v>8.2080000000000002</v>
      </c>
      <c r="R119" s="45"/>
      <c r="S119" s="45"/>
      <c r="T119" s="23">
        <v>8.8870000000000005</v>
      </c>
      <c r="U119" s="23">
        <v>8.2629999999999999</v>
      </c>
      <c r="V119" s="23">
        <v>8.4740000000000002</v>
      </c>
      <c r="W119" s="23">
        <v>8.1950000000000003</v>
      </c>
      <c r="X119" s="23">
        <v>7.5629999999999997</v>
      </c>
      <c r="Y119" s="23">
        <v>7.343</v>
      </c>
      <c r="Z119" s="45"/>
      <c r="AA119" s="45"/>
      <c r="AB119" s="45"/>
      <c r="AC119" s="45"/>
      <c r="AD119" s="45"/>
      <c r="AE119" s="45"/>
      <c r="AF119" s="45"/>
      <c r="AH119" s="1">
        <f t="shared" si="98"/>
        <v>2.2260000000000009</v>
      </c>
      <c r="AI119" s="1">
        <f t="shared" si="100"/>
        <v>1.2080000000000002</v>
      </c>
      <c r="AJ119" s="1" t="str">
        <f t="shared" si="101"/>
        <v/>
      </c>
      <c r="AK119" s="1" t="str">
        <f t="shared" si="102"/>
        <v/>
      </c>
      <c r="AL119" s="1">
        <f t="shared" si="103"/>
        <v>1.8870000000000005</v>
      </c>
      <c r="AM119" s="1">
        <f t="shared" si="104"/>
        <v>1.2629999999999999</v>
      </c>
      <c r="AN119" s="1">
        <f t="shared" si="105"/>
        <v>1.4740000000000002</v>
      </c>
      <c r="AO119" s="1">
        <f t="shared" si="106"/>
        <v>1.1950000000000003</v>
      </c>
      <c r="AP119" s="1">
        <f t="shared" si="107"/>
        <v>0.56299999999999972</v>
      </c>
      <c r="AQ119" s="1">
        <f t="shared" si="108"/>
        <v>0.34299999999999997</v>
      </c>
      <c r="AR119" s="1" t="str">
        <f t="shared" si="109"/>
        <v/>
      </c>
      <c r="AS119" s="1" t="str">
        <f t="shared" si="110"/>
        <v/>
      </c>
      <c r="AT119" s="1" t="str">
        <f t="shared" si="111"/>
        <v/>
      </c>
      <c r="AU119" s="1" t="str">
        <f t="shared" si="112"/>
        <v/>
      </c>
      <c r="AV119" s="1" t="str">
        <f t="shared" si="113"/>
        <v/>
      </c>
      <c r="AW119" s="1" t="str">
        <f t="shared" si="99"/>
        <v/>
      </c>
      <c r="AX119" s="1" t="str">
        <f t="shared" si="114"/>
        <v/>
      </c>
      <c r="AZ119" s="1">
        <f t="shared" si="80"/>
        <v>2.2260000000000009</v>
      </c>
      <c r="BA119" s="1">
        <f t="shared" si="81"/>
        <v>1.2080000000000002</v>
      </c>
      <c r="BB119" s="1" t="str">
        <f t="shared" si="82"/>
        <v/>
      </c>
      <c r="BC119" s="1" t="str">
        <f t="shared" si="83"/>
        <v/>
      </c>
      <c r="BD119" s="1">
        <f t="shared" si="84"/>
        <v>1.8870000000000005</v>
      </c>
      <c r="BE119" s="1">
        <f t="shared" si="85"/>
        <v>1.2629999999999999</v>
      </c>
      <c r="BF119" s="1">
        <f t="shared" si="86"/>
        <v>1.4740000000000002</v>
      </c>
      <c r="BG119" s="1">
        <f t="shared" si="87"/>
        <v>1.1950000000000003</v>
      </c>
      <c r="BH119" s="1">
        <f t="shared" si="88"/>
        <v>0.56299999999999972</v>
      </c>
      <c r="BI119" s="1">
        <f t="shared" si="89"/>
        <v>0.34299999999999997</v>
      </c>
      <c r="BJ119" s="1" t="str">
        <f t="shared" si="90"/>
        <v/>
      </c>
      <c r="BK119" s="1" t="str">
        <f t="shared" si="91"/>
        <v/>
      </c>
      <c r="BL119" s="1" t="str">
        <f t="shared" si="92"/>
        <v/>
      </c>
      <c r="BM119" s="1" t="str">
        <f t="shared" si="93"/>
        <v/>
      </c>
      <c r="BN119" s="1" t="str">
        <f t="shared" si="94"/>
        <v/>
      </c>
      <c r="BO119" s="1" t="str">
        <f t="shared" si="95"/>
        <v/>
      </c>
      <c r="BP119" s="1" t="str">
        <f t="shared" si="96"/>
        <v/>
      </c>
    </row>
    <row r="120" spans="1:68">
      <c r="A120" s="1">
        <f t="shared" si="97"/>
        <v>118</v>
      </c>
      <c r="B120" s="34"/>
      <c r="C120" s="1">
        <v>2</v>
      </c>
      <c r="D120" s="4">
        <f t="shared" si="77"/>
        <v>12</v>
      </c>
      <c r="E120" s="1" t="s">
        <v>524</v>
      </c>
      <c r="F120" s="1">
        <v>2</v>
      </c>
      <c r="G120" s="1" t="s">
        <v>229</v>
      </c>
      <c r="H120" s="1"/>
      <c r="I120" s="123"/>
      <c r="J120" s="40">
        <v>7.452</v>
      </c>
      <c r="K120" s="7" t="s">
        <v>120</v>
      </c>
      <c r="L120" s="4" t="s">
        <v>15</v>
      </c>
      <c r="M120" s="23">
        <v>7.4479999999999995</v>
      </c>
      <c r="N120" s="1" t="s">
        <v>9</v>
      </c>
      <c r="O120" s="1"/>
      <c r="P120" s="23">
        <v>7.7919999999999998</v>
      </c>
      <c r="Q120" s="23">
        <v>7.6420000000000003</v>
      </c>
      <c r="R120" s="45"/>
      <c r="S120" s="45"/>
      <c r="T120" s="23">
        <v>7.9720000000000004</v>
      </c>
      <c r="U120" s="23">
        <v>7.7380000000000004</v>
      </c>
      <c r="V120" s="23">
        <v>7.5679999999999996</v>
      </c>
      <c r="W120" s="23">
        <v>7.5410000000000004</v>
      </c>
      <c r="X120" s="23">
        <v>7.4610000000000003</v>
      </c>
      <c r="Y120" s="23">
        <v>7.4630000000000001</v>
      </c>
      <c r="Z120" s="45"/>
      <c r="AA120" s="45"/>
      <c r="AB120" s="45"/>
      <c r="AC120" s="45"/>
      <c r="AD120" s="45"/>
      <c r="AE120" s="45"/>
      <c r="AF120" s="45"/>
      <c r="AH120" s="1">
        <f t="shared" si="98"/>
        <v>0.33999999999999986</v>
      </c>
      <c r="AI120" s="1">
        <f t="shared" si="100"/>
        <v>0.19000000000000039</v>
      </c>
      <c r="AJ120" s="1" t="str">
        <f t="shared" si="101"/>
        <v/>
      </c>
      <c r="AK120" s="1" t="str">
        <f t="shared" si="102"/>
        <v/>
      </c>
      <c r="AL120" s="1">
        <f t="shared" si="103"/>
        <v>0.52000000000000046</v>
      </c>
      <c r="AM120" s="1">
        <f t="shared" si="104"/>
        <v>0.28600000000000048</v>
      </c>
      <c r="AN120" s="1">
        <f t="shared" si="105"/>
        <v>0.11599999999999966</v>
      </c>
      <c r="AO120" s="1">
        <f t="shared" si="106"/>
        <v>8.9000000000000412E-2</v>
      </c>
      <c r="AP120" s="1">
        <f t="shared" si="107"/>
        <v>9.0000000000003411E-3</v>
      </c>
      <c r="AQ120" s="1">
        <f t="shared" si="108"/>
        <v>1.1000000000000121E-2</v>
      </c>
      <c r="AR120" s="1" t="str">
        <f t="shared" si="109"/>
        <v/>
      </c>
      <c r="AS120" s="1" t="str">
        <f t="shared" si="110"/>
        <v/>
      </c>
      <c r="AT120" s="1" t="str">
        <f t="shared" si="111"/>
        <v/>
      </c>
      <c r="AU120" s="1" t="str">
        <f t="shared" si="112"/>
        <v/>
      </c>
      <c r="AV120" s="1" t="str">
        <f t="shared" si="113"/>
        <v/>
      </c>
      <c r="AW120" s="1" t="str">
        <f t="shared" si="99"/>
        <v/>
      </c>
      <c r="AX120" s="1" t="str">
        <f t="shared" si="114"/>
        <v/>
      </c>
      <c r="AZ120" s="1">
        <f t="shared" si="80"/>
        <v>0.33999999999999986</v>
      </c>
      <c r="BA120" s="1">
        <f t="shared" si="81"/>
        <v>0.19000000000000039</v>
      </c>
      <c r="BB120" s="1" t="str">
        <f t="shared" si="82"/>
        <v/>
      </c>
      <c r="BC120" s="1" t="str">
        <f t="shared" si="83"/>
        <v/>
      </c>
      <c r="BD120" s="1">
        <f t="shared" si="84"/>
        <v>0.52000000000000046</v>
      </c>
      <c r="BE120" s="1">
        <f t="shared" si="85"/>
        <v>0.28600000000000048</v>
      </c>
      <c r="BF120" s="1">
        <f t="shared" si="86"/>
        <v>0.11599999999999966</v>
      </c>
      <c r="BG120" s="1">
        <f t="shared" si="87"/>
        <v>8.9000000000000412E-2</v>
      </c>
      <c r="BH120" s="1">
        <f t="shared" si="88"/>
        <v>9.0000000000003411E-3</v>
      </c>
      <c r="BI120" s="1">
        <f t="shared" si="89"/>
        <v>1.1000000000000121E-2</v>
      </c>
      <c r="BJ120" s="1" t="str">
        <f t="shared" si="90"/>
        <v/>
      </c>
      <c r="BK120" s="1" t="str">
        <f t="shared" si="91"/>
        <v/>
      </c>
      <c r="BL120" s="1" t="str">
        <f t="shared" si="92"/>
        <v/>
      </c>
      <c r="BM120" s="1" t="str">
        <f t="shared" si="93"/>
        <v/>
      </c>
      <c r="BN120" s="1" t="str">
        <f t="shared" si="94"/>
        <v/>
      </c>
      <c r="BO120" s="1" t="str">
        <f t="shared" si="95"/>
        <v/>
      </c>
      <c r="BP120" s="1" t="str">
        <f t="shared" si="96"/>
        <v/>
      </c>
    </row>
    <row r="121" spans="1:68">
      <c r="A121" s="1">
        <f t="shared" si="97"/>
        <v>119</v>
      </c>
      <c r="B121" s="34"/>
      <c r="C121" s="1">
        <v>2</v>
      </c>
      <c r="D121" s="4">
        <f t="shared" si="77"/>
        <v>12</v>
      </c>
      <c r="E121" s="1" t="s">
        <v>519</v>
      </c>
      <c r="F121" s="1">
        <v>2</v>
      </c>
      <c r="G121" s="1" t="s">
        <v>229</v>
      </c>
      <c r="H121" s="1"/>
      <c r="I121" s="123"/>
      <c r="J121" s="40">
        <v>7.7560000000000002</v>
      </c>
      <c r="K121" s="7" t="s">
        <v>232</v>
      </c>
      <c r="L121" s="4" t="s">
        <v>15</v>
      </c>
      <c r="M121" s="23">
        <v>7.7479999999999993</v>
      </c>
      <c r="N121" s="1" t="s">
        <v>206</v>
      </c>
      <c r="O121" s="1"/>
      <c r="P121" s="23">
        <v>7.95</v>
      </c>
      <c r="Q121" s="23">
        <v>8.2070000000000007</v>
      </c>
      <c r="R121" s="45"/>
      <c r="S121" s="45"/>
      <c r="T121" s="45"/>
      <c r="U121" s="23">
        <v>8.0050000000000008</v>
      </c>
      <c r="V121" s="23">
        <v>7.9160000000000004</v>
      </c>
      <c r="W121" s="23">
        <v>7.8929999999999998</v>
      </c>
      <c r="X121" s="23">
        <v>7.8179999999999996</v>
      </c>
      <c r="Y121" s="23">
        <v>7.8129999999999997</v>
      </c>
      <c r="Z121" s="45"/>
      <c r="AA121" s="45"/>
      <c r="AB121" s="45"/>
      <c r="AC121" s="45"/>
      <c r="AD121" s="45"/>
      <c r="AE121" s="45"/>
      <c r="AF121" s="45"/>
      <c r="AH121" s="1">
        <f t="shared" si="98"/>
        <v>0.19399999999999995</v>
      </c>
      <c r="AI121" s="1">
        <f t="shared" si="100"/>
        <v>0.45100000000000051</v>
      </c>
      <c r="AJ121" s="1" t="str">
        <f t="shared" si="101"/>
        <v/>
      </c>
      <c r="AK121" s="1" t="str">
        <f t="shared" si="102"/>
        <v/>
      </c>
      <c r="AL121" s="1" t="str">
        <f t="shared" si="103"/>
        <v/>
      </c>
      <c r="AM121" s="1">
        <f t="shared" si="104"/>
        <v>0.24900000000000055</v>
      </c>
      <c r="AN121" s="1">
        <f t="shared" si="105"/>
        <v>0.16000000000000014</v>
      </c>
      <c r="AO121" s="1">
        <f t="shared" si="106"/>
        <v>0.13699999999999957</v>
      </c>
      <c r="AP121" s="1">
        <f t="shared" si="107"/>
        <v>6.1999999999999389E-2</v>
      </c>
      <c r="AQ121" s="1">
        <f t="shared" si="108"/>
        <v>5.6999999999999496E-2</v>
      </c>
      <c r="AR121" s="1" t="str">
        <f t="shared" si="109"/>
        <v/>
      </c>
      <c r="AS121" s="1" t="str">
        <f t="shared" si="110"/>
        <v/>
      </c>
      <c r="AT121" s="1" t="str">
        <f t="shared" si="111"/>
        <v/>
      </c>
      <c r="AU121" s="1" t="str">
        <f t="shared" si="112"/>
        <v/>
      </c>
      <c r="AV121" s="1" t="str">
        <f t="shared" si="113"/>
        <v/>
      </c>
      <c r="AW121" s="1" t="str">
        <f t="shared" si="99"/>
        <v/>
      </c>
      <c r="AX121" s="1" t="str">
        <f t="shared" si="114"/>
        <v/>
      </c>
      <c r="AZ121" s="1">
        <f t="shared" si="80"/>
        <v>0.19399999999999995</v>
      </c>
      <c r="BA121" s="1">
        <f t="shared" si="81"/>
        <v>0.45100000000000051</v>
      </c>
      <c r="BB121" s="1" t="str">
        <f t="shared" si="82"/>
        <v/>
      </c>
      <c r="BC121" s="1" t="str">
        <f t="shared" si="83"/>
        <v/>
      </c>
      <c r="BD121" s="1" t="str">
        <f t="shared" si="84"/>
        <v/>
      </c>
      <c r="BE121" s="1">
        <f t="shared" si="85"/>
        <v>0.24900000000000055</v>
      </c>
      <c r="BF121" s="1">
        <f t="shared" si="86"/>
        <v>0.16000000000000014</v>
      </c>
      <c r="BG121" s="1">
        <f t="shared" si="87"/>
        <v>0.13699999999999957</v>
      </c>
      <c r="BH121" s="1">
        <f t="shared" si="88"/>
        <v>6.1999999999999389E-2</v>
      </c>
      <c r="BI121" s="1">
        <f t="shared" si="89"/>
        <v>5.6999999999999496E-2</v>
      </c>
      <c r="BJ121" s="1" t="str">
        <f t="shared" si="90"/>
        <v/>
      </c>
      <c r="BK121" s="1" t="str">
        <f t="shared" si="91"/>
        <v/>
      </c>
      <c r="BL121" s="1" t="str">
        <f t="shared" si="92"/>
        <v/>
      </c>
      <c r="BM121" s="1" t="str">
        <f t="shared" si="93"/>
        <v/>
      </c>
      <c r="BN121" s="1" t="str">
        <f t="shared" si="94"/>
        <v/>
      </c>
      <c r="BO121" s="1" t="str">
        <f t="shared" si="95"/>
        <v/>
      </c>
      <c r="BP121" s="1" t="str">
        <f t="shared" si="96"/>
        <v/>
      </c>
    </row>
    <row r="122" spans="1:68">
      <c r="A122" s="1">
        <f t="shared" si="97"/>
        <v>120</v>
      </c>
      <c r="B122" s="34"/>
      <c r="C122" s="1">
        <v>2</v>
      </c>
      <c r="D122" s="4">
        <f t="shared" si="77"/>
        <v>12</v>
      </c>
      <c r="E122" s="1" t="s">
        <v>536</v>
      </c>
      <c r="F122" s="1">
        <v>4</v>
      </c>
      <c r="G122" s="1" t="s">
        <v>13</v>
      </c>
      <c r="H122" s="1"/>
      <c r="I122" s="123"/>
      <c r="J122" s="40">
        <v>5.15</v>
      </c>
      <c r="K122" s="7" t="s">
        <v>120</v>
      </c>
      <c r="L122" s="4" t="s">
        <v>15</v>
      </c>
      <c r="M122" s="23">
        <v>5.1840000000000002</v>
      </c>
      <c r="N122" s="1" t="s">
        <v>206</v>
      </c>
      <c r="O122" s="1"/>
      <c r="P122" s="23">
        <v>5.9390000000000001</v>
      </c>
      <c r="Q122" s="23">
        <v>5.9080000000000004</v>
      </c>
      <c r="R122" s="23">
        <v>4.49</v>
      </c>
      <c r="S122" s="23">
        <v>4.157</v>
      </c>
      <c r="T122" s="23">
        <v>5.9039999999999999</v>
      </c>
      <c r="U122" s="23">
        <v>5.9729999999999999</v>
      </c>
      <c r="V122" s="23">
        <v>5.5350000000000001</v>
      </c>
      <c r="W122" s="23">
        <v>5.4409999999999998</v>
      </c>
      <c r="X122" s="45"/>
      <c r="Y122" s="23">
        <v>5.3029999999999999</v>
      </c>
      <c r="Z122" s="45"/>
      <c r="AA122" s="45"/>
      <c r="AB122" s="45"/>
      <c r="AC122" s="45"/>
      <c r="AD122" s="45"/>
      <c r="AE122" s="45"/>
      <c r="AF122" s="45"/>
      <c r="AH122" s="1">
        <f t="shared" si="98"/>
        <v>0.7889999999999997</v>
      </c>
      <c r="AI122" s="1">
        <f t="shared" si="100"/>
        <v>0.75800000000000001</v>
      </c>
      <c r="AJ122" s="1">
        <f t="shared" si="101"/>
        <v>-0.66000000000000014</v>
      </c>
      <c r="AK122" s="1">
        <f t="shared" si="102"/>
        <v>-0.99300000000000033</v>
      </c>
      <c r="AL122" s="1">
        <f t="shared" si="103"/>
        <v>0.75399999999999956</v>
      </c>
      <c r="AM122" s="1">
        <f t="shared" si="104"/>
        <v>0.82299999999999951</v>
      </c>
      <c r="AN122" s="1">
        <f t="shared" si="105"/>
        <v>0.38499999999999979</v>
      </c>
      <c r="AO122" s="1">
        <f t="shared" si="106"/>
        <v>0.29099999999999948</v>
      </c>
      <c r="AP122" s="1" t="str">
        <f t="shared" si="107"/>
        <v/>
      </c>
      <c r="AQ122" s="1">
        <f t="shared" si="108"/>
        <v>0.15299999999999958</v>
      </c>
      <c r="AR122" s="1" t="str">
        <f t="shared" si="109"/>
        <v/>
      </c>
      <c r="AS122" s="1" t="str">
        <f t="shared" si="110"/>
        <v/>
      </c>
      <c r="AT122" s="1" t="str">
        <f t="shared" si="111"/>
        <v/>
      </c>
      <c r="AU122" s="1" t="str">
        <f t="shared" si="112"/>
        <v/>
      </c>
      <c r="AV122" s="1" t="str">
        <f t="shared" si="113"/>
        <v/>
      </c>
      <c r="AW122" s="1" t="str">
        <f t="shared" si="99"/>
        <v/>
      </c>
      <c r="AX122" s="1" t="str">
        <f t="shared" si="114"/>
        <v/>
      </c>
      <c r="AZ122" s="1">
        <f t="shared" si="80"/>
        <v>0.7889999999999997</v>
      </c>
      <c r="BA122" s="1">
        <f t="shared" si="81"/>
        <v>0.75800000000000001</v>
      </c>
      <c r="BB122" s="1">
        <f t="shared" si="82"/>
        <v>0.66000000000000014</v>
      </c>
      <c r="BC122" s="1">
        <f t="shared" si="83"/>
        <v>0.99300000000000033</v>
      </c>
      <c r="BD122" s="1">
        <f t="shared" si="84"/>
        <v>0.75399999999999956</v>
      </c>
      <c r="BE122" s="1">
        <f t="shared" si="85"/>
        <v>0.82299999999999951</v>
      </c>
      <c r="BF122" s="1">
        <f t="shared" si="86"/>
        <v>0.38499999999999979</v>
      </c>
      <c r="BG122" s="1">
        <f t="shared" si="87"/>
        <v>0.29099999999999948</v>
      </c>
      <c r="BH122" s="1" t="str">
        <f t="shared" si="88"/>
        <v/>
      </c>
      <c r="BI122" s="1">
        <f t="shared" si="89"/>
        <v>0.15299999999999958</v>
      </c>
      <c r="BJ122" s="1" t="str">
        <f t="shared" si="90"/>
        <v/>
      </c>
      <c r="BK122" s="1" t="str">
        <f t="shared" si="91"/>
        <v/>
      </c>
      <c r="BL122" s="1" t="str">
        <f t="shared" si="92"/>
        <v/>
      </c>
      <c r="BM122" s="1" t="str">
        <f t="shared" si="93"/>
        <v/>
      </c>
      <c r="BN122" s="1" t="str">
        <f t="shared" si="94"/>
        <v/>
      </c>
      <c r="BO122" s="1" t="str">
        <f t="shared" si="95"/>
        <v/>
      </c>
      <c r="BP122" s="1" t="str">
        <f t="shared" si="96"/>
        <v/>
      </c>
    </row>
    <row r="123" spans="1:68">
      <c r="A123" s="1">
        <f t="shared" si="97"/>
        <v>121</v>
      </c>
      <c r="B123" s="34"/>
      <c r="C123" s="1">
        <v>2</v>
      </c>
      <c r="D123" s="4">
        <f t="shared" si="77"/>
        <v>12</v>
      </c>
      <c r="E123" s="1" t="s">
        <v>537</v>
      </c>
      <c r="F123" s="1">
        <v>4</v>
      </c>
      <c r="G123" s="1" t="s">
        <v>13</v>
      </c>
      <c r="H123" s="1"/>
      <c r="I123" s="123"/>
      <c r="J123" s="40">
        <v>6.1189999999999998</v>
      </c>
      <c r="K123" s="7" t="s">
        <v>120</v>
      </c>
      <c r="L123" s="4" t="s">
        <v>15</v>
      </c>
      <c r="M123" s="23">
        <v>6.1320000000000006</v>
      </c>
      <c r="N123" s="1" t="s">
        <v>206</v>
      </c>
      <c r="O123" s="1"/>
      <c r="P123" s="23">
        <v>6.9169999999999998</v>
      </c>
      <c r="Q123" s="23">
        <v>6.7990000000000004</v>
      </c>
      <c r="R123" s="23">
        <v>5.4210000000000003</v>
      </c>
      <c r="S123" s="23">
        <v>5.0670000000000002</v>
      </c>
      <c r="T123" s="23">
        <v>6.89</v>
      </c>
      <c r="U123" s="23">
        <v>6.875</v>
      </c>
      <c r="V123" s="23">
        <v>6.5449999999999999</v>
      </c>
      <c r="W123" s="23">
        <v>6.4710000000000001</v>
      </c>
      <c r="X123" s="23">
        <v>6.3520000000000003</v>
      </c>
      <c r="Y123" s="23">
        <v>6.2930000000000001</v>
      </c>
      <c r="Z123" s="45"/>
      <c r="AA123" s="45"/>
      <c r="AB123" s="45"/>
      <c r="AC123" s="45"/>
      <c r="AD123" s="45"/>
      <c r="AE123" s="45"/>
      <c r="AF123" s="45"/>
      <c r="AH123" s="1">
        <f t="shared" si="98"/>
        <v>0.79800000000000004</v>
      </c>
      <c r="AI123" s="1">
        <f t="shared" si="100"/>
        <v>0.6800000000000006</v>
      </c>
      <c r="AJ123" s="1">
        <f t="shared" si="101"/>
        <v>-0.69799999999999951</v>
      </c>
      <c r="AK123" s="1">
        <f t="shared" si="102"/>
        <v>-1.0519999999999996</v>
      </c>
      <c r="AL123" s="1">
        <f t="shared" si="103"/>
        <v>0.77099999999999991</v>
      </c>
      <c r="AM123" s="1">
        <f t="shared" si="104"/>
        <v>0.75600000000000023</v>
      </c>
      <c r="AN123" s="1">
        <f t="shared" si="105"/>
        <v>0.42600000000000016</v>
      </c>
      <c r="AO123" s="1">
        <f t="shared" si="106"/>
        <v>0.35200000000000031</v>
      </c>
      <c r="AP123" s="1">
        <f t="shared" si="107"/>
        <v>0.23300000000000054</v>
      </c>
      <c r="AQ123" s="1">
        <f t="shared" si="108"/>
        <v>0.17400000000000038</v>
      </c>
      <c r="AR123" s="1" t="str">
        <f t="shared" si="109"/>
        <v/>
      </c>
      <c r="AS123" s="1" t="str">
        <f t="shared" si="110"/>
        <v/>
      </c>
      <c r="AT123" s="1" t="str">
        <f t="shared" si="111"/>
        <v/>
      </c>
      <c r="AU123" s="1" t="str">
        <f t="shared" si="112"/>
        <v/>
      </c>
      <c r="AV123" s="1" t="str">
        <f t="shared" si="113"/>
        <v/>
      </c>
      <c r="AW123" s="1" t="str">
        <f t="shared" si="99"/>
        <v/>
      </c>
      <c r="AX123" s="1" t="str">
        <f t="shared" si="114"/>
        <v/>
      </c>
      <c r="AZ123" s="1">
        <f t="shared" si="80"/>
        <v>0.79800000000000004</v>
      </c>
      <c r="BA123" s="1">
        <f t="shared" si="81"/>
        <v>0.6800000000000006</v>
      </c>
      <c r="BB123" s="1">
        <f t="shared" si="82"/>
        <v>0.69799999999999951</v>
      </c>
      <c r="BC123" s="1">
        <f t="shared" si="83"/>
        <v>1.0519999999999996</v>
      </c>
      <c r="BD123" s="1">
        <f t="shared" si="84"/>
        <v>0.77099999999999991</v>
      </c>
      <c r="BE123" s="1">
        <f t="shared" si="85"/>
        <v>0.75600000000000023</v>
      </c>
      <c r="BF123" s="1">
        <f t="shared" si="86"/>
        <v>0.42600000000000016</v>
      </c>
      <c r="BG123" s="1">
        <f t="shared" si="87"/>
        <v>0.35200000000000031</v>
      </c>
      <c r="BH123" s="1">
        <f t="shared" si="88"/>
        <v>0.23300000000000054</v>
      </c>
      <c r="BI123" s="1">
        <f t="shared" si="89"/>
        <v>0.17400000000000038</v>
      </c>
      <c r="BJ123" s="1" t="str">
        <f t="shared" si="90"/>
        <v/>
      </c>
      <c r="BK123" s="1" t="str">
        <f t="shared" si="91"/>
        <v/>
      </c>
      <c r="BL123" s="1" t="str">
        <f t="shared" si="92"/>
        <v/>
      </c>
      <c r="BM123" s="1" t="str">
        <f t="shared" si="93"/>
        <v/>
      </c>
      <c r="BN123" s="1" t="str">
        <f t="shared" si="94"/>
        <v/>
      </c>
      <c r="BO123" s="1" t="str">
        <f t="shared" si="95"/>
        <v/>
      </c>
      <c r="BP123" s="1" t="str">
        <f t="shared" si="96"/>
        <v/>
      </c>
    </row>
    <row r="124" spans="1:68">
      <c r="A124" s="1">
        <f t="shared" si="97"/>
        <v>122</v>
      </c>
      <c r="B124" s="34"/>
      <c r="C124" s="1">
        <v>2</v>
      </c>
      <c r="D124" s="4">
        <f t="shared" si="77"/>
        <v>12</v>
      </c>
      <c r="E124" s="1" t="s">
        <v>525</v>
      </c>
      <c r="F124" s="1">
        <v>4</v>
      </c>
      <c r="G124" s="1" t="s">
        <v>13</v>
      </c>
      <c r="H124" s="1"/>
      <c r="I124" s="123"/>
      <c r="J124" s="40">
        <v>6.8529999999999998</v>
      </c>
      <c r="K124" s="7" t="s">
        <v>232</v>
      </c>
      <c r="L124" s="4" t="s">
        <v>15</v>
      </c>
      <c r="M124" s="23">
        <v>6.8619999999999983</v>
      </c>
      <c r="N124" s="1" t="s">
        <v>206</v>
      </c>
      <c r="O124" s="1"/>
      <c r="P124" s="23">
        <v>7.4420000000000002</v>
      </c>
      <c r="Q124" s="23">
        <v>7.4539999999999997</v>
      </c>
      <c r="R124" s="23">
        <v>6.2960000000000003</v>
      </c>
      <c r="S124" s="23">
        <v>5.88</v>
      </c>
      <c r="T124" s="23">
        <v>7.7489999999999997</v>
      </c>
      <c r="U124" s="23">
        <v>7.5179999999999998</v>
      </c>
      <c r="V124" s="23">
        <v>7.3239999999999998</v>
      </c>
      <c r="W124" s="23">
        <v>7.2450000000000001</v>
      </c>
      <c r="X124" s="45"/>
      <c r="Y124" s="23">
        <v>7.0389999999999997</v>
      </c>
      <c r="Z124" s="45"/>
      <c r="AA124" s="45"/>
      <c r="AB124" s="45"/>
      <c r="AC124" s="45"/>
      <c r="AD124" s="45"/>
      <c r="AE124" s="45"/>
      <c r="AF124" s="45"/>
      <c r="AH124" s="1">
        <f t="shared" si="98"/>
        <v>0.58900000000000041</v>
      </c>
      <c r="AI124" s="1">
        <f t="shared" si="100"/>
        <v>0.60099999999999998</v>
      </c>
      <c r="AJ124" s="1">
        <f t="shared" si="101"/>
        <v>-0.5569999999999995</v>
      </c>
      <c r="AK124" s="1">
        <f t="shared" si="102"/>
        <v>-0.97299999999999986</v>
      </c>
      <c r="AL124" s="1">
        <f t="shared" si="103"/>
        <v>0.89599999999999991</v>
      </c>
      <c r="AM124" s="1">
        <f t="shared" si="104"/>
        <v>0.66500000000000004</v>
      </c>
      <c r="AN124" s="1">
        <f t="shared" si="105"/>
        <v>0.47100000000000009</v>
      </c>
      <c r="AO124" s="1">
        <f t="shared" si="106"/>
        <v>0.39200000000000035</v>
      </c>
      <c r="AP124" s="1" t="str">
        <f t="shared" si="107"/>
        <v/>
      </c>
      <c r="AQ124" s="1">
        <f t="shared" si="108"/>
        <v>0.18599999999999994</v>
      </c>
      <c r="AR124" s="1" t="str">
        <f t="shared" si="109"/>
        <v/>
      </c>
      <c r="AS124" s="1" t="str">
        <f t="shared" si="110"/>
        <v/>
      </c>
      <c r="AT124" s="1" t="str">
        <f t="shared" si="111"/>
        <v/>
      </c>
      <c r="AU124" s="1" t="str">
        <f t="shared" si="112"/>
        <v/>
      </c>
      <c r="AV124" s="1" t="str">
        <f t="shared" si="113"/>
        <v/>
      </c>
      <c r="AW124" s="1" t="str">
        <f t="shared" si="99"/>
        <v/>
      </c>
      <c r="AX124" s="1" t="str">
        <f t="shared" si="114"/>
        <v/>
      </c>
      <c r="AZ124" s="1">
        <f t="shared" si="80"/>
        <v>0.58900000000000041</v>
      </c>
      <c r="BA124" s="1">
        <f t="shared" si="81"/>
        <v>0.60099999999999998</v>
      </c>
      <c r="BB124" s="1">
        <f t="shared" si="82"/>
        <v>0.5569999999999995</v>
      </c>
      <c r="BC124" s="1">
        <f t="shared" si="83"/>
        <v>0.97299999999999986</v>
      </c>
      <c r="BD124" s="1">
        <f t="shared" si="84"/>
        <v>0.89599999999999991</v>
      </c>
      <c r="BE124" s="1">
        <f t="shared" si="85"/>
        <v>0.66500000000000004</v>
      </c>
      <c r="BF124" s="1">
        <f t="shared" si="86"/>
        <v>0.47100000000000009</v>
      </c>
      <c r="BG124" s="1">
        <f t="shared" si="87"/>
        <v>0.39200000000000035</v>
      </c>
      <c r="BH124" s="1" t="str">
        <f t="shared" si="88"/>
        <v/>
      </c>
      <c r="BI124" s="1">
        <f t="shared" si="89"/>
        <v>0.18599999999999994</v>
      </c>
      <c r="BJ124" s="1" t="str">
        <f t="shared" si="90"/>
        <v/>
      </c>
      <c r="BK124" s="1" t="str">
        <f t="shared" si="91"/>
        <v/>
      </c>
      <c r="BL124" s="1" t="str">
        <f t="shared" si="92"/>
        <v/>
      </c>
      <c r="BM124" s="1" t="str">
        <f t="shared" si="93"/>
        <v/>
      </c>
      <c r="BN124" s="1" t="str">
        <f t="shared" si="94"/>
        <v/>
      </c>
      <c r="BO124" s="1" t="str">
        <f t="shared" si="95"/>
        <v/>
      </c>
      <c r="BP124" s="1" t="str">
        <f t="shared" si="96"/>
        <v/>
      </c>
    </row>
    <row r="125" spans="1:68">
      <c r="A125" s="1">
        <f t="shared" si="97"/>
        <v>123</v>
      </c>
      <c r="B125" s="34" t="s">
        <v>549</v>
      </c>
      <c r="C125" s="1">
        <v>4</v>
      </c>
      <c r="D125" s="4">
        <f t="shared" si="77"/>
        <v>35</v>
      </c>
      <c r="E125" s="1" t="s">
        <v>501</v>
      </c>
      <c r="F125" s="1">
        <v>2</v>
      </c>
      <c r="G125" s="1" t="s">
        <v>13</v>
      </c>
      <c r="H125" s="1"/>
      <c r="I125" s="123"/>
      <c r="J125" s="124">
        <v>0.69900000000000007</v>
      </c>
      <c r="K125" s="1" t="s">
        <v>126</v>
      </c>
      <c r="L125" s="4" t="s">
        <v>15</v>
      </c>
      <c r="M125" s="36"/>
      <c r="N125" s="36"/>
      <c r="O125" s="1"/>
      <c r="P125" s="23">
        <v>0.82699999999999996</v>
      </c>
      <c r="Q125" s="23">
        <v>0.57599999999999996</v>
      </c>
      <c r="R125" s="23">
        <v>0.58799999999999997</v>
      </c>
      <c r="S125" s="23">
        <v>0.34399999999999997</v>
      </c>
      <c r="T125" s="23">
        <v>0.83299999999999996</v>
      </c>
      <c r="U125" s="23">
        <v>0.80500000000000005</v>
      </c>
      <c r="V125" s="23">
        <v>0.73699999999999999</v>
      </c>
      <c r="W125" s="23">
        <v>0.72899999999999998</v>
      </c>
      <c r="X125" s="23">
        <v>0.71199999999999997</v>
      </c>
      <c r="Y125" s="23">
        <v>0.71</v>
      </c>
      <c r="Z125" s="45"/>
      <c r="AA125" s="45"/>
      <c r="AB125" s="45"/>
      <c r="AC125" s="45"/>
      <c r="AD125" s="45"/>
      <c r="AE125" s="45"/>
      <c r="AF125" s="45"/>
      <c r="AH125" s="1">
        <f t="shared" si="98"/>
        <v>0.12799999999999989</v>
      </c>
      <c r="AI125" s="1">
        <f t="shared" si="100"/>
        <v>-0.12300000000000011</v>
      </c>
      <c r="AJ125" s="1">
        <f t="shared" si="101"/>
        <v>-0.1110000000000001</v>
      </c>
      <c r="AK125" s="1">
        <f t="shared" si="102"/>
        <v>-0.35500000000000009</v>
      </c>
      <c r="AL125" s="1">
        <f t="shared" si="103"/>
        <v>0.1339999999999999</v>
      </c>
      <c r="AM125" s="1">
        <f t="shared" si="104"/>
        <v>0.10599999999999998</v>
      </c>
      <c r="AN125" s="1">
        <f t="shared" si="105"/>
        <v>3.7999999999999923E-2</v>
      </c>
      <c r="AO125" s="1">
        <f t="shared" si="106"/>
        <v>2.9999999999999916E-2</v>
      </c>
      <c r="AP125" s="1">
        <f t="shared" si="107"/>
        <v>1.2999999999999901E-2</v>
      </c>
      <c r="AQ125" s="1">
        <f t="shared" si="108"/>
        <v>1.0999999999999899E-2</v>
      </c>
      <c r="AR125" s="1" t="str">
        <f t="shared" si="109"/>
        <v/>
      </c>
      <c r="AS125" s="1" t="str">
        <f t="shared" si="110"/>
        <v/>
      </c>
      <c r="AT125" s="1" t="str">
        <f t="shared" si="111"/>
        <v/>
      </c>
      <c r="AU125" s="1" t="str">
        <f t="shared" si="112"/>
        <v/>
      </c>
      <c r="AV125" s="1" t="str">
        <f t="shared" si="113"/>
        <v/>
      </c>
      <c r="AW125" s="1" t="str">
        <f t="shared" si="99"/>
        <v/>
      </c>
      <c r="AX125" s="1" t="str">
        <f t="shared" si="114"/>
        <v/>
      </c>
      <c r="AZ125" s="1">
        <f t="shared" si="80"/>
        <v>0.12799999999999989</v>
      </c>
      <c r="BA125" s="1">
        <f t="shared" si="81"/>
        <v>0.12300000000000011</v>
      </c>
      <c r="BB125" s="1">
        <f t="shared" si="82"/>
        <v>0.1110000000000001</v>
      </c>
      <c r="BC125" s="1">
        <f t="shared" si="83"/>
        <v>0.35500000000000009</v>
      </c>
      <c r="BD125" s="1">
        <f t="shared" si="84"/>
        <v>0.1339999999999999</v>
      </c>
      <c r="BE125" s="1">
        <f t="shared" si="85"/>
        <v>0.10599999999999998</v>
      </c>
      <c r="BF125" s="1">
        <f t="shared" si="86"/>
        <v>3.7999999999999923E-2</v>
      </c>
      <c r="BG125" s="1">
        <f t="shared" si="87"/>
        <v>2.9999999999999916E-2</v>
      </c>
      <c r="BH125" s="1">
        <f t="shared" si="88"/>
        <v>1.2999999999999901E-2</v>
      </c>
      <c r="BI125" s="1">
        <f t="shared" si="89"/>
        <v>1.0999999999999899E-2</v>
      </c>
      <c r="BJ125" s="1" t="str">
        <f t="shared" si="90"/>
        <v/>
      </c>
      <c r="BK125" s="1" t="str">
        <f t="shared" si="91"/>
        <v/>
      </c>
      <c r="BL125" s="1" t="str">
        <f t="shared" si="92"/>
        <v/>
      </c>
      <c r="BM125" s="1" t="str">
        <f t="shared" si="93"/>
        <v/>
      </c>
      <c r="BN125" s="1" t="str">
        <f t="shared" si="94"/>
        <v/>
      </c>
      <c r="BO125" s="1" t="str">
        <f t="shared" si="95"/>
        <v/>
      </c>
      <c r="BP125" s="1" t="str">
        <f t="shared" si="96"/>
        <v/>
      </c>
    </row>
    <row r="126" spans="1:68">
      <c r="A126" s="1">
        <f t="shared" si="97"/>
        <v>124</v>
      </c>
      <c r="B126" s="34"/>
      <c r="C126" s="1">
        <v>4</v>
      </c>
      <c r="D126" s="4">
        <f t="shared" si="77"/>
        <v>35</v>
      </c>
      <c r="E126" s="1" t="s">
        <v>502</v>
      </c>
      <c r="F126" s="1">
        <v>2</v>
      </c>
      <c r="G126" s="1" t="s">
        <v>13</v>
      </c>
      <c r="H126" s="1"/>
      <c r="I126" s="23">
        <v>0</v>
      </c>
      <c r="J126" s="124">
        <v>2.7719999999999998</v>
      </c>
      <c r="K126" s="1" t="s">
        <v>126</v>
      </c>
      <c r="L126" s="4" t="s">
        <v>15</v>
      </c>
      <c r="M126" s="36"/>
      <c r="N126" s="36"/>
      <c r="O126" s="1"/>
      <c r="P126" s="23">
        <v>2.93</v>
      </c>
      <c r="Q126" s="23">
        <v>2.6579999999999999</v>
      </c>
      <c r="R126" s="23">
        <v>2.738</v>
      </c>
      <c r="S126" s="23">
        <v>2.4689999999999999</v>
      </c>
      <c r="T126" s="23">
        <v>2.92</v>
      </c>
      <c r="U126" s="23">
        <v>2.8809999999999998</v>
      </c>
      <c r="V126" s="23">
        <v>2.8410000000000002</v>
      </c>
      <c r="W126" s="23">
        <v>2.8290000000000002</v>
      </c>
      <c r="X126" s="23">
        <v>2.7890000000000001</v>
      </c>
      <c r="Y126" s="23">
        <v>2.7850000000000001</v>
      </c>
      <c r="Z126" s="45"/>
      <c r="AA126" s="45"/>
      <c r="AB126" s="45"/>
      <c r="AC126" s="45"/>
      <c r="AD126" s="45"/>
      <c r="AE126" s="45"/>
      <c r="AF126" s="45"/>
      <c r="AH126" s="1">
        <f t="shared" si="98"/>
        <v>0.15800000000000036</v>
      </c>
      <c r="AI126" s="1">
        <f t="shared" si="100"/>
        <v>-0.11399999999999988</v>
      </c>
      <c r="AJ126" s="1">
        <f t="shared" si="101"/>
        <v>-3.3999999999999808E-2</v>
      </c>
      <c r="AK126" s="1">
        <f t="shared" si="102"/>
        <v>-0.30299999999999994</v>
      </c>
      <c r="AL126" s="1">
        <f t="shared" si="103"/>
        <v>0.14800000000000013</v>
      </c>
      <c r="AM126" s="1">
        <f t="shared" si="104"/>
        <v>0.10899999999999999</v>
      </c>
      <c r="AN126" s="1">
        <f t="shared" si="105"/>
        <v>6.9000000000000394E-2</v>
      </c>
      <c r="AO126" s="1">
        <f t="shared" si="106"/>
        <v>5.7000000000000384E-2</v>
      </c>
      <c r="AP126" s="1">
        <f t="shared" si="107"/>
        <v>1.7000000000000348E-2</v>
      </c>
      <c r="AQ126" s="1">
        <f t="shared" si="108"/>
        <v>1.3000000000000345E-2</v>
      </c>
      <c r="AR126" s="1" t="str">
        <f t="shared" si="109"/>
        <v/>
      </c>
      <c r="AS126" s="1" t="str">
        <f t="shared" si="110"/>
        <v/>
      </c>
      <c r="AT126" s="1" t="str">
        <f t="shared" si="111"/>
        <v/>
      </c>
      <c r="AU126" s="1" t="str">
        <f t="shared" si="112"/>
        <v/>
      </c>
      <c r="AV126" s="1" t="str">
        <f t="shared" si="113"/>
        <v/>
      </c>
      <c r="AW126" s="1" t="str">
        <f t="shared" si="99"/>
        <v/>
      </c>
      <c r="AX126" s="1" t="str">
        <f t="shared" si="114"/>
        <v/>
      </c>
      <c r="AZ126" s="1">
        <f t="shared" si="80"/>
        <v>0.15800000000000036</v>
      </c>
      <c r="BA126" s="1">
        <f t="shared" si="81"/>
        <v>0.11399999999999988</v>
      </c>
      <c r="BB126" s="1">
        <f t="shared" si="82"/>
        <v>3.3999999999999808E-2</v>
      </c>
      <c r="BC126" s="1">
        <f t="shared" si="83"/>
        <v>0.30299999999999994</v>
      </c>
      <c r="BD126" s="1">
        <f t="shared" si="84"/>
        <v>0.14800000000000013</v>
      </c>
      <c r="BE126" s="1">
        <f t="shared" si="85"/>
        <v>0.10899999999999999</v>
      </c>
      <c r="BF126" s="1">
        <f t="shared" si="86"/>
        <v>6.9000000000000394E-2</v>
      </c>
      <c r="BG126" s="1">
        <f t="shared" si="87"/>
        <v>5.7000000000000384E-2</v>
      </c>
      <c r="BH126" s="1">
        <f t="shared" si="88"/>
        <v>1.7000000000000348E-2</v>
      </c>
      <c r="BI126" s="1">
        <f t="shared" si="89"/>
        <v>1.3000000000000345E-2</v>
      </c>
      <c r="BJ126" s="1" t="str">
        <f t="shared" si="90"/>
        <v/>
      </c>
      <c r="BK126" s="1" t="str">
        <f t="shared" si="91"/>
        <v/>
      </c>
      <c r="BL126" s="1" t="str">
        <f t="shared" si="92"/>
        <v/>
      </c>
      <c r="BM126" s="1" t="str">
        <f t="shared" si="93"/>
        <v/>
      </c>
      <c r="BN126" s="1" t="str">
        <f t="shared" si="94"/>
        <v/>
      </c>
      <c r="BO126" s="1" t="str">
        <f t="shared" si="95"/>
        <v/>
      </c>
      <c r="BP126" s="1" t="str">
        <f t="shared" si="96"/>
        <v/>
      </c>
    </row>
    <row r="127" spans="1:68">
      <c r="A127" s="1">
        <f t="shared" si="97"/>
        <v>125</v>
      </c>
      <c r="B127" s="34"/>
      <c r="C127" s="1">
        <v>4</v>
      </c>
      <c r="D127" s="4">
        <f t="shared" si="77"/>
        <v>35</v>
      </c>
      <c r="E127" s="1" t="s">
        <v>503</v>
      </c>
      <c r="F127" s="1">
        <v>2</v>
      </c>
      <c r="G127" s="1" t="s">
        <v>13</v>
      </c>
      <c r="H127" s="1"/>
      <c r="I127" s="23">
        <v>1.2E-2</v>
      </c>
      <c r="J127" s="124">
        <v>6.5769999999999991</v>
      </c>
      <c r="K127" s="1" t="s">
        <v>126</v>
      </c>
      <c r="L127" s="4" t="s">
        <v>15</v>
      </c>
      <c r="M127" s="36"/>
      <c r="N127" s="36"/>
      <c r="O127" s="1"/>
      <c r="P127" s="23">
        <v>6.907</v>
      </c>
      <c r="Q127" s="23">
        <v>6.6740000000000004</v>
      </c>
      <c r="R127" s="23">
        <v>8.1679999999999993</v>
      </c>
      <c r="S127" s="23">
        <v>7.944</v>
      </c>
      <c r="T127" s="23">
        <v>6.835</v>
      </c>
      <c r="U127" s="23">
        <v>6.7619999999999996</v>
      </c>
      <c r="V127" s="23">
        <v>7.4989999999999997</v>
      </c>
      <c r="W127" s="23">
        <v>7.468</v>
      </c>
      <c r="X127" s="23">
        <v>6.57</v>
      </c>
      <c r="Y127" s="23">
        <v>6.5540000000000003</v>
      </c>
      <c r="Z127" s="45"/>
      <c r="AA127" s="45"/>
      <c r="AB127" s="45"/>
      <c r="AC127" s="45"/>
      <c r="AD127" s="45"/>
      <c r="AE127" s="45"/>
      <c r="AF127" s="45"/>
      <c r="AH127" s="1">
        <f t="shared" si="98"/>
        <v>0.33000000000000096</v>
      </c>
      <c r="AI127" s="1">
        <f t="shared" si="100"/>
        <v>9.7000000000001307E-2</v>
      </c>
      <c r="AJ127" s="1">
        <f t="shared" si="101"/>
        <v>1.5910000000000002</v>
      </c>
      <c r="AK127" s="1">
        <f t="shared" si="102"/>
        <v>1.3670000000000009</v>
      </c>
      <c r="AL127" s="1">
        <f t="shared" si="103"/>
        <v>0.2580000000000009</v>
      </c>
      <c r="AM127" s="1">
        <f t="shared" si="104"/>
        <v>0.1850000000000005</v>
      </c>
      <c r="AN127" s="1">
        <f t="shared" si="105"/>
        <v>0.9220000000000006</v>
      </c>
      <c r="AO127" s="1">
        <f t="shared" si="106"/>
        <v>0.8910000000000009</v>
      </c>
      <c r="AP127" s="1">
        <f t="shared" si="107"/>
        <v>-6.999999999998785E-3</v>
      </c>
      <c r="AQ127" s="1">
        <f t="shared" si="108"/>
        <v>-2.2999999999998799E-2</v>
      </c>
      <c r="AR127" s="1" t="str">
        <f t="shared" si="109"/>
        <v/>
      </c>
      <c r="AS127" s="1" t="str">
        <f t="shared" si="110"/>
        <v/>
      </c>
      <c r="AT127" s="1" t="str">
        <f t="shared" si="111"/>
        <v/>
      </c>
      <c r="AU127" s="1" t="str">
        <f t="shared" si="112"/>
        <v/>
      </c>
      <c r="AV127" s="1" t="str">
        <f t="shared" si="113"/>
        <v/>
      </c>
      <c r="AW127" s="1" t="str">
        <f t="shared" si="99"/>
        <v/>
      </c>
      <c r="AX127" s="1" t="str">
        <f t="shared" si="114"/>
        <v/>
      </c>
      <c r="AZ127" s="1">
        <f t="shared" si="80"/>
        <v>0.33000000000000096</v>
      </c>
      <c r="BA127" s="1">
        <f t="shared" si="81"/>
        <v>9.7000000000001307E-2</v>
      </c>
      <c r="BB127" s="1">
        <f t="shared" si="82"/>
        <v>1.5910000000000002</v>
      </c>
      <c r="BC127" s="1">
        <f t="shared" si="83"/>
        <v>1.3670000000000009</v>
      </c>
      <c r="BD127" s="1">
        <f t="shared" si="84"/>
        <v>0.2580000000000009</v>
      </c>
      <c r="BE127" s="1">
        <f t="shared" si="85"/>
        <v>0.1850000000000005</v>
      </c>
      <c r="BF127" s="1">
        <f t="shared" si="86"/>
        <v>0.9220000000000006</v>
      </c>
      <c r="BG127" s="1">
        <f t="shared" si="87"/>
        <v>0.8910000000000009</v>
      </c>
      <c r="BH127" s="1">
        <f t="shared" si="88"/>
        <v>6.999999999998785E-3</v>
      </c>
      <c r="BI127" s="1">
        <f t="shared" si="89"/>
        <v>2.2999999999998799E-2</v>
      </c>
      <c r="BJ127" s="1" t="str">
        <f t="shared" si="90"/>
        <v/>
      </c>
      <c r="BK127" s="1" t="str">
        <f t="shared" si="91"/>
        <v/>
      </c>
      <c r="BL127" s="1" t="str">
        <f t="shared" si="92"/>
        <v/>
      </c>
      <c r="BM127" s="1" t="str">
        <f t="shared" si="93"/>
        <v/>
      </c>
      <c r="BN127" s="1" t="str">
        <f t="shared" si="94"/>
        <v/>
      </c>
      <c r="BO127" s="1" t="str">
        <f t="shared" si="95"/>
        <v/>
      </c>
      <c r="BP127" s="1" t="str">
        <f t="shared" si="96"/>
        <v/>
      </c>
    </row>
    <row r="128" spans="1:68">
      <c r="A128" s="1">
        <f t="shared" si="97"/>
        <v>126</v>
      </c>
      <c r="B128" s="34"/>
      <c r="C128" s="1">
        <v>4</v>
      </c>
      <c r="D128" s="4">
        <f t="shared" si="77"/>
        <v>35</v>
      </c>
      <c r="E128" s="1" t="s">
        <v>522</v>
      </c>
      <c r="F128" s="1">
        <v>2</v>
      </c>
      <c r="G128" s="1" t="s">
        <v>13</v>
      </c>
      <c r="H128" s="1"/>
      <c r="I128" s="6">
        <v>1E-3</v>
      </c>
      <c r="J128" s="124">
        <v>6.9690000000000003</v>
      </c>
      <c r="K128" s="1" t="s">
        <v>126</v>
      </c>
      <c r="L128" s="4" t="s">
        <v>15</v>
      </c>
      <c r="M128" s="36"/>
      <c r="N128" s="36"/>
      <c r="O128" s="1"/>
      <c r="P128" s="23">
        <v>7.4119999999999999</v>
      </c>
      <c r="Q128" s="23">
        <v>7.1740000000000004</v>
      </c>
      <c r="R128" s="23">
        <v>8.4610000000000003</v>
      </c>
      <c r="S128" s="23">
        <v>8.2149999999999999</v>
      </c>
      <c r="T128" s="23">
        <v>7.3239999999999998</v>
      </c>
      <c r="U128" s="23">
        <v>7.2469999999999999</v>
      </c>
      <c r="V128" s="23">
        <v>7.8739999999999997</v>
      </c>
      <c r="W128" s="23">
        <v>7.8390000000000004</v>
      </c>
      <c r="X128" s="23">
        <v>6.9889999999999999</v>
      </c>
      <c r="Y128" s="23">
        <v>6.9720000000000004</v>
      </c>
      <c r="Z128" s="45"/>
      <c r="AA128" s="45"/>
      <c r="AB128" s="45"/>
      <c r="AC128" s="45"/>
      <c r="AD128" s="45"/>
      <c r="AE128" s="45"/>
      <c r="AF128" s="45"/>
      <c r="AH128" s="1">
        <f t="shared" si="98"/>
        <v>0.44299999999999962</v>
      </c>
      <c r="AI128" s="1">
        <f t="shared" si="100"/>
        <v>0.20500000000000007</v>
      </c>
      <c r="AJ128" s="1">
        <f t="shared" si="101"/>
        <v>1.492</v>
      </c>
      <c r="AK128" s="1">
        <f t="shared" si="102"/>
        <v>1.2459999999999996</v>
      </c>
      <c r="AL128" s="1">
        <f t="shared" si="103"/>
        <v>0.35499999999999954</v>
      </c>
      <c r="AM128" s="1">
        <f t="shared" si="104"/>
        <v>0.27799999999999958</v>
      </c>
      <c r="AN128" s="1">
        <f t="shared" si="105"/>
        <v>0.90499999999999936</v>
      </c>
      <c r="AO128" s="1">
        <f t="shared" si="106"/>
        <v>0.87000000000000011</v>
      </c>
      <c r="AP128" s="1">
        <f t="shared" si="107"/>
        <v>1.9999999999999574E-2</v>
      </c>
      <c r="AQ128" s="1">
        <f t="shared" si="108"/>
        <v>3.0000000000001137E-3</v>
      </c>
      <c r="AR128" s="1" t="str">
        <f t="shared" si="109"/>
        <v/>
      </c>
      <c r="AS128" s="1" t="str">
        <f t="shared" si="110"/>
        <v/>
      </c>
      <c r="AT128" s="1" t="str">
        <f t="shared" si="111"/>
        <v/>
      </c>
      <c r="AU128" s="1" t="str">
        <f t="shared" si="112"/>
        <v/>
      </c>
      <c r="AV128" s="1" t="str">
        <f t="shared" si="113"/>
        <v/>
      </c>
      <c r="AW128" s="1" t="str">
        <f t="shared" si="99"/>
        <v/>
      </c>
      <c r="AX128" s="1" t="str">
        <f t="shared" si="114"/>
        <v/>
      </c>
      <c r="AZ128" s="1">
        <f t="shared" si="80"/>
        <v>0.44299999999999962</v>
      </c>
      <c r="BA128" s="1">
        <f t="shared" si="81"/>
        <v>0.20500000000000007</v>
      </c>
      <c r="BB128" s="1">
        <f t="shared" si="82"/>
        <v>1.492</v>
      </c>
      <c r="BC128" s="1">
        <f t="shared" si="83"/>
        <v>1.2459999999999996</v>
      </c>
      <c r="BD128" s="1">
        <f t="shared" si="84"/>
        <v>0.35499999999999954</v>
      </c>
      <c r="BE128" s="1">
        <f t="shared" si="85"/>
        <v>0.27799999999999958</v>
      </c>
      <c r="BF128" s="1">
        <f t="shared" si="86"/>
        <v>0.90499999999999936</v>
      </c>
      <c r="BG128" s="1">
        <f t="shared" si="87"/>
        <v>0.87000000000000011</v>
      </c>
      <c r="BH128" s="1">
        <f t="shared" si="88"/>
        <v>1.9999999999999574E-2</v>
      </c>
      <c r="BI128" s="1">
        <f t="shared" si="89"/>
        <v>3.0000000000001137E-3</v>
      </c>
      <c r="BJ128" s="1" t="str">
        <f t="shared" si="90"/>
        <v/>
      </c>
      <c r="BK128" s="1" t="str">
        <f t="shared" si="91"/>
        <v/>
      </c>
      <c r="BL128" s="1" t="str">
        <f t="shared" si="92"/>
        <v/>
      </c>
      <c r="BM128" s="1" t="str">
        <f t="shared" si="93"/>
        <v/>
      </c>
      <c r="BN128" s="1" t="str">
        <f t="shared" si="94"/>
        <v/>
      </c>
      <c r="BO128" s="1" t="str">
        <f t="shared" si="95"/>
        <v/>
      </c>
      <c r="BP128" s="1" t="str">
        <f t="shared" si="96"/>
        <v/>
      </c>
    </row>
    <row r="129" spans="1:68">
      <c r="A129" s="1">
        <f t="shared" si="97"/>
        <v>127</v>
      </c>
      <c r="B129" s="34"/>
      <c r="C129" s="1">
        <v>4</v>
      </c>
      <c r="D129" s="4">
        <f t="shared" si="77"/>
        <v>35</v>
      </c>
      <c r="E129" s="1" t="s">
        <v>502</v>
      </c>
      <c r="F129" s="1">
        <v>2</v>
      </c>
      <c r="G129" s="1" t="s">
        <v>13</v>
      </c>
      <c r="H129" s="1"/>
      <c r="I129" s="23">
        <v>1.0999999999999999E-2</v>
      </c>
      <c r="J129" s="124">
        <v>7.8419999999999996</v>
      </c>
      <c r="K129" s="1" t="s">
        <v>126</v>
      </c>
      <c r="L129" s="4" t="s">
        <v>15</v>
      </c>
      <c r="M129" s="36"/>
      <c r="N129" s="36"/>
      <c r="O129" s="1"/>
      <c r="P129" s="23">
        <v>8.2439999999999998</v>
      </c>
      <c r="Q129" s="23">
        <v>8.0220000000000002</v>
      </c>
      <c r="R129" s="23">
        <v>9.2789999999999999</v>
      </c>
      <c r="S129" s="23">
        <v>9.0730000000000004</v>
      </c>
      <c r="T129" s="23">
        <v>8.1820000000000004</v>
      </c>
      <c r="U129" s="23">
        <v>8.1120000000000001</v>
      </c>
      <c r="V129" s="23">
        <v>8.7100000000000009</v>
      </c>
      <c r="W129" s="23">
        <v>8.6829999999999998</v>
      </c>
      <c r="X129" s="23">
        <v>7.8559999999999999</v>
      </c>
      <c r="Y129" s="23">
        <v>7.84</v>
      </c>
      <c r="Z129" s="45"/>
      <c r="AA129" s="45"/>
      <c r="AB129" s="45"/>
      <c r="AC129" s="45"/>
      <c r="AD129" s="45"/>
      <c r="AE129" s="45"/>
      <c r="AF129" s="45"/>
      <c r="AH129" s="1">
        <f t="shared" si="98"/>
        <v>0.40200000000000014</v>
      </c>
      <c r="AI129" s="1">
        <f t="shared" si="100"/>
        <v>0.1800000000000006</v>
      </c>
      <c r="AJ129" s="1">
        <f t="shared" si="101"/>
        <v>1.4370000000000003</v>
      </c>
      <c r="AK129" s="1">
        <f t="shared" si="102"/>
        <v>1.2310000000000008</v>
      </c>
      <c r="AL129" s="1">
        <f t="shared" si="103"/>
        <v>0.34000000000000075</v>
      </c>
      <c r="AM129" s="1">
        <f t="shared" si="104"/>
        <v>0.27000000000000046</v>
      </c>
      <c r="AN129" s="1">
        <f t="shared" si="105"/>
        <v>0.86800000000000122</v>
      </c>
      <c r="AO129" s="1">
        <f t="shared" si="106"/>
        <v>0.84100000000000019</v>
      </c>
      <c r="AP129" s="1">
        <f t="shared" si="107"/>
        <v>1.4000000000000234E-2</v>
      </c>
      <c r="AQ129" s="1">
        <f t="shared" si="108"/>
        <v>-1.9999999999997797E-3</v>
      </c>
      <c r="AR129" s="1" t="str">
        <f t="shared" si="109"/>
        <v/>
      </c>
      <c r="AS129" s="1" t="str">
        <f t="shared" si="110"/>
        <v/>
      </c>
      <c r="AT129" s="1" t="str">
        <f t="shared" si="111"/>
        <v/>
      </c>
      <c r="AU129" s="1" t="str">
        <f t="shared" si="112"/>
        <v/>
      </c>
      <c r="AV129" s="1" t="str">
        <f t="shared" si="113"/>
        <v/>
      </c>
      <c r="AW129" s="1" t="str">
        <f t="shared" si="99"/>
        <v/>
      </c>
      <c r="AX129" s="1" t="str">
        <f t="shared" si="114"/>
        <v/>
      </c>
      <c r="AZ129" s="1">
        <f t="shared" si="80"/>
        <v>0.40200000000000014</v>
      </c>
      <c r="BA129" s="1">
        <f t="shared" si="81"/>
        <v>0.1800000000000006</v>
      </c>
      <c r="BB129" s="1">
        <f t="shared" si="82"/>
        <v>1.4370000000000003</v>
      </c>
      <c r="BC129" s="1">
        <f t="shared" si="83"/>
        <v>1.2310000000000008</v>
      </c>
      <c r="BD129" s="1">
        <f t="shared" si="84"/>
        <v>0.34000000000000075</v>
      </c>
      <c r="BE129" s="1">
        <f t="shared" si="85"/>
        <v>0.27000000000000046</v>
      </c>
      <c r="BF129" s="1">
        <f t="shared" si="86"/>
        <v>0.86800000000000122</v>
      </c>
      <c r="BG129" s="1">
        <f t="shared" si="87"/>
        <v>0.84100000000000019</v>
      </c>
      <c r="BH129" s="1">
        <f t="shared" si="88"/>
        <v>1.4000000000000234E-2</v>
      </c>
      <c r="BI129" s="1">
        <f t="shared" si="89"/>
        <v>1.9999999999997797E-3</v>
      </c>
      <c r="BJ129" s="1" t="str">
        <f t="shared" si="90"/>
        <v/>
      </c>
      <c r="BK129" s="1" t="str">
        <f t="shared" si="91"/>
        <v/>
      </c>
      <c r="BL129" s="1" t="str">
        <f t="shared" si="92"/>
        <v/>
      </c>
      <c r="BM129" s="1" t="str">
        <f t="shared" si="93"/>
        <v/>
      </c>
      <c r="BN129" s="1" t="str">
        <f t="shared" si="94"/>
        <v/>
      </c>
      <c r="BO129" s="1" t="str">
        <f t="shared" si="95"/>
        <v/>
      </c>
      <c r="BP129" s="1" t="str">
        <f t="shared" si="96"/>
        <v/>
      </c>
    </row>
    <row r="130" spans="1:68">
      <c r="A130" s="1">
        <f t="shared" si="97"/>
        <v>128</v>
      </c>
      <c r="B130" s="34" t="s">
        <v>550</v>
      </c>
      <c r="C130" s="1">
        <v>4</v>
      </c>
      <c r="D130" s="4">
        <f t="shared" si="77"/>
        <v>35</v>
      </c>
      <c r="E130" s="1" t="s">
        <v>501</v>
      </c>
      <c r="F130" s="1">
        <v>2</v>
      </c>
      <c r="G130" s="1" t="s">
        <v>13</v>
      </c>
      <c r="H130" s="1"/>
      <c r="I130" s="123"/>
      <c r="J130" s="124">
        <v>0.47499999999999998</v>
      </c>
      <c r="K130" s="1" t="s">
        <v>126</v>
      </c>
      <c r="L130" s="4" t="s">
        <v>15</v>
      </c>
      <c r="M130" s="36"/>
      <c r="N130" s="36"/>
      <c r="O130" s="23"/>
      <c r="P130" s="23">
        <v>0.63500000000000001</v>
      </c>
      <c r="Q130" s="23">
        <v>0.34399999999999997</v>
      </c>
      <c r="R130" s="23">
        <v>0.35299999999999998</v>
      </c>
      <c r="S130" s="23">
        <v>7.4999999999999997E-2</v>
      </c>
      <c r="T130" s="23">
        <v>0.60899999999999999</v>
      </c>
      <c r="U130" s="23">
        <v>0.55100000000000005</v>
      </c>
      <c r="V130" s="23">
        <v>0.51200000000000001</v>
      </c>
      <c r="W130" s="23">
        <v>0.49399999999999999</v>
      </c>
      <c r="X130" s="23">
        <v>0.48099999999999998</v>
      </c>
      <c r="Y130" s="23">
        <v>0.47699999999999998</v>
      </c>
      <c r="Z130" s="45"/>
      <c r="AA130" s="45"/>
      <c r="AB130" s="45"/>
      <c r="AC130" s="45"/>
      <c r="AD130" s="45"/>
      <c r="AE130" s="45"/>
      <c r="AF130" s="45"/>
      <c r="AH130" s="1">
        <f t="shared" si="98"/>
        <v>0.16000000000000003</v>
      </c>
      <c r="AI130" s="1">
        <f t="shared" si="100"/>
        <v>-0.13100000000000001</v>
      </c>
      <c r="AJ130" s="1">
        <f t="shared" si="101"/>
        <v>-0.122</v>
      </c>
      <c r="AK130" s="1">
        <f t="shared" si="102"/>
        <v>-0.39999999999999997</v>
      </c>
      <c r="AL130" s="1">
        <f t="shared" si="103"/>
        <v>0.13400000000000001</v>
      </c>
      <c r="AM130" s="1">
        <f t="shared" si="104"/>
        <v>7.6000000000000068E-2</v>
      </c>
      <c r="AN130" s="1">
        <f t="shared" si="105"/>
        <v>3.7000000000000033E-2</v>
      </c>
      <c r="AO130" s="1">
        <f t="shared" si="106"/>
        <v>1.9000000000000017E-2</v>
      </c>
      <c r="AP130" s="1">
        <f t="shared" si="107"/>
        <v>6.0000000000000053E-3</v>
      </c>
      <c r="AQ130" s="1">
        <f t="shared" si="108"/>
        <v>2.0000000000000018E-3</v>
      </c>
      <c r="AR130" s="1" t="str">
        <f t="shared" si="109"/>
        <v/>
      </c>
      <c r="AS130" s="1" t="str">
        <f t="shared" si="110"/>
        <v/>
      </c>
      <c r="AT130" s="1" t="str">
        <f t="shared" si="111"/>
        <v/>
      </c>
      <c r="AU130" s="1" t="str">
        <f t="shared" si="112"/>
        <v/>
      </c>
      <c r="AV130" s="1" t="str">
        <f t="shared" si="113"/>
        <v/>
      </c>
      <c r="AW130" s="1" t="str">
        <f t="shared" si="99"/>
        <v/>
      </c>
      <c r="AX130" s="1" t="str">
        <f t="shared" si="114"/>
        <v/>
      </c>
      <c r="AZ130" s="1">
        <f t="shared" si="80"/>
        <v>0.16000000000000003</v>
      </c>
      <c r="BA130" s="1">
        <f t="shared" si="81"/>
        <v>0.13100000000000001</v>
      </c>
      <c r="BB130" s="1">
        <f t="shared" si="82"/>
        <v>0.122</v>
      </c>
      <c r="BC130" s="1">
        <f t="shared" si="83"/>
        <v>0.39999999999999997</v>
      </c>
      <c r="BD130" s="1">
        <f t="shared" si="84"/>
        <v>0.13400000000000001</v>
      </c>
      <c r="BE130" s="1">
        <f t="shared" si="85"/>
        <v>7.6000000000000068E-2</v>
      </c>
      <c r="BF130" s="1">
        <f t="shared" si="86"/>
        <v>3.7000000000000033E-2</v>
      </c>
      <c r="BG130" s="1">
        <f t="shared" si="87"/>
        <v>1.9000000000000017E-2</v>
      </c>
      <c r="BH130" s="1">
        <f t="shared" si="88"/>
        <v>6.0000000000000053E-3</v>
      </c>
      <c r="BI130" s="1">
        <f t="shared" si="89"/>
        <v>2.0000000000000018E-3</v>
      </c>
      <c r="BJ130" s="1" t="str">
        <f t="shared" si="90"/>
        <v/>
      </c>
      <c r="BK130" s="1" t="str">
        <f t="shared" si="91"/>
        <v/>
      </c>
      <c r="BL130" s="1" t="str">
        <f t="shared" si="92"/>
        <v/>
      </c>
      <c r="BM130" s="1" t="str">
        <f t="shared" si="93"/>
        <v/>
      </c>
      <c r="BN130" s="1" t="str">
        <f t="shared" si="94"/>
        <v/>
      </c>
      <c r="BO130" s="1" t="str">
        <f t="shared" si="95"/>
        <v/>
      </c>
      <c r="BP130" s="1" t="str">
        <f t="shared" si="96"/>
        <v/>
      </c>
    </row>
    <row r="131" spans="1:68">
      <c r="A131" s="1">
        <f t="shared" si="97"/>
        <v>129</v>
      </c>
      <c r="B131" s="34"/>
      <c r="C131" s="1">
        <v>4</v>
      </c>
      <c r="D131" s="4">
        <f t="shared" si="77"/>
        <v>35</v>
      </c>
      <c r="E131" s="1" t="s">
        <v>502</v>
      </c>
      <c r="F131" s="1">
        <v>2</v>
      </c>
      <c r="G131" s="1" t="s">
        <v>13</v>
      </c>
      <c r="H131" s="1"/>
      <c r="I131" s="6">
        <v>1E-3</v>
      </c>
      <c r="J131" s="124">
        <v>2.927</v>
      </c>
      <c r="K131" s="1" t="s">
        <v>126</v>
      </c>
      <c r="L131" s="4" t="s">
        <v>15</v>
      </c>
      <c r="M131" s="36"/>
      <c r="N131" s="36"/>
      <c r="O131" s="23"/>
      <c r="P131" s="23">
        <v>3.1909999999999998</v>
      </c>
      <c r="Q131" s="23">
        <v>2.863</v>
      </c>
      <c r="R131" s="23">
        <v>2.8820000000000001</v>
      </c>
      <c r="S131" s="23">
        <v>2.57</v>
      </c>
      <c r="T131" s="23">
        <v>3.141</v>
      </c>
      <c r="U131" s="23">
        <v>3.0680000000000001</v>
      </c>
      <c r="V131" s="23">
        <v>3.0329999999999999</v>
      </c>
      <c r="W131" s="23">
        <v>3.008</v>
      </c>
      <c r="X131" s="23">
        <v>2.94</v>
      </c>
      <c r="Y131" s="23">
        <v>2.9329999999999998</v>
      </c>
      <c r="Z131" s="45"/>
      <c r="AA131" s="45"/>
      <c r="AB131" s="45"/>
      <c r="AC131" s="45"/>
      <c r="AD131" s="45"/>
      <c r="AE131" s="45"/>
      <c r="AF131" s="45"/>
      <c r="AH131" s="1">
        <f t="shared" si="98"/>
        <v>0.26399999999999979</v>
      </c>
      <c r="AI131" s="1">
        <f t="shared" si="100"/>
        <v>-6.4000000000000057E-2</v>
      </c>
      <c r="AJ131" s="1">
        <f t="shared" si="101"/>
        <v>-4.4999999999999929E-2</v>
      </c>
      <c r="AK131" s="1">
        <f t="shared" si="102"/>
        <v>-0.35700000000000021</v>
      </c>
      <c r="AL131" s="1">
        <f t="shared" si="103"/>
        <v>0.21399999999999997</v>
      </c>
      <c r="AM131" s="1">
        <f t="shared" si="104"/>
        <v>0.14100000000000001</v>
      </c>
      <c r="AN131" s="1">
        <f t="shared" si="105"/>
        <v>0.10599999999999987</v>
      </c>
      <c r="AO131" s="1">
        <f t="shared" si="106"/>
        <v>8.0999999999999961E-2</v>
      </c>
      <c r="AP131" s="1">
        <f t="shared" si="107"/>
        <v>1.2999999999999901E-2</v>
      </c>
      <c r="AQ131" s="1">
        <f t="shared" si="108"/>
        <v>5.9999999999997833E-3</v>
      </c>
      <c r="AR131" s="1" t="str">
        <f t="shared" si="109"/>
        <v/>
      </c>
      <c r="AS131" s="1" t="str">
        <f t="shared" si="110"/>
        <v/>
      </c>
      <c r="AT131" s="1" t="str">
        <f t="shared" si="111"/>
        <v/>
      </c>
      <c r="AU131" s="1" t="str">
        <f t="shared" si="112"/>
        <v/>
      </c>
      <c r="AV131" s="1" t="str">
        <f t="shared" si="113"/>
        <v/>
      </c>
      <c r="AW131" s="1" t="str">
        <f t="shared" si="99"/>
        <v/>
      </c>
      <c r="AX131" s="1" t="str">
        <f t="shared" si="114"/>
        <v/>
      </c>
      <c r="AZ131" s="1">
        <f t="shared" si="80"/>
        <v>0.26399999999999979</v>
      </c>
      <c r="BA131" s="1">
        <f t="shared" si="81"/>
        <v>6.4000000000000057E-2</v>
      </c>
      <c r="BB131" s="1">
        <f t="shared" si="82"/>
        <v>4.4999999999999929E-2</v>
      </c>
      <c r="BC131" s="1">
        <f t="shared" si="83"/>
        <v>0.35700000000000021</v>
      </c>
      <c r="BD131" s="1">
        <f t="shared" si="84"/>
        <v>0.21399999999999997</v>
      </c>
      <c r="BE131" s="1">
        <f t="shared" si="85"/>
        <v>0.14100000000000001</v>
      </c>
      <c r="BF131" s="1">
        <f t="shared" si="86"/>
        <v>0.10599999999999987</v>
      </c>
      <c r="BG131" s="1">
        <f t="shared" si="87"/>
        <v>8.0999999999999961E-2</v>
      </c>
      <c r="BH131" s="1">
        <f t="shared" si="88"/>
        <v>1.2999999999999901E-2</v>
      </c>
      <c r="BI131" s="1">
        <f t="shared" si="89"/>
        <v>5.9999999999997833E-3</v>
      </c>
      <c r="BJ131" s="1" t="str">
        <f t="shared" si="90"/>
        <v/>
      </c>
      <c r="BK131" s="1" t="str">
        <f t="shared" si="91"/>
        <v/>
      </c>
      <c r="BL131" s="1" t="str">
        <f t="shared" si="92"/>
        <v/>
      </c>
      <c r="BM131" s="1" t="str">
        <f t="shared" si="93"/>
        <v/>
      </c>
      <c r="BN131" s="1" t="str">
        <f t="shared" si="94"/>
        <v/>
      </c>
      <c r="BO131" s="1" t="str">
        <f t="shared" si="95"/>
        <v/>
      </c>
      <c r="BP131" s="1" t="str">
        <f t="shared" si="96"/>
        <v/>
      </c>
    </row>
    <row r="132" spans="1:68">
      <c r="A132" s="1">
        <f t="shared" si="97"/>
        <v>130</v>
      </c>
      <c r="B132" s="34"/>
      <c r="C132" s="1">
        <v>4</v>
      </c>
      <c r="D132" s="4">
        <f t="shared" ref="D132:D195" si="115">_xlfn.SWITCH(C132,1,12,2,12,3,35,4,35,5,35)</f>
        <v>35</v>
      </c>
      <c r="E132" s="1" t="s">
        <v>503</v>
      </c>
      <c r="F132" s="1">
        <v>2</v>
      </c>
      <c r="G132" s="1" t="s">
        <v>13</v>
      </c>
      <c r="H132" s="1"/>
      <c r="I132" s="6">
        <v>7.0999999999999994E-2</v>
      </c>
      <c r="J132" s="54">
        <v>7.0609999999999999</v>
      </c>
      <c r="K132" s="1" t="s">
        <v>126</v>
      </c>
      <c r="L132" s="10" t="s">
        <v>128</v>
      </c>
      <c r="M132" s="36"/>
      <c r="N132" s="36"/>
      <c r="O132" s="23"/>
      <c r="P132" s="23">
        <v>7.3230000000000004</v>
      </c>
      <c r="Q132" s="23">
        <v>7.09</v>
      </c>
      <c r="R132" s="23">
        <v>7.2370000000000001</v>
      </c>
      <c r="S132" s="23">
        <v>6.9080000000000004</v>
      </c>
      <c r="T132" s="23">
        <v>7.3719999999999999</v>
      </c>
      <c r="U132" s="23">
        <v>7.2939999999999996</v>
      </c>
      <c r="V132" s="23">
        <v>8.1280000000000001</v>
      </c>
      <c r="W132" s="23">
        <v>8.0939999999999994</v>
      </c>
      <c r="X132" s="23">
        <v>7.1790000000000003</v>
      </c>
      <c r="Y132" s="23">
        <v>7.1639999999999997</v>
      </c>
      <c r="Z132" s="45"/>
      <c r="AA132" s="45"/>
      <c r="AB132" s="45"/>
      <c r="AC132" s="45"/>
      <c r="AD132" s="45"/>
      <c r="AE132" s="45"/>
      <c r="AF132" s="45"/>
      <c r="AH132" s="1" t="str">
        <f t="shared" si="98"/>
        <v/>
      </c>
      <c r="AI132" s="1" t="str">
        <f t="shared" si="100"/>
        <v/>
      </c>
      <c r="AJ132" s="1" t="str">
        <f t="shared" si="101"/>
        <v/>
      </c>
      <c r="AK132" s="1" t="str">
        <f t="shared" si="102"/>
        <v/>
      </c>
      <c r="AL132" s="1" t="str">
        <f t="shared" si="103"/>
        <v/>
      </c>
      <c r="AM132" s="1" t="str">
        <f t="shared" si="104"/>
        <v/>
      </c>
      <c r="AN132" s="1" t="str">
        <f t="shared" si="105"/>
        <v/>
      </c>
      <c r="AO132" s="1" t="str">
        <f t="shared" si="106"/>
        <v/>
      </c>
      <c r="AP132" s="1" t="str">
        <f t="shared" si="107"/>
        <v/>
      </c>
      <c r="AQ132" s="1" t="str">
        <f t="shared" si="108"/>
        <v/>
      </c>
      <c r="AR132" s="1" t="str">
        <f t="shared" si="109"/>
        <v/>
      </c>
      <c r="AS132" s="1" t="str">
        <f t="shared" si="110"/>
        <v/>
      </c>
      <c r="AT132" s="1" t="str">
        <f t="shared" si="111"/>
        <v/>
      </c>
      <c r="AU132" s="1" t="str">
        <f t="shared" si="112"/>
        <v/>
      </c>
      <c r="AV132" s="1" t="str">
        <f t="shared" si="113"/>
        <v/>
      </c>
      <c r="AW132" s="1" t="str">
        <f t="shared" si="99"/>
        <v/>
      </c>
      <c r="AX132" s="1" t="str">
        <f t="shared" si="114"/>
        <v/>
      </c>
      <c r="AZ132" s="1" t="str">
        <f t="shared" ref="AZ132:AZ195" si="116">IF(AH132&lt;&gt;"",ABS(AH132),"")</f>
        <v/>
      </c>
      <c r="BA132" s="1" t="str">
        <f t="shared" ref="BA132:BA195" si="117">IF(AI132&lt;&gt;"",ABS(AI132),"")</f>
        <v/>
      </c>
      <c r="BB132" s="1" t="str">
        <f t="shared" ref="BB132:BB195" si="118">IF(AJ132&lt;&gt;"",ABS(AJ132),"")</f>
        <v/>
      </c>
      <c r="BC132" s="1" t="str">
        <f t="shared" ref="BC132:BC195" si="119">IF(AK132&lt;&gt;"",ABS(AK132),"")</f>
        <v/>
      </c>
      <c r="BD132" s="1" t="str">
        <f t="shared" ref="BD132:BD195" si="120">IF(AL132&lt;&gt;"",ABS(AL132),"")</f>
        <v/>
      </c>
      <c r="BE132" s="1" t="str">
        <f t="shared" ref="BE132:BE195" si="121">IF(AM132&lt;&gt;"",ABS(AM132),"")</f>
        <v/>
      </c>
      <c r="BF132" s="1" t="str">
        <f t="shared" ref="BF132:BF195" si="122">IF(AN132&lt;&gt;"",ABS(AN132),"")</f>
        <v/>
      </c>
      <c r="BG132" s="1" t="str">
        <f t="shared" ref="BG132:BG195" si="123">IF(AO132&lt;&gt;"",ABS(AO132),"")</f>
        <v/>
      </c>
      <c r="BH132" s="1" t="str">
        <f t="shared" ref="BH132:BH195" si="124">IF(AP132&lt;&gt;"",ABS(AP132),"")</f>
        <v/>
      </c>
      <c r="BI132" s="1" t="str">
        <f t="shared" ref="BI132:BI195" si="125">IF(AQ132&lt;&gt;"",ABS(AQ132),"")</f>
        <v/>
      </c>
      <c r="BJ132" s="1" t="str">
        <f t="shared" ref="BJ132:BJ195" si="126">IF(AR132&lt;&gt;"",ABS(AR132),"")</f>
        <v/>
      </c>
      <c r="BK132" s="1" t="str">
        <f t="shared" ref="BK132:BK195" si="127">IF(AS132&lt;&gt;"",ABS(AS132),"")</f>
        <v/>
      </c>
      <c r="BL132" s="1" t="str">
        <f t="shared" ref="BL132:BL195" si="128">IF(AT132&lt;&gt;"",ABS(AT132),"")</f>
        <v/>
      </c>
      <c r="BM132" s="1" t="str">
        <f t="shared" ref="BM132:BM195" si="129">IF(AU132&lt;&gt;"",ABS(AU132),"")</f>
        <v/>
      </c>
      <c r="BN132" s="1" t="str">
        <f t="shared" ref="BN132:BN195" si="130">IF(AV132&lt;&gt;"",ABS(AV132),"")</f>
        <v/>
      </c>
      <c r="BO132" s="1" t="str">
        <f t="shared" ref="BO132:BO195" si="131">IF(AW132&lt;&gt;"",ABS(AW132),"")</f>
        <v/>
      </c>
      <c r="BP132" s="1" t="str">
        <f t="shared" ref="BP132:BP195" si="132">IF(AX132&lt;&gt;"",ABS(AX132),"")</f>
        <v/>
      </c>
    </row>
    <row r="133" spans="1:68">
      <c r="A133" s="1">
        <f t="shared" si="97"/>
        <v>131</v>
      </c>
      <c r="B133" s="34"/>
      <c r="C133" s="1">
        <v>4</v>
      </c>
      <c r="D133" s="4">
        <f t="shared" si="115"/>
        <v>35</v>
      </c>
      <c r="E133" s="1" t="s">
        <v>503</v>
      </c>
      <c r="F133" s="1">
        <v>2</v>
      </c>
      <c r="G133" s="1" t="s">
        <v>13</v>
      </c>
      <c r="H133" s="1"/>
      <c r="I133" s="6">
        <v>0.108</v>
      </c>
      <c r="J133" s="40">
        <v>7.29</v>
      </c>
      <c r="K133" s="1" t="s">
        <v>126</v>
      </c>
      <c r="L133" s="4" t="s">
        <v>15</v>
      </c>
      <c r="M133" s="36"/>
      <c r="N133" s="36"/>
      <c r="O133" s="23"/>
      <c r="P133" s="23">
        <v>7.9290000000000003</v>
      </c>
      <c r="Q133" s="23">
        <v>7.9290000000000003</v>
      </c>
      <c r="R133" s="23">
        <v>8.1489999999999991</v>
      </c>
      <c r="S133" s="23">
        <v>7.9809999999999999</v>
      </c>
      <c r="T133" s="23">
        <v>7.9710000000000001</v>
      </c>
      <c r="U133" s="23">
        <v>7.9710000000000001</v>
      </c>
      <c r="V133" s="23">
        <v>7.8339999999999996</v>
      </c>
      <c r="W133" s="23">
        <v>7.819</v>
      </c>
      <c r="X133" s="23">
        <v>7.569</v>
      </c>
      <c r="Y133" s="23">
        <v>7.5330000000000004</v>
      </c>
      <c r="Z133" s="45"/>
      <c r="AA133" s="45"/>
      <c r="AB133" s="45"/>
      <c r="AC133" s="45"/>
      <c r="AD133" s="45"/>
      <c r="AE133" s="45"/>
      <c r="AF133" s="45"/>
      <c r="AH133" s="1">
        <f t="shared" si="98"/>
        <v>0.63900000000000023</v>
      </c>
      <c r="AI133" s="1">
        <f t="shared" si="100"/>
        <v>0.63900000000000023</v>
      </c>
      <c r="AJ133" s="1">
        <f t="shared" si="101"/>
        <v>0.8589999999999991</v>
      </c>
      <c r="AK133" s="1">
        <f t="shared" si="102"/>
        <v>0.69099999999999984</v>
      </c>
      <c r="AL133" s="1">
        <f t="shared" si="103"/>
        <v>0.68100000000000005</v>
      </c>
      <c r="AM133" s="1">
        <f t="shared" si="104"/>
        <v>0.68100000000000005</v>
      </c>
      <c r="AN133" s="1">
        <f t="shared" si="105"/>
        <v>0.54399999999999959</v>
      </c>
      <c r="AO133" s="1">
        <f t="shared" si="106"/>
        <v>0.52899999999999991</v>
      </c>
      <c r="AP133" s="1">
        <f t="shared" si="107"/>
        <v>0.27899999999999991</v>
      </c>
      <c r="AQ133" s="1">
        <f t="shared" si="108"/>
        <v>0.24300000000000033</v>
      </c>
      <c r="AR133" s="1" t="str">
        <f t="shared" si="109"/>
        <v/>
      </c>
      <c r="AS133" s="1" t="str">
        <f t="shared" si="110"/>
        <v/>
      </c>
      <c r="AT133" s="1" t="str">
        <f t="shared" si="111"/>
        <v/>
      </c>
      <c r="AU133" s="1" t="str">
        <f t="shared" si="112"/>
        <v/>
      </c>
      <c r="AV133" s="1" t="str">
        <f t="shared" si="113"/>
        <v/>
      </c>
      <c r="AW133" s="1" t="str">
        <f t="shared" si="99"/>
        <v/>
      </c>
      <c r="AX133" s="1" t="str">
        <f t="shared" si="114"/>
        <v/>
      </c>
      <c r="AZ133" s="1">
        <f t="shared" si="116"/>
        <v>0.63900000000000023</v>
      </c>
      <c r="BA133" s="1">
        <f t="shared" si="117"/>
        <v>0.63900000000000023</v>
      </c>
      <c r="BB133" s="1">
        <f t="shared" si="118"/>
        <v>0.8589999999999991</v>
      </c>
      <c r="BC133" s="1">
        <f t="shared" si="119"/>
        <v>0.69099999999999984</v>
      </c>
      <c r="BD133" s="1">
        <f t="shared" si="120"/>
        <v>0.68100000000000005</v>
      </c>
      <c r="BE133" s="1">
        <f t="shared" si="121"/>
        <v>0.68100000000000005</v>
      </c>
      <c r="BF133" s="1">
        <f t="shared" si="122"/>
        <v>0.54399999999999959</v>
      </c>
      <c r="BG133" s="1">
        <f t="shared" si="123"/>
        <v>0.52899999999999991</v>
      </c>
      <c r="BH133" s="1">
        <f t="shared" si="124"/>
        <v>0.27899999999999991</v>
      </c>
      <c r="BI133" s="1">
        <f t="shared" si="125"/>
        <v>0.24300000000000033</v>
      </c>
      <c r="BJ133" s="1" t="str">
        <f t="shared" si="126"/>
        <v/>
      </c>
      <c r="BK133" s="1" t="str">
        <f t="shared" si="127"/>
        <v/>
      </c>
      <c r="BL133" s="1" t="str">
        <f t="shared" si="128"/>
        <v/>
      </c>
      <c r="BM133" s="1" t="str">
        <f t="shared" si="129"/>
        <v/>
      </c>
      <c r="BN133" s="1" t="str">
        <f t="shared" si="130"/>
        <v/>
      </c>
      <c r="BO133" s="1" t="str">
        <f t="shared" si="131"/>
        <v/>
      </c>
      <c r="BP133" s="1" t="str">
        <f t="shared" si="132"/>
        <v/>
      </c>
    </row>
    <row r="134" spans="1:68">
      <c r="A134" s="1">
        <f t="shared" si="97"/>
        <v>132</v>
      </c>
      <c r="B134" s="34"/>
      <c r="C134" s="1">
        <v>4</v>
      </c>
      <c r="D134" s="4">
        <f t="shared" si="115"/>
        <v>35</v>
      </c>
      <c r="E134" s="1" t="s">
        <v>522</v>
      </c>
      <c r="F134" s="1">
        <v>2</v>
      </c>
      <c r="G134" s="1" t="s">
        <v>16</v>
      </c>
      <c r="H134" s="1"/>
      <c r="I134" s="6">
        <v>9.0999999999999998E-2</v>
      </c>
      <c r="J134" s="54">
        <v>7.4169999999999998</v>
      </c>
      <c r="K134" s="1" t="s">
        <v>126</v>
      </c>
      <c r="L134" s="10" t="s">
        <v>128</v>
      </c>
      <c r="M134" s="36"/>
      <c r="N134" s="36"/>
      <c r="O134" s="23"/>
      <c r="P134" s="23">
        <v>7.9420000000000002</v>
      </c>
      <c r="Q134" s="23">
        <v>7.9690000000000003</v>
      </c>
      <c r="R134" s="23">
        <v>7.4320000000000004</v>
      </c>
      <c r="S134" s="23">
        <v>7.3049999999999997</v>
      </c>
      <c r="T134" s="23">
        <v>7.8920000000000003</v>
      </c>
      <c r="U134" s="23">
        <v>7.9080000000000004</v>
      </c>
      <c r="V134" s="23">
        <v>7.8170000000000002</v>
      </c>
      <c r="W134" s="23">
        <v>7.806</v>
      </c>
      <c r="X134" s="23">
        <v>7.5640000000000001</v>
      </c>
      <c r="Y134" s="23">
        <v>7.548</v>
      </c>
      <c r="Z134" s="45"/>
      <c r="AA134" s="45"/>
      <c r="AB134" s="45"/>
      <c r="AC134" s="45"/>
      <c r="AD134" s="45"/>
      <c r="AE134" s="45"/>
      <c r="AF134" s="45"/>
      <c r="AH134" s="1" t="str">
        <f t="shared" si="98"/>
        <v/>
      </c>
      <c r="AI134" s="1" t="str">
        <f t="shared" si="100"/>
        <v/>
      </c>
      <c r="AJ134" s="1" t="str">
        <f t="shared" si="101"/>
        <v/>
      </c>
      <c r="AK134" s="1" t="str">
        <f t="shared" si="102"/>
        <v/>
      </c>
      <c r="AL134" s="1" t="str">
        <f t="shared" si="103"/>
        <v/>
      </c>
      <c r="AM134" s="1" t="str">
        <f t="shared" si="104"/>
        <v/>
      </c>
      <c r="AN134" s="1" t="str">
        <f t="shared" si="105"/>
        <v/>
      </c>
      <c r="AO134" s="1" t="str">
        <f t="shared" si="106"/>
        <v/>
      </c>
      <c r="AP134" s="1" t="str">
        <f t="shared" si="107"/>
        <v/>
      </c>
      <c r="AQ134" s="1" t="str">
        <f t="shared" si="108"/>
        <v/>
      </c>
      <c r="AR134" s="1" t="str">
        <f t="shared" si="109"/>
        <v/>
      </c>
      <c r="AS134" s="1" t="str">
        <f t="shared" si="110"/>
        <v/>
      </c>
      <c r="AT134" s="1" t="str">
        <f t="shared" si="111"/>
        <v/>
      </c>
      <c r="AU134" s="1" t="str">
        <f t="shared" si="112"/>
        <v/>
      </c>
      <c r="AV134" s="1" t="str">
        <f t="shared" si="113"/>
        <v/>
      </c>
      <c r="AW134" s="1" t="str">
        <f t="shared" si="99"/>
        <v/>
      </c>
      <c r="AX134" s="1" t="str">
        <f t="shared" si="114"/>
        <v/>
      </c>
      <c r="AZ134" s="1" t="str">
        <f t="shared" si="116"/>
        <v/>
      </c>
      <c r="BA134" s="1" t="str">
        <f t="shared" si="117"/>
        <v/>
      </c>
      <c r="BB134" s="1" t="str">
        <f t="shared" si="118"/>
        <v/>
      </c>
      <c r="BC134" s="1" t="str">
        <f t="shared" si="119"/>
        <v/>
      </c>
      <c r="BD134" s="1" t="str">
        <f t="shared" si="120"/>
        <v/>
      </c>
      <c r="BE134" s="1" t="str">
        <f t="shared" si="121"/>
        <v/>
      </c>
      <c r="BF134" s="1" t="str">
        <f t="shared" si="122"/>
        <v/>
      </c>
      <c r="BG134" s="1" t="str">
        <f t="shared" si="123"/>
        <v/>
      </c>
      <c r="BH134" s="1" t="str">
        <f t="shared" si="124"/>
        <v/>
      </c>
      <c r="BI134" s="1" t="str">
        <f t="shared" si="125"/>
        <v/>
      </c>
      <c r="BJ134" s="1" t="str">
        <f t="shared" si="126"/>
        <v/>
      </c>
      <c r="BK134" s="1" t="str">
        <f t="shared" si="127"/>
        <v/>
      </c>
      <c r="BL134" s="1" t="str">
        <f t="shared" si="128"/>
        <v/>
      </c>
      <c r="BM134" s="1" t="str">
        <f t="shared" si="129"/>
        <v/>
      </c>
      <c r="BN134" s="1" t="str">
        <f t="shared" si="130"/>
        <v/>
      </c>
      <c r="BO134" s="1" t="str">
        <f t="shared" si="131"/>
        <v/>
      </c>
      <c r="BP134" s="1" t="str">
        <f t="shared" si="132"/>
        <v/>
      </c>
    </row>
    <row r="135" spans="1:68">
      <c r="A135" s="1">
        <f t="shared" si="97"/>
        <v>133</v>
      </c>
      <c r="B135" s="34"/>
      <c r="C135" s="1">
        <v>4</v>
      </c>
      <c r="D135" s="4">
        <f t="shared" si="115"/>
        <v>35</v>
      </c>
      <c r="E135" s="1" t="s">
        <v>522</v>
      </c>
      <c r="F135" s="1">
        <v>2</v>
      </c>
      <c r="G135" s="1" t="s">
        <v>13</v>
      </c>
      <c r="H135" s="1"/>
      <c r="I135" s="6">
        <v>2E-3</v>
      </c>
      <c r="J135" s="124">
        <v>7.6909999999999998</v>
      </c>
      <c r="K135" s="1" t="s">
        <v>126</v>
      </c>
      <c r="L135" s="4" t="s">
        <v>15</v>
      </c>
      <c r="M135" s="36"/>
      <c r="N135" s="36"/>
      <c r="O135" s="23"/>
      <c r="P135" s="23">
        <v>7.8730000000000002</v>
      </c>
      <c r="Q135" s="23">
        <v>7.6379999999999999</v>
      </c>
      <c r="R135" s="45"/>
      <c r="S135" s="45"/>
      <c r="T135" s="23">
        <v>7.9269999999999996</v>
      </c>
      <c r="U135" s="23">
        <v>7.8369999999999997</v>
      </c>
      <c r="V135" s="23">
        <v>8.4819999999999993</v>
      </c>
      <c r="W135" s="23">
        <v>8.44</v>
      </c>
      <c r="X135" s="23">
        <v>7.6710000000000003</v>
      </c>
      <c r="Y135" s="23">
        <v>7.657</v>
      </c>
      <c r="Z135" s="45"/>
      <c r="AA135" s="45"/>
      <c r="AB135" s="45"/>
      <c r="AC135" s="45"/>
      <c r="AD135" s="45"/>
      <c r="AE135" s="45"/>
      <c r="AF135" s="45"/>
      <c r="AH135" s="1">
        <f t="shared" si="98"/>
        <v>0.18200000000000038</v>
      </c>
      <c r="AI135" s="1">
        <f t="shared" si="100"/>
        <v>-5.2999999999999936E-2</v>
      </c>
      <c r="AJ135" s="1" t="str">
        <f t="shared" si="101"/>
        <v/>
      </c>
      <c r="AK135" s="1" t="str">
        <f t="shared" si="102"/>
        <v/>
      </c>
      <c r="AL135" s="1">
        <f t="shared" si="103"/>
        <v>0.23599999999999977</v>
      </c>
      <c r="AM135" s="1">
        <f t="shared" si="104"/>
        <v>0.14599999999999991</v>
      </c>
      <c r="AN135" s="1">
        <f t="shared" si="105"/>
        <v>0.79099999999999948</v>
      </c>
      <c r="AO135" s="1">
        <f t="shared" si="106"/>
        <v>0.74899999999999967</v>
      </c>
      <c r="AP135" s="1">
        <f t="shared" si="107"/>
        <v>-1.9999999999999574E-2</v>
      </c>
      <c r="AQ135" s="1">
        <f t="shared" si="108"/>
        <v>-3.3999999999999808E-2</v>
      </c>
      <c r="AR135" s="1" t="str">
        <f t="shared" si="109"/>
        <v/>
      </c>
      <c r="AS135" s="1" t="str">
        <f t="shared" si="110"/>
        <v/>
      </c>
      <c r="AT135" s="1" t="str">
        <f t="shared" si="111"/>
        <v/>
      </c>
      <c r="AU135" s="1" t="str">
        <f t="shared" si="112"/>
        <v/>
      </c>
      <c r="AV135" s="1" t="str">
        <f t="shared" si="113"/>
        <v/>
      </c>
      <c r="AW135" s="1" t="str">
        <f t="shared" si="99"/>
        <v/>
      </c>
      <c r="AX135" s="1" t="str">
        <f t="shared" si="114"/>
        <v/>
      </c>
      <c r="AZ135" s="1">
        <f t="shared" si="116"/>
        <v>0.18200000000000038</v>
      </c>
      <c r="BA135" s="1">
        <f t="shared" si="117"/>
        <v>5.2999999999999936E-2</v>
      </c>
      <c r="BB135" s="1" t="str">
        <f t="shared" si="118"/>
        <v/>
      </c>
      <c r="BC135" s="1" t="str">
        <f t="shared" si="119"/>
        <v/>
      </c>
      <c r="BD135" s="1">
        <f t="shared" si="120"/>
        <v>0.23599999999999977</v>
      </c>
      <c r="BE135" s="1">
        <f t="shared" si="121"/>
        <v>0.14599999999999991</v>
      </c>
      <c r="BF135" s="1">
        <f t="shared" si="122"/>
        <v>0.79099999999999948</v>
      </c>
      <c r="BG135" s="1">
        <f t="shared" si="123"/>
        <v>0.74899999999999967</v>
      </c>
      <c r="BH135" s="1">
        <f t="shared" si="124"/>
        <v>1.9999999999999574E-2</v>
      </c>
      <c r="BI135" s="1">
        <f t="shared" si="125"/>
        <v>3.3999999999999808E-2</v>
      </c>
      <c r="BJ135" s="1" t="str">
        <f t="shared" si="126"/>
        <v/>
      </c>
      <c r="BK135" s="1" t="str">
        <f t="shared" si="127"/>
        <v/>
      </c>
      <c r="BL135" s="1" t="str">
        <f t="shared" si="128"/>
        <v/>
      </c>
      <c r="BM135" s="1" t="str">
        <f t="shared" si="129"/>
        <v/>
      </c>
      <c r="BN135" s="1" t="str">
        <f t="shared" si="130"/>
        <v/>
      </c>
      <c r="BO135" s="1" t="str">
        <f t="shared" si="131"/>
        <v/>
      </c>
      <c r="BP135" s="1" t="str">
        <f t="shared" si="132"/>
        <v/>
      </c>
    </row>
    <row r="136" spans="1:68">
      <c r="A136" s="1">
        <f t="shared" si="97"/>
        <v>134</v>
      </c>
      <c r="B136" s="34"/>
      <c r="C136" s="1">
        <v>4</v>
      </c>
      <c r="D136" s="4">
        <f t="shared" si="115"/>
        <v>35</v>
      </c>
      <c r="E136" s="1" t="s">
        <v>501</v>
      </c>
      <c r="F136" s="1">
        <v>2</v>
      </c>
      <c r="G136" s="1" t="s">
        <v>13</v>
      </c>
      <c r="H136" s="1" t="s">
        <v>345</v>
      </c>
      <c r="I136" s="123"/>
      <c r="J136" s="54">
        <v>7.7770000000000001</v>
      </c>
      <c r="K136" s="1" t="s">
        <v>126</v>
      </c>
      <c r="L136" s="10" t="s">
        <v>128</v>
      </c>
      <c r="M136" s="36"/>
      <c r="N136" s="36"/>
      <c r="O136" s="23"/>
      <c r="P136" s="23">
        <v>8.4629999999999992</v>
      </c>
      <c r="Q136" s="23">
        <v>8.1839999999999993</v>
      </c>
      <c r="R136" s="23">
        <v>7.87</v>
      </c>
      <c r="S136" s="23">
        <v>7.5709999999999997</v>
      </c>
      <c r="T136" s="23">
        <v>8.4480000000000004</v>
      </c>
      <c r="U136" s="23">
        <v>8.3849999999999998</v>
      </c>
      <c r="V136" s="23">
        <v>8.2040000000000006</v>
      </c>
      <c r="W136" s="23">
        <v>8.173</v>
      </c>
      <c r="X136" s="23">
        <v>7.9379999999999997</v>
      </c>
      <c r="Y136" s="23">
        <v>7.9249999999999998</v>
      </c>
      <c r="Z136" s="45"/>
      <c r="AA136" s="45"/>
      <c r="AB136" s="45"/>
      <c r="AC136" s="45"/>
      <c r="AD136" s="45"/>
      <c r="AE136" s="45"/>
      <c r="AF136" s="45"/>
      <c r="AH136" s="1" t="str">
        <f t="shared" si="98"/>
        <v/>
      </c>
      <c r="AI136" s="1" t="str">
        <f t="shared" si="100"/>
        <v/>
      </c>
      <c r="AJ136" s="1" t="str">
        <f t="shared" si="101"/>
        <v/>
      </c>
      <c r="AK136" s="1" t="str">
        <f t="shared" si="102"/>
        <v/>
      </c>
      <c r="AL136" s="1" t="str">
        <f t="shared" si="103"/>
        <v/>
      </c>
      <c r="AM136" s="1" t="str">
        <f t="shared" si="104"/>
        <v/>
      </c>
      <c r="AN136" s="1" t="str">
        <f t="shared" si="105"/>
        <v/>
      </c>
      <c r="AO136" s="1" t="str">
        <f t="shared" si="106"/>
        <v/>
      </c>
      <c r="AP136" s="1" t="str">
        <f t="shared" si="107"/>
        <v/>
      </c>
      <c r="AQ136" s="1" t="str">
        <f t="shared" si="108"/>
        <v/>
      </c>
      <c r="AR136" s="1" t="str">
        <f t="shared" si="109"/>
        <v/>
      </c>
      <c r="AS136" s="1" t="str">
        <f t="shared" si="110"/>
        <v/>
      </c>
      <c r="AT136" s="1" t="str">
        <f t="shared" si="111"/>
        <v/>
      </c>
      <c r="AU136" s="1" t="str">
        <f t="shared" si="112"/>
        <v/>
      </c>
      <c r="AV136" s="1" t="str">
        <f t="shared" si="113"/>
        <v/>
      </c>
      <c r="AW136" s="1" t="str">
        <f t="shared" si="99"/>
        <v/>
      </c>
      <c r="AX136" s="1" t="str">
        <f t="shared" si="114"/>
        <v/>
      </c>
      <c r="AZ136" s="1" t="str">
        <f t="shared" si="116"/>
        <v/>
      </c>
      <c r="BA136" s="1" t="str">
        <f t="shared" si="117"/>
        <v/>
      </c>
      <c r="BB136" s="1" t="str">
        <f t="shared" si="118"/>
        <v/>
      </c>
      <c r="BC136" s="1" t="str">
        <f t="shared" si="119"/>
        <v/>
      </c>
      <c r="BD136" s="1" t="str">
        <f t="shared" si="120"/>
        <v/>
      </c>
      <c r="BE136" s="1" t="str">
        <f t="shared" si="121"/>
        <v/>
      </c>
      <c r="BF136" s="1" t="str">
        <f t="shared" si="122"/>
        <v/>
      </c>
      <c r="BG136" s="1" t="str">
        <f t="shared" si="123"/>
        <v/>
      </c>
      <c r="BH136" s="1" t="str">
        <f t="shared" si="124"/>
        <v/>
      </c>
      <c r="BI136" s="1" t="str">
        <f t="shared" si="125"/>
        <v/>
      </c>
      <c r="BJ136" s="1" t="str">
        <f t="shared" si="126"/>
        <v/>
      </c>
      <c r="BK136" s="1" t="str">
        <f t="shared" si="127"/>
        <v/>
      </c>
      <c r="BL136" s="1" t="str">
        <f t="shared" si="128"/>
        <v/>
      </c>
      <c r="BM136" s="1" t="str">
        <f t="shared" si="129"/>
        <v/>
      </c>
      <c r="BN136" s="1" t="str">
        <f t="shared" si="130"/>
        <v/>
      </c>
      <c r="BO136" s="1" t="str">
        <f t="shared" si="131"/>
        <v/>
      </c>
      <c r="BP136" s="1" t="str">
        <f t="shared" si="132"/>
        <v/>
      </c>
    </row>
    <row r="137" spans="1:68">
      <c r="A137" s="1">
        <f t="shared" si="97"/>
        <v>135</v>
      </c>
      <c r="B137" s="34"/>
      <c r="C137" s="1">
        <v>4</v>
      </c>
      <c r="D137" s="4">
        <f t="shared" si="115"/>
        <v>35</v>
      </c>
      <c r="E137" s="1" t="s">
        <v>534</v>
      </c>
      <c r="F137" s="1">
        <v>4</v>
      </c>
      <c r="G137" s="1" t="s">
        <v>13</v>
      </c>
      <c r="H137" s="1"/>
      <c r="I137" s="123"/>
      <c r="J137" s="54">
        <v>6.4</v>
      </c>
      <c r="K137" s="1" t="s">
        <v>126</v>
      </c>
      <c r="L137" s="10" t="s">
        <v>128</v>
      </c>
      <c r="M137" s="36"/>
      <c r="N137" s="36"/>
      <c r="O137" s="23"/>
      <c r="P137" s="23">
        <v>6.7939999999999996</v>
      </c>
      <c r="Q137" s="23">
        <v>6.7969999999999997</v>
      </c>
      <c r="R137" s="23">
        <v>6.4269999999999996</v>
      </c>
      <c r="S137" s="23">
        <v>6.2480000000000002</v>
      </c>
      <c r="T137" s="23">
        <v>6.8040000000000003</v>
      </c>
      <c r="U137" s="23">
        <v>6.8090000000000002</v>
      </c>
      <c r="V137" s="23">
        <v>6.694</v>
      </c>
      <c r="W137" s="23">
        <v>6.6920000000000002</v>
      </c>
      <c r="X137" s="23">
        <v>6.5620000000000003</v>
      </c>
      <c r="Y137" s="23">
        <v>6.5529999999999999</v>
      </c>
      <c r="Z137" s="45"/>
      <c r="AA137" s="45"/>
      <c r="AB137" s="45"/>
      <c r="AC137" s="45"/>
      <c r="AD137" s="45"/>
      <c r="AE137" s="45"/>
      <c r="AF137" s="45"/>
      <c r="AH137" s="1" t="str">
        <f t="shared" si="98"/>
        <v/>
      </c>
      <c r="AI137" s="1" t="str">
        <f t="shared" si="100"/>
        <v/>
      </c>
      <c r="AJ137" s="1" t="str">
        <f t="shared" si="101"/>
        <v/>
      </c>
      <c r="AK137" s="1" t="str">
        <f t="shared" si="102"/>
        <v/>
      </c>
      <c r="AL137" s="1" t="str">
        <f t="shared" si="103"/>
        <v/>
      </c>
      <c r="AM137" s="1" t="str">
        <f t="shared" si="104"/>
        <v/>
      </c>
      <c r="AN137" s="1" t="str">
        <f t="shared" si="105"/>
        <v/>
      </c>
      <c r="AO137" s="1" t="str">
        <f t="shared" si="106"/>
        <v/>
      </c>
      <c r="AP137" s="1" t="str">
        <f t="shared" si="107"/>
        <v/>
      </c>
      <c r="AQ137" s="1" t="str">
        <f t="shared" si="108"/>
        <v/>
      </c>
      <c r="AR137" s="1" t="str">
        <f t="shared" si="109"/>
        <v/>
      </c>
      <c r="AS137" s="1" t="str">
        <f t="shared" si="110"/>
        <v/>
      </c>
      <c r="AT137" s="1" t="str">
        <f t="shared" si="111"/>
        <v/>
      </c>
      <c r="AU137" s="1" t="str">
        <f t="shared" si="112"/>
        <v/>
      </c>
      <c r="AV137" s="1" t="str">
        <f t="shared" si="113"/>
        <v/>
      </c>
      <c r="AW137" s="1" t="str">
        <f t="shared" si="99"/>
        <v/>
      </c>
      <c r="AX137" s="1" t="str">
        <f t="shared" si="114"/>
        <v/>
      </c>
      <c r="AZ137" s="1" t="str">
        <f t="shared" si="116"/>
        <v/>
      </c>
      <c r="BA137" s="1" t="str">
        <f t="shared" si="117"/>
        <v/>
      </c>
      <c r="BB137" s="1" t="str">
        <f t="shared" si="118"/>
        <v/>
      </c>
      <c r="BC137" s="1" t="str">
        <f t="shared" si="119"/>
        <v/>
      </c>
      <c r="BD137" s="1" t="str">
        <f t="shared" si="120"/>
        <v/>
      </c>
      <c r="BE137" s="1" t="str">
        <f t="shared" si="121"/>
        <v/>
      </c>
      <c r="BF137" s="1" t="str">
        <f t="shared" si="122"/>
        <v/>
      </c>
      <c r="BG137" s="1" t="str">
        <f t="shared" si="123"/>
        <v/>
      </c>
      <c r="BH137" s="1" t="str">
        <f t="shared" si="124"/>
        <v/>
      </c>
      <c r="BI137" s="1" t="str">
        <f t="shared" si="125"/>
        <v/>
      </c>
      <c r="BJ137" s="1" t="str">
        <f t="shared" si="126"/>
        <v/>
      </c>
      <c r="BK137" s="1" t="str">
        <f t="shared" si="127"/>
        <v/>
      </c>
      <c r="BL137" s="1" t="str">
        <f t="shared" si="128"/>
        <v/>
      </c>
      <c r="BM137" s="1" t="str">
        <f t="shared" si="129"/>
        <v/>
      </c>
      <c r="BN137" s="1" t="str">
        <f t="shared" si="130"/>
        <v/>
      </c>
      <c r="BO137" s="1" t="str">
        <f t="shared" si="131"/>
        <v/>
      </c>
      <c r="BP137" s="1" t="str">
        <f t="shared" si="132"/>
        <v/>
      </c>
    </row>
    <row r="138" spans="1:68">
      <c r="A138" s="1">
        <f t="shared" si="97"/>
        <v>136</v>
      </c>
      <c r="B138" s="34"/>
      <c r="C138" s="1">
        <v>4</v>
      </c>
      <c r="D138" s="4">
        <f t="shared" si="115"/>
        <v>35</v>
      </c>
      <c r="E138" s="1" t="s">
        <v>504</v>
      </c>
      <c r="F138" s="1">
        <v>4</v>
      </c>
      <c r="G138" s="1" t="s">
        <v>16</v>
      </c>
      <c r="H138" s="1"/>
      <c r="I138" s="123"/>
      <c r="J138" s="54">
        <v>7.09</v>
      </c>
      <c r="K138" s="1" t="s">
        <v>126</v>
      </c>
      <c r="L138" s="10" t="s">
        <v>128</v>
      </c>
      <c r="M138" s="36"/>
      <c r="N138" s="36"/>
      <c r="O138" s="23"/>
      <c r="P138" s="23">
        <v>7.4290000000000003</v>
      </c>
      <c r="Q138" s="23">
        <v>7.4029999999999996</v>
      </c>
      <c r="R138" s="23">
        <v>7.0819999999999999</v>
      </c>
      <c r="S138" s="23">
        <v>6.8789999999999996</v>
      </c>
      <c r="T138" s="23">
        <v>7.375</v>
      </c>
      <c r="U138" s="23">
        <v>7.3739999999999997</v>
      </c>
      <c r="V138" s="23">
        <v>7.3620000000000001</v>
      </c>
      <c r="W138" s="23">
        <v>7.3609999999999998</v>
      </c>
      <c r="X138" s="23">
        <v>7.1989999999999998</v>
      </c>
      <c r="Y138" s="23">
        <v>7.1929999999999996</v>
      </c>
      <c r="Z138" s="45"/>
      <c r="AA138" s="45"/>
      <c r="AB138" s="45"/>
      <c r="AC138" s="45"/>
      <c r="AD138" s="45"/>
      <c r="AE138" s="45"/>
      <c r="AF138" s="45"/>
      <c r="AH138" s="1" t="str">
        <f t="shared" si="98"/>
        <v/>
      </c>
      <c r="AI138" s="1" t="str">
        <f t="shared" si="100"/>
        <v/>
      </c>
      <c r="AJ138" s="1" t="str">
        <f t="shared" si="101"/>
        <v/>
      </c>
      <c r="AK138" s="1" t="str">
        <f t="shared" si="102"/>
        <v/>
      </c>
      <c r="AL138" s="1" t="str">
        <f t="shared" si="103"/>
        <v/>
      </c>
      <c r="AM138" s="1" t="str">
        <f t="shared" si="104"/>
        <v/>
      </c>
      <c r="AN138" s="1" t="str">
        <f t="shared" si="105"/>
        <v/>
      </c>
      <c r="AO138" s="1" t="str">
        <f t="shared" si="106"/>
        <v/>
      </c>
      <c r="AP138" s="1" t="str">
        <f t="shared" si="107"/>
        <v/>
      </c>
      <c r="AQ138" s="1" t="str">
        <f t="shared" si="108"/>
        <v/>
      </c>
      <c r="AR138" s="1" t="str">
        <f t="shared" si="109"/>
        <v/>
      </c>
      <c r="AS138" s="1" t="str">
        <f t="shared" si="110"/>
        <v/>
      </c>
      <c r="AT138" s="1" t="str">
        <f t="shared" si="111"/>
        <v/>
      </c>
      <c r="AU138" s="1" t="str">
        <f t="shared" si="112"/>
        <v/>
      </c>
      <c r="AV138" s="1" t="str">
        <f t="shared" si="113"/>
        <v/>
      </c>
      <c r="AW138" s="1" t="str">
        <f t="shared" si="99"/>
        <v/>
      </c>
      <c r="AX138" s="1" t="str">
        <f t="shared" si="114"/>
        <v/>
      </c>
      <c r="AZ138" s="1" t="str">
        <f t="shared" si="116"/>
        <v/>
      </c>
      <c r="BA138" s="1" t="str">
        <f t="shared" si="117"/>
        <v/>
      </c>
      <c r="BB138" s="1" t="str">
        <f t="shared" si="118"/>
        <v/>
      </c>
      <c r="BC138" s="1" t="str">
        <f t="shared" si="119"/>
        <v/>
      </c>
      <c r="BD138" s="1" t="str">
        <f t="shared" si="120"/>
        <v/>
      </c>
      <c r="BE138" s="1" t="str">
        <f t="shared" si="121"/>
        <v/>
      </c>
      <c r="BF138" s="1" t="str">
        <f t="shared" si="122"/>
        <v/>
      </c>
      <c r="BG138" s="1" t="str">
        <f t="shared" si="123"/>
        <v/>
      </c>
      <c r="BH138" s="1" t="str">
        <f t="shared" si="124"/>
        <v/>
      </c>
      <c r="BI138" s="1" t="str">
        <f t="shared" si="125"/>
        <v/>
      </c>
      <c r="BJ138" s="1" t="str">
        <f t="shared" si="126"/>
        <v/>
      </c>
      <c r="BK138" s="1" t="str">
        <f t="shared" si="127"/>
        <v/>
      </c>
      <c r="BL138" s="1" t="str">
        <f t="shared" si="128"/>
        <v/>
      </c>
      <c r="BM138" s="1" t="str">
        <f t="shared" si="129"/>
        <v/>
      </c>
      <c r="BN138" s="1" t="str">
        <f t="shared" si="130"/>
        <v/>
      </c>
      <c r="BO138" s="1" t="str">
        <f t="shared" si="131"/>
        <v/>
      </c>
      <c r="BP138" s="1" t="str">
        <f t="shared" si="132"/>
        <v/>
      </c>
    </row>
    <row r="139" spans="1:68">
      <c r="A139" s="1">
        <f t="shared" si="97"/>
        <v>137</v>
      </c>
      <c r="B139" s="34"/>
      <c r="C139" s="1">
        <v>4</v>
      </c>
      <c r="D139" s="4">
        <f t="shared" si="115"/>
        <v>35</v>
      </c>
      <c r="E139" s="1" t="s">
        <v>504</v>
      </c>
      <c r="F139" s="1">
        <v>4</v>
      </c>
      <c r="G139" s="1" t="s">
        <v>16</v>
      </c>
      <c r="H139" s="1"/>
      <c r="I139" s="123"/>
      <c r="J139" s="54">
        <v>7.9880000000000004</v>
      </c>
      <c r="K139" s="1" t="s">
        <v>126</v>
      </c>
      <c r="L139" s="10" t="s">
        <v>128</v>
      </c>
      <c r="M139" s="36"/>
      <c r="N139" s="36"/>
      <c r="O139" s="23"/>
      <c r="P139" s="23">
        <v>8.407</v>
      </c>
      <c r="Q139" s="23">
        <v>8.4030000000000005</v>
      </c>
      <c r="R139" s="23">
        <v>7.8840000000000003</v>
      </c>
      <c r="S139" s="23">
        <v>7.601</v>
      </c>
      <c r="T139" s="23">
        <v>8.4019999999999992</v>
      </c>
      <c r="U139" s="23">
        <v>8.4039999999999999</v>
      </c>
      <c r="V139" s="23">
        <v>8.2769999999999992</v>
      </c>
      <c r="W139" s="23">
        <v>8.27</v>
      </c>
      <c r="X139" s="23">
        <v>8.1479999999999997</v>
      </c>
      <c r="Y139" s="23">
        <v>8.1340000000000003</v>
      </c>
      <c r="Z139" s="45"/>
      <c r="AA139" s="45"/>
      <c r="AB139" s="45"/>
      <c r="AC139" s="45"/>
      <c r="AD139" s="45"/>
      <c r="AE139" s="45"/>
      <c r="AF139" s="45"/>
      <c r="AH139" s="1" t="str">
        <f t="shared" si="98"/>
        <v/>
      </c>
      <c r="AI139" s="1" t="str">
        <f t="shared" si="100"/>
        <v/>
      </c>
      <c r="AJ139" s="1" t="str">
        <f t="shared" si="101"/>
        <v/>
      </c>
      <c r="AK139" s="1" t="str">
        <f t="shared" si="102"/>
        <v/>
      </c>
      <c r="AL139" s="1" t="str">
        <f t="shared" si="103"/>
        <v/>
      </c>
      <c r="AM139" s="1" t="str">
        <f t="shared" si="104"/>
        <v/>
      </c>
      <c r="AN139" s="1" t="str">
        <f t="shared" si="105"/>
        <v/>
      </c>
      <c r="AO139" s="1" t="str">
        <f t="shared" si="106"/>
        <v/>
      </c>
      <c r="AP139" s="1" t="str">
        <f t="shared" si="107"/>
        <v/>
      </c>
      <c r="AQ139" s="1" t="str">
        <f t="shared" si="108"/>
        <v/>
      </c>
      <c r="AR139" s="1" t="str">
        <f t="shared" si="109"/>
        <v/>
      </c>
      <c r="AS139" s="1" t="str">
        <f t="shared" si="110"/>
        <v/>
      </c>
      <c r="AT139" s="1" t="str">
        <f t="shared" si="111"/>
        <v/>
      </c>
      <c r="AU139" s="1" t="str">
        <f t="shared" si="112"/>
        <v/>
      </c>
      <c r="AV139" s="1" t="str">
        <f t="shared" si="113"/>
        <v/>
      </c>
      <c r="AW139" s="1" t="str">
        <f t="shared" si="99"/>
        <v/>
      </c>
      <c r="AX139" s="1" t="str">
        <f t="shared" si="114"/>
        <v/>
      </c>
      <c r="AZ139" s="1" t="str">
        <f t="shared" si="116"/>
        <v/>
      </c>
      <c r="BA139" s="1" t="str">
        <f t="shared" si="117"/>
        <v/>
      </c>
      <c r="BB139" s="1" t="str">
        <f t="shared" si="118"/>
        <v/>
      </c>
      <c r="BC139" s="1" t="str">
        <f t="shared" si="119"/>
        <v/>
      </c>
      <c r="BD139" s="1" t="str">
        <f t="shared" si="120"/>
        <v/>
      </c>
      <c r="BE139" s="1" t="str">
        <f t="shared" si="121"/>
        <v/>
      </c>
      <c r="BF139" s="1" t="str">
        <f t="shared" si="122"/>
        <v/>
      </c>
      <c r="BG139" s="1" t="str">
        <f t="shared" si="123"/>
        <v/>
      </c>
      <c r="BH139" s="1" t="str">
        <f t="shared" si="124"/>
        <v/>
      </c>
      <c r="BI139" s="1" t="str">
        <f t="shared" si="125"/>
        <v/>
      </c>
      <c r="BJ139" s="1" t="str">
        <f t="shared" si="126"/>
        <v/>
      </c>
      <c r="BK139" s="1" t="str">
        <f t="shared" si="127"/>
        <v/>
      </c>
      <c r="BL139" s="1" t="str">
        <f t="shared" si="128"/>
        <v/>
      </c>
      <c r="BM139" s="1" t="str">
        <f t="shared" si="129"/>
        <v/>
      </c>
      <c r="BN139" s="1" t="str">
        <f t="shared" si="130"/>
        <v/>
      </c>
      <c r="BO139" s="1" t="str">
        <f t="shared" si="131"/>
        <v/>
      </c>
      <c r="BP139" s="1" t="str">
        <f t="shared" si="132"/>
        <v/>
      </c>
    </row>
    <row r="140" spans="1:68">
      <c r="A140" s="1">
        <f t="shared" si="97"/>
        <v>138</v>
      </c>
      <c r="B140" s="34" t="s">
        <v>560</v>
      </c>
      <c r="C140" s="1">
        <v>2</v>
      </c>
      <c r="D140" s="4">
        <f t="shared" si="115"/>
        <v>12</v>
      </c>
      <c r="E140" s="1" t="s">
        <v>544</v>
      </c>
      <c r="F140" s="1">
        <v>2</v>
      </c>
      <c r="G140" s="1" t="s">
        <v>13</v>
      </c>
      <c r="H140" s="1"/>
      <c r="I140" s="23">
        <v>4.0000000000000001E-3</v>
      </c>
      <c r="J140" s="40">
        <v>1.7100000000000002</v>
      </c>
      <c r="K140" s="23" t="s">
        <v>292</v>
      </c>
      <c r="L140" s="4" t="s">
        <v>15</v>
      </c>
      <c r="M140" s="23">
        <v>1.7010000000000003</v>
      </c>
      <c r="N140" s="23" t="s">
        <v>9</v>
      </c>
      <c r="O140" s="23"/>
      <c r="P140" s="23">
        <v>1.875</v>
      </c>
      <c r="Q140" s="23">
        <v>1.772</v>
      </c>
      <c r="R140" s="23">
        <v>1.663</v>
      </c>
      <c r="S140" s="23">
        <v>1.5620000000000001</v>
      </c>
      <c r="T140" s="23">
        <v>1.8620000000000001</v>
      </c>
      <c r="U140" s="23">
        <v>1.8520000000000001</v>
      </c>
      <c r="V140" s="23">
        <v>1.754</v>
      </c>
      <c r="W140" s="23">
        <v>1.752</v>
      </c>
      <c r="X140" s="23">
        <v>1.724</v>
      </c>
      <c r="Y140" s="23">
        <v>1.724</v>
      </c>
      <c r="Z140" s="45"/>
      <c r="AA140" s="45"/>
      <c r="AB140" s="45"/>
      <c r="AC140" s="45"/>
      <c r="AD140" s="45"/>
      <c r="AE140" s="45"/>
      <c r="AF140" s="45"/>
      <c r="AH140" s="1">
        <f t="shared" si="98"/>
        <v>0.16499999999999981</v>
      </c>
      <c r="AI140" s="1">
        <f t="shared" si="100"/>
        <v>6.1999999999999833E-2</v>
      </c>
      <c r="AJ140" s="1">
        <f t="shared" si="101"/>
        <v>-4.7000000000000153E-2</v>
      </c>
      <c r="AK140" s="1">
        <f t="shared" si="102"/>
        <v>-0.14800000000000013</v>
      </c>
      <c r="AL140" s="1">
        <f t="shared" si="103"/>
        <v>0.15199999999999991</v>
      </c>
      <c r="AM140" s="1">
        <f t="shared" si="104"/>
        <v>0.1419999999999999</v>
      </c>
      <c r="AN140" s="1">
        <f t="shared" si="105"/>
        <v>4.3999999999999817E-2</v>
      </c>
      <c r="AO140" s="1">
        <f t="shared" si="106"/>
        <v>4.1999999999999815E-2</v>
      </c>
      <c r="AP140" s="1">
        <f t="shared" si="107"/>
        <v>1.399999999999979E-2</v>
      </c>
      <c r="AQ140" s="1">
        <f t="shared" si="108"/>
        <v>1.399999999999979E-2</v>
      </c>
      <c r="AR140" s="1" t="str">
        <f t="shared" si="109"/>
        <v/>
      </c>
      <c r="AS140" s="1" t="str">
        <f t="shared" si="110"/>
        <v/>
      </c>
      <c r="AT140" s="1" t="str">
        <f t="shared" si="111"/>
        <v/>
      </c>
      <c r="AU140" s="1" t="str">
        <f t="shared" si="112"/>
        <v/>
      </c>
      <c r="AV140" s="1" t="str">
        <f t="shared" si="113"/>
        <v/>
      </c>
      <c r="AW140" s="1" t="str">
        <f t="shared" si="99"/>
        <v/>
      </c>
      <c r="AX140" s="1" t="str">
        <f t="shared" si="114"/>
        <v/>
      </c>
      <c r="AZ140" s="1">
        <f t="shared" si="116"/>
        <v>0.16499999999999981</v>
      </c>
      <c r="BA140" s="1">
        <f t="shared" si="117"/>
        <v>6.1999999999999833E-2</v>
      </c>
      <c r="BB140" s="1">
        <f t="shared" si="118"/>
        <v>4.7000000000000153E-2</v>
      </c>
      <c r="BC140" s="1">
        <f t="shared" si="119"/>
        <v>0.14800000000000013</v>
      </c>
      <c r="BD140" s="1">
        <f t="shared" si="120"/>
        <v>0.15199999999999991</v>
      </c>
      <c r="BE140" s="1">
        <f t="shared" si="121"/>
        <v>0.1419999999999999</v>
      </c>
      <c r="BF140" s="1">
        <f t="shared" si="122"/>
        <v>4.3999999999999817E-2</v>
      </c>
      <c r="BG140" s="1">
        <f t="shared" si="123"/>
        <v>4.1999999999999815E-2</v>
      </c>
      <c r="BH140" s="1">
        <f t="shared" si="124"/>
        <v>1.399999999999979E-2</v>
      </c>
      <c r="BI140" s="1">
        <f t="shared" si="125"/>
        <v>1.399999999999979E-2</v>
      </c>
      <c r="BJ140" s="1" t="str">
        <f t="shared" si="126"/>
        <v/>
      </c>
      <c r="BK140" s="1" t="str">
        <f t="shared" si="127"/>
        <v/>
      </c>
      <c r="BL140" s="1" t="str">
        <f t="shared" si="128"/>
        <v/>
      </c>
      <c r="BM140" s="1" t="str">
        <f t="shared" si="129"/>
        <v/>
      </c>
      <c r="BN140" s="1" t="str">
        <f t="shared" si="130"/>
        <v/>
      </c>
      <c r="BO140" s="1" t="str">
        <f t="shared" si="131"/>
        <v/>
      </c>
      <c r="BP140" s="1" t="str">
        <f t="shared" si="132"/>
        <v/>
      </c>
    </row>
    <row r="141" spans="1:68">
      <c r="A141" s="1">
        <f t="shared" si="97"/>
        <v>139</v>
      </c>
      <c r="B141" s="34"/>
      <c r="C141" s="1">
        <v>2</v>
      </c>
      <c r="D141" s="4">
        <f t="shared" si="115"/>
        <v>12</v>
      </c>
      <c r="E141" s="1" t="s">
        <v>546</v>
      </c>
      <c r="F141" s="1">
        <v>2</v>
      </c>
      <c r="G141" s="1" t="s">
        <v>16</v>
      </c>
      <c r="H141" s="1"/>
      <c r="I141" s="23">
        <v>1.0999999999999999E-2</v>
      </c>
      <c r="J141" s="40">
        <v>5.4339999999999993</v>
      </c>
      <c r="K141" s="23" t="s">
        <v>292</v>
      </c>
      <c r="L141" s="4" t="s">
        <v>15</v>
      </c>
      <c r="M141" s="23">
        <v>5.4569999999999981</v>
      </c>
      <c r="N141" s="23" t="s">
        <v>9</v>
      </c>
      <c r="O141" s="23"/>
      <c r="P141" s="23">
        <v>5.8449999999999998</v>
      </c>
      <c r="Q141" s="23">
        <v>5.7629999999999999</v>
      </c>
      <c r="R141" s="23">
        <v>5.5250000000000004</v>
      </c>
      <c r="S141" s="23">
        <v>5.4240000000000004</v>
      </c>
      <c r="T141" s="23">
        <v>5.7279999999999998</v>
      </c>
      <c r="U141" s="23">
        <v>5.7190000000000003</v>
      </c>
      <c r="V141" s="23">
        <v>5.5979999999999999</v>
      </c>
      <c r="W141" s="23">
        <v>5.5970000000000004</v>
      </c>
      <c r="X141" s="23">
        <v>5.47</v>
      </c>
      <c r="Y141" s="23">
        <v>5.4690000000000003</v>
      </c>
      <c r="Z141" s="45"/>
      <c r="AA141" s="45"/>
      <c r="AB141" s="45"/>
      <c r="AC141" s="45"/>
      <c r="AD141" s="45"/>
      <c r="AE141" s="45"/>
      <c r="AF141" s="45"/>
      <c r="AH141" s="1">
        <f t="shared" si="98"/>
        <v>0.41100000000000048</v>
      </c>
      <c r="AI141" s="1">
        <f t="shared" si="100"/>
        <v>0.32900000000000063</v>
      </c>
      <c r="AJ141" s="1">
        <f t="shared" si="101"/>
        <v>9.100000000000108E-2</v>
      </c>
      <c r="AK141" s="1">
        <f t="shared" si="102"/>
        <v>-9.9999999999988987E-3</v>
      </c>
      <c r="AL141" s="1">
        <f t="shared" si="103"/>
        <v>0.29400000000000048</v>
      </c>
      <c r="AM141" s="1">
        <f t="shared" si="104"/>
        <v>0.28500000000000103</v>
      </c>
      <c r="AN141" s="1">
        <f t="shared" si="105"/>
        <v>0.16400000000000059</v>
      </c>
      <c r="AO141" s="1">
        <f t="shared" si="106"/>
        <v>0.16300000000000114</v>
      </c>
      <c r="AP141" s="1">
        <f t="shared" si="107"/>
        <v>3.6000000000000476E-2</v>
      </c>
      <c r="AQ141" s="1">
        <f t="shared" si="108"/>
        <v>3.500000000000103E-2</v>
      </c>
      <c r="AR141" s="1" t="str">
        <f t="shared" si="109"/>
        <v/>
      </c>
      <c r="AS141" s="1" t="str">
        <f t="shared" si="110"/>
        <v/>
      </c>
      <c r="AT141" s="1" t="str">
        <f t="shared" si="111"/>
        <v/>
      </c>
      <c r="AU141" s="1" t="str">
        <f t="shared" si="112"/>
        <v/>
      </c>
      <c r="AV141" s="1" t="str">
        <f t="shared" si="113"/>
        <v/>
      </c>
      <c r="AW141" s="1" t="str">
        <f t="shared" si="99"/>
        <v/>
      </c>
      <c r="AX141" s="1" t="str">
        <f t="shared" si="114"/>
        <v/>
      </c>
      <c r="AZ141" s="1">
        <f t="shared" si="116"/>
        <v>0.41100000000000048</v>
      </c>
      <c r="BA141" s="1">
        <f t="shared" si="117"/>
        <v>0.32900000000000063</v>
      </c>
      <c r="BB141" s="1">
        <f t="shared" si="118"/>
        <v>9.100000000000108E-2</v>
      </c>
      <c r="BC141" s="1">
        <f t="shared" si="119"/>
        <v>9.9999999999988987E-3</v>
      </c>
      <c r="BD141" s="1">
        <f t="shared" si="120"/>
        <v>0.29400000000000048</v>
      </c>
      <c r="BE141" s="1">
        <f t="shared" si="121"/>
        <v>0.28500000000000103</v>
      </c>
      <c r="BF141" s="1">
        <f t="shared" si="122"/>
        <v>0.16400000000000059</v>
      </c>
      <c r="BG141" s="1">
        <f t="shared" si="123"/>
        <v>0.16300000000000114</v>
      </c>
      <c r="BH141" s="1">
        <f t="shared" si="124"/>
        <v>3.6000000000000476E-2</v>
      </c>
      <c r="BI141" s="1">
        <f t="shared" si="125"/>
        <v>3.500000000000103E-2</v>
      </c>
      <c r="BJ141" s="1" t="str">
        <f t="shared" si="126"/>
        <v/>
      </c>
      <c r="BK141" s="1" t="str">
        <f t="shared" si="127"/>
        <v/>
      </c>
      <c r="BL141" s="1" t="str">
        <f t="shared" si="128"/>
        <v/>
      </c>
      <c r="BM141" s="1" t="str">
        <f t="shared" si="129"/>
        <v/>
      </c>
      <c r="BN141" s="1" t="str">
        <f t="shared" si="130"/>
        <v/>
      </c>
      <c r="BO141" s="1" t="str">
        <f t="shared" si="131"/>
        <v/>
      </c>
      <c r="BP141" s="1" t="str">
        <f t="shared" si="132"/>
        <v/>
      </c>
    </row>
    <row r="142" spans="1:68">
      <c r="A142" s="1">
        <f t="shared" si="97"/>
        <v>140</v>
      </c>
      <c r="B142" s="34"/>
      <c r="C142" s="1">
        <v>2</v>
      </c>
      <c r="D142" s="4">
        <f t="shared" si="115"/>
        <v>12</v>
      </c>
      <c r="E142" s="1" t="s">
        <v>546</v>
      </c>
      <c r="F142" s="1">
        <v>2</v>
      </c>
      <c r="G142" s="1" t="s">
        <v>16</v>
      </c>
      <c r="H142" s="1"/>
      <c r="I142" s="23">
        <v>3.5999999999999997E-2</v>
      </c>
      <c r="J142" s="40">
        <v>5.8310000000000013</v>
      </c>
      <c r="K142" s="23" t="s">
        <v>292</v>
      </c>
      <c r="L142" s="4" t="s">
        <v>15</v>
      </c>
      <c r="M142" s="23">
        <v>5.8390000000000013</v>
      </c>
      <c r="N142" s="23" t="s">
        <v>9</v>
      </c>
      <c r="O142" s="23"/>
      <c r="P142" s="23">
        <v>6.2169999999999996</v>
      </c>
      <c r="Q142" s="23">
        <v>6.133</v>
      </c>
      <c r="R142" s="23">
        <v>5.8840000000000003</v>
      </c>
      <c r="S142" s="23">
        <v>5.7830000000000004</v>
      </c>
      <c r="T142" s="23">
        <v>6.11</v>
      </c>
      <c r="U142" s="23">
        <v>6.101</v>
      </c>
      <c r="V142" s="23">
        <v>5.9770000000000003</v>
      </c>
      <c r="W142" s="23">
        <v>5.976</v>
      </c>
      <c r="X142" s="23">
        <v>5.8639999999999999</v>
      </c>
      <c r="Y142" s="23">
        <v>5.8630000000000004</v>
      </c>
      <c r="Z142" s="45"/>
      <c r="AA142" s="45"/>
      <c r="AB142" s="45"/>
      <c r="AC142" s="45"/>
      <c r="AD142" s="45"/>
      <c r="AE142" s="45"/>
      <c r="AF142" s="45"/>
      <c r="AH142" s="1">
        <f t="shared" si="98"/>
        <v>0.38599999999999834</v>
      </c>
      <c r="AI142" s="1">
        <f t="shared" si="100"/>
        <v>0.30199999999999871</v>
      </c>
      <c r="AJ142" s="1">
        <f t="shared" si="101"/>
        <v>5.2999999999999048E-2</v>
      </c>
      <c r="AK142" s="1">
        <f t="shared" si="102"/>
        <v>-4.8000000000000931E-2</v>
      </c>
      <c r="AL142" s="1">
        <f t="shared" si="103"/>
        <v>0.27899999999999903</v>
      </c>
      <c r="AM142" s="1">
        <f t="shared" si="104"/>
        <v>0.26999999999999869</v>
      </c>
      <c r="AN142" s="1">
        <f t="shared" si="105"/>
        <v>0.14599999999999902</v>
      </c>
      <c r="AO142" s="1">
        <f t="shared" si="106"/>
        <v>0.14499999999999869</v>
      </c>
      <c r="AP142" s="1">
        <f t="shared" si="107"/>
        <v>3.2999999999998586E-2</v>
      </c>
      <c r="AQ142" s="1">
        <f t="shared" si="108"/>
        <v>3.199999999999914E-2</v>
      </c>
      <c r="AR142" s="1" t="str">
        <f t="shared" si="109"/>
        <v/>
      </c>
      <c r="AS142" s="1" t="str">
        <f t="shared" si="110"/>
        <v/>
      </c>
      <c r="AT142" s="1" t="str">
        <f t="shared" si="111"/>
        <v/>
      </c>
      <c r="AU142" s="1" t="str">
        <f t="shared" si="112"/>
        <v/>
      </c>
      <c r="AV142" s="1" t="str">
        <f t="shared" si="113"/>
        <v/>
      </c>
      <c r="AW142" s="1" t="str">
        <f t="shared" si="99"/>
        <v/>
      </c>
      <c r="AX142" s="1" t="str">
        <f t="shared" si="114"/>
        <v/>
      </c>
      <c r="AZ142" s="1">
        <f t="shared" si="116"/>
        <v>0.38599999999999834</v>
      </c>
      <c r="BA142" s="1">
        <f t="shared" si="117"/>
        <v>0.30199999999999871</v>
      </c>
      <c r="BB142" s="1">
        <f t="shared" si="118"/>
        <v>5.2999999999999048E-2</v>
      </c>
      <c r="BC142" s="1">
        <f t="shared" si="119"/>
        <v>4.8000000000000931E-2</v>
      </c>
      <c r="BD142" s="1">
        <f t="shared" si="120"/>
        <v>0.27899999999999903</v>
      </c>
      <c r="BE142" s="1">
        <f t="shared" si="121"/>
        <v>0.26999999999999869</v>
      </c>
      <c r="BF142" s="1">
        <f t="shared" si="122"/>
        <v>0.14599999999999902</v>
      </c>
      <c r="BG142" s="1">
        <f t="shared" si="123"/>
        <v>0.14499999999999869</v>
      </c>
      <c r="BH142" s="1">
        <f t="shared" si="124"/>
        <v>3.2999999999998586E-2</v>
      </c>
      <c r="BI142" s="1">
        <f t="shared" si="125"/>
        <v>3.199999999999914E-2</v>
      </c>
      <c r="BJ142" s="1" t="str">
        <f t="shared" si="126"/>
        <v/>
      </c>
      <c r="BK142" s="1" t="str">
        <f t="shared" si="127"/>
        <v/>
      </c>
      <c r="BL142" s="1" t="str">
        <f t="shared" si="128"/>
        <v/>
      </c>
      <c r="BM142" s="1" t="str">
        <f t="shared" si="129"/>
        <v/>
      </c>
      <c r="BN142" s="1" t="str">
        <f t="shared" si="130"/>
        <v/>
      </c>
      <c r="BO142" s="1" t="str">
        <f t="shared" si="131"/>
        <v/>
      </c>
      <c r="BP142" s="1" t="str">
        <f t="shared" si="132"/>
        <v/>
      </c>
    </row>
    <row r="143" spans="1:68">
      <c r="A143" s="1">
        <f t="shared" si="97"/>
        <v>141</v>
      </c>
      <c r="B143" s="34"/>
      <c r="C143" s="1">
        <v>2</v>
      </c>
      <c r="D143" s="4">
        <f t="shared" si="115"/>
        <v>12</v>
      </c>
      <c r="E143" s="1" t="s">
        <v>546</v>
      </c>
      <c r="F143" s="1">
        <v>2</v>
      </c>
      <c r="G143" s="1" t="s">
        <v>16</v>
      </c>
      <c r="H143" s="1"/>
      <c r="I143" s="23">
        <v>0.04</v>
      </c>
      <c r="J143" s="40">
        <v>6.2009999999999996</v>
      </c>
      <c r="K143" s="23" t="s">
        <v>292</v>
      </c>
      <c r="L143" s="4" t="s">
        <v>15</v>
      </c>
      <c r="M143" s="23">
        <v>6.2299999999999995</v>
      </c>
      <c r="N143" s="23" t="s">
        <v>9</v>
      </c>
      <c r="O143" s="23"/>
      <c r="P143" s="23">
        <v>6.64</v>
      </c>
      <c r="Q143" s="23">
        <v>6.57</v>
      </c>
      <c r="R143" s="45"/>
      <c r="S143" s="45"/>
      <c r="T143" s="45"/>
      <c r="U143" s="45"/>
      <c r="V143" s="23">
        <v>6.4029999999999996</v>
      </c>
      <c r="W143" s="23">
        <v>6.4029999999999996</v>
      </c>
      <c r="X143" s="23">
        <v>6.2439999999999998</v>
      </c>
      <c r="Y143" s="23">
        <v>6.242</v>
      </c>
      <c r="Z143" s="45"/>
      <c r="AA143" s="45"/>
      <c r="AB143" s="45"/>
      <c r="AC143" s="45"/>
      <c r="AD143" s="45"/>
      <c r="AE143" s="45"/>
      <c r="AF143" s="45"/>
      <c r="AH143" s="1">
        <f t="shared" si="98"/>
        <v>0.43900000000000006</v>
      </c>
      <c r="AI143" s="1">
        <f t="shared" si="100"/>
        <v>0.36900000000000066</v>
      </c>
      <c r="AJ143" s="1" t="str">
        <f t="shared" si="101"/>
        <v/>
      </c>
      <c r="AK143" s="1" t="str">
        <f t="shared" si="102"/>
        <v/>
      </c>
      <c r="AL143" s="1" t="str">
        <f t="shared" si="103"/>
        <v/>
      </c>
      <c r="AM143" s="1" t="str">
        <f t="shared" si="104"/>
        <v/>
      </c>
      <c r="AN143" s="1">
        <f t="shared" si="105"/>
        <v>0.20199999999999996</v>
      </c>
      <c r="AO143" s="1">
        <f t="shared" si="106"/>
        <v>0.20199999999999996</v>
      </c>
      <c r="AP143" s="1">
        <f t="shared" si="107"/>
        <v>4.3000000000000149E-2</v>
      </c>
      <c r="AQ143" s="1">
        <f t="shared" si="108"/>
        <v>4.1000000000000369E-2</v>
      </c>
      <c r="AR143" s="1" t="str">
        <f t="shared" si="109"/>
        <v/>
      </c>
      <c r="AS143" s="1" t="str">
        <f t="shared" si="110"/>
        <v/>
      </c>
      <c r="AT143" s="1" t="str">
        <f t="shared" si="111"/>
        <v/>
      </c>
      <c r="AU143" s="1" t="str">
        <f t="shared" si="112"/>
        <v/>
      </c>
      <c r="AV143" s="1" t="str">
        <f t="shared" si="113"/>
        <v/>
      </c>
      <c r="AW143" s="1" t="str">
        <f t="shared" si="99"/>
        <v/>
      </c>
      <c r="AX143" s="1" t="str">
        <f t="shared" si="114"/>
        <v/>
      </c>
      <c r="AZ143" s="1">
        <f t="shared" si="116"/>
        <v>0.43900000000000006</v>
      </c>
      <c r="BA143" s="1">
        <f t="shared" si="117"/>
        <v>0.36900000000000066</v>
      </c>
      <c r="BB143" s="1" t="str">
        <f t="shared" si="118"/>
        <v/>
      </c>
      <c r="BC143" s="1" t="str">
        <f t="shared" si="119"/>
        <v/>
      </c>
      <c r="BD143" s="1" t="str">
        <f t="shared" si="120"/>
        <v/>
      </c>
      <c r="BE143" s="1" t="str">
        <f t="shared" si="121"/>
        <v/>
      </c>
      <c r="BF143" s="1">
        <f t="shared" si="122"/>
        <v>0.20199999999999996</v>
      </c>
      <c r="BG143" s="1">
        <f t="shared" si="123"/>
        <v>0.20199999999999996</v>
      </c>
      <c r="BH143" s="1">
        <f t="shared" si="124"/>
        <v>4.3000000000000149E-2</v>
      </c>
      <c r="BI143" s="1">
        <f t="shared" si="125"/>
        <v>4.1000000000000369E-2</v>
      </c>
      <c r="BJ143" s="1" t="str">
        <f t="shared" si="126"/>
        <v/>
      </c>
      <c r="BK143" s="1" t="str">
        <f t="shared" si="127"/>
        <v/>
      </c>
      <c r="BL143" s="1" t="str">
        <f t="shared" si="128"/>
        <v/>
      </c>
      <c r="BM143" s="1" t="str">
        <f t="shared" si="129"/>
        <v/>
      </c>
      <c r="BN143" s="1" t="str">
        <f t="shared" si="130"/>
        <v/>
      </c>
      <c r="BO143" s="1" t="str">
        <f t="shared" si="131"/>
        <v/>
      </c>
      <c r="BP143" s="1" t="str">
        <f t="shared" si="132"/>
        <v/>
      </c>
    </row>
    <row r="144" spans="1:68">
      <c r="A144" s="1">
        <f t="shared" si="97"/>
        <v>142</v>
      </c>
      <c r="B144" s="34"/>
      <c r="C144" s="1">
        <v>2</v>
      </c>
      <c r="D144" s="4">
        <f t="shared" si="115"/>
        <v>12</v>
      </c>
      <c r="E144" s="1" t="s">
        <v>546</v>
      </c>
      <c r="F144" s="1">
        <v>2</v>
      </c>
      <c r="G144" s="1" t="s">
        <v>229</v>
      </c>
      <c r="H144" s="1"/>
      <c r="I144" s="23">
        <v>1.4E-2</v>
      </c>
      <c r="J144" s="40">
        <v>6.3650000000000002</v>
      </c>
      <c r="K144" s="23" t="s">
        <v>292</v>
      </c>
      <c r="L144" s="4" t="s">
        <v>15</v>
      </c>
      <c r="M144" s="23">
        <v>6.3820000000000006</v>
      </c>
      <c r="N144" s="23" t="s">
        <v>9</v>
      </c>
      <c r="O144" s="23"/>
      <c r="P144" s="45"/>
      <c r="Q144" s="45"/>
      <c r="R144" s="45"/>
      <c r="S144" s="45"/>
      <c r="T144" s="45"/>
      <c r="U144" s="45"/>
      <c r="V144" s="23">
        <v>6.5049999999999999</v>
      </c>
      <c r="W144" s="23">
        <v>6.5069999999999997</v>
      </c>
      <c r="X144" s="23">
        <v>6.3890000000000002</v>
      </c>
      <c r="Y144" s="23">
        <v>6.3869999999999996</v>
      </c>
      <c r="Z144" s="45"/>
      <c r="AA144" s="45"/>
      <c r="AB144" s="45"/>
      <c r="AC144" s="45"/>
      <c r="AD144" s="45"/>
      <c r="AE144" s="45"/>
      <c r="AF144" s="45"/>
      <c r="AH144" s="1" t="str">
        <f t="shared" si="98"/>
        <v/>
      </c>
      <c r="AI144" s="1" t="str">
        <f t="shared" si="100"/>
        <v/>
      </c>
      <c r="AJ144" s="1" t="str">
        <f t="shared" si="101"/>
        <v/>
      </c>
      <c r="AK144" s="1" t="str">
        <f t="shared" si="102"/>
        <v/>
      </c>
      <c r="AL144" s="1" t="str">
        <f t="shared" si="103"/>
        <v/>
      </c>
      <c r="AM144" s="1" t="str">
        <f t="shared" si="104"/>
        <v/>
      </c>
      <c r="AN144" s="1">
        <f t="shared" si="105"/>
        <v>0.13999999999999968</v>
      </c>
      <c r="AO144" s="1">
        <f t="shared" si="106"/>
        <v>0.14199999999999946</v>
      </c>
      <c r="AP144" s="1">
        <f t="shared" si="107"/>
        <v>2.4000000000000021E-2</v>
      </c>
      <c r="AQ144" s="1">
        <f t="shared" si="108"/>
        <v>2.1999999999999353E-2</v>
      </c>
      <c r="AR144" s="1" t="str">
        <f t="shared" si="109"/>
        <v/>
      </c>
      <c r="AS144" s="1" t="str">
        <f t="shared" si="110"/>
        <v/>
      </c>
      <c r="AT144" s="1" t="str">
        <f t="shared" si="111"/>
        <v/>
      </c>
      <c r="AU144" s="1" t="str">
        <f t="shared" si="112"/>
        <v/>
      </c>
      <c r="AV144" s="1" t="str">
        <f t="shared" si="113"/>
        <v/>
      </c>
      <c r="AW144" s="1" t="str">
        <f t="shared" si="99"/>
        <v/>
      </c>
      <c r="AX144" s="1" t="str">
        <f t="shared" si="114"/>
        <v/>
      </c>
      <c r="AZ144" s="1" t="str">
        <f t="shared" si="116"/>
        <v/>
      </c>
      <c r="BA144" s="1" t="str">
        <f t="shared" si="117"/>
        <v/>
      </c>
      <c r="BB144" s="1" t="str">
        <f t="shared" si="118"/>
        <v/>
      </c>
      <c r="BC144" s="1" t="str">
        <f t="shared" si="119"/>
        <v/>
      </c>
      <c r="BD144" s="1" t="str">
        <f t="shared" si="120"/>
        <v/>
      </c>
      <c r="BE144" s="1" t="str">
        <f t="shared" si="121"/>
        <v/>
      </c>
      <c r="BF144" s="1">
        <f t="shared" si="122"/>
        <v>0.13999999999999968</v>
      </c>
      <c r="BG144" s="1">
        <f t="shared" si="123"/>
        <v>0.14199999999999946</v>
      </c>
      <c r="BH144" s="1">
        <f t="shared" si="124"/>
        <v>2.4000000000000021E-2</v>
      </c>
      <c r="BI144" s="1">
        <f t="shared" si="125"/>
        <v>2.1999999999999353E-2</v>
      </c>
      <c r="BJ144" s="1" t="str">
        <f t="shared" si="126"/>
        <v/>
      </c>
      <c r="BK144" s="1" t="str">
        <f t="shared" si="127"/>
        <v/>
      </c>
      <c r="BL144" s="1" t="str">
        <f t="shared" si="128"/>
        <v/>
      </c>
      <c r="BM144" s="1" t="str">
        <f t="shared" si="129"/>
        <v/>
      </c>
      <c r="BN144" s="1" t="str">
        <f t="shared" si="130"/>
        <v/>
      </c>
      <c r="BO144" s="1" t="str">
        <f t="shared" si="131"/>
        <v/>
      </c>
      <c r="BP144" s="1" t="str">
        <f t="shared" si="132"/>
        <v/>
      </c>
    </row>
    <row r="145" spans="1:68">
      <c r="A145" s="1">
        <f t="shared" si="97"/>
        <v>143</v>
      </c>
      <c r="B145" s="34"/>
      <c r="C145" s="1">
        <v>2</v>
      </c>
      <c r="D145" s="4">
        <f t="shared" si="115"/>
        <v>12</v>
      </c>
      <c r="E145" s="1" t="s">
        <v>544</v>
      </c>
      <c r="F145" s="1">
        <v>2</v>
      </c>
      <c r="G145" s="1" t="s">
        <v>229</v>
      </c>
      <c r="H145" s="1"/>
      <c r="I145" s="23">
        <v>8.0000000000000002E-3</v>
      </c>
      <c r="J145" s="40">
        <v>6.4349999999999996</v>
      </c>
      <c r="K145" s="23" t="s">
        <v>292</v>
      </c>
      <c r="L145" s="4" t="s">
        <v>15</v>
      </c>
      <c r="M145" s="23">
        <v>6.4389999999999992</v>
      </c>
      <c r="N145" s="23" t="s">
        <v>9</v>
      </c>
      <c r="O145" s="23"/>
      <c r="P145" s="23">
        <v>6.8019999999999996</v>
      </c>
      <c r="Q145" s="23">
        <v>6.7279999999999998</v>
      </c>
      <c r="R145" s="23">
        <v>6.4989999999999997</v>
      </c>
      <c r="S145" s="23">
        <v>6.4039999999999999</v>
      </c>
      <c r="T145" s="23">
        <v>6.6959999999999997</v>
      </c>
      <c r="U145" s="23">
        <v>6.6890000000000001</v>
      </c>
      <c r="V145" s="23">
        <v>6.58</v>
      </c>
      <c r="W145" s="23">
        <v>6.5789999999999997</v>
      </c>
      <c r="X145" s="23">
        <v>6.484</v>
      </c>
      <c r="Y145" s="23">
        <v>6.4630000000000001</v>
      </c>
      <c r="Z145" s="45"/>
      <c r="AA145" s="45"/>
      <c r="AB145" s="45"/>
      <c r="AC145" s="45"/>
      <c r="AD145" s="45"/>
      <c r="AE145" s="45"/>
      <c r="AF145" s="45"/>
      <c r="AH145" s="1">
        <f t="shared" si="98"/>
        <v>0.36699999999999999</v>
      </c>
      <c r="AI145" s="1">
        <f t="shared" si="100"/>
        <v>0.29300000000000015</v>
      </c>
      <c r="AJ145" s="1">
        <f t="shared" si="101"/>
        <v>6.4000000000000057E-2</v>
      </c>
      <c r="AK145" s="1">
        <f t="shared" si="102"/>
        <v>-3.0999999999999694E-2</v>
      </c>
      <c r="AL145" s="1">
        <f t="shared" si="103"/>
        <v>0.26100000000000012</v>
      </c>
      <c r="AM145" s="1">
        <f t="shared" si="104"/>
        <v>0.25400000000000045</v>
      </c>
      <c r="AN145" s="1">
        <f t="shared" si="105"/>
        <v>0.14500000000000046</v>
      </c>
      <c r="AO145" s="1">
        <f t="shared" si="106"/>
        <v>0.14400000000000013</v>
      </c>
      <c r="AP145" s="1">
        <f t="shared" si="107"/>
        <v>4.9000000000000377E-2</v>
      </c>
      <c r="AQ145" s="1">
        <f t="shared" si="108"/>
        <v>2.8000000000000469E-2</v>
      </c>
      <c r="AR145" s="1" t="str">
        <f t="shared" si="109"/>
        <v/>
      </c>
      <c r="AS145" s="1" t="str">
        <f t="shared" si="110"/>
        <v/>
      </c>
      <c r="AT145" s="1" t="str">
        <f t="shared" si="111"/>
        <v/>
      </c>
      <c r="AU145" s="1" t="str">
        <f t="shared" si="112"/>
        <v/>
      </c>
      <c r="AV145" s="1" t="str">
        <f t="shared" si="113"/>
        <v/>
      </c>
      <c r="AW145" s="1" t="str">
        <f t="shared" si="99"/>
        <v/>
      </c>
      <c r="AX145" s="1" t="str">
        <f t="shared" si="114"/>
        <v/>
      </c>
      <c r="AZ145" s="1">
        <f t="shared" si="116"/>
        <v>0.36699999999999999</v>
      </c>
      <c r="BA145" s="1">
        <f t="shared" si="117"/>
        <v>0.29300000000000015</v>
      </c>
      <c r="BB145" s="1">
        <f t="shared" si="118"/>
        <v>6.4000000000000057E-2</v>
      </c>
      <c r="BC145" s="1">
        <f t="shared" si="119"/>
        <v>3.0999999999999694E-2</v>
      </c>
      <c r="BD145" s="1">
        <f t="shared" si="120"/>
        <v>0.26100000000000012</v>
      </c>
      <c r="BE145" s="1">
        <f t="shared" si="121"/>
        <v>0.25400000000000045</v>
      </c>
      <c r="BF145" s="1">
        <f t="shared" si="122"/>
        <v>0.14500000000000046</v>
      </c>
      <c r="BG145" s="1">
        <f t="shared" si="123"/>
        <v>0.14400000000000013</v>
      </c>
      <c r="BH145" s="1">
        <f t="shared" si="124"/>
        <v>4.9000000000000377E-2</v>
      </c>
      <c r="BI145" s="1">
        <f t="shared" si="125"/>
        <v>2.8000000000000469E-2</v>
      </c>
      <c r="BJ145" s="1" t="str">
        <f t="shared" si="126"/>
        <v/>
      </c>
      <c r="BK145" s="1" t="str">
        <f t="shared" si="127"/>
        <v/>
      </c>
      <c r="BL145" s="1" t="str">
        <f t="shared" si="128"/>
        <v/>
      </c>
      <c r="BM145" s="1" t="str">
        <f t="shared" si="129"/>
        <v/>
      </c>
      <c r="BN145" s="1" t="str">
        <f t="shared" si="130"/>
        <v/>
      </c>
      <c r="BO145" s="1" t="str">
        <f t="shared" si="131"/>
        <v/>
      </c>
      <c r="BP145" s="1" t="str">
        <f t="shared" si="132"/>
        <v/>
      </c>
    </row>
    <row r="146" spans="1:68">
      <c r="A146" s="1">
        <f t="shared" si="97"/>
        <v>144</v>
      </c>
      <c r="B146" s="34"/>
      <c r="C146" s="1">
        <v>2</v>
      </c>
      <c r="D146" s="4">
        <f t="shared" si="115"/>
        <v>12</v>
      </c>
      <c r="E146" s="1" t="s">
        <v>544</v>
      </c>
      <c r="F146" s="1">
        <v>2</v>
      </c>
      <c r="G146" s="1" t="s">
        <v>13</v>
      </c>
      <c r="H146" s="1"/>
      <c r="I146" s="23">
        <v>4.0000000000000001E-3</v>
      </c>
      <c r="J146" s="40">
        <v>6.6439999999999984</v>
      </c>
      <c r="K146" s="23" t="s">
        <v>292</v>
      </c>
      <c r="L146" s="4" t="s">
        <v>15</v>
      </c>
      <c r="M146" s="23">
        <v>6.6759999999999984</v>
      </c>
      <c r="N146" s="23" t="s">
        <v>9</v>
      </c>
      <c r="O146" s="23"/>
      <c r="P146" s="23">
        <v>6.9859999999999998</v>
      </c>
      <c r="Q146" s="23">
        <v>6.96</v>
      </c>
      <c r="R146" s="23">
        <v>6.7489999999999997</v>
      </c>
      <c r="S146" s="45"/>
      <c r="T146" s="23">
        <v>7.0330000000000004</v>
      </c>
      <c r="U146" s="23">
        <v>7.0259999999999998</v>
      </c>
      <c r="V146" s="23">
        <v>6.8920000000000003</v>
      </c>
      <c r="W146" s="23">
        <v>6.8869999999999996</v>
      </c>
      <c r="X146" s="23">
        <v>6.7009999999999996</v>
      </c>
      <c r="Y146" s="23">
        <v>6.6980000000000004</v>
      </c>
      <c r="Z146" s="45"/>
      <c r="AA146" s="45"/>
      <c r="AB146" s="45"/>
      <c r="AC146" s="45"/>
      <c r="AD146" s="45"/>
      <c r="AE146" s="45"/>
      <c r="AF146" s="45"/>
      <c r="AH146" s="1">
        <f t="shared" si="98"/>
        <v>0.34200000000000141</v>
      </c>
      <c r="AI146" s="1">
        <f t="shared" si="100"/>
        <v>0.31600000000000161</v>
      </c>
      <c r="AJ146" s="1">
        <f t="shared" si="101"/>
        <v>0.10500000000000131</v>
      </c>
      <c r="AK146" s="1" t="str">
        <f t="shared" si="102"/>
        <v/>
      </c>
      <c r="AL146" s="1">
        <f t="shared" si="103"/>
        <v>0.38900000000000201</v>
      </c>
      <c r="AM146" s="1">
        <f t="shared" si="104"/>
        <v>0.38200000000000145</v>
      </c>
      <c r="AN146" s="1">
        <f t="shared" si="105"/>
        <v>0.248000000000002</v>
      </c>
      <c r="AO146" s="1">
        <f t="shared" si="106"/>
        <v>0.24300000000000122</v>
      </c>
      <c r="AP146" s="1">
        <f t="shared" si="107"/>
        <v>5.7000000000001272E-2</v>
      </c>
      <c r="AQ146" s="1">
        <f t="shared" si="108"/>
        <v>5.4000000000002046E-2</v>
      </c>
      <c r="AR146" s="1" t="str">
        <f t="shared" si="109"/>
        <v/>
      </c>
      <c r="AS146" s="1" t="str">
        <f t="shared" si="110"/>
        <v/>
      </c>
      <c r="AT146" s="1" t="str">
        <f t="shared" si="111"/>
        <v/>
      </c>
      <c r="AU146" s="1" t="str">
        <f t="shared" si="112"/>
        <v/>
      </c>
      <c r="AV146" s="1" t="str">
        <f t="shared" si="113"/>
        <v/>
      </c>
      <c r="AW146" s="1" t="str">
        <f t="shared" si="99"/>
        <v/>
      </c>
      <c r="AX146" s="1" t="str">
        <f t="shared" si="114"/>
        <v/>
      </c>
      <c r="AZ146" s="1">
        <f t="shared" si="116"/>
        <v>0.34200000000000141</v>
      </c>
      <c r="BA146" s="1">
        <f t="shared" si="117"/>
        <v>0.31600000000000161</v>
      </c>
      <c r="BB146" s="1">
        <f t="shared" si="118"/>
        <v>0.10500000000000131</v>
      </c>
      <c r="BC146" s="1" t="str">
        <f t="shared" si="119"/>
        <v/>
      </c>
      <c r="BD146" s="1">
        <f t="shared" si="120"/>
        <v>0.38900000000000201</v>
      </c>
      <c r="BE146" s="1">
        <f t="shared" si="121"/>
        <v>0.38200000000000145</v>
      </c>
      <c r="BF146" s="1">
        <f t="shared" si="122"/>
        <v>0.248000000000002</v>
      </c>
      <c r="BG146" s="1">
        <f t="shared" si="123"/>
        <v>0.24300000000000122</v>
      </c>
      <c r="BH146" s="1">
        <f t="shared" si="124"/>
        <v>5.7000000000001272E-2</v>
      </c>
      <c r="BI146" s="1">
        <f t="shared" si="125"/>
        <v>5.4000000000002046E-2</v>
      </c>
      <c r="BJ146" s="1" t="str">
        <f t="shared" si="126"/>
        <v/>
      </c>
      <c r="BK146" s="1" t="str">
        <f t="shared" si="127"/>
        <v/>
      </c>
      <c r="BL146" s="1" t="str">
        <f t="shared" si="128"/>
        <v/>
      </c>
      <c r="BM146" s="1" t="str">
        <f t="shared" si="129"/>
        <v/>
      </c>
      <c r="BN146" s="1" t="str">
        <f t="shared" si="130"/>
        <v/>
      </c>
      <c r="BO146" s="1" t="str">
        <f t="shared" si="131"/>
        <v/>
      </c>
      <c r="BP146" s="1" t="str">
        <f t="shared" si="132"/>
        <v/>
      </c>
    </row>
    <row r="147" spans="1:68">
      <c r="A147" s="1">
        <f t="shared" si="97"/>
        <v>145</v>
      </c>
      <c r="B147" s="34"/>
      <c r="C147" s="1">
        <v>2</v>
      </c>
      <c r="D147" s="4">
        <f t="shared" si="115"/>
        <v>12</v>
      </c>
      <c r="E147" s="1" t="s">
        <v>545</v>
      </c>
      <c r="F147" s="1">
        <v>4</v>
      </c>
      <c r="G147" s="1" t="s">
        <v>13</v>
      </c>
      <c r="H147" s="1"/>
      <c r="I147" s="123"/>
      <c r="J147" s="40">
        <v>5.9140000000000006</v>
      </c>
      <c r="K147" s="23" t="s">
        <v>292</v>
      </c>
      <c r="L147" s="4" t="s">
        <v>15</v>
      </c>
      <c r="M147" s="23">
        <v>5.9450000000000003</v>
      </c>
      <c r="N147" s="23" t="s">
        <v>9</v>
      </c>
      <c r="O147" s="23"/>
      <c r="P147" s="23">
        <v>6.5</v>
      </c>
      <c r="Q147" s="23">
        <v>6.4880000000000004</v>
      </c>
      <c r="R147" s="23">
        <v>5.9119999999999999</v>
      </c>
      <c r="S147" s="23">
        <v>5.8520000000000003</v>
      </c>
      <c r="T147" s="23">
        <v>6.5250000000000004</v>
      </c>
      <c r="U147" s="23">
        <v>6.5229999999999997</v>
      </c>
      <c r="V147" s="23">
        <v>6.3120000000000003</v>
      </c>
      <c r="W147" s="23">
        <v>6.3090000000000002</v>
      </c>
      <c r="X147" s="23">
        <v>6.0880000000000001</v>
      </c>
      <c r="Y147" s="23">
        <v>6.0830000000000002</v>
      </c>
      <c r="Z147" s="45"/>
      <c r="AA147" s="45"/>
      <c r="AB147" s="45"/>
      <c r="AC147" s="45"/>
      <c r="AD147" s="45"/>
      <c r="AE147" s="45"/>
      <c r="AF147" s="45"/>
      <c r="AH147" s="1">
        <f t="shared" si="98"/>
        <v>0.58599999999999941</v>
      </c>
      <c r="AI147" s="1">
        <f t="shared" si="100"/>
        <v>0.57399999999999984</v>
      </c>
      <c r="AJ147" s="1">
        <f t="shared" si="101"/>
        <v>-2.0000000000006679E-3</v>
      </c>
      <c r="AK147" s="1">
        <f t="shared" si="102"/>
        <v>-6.2000000000000277E-2</v>
      </c>
      <c r="AL147" s="1">
        <f t="shared" si="103"/>
        <v>0.61099999999999977</v>
      </c>
      <c r="AM147" s="1">
        <f t="shared" si="104"/>
        <v>0.6089999999999991</v>
      </c>
      <c r="AN147" s="1">
        <f t="shared" si="105"/>
        <v>0.39799999999999969</v>
      </c>
      <c r="AO147" s="1">
        <f t="shared" si="106"/>
        <v>0.39499999999999957</v>
      </c>
      <c r="AP147" s="1">
        <f t="shared" si="107"/>
        <v>0.17399999999999949</v>
      </c>
      <c r="AQ147" s="1">
        <f t="shared" si="108"/>
        <v>0.16899999999999959</v>
      </c>
      <c r="AR147" s="1" t="str">
        <f t="shared" si="109"/>
        <v/>
      </c>
      <c r="AS147" s="1" t="str">
        <f t="shared" si="110"/>
        <v/>
      </c>
      <c r="AT147" s="1" t="str">
        <f t="shared" si="111"/>
        <v/>
      </c>
      <c r="AU147" s="1" t="str">
        <f t="shared" si="112"/>
        <v/>
      </c>
      <c r="AV147" s="1" t="str">
        <f t="shared" si="113"/>
        <v/>
      </c>
      <c r="AW147" s="1" t="str">
        <f t="shared" si="99"/>
        <v/>
      </c>
      <c r="AX147" s="1" t="str">
        <f t="shared" si="114"/>
        <v/>
      </c>
      <c r="AZ147" s="1">
        <f t="shared" si="116"/>
        <v>0.58599999999999941</v>
      </c>
      <c r="BA147" s="1">
        <f t="shared" si="117"/>
        <v>0.57399999999999984</v>
      </c>
      <c r="BB147" s="1">
        <f t="shared" si="118"/>
        <v>2.0000000000006679E-3</v>
      </c>
      <c r="BC147" s="1">
        <f t="shared" si="119"/>
        <v>6.2000000000000277E-2</v>
      </c>
      <c r="BD147" s="1">
        <f t="shared" si="120"/>
        <v>0.61099999999999977</v>
      </c>
      <c r="BE147" s="1">
        <f t="shared" si="121"/>
        <v>0.6089999999999991</v>
      </c>
      <c r="BF147" s="1">
        <f t="shared" si="122"/>
        <v>0.39799999999999969</v>
      </c>
      <c r="BG147" s="1">
        <f t="shared" si="123"/>
        <v>0.39499999999999957</v>
      </c>
      <c r="BH147" s="1">
        <f t="shared" si="124"/>
        <v>0.17399999999999949</v>
      </c>
      <c r="BI147" s="1">
        <f t="shared" si="125"/>
        <v>0.16899999999999959</v>
      </c>
      <c r="BJ147" s="1" t="str">
        <f t="shared" si="126"/>
        <v/>
      </c>
      <c r="BK147" s="1" t="str">
        <f t="shared" si="127"/>
        <v/>
      </c>
      <c r="BL147" s="1" t="str">
        <f t="shared" si="128"/>
        <v/>
      </c>
      <c r="BM147" s="1" t="str">
        <f t="shared" si="129"/>
        <v/>
      </c>
      <c r="BN147" s="1" t="str">
        <f t="shared" si="130"/>
        <v/>
      </c>
      <c r="BO147" s="1" t="str">
        <f t="shared" si="131"/>
        <v/>
      </c>
      <c r="BP147" s="1" t="str">
        <f t="shared" si="132"/>
        <v/>
      </c>
    </row>
    <row r="148" spans="1:68">
      <c r="A148" s="1">
        <f t="shared" si="97"/>
        <v>146</v>
      </c>
      <c r="B148" s="34"/>
      <c r="C148" s="1">
        <v>2</v>
      </c>
      <c r="D148" s="4">
        <f t="shared" si="115"/>
        <v>12</v>
      </c>
      <c r="E148" s="1" t="s">
        <v>547</v>
      </c>
      <c r="F148" s="1">
        <v>4</v>
      </c>
      <c r="G148" s="1" t="s">
        <v>13</v>
      </c>
      <c r="H148" s="1"/>
      <c r="I148" s="123"/>
      <c r="J148" s="40">
        <v>6.33</v>
      </c>
      <c r="K148" s="23" t="s">
        <v>292</v>
      </c>
      <c r="L148" s="4" t="s">
        <v>15</v>
      </c>
      <c r="M148" s="23">
        <v>6.3650000000000011</v>
      </c>
      <c r="N148" s="23" t="s">
        <v>9</v>
      </c>
      <c r="O148" s="23"/>
      <c r="P148" s="45"/>
      <c r="Q148" s="45"/>
      <c r="R148" s="45"/>
      <c r="S148" s="45"/>
      <c r="T148" s="45"/>
      <c r="U148" s="45"/>
      <c r="V148" s="23">
        <v>6.7149999999999999</v>
      </c>
      <c r="W148" s="23">
        <v>6.7069999999999999</v>
      </c>
      <c r="X148" s="45"/>
      <c r="Y148" s="23">
        <v>6.508</v>
      </c>
      <c r="Z148" s="45"/>
      <c r="AA148" s="45"/>
      <c r="AB148" s="45"/>
      <c r="AC148" s="45"/>
      <c r="AD148" s="45"/>
      <c r="AE148" s="45"/>
      <c r="AF148" s="45"/>
      <c r="AH148" s="1" t="str">
        <f t="shared" si="98"/>
        <v/>
      </c>
      <c r="AI148" s="1" t="str">
        <f t="shared" si="100"/>
        <v/>
      </c>
      <c r="AJ148" s="1" t="str">
        <f t="shared" si="101"/>
        <v/>
      </c>
      <c r="AK148" s="1" t="str">
        <f t="shared" si="102"/>
        <v/>
      </c>
      <c r="AL148" s="1" t="str">
        <f t="shared" si="103"/>
        <v/>
      </c>
      <c r="AM148" s="1" t="str">
        <f t="shared" si="104"/>
        <v/>
      </c>
      <c r="AN148" s="1">
        <f t="shared" si="105"/>
        <v>0.38499999999999979</v>
      </c>
      <c r="AO148" s="1">
        <f t="shared" si="106"/>
        <v>0.37699999999999978</v>
      </c>
      <c r="AP148" s="1" t="str">
        <f t="shared" si="107"/>
        <v/>
      </c>
      <c r="AQ148" s="1">
        <f t="shared" si="108"/>
        <v>0.17799999999999994</v>
      </c>
      <c r="AR148" s="1" t="str">
        <f t="shared" si="109"/>
        <v/>
      </c>
      <c r="AS148" s="1" t="str">
        <f t="shared" si="110"/>
        <v/>
      </c>
      <c r="AT148" s="1" t="str">
        <f t="shared" si="111"/>
        <v/>
      </c>
      <c r="AU148" s="1" t="str">
        <f t="shared" si="112"/>
        <v/>
      </c>
      <c r="AV148" s="1" t="str">
        <f t="shared" si="113"/>
        <v/>
      </c>
      <c r="AW148" s="1" t="str">
        <f t="shared" si="99"/>
        <v/>
      </c>
      <c r="AX148" s="1" t="str">
        <f t="shared" si="114"/>
        <v/>
      </c>
      <c r="AZ148" s="1" t="str">
        <f t="shared" si="116"/>
        <v/>
      </c>
      <c r="BA148" s="1" t="str">
        <f t="shared" si="117"/>
        <v/>
      </c>
      <c r="BB148" s="1" t="str">
        <f t="shared" si="118"/>
        <v/>
      </c>
      <c r="BC148" s="1" t="str">
        <f t="shared" si="119"/>
        <v/>
      </c>
      <c r="BD148" s="1" t="str">
        <f t="shared" si="120"/>
        <v/>
      </c>
      <c r="BE148" s="1" t="str">
        <f t="shared" si="121"/>
        <v/>
      </c>
      <c r="BF148" s="1">
        <f t="shared" si="122"/>
        <v>0.38499999999999979</v>
      </c>
      <c r="BG148" s="1">
        <f t="shared" si="123"/>
        <v>0.37699999999999978</v>
      </c>
      <c r="BH148" s="1" t="str">
        <f t="shared" si="124"/>
        <v/>
      </c>
      <c r="BI148" s="1">
        <f t="shared" si="125"/>
        <v>0.17799999999999994</v>
      </c>
      <c r="BJ148" s="1" t="str">
        <f t="shared" si="126"/>
        <v/>
      </c>
      <c r="BK148" s="1" t="str">
        <f t="shared" si="127"/>
        <v/>
      </c>
      <c r="BL148" s="1" t="str">
        <f t="shared" si="128"/>
        <v/>
      </c>
      <c r="BM148" s="1" t="str">
        <f t="shared" si="129"/>
        <v/>
      </c>
      <c r="BN148" s="1" t="str">
        <f t="shared" si="130"/>
        <v/>
      </c>
      <c r="BO148" s="1" t="str">
        <f t="shared" si="131"/>
        <v/>
      </c>
      <c r="BP148" s="1" t="str">
        <f t="shared" si="132"/>
        <v/>
      </c>
    </row>
    <row r="149" spans="1:68">
      <c r="A149" s="1">
        <f t="shared" si="97"/>
        <v>147</v>
      </c>
      <c r="B149" s="34" t="s">
        <v>554</v>
      </c>
      <c r="C149" s="1">
        <v>2</v>
      </c>
      <c r="D149" s="4">
        <f t="shared" si="115"/>
        <v>12</v>
      </c>
      <c r="E149" s="1" t="s">
        <v>501</v>
      </c>
      <c r="F149" s="1">
        <v>2</v>
      </c>
      <c r="G149" s="1" t="s">
        <v>13</v>
      </c>
      <c r="H149" s="1"/>
      <c r="I149" s="123"/>
      <c r="J149" s="40">
        <v>2.1679999999999997</v>
      </c>
      <c r="K149" s="23" t="s">
        <v>292</v>
      </c>
      <c r="L149" s="4" t="s">
        <v>15</v>
      </c>
      <c r="M149" s="23">
        <v>2.1629999999999998</v>
      </c>
      <c r="N149" s="1" t="s">
        <v>206</v>
      </c>
      <c r="O149" s="23"/>
      <c r="P149" s="6">
        <v>2.097</v>
      </c>
      <c r="Q149" s="6">
        <v>1.764</v>
      </c>
      <c r="R149" s="6">
        <v>1.8140000000000001</v>
      </c>
      <c r="S149" s="6">
        <v>1.4770000000000001</v>
      </c>
      <c r="T149" s="6">
        <v>2.2509999999999999</v>
      </c>
      <c r="U149" s="6">
        <v>2.2189999999999999</v>
      </c>
      <c r="V149" s="6">
        <v>2.1429999999999998</v>
      </c>
      <c r="W149" s="6">
        <v>2.129</v>
      </c>
      <c r="X149" s="6">
        <v>2.169</v>
      </c>
      <c r="Y149" s="6">
        <v>2.1669999999999998</v>
      </c>
      <c r="Z149" s="126">
        <v>2.14</v>
      </c>
      <c r="AA149" s="126">
        <v>2.2040000000000002</v>
      </c>
      <c r="AB149" s="126">
        <v>2.1789999999999998</v>
      </c>
      <c r="AC149" s="126">
        <v>2.1579999999999999</v>
      </c>
      <c r="AD149" s="126">
        <v>2.1720000000000002</v>
      </c>
      <c r="AE149" s="126">
        <v>2.1549999999999998</v>
      </c>
      <c r="AF149" s="127">
        <v>2.149</v>
      </c>
      <c r="AH149" s="1">
        <f t="shared" si="98"/>
        <v>-7.099999999999973E-2</v>
      </c>
      <c r="AI149" s="1">
        <f t="shared" si="100"/>
        <v>-0.40399999999999969</v>
      </c>
      <c r="AJ149" s="1">
        <f t="shared" si="101"/>
        <v>-0.35399999999999965</v>
      </c>
      <c r="AK149" s="1">
        <f t="shared" si="102"/>
        <v>-0.69099999999999961</v>
      </c>
      <c r="AL149" s="1">
        <f t="shared" si="103"/>
        <v>8.3000000000000185E-2</v>
      </c>
      <c r="AM149" s="1">
        <f t="shared" si="104"/>
        <v>5.1000000000000156E-2</v>
      </c>
      <c r="AN149" s="1">
        <f t="shared" si="105"/>
        <v>-2.4999999999999911E-2</v>
      </c>
      <c r="AO149" s="1">
        <f t="shared" si="106"/>
        <v>-3.8999999999999702E-2</v>
      </c>
      <c r="AP149" s="1">
        <f t="shared" si="107"/>
        <v>1.000000000000334E-3</v>
      </c>
      <c r="AQ149" s="1">
        <f t="shared" si="108"/>
        <v>-9.9999999999988987E-4</v>
      </c>
      <c r="AR149" s="1">
        <f t="shared" si="109"/>
        <v>-2.7999999999999581E-2</v>
      </c>
      <c r="AS149" s="1">
        <f t="shared" si="110"/>
        <v>3.6000000000000476E-2</v>
      </c>
      <c r="AT149" s="1">
        <f t="shared" si="111"/>
        <v>1.1000000000000121E-2</v>
      </c>
      <c r="AU149" s="1">
        <f t="shared" si="112"/>
        <v>-9.9999999999997868E-3</v>
      </c>
      <c r="AV149" s="1">
        <f t="shared" si="113"/>
        <v>4.0000000000004476E-3</v>
      </c>
      <c r="AW149" s="1">
        <f t="shared" si="99"/>
        <v>-1.2999999999999901E-2</v>
      </c>
      <c r="AX149" s="1">
        <f t="shared" si="114"/>
        <v>-1.8999999999999684E-2</v>
      </c>
      <c r="AZ149" s="1">
        <f t="shared" si="116"/>
        <v>7.099999999999973E-2</v>
      </c>
      <c r="BA149" s="1">
        <f t="shared" si="117"/>
        <v>0.40399999999999969</v>
      </c>
      <c r="BB149" s="1">
        <f t="shared" si="118"/>
        <v>0.35399999999999965</v>
      </c>
      <c r="BC149" s="1">
        <f t="shared" si="119"/>
        <v>0.69099999999999961</v>
      </c>
      <c r="BD149" s="1">
        <f t="shared" si="120"/>
        <v>8.3000000000000185E-2</v>
      </c>
      <c r="BE149" s="1">
        <f t="shared" si="121"/>
        <v>5.1000000000000156E-2</v>
      </c>
      <c r="BF149" s="1">
        <f t="shared" si="122"/>
        <v>2.4999999999999911E-2</v>
      </c>
      <c r="BG149" s="1">
        <f t="shared" si="123"/>
        <v>3.8999999999999702E-2</v>
      </c>
      <c r="BH149" s="1">
        <f t="shared" si="124"/>
        <v>1.000000000000334E-3</v>
      </c>
      <c r="BI149" s="1">
        <f t="shared" si="125"/>
        <v>9.9999999999988987E-4</v>
      </c>
      <c r="BJ149" s="1">
        <f t="shared" si="126"/>
        <v>2.7999999999999581E-2</v>
      </c>
      <c r="BK149" s="1">
        <f t="shared" si="127"/>
        <v>3.6000000000000476E-2</v>
      </c>
      <c r="BL149" s="1">
        <f t="shared" si="128"/>
        <v>1.1000000000000121E-2</v>
      </c>
      <c r="BM149" s="1">
        <f t="shared" si="129"/>
        <v>9.9999999999997868E-3</v>
      </c>
      <c r="BN149" s="1">
        <f t="shared" si="130"/>
        <v>4.0000000000004476E-3</v>
      </c>
      <c r="BO149" s="1">
        <f t="shared" si="131"/>
        <v>1.2999999999999901E-2</v>
      </c>
      <c r="BP149" s="1">
        <f t="shared" si="132"/>
        <v>1.8999999999999684E-2</v>
      </c>
    </row>
    <row r="150" spans="1:68">
      <c r="A150" s="1">
        <f t="shared" si="97"/>
        <v>148</v>
      </c>
      <c r="B150" s="34"/>
      <c r="C150" s="1">
        <v>2</v>
      </c>
      <c r="D150" s="4">
        <f t="shared" si="115"/>
        <v>12</v>
      </c>
      <c r="E150" s="1" t="s">
        <v>502</v>
      </c>
      <c r="F150" s="1">
        <v>2</v>
      </c>
      <c r="G150" s="1" t="s">
        <v>13</v>
      </c>
      <c r="H150" s="1"/>
      <c r="I150" s="23">
        <v>0</v>
      </c>
      <c r="J150" s="40">
        <v>3.5080000000000005</v>
      </c>
      <c r="K150" s="23" t="s">
        <v>292</v>
      </c>
      <c r="L150" s="4" t="s">
        <v>15</v>
      </c>
      <c r="M150" s="23">
        <v>3.5100000000000002</v>
      </c>
      <c r="N150" s="1" t="s">
        <v>206</v>
      </c>
      <c r="O150" s="23"/>
      <c r="P150" s="6">
        <v>3.53</v>
      </c>
      <c r="Q150" s="6">
        <v>3.2069999999999999</v>
      </c>
      <c r="R150" s="6">
        <v>3.2810000000000001</v>
      </c>
      <c r="S150" s="6">
        <v>2.9369999999999998</v>
      </c>
      <c r="T150" s="6">
        <v>3.617</v>
      </c>
      <c r="U150" s="6">
        <v>3.577</v>
      </c>
      <c r="V150" s="6">
        <v>3.53</v>
      </c>
      <c r="W150" s="6">
        <v>3.5129999999999999</v>
      </c>
      <c r="X150" s="6">
        <v>3.5190000000000001</v>
      </c>
      <c r="Y150" s="6">
        <v>3.5150000000000001</v>
      </c>
      <c r="Z150" s="126">
        <v>3.4790000000000001</v>
      </c>
      <c r="AA150" s="126">
        <v>3.508</v>
      </c>
      <c r="AB150" s="126">
        <v>3.5110000000000001</v>
      </c>
      <c r="AC150" s="126">
        <v>3.5379999999999998</v>
      </c>
      <c r="AD150" s="126">
        <v>3.5489999999999999</v>
      </c>
      <c r="AE150" s="126">
        <v>3.5129999999999999</v>
      </c>
      <c r="AF150" s="127">
        <v>3.512</v>
      </c>
      <c r="AH150" s="1">
        <f t="shared" si="98"/>
        <v>2.1999999999999353E-2</v>
      </c>
      <c r="AI150" s="1">
        <f t="shared" si="100"/>
        <v>-0.3010000000000006</v>
      </c>
      <c r="AJ150" s="1">
        <f t="shared" si="101"/>
        <v>-0.22700000000000031</v>
      </c>
      <c r="AK150" s="1">
        <f t="shared" si="102"/>
        <v>-0.57100000000000062</v>
      </c>
      <c r="AL150" s="1">
        <f t="shared" si="103"/>
        <v>0.10899999999999954</v>
      </c>
      <c r="AM150" s="1">
        <f t="shared" si="104"/>
        <v>6.8999999999999506E-2</v>
      </c>
      <c r="AN150" s="1">
        <f t="shared" si="105"/>
        <v>2.1999999999999353E-2</v>
      </c>
      <c r="AO150" s="1">
        <f t="shared" si="106"/>
        <v>4.9999999999994493E-3</v>
      </c>
      <c r="AP150" s="1">
        <f t="shared" si="107"/>
        <v>1.0999999999999677E-2</v>
      </c>
      <c r="AQ150" s="1">
        <f t="shared" si="108"/>
        <v>6.9999999999996732E-3</v>
      </c>
      <c r="AR150" s="1">
        <f t="shared" si="109"/>
        <v>-2.9000000000000359E-2</v>
      </c>
      <c r="AS150" s="1">
        <f t="shared" si="110"/>
        <v>-4.4408920985006262E-16</v>
      </c>
      <c r="AT150" s="1">
        <f t="shared" si="111"/>
        <v>2.9999999999996696E-3</v>
      </c>
      <c r="AU150" s="1">
        <f t="shared" si="112"/>
        <v>2.9999999999999361E-2</v>
      </c>
      <c r="AV150" s="1">
        <f t="shared" si="113"/>
        <v>4.0999999999999481E-2</v>
      </c>
      <c r="AW150" s="1">
        <f t="shared" si="99"/>
        <v>4.9999999999994493E-3</v>
      </c>
      <c r="AX150" s="1">
        <f t="shared" si="114"/>
        <v>3.9999999999995595E-3</v>
      </c>
      <c r="AZ150" s="1">
        <f t="shared" si="116"/>
        <v>2.1999999999999353E-2</v>
      </c>
      <c r="BA150" s="1">
        <f t="shared" si="117"/>
        <v>0.3010000000000006</v>
      </c>
      <c r="BB150" s="1">
        <f t="shared" si="118"/>
        <v>0.22700000000000031</v>
      </c>
      <c r="BC150" s="1">
        <f t="shared" si="119"/>
        <v>0.57100000000000062</v>
      </c>
      <c r="BD150" s="1">
        <f t="shared" si="120"/>
        <v>0.10899999999999954</v>
      </c>
      <c r="BE150" s="1">
        <f t="shared" si="121"/>
        <v>6.8999999999999506E-2</v>
      </c>
      <c r="BF150" s="1">
        <f t="shared" si="122"/>
        <v>2.1999999999999353E-2</v>
      </c>
      <c r="BG150" s="1">
        <f t="shared" si="123"/>
        <v>4.9999999999994493E-3</v>
      </c>
      <c r="BH150" s="1">
        <f t="shared" si="124"/>
        <v>1.0999999999999677E-2</v>
      </c>
      <c r="BI150" s="1">
        <f t="shared" si="125"/>
        <v>6.9999999999996732E-3</v>
      </c>
      <c r="BJ150" s="1">
        <f t="shared" si="126"/>
        <v>2.9000000000000359E-2</v>
      </c>
      <c r="BK150" s="8">
        <f t="shared" si="127"/>
        <v>4.4408920985006262E-16</v>
      </c>
      <c r="BL150" s="1">
        <f t="shared" si="128"/>
        <v>2.9999999999996696E-3</v>
      </c>
      <c r="BM150" s="1">
        <f t="shared" si="129"/>
        <v>2.9999999999999361E-2</v>
      </c>
      <c r="BN150" s="1">
        <f t="shared" si="130"/>
        <v>4.0999999999999481E-2</v>
      </c>
      <c r="BO150" s="1">
        <f t="shared" si="131"/>
        <v>4.9999999999994493E-3</v>
      </c>
      <c r="BP150" s="1">
        <f t="shared" si="132"/>
        <v>3.9999999999995595E-3</v>
      </c>
    </row>
    <row r="151" spans="1:68">
      <c r="A151" s="1">
        <f t="shared" si="97"/>
        <v>149</v>
      </c>
      <c r="B151" s="34"/>
      <c r="C151" s="1">
        <v>2</v>
      </c>
      <c r="D151" s="4">
        <f t="shared" si="115"/>
        <v>12</v>
      </c>
      <c r="E151" s="1" t="s">
        <v>503</v>
      </c>
      <c r="F151" s="1">
        <v>2</v>
      </c>
      <c r="G151" s="1" t="s">
        <v>13</v>
      </c>
      <c r="H151" s="1"/>
      <c r="I151" s="23">
        <v>5.5E-2</v>
      </c>
      <c r="J151" s="40">
        <v>4.6119999999999992</v>
      </c>
      <c r="K151" s="23" t="s">
        <v>292</v>
      </c>
      <c r="L151" s="4" t="s">
        <v>15</v>
      </c>
      <c r="M151" s="23">
        <v>4.6009999999999991</v>
      </c>
      <c r="N151" s="1" t="s">
        <v>206</v>
      </c>
      <c r="O151" s="23"/>
      <c r="P151" s="6">
        <v>5.2249999999999996</v>
      </c>
      <c r="Q151" s="6">
        <v>4.9969999999999999</v>
      </c>
      <c r="R151" s="6">
        <v>4.6130000000000004</v>
      </c>
      <c r="S151" s="6">
        <v>4.306</v>
      </c>
      <c r="T151" s="6">
        <v>5.0579999999999998</v>
      </c>
      <c r="U151" s="6">
        <v>5.0259999999999998</v>
      </c>
      <c r="V151" s="6">
        <v>4.9610000000000003</v>
      </c>
      <c r="W151" s="6">
        <v>4.9480000000000004</v>
      </c>
      <c r="X151" s="6">
        <v>4.7329999999999997</v>
      </c>
      <c r="Y151" s="6">
        <v>4.7240000000000002</v>
      </c>
      <c r="Z151" s="126">
        <v>4.8550000000000004</v>
      </c>
      <c r="AA151" s="126">
        <v>4.6870000000000003</v>
      </c>
      <c r="AB151" s="126">
        <v>4.7359999999999998</v>
      </c>
      <c r="AC151" s="126">
        <v>4.7880000000000003</v>
      </c>
      <c r="AD151" s="126">
        <v>4.7229999999999999</v>
      </c>
      <c r="AE151" s="126">
        <v>4.7160000000000002</v>
      </c>
      <c r="AF151" s="127">
        <v>4.7350000000000003</v>
      </c>
      <c r="AH151" s="1">
        <f t="shared" si="98"/>
        <v>0.61300000000000043</v>
      </c>
      <c r="AI151" s="1">
        <f t="shared" si="100"/>
        <v>0.38500000000000068</v>
      </c>
      <c r="AJ151" s="1">
        <f t="shared" si="101"/>
        <v>1.0000000000012221E-3</v>
      </c>
      <c r="AK151" s="1">
        <f t="shared" si="102"/>
        <v>-0.30599999999999916</v>
      </c>
      <c r="AL151" s="1">
        <f t="shared" si="103"/>
        <v>0.44600000000000062</v>
      </c>
      <c r="AM151" s="1">
        <f t="shared" si="104"/>
        <v>0.41400000000000059</v>
      </c>
      <c r="AN151" s="1">
        <f t="shared" si="105"/>
        <v>0.34900000000000109</v>
      </c>
      <c r="AO151" s="1">
        <f t="shared" si="106"/>
        <v>0.33600000000000119</v>
      </c>
      <c r="AP151" s="1">
        <f t="shared" si="107"/>
        <v>0.12100000000000044</v>
      </c>
      <c r="AQ151" s="1">
        <f t="shared" si="108"/>
        <v>0.11200000000000099</v>
      </c>
      <c r="AR151" s="1">
        <f t="shared" si="109"/>
        <v>0.24300000000000122</v>
      </c>
      <c r="AS151" s="1">
        <f t="shared" si="110"/>
        <v>7.5000000000001066E-2</v>
      </c>
      <c r="AT151" s="1">
        <f t="shared" si="111"/>
        <v>0.12400000000000055</v>
      </c>
      <c r="AU151" s="1">
        <f t="shared" si="112"/>
        <v>0.17600000000000104</v>
      </c>
      <c r="AV151" s="1">
        <f t="shared" si="113"/>
        <v>0.11100000000000065</v>
      </c>
      <c r="AW151" s="1">
        <f t="shared" si="99"/>
        <v>0.10400000000000098</v>
      </c>
      <c r="AX151" s="1">
        <f t="shared" si="114"/>
        <v>0.12300000000000111</v>
      </c>
      <c r="AZ151" s="1">
        <f t="shared" si="116"/>
        <v>0.61300000000000043</v>
      </c>
      <c r="BA151" s="1">
        <f t="shared" si="117"/>
        <v>0.38500000000000068</v>
      </c>
      <c r="BB151" s="1">
        <f t="shared" si="118"/>
        <v>1.0000000000012221E-3</v>
      </c>
      <c r="BC151" s="1">
        <f t="shared" si="119"/>
        <v>0.30599999999999916</v>
      </c>
      <c r="BD151" s="1">
        <f t="shared" si="120"/>
        <v>0.44600000000000062</v>
      </c>
      <c r="BE151" s="1">
        <f t="shared" si="121"/>
        <v>0.41400000000000059</v>
      </c>
      <c r="BF151" s="1">
        <f t="shared" si="122"/>
        <v>0.34900000000000109</v>
      </c>
      <c r="BG151" s="1">
        <f t="shared" si="123"/>
        <v>0.33600000000000119</v>
      </c>
      <c r="BH151" s="1">
        <f t="shared" si="124"/>
        <v>0.12100000000000044</v>
      </c>
      <c r="BI151" s="1">
        <f t="shared" si="125"/>
        <v>0.11200000000000099</v>
      </c>
      <c r="BJ151" s="1">
        <f t="shared" si="126"/>
        <v>0.24300000000000122</v>
      </c>
      <c r="BK151" s="1">
        <f t="shared" si="127"/>
        <v>7.5000000000001066E-2</v>
      </c>
      <c r="BL151" s="1">
        <f t="shared" si="128"/>
        <v>0.12400000000000055</v>
      </c>
      <c r="BM151" s="1">
        <f t="shared" si="129"/>
        <v>0.17600000000000104</v>
      </c>
      <c r="BN151" s="1">
        <f t="shared" si="130"/>
        <v>0.11100000000000065</v>
      </c>
      <c r="BO151" s="1">
        <f t="shared" si="131"/>
        <v>0.10400000000000098</v>
      </c>
      <c r="BP151" s="1">
        <f t="shared" si="132"/>
        <v>0.12300000000000111</v>
      </c>
    </row>
    <row r="152" spans="1:68">
      <c r="A152" s="1">
        <f t="shared" si="97"/>
        <v>150</v>
      </c>
      <c r="B152" s="34"/>
      <c r="C152" s="1">
        <v>2</v>
      </c>
      <c r="D152" s="4">
        <f t="shared" si="115"/>
        <v>12</v>
      </c>
      <c r="E152" s="1" t="s">
        <v>501</v>
      </c>
      <c r="F152" s="1">
        <v>2</v>
      </c>
      <c r="G152" s="1" t="s">
        <v>13</v>
      </c>
      <c r="H152" s="1"/>
      <c r="I152" s="123"/>
      <c r="J152" s="40">
        <v>6.1400000000000006</v>
      </c>
      <c r="K152" s="23" t="s">
        <v>292</v>
      </c>
      <c r="L152" s="4" t="s">
        <v>15</v>
      </c>
      <c r="M152" s="23">
        <v>6.1419999999999995</v>
      </c>
      <c r="N152" s="23" t="s">
        <v>9</v>
      </c>
      <c r="O152" s="23"/>
      <c r="P152" s="6">
        <v>6.7009999999999996</v>
      </c>
      <c r="Q152" s="6">
        <v>6.4450000000000003</v>
      </c>
      <c r="R152" s="6">
        <v>6.3460000000000001</v>
      </c>
      <c r="S152" s="6">
        <v>6.0460000000000003</v>
      </c>
      <c r="T152" s="6">
        <v>6.7430000000000003</v>
      </c>
      <c r="U152" s="6">
        <v>6.6749999999999998</v>
      </c>
      <c r="V152" s="6">
        <v>6.452</v>
      </c>
      <c r="W152" s="6">
        <v>6.4290000000000003</v>
      </c>
      <c r="X152" s="6">
        <v>6.2690000000000001</v>
      </c>
      <c r="Y152" s="6">
        <v>6.2560000000000002</v>
      </c>
      <c r="Z152" s="126">
        <v>6.7220000000000004</v>
      </c>
      <c r="AA152" s="126">
        <v>6.0609999999999999</v>
      </c>
      <c r="AB152" s="126">
        <v>6.2030000000000003</v>
      </c>
      <c r="AC152" s="126">
        <v>6.2320000000000002</v>
      </c>
      <c r="AD152" s="126">
        <v>6.101</v>
      </c>
      <c r="AE152" s="126">
        <v>6.2</v>
      </c>
      <c r="AF152" s="127">
        <v>6.2249999999999996</v>
      </c>
      <c r="AH152" s="1">
        <f t="shared" si="98"/>
        <v>0.56099999999999905</v>
      </c>
      <c r="AI152" s="1">
        <f t="shared" si="100"/>
        <v>0.30499999999999972</v>
      </c>
      <c r="AJ152" s="1">
        <f t="shared" si="101"/>
        <v>0.20599999999999952</v>
      </c>
      <c r="AK152" s="1">
        <f t="shared" si="102"/>
        <v>-9.4000000000000306E-2</v>
      </c>
      <c r="AL152" s="1">
        <f t="shared" si="103"/>
        <v>0.60299999999999976</v>
      </c>
      <c r="AM152" s="1">
        <f t="shared" si="104"/>
        <v>0.53499999999999925</v>
      </c>
      <c r="AN152" s="1">
        <f t="shared" si="105"/>
        <v>0.31199999999999939</v>
      </c>
      <c r="AO152" s="1">
        <f t="shared" si="106"/>
        <v>0.2889999999999997</v>
      </c>
      <c r="AP152" s="1">
        <f t="shared" si="107"/>
        <v>0.12899999999999956</v>
      </c>
      <c r="AQ152" s="1">
        <f t="shared" si="108"/>
        <v>0.11599999999999966</v>
      </c>
      <c r="AR152" s="1">
        <f t="shared" si="109"/>
        <v>0.58199999999999985</v>
      </c>
      <c r="AS152" s="1">
        <f t="shared" si="110"/>
        <v>-7.9000000000000625E-2</v>
      </c>
      <c r="AT152" s="1">
        <f t="shared" si="111"/>
        <v>6.2999999999999723E-2</v>
      </c>
      <c r="AU152" s="1">
        <f t="shared" si="112"/>
        <v>9.1999999999999638E-2</v>
      </c>
      <c r="AV152" s="1">
        <f t="shared" si="113"/>
        <v>-3.900000000000059E-2</v>
      </c>
      <c r="AW152" s="1">
        <f t="shared" si="99"/>
        <v>5.9999999999999609E-2</v>
      </c>
      <c r="AX152" s="1">
        <f t="shared" si="114"/>
        <v>8.4999999999999076E-2</v>
      </c>
      <c r="AZ152" s="1">
        <f t="shared" si="116"/>
        <v>0.56099999999999905</v>
      </c>
      <c r="BA152" s="1">
        <f t="shared" si="117"/>
        <v>0.30499999999999972</v>
      </c>
      <c r="BB152" s="1">
        <f t="shared" si="118"/>
        <v>0.20599999999999952</v>
      </c>
      <c r="BC152" s="1">
        <f t="shared" si="119"/>
        <v>9.4000000000000306E-2</v>
      </c>
      <c r="BD152" s="1">
        <f t="shared" si="120"/>
        <v>0.60299999999999976</v>
      </c>
      <c r="BE152" s="1">
        <f t="shared" si="121"/>
        <v>0.53499999999999925</v>
      </c>
      <c r="BF152" s="1">
        <f t="shared" si="122"/>
        <v>0.31199999999999939</v>
      </c>
      <c r="BG152" s="1">
        <f t="shared" si="123"/>
        <v>0.2889999999999997</v>
      </c>
      <c r="BH152" s="1">
        <f t="shared" si="124"/>
        <v>0.12899999999999956</v>
      </c>
      <c r="BI152" s="1">
        <f t="shared" si="125"/>
        <v>0.11599999999999966</v>
      </c>
      <c r="BJ152" s="1">
        <f t="shared" si="126"/>
        <v>0.58199999999999985</v>
      </c>
      <c r="BK152" s="1">
        <f t="shared" si="127"/>
        <v>7.9000000000000625E-2</v>
      </c>
      <c r="BL152" s="1">
        <f t="shared" si="128"/>
        <v>6.2999999999999723E-2</v>
      </c>
      <c r="BM152" s="1">
        <f t="shared" si="129"/>
        <v>9.1999999999999638E-2</v>
      </c>
      <c r="BN152" s="1">
        <f t="shared" si="130"/>
        <v>3.900000000000059E-2</v>
      </c>
      <c r="BO152" s="1">
        <f t="shared" si="131"/>
        <v>5.9999999999999609E-2</v>
      </c>
      <c r="BP152" s="1">
        <f t="shared" si="132"/>
        <v>8.4999999999999076E-2</v>
      </c>
    </row>
    <row r="153" spans="1:68">
      <c r="A153" s="1">
        <f t="shared" si="97"/>
        <v>151</v>
      </c>
      <c r="B153" s="34"/>
      <c r="C153" s="1">
        <v>2</v>
      </c>
      <c r="D153" s="4">
        <f t="shared" si="115"/>
        <v>12</v>
      </c>
      <c r="E153" s="1" t="s">
        <v>502</v>
      </c>
      <c r="F153" s="1">
        <v>2</v>
      </c>
      <c r="G153" s="1" t="s">
        <v>13</v>
      </c>
      <c r="H153" s="1"/>
      <c r="I153" s="23">
        <v>3.6999999999999998E-2</v>
      </c>
      <c r="J153" s="40">
        <v>7.2459999999999996</v>
      </c>
      <c r="K153" s="23" t="s">
        <v>292</v>
      </c>
      <c r="L153" s="4" t="s">
        <v>15</v>
      </c>
      <c r="M153" s="23">
        <v>7.2329999999999988</v>
      </c>
      <c r="N153" s="1" t="s">
        <v>206</v>
      </c>
      <c r="O153" s="23"/>
      <c r="P153" s="6">
        <v>8.4149999999999991</v>
      </c>
      <c r="Q153" s="6">
        <v>8.14</v>
      </c>
      <c r="R153" s="6">
        <v>7.6180000000000003</v>
      </c>
      <c r="S153" s="6">
        <v>7.274</v>
      </c>
      <c r="T153" s="6">
        <v>8.1560000000000006</v>
      </c>
      <c r="U153" s="6">
        <v>8.093</v>
      </c>
      <c r="V153" s="6">
        <v>7.8170000000000002</v>
      </c>
      <c r="W153" s="6">
        <v>7.782</v>
      </c>
      <c r="X153" s="6">
        <v>7.44</v>
      </c>
      <c r="Y153" s="6">
        <v>7.4219999999999997</v>
      </c>
      <c r="Z153" s="126">
        <v>7.6509999999999998</v>
      </c>
      <c r="AA153" s="126">
        <v>7.306</v>
      </c>
      <c r="AB153" s="126">
        <v>7.4169999999999998</v>
      </c>
      <c r="AC153" s="126">
        <v>7.5309999999999997</v>
      </c>
      <c r="AD153" s="126">
        <v>7.4279999999999999</v>
      </c>
      <c r="AE153" s="126">
        <v>7.39</v>
      </c>
      <c r="AF153" s="127">
        <v>7.4260000000000002</v>
      </c>
      <c r="AH153" s="1">
        <f t="shared" si="98"/>
        <v>1.1689999999999996</v>
      </c>
      <c r="AI153" s="1">
        <f t="shared" si="100"/>
        <v>0.89400000000000102</v>
      </c>
      <c r="AJ153" s="1">
        <f t="shared" si="101"/>
        <v>0.37200000000000077</v>
      </c>
      <c r="AK153" s="1">
        <f t="shared" si="102"/>
        <v>2.8000000000000469E-2</v>
      </c>
      <c r="AL153" s="1">
        <f t="shared" si="103"/>
        <v>0.91000000000000103</v>
      </c>
      <c r="AM153" s="1">
        <f t="shared" si="104"/>
        <v>0.84700000000000042</v>
      </c>
      <c r="AN153" s="1">
        <f t="shared" si="105"/>
        <v>0.57100000000000062</v>
      </c>
      <c r="AO153" s="1">
        <f t="shared" si="106"/>
        <v>0.53600000000000048</v>
      </c>
      <c r="AP153" s="1">
        <f t="shared" si="107"/>
        <v>0.19400000000000084</v>
      </c>
      <c r="AQ153" s="1">
        <f t="shared" si="108"/>
        <v>0.17600000000000016</v>
      </c>
      <c r="AR153" s="1">
        <f t="shared" si="109"/>
        <v>0.40500000000000025</v>
      </c>
      <c r="AS153" s="1">
        <f t="shared" si="110"/>
        <v>6.0000000000000497E-2</v>
      </c>
      <c r="AT153" s="1">
        <f t="shared" si="111"/>
        <v>0.17100000000000026</v>
      </c>
      <c r="AU153" s="1">
        <f t="shared" si="112"/>
        <v>0.28500000000000014</v>
      </c>
      <c r="AV153" s="1">
        <f t="shared" si="113"/>
        <v>0.18200000000000038</v>
      </c>
      <c r="AW153" s="1">
        <f t="shared" si="99"/>
        <v>0.14400000000000013</v>
      </c>
      <c r="AX153" s="1">
        <f t="shared" si="114"/>
        <v>0.1800000000000006</v>
      </c>
      <c r="AZ153" s="1">
        <f t="shared" si="116"/>
        <v>1.1689999999999996</v>
      </c>
      <c r="BA153" s="1">
        <f t="shared" si="117"/>
        <v>0.89400000000000102</v>
      </c>
      <c r="BB153" s="1">
        <f t="shared" si="118"/>
        <v>0.37200000000000077</v>
      </c>
      <c r="BC153" s="1">
        <f t="shared" si="119"/>
        <v>2.8000000000000469E-2</v>
      </c>
      <c r="BD153" s="1">
        <f t="shared" si="120"/>
        <v>0.91000000000000103</v>
      </c>
      <c r="BE153" s="1">
        <f t="shared" si="121"/>
        <v>0.84700000000000042</v>
      </c>
      <c r="BF153" s="1">
        <f t="shared" si="122"/>
        <v>0.57100000000000062</v>
      </c>
      <c r="BG153" s="1">
        <f t="shared" si="123"/>
        <v>0.53600000000000048</v>
      </c>
      <c r="BH153" s="1">
        <f t="shared" si="124"/>
        <v>0.19400000000000084</v>
      </c>
      <c r="BI153" s="1">
        <f t="shared" si="125"/>
        <v>0.17600000000000016</v>
      </c>
      <c r="BJ153" s="1">
        <f t="shared" si="126"/>
        <v>0.40500000000000025</v>
      </c>
      <c r="BK153" s="1">
        <f t="shared" si="127"/>
        <v>6.0000000000000497E-2</v>
      </c>
      <c r="BL153" s="1">
        <f t="shared" si="128"/>
        <v>0.17100000000000026</v>
      </c>
      <c r="BM153" s="1">
        <f t="shared" si="129"/>
        <v>0.28500000000000014</v>
      </c>
      <c r="BN153" s="1">
        <f t="shared" si="130"/>
        <v>0.18200000000000038</v>
      </c>
      <c r="BO153" s="1">
        <f t="shared" si="131"/>
        <v>0.14400000000000013</v>
      </c>
      <c r="BP153" s="1">
        <f t="shared" si="132"/>
        <v>0.1800000000000006</v>
      </c>
    </row>
    <row r="154" spans="1:68">
      <c r="A154" s="1">
        <f t="shared" si="97"/>
        <v>152</v>
      </c>
      <c r="B154" s="34"/>
      <c r="C154" s="1">
        <v>2</v>
      </c>
      <c r="D154" s="4">
        <f t="shared" si="115"/>
        <v>12</v>
      </c>
      <c r="E154" s="1" t="s">
        <v>503</v>
      </c>
      <c r="F154" s="1">
        <v>2</v>
      </c>
      <c r="G154" s="1" t="s">
        <v>13</v>
      </c>
      <c r="H154" s="1" t="s">
        <v>346</v>
      </c>
      <c r="I154" s="23" t="s">
        <v>192</v>
      </c>
      <c r="J154" s="54">
        <v>7.6989999999999998</v>
      </c>
      <c r="K154" s="23" t="s">
        <v>292</v>
      </c>
      <c r="L154" s="10" t="s">
        <v>128</v>
      </c>
      <c r="M154" s="23">
        <v>7.7009999999999987</v>
      </c>
      <c r="N154" s="23" t="s">
        <v>9</v>
      </c>
      <c r="O154" s="23"/>
      <c r="P154" s="57"/>
      <c r="Q154" s="57"/>
      <c r="R154" s="57"/>
      <c r="S154" s="6">
        <v>6.5030000000000001</v>
      </c>
      <c r="T154" s="57"/>
      <c r="U154" s="57"/>
      <c r="V154" s="57"/>
      <c r="W154" s="57"/>
      <c r="X154" s="6">
        <v>8.6690000000000005</v>
      </c>
      <c r="Y154" s="6">
        <v>8.5709999999999997</v>
      </c>
      <c r="Z154" s="126">
        <v>7.5960000000000001</v>
      </c>
      <c r="AA154" s="126">
        <v>7.4409999999999998</v>
      </c>
      <c r="AB154" s="126">
        <v>7.6310000000000002</v>
      </c>
      <c r="AC154" s="126">
        <v>7.7240000000000002</v>
      </c>
      <c r="AD154" s="126">
        <v>7.6749999999999998</v>
      </c>
      <c r="AE154" s="126">
        <v>7.6219999999999999</v>
      </c>
      <c r="AF154" s="127">
        <v>7.665</v>
      </c>
      <c r="AH154" s="1" t="str">
        <f t="shared" si="98"/>
        <v/>
      </c>
      <c r="AI154" s="1" t="str">
        <f t="shared" si="100"/>
        <v/>
      </c>
      <c r="AJ154" s="1" t="str">
        <f t="shared" si="101"/>
        <v/>
      </c>
      <c r="AK154" s="1" t="str">
        <f t="shared" si="102"/>
        <v/>
      </c>
      <c r="AL154" s="1" t="str">
        <f t="shared" si="103"/>
        <v/>
      </c>
      <c r="AM154" s="1" t="str">
        <f t="shared" si="104"/>
        <v/>
      </c>
      <c r="AN154" s="1" t="str">
        <f t="shared" si="105"/>
        <v/>
      </c>
      <c r="AO154" s="1" t="str">
        <f t="shared" si="106"/>
        <v/>
      </c>
      <c r="AP154" s="1" t="str">
        <f t="shared" si="107"/>
        <v/>
      </c>
      <c r="AQ154" s="1" t="str">
        <f t="shared" si="108"/>
        <v/>
      </c>
      <c r="AR154" s="1" t="str">
        <f t="shared" si="109"/>
        <v/>
      </c>
      <c r="AS154" s="1" t="str">
        <f t="shared" si="110"/>
        <v/>
      </c>
      <c r="AT154" s="1" t="str">
        <f t="shared" si="111"/>
        <v/>
      </c>
      <c r="AU154" s="1" t="str">
        <f t="shared" si="112"/>
        <v/>
      </c>
      <c r="AV154" s="1" t="str">
        <f t="shared" si="113"/>
        <v/>
      </c>
      <c r="AW154" s="1" t="str">
        <f t="shared" si="99"/>
        <v/>
      </c>
      <c r="AX154" s="1" t="str">
        <f t="shared" si="114"/>
        <v/>
      </c>
      <c r="AZ154" s="1" t="str">
        <f t="shared" si="116"/>
        <v/>
      </c>
      <c r="BA154" s="1" t="str">
        <f t="shared" si="117"/>
        <v/>
      </c>
      <c r="BB154" s="1" t="str">
        <f t="shared" si="118"/>
        <v/>
      </c>
      <c r="BC154" s="1" t="str">
        <f t="shared" si="119"/>
        <v/>
      </c>
      <c r="BD154" s="1" t="str">
        <f t="shared" si="120"/>
        <v/>
      </c>
      <c r="BE154" s="1" t="str">
        <f t="shared" si="121"/>
        <v/>
      </c>
      <c r="BF154" s="1" t="str">
        <f t="shared" si="122"/>
        <v/>
      </c>
      <c r="BG154" s="1" t="str">
        <f t="shared" si="123"/>
        <v/>
      </c>
      <c r="BH154" s="1" t="str">
        <f t="shared" si="124"/>
        <v/>
      </c>
      <c r="BI154" s="1" t="str">
        <f t="shared" si="125"/>
        <v/>
      </c>
      <c r="BJ154" s="1" t="str">
        <f t="shared" si="126"/>
        <v/>
      </c>
      <c r="BK154" s="1" t="str">
        <f t="shared" si="127"/>
        <v/>
      </c>
      <c r="BL154" s="1" t="str">
        <f t="shared" si="128"/>
        <v/>
      </c>
      <c r="BM154" s="1" t="str">
        <f t="shared" si="129"/>
        <v/>
      </c>
      <c r="BN154" s="1" t="str">
        <f t="shared" si="130"/>
        <v/>
      </c>
      <c r="BO154" s="1" t="str">
        <f t="shared" si="131"/>
        <v/>
      </c>
      <c r="BP154" s="1" t="str">
        <f t="shared" si="132"/>
        <v/>
      </c>
    </row>
    <row r="155" spans="1:68">
      <c r="A155" s="1">
        <f t="shared" si="97"/>
        <v>153</v>
      </c>
      <c r="B155" s="34"/>
      <c r="C155" s="1">
        <v>2</v>
      </c>
      <c r="D155" s="4">
        <f t="shared" si="115"/>
        <v>12</v>
      </c>
      <c r="E155" s="1" t="s">
        <v>534</v>
      </c>
      <c r="F155" s="1">
        <v>4</v>
      </c>
      <c r="G155" s="1" t="s">
        <v>13</v>
      </c>
      <c r="H155" s="1"/>
      <c r="I155" s="123"/>
      <c r="J155" s="40">
        <v>6.8910000000000009</v>
      </c>
      <c r="K155" s="23" t="s">
        <v>292</v>
      </c>
      <c r="L155" s="4" t="s">
        <v>15</v>
      </c>
      <c r="M155" s="23">
        <v>6.923</v>
      </c>
      <c r="N155" s="1" t="s">
        <v>206</v>
      </c>
      <c r="O155" s="23"/>
      <c r="P155" s="6">
        <v>8.1820000000000004</v>
      </c>
      <c r="Q155" s="6">
        <v>8.2149999999999999</v>
      </c>
      <c r="R155" s="6">
        <v>6.9710000000000001</v>
      </c>
      <c r="S155" s="6">
        <v>7.6619999999999999</v>
      </c>
      <c r="T155" s="6">
        <v>8.0359999999999996</v>
      </c>
      <c r="U155" s="6">
        <v>8.0630000000000006</v>
      </c>
      <c r="V155" s="6">
        <v>7.6449999999999996</v>
      </c>
      <c r="W155" s="6">
        <v>7.6580000000000004</v>
      </c>
      <c r="X155" s="6">
        <v>7.21</v>
      </c>
      <c r="Y155" s="6">
        <v>7.202</v>
      </c>
      <c r="Z155" s="126">
        <v>6.8129999999999997</v>
      </c>
      <c r="AA155" s="126">
        <v>6.6520000000000001</v>
      </c>
      <c r="AB155" s="126">
        <v>6.82</v>
      </c>
      <c r="AC155" s="126">
        <v>7.0780000000000003</v>
      </c>
      <c r="AD155" s="126">
        <v>6.883</v>
      </c>
      <c r="AE155" s="126">
        <v>6.8259999999999996</v>
      </c>
      <c r="AF155" s="127">
        <v>6.8559999999999999</v>
      </c>
      <c r="AH155" s="1">
        <f t="shared" ref="AH155:AH218" si="133">IF((P155&lt;&gt;"")*AND($J155&lt;&gt;"")*AND($H155&lt;&gt;"GD")*AND($L155&lt;&gt;"N"),P155-$J155,"")</f>
        <v>1.2909999999999995</v>
      </c>
      <c r="AI155" s="1">
        <f t="shared" si="100"/>
        <v>1.323999999999999</v>
      </c>
      <c r="AJ155" s="1">
        <f t="shared" si="101"/>
        <v>7.9999999999999183E-2</v>
      </c>
      <c r="AK155" s="1">
        <f t="shared" si="102"/>
        <v>0.77099999999999902</v>
      </c>
      <c r="AL155" s="1">
        <f t="shared" si="103"/>
        <v>1.1449999999999987</v>
      </c>
      <c r="AM155" s="1">
        <f t="shared" si="104"/>
        <v>1.1719999999999997</v>
      </c>
      <c r="AN155" s="1">
        <f t="shared" si="105"/>
        <v>0.75399999999999867</v>
      </c>
      <c r="AO155" s="1">
        <f t="shared" si="106"/>
        <v>0.76699999999999946</v>
      </c>
      <c r="AP155" s="1">
        <f t="shared" si="107"/>
        <v>0.31899999999999906</v>
      </c>
      <c r="AQ155" s="1">
        <f t="shared" si="108"/>
        <v>0.31099999999999905</v>
      </c>
      <c r="AR155" s="1">
        <f t="shared" si="109"/>
        <v>-7.800000000000118E-2</v>
      </c>
      <c r="AS155" s="1">
        <f t="shared" si="110"/>
        <v>-0.23900000000000077</v>
      </c>
      <c r="AT155" s="1">
        <f t="shared" si="111"/>
        <v>-7.1000000000000618E-2</v>
      </c>
      <c r="AU155" s="1">
        <f t="shared" si="112"/>
        <v>0.18699999999999939</v>
      </c>
      <c r="AV155" s="1">
        <f t="shared" si="113"/>
        <v>-8.0000000000008953E-3</v>
      </c>
      <c r="AW155" s="1">
        <f t="shared" ref="AW155:AW218" si="134">IF((AE155&lt;&gt;"")*AND($J155&lt;&gt;"")*AND($H155&lt;&gt;"GD")*AND($L155&lt;&gt;"N"),AE155-$J155,"")</f>
        <v>-6.5000000000001279E-2</v>
      </c>
      <c r="AX155" s="1">
        <f t="shared" si="114"/>
        <v>-3.500000000000103E-2</v>
      </c>
      <c r="AZ155" s="1">
        <f t="shared" si="116"/>
        <v>1.2909999999999995</v>
      </c>
      <c r="BA155" s="1">
        <f t="shared" si="117"/>
        <v>1.323999999999999</v>
      </c>
      <c r="BB155" s="1">
        <f t="shared" si="118"/>
        <v>7.9999999999999183E-2</v>
      </c>
      <c r="BC155" s="1">
        <f t="shared" si="119"/>
        <v>0.77099999999999902</v>
      </c>
      <c r="BD155" s="1">
        <f t="shared" si="120"/>
        <v>1.1449999999999987</v>
      </c>
      <c r="BE155" s="1">
        <f t="shared" si="121"/>
        <v>1.1719999999999997</v>
      </c>
      <c r="BF155" s="1">
        <f t="shared" si="122"/>
        <v>0.75399999999999867</v>
      </c>
      <c r="BG155" s="1">
        <f t="shared" si="123"/>
        <v>0.76699999999999946</v>
      </c>
      <c r="BH155" s="1">
        <f t="shared" si="124"/>
        <v>0.31899999999999906</v>
      </c>
      <c r="BI155" s="1">
        <f t="shared" si="125"/>
        <v>0.31099999999999905</v>
      </c>
      <c r="BJ155" s="1">
        <f t="shared" si="126"/>
        <v>7.800000000000118E-2</v>
      </c>
      <c r="BK155" s="1">
        <f t="shared" si="127"/>
        <v>0.23900000000000077</v>
      </c>
      <c r="BL155" s="1">
        <f t="shared" si="128"/>
        <v>7.1000000000000618E-2</v>
      </c>
      <c r="BM155" s="1">
        <f t="shared" si="129"/>
        <v>0.18699999999999939</v>
      </c>
      <c r="BN155" s="1">
        <f t="shared" si="130"/>
        <v>8.0000000000008953E-3</v>
      </c>
      <c r="BO155" s="1">
        <f t="shared" si="131"/>
        <v>6.5000000000001279E-2</v>
      </c>
      <c r="BP155" s="1">
        <f t="shared" si="132"/>
        <v>3.500000000000103E-2</v>
      </c>
    </row>
    <row r="156" spans="1:68">
      <c r="A156" s="1">
        <f t="shared" si="97"/>
        <v>154</v>
      </c>
      <c r="B156" s="34"/>
      <c r="C156" s="1">
        <v>2</v>
      </c>
      <c r="D156" s="4">
        <f t="shared" si="115"/>
        <v>12</v>
      </c>
      <c r="E156" s="1" t="s">
        <v>527</v>
      </c>
      <c r="F156" s="1">
        <v>4</v>
      </c>
      <c r="G156" s="1" t="s">
        <v>13</v>
      </c>
      <c r="H156" s="1"/>
      <c r="I156" s="123"/>
      <c r="J156" s="40">
        <v>8.1059999999999999</v>
      </c>
      <c r="K156" s="23" t="s">
        <v>292</v>
      </c>
      <c r="L156" s="4" t="s">
        <v>15</v>
      </c>
      <c r="M156" s="23">
        <v>8.1110000000000007</v>
      </c>
      <c r="N156" s="23" t="s">
        <v>9</v>
      </c>
      <c r="O156" s="23"/>
      <c r="P156" s="6">
        <v>8.4619999999999997</v>
      </c>
      <c r="Q156" s="6">
        <v>8.4640000000000004</v>
      </c>
      <c r="R156" s="6">
        <v>7.8680000000000003</v>
      </c>
      <c r="S156" s="6">
        <v>8.2219999999999995</v>
      </c>
      <c r="T156" s="6">
        <v>8.6150000000000002</v>
      </c>
      <c r="U156" s="6">
        <v>8.641</v>
      </c>
      <c r="V156" s="6">
        <v>8.4350000000000005</v>
      </c>
      <c r="W156" s="6">
        <v>8.4329999999999998</v>
      </c>
      <c r="X156" s="6">
        <v>8.3079999999999998</v>
      </c>
      <c r="Y156" s="6">
        <v>8.2929999999999993</v>
      </c>
      <c r="Z156" s="126">
        <v>8.4949999999999992</v>
      </c>
      <c r="AA156" s="126">
        <v>7.9690000000000003</v>
      </c>
      <c r="AB156" s="126">
        <v>8.1769999999999996</v>
      </c>
      <c r="AC156" s="126">
        <v>8.1760000000000002</v>
      </c>
      <c r="AD156" s="126">
        <v>8.0809999999999995</v>
      </c>
      <c r="AE156" s="126">
        <v>8.1039999999999992</v>
      </c>
      <c r="AF156" s="127">
        <v>8.1760000000000002</v>
      </c>
      <c r="AH156" s="1">
        <f t="shared" si="133"/>
        <v>0.35599999999999987</v>
      </c>
      <c r="AI156" s="1">
        <f t="shared" si="100"/>
        <v>0.35800000000000054</v>
      </c>
      <c r="AJ156" s="1">
        <f t="shared" si="101"/>
        <v>-0.23799999999999955</v>
      </c>
      <c r="AK156" s="1">
        <f t="shared" si="102"/>
        <v>0.11599999999999966</v>
      </c>
      <c r="AL156" s="1">
        <f t="shared" si="103"/>
        <v>0.50900000000000034</v>
      </c>
      <c r="AM156" s="1">
        <f t="shared" si="104"/>
        <v>0.53500000000000014</v>
      </c>
      <c r="AN156" s="1">
        <f t="shared" si="105"/>
        <v>0.32900000000000063</v>
      </c>
      <c r="AO156" s="1">
        <f t="shared" si="106"/>
        <v>0.32699999999999996</v>
      </c>
      <c r="AP156" s="1">
        <f t="shared" si="107"/>
        <v>0.20199999999999996</v>
      </c>
      <c r="AQ156" s="1">
        <f t="shared" si="108"/>
        <v>0.18699999999999939</v>
      </c>
      <c r="AR156" s="1">
        <f t="shared" si="109"/>
        <v>0.38899999999999935</v>
      </c>
      <c r="AS156" s="1">
        <f t="shared" si="110"/>
        <v>-0.13699999999999957</v>
      </c>
      <c r="AT156" s="1">
        <f t="shared" si="111"/>
        <v>7.099999999999973E-2</v>
      </c>
      <c r="AU156" s="1">
        <f t="shared" si="112"/>
        <v>7.0000000000000284E-2</v>
      </c>
      <c r="AV156" s="1">
        <f t="shared" si="113"/>
        <v>-2.5000000000000355E-2</v>
      </c>
      <c r="AW156" s="1">
        <f t="shared" si="134"/>
        <v>-2.0000000000006679E-3</v>
      </c>
      <c r="AX156" s="1">
        <f t="shared" si="114"/>
        <v>7.0000000000000284E-2</v>
      </c>
      <c r="AZ156" s="1">
        <f t="shared" si="116"/>
        <v>0.35599999999999987</v>
      </c>
      <c r="BA156" s="1">
        <f t="shared" si="117"/>
        <v>0.35800000000000054</v>
      </c>
      <c r="BB156" s="1">
        <f t="shared" si="118"/>
        <v>0.23799999999999955</v>
      </c>
      <c r="BC156" s="1">
        <f t="shared" si="119"/>
        <v>0.11599999999999966</v>
      </c>
      <c r="BD156" s="1">
        <f t="shared" si="120"/>
        <v>0.50900000000000034</v>
      </c>
      <c r="BE156" s="1">
        <f t="shared" si="121"/>
        <v>0.53500000000000014</v>
      </c>
      <c r="BF156" s="1">
        <f t="shared" si="122"/>
        <v>0.32900000000000063</v>
      </c>
      <c r="BG156" s="1">
        <f t="shared" si="123"/>
        <v>0.32699999999999996</v>
      </c>
      <c r="BH156" s="1">
        <f t="shared" si="124"/>
        <v>0.20199999999999996</v>
      </c>
      <c r="BI156" s="1">
        <f t="shared" si="125"/>
        <v>0.18699999999999939</v>
      </c>
      <c r="BJ156" s="1">
        <f t="shared" si="126"/>
        <v>0.38899999999999935</v>
      </c>
      <c r="BK156" s="1">
        <f t="shared" si="127"/>
        <v>0.13699999999999957</v>
      </c>
      <c r="BL156" s="1">
        <f t="shared" si="128"/>
        <v>7.099999999999973E-2</v>
      </c>
      <c r="BM156" s="1">
        <f t="shared" si="129"/>
        <v>7.0000000000000284E-2</v>
      </c>
      <c r="BN156" s="1">
        <f t="shared" si="130"/>
        <v>2.5000000000000355E-2</v>
      </c>
      <c r="BO156" s="1">
        <f t="shared" si="131"/>
        <v>2.0000000000006679E-3</v>
      </c>
      <c r="BP156" s="1">
        <f t="shared" si="132"/>
        <v>7.0000000000000284E-2</v>
      </c>
    </row>
    <row r="157" spans="1:68">
      <c r="A157" s="1">
        <f t="shared" si="97"/>
        <v>155</v>
      </c>
      <c r="B157" s="34" t="s">
        <v>556</v>
      </c>
      <c r="C157" s="1">
        <v>2</v>
      </c>
      <c r="D157" s="4">
        <f t="shared" si="115"/>
        <v>12</v>
      </c>
      <c r="E157" s="1" t="s">
        <v>544</v>
      </c>
      <c r="F157" s="1">
        <v>2</v>
      </c>
      <c r="G157" s="1" t="s">
        <v>13</v>
      </c>
      <c r="H157" s="23"/>
      <c r="I157" s="1">
        <v>1E-3</v>
      </c>
      <c r="J157" s="40">
        <v>2.093</v>
      </c>
      <c r="K157" s="23" t="s">
        <v>242</v>
      </c>
      <c r="L157" s="4" t="s">
        <v>15</v>
      </c>
      <c r="M157" s="23">
        <v>2.0880000000000001</v>
      </c>
      <c r="N157" s="23" t="s">
        <v>9</v>
      </c>
      <c r="O157" s="23"/>
      <c r="P157" s="23">
        <v>2.246</v>
      </c>
      <c r="Q157" s="23">
        <v>1.99</v>
      </c>
      <c r="R157" s="23">
        <v>1.931</v>
      </c>
      <c r="S157" s="23">
        <v>1.732</v>
      </c>
      <c r="T157" s="23">
        <v>2.254</v>
      </c>
      <c r="U157" s="23">
        <v>2.23</v>
      </c>
      <c r="V157" s="23">
        <v>2.137</v>
      </c>
      <c r="W157" s="23">
        <v>2.133</v>
      </c>
      <c r="X157" s="23">
        <v>2.109</v>
      </c>
      <c r="Y157" s="23">
        <v>2.1080000000000001</v>
      </c>
      <c r="Z157" s="45"/>
      <c r="AA157" s="45"/>
      <c r="AB157" s="45"/>
      <c r="AC157" s="45"/>
      <c r="AD157" s="45"/>
      <c r="AE157" s="45"/>
      <c r="AF157" s="45"/>
      <c r="AH157" s="1">
        <f t="shared" si="133"/>
        <v>0.15300000000000002</v>
      </c>
      <c r="AI157" s="1">
        <f t="shared" si="100"/>
        <v>-0.10299999999999998</v>
      </c>
      <c r="AJ157" s="1">
        <f t="shared" si="101"/>
        <v>-0.16199999999999992</v>
      </c>
      <c r="AK157" s="1">
        <f t="shared" si="102"/>
        <v>-0.36099999999999999</v>
      </c>
      <c r="AL157" s="1">
        <f t="shared" si="103"/>
        <v>0.16100000000000003</v>
      </c>
      <c r="AM157" s="1">
        <f t="shared" si="104"/>
        <v>0.13700000000000001</v>
      </c>
      <c r="AN157" s="1">
        <f t="shared" si="105"/>
        <v>4.4000000000000039E-2</v>
      </c>
      <c r="AO157" s="1">
        <f t="shared" si="106"/>
        <v>4.0000000000000036E-2</v>
      </c>
      <c r="AP157" s="1">
        <f t="shared" si="107"/>
        <v>1.6000000000000014E-2</v>
      </c>
      <c r="AQ157" s="1">
        <f t="shared" si="108"/>
        <v>1.5000000000000124E-2</v>
      </c>
      <c r="AR157" s="1" t="str">
        <f t="shared" si="109"/>
        <v/>
      </c>
      <c r="AS157" s="1" t="str">
        <f t="shared" si="110"/>
        <v/>
      </c>
      <c r="AT157" s="1" t="str">
        <f t="shared" si="111"/>
        <v/>
      </c>
      <c r="AU157" s="1" t="str">
        <f t="shared" si="112"/>
        <v/>
      </c>
      <c r="AV157" s="1" t="str">
        <f t="shared" si="113"/>
        <v/>
      </c>
      <c r="AW157" s="1" t="str">
        <f t="shared" si="134"/>
        <v/>
      </c>
      <c r="AX157" s="1" t="str">
        <f t="shared" si="114"/>
        <v/>
      </c>
      <c r="AZ157" s="1">
        <f t="shared" si="116"/>
        <v>0.15300000000000002</v>
      </c>
      <c r="BA157" s="1">
        <f t="shared" si="117"/>
        <v>0.10299999999999998</v>
      </c>
      <c r="BB157" s="1">
        <f t="shared" si="118"/>
        <v>0.16199999999999992</v>
      </c>
      <c r="BC157" s="1">
        <f t="shared" si="119"/>
        <v>0.36099999999999999</v>
      </c>
      <c r="BD157" s="1">
        <f t="shared" si="120"/>
        <v>0.16100000000000003</v>
      </c>
      <c r="BE157" s="1">
        <f t="shared" si="121"/>
        <v>0.13700000000000001</v>
      </c>
      <c r="BF157" s="1">
        <f t="shared" si="122"/>
        <v>4.4000000000000039E-2</v>
      </c>
      <c r="BG157" s="1">
        <f t="shared" si="123"/>
        <v>4.0000000000000036E-2</v>
      </c>
      <c r="BH157" s="1">
        <f t="shared" si="124"/>
        <v>1.6000000000000014E-2</v>
      </c>
      <c r="BI157" s="1">
        <f t="shared" si="125"/>
        <v>1.5000000000000124E-2</v>
      </c>
      <c r="BJ157" s="1" t="str">
        <f t="shared" si="126"/>
        <v/>
      </c>
      <c r="BK157" s="1" t="str">
        <f t="shared" si="127"/>
        <v/>
      </c>
      <c r="BL157" s="1" t="str">
        <f t="shared" si="128"/>
        <v/>
      </c>
      <c r="BM157" s="1" t="str">
        <f t="shared" si="129"/>
        <v/>
      </c>
      <c r="BN157" s="1" t="str">
        <f t="shared" si="130"/>
        <v/>
      </c>
      <c r="BO157" s="1" t="str">
        <f t="shared" si="131"/>
        <v/>
      </c>
      <c r="BP157" s="1" t="str">
        <f t="shared" si="132"/>
        <v/>
      </c>
    </row>
    <row r="158" spans="1:68">
      <c r="A158" s="1">
        <f t="shared" si="97"/>
        <v>156</v>
      </c>
      <c r="B158" s="34"/>
      <c r="C158" s="1">
        <v>2</v>
      </c>
      <c r="D158" s="4">
        <f t="shared" si="115"/>
        <v>12</v>
      </c>
      <c r="E158" s="1" t="s">
        <v>546</v>
      </c>
      <c r="F158" s="1">
        <v>2</v>
      </c>
      <c r="G158" s="1" t="s">
        <v>16</v>
      </c>
      <c r="H158" s="23"/>
      <c r="I158" s="1">
        <v>3.4000000000000002E-2</v>
      </c>
      <c r="J158" s="40">
        <v>5.4550000000000001</v>
      </c>
      <c r="K158" s="23" t="s">
        <v>242</v>
      </c>
      <c r="L158" s="4" t="s">
        <v>15</v>
      </c>
      <c r="M158" s="23">
        <v>5.49</v>
      </c>
      <c r="N158" s="23" t="s">
        <v>9</v>
      </c>
      <c r="O158" s="23"/>
      <c r="P158" s="23">
        <v>5.3659999999999997</v>
      </c>
      <c r="Q158" s="23">
        <v>5.1559999999999997</v>
      </c>
      <c r="R158" s="23">
        <v>5.5250000000000004</v>
      </c>
      <c r="S158" s="23">
        <v>5.2469999999999999</v>
      </c>
      <c r="T158" s="23">
        <v>5.282</v>
      </c>
      <c r="U158" s="23">
        <v>5.266</v>
      </c>
      <c r="V158" s="23">
        <v>5.54</v>
      </c>
      <c r="W158" s="23">
        <v>5.532</v>
      </c>
      <c r="X158" s="23">
        <v>5.4390000000000001</v>
      </c>
      <c r="Y158" s="23">
        <v>5.4359999999999999</v>
      </c>
      <c r="Z158" s="45"/>
      <c r="AA158" s="45"/>
      <c r="AB158" s="45"/>
      <c r="AC158" s="45"/>
      <c r="AD158" s="45"/>
      <c r="AE158" s="45"/>
      <c r="AF158" s="45"/>
      <c r="AH158" s="1">
        <f t="shared" si="133"/>
        <v>-8.9000000000000412E-2</v>
      </c>
      <c r="AI158" s="1">
        <f t="shared" si="100"/>
        <v>-0.29900000000000038</v>
      </c>
      <c r="AJ158" s="1">
        <f t="shared" si="101"/>
        <v>7.0000000000000284E-2</v>
      </c>
      <c r="AK158" s="1">
        <f t="shared" si="102"/>
        <v>-0.20800000000000018</v>
      </c>
      <c r="AL158" s="1">
        <f t="shared" si="103"/>
        <v>-0.17300000000000004</v>
      </c>
      <c r="AM158" s="1">
        <f t="shared" si="104"/>
        <v>-0.18900000000000006</v>
      </c>
      <c r="AN158" s="1">
        <f t="shared" si="105"/>
        <v>8.4999999999999964E-2</v>
      </c>
      <c r="AO158" s="1">
        <f t="shared" si="106"/>
        <v>7.6999999999999957E-2</v>
      </c>
      <c r="AP158" s="1">
        <f t="shared" si="107"/>
        <v>-1.6000000000000014E-2</v>
      </c>
      <c r="AQ158" s="1">
        <f t="shared" si="108"/>
        <v>-1.9000000000000128E-2</v>
      </c>
      <c r="AR158" s="1" t="str">
        <f t="shared" si="109"/>
        <v/>
      </c>
      <c r="AS158" s="1" t="str">
        <f t="shared" si="110"/>
        <v/>
      </c>
      <c r="AT158" s="1" t="str">
        <f t="shared" si="111"/>
        <v/>
      </c>
      <c r="AU158" s="1" t="str">
        <f t="shared" si="112"/>
        <v/>
      </c>
      <c r="AV158" s="1" t="str">
        <f t="shared" si="113"/>
        <v/>
      </c>
      <c r="AW158" s="1" t="str">
        <f t="shared" si="134"/>
        <v/>
      </c>
      <c r="AX158" s="1" t="str">
        <f t="shared" si="114"/>
        <v/>
      </c>
      <c r="AZ158" s="1">
        <f t="shared" si="116"/>
        <v>8.9000000000000412E-2</v>
      </c>
      <c r="BA158" s="1">
        <f t="shared" si="117"/>
        <v>0.29900000000000038</v>
      </c>
      <c r="BB158" s="1">
        <f t="shared" si="118"/>
        <v>7.0000000000000284E-2</v>
      </c>
      <c r="BC158" s="1">
        <f t="shared" si="119"/>
        <v>0.20800000000000018</v>
      </c>
      <c r="BD158" s="1">
        <f t="shared" si="120"/>
        <v>0.17300000000000004</v>
      </c>
      <c r="BE158" s="1">
        <f t="shared" si="121"/>
        <v>0.18900000000000006</v>
      </c>
      <c r="BF158" s="1">
        <f t="shared" si="122"/>
        <v>8.4999999999999964E-2</v>
      </c>
      <c r="BG158" s="1">
        <f t="shared" si="123"/>
        <v>7.6999999999999957E-2</v>
      </c>
      <c r="BH158" s="1">
        <f t="shared" si="124"/>
        <v>1.6000000000000014E-2</v>
      </c>
      <c r="BI158" s="1">
        <f t="shared" si="125"/>
        <v>1.9000000000000128E-2</v>
      </c>
      <c r="BJ158" s="1" t="str">
        <f t="shared" si="126"/>
        <v/>
      </c>
      <c r="BK158" s="1" t="str">
        <f t="shared" si="127"/>
        <v/>
      </c>
      <c r="BL158" s="1" t="str">
        <f t="shared" si="128"/>
        <v/>
      </c>
      <c r="BM158" s="1" t="str">
        <f t="shared" si="129"/>
        <v/>
      </c>
      <c r="BN158" s="1" t="str">
        <f t="shared" si="130"/>
        <v/>
      </c>
      <c r="BO158" s="1" t="str">
        <f t="shared" si="131"/>
        <v/>
      </c>
      <c r="BP158" s="1" t="str">
        <f t="shared" si="132"/>
        <v/>
      </c>
    </row>
    <row r="159" spans="1:68">
      <c r="A159" s="1">
        <f t="shared" si="97"/>
        <v>157</v>
      </c>
      <c r="B159" s="34"/>
      <c r="C159" s="1">
        <v>2</v>
      </c>
      <c r="D159" s="4">
        <f t="shared" si="115"/>
        <v>12</v>
      </c>
      <c r="E159" s="1" t="s">
        <v>546</v>
      </c>
      <c r="F159" s="1">
        <v>2</v>
      </c>
      <c r="G159" s="1" t="s">
        <v>229</v>
      </c>
      <c r="H159" s="23"/>
      <c r="I159" s="1">
        <v>3.4000000000000002E-2</v>
      </c>
      <c r="J159" s="40">
        <v>6.1529999999999987</v>
      </c>
      <c r="K159" s="23" t="s">
        <v>292</v>
      </c>
      <c r="L159" s="4" t="s">
        <v>15</v>
      </c>
      <c r="M159" s="23">
        <v>6.1639999999999988</v>
      </c>
      <c r="N159" s="23" t="s">
        <v>9</v>
      </c>
      <c r="O159" s="23"/>
      <c r="P159" s="23">
        <v>6.319</v>
      </c>
      <c r="Q159" s="23">
        <v>6.1420000000000003</v>
      </c>
      <c r="R159" s="23">
        <v>5.6429999999999998</v>
      </c>
      <c r="S159" s="23">
        <v>5.8920000000000003</v>
      </c>
      <c r="T159" s="23">
        <v>6.4340000000000002</v>
      </c>
      <c r="U159" s="23">
        <v>6.4189999999999996</v>
      </c>
      <c r="V159" s="23">
        <v>6.1890000000000001</v>
      </c>
      <c r="W159" s="23">
        <v>6.1909999999999998</v>
      </c>
      <c r="X159" s="23">
        <v>6.1849999999999996</v>
      </c>
      <c r="Y159" s="23">
        <v>6.1870000000000003</v>
      </c>
      <c r="Z159" s="45"/>
      <c r="AA159" s="45"/>
      <c r="AB159" s="45"/>
      <c r="AC159" s="45"/>
      <c r="AD159" s="45"/>
      <c r="AE159" s="45"/>
      <c r="AF159" s="45"/>
      <c r="AH159" s="1">
        <f t="shared" si="133"/>
        <v>0.16600000000000126</v>
      </c>
      <c r="AI159" s="1">
        <f t="shared" si="100"/>
        <v>-1.0999999999998344E-2</v>
      </c>
      <c r="AJ159" s="1">
        <f t="shared" si="101"/>
        <v>-0.5099999999999989</v>
      </c>
      <c r="AK159" s="1">
        <f t="shared" si="102"/>
        <v>-0.26099999999999834</v>
      </c>
      <c r="AL159" s="1">
        <f t="shared" si="103"/>
        <v>0.28100000000000147</v>
      </c>
      <c r="AM159" s="1">
        <f t="shared" si="104"/>
        <v>0.2660000000000009</v>
      </c>
      <c r="AN159" s="1">
        <f t="shared" si="105"/>
        <v>3.6000000000001364E-2</v>
      </c>
      <c r="AO159" s="1">
        <f t="shared" si="106"/>
        <v>3.8000000000001144E-2</v>
      </c>
      <c r="AP159" s="1">
        <f t="shared" si="107"/>
        <v>3.2000000000000917E-2</v>
      </c>
      <c r="AQ159" s="1">
        <f t="shared" si="108"/>
        <v>3.4000000000001585E-2</v>
      </c>
      <c r="AR159" s="1" t="str">
        <f t="shared" si="109"/>
        <v/>
      </c>
      <c r="AS159" s="1" t="str">
        <f t="shared" si="110"/>
        <v/>
      </c>
      <c r="AT159" s="1" t="str">
        <f t="shared" si="111"/>
        <v/>
      </c>
      <c r="AU159" s="1" t="str">
        <f t="shared" si="112"/>
        <v/>
      </c>
      <c r="AV159" s="1" t="str">
        <f t="shared" si="113"/>
        <v/>
      </c>
      <c r="AW159" s="1" t="str">
        <f t="shared" si="134"/>
        <v/>
      </c>
      <c r="AX159" s="1" t="str">
        <f t="shared" si="114"/>
        <v/>
      </c>
      <c r="AZ159" s="1">
        <f t="shared" si="116"/>
        <v>0.16600000000000126</v>
      </c>
      <c r="BA159" s="1">
        <f t="shared" si="117"/>
        <v>1.0999999999998344E-2</v>
      </c>
      <c r="BB159" s="1">
        <f t="shared" si="118"/>
        <v>0.5099999999999989</v>
      </c>
      <c r="BC159" s="1">
        <f t="shared" si="119"/>
        <v>0.26099999999999834</v>
      </c>
      <c r="BD159" s="1">
        <f t="shared" si="120"/>
        <v>0.28100000000000147</v>
      </c>
      <c r="BE159" s="1">
        <f t="shared" si="121"/>
        <v>0.2660000000000009</v>
      </c>
      <c r="BF159" s="1">
        <f t="shared" si="122"/>
        <v>3.6000000000001364E-2</v>
      </c>
      <c r="BG159" s="1">
        <f t="shared" si="123"/>
        <v>3.8000000000001144E-2</v>
      </c>
      <c r="BH159" s="1">
        <f t="shared" si="124"/>
        <v>3.2000000000000917E-2</v>
      </c>
      <c r="BI159" s="1">
        <f t="shared" si="125"/>
        <v>3.4000000000001585E-2</v>
      </c>
      <c r="BJ159" s="1" t="str">
        <f t="shared" si="126"/>
        <v/>
      </c>
      <c r="BK159" s="1" t="str">
        <f t="shared" si="127"/>
        <v/>
      </c>
      <c r="BL159" s="1" t="str">
        <f t="shared" si="128"/>
        <v/>
      </c>
      <c r="BM159" s="1" t="str">
        <f t="shared" si="129"/>
        <v/>
      </c>
      <c r="BN159" s="1" t="str">
        <f t="shared" si="130"/>
        <v/>
      </c>
      <c r="BO159" s="1" t="str">
        <f t="shared" si="131"/>
        <v/>
      </c>
      <c r="BP159" s="1" t="str">
        <f t="shared" si="132"/>
        <v/>
      </c>
    </row>
    <row r="160" spans="1:68">
      <c r="A160" s="1">
        <f t="shared" si="97"/>
        <v>158</v>
      </c>
      <c r="B160" s="34"/>
      <c r="C160" s="1">
        <v>2</v>
      </c>
      <c r="D160" s="4">
        <f t="shared" si="115"/>
        <v>12</v>
      </c>
      <c r="E160" s="1" t="s">
        <v>546</v>
      </c>
      <c r="F160" s="1">
        <v>2</v>
      </c>
      <c r="G160" s="1" t="s">
        <v>16</v>
      </c>
      <c r="H160" s="23"/>
      <c r="I160" s="1">
        <v>7.0000000000000001E-3</v>
      </c>
      <c r="J160" s="40">
        <v>6.3649999999999993</v>
      </c>
      <c r="K160" s="23" t="s">
        <v>292</v>
      </c>
      <c r="L160" s="4" t="s">
        <v>15</v>
      </c>
      <c r="M160" s="23">
        <v>6.3719999999999999</v>
      </c>
      <c r="N160" s="23" t="s">
        <v>9</v>
      </c>
      <c r="O160" s="23"/>
      <c r="P160" s="23">
        <v>6.4029999999999996</v>
      </c>
      <c r="Q160" s="23">
        <v>6.1980000000000004</v>
      </c>
      <c r="R160" s="23">
        <v>6.4089999999999998</v>
      </c>
      <c r="S160" s="23">
        <v>6.1779999999999999</v>
      </c>
      <c r="T160" s="23">
        <v>6.2750000000000004</v>
      </c>
      <c r="U160" s="23">
        <v>6.2590000000000003</v>
      </c>
      <c r="V160" s="23">
        <v>6.468</v>
      </c>
      <c r="W160" s="23">
        <v>6.4610000000000003</v>
      </c>
      <c r="X160" s="23">
        <v>6.359</v>
      </c>
      <c r="Y160" s="23">
        <v>6.3550000000000004</v>
      </c>
      <c r="Z160" s="45"/>
      <c r="AA160" s="45"/>
      <c r="AB160" s="45"/>
      <c r="AC160" s="45"/>
      <c r="AD160" s="45"/>
      <c r="AE160" s="45"/>
      <c r="AF160" s="45"/>
      <c r="AH160" s="1">
        <f t="shared" si="133"/>
        <v>3.8000000000000256E-2</v>
      </c>
      <c r="AI160" s="1">
        <f t="shared" si="100"/>
        <v>-0.16699999999999893</v>
      </c>
      <c r="AJ160" s="1">
        <f t="shared" si="101"/>
        <v>4.4000000000000483E-2</v>
      </c>
      <c r="AK160" s="1">
        <f t="shared" si="102"/>
        <v>-0.18699999999999939</v>
      </c>
      <c r="AL160" s="1">
        <f t="shared" si="103"/>
        <v>-8.999999999999897E-2</v>
      </c>
      <c r="AM160" s="1">
        <f t="shared" si="104"/>
        <v>-0.10599999999999898</v>
      </c>
      <c r="AN160" s="1">
        <f t="shared" si="105"/>
        <v>0.10300000000000065</v>
      </c>
      <c r="AO160" s="1">
        <f t="shared" si="106"/>
        <v>9.6000000000000973E-2</v>
      </c>
      <c r="AP160" s="1">
        <f t="shared" si="107"/>
        <v>-5.9999999999993392E-3</v>
      </c>
      <c r="AQ160" s="1">
        <f t="shared" si="108"/>
        <v>-9.9999999999988987E-3</v>
      </c>
      <c r="AR160" s="1" t="str">
        <f t="shared" si="109"/>
        <v/>
      </c>
      <c r="AS160" s="1" t="str">
        <f t="shared" si="110"/>
        <v/>
      </c>
      <c r="AT160" s="1" t="str">
        <f t="shared" si="111"/>
        <v/>
      </c>
      <c r="AU160" s="1" t="str">
        <f t="shared" si="112"/>
        <v/>
      </c>
      <c r="AV160" s="1" t="str">
        <f t="shared" si="113"/>
        <v/>
      </c>
      <c r="AW160" s="1" t="str">
        <f t="shared" si="134"/>
        <v/>
      </c>
      <c r="AX160" s="1" t="str">
        <f t="shared" si="114"/>
        <v/>
      </c>
      <c r="AZ160" s="1">
        <f t="shared" si="116"/>
        <v>3.8000000000000256E-2</v>
      </c>
      <c r="BA160" s="1">
        <f t="shared" si="117"/>
        <v>0.16699999999999893</v>
      </c>
      <c r="BB160" s="1">
        <f t="shared" si="118"/>
        <v>4.4000000000000483E-2</v>
      </c>
      <c r="BC160" s="1">
        <f t="shared" si="119"/>
        <v>0.18699999999999939</v>
      </c>
      <c r="BD160" s="1">
        <f t="shared" si="120"/>
        <v>8.999999999999897E-2</v>
      </c>
      <c r="BE160" s="1">
        <f t="shared" si="121"/>
        <v>0.10599999999999898</v>
      </c>
      <c r="BF160" s="1">
        <f t="shared" si="122"/>
        <v>0.10300000000000065</v>
      </c>
      <c r="BG160" s="1">
        <f t="shared" si="123"/>
        <v>9.6000000000000973E-2</v>
      </c>
      <c r="BH160" s="1">
        <f t="shared" si="124"/>
        <v>5.9999999999993392E-3</v>
      </c>
      <c r="BI160" s="1">
        <f t="shared" si="125"/>
        <v>9.9999999999988987E-3</v>
      </c>
      <c r="BJ160" s="1" t="str">
        <f t="shared" si="126"/>
        <v/>
      </c>
      <c r="BK160" s="1" t="str">
        <f t="shared" si="127"/>
        <v/>
      </c>
      <c r="BL160" s="1" t="str">
        <f t="shared" si="128"/>
        <v/>
      </c>
      <c r="BM160" s="1" t="str">
        <f t="shared" si="129"/>
        <v/>
      </c>
      <c r="BN160" s="1" t="str">
        <f t="shared" si="130"/>
        <v/>
      </c>
      <c r="BO160" s="1" t="str">
        <f t="shared" si="131"/>
        <v/>
      </c>
      <c r="BP160" s="1" t="str">
        <f t="shared" si="132"/>
        <v/>
      </c>
    </row>
    <row r="161" spans="1:68">
      <c r="A161" s="1">
        <f t="shared" si="97"/>
        <v>159</v>
      </c>
      <c r="B161" s="34"/>
      <c r="C161" s="1">
        <v>2</v>
      </c>
      <c r="D161" s="4">
        <f t="shared" si="115"/>
        <v>12</v>
      </c>
      <c r="E161" s="1" t="s">
        <v>546</v>
      </c>
      <c r="F161" s="1">
        <v>2</v>
      </c>
      <c r="G161" s="1" t="s">
        <v>16</v>
      </c>
      <c r="H161" s="23"/>
      <c r="I161" s="1">
        <v>2.3E-2</v>
      </c>
      <c r="J161" s="40">
        <v>6.9139999999999997</v>
      </c>
      <c r="K161" s="23" t="s">
        <v>242</v>
      </c>
      <c r="L161" s="4" t="s">
        <v>15</v>
      </c>
      <c r="M161" s="36"/>
      <c r="N161" s="36"/>
      <c r="O161" s="23"/>
      <c r="P161" s="23">
        <v>6.7869999999999999</v>
      </c>
      <c r="Q161" s="23">
        <v>6.609</v>
      </c>
      <c r="R161" s="23">
        <v>6.9530000000000003</v>
      </c>
      <c r="S161" s="23">
        <v>6.7489999999999997</v>
      </c>
      <c r="T161" s="23">
        <v>6.7949999999999999</v>
      </c>
      <c r="U161" s="23">
        <v>6.7889999999999997</v>
      </c>
      <c r="V161" s="23">
        <v>6.97</v>
      </c>
      <c r="W161" s="23">
        <v>6.9610000000000003</v>
      </c>
      <c r="X161" s="23">
        <v>6.8959999999999999</v>
      </c>
      <c r="Y161" s="23">
        <v>6.8929999999999998</v>
      </c>
      <c r="Z161" s="45"/>
      <c r="AA161" s="45"/>
      <c r="AB161" s="45"/>
      <c r="AC161" s="45"/>
      <c r="AD161" s="45"/>
      <c r="AE161" s="45"/>
      <c r="AF161" s="45"/>
      <c r="AH161" s="1">
        <f t="shared" si="133"/>
        <v>-0.12699999999999978</v>
      </c>
      <c r="AI161" s="1">
        <f t="shared" si="100"/>
        <v>-0.30499999999999972</v>
      </c>
      <c r="AJ161" s="1">
        <f t="shared" si="101"/>
        <v>3.900000000000059E-2</v>
      </c>
      <c r="AK161" s="1">
        <f t="shared" si="102"/>
        <v>-0.16500000000000004</v>
      </c>
      <c r="AL161" s="1">
        <f t="shared" si="103"/>
        <v>-0.11899999999999977</v>
      </c>
      <c r="AM161" s="1">
        <f t="shared" si="104"/>
        <v>-0.125</v>
      </c>
      <c r="AN161" s="1">
        <f t="shared" si="105"/>
        <v>5.600000000000005E-2</v>
      </c>
      <c r="AO161" s="1">
        <f t="shared" si="106"/>
        <v>4.7000000000000597E-2</v>
      </c>
      <c r="AP161" s="1">
        <f t="shared" si="107"/>
        <v>-1.7999999999999794E-2</v>
      </c>
      <c r="AQ161" s="1">
        <f t="shared" si="108"/>
        <v>-2.0999999999999908E-2</v>
      </c>
      <c r="AR161" s="1" t="str">
        <f t="shared" si="109"/>
        <v/>
      </c>
      <c r="AS161" s="1" t="str">
        <f t="shared" si="110"/>
        <v/>
      </c>
      <c r="AT161" s="1" t="str">
        <f t="shared" si="111"/>
        <v/>
      </c>
      <c r="AU161" s="1" t="str">
        <f t="shared" si="112"/>
        <v/>
      </c>
      <c r="AV161" s="1" t="str">
        <f t="shared" si="113"/>
        <v/>
      </c>
      <c r="AW161" s="1" t="str">
        <f t="shared" si="134"/>
        <v/>
      </c>
      <c r="AX161" s="1" t="str">
        <f t="shared" si="114"/>
        <v/>
      </c>
      <c r="AZ161" s="1">
        <f t="shared" si="116"/>
        <v>0.12699999999999978</v>
      </c>
      <c r="BA161" s="1">
        <f t="shared" si="117"/>
        <v>0.30499999999999972</v>
      </c>
      <c r="BB161" s="1">
        <f t="shared" si="118"/>
        <v>3.900000000000059E-2</v>
      </c>
      <c r="BC161" s="1">
        <f t="shared" si="119"/>
        <v>0.16500000000000004</v>
      </c>
      <c r="BD161" s="1">
        <f t="shared" si="120"/>
        <v>0.11899999999999977</v>
      </c>
      <c r="BE161" s="1">
        <f t="shared" si="121"/>
        <v>0.125</v>
      </c>
      <c r="BF161" s="1">
        <f t="shared" si="122"/>
        <v>5.600000000000005E-2</v>
      </c>
      <c r="BG161" s="1">
        <f t="shared" si="123"/>
        <v>4.7000000000000597E-2</v>
      </c>
      <c r="BH161" s="1">
        <f t="shared" si="124"/>
        <v>1.7999999999999794E-2</v>
      </c>
      <c r="BI161" s="1">
        <f t="shared" si="125"/>
        <v>2.0999999999999908E-2</v>
      </c>
      <c r="BJ161" s="1" t="str">
        <f t="shared" si="126"/>
        <v/>
      </c>
      <c r="BK161" s="1" t="str">
        <f t="shared" si="127"/>
        <v/>
      </c>
      <c r="BL161" s="1" t="str">
        <f t="shared" si="128"/>
        <v/>
      </c>
      <c r="BM161" s="1" t="str">
        <f t="shared" si="129"/>
        <v/>
      </c>
      <c r="BN161" s="1" t="str">
        <f t="shared" si="130"/>
        <v/>
      </c>
      <c r="BO161" s="1" t="str">
        <f t="shared" si="131"/>
        <v/>
      </c>
      <c r="BP161" s="1" t="str">
        <f t="shared" si="132"/>
        <v/>
      </c>
    </row>
    <row r="162" spans="1:68">
      <c r="A162" s="1">
        <f t="shared" si="97"/>
        <v>160</v>
      </c>
      <c r="B162" s="34"/>
      <c r="C162" s="1">
        <v>2</v>
      </c>
      <c r="D162" s="4">
        <f t="shared" si="115"/>
        <v>12</v>
      </c>
      <c r="E162" s="1" t="s">
        <v>544</v>
      </c>
      <c r="F162" s="1">
        <v>2</v>
      </c>
      <c r="G162" s="1" t="s">
        <v>229</v>
      </c>
      <c r="I162" s="1">
        <v>2E-3</v>
      </c>
      <c r="J162" s="40">
        <v>6.93</v>
      </c>
      <c r="K162" s="23" t="s">
        <v>242</v>
      </c>
      <c r="L162" s="4" t="s">
        <v>15</v>
      </c>
      <c r="M162" s="23">
        <v>6.883</v>
      </c>
      <c r="N162" s="23" t="s">
        <v>9</v>
      </c>
      <c r="O162" s="23"/>
      <c r="P162" s="23">
        <v>6.85</v>
      </c>
      <c r="Q162" s="23">
        <v>6.6639999999999997</v>
      </c>
      <c r="R162" s="23">
        <v>6.9909999999999997</v>
      </c>
      <c r="S162" s="23">
        <v>6.7779999999999996</v>
      </c>
      <c r="T162" s="23">
        <v>6.7770000000000001</v>
      </c>
      <c r="U162" s="23">
        <v>6.7649999999999997</v>
      </c>
      <c r="V162" s="23">
        <v>7.0659999999999998</v>
      </c>
      <c r="W162" s="23">
        <v>7.0590000000000002</v>
      </c>
      <c r="X162" s="23">
        <v>6.9290000000000003</v>
      </c>
      <c r="Y162" s="23">
        <v>6.9240000000000004</v>
      </c>
      <c r="Z162" s="45"/>
      <c r="AA162" s="45"/>
      <c r="AB162" s="45"/>
      <c r="AC162" s="45"/>
      <c r="AD162" s="45"/>
      <c r="AE162" s="45"/>
      <c r="AF162" s="45"/>
      <c r="AH162" s="1">
        <f t="shared" si="133"/>
        <v>-8.0000000000000071E-2</v>
      </c>
      <c r="AI162" s="1">
        <f t="shared" si="100"/>
        <v>-0.26600000000000001</v>
      </c>
      <c r="AJ162" s="1">
        <f t="shared" si="101"/>
        <v>6.0999999999999943E-2</v>
      </c>
      <c r="AK162" s="1">
        <f t="shared" si="102"/>
        <v>-0.15200000000000014</v>
      </c>
      <c r="AL162" s="1">
        <f t="shared" si="103"/>
        <v>-0.15299999999999958</v>
      </c>
      <c r="AM162" s="1">
        <f t="shared" si="104"/>
        <v>-0.16500000000000004</v>
      </c>
      <c r="AN162" s="1">
        <f t="shared" si="105"/>
        <v>0.13600000000000012</v>
      </c>
      <c r="AO162" s="1">
        <f t="shared" si="106"/>
        <v>0.12900000000000045</v>
      </c>
      <c r="AP162" s="1">
        <f t="shared" si="107"/>
        <v>-9.9999999999944578E-4</v>
      </c>
      <c r="AQ162" s="1">
        <f t="shared" si="108"/>
        <v>-5.9999999999993392E-3</v>
      </c>
      <c r="AR162" s="1" t="str">
        <f t="shared" si="109"/>
        <v/>
      </c>
      <c r="AS162" s="1" t="str">
        <f t="shared" si="110"/>
        <v/>
      </c>
      <c r="AT162" s="1" t="str">
        <f t="shared" si="111"/>
        <v/>
      </c>
      <c r="AU162" s="1" t="str">
        <f t="shared" si="112"/>
        <v/>
      </c>
      <c r="AV162" s="1" t="str">
        <f t="shared" si="113"/>
        <v/>
      </c>
      <c r="AW162" s="1" t="str">
        <f t="shared" si="134"/>
        <v/>
      </c>
      <c r="AX162" s="1" t="str">
        <f t="shared" si="114"/>
        <v/>
      </c>
      <c r="AZ162" s="1">
        <f t="shared" si="116"/>
        <v>8.0000000000000071E-2</v>
      </c>
      <c r="BA162" s="1">
        <f t="shared" si="117"/>
        <v>0.26600000000000001</v>
      </c>
      <c r="BB162" s="1">
        <f t="shared" si="118"/>
        <v>6.0999999999999943E-2</v>
      </c>
      <c r="BC162" s="1">
        <f t="shared" si="119"/>
        <v>0.15200000000000014</v>
      </c>
      <c r="BD162" s="1">
        <f t="shared" si="120"/>
        <v>0.15299999999999958</v>
      </c>
      <c r="BE162" s="1">
        <f t="shared" si="121"/>
        <v>0.16500000000000004</v>
      </c>
      <c r="BF162" s="1">
        <f t="shared" si="122"/>
        <v>0.13600000000000012</v>
      </c>
      <c r="BG162" s="1">
        <f t="shared" si="123"/>
        <v>0.12900000000000045</v>
      </c>
      <c r="BH162" s="1">
        <f t="shared" si="124"/>
        <v>9.9999999999944578E-4</v>
      </c>
      <c r="BI162" s="1">
        <f t="shared" si="125"/>
        <v>5.9999999999993392E-3</v>
      </c>
      <c r="BJ162" s="1" t="str">
        <f t="shared" si="126"/>
        <v/>
      </c>
      <c r="BK162" s="1" t="str">
        <f t="shared" si="127"/>
        <v/>
      </c>
      <c r="BL162" s="1" t="str">
        <f t="shared" si="128"/>
        <v/>
      </c>
      <c r="BM162" s="1" t="str">
        <f t="shared" si="129"/>
        <v/>
      </c>
      <c r="BN162" s="1" t="str">
        <f t="shared" si="130"/>
        <v/>
      </c>
      <c r="BO162" s="1" t="str">
        <f t="shared" si="131"/>
        <v/>
      </c>
      <c r="BP162" s="1" t="str">
        <f t="shared" si="132"/>
        <v/>
      </c>
    </row>
    <row r="163" spans="1:68">
      <c r="A163" s="1">
        <f t="shared" si="97"/>
        <v>161</v>
      </c>
      <c r="B163" s="34"/>
      <c r="C163" s="1">
        <v>2</v>
      </c>
      <c r="D163" s="4">
        <f t="shared" si="115"/>
        <v>12</v>
      </c>
      <c r="E163" s="1" t="s">
        <v>544</v>
      </c>
      <c r="F163" s="1">
        <v>2</v>
      </c>
      <c r="G163" s="1" t="s">
        <v>229</v>
      </c>
      <c r="H163" s="23"/>
      <c r="I163" s="1">
        <v>1E-3</v>
      </c>
      <c r="J163" s="40">
        <v>7.0810000000000004</v>
      </c>
      <c r="K163" s="23" t="s">
        <v>292</v>
      </c>
      <c r="L163" s="4" t="s">
        <v>15</v>
      </c>
      <c r="M163" s="23">
        <v>7.0820000000000007</v>
      </c>
      <c r="N163" s="23" t="s">
        <v>9</v>
      </c>
      <c r="O163" s="23"/>
      <c r="P163" s="23">
        <v>7.508</v>
      </c>
      <c r="Q163" s="23">
        <v>7.0170000000000003</v>
      </c>
      <c r="R163" s="23">
        <v>6.77</v>
      </c>
      <c r="S163" s="23">
        <v>6.5359999999999996</v>
      </c>
      <c r="T163" s="23">
        <v>7.73</v>
      </c>
      <c r="U163" s="23">
        <v>7.7050000000000001</v>
      </c>
      <c r="V163" s="23">
        <v>7.2249999999999996</v>
      </c>
      <c r="W163" s="23">
        <v>7.19</v>
      </c>
      <c r="X163" s="23">
        <v>7.1360000000000001</v>
      </c>
      <c r="Y163" s="23">
        <v>7.1319999999999997</v>
      </c>
      <c r="Z163" s="45"/>
      <c r="AA163" s="45"/>
      <c r="AB163" s="45"/>
      <c r="AC163" s="45"/>
      <c r="AD163" s="45"/>
      <c r="AE163" s="45"/>
      <c r="AF163" s="45"/>
      <c r="AH163" s="1">
        <f t="shared" si="133"/>
        <v>0.4269999999999996</v>
      </c>
      <c r="AI163" s="1">
        <f t="shared" si="100"/>
        <v>-6.4000000000000057E-2</v>
      </c>
      <c r="AJ163" s="1">
        <f t="shared" si="101"/>
        <v>-0.31100000000000083</v>
      </c>
      <c r="AK163" s="1">
        <f t="shared" si="102"/>
        <v>-0.54500000000000082</v>
      </c>
      <c r="AL163" s="1">
        <f t="shared" si="103"/>
        <v>0.64900000000000002</v>
      </c>
      <c r="AM163" s="1">
        <f t="shared" si="104"/>
        <v>0.62399999999999967</v>
      </c>
      <c r="AN163" s="1">
        <f t="shared" si="105"/>
        <v>0.14399999999999924</v>
      </c>
      <c r="AO163" s="1">
        <f t="shared" si="106"/>
        <v>0.10899999999999999</v>
      </c>
      <c r="AP163" s="1">
        <f t="shared" si="107"/>
        <v>5.4999999999999716E-2</v>
      </c>
      <c r="AQ163" s="1">
        <f t="shared" si="108"/>
        <v>5.0999999999999268E-2</v>
      </c>
      <c r="AR163" s="1" t="str">
        <f t="shared" si="109"/>
        <v/>
      </c>
      <c r="AS163" s="1" t="str">
        <f t="shared" si="110"/>
        <v/>
      </c>
      <c r="AT163" s="1" t="str">
        <f t="shared" si="111"/>
        <v/>
      </c>
      <c r="AU163" s="1" t="str">
        <f t="shared" si="112"/>
        <v/>
      </c>
      <c r="AV163" s="1" t="str">
        <f t="shared" si="113"/>
        <v/>
      </c>
      <c r="AW163" s="1" t="str">
        <f t="shared" si="134"/>
        <v/>
      </c>
      <c r="AX163" s="1" t="str">
        <f t="shared" si="114"/>
        <v/>
      </c>
      <c r="AZ163" s="1">
        <f t="shared" si="116"/>
        <v>0.4269999999999996</v>
      </c>
      <c r="BA163" s="1">
        <f t="shared" si="117"/>
        <v>6.4000000000000057E-2</v>
      </c>
      <c r="BB163" s="1">
        <f t="shared" si="118"/>
        <v>0.31100000000000083</v>
      </c>
      <c r="BC163" s="1">
        <f t="shared" si="119"/>
        <v>0.54500000000000082</v>
      </c>
      <c r="BD163" s="1">
        <f t="shared" si="120"/>
        <v>0.64900000000000002</v>
      </c>
      <c r="BE163" s="1">
        <f t="shared" si="121"/>
        <v>0.62399999999999967</v>
      </c>
      <c r="BF163" s="1">
        <f t="shared" si="122"/>
        <v>0.14399999999999924</v>
      </c>
      <c r="BG163" s="1">
        <f t="shared" si="123"/>
        <v>0.10899999999999999</v>
      </c>
      <c r="BH163" s="1">
        <f t="shared" si="124"/>
        <v>5.4999999999999716E-2</v>
      </c>
      <c r="BI163" s="1">
        <f t="shared" si="125"/>
        <v>5.0999999999999268E-2</v>
      </c>
      <c r="BJ163" s="1" t="str">
        <f t="shared" si="126"/>
        <v/>
      </c>
      <c r="BK163" s="1" t="str">
        <f t="shared" si="127"/>
        <v/>
      </c>
      <c r="BL163" s="1" t="str">
        <f t="shared" si="128"/>
        <v/>
      </c>
      <c r="BM163" s="1" t="str">
        <f t="shared" si="129"/>
        <v/>
      </c>
      <c r="BN163" s="1" t="str">
        <f t="shared" si="130"/>
        <v/>
      </c>
      <c r="BO163" s="1" t="str">
        <f t="shared" si="131"/>
        <v/>
      </c>
      <c r="BP163" s="1" t="str">
        <f t="shared" si="132"/>
        <v/>
      </c>
    </row>
    <row r="164" spans="1:68">
      <c r="A164" s="1">
        <f t="shared" si="97"/>
        <v>162</v>
      </c>
      <c r="B164" s="34"/>
      <c r="C164" s="1">
        <v>2</v>
      </c>
      <c r="D164" s="4">
        <f t="shared" si="115"/>
        <v>12</v>
      </c>
      <c r="E164" s="1" t="s">
        <v>544</v>
      </c>
      <c r="F164" s="1">
        <v>2</v>
      </c>
      <c r="G164" s="1" t="s">
        <v>13</v>
      </c>
      <c r="H164" s="23"/>
      <c r="I164" s="1">
        <v>7.0000000000000001E-3</v>
      </c>
      <c r="J164" s="40">
        <v>7.7469999999999999</v>
      </c>
      <c r="K164" s="23" t="s">
        <v>292</v>
      </c>
      <c r="L164" s="4" t="s">
        <v>15</v>
      </c>
      <c r="M164" s="23">
        <v>7.7390000000000008</v>
      </c>
      <c r="N164" s="23" t="s">
        <v>9</v>
      </c>
      <c r="O164" s="23"/>
      <c r="P164" s="23">
        <v>8.3640000000000008</v>
      </c>
      <c r="Q164" s="23">
        <v>8.2810000000000006</v>
      </c>
      <c r="R164" s="23">
        <v>7.5090000000000003</v>
      </c>
      <c r="S164" s="23">
        <v>7.4850000000000003</v>
      </c>
      <c r="T164" s="23">
        <v>8.5169999999999995</v>
      </c>
      <c r="U164" s="23">
        <v>8.4819999999999993</v>
      </c>
      <c r="V164" s="23">
        <v>8.1240000000000006</v>
      </c>
      <c r="W164" s="23">
        <v>8.1199999999999992</v>
      </c>
      <c r="X164" s="23">
        <v>7.8449999999999998</v>
      </c>
      <c r="Y164" s="23">
        <v>7.84</v>
      </c>
      <c r="Z164" s="45"/>
      <c r="AA164" s="45"/>
      <c r="AB164" s="45"/>
      <c r="AC164" s="45"/>
      <c r="AD164" s="45"/>
      <c r="AE164" s="45"/>
      <c r="AF164" s="45"/>
      <c r="AH164" s="1">
        <f t="shared" si="133"/>
        <v>0.61700000000000088</v>
      </c>
      <c r="AI164" s="1">
        <f t="shared" si="100"/>
        <v>0.5340000000000007</v>
      </c>
      <c r="AJ164" s="1">
        <f t="shared" si="101"/>
        <v>-0.23799999999999955</v>
      </c>
      <c r="AK164" s="1">
        <f t="shared" si="102"/>
        <v>-0.26199999999999957</v>
      </c>
      <c r="AL164" s="1">
        <f t="shared" si="103"/>
        <v>0.76999999999999957</v>
      </c>
      <c r="AM164" s="1">
        <f t="shared" si="104"/>
        <v>0.73499999999999943</v>
      </c>
      <c r="AN164" s="1">
        <f t="shared" si="105"/>
        <v>0.37700000000000067</v>
      </c>
      <c r="AO164" s="1">
        <f t="shared" si="106"/>
        <v>0.37299999999999933</v>
      </c>
      <c r="AP164" s="1">
        <f t="shared" si="107"/>
        <v>9.7999999999999865E-2</v>
      </c>
      <c r="AQ164" s="1">
        <f t="shared" si="108"/>
        <v>9.2999999999999972E-2</v>
      </c>
      <c r="AR164" s="1" t="str">
        <f t="shared" si="109"/>
        <v/>
      </c>
      <c r="AS164" s="1" t="str">
        <f t="shared" si="110"/>
        <v/>
      </c>
      <c r="AT164" s="1" t="str">
        <f t="shared" si="111"/>
        <v/>
      </c>
      <c r="AU164" s="1" t="str">
        <f t="shared" si="112"/>
        <v/>
      </c>
      <c r="AV164" s="1" t="str">
        <f t="shared" si="113"/>
        <v/>
      </c>
      <c r="AW164" s="1" t="str">
        <f t="shared" si="134"/>
        <v/>
      </c>
      <c r="AX164" s="1" t="str">
        <f t="shared" si="114"/>
        <v/>
      </c>
      <c r="AZ164" s="1">
        <f t="shared" si="116"/>
        <v>0.61700000000000088</v>
      </c>
      <c r="BA164" s="1">
        <f t="shared" si="117"/>
        <v>0.5340000000000007</v>
      </c>
      <c r="BB164" s="1">
        <f t="shared" si="118"/>
        <v>0.23799999999999955</v>
      </c>
      <c r="BC164" s="1">
        <f t="shared" si="119"/>
        <v>0.26199999999999957</v>
      </c>
      <c r="BD164" s="1">
        <f t="shared" si="120"/>
        <v>0.76999999999999957</v>
      </c>
      <c r="BE164" s="1">
        <f t="shared" si="121"/>
        <v>0.73499999999999943</v>
      </c>
      <c r="BF164" s="1">
        <f t="shared" si="122"/>
        <v>0.37700000000000067</v>
      </c>
      <c r="BG164" s="1">
        <f t="shared" si="123"/>
        <v>0.37299999999999933</v>
      </c>
      <c r="BH164" s="1">
        <f t="shared" si="124"/>
        <v>9.7999999999999865E-2</v>
      </c>
      <c r="BI164" s="1">
        <f t="shared" si="125"/>
        <v>9.2999999999999972E-2</v>
      </c>
      <c r="BJ164" s="1" t="str">
        <f t="shared" si="126"/>
        <v/>
      </c>
      <c r="BK164" s="1" t="str">
        <f t="shared" si="127"/>
        <v/>
      </c>
      <c r="BL164" s="1" t="str">
        <f t="shared" si="128"/>
        <v/>
      </c>
      <c r="BM164" s="1" t="str">
        <f t="shared" si="129"/>
        <v/>
      </c>
      <c r="BN164" s="1" t="str">
        <f t="shared" si="130"/>
        <v/>
      </c>
      <c r="BO164" s="1" t="str">
        <f t="shared" si="131"/>
        <v/>
      </c>
      <c r="BP164" s="1" t="str">
        <f t="shared" si="132"/>
        <v/>
      </c>
    </row>
    <row r="165" spans="1:68">
      <c r="A165" s="1">
        <f t="shared" si="97"/>
        <v>163</v>
      </c>
      <c r="B165" s="34"/>
      <c r="C165" s="1">
        <v>2</v>
      </c>
      <c r="D165" s="4">
        <f t="shared" si="115"/>
        <v>12</v>
      </c>
      <c r="E165" s="1" t="s">
        <v>545</v>
      </c>
      <c r="F165" s="1">
        <v>4</v>
      </c>
      <c r="G165" s="1" t="s">
        <v>13</v>
      </c>
      <c r="H165" s="23"/>
      <c r="I165" s="123"/>
      <c r="J165" s="40">
        <v>6.3919999999999995</v>
      </c>
      <c r="K165" s="23" t="s">
        <v>292</v>
      </c>
      <c r="L165" s="4" t="s">
        <v>15</v>
      </c>
      <c r="M165" s="23">
        <v>6.4069999999999991</v>
      </c>
      <c r="N165" s="23" t="s">
        <v>9</v>
      </c>
      <c r="O165" s="23"/>
      <c r="P165" s="23">
        <v>7.1079999999999997</v>
      </c>
      <c r="Q165" s="23">
        <v>7.35</v>
      </c>
      <c r="R165" s="23">
        <v>5.843</v>
      </c>
      <c r="S165" s="23">
        <v>5.7279999999999998</v>
      </c>
      <c r="T165" s="23">
        <v>7.28</v>
      </c>
      <c r="U165" s="23">
        <v>7.2619999999999996</v>
      </c>
      <c r="V165" s="23">
        <v>6.8250000000000002</v>
      </c>
      <c r="W165" s="23">
        <v>6.8150000000000004</v>
      </c>
      <c r="X165" s="23">
        <v>6.5890000000000004</v>
      </c>
      <c r="Y165" s="23">
        <v>6.5810000000000004</v>
      </c>
      <c r="Z165" s="45"/>
      <c r="AA165" s="45"/>
      <c r="AB165" s="45"/>
      <c r="AC165" s="45"/>
      <c r="AD165" s="45"/>
      <c r="AE165" s="45"/>
      <c r="AF165" s="45"/>
      <c r="AH165" s="1">
        <f t="shared" si="133"/>
        <v>0.71600000000000019</v>
      </c>
      <c r="AI165" s="1">
        <f t="shared" si="100"/>
        <v>0.95800000000000018</v>
      </c>
      <c r="AJ165" s="1">
        <f t="shared" si="101"/>
        <v>-0.54899999999999949</v>
      </c>
      <c r="AK165" s="1">
        <f t="shared" si="102"/>
        <v>-0.6639999999999997</v>
      </c>
      <c r="AL165" s="1">
        <f t="shared" si="103"/>
        <v>0.88800000000000079</v>
      </c>
      <c r="AM165" s="1">
        <f t="shared" si="104"/>
        <v>0.87000000000000011</v>
      </c>
      <c r="AN165" s="1">
        <f t="shared" si="105"/>
        <v>0.43300000000000072</v>
      </c>
      <c r="AO165" s="1">
        <f t="shared" si="106"/>
        <v>0.42300000000000093</v>
      </c>
      <c r="AP165" s="1">
        <f t="shared" si="107"/>
        <v>0.19700000000000095</v>
      </c>
      <c r="AQ165" s="1">
        <f t="shared" si="108"/>
        <v>0.18900000000000095</v>
      </c>
      <c r="AR165" s="1" t="str">
        <f t="shared" si="109"/>
        <v/>
      </c>
      <c r="AS165" s="1" t="str">
        <f t="shared" si="110"/>
        <v/>
      </c>
      <c r="AT165" s="1" t="str">
        <f t="shared" si="111"/>
        <v/>
      </c>
      <c r="AU165" s="1" t="str">
        <f t="shared" si="112"/>
        <v/>
      </c>
      <c r="AV165" s="1" t="str">
        <f t="shared" si="113"/>
        <v/>
      </c>
      <c r="AW165" s="1" t="str">
        <f t="shared" si="134"/>
        <v/>
      </c>
      <c r="AX165" s="1" t="str">
        <f t="shared" si="114"/>
        <v/>
      </c>
      <c r="AZ165" s="1">
        <f t="shared" si="116"/>
        <v>0.71600000000000019</v>
      </c>
      <c r="BA165" s="1">
        <f t="shared" si="117"/>
        <v>0.95800000000000018</v>
      </c>
      <c r="BB165" s="1">
        <f t="shared" si="118"/>
        <v>0.54899999999999949</v>
      </c>
      <c r="BC165" s="1">
        <f t="shared" si="119"/>
        <v>0.6639999999999997</v>
      </c>
      <c r="BD165" s="1">
        <f t="shared" si="120"/>
        <v>0.88800000000000079</v>
      </c>
      <c r="BE165" s="1">
        <f t="shared" si="121"/>
        <v>0.87000000000000011</v>
      </c>
      <c r="BF165" s="1">
        <f t="shared" si="122"/>
        <v>0.43300000000000072</v>
      </c>
      <c r="BG165" s="1">
        <f t="shared" si="123"/>
        <v>0.42300000000000093</v>
      </c>
      <c r="BH165" s="1">
        <f t="shared" si="124"/>
        <v>0.19700000000000095</v>
      </c>
      <c r="BI165" s="1">
        <f t="shared" si="125"/>
        <v>0.18900000000000095</v>
      </c>
      <c r="BJ165" s="1" t="str">
        <f t="shared" si="126"/>
        <v/>
      </c>
      <c r="BK165" s="1" t="str">
        <f t="shared" si="127"/>
        <v/>
      </c>
      <c r="BL165" s="1" t="str">
        <f t="shared" si="128"/>
        <v/>
      </c>
      <c r="BM165" s="1" t="str">
        <f t="shared" si="129"/>
        <v/>
      </c>
      <c r="BN165" s="1" t="str">
        <f t="shared" si="130"/>
        <v/>
      </c>
      <c r="BO165" s="1" t="str">
        <f t="shared" si="131"/>
        <v/>
      </c>
      <c r="BP165" s="1" t="str">
        <f t="shared" si="132"/>
        <v/>
      </c>
    </row>
    <row r="166" spans="1:68">
      <c r="A166" s="1">
        <f t="shared" si="97"/>
        <v>164</v>
      </c>
      <c r="B166" s="34"/>
      <c r="C166" s="1">
        <v>2</v>
      </c>
      <c r="D166" s="4">
        <f t="shared" si="115"/>
        <v>12</v>
      </c>
      <c r="E166" s="1" t="s">
        <v>547</v>
      </c>
      <c r="F166" s="1">
        <v>4</v>
      </c>
      <c r="G166" s="1" t="s">
        <v>13</v>
      </c>
      <c r="H166" s="23"/>
      <c r="I166" s="123"/>
      <c r="J166" s="40">
        <v>6.7629999999999999</v>
      </c>
      <c r="K166" s="23" t="s">
        <v>292</v>
      </c>
      <c r="L166" s="4" t="s">
        <v>15</v>
      </c>
      <c r="M166" s="23">
        <v>6.778999999999999</v>
      </c>
      <c r="N166" s="23" t="s">
        <v>9</v>
      </c>
      <c r="O166" s="23"/>
      <c r="P166" s="23">
        <v>7.3780000000000001</v>
      </c>
      <c r="Q166" s="23">
        <v>7.2750000000000004</v>
      </c>
      <c r="R166" s="23">
        <v>6</v>
      </c>
      <c r="S166" s="23">
        <v>7.2</v>
      </c>
      <c r="T166" s="23">
        <v>7.5869999999999997</v>
      </c>
      <c r="U166" s="23">
        <v>7.556</v>
      </c>
      <c r="V166" s="23">
        <v>7.1059999999999999</v>
      </c>
      <c r="W166" s="23">
        <v>7.0720000000000001</v>
      </c>
      <c r="X166" s="23">
        <v>6.97</v>
      </c>
      <c r="Y166" s="23">
        <v>6.9530000000000003</v>
      </c>
      <c r="Z166" s="45"/>
      <c r="AA166" s="45"/>
      <c r="AB166" s="45"/>
      <c r="AC166" s="45"/>
      <c r="AD166" s="45"/>
      <c r="AE166" s="45"/>
      <c r="AF166" s="45"/>
      <c r="AH166" s="1">
        <f t="shared" si="133"/>
        <v>0.61500000000000021</v>
      </c>
      <c r="AI166" s="1">
        <f t="shared" si="100"/>
        <v>0.51200000000000045</v>
      </c>
      <c r="AJ166" s="1">
        <f t="shared" si="101"/>
        <v>-0.7629999999999999</v>
      </c>
      <c r="AK166" s="1">
        <f t="shared" si="102"/>
        <v>0.43700000000000028</v>
      </c>
      <c r="AL166" s="1">
        <f t="shared" si="103"/>
        <v>0.82399999999999984</v>
      </c>
      <c r="AM166" s="1">
        <f t="shared" si="104"/>
        <v>0.79300000000000015</v>
      </c>
      <c r="AN166" s="1">
        <f t="shared" si="105"/>
        <v>0.34299999999999997</v>
      </c>
      <c r="AO166" s="1">
        <f t="shared" si="106"/>
        <v>0.30900000000000016</v>
      </c>
      <c r="AP166" s="1">
        <f t="shared" si="107"/>
        <v>0.20699999999999985</v>
      </c>
      <c r="AQ166" s="1">
        <f t="shared" si="108"/>
        <v>0.19000000000000039</v>
      </c>
      <c r="AR166" s="1" t="str">
        <f t="shared" si="109"/>
        <v/>
      </c>
      <c r="AS166" s="1" t="str">
        <f t="shared" si="110"/>
        <v/>
      </c>
      <c r="AT166" s="1" t="str">
        <f t="shared" si="111"/>
        <v/>
      </c>
      <c r="AU166" s="1" t="str">
        <f t="shared" si="112"/>
        <v/>
      </c>
      <c r="AV166" s="1" t="str">
        <f t="shared" si="113"/>
        <v/>
      </c>
      <c r="AW166" s="1" t="str">
        <f t="shared" si="134"/>
        <v/>
      </c>
      <c r="AX166" s="1" t="str">
        <f t="shared" si="114"/>
        <v/>
      </c>
      <c r="AZ166" s="1">
        <f t="shared" si="116"/>
        <v>0.61500000000000021</v>
      </c>
      <c r="BA166" s="1">
        <f t="shared" si="117"/>
        <v>0.51200000000000045</v>
      </c>
      <c r="BB166" s="1">
        <f t="shared" si="118"/>
        <v>0.7629999999999999</v>
      </c>
      <c r="BC166" s="1">
        <f t="shared" si="119"/>
        <v>0.43700000000000028</v>
      </c>
      <c r="BD166" s="1">
        <f t="shared" si="120"/>
        <v>0.82399999999999984</v>
      </c>
      <c r="BE166" s="1">
        <f t="shared" si="121"/>
        <v>0.79300000000000015</v>
      </c>
      <c r="BF166" s="1">
        <f t="shared" si="122"/>
        <v>0.34299999999999997</v>
      </c>
      <c r="BG166" s="1">
        <f t="shared" si="123"/>
        <v>0.30900000000000016</v>
      </c>
      <c r="BH166" s="1">
        <f t="shared" si="124"/>
        <v>0.20699999999999985</v>
      </c>
      <c r="BI166" s="1">
        <f t="shared" si="125"/>
        <v>0.19000000000000039</v>
      </c>
      <c r="BJ166" s="1" t="str">
        <f t="shared" si="126"/>
        <v/>
      </c>
      <c r="BK166" s="1" t="str">
        <f t="shared" si="127"/>
        <v/>
      </c>
      <c r="BL166" s="1" t="str">
        <f t="shared" si="128"/>
        <v/>
      </c>
      <c r="BM166" s="1" t="str">
        <f t="shared" si="129"/>
        <v/>
      </c>
      <c r="BN166" s="1" t="str">
        <f t="shared" si="130"/>
        <v/>
      </c>
      <c r="BO166" s="1" t="str">
        <f t="shared" si="131"/>
        <v/>
      </c>
      <c r="BP166" s="1" t="str">
        <f t="shared" si="132"/>
        <v/>
      </c>
    </row>
    <row r="167" spans="1:68">
      <c r="A167" s="1">
        <f t="shared" si="97"/>
        <v>165</v>
      </c>
      <c r="B167" s="34" t="s">
        <v>555</v>
      </c>
      <c r="C167" s="1">
        <v>2</v>
      </c>
      <c r="D167" s="4">
        <f t="shared" si="115"/>
        <v>12</v>
      </c>
      <c r="E167" s="1" t="s">
        <v>544</v>
      </c>
      <c r="F167" s="1">
        <v>2</v>
      </c>
      <c r="G167" s="1" t="s">
        <v>13</v>
      </c>
      <c r="H167" s="23"/>
      <c r="I167" s="23">
        <v>0</v>
      </c>
      <c r="J167" s="40">
        <v>0.91900000000000004</v>
      </c>
      <c r="K167" s="23" t="s">
        <v>292</v>
      </c>
      <c r="L167" s="4" t="s">
        <v>15</v>
      </c>
      <c r="M167" s="23">
        <v>0.91100000000000003</v>
      </c>
      <c r="N167" s="23" t="s">
        <v>9</v>
      </c>
      <c r="O167" s="23"/>
      <c r="P167" s="23">
        <v>1.0309999999999999</v>
      </c>
      <c r="Q167" s="23">
        <v>0.77800000000000002</v>
      </c>
      <c r="R167" s="23">
        <v>0.71</v>
      </c>
      <c r="S167" s="23">
        <v>0.47399999999999998</v>
      </c>
      <c r="T167" s="23">
        <v>1.04</v>
      </c>
      <c r="U167" s="23">
        <v>1.0009999999999999</v>
      </c>
      <c r="V167" s="23">
        <v>0.94599999999999995</v>
      </c>
      <c r="W167" s="23">
        <v>0.93400000000000005</v>
      </c>
      <c r="X167" s="23">
        <v>0.93300000000000005</v>
      </c>
      <c r="Y167" s="23">
        <v>0.93</v>
      </c>
      <c r="Z167" s="45"/>
      <c r="AA167" s="45"/>
      <c r="AB167" s="45"/>
      <c r="AC167" s="45"/>
      <c r="AD167" s="45"/>
      <c r="AE167" s="45"/>
      <c r="AF167" s="45"/>
      <c r="AH167" s="1">
        <f t="shared" si="133"/>
        <v>0.11199999999999988</v>
      </c>
      <c r="AI167" s="1">
        <f t="shared" si="100"/>
        <v>-0.14100000000000001</v>
      </c>
      <c r="AJ167" s="1">
        <f t="shared" si="101"/>
        <v>-0.20900000000000007</v>
      </c>
      <c r="AK167" s="1">
        <f t="shared" si="102"/>
        <v>-0.44500000000000006</v>
      </c>
      <c r="AL167" s="1">
        <f t="shared" si="103"/>
        <v>0.121</v>
      </c>
      <c r="AM167" s="1">
        <f t="shared" si="104"/>
        <v>8.1999999999999851E-2</v>
      </c>
      <c r="AN167" s="1">
        <f t="shared" si="105"/>
        <v>2.6999999999999913E-2</v>
      </c>
      <c r="AO167" s="1">
        <f t="shared" si="106"/>
        <v>1.5000000000000013E-2</v>
      </c>
      <c r="AP167" s="1">
        <f t="shared" si="107"/>
        <v>1.4000000000000012E-2</v>
      </c>
      <c r="AQ167" s="1">
        <f t="shared" si="108"/>
        <v>1.100000000000001E-2</v>
      </c>
      <c r="AR167" s="1" t="str">
        <f t="shared" si="109"/>
        <v/>
      </c>
      <c r="AS167" s="1" t="str">
        <f t="shared" si="110"/>
        <v/>
      </c>
      <c r="AT167" s="1" t="str">
        <f t="shared" si="111"/>
        <v/>
      </c>
      <c r="AU167" s="1" t="str">
        <f t="shared" si="112"/>
        <v/>
      </c>
      <c r="AV167" s="1" t="str">
        <f t="shared" si="113"/>
        <v/>
      </c>
      <c r="AW167" s="1" t="str">
        <f t="shared" si="134"/>
        <v/>
      </c>
      <c r="AX167" s="1" t="str">
        <f t="shared" si="114"/>
        <v/>
      </c>
      <c r="AZ167" s="1">
        <f t="shared" si="116"/>
        <v>0.11199999999999988</v>
      </c>
      <c r="BA167" s="1">
        <f t="shared" si="117"/>
        <v>0.14100000000000001</v>
      </c>
      <c r="BB167" s="1">
        <f t="shared" si="118"/>
        <v>0.20900000000000007</v>
      </c>
      <c r="BC167" s="1">
        <f t="shared" si="119"/>
        <v>0.44500000000000006</v>
      </c>
      <c r="BD167" s="1">
        <f t="shared" si="120"/>
        <v>0.121</v>
      </c>
      <c r="BE167" s="1">
        <f t="shared" si="121"/>
        <v>8.1999999999999851E-2</v>
      </c>
      <c r="BF167" s="1">
        <f t="shared" si="122"/>
        <v>2.6999999999999913E-2</v>
      </c>
      <c r="BG167" s="1">
        <f t="shared" si="123"/>
        <v>1.5000000000000013E-2</v>
      </c>
      <c r="BH167" s="1">
        <f t="shared" si="124"/>
        <v>1.4000000000000012E-2</v>
      </c>
      <c r="BI167" s="1">
        <f t="shared" si="125"/>
        <v>1.100000000000001E-2</v>
      </c>
      <c r="BJ167" s="1" t="str">
        <f t="shared" si="126"/>
        <v/>
      </c>
      <c r="BK167" s="1" t="str">
        <f t="shared" si="127"/>
        <v/>
      </c>
      <c r="BL167" s="1" t="str">
        <f t="shared" si="128"/>
        <v/>
      </c>
      <c r="BM167" s="1" t="str">
        <f t="shared" si="129"/>
        <v/>
      </c>
      <c r="BN167" s="1" t="str">
        <f t="shared" si="130"/>
        <v/>
      </c>
      <c r="BO167" s="1" t="str">
        <f t="shared" si="131"/>
        <v/>
      </c>
      <c r="BP167" s="1" t="str">
        <f t="shared" si="132"/>
        <v/>
      </c>
    </row>
    <row r="168" spans="1:68">
      <c r="A168" s="1">
        <f t="shared" si="97"/>
        <v>166</v>
      </c>
      <c r="B168" s="34"/>
      <c r="C168" s="1">
        <v>2</v>
      </c>
      <c r="D168" s="4">
        <f t="shared" si="115"/>
        <v>12</v>
      </c>
      <c r="E168" s="1" t="s">
        <v>546</v>
      </c>
      <c r="F168" s="1">
        <v>2</v>
      </c>
      <c r="G168" s="1" t="s">
        <v>16</v>
      </c>
      <c r="H168" s="23"/>
      <c r="I168" s="23">
        <v>8.0000000000000002E-3</v>
      </c>
      <c r="J168" s="40">
        <v>3.7930000000000001</v>
      </c>
      <c r="K168" s="23" t="s">
        <v>292</v>
      </c>
      <c r="L168" s="4" t="s">
        <v>15</v>
      </c>
      <c r="M168" s="23">
        <v>3.8180000000000001</v>
      </c>
      <c r="N168" s="23" t="s">
        <v>9</v>
      </c>
      <c r="O168" s="23"/>
      <c r="P168" s="23">
        <v>4.3239999999999998</v>
      </c>
      <c r="Q168" s="23">
        <v>4.1079999999999997</v>
      </c>
      <c r="R168" s="23">
        <v>3.8809999999999998</v>
      </c>
      <c r="S168" s="23">
        <v>3.6480000000000001</v>
      </c>
      <c r="T168" s="23">
        <v>4.1180000000000003</v>
      </c>
      <c r="U168" s="23">
        <v>4.0750000000000002</v>
      </c>
      <c r="V168" s="23">
        <v>4.04</v>
      </c>
      <c r="W168" s="23">
        <v>4.0229999999999997</v>
      </c>
      <c r="X168" s="23">
        <v>3.8029999999999999</v>
      </c>
      <c r="Y168" s="23">
        <v>3.7930000000000001</v>
      </c>
      <c r="Z168" s="45"/>
      <c r="AA168" s="45"/>
      <c r="AB168" s="45"/>
      <c r="AC168" s="45"/>
      <c r="AD168" s="45"/>
      <c r="AE168" s="45"/>
      <c r="AF168" s="45"/>
      <c r="AH168" s="1">
        <f t="shared" si="133"/>
        <v>0.53099999999999969</v>
      </c>
      <c r="AI168" s="1">
        <f t="shared" si="100"/>
        <v>0.3149999999999995</v>
      </c>
      <c r="AJ168" s="1">
        <f t="shared" si="101"/>
        <v>8.7999999999999634E-2</v>
      </c>
      <c r="AK168" s="1">
        <f t="shared" si="102"/>
        <v>-0.14500000000000002</v>
      </c>
      <c r="AL168" s="1">
        <f t="shared" si="103"/>
        <v>0.32500000000000018</v>
      </c>
      <c r="AM168" s="1">
        <f t="shared" si="104"/>
        <v>0.28200000000000003</v>
      </c>
      <c r="AN168" s="1">
        <f t="shared" si="105"/>
        <v>0.24699999999999989</v>
      </c>
      <c r="AO168" s="1">
        <f t="shared" si="106"/>
        <v>0.22999999999999954</v>
      </c>
      <c r="AP168" s="1">
        <f t="shared" si="107"/>
        <v>9.9999999999997868E-3</v>
      </c>
      <c r="AQ168" s="1">
        <f t="shared" si="108"/>
        <v>0</v>
      </c>
      <c r="AR168" s="1" t="str">
        <f t="shared" si="109"/>
        <v/>
      </c>
      <c r="AS168" s="1" t="str">
        <f t="shared" si="110"/>
        <v/>
      </c>
      <c r="AT168" s="1" t="str">
        <f t="shared" si="111"/>
        <v/>
      </c>
      <c r="AU168" s="1" t="str">
        <f t="shared" si="112"/>
        <v/>
      </c>
      <c r="AV168" s="1" t="str">
        <f t="shared" si="113"/>
        <v/>
      </c>
      <c r="AW168" s="1" t="str">
        <f t="shared" si="134"/>
        <v/>
      </c>
      <c r="AX168" s="1" t="str">
        <f t="shared" si="114"/>
        <v/>
      </c>
      <c r="AZ168" s="1">
        <f t="shared" si="116"/>
        <v>0.53099999999999969</v>
      </c>
      <c r="BA168" s="1">
        <f t="shared" si="117"/>
        <v>0.3149999999999995</v>
      </c>
      <c r="BB168" s="1">
        <f t="shared" si="118"/>
        <v>8.7999999999999634E-2</v>
      </c>
      <c r="BC168" s="1">
        <f t="shared" si="119"/>
        <v>0.14500000000000002</v>
      </c>
      <c r="BD168" s="1">
        <f t="shared" si="120"/>
        <v>0.32500000000000018</v>
      </c>
      <c r="BE168" s="1">
        <f t="shared" si="121"/>
        <v>0.28200000000000003</v>
      </c>
      <c r="BF168" s="1">
        <f t="shared" si="122"/>
        <v>0.24699999999999989</v>
      </c>
      <c r="BG168" s="1">
        <f t="shared" si="123"/>
        <v>0.22999999999999954</v>
      </c>
      <c r="BH168" s="1">
        <f t="shared" si="124"/>
        <v>9.9999999999997868E-3</v>
      </c>
      <c r="BI168" s="1">
        <f t="shared" si="125"/>
        <v>0</v>
      </c>
      <c r="BJ168" s="1" t="str">
        <f t="shared" si="126"/>
        <v/>
      </c>
      <c r="BK168" s="1" t="str">
        <f t="shared" si="127"/>
        <v/>
      </c>
      <c r="BL168" s="1" t="str">
        <f t="shared" si="128"/>
        <v/>
      </c>
      <c r="BM168" s="1" t="str">
        <f t="shared" si="129"/>
        <v/>
      </c>
      <c r="BN168" s="1" t="str">
        <f t="shared" si="130"/>
        <v/>
      </c>
      <c r="BO168" s="1" t="str">
        <f t="shared" si="131"/>
        <v/>
      </c>
      <c r="BP168" s="1" t="str">
        <f t="shared" si="132"/>
        <v/>
      </c>
    </row>
    <row r="169" spans="1:68">
      <c r="A169" s="1">
        <f t="shared" si="97"/>
        <v>167</v>
      </c>
      <c r="B169" s="34"/>
      <c r="C169" s="1">
        <v>2</v>
      </c>
      <c r="D169" s="4">
        <f t="shared" si="115"/>
        <v>12</v>
      </c>
      <c r="E169" s="1" t="s">
        <v>546</v>
      </c>
      <c r="F169" s="1">
        <v>2</v>
      </c>
      <c r="G169" s="1" t="s">
        <v>13</v>
      </c>
      <c r="H169" s="23"/>
      <c r="I169" s="23">
        <v>5.0999999999999997E-2</v>
      </c>
      <c r="J169" s="40">
        <v>5.6260000000000003</v>
      </c>
      <c r="K169" s="23" t="s">
        <v>292</v>
      </c>
      <c r="L169" s="4" t="s">
        <v>15</v>
      </c>
      <c r="M169" s="23">
        <v>5.6109999999999998</v>
      </c>
      <c r="N169" s="23" t="s">
        <v>9</v>
      </c>
      <c r="O169" s="23"/>
      <c r="P169" s="23">
        <v>5.8310000000000004</v>
      </c>
      <c r="Q169" s="23">
        <v>5.556</v>
      </c>
      <c r="R169" s="23">
        <v>5.3970000000000002</v>
      </c>
      <c r="S169" s="23">
        <v>5.1550000000000002</v>
      </c>
      <c r="T169" s="23">
        <v>5.806</v>
      </c>
      <c r="U169" s="23">
        <v>5.7539999999999996</v>
      </c>
      <c r="V169" s="23">
        <v>5.7249999999999996</v>
      </c>
      <c r="W169" s="23">
        <v>5.7060000000000004</v>
      </c>
      <c r="X169" s="23">
        <v>5.65</v>
      </c>
      <c r="Y169" s="23">
        <v>5.6440000000000001</v>
      </c>
      <c r="Z169" s="45"/>
      <c r="AA169" s="45"/>
      <c r="AB169" s="45"/>
      <c r="AC169" s="45"/>
      <c r="AD169" s="45"/>
      <c r="AE169" s="45"/>
      <c r="AF169" s="45"/>
      <c r="AH169" s="1">
        <f t="shared" si="133"/>
        <v>0.20500000000000007</v>
      </c>
      <c r="AI169" s="1">
        <f t="shared" si="100"/>
        <v>-7.0000000000000284E-2</v>
      </c>
      <c r="AJ169" s="1">
        <f t="shared" si="101"/>
        <v>-0.22900000000000009</v>
      </c>
      <c r="AK169" s="1">
        <f t="shared" si="102"/>
        <v>-0.47100000000000009</v>
      </c>
      <c r="AL169" s="1">
        <f t="shared" si="103"/>
        <v>0.17999999999999972</v>
      </c>
      <c r="AM169" s="1">
        <f t="shared" si="104"/>
        <v>0.12799999999999923</v>
      </c>
      <c r="AN169" s="1">
        <f t="shared" si="105"/>
        <v>9.8999999999999311E-2</v>
      </c>
      <c r="AO169" s="1">
        <f t="shared" si="106"/>
        <v>8.0000000000000071E-2</v>
      </c>
      <c r="AP169" s="1">
        <f t="shared" si="107"/>
        <v>2.4000000000000021E-2</v>
      </c>
      <c r="AQ169" s="1">
        <f t="shared" si="108"/>
        <v>1.7999999999999794E-2</v>
      </c>
      <c r="AR169" s="1" t="str">
        <f t="shared" si="109"/>
        <v/>
      </c>
      <c r="AS169" s="1" t="str">
        <f t="shared" si="110"/>
        <v/>
      </c>
      <c r="AT169" s="1" t="str">
        <f t="shared" si="111"/>
        <v/>
      </c>
      <c r="AU169" s="1" t="str">
        <f t="shared" si="112"/>
        <v/>
      </c>
      <c r="AV169" s="1" t="str">
        <f t="shared" si="113"/>
        <v/>
      </c>
      <c r="AW169" s="1" t="str">
        <f t="shared" si="134"/>
        <v/>
      </c>
      <c r="AX169" s="1" t="str">
        <f t="shared" si="114"/>
        <v/>
      </c>
      <c r="AZ169" s="1">
        <f t="shared" si="116"/>
        <v>0.20500000000000007</v>
      </c>
      <c r="BA169" s="1">
        <f t="shared" si="117"/>
        <v>7.0000000000000284E-2</v>
      </c>
      <c r="BB169" s="1">
        <f t="shared" si="118"/>
        <v>0.22900000000000009</v>
      </c>
      <c r="BC169" s="1">
        <f t="shared" si="119"/>
        <v>0.47100000000000009</v>
      </c>
      <c r="BD169" s="1">
        <f t="shared" si="120"/>
        <v>0.17999999999999972</v>
      </c>
      <c r="BE169" s="1">
        <f t="shared" si="121"/>
        <v>0.12799999999999923</v>
      </c>
      <c r="BF169" s="1">
        <f t="shared" si="122"/>
        <v>9.8999999999999311E-2</v>
      </c>
      <c r="BG169" s="1">
        <f t="shared" si="123"/>
        <v>8.0000000000000071E-2</v>
      </c>
      <c r="BH169" s="1">
        <f t="shared" si="124"/>
        <v>2.4000000000000021E-2</v>
      </c>
      <c r="BI169" s="1">
        <f t="shared" si="125"/>
        <v>1.7999999999999794E-2</v>
      </c>
      <c r="BJ169" s="1" t="str">
        <f t="shared" si="126"/>
        <v/>
      </c>
      <c r="BK169" s="1" t="str">
        <f t="shared" si="127"/>
        <v/>
      </c>
      <c r="BL169" s="1" t="str">
        <f t="shared" si="128"/>
        <v/>
      </c>
      <c r="BM169" s="1" t="str">
        <f t="shared" si="129"/>
        <v/>
      </c>
      <c r="BN169" s="1" t="str">
        <f t="shared" si="130"/>
        <v/>
      </c>
      <c r="BO169" s="1" t="str">
        <f t="shared" si="131"/>
        <v/>
      </c>
      <c r="BP169" s="1" t="str">
        <f t="shared" si="132"/>
        <v/>
      </c>
    </row>
    <row r="170" spans="1:68">
      <c r="A170" s="1">
        <f t="shared" si="97"/>
        <v>168</v>
      </c>
      <c r="B170" s="34"/>
      <c r="C170" s="1">
        <v>2</v>
      </c>
      <c r="D170" s="4">
        <f t="shared" si="115"/>
        <v>12</v>
      </c>
      <c r="E170" s="1" t="s">
        <v>546</v>
      </c>
      <c r="F170" s="1">
        <v>2</v>
      </c>
      <c r="G170" s="1" t="s">
        <v>16</v>
      </c>
      <c r="H170" s="23"/>
      <c r="I170" s="23">
        <v>1.7999999999999999E-2</v>
      </c>
      <c r="J170" s="40">
        <v>6.0750000000000002</v>
      </c>
      <c r="K170" s="23" t="s">
        <v>292</v>
      </c>
      <c r="L170" s="4" t="s">
        <v>15</v>
      </c>
      <c r="M170" s="23">
        <v>6.0030000000000001</v>
      </c>
      <c r="N170" s="23" t="s">
        <v>9</v>
      </c>
      <c r="O170" s="23"/>
      <c r="P170" s="23">
        <v>6.4509999999999996</v>
      </c>
      <c r="Q170" s="23">
        <v>6.2350000000000003</v>
      </c>
      <c r="R170" s="23">
        <v>6.0679999999999996</v>
      </c>
      <c r="S170" s="23">
        <v>5.8159999999999998</v>
      </c>
      <c r="T170" s="23">
        <v>6.3029999999999999</v>
      </c>
      <c r="U170" s="23">
        <v>6.2629999999999999</v>
      </c>
      <c r="V170" s="23">
        <v>6.2530000000000001</v>
      </c>
      <c r="W170" s="23">
        <v>6.2359999999999998</v>
      </c>
      <c r="X170" s="23">
        <v>6.077</v>
      </c>
      <c r="Y170" s="23">
        <v>6.07</v>
      </c>
      <c r="Z170" s="45"/>
      <c r="AA170" s="45"/>
      <c r="AB170" s="45"/>
      <c r="AC170" s="45"/>
      <c r="AD170" s="45"/>
      <c r="AE170" s="45"/>
      <c r="AF170" s="45"/>
      <c r="AH170" s="1">
        <f t="shared" si="133"/>
        <v>0.37599999999999945</v>
      </c>
      <c r="AI170" s="1">
        <f t="shared" si="100"/>
        <v>0.16000000000000014</v>
      </c>
      <c r="AJ170" s="1">
        <f t="shared" si="101"/>
        <v>-7.0000000000005613E-3</v>
      </c>
      <c r="AK170" s="1">
        <f t="shared" si="102"/>
        <v>-0.25900000000000034</v>
      </c>
      <c r="AL170" s="1">
        <f t="shared" si="103"/>
        <v>0.22799999999999976</v>
      </c>
      <c r="AM170" s="1">
        <f t="shared" si="104"/>
        <v>0.18799999999999972</v>
      </c>
      <c r="AN170" s="1">
        <f t="shared" si="105"/>
        <v>0.17799999999999994</v>
      </c>
      <c r="AO170" s="1">
        <f t="shared" si="106"/>
        <v>0.16099999999999959</v>
      </c>
      <c r="AP170" s="1">
        <f t="shared" si="107"/>
        <v>1.9999999999997797E-3</v>
      </c>
      <c r="AQ170" s="1">
        <f t="shared" si="108"/>
        <v>-4.9999999999998934E-3</v>
      </c>
      <c r="AR170" s="1" t="str">
        <f t="shared" si="109"/>
        <v/>
      </c>
      <c r="AS170" s="1" t="str">
        <f t="shared" si="110"/>
        <v/>
      </c>
      <c r="AT170" s="1" t="str">
        <f t="shared" si="111"/>
        <v/>
      </c>
      <c r="AU170" s="1" t="str">
        <f t="shared" si="112"/>
        <v/>
      </c>
      <c r="AV170" s="1" t="str">
        <f t="shared" si="113"/>
        <v/>
      </c>
      <c r="AW170" s="1" t="str">
        <f t="shared" si="134"/>
        <v/>
      </c>
      <c r="AX170" s="1" t="str">
        <f t="shared" si="114"/>
        <v/>
      </c>
      <c r="AZ170" s="1">
        <f t="shared" si="116"/>
        <v>0.37599999999999945</v>
      </c>
      <c r="BA170" s="1">
        <f t="shared" si="117"/>
        <v>0.16000000000000014</v>
      </c>
      <c r="BB170" s="1">
        <f t="shared" si="118"/>
        <v>7.0000000000005613E-3</v>
      </c>
      <c r="BC170" s="1">
        <f t="shared" si="119"/>
        <v>0.25900000000000034</v>
      </c>
      <c r="BD170" s="1">
        <f t="shared" si="120"/>
        <v>0.22799999999999976</v>
      </c>
      <c r="BE170" s="1">
        <f t="shared" si="121"/>
        <v>0.18799999999999972</v>
      </c>
      <c r="BF170" s="1">
        <f t="shared" si="122"/>
        <v>0.17799999999999994</v>
      </c>
      <c r="BG170" s="1">
        <f t="shared" si="123"/>
        <v>0.16099999999999959</v>
      </c>
      <c r="BH170" s="1">
        <f t="shared" si="124"/>
        <v>1.9999999999997797E-3</v>
      </c>
      <c r="BI170" s="1">
        <f t="shared" si="125"/>
        <v>4.9999999999998934E-3</v>
      </c>
      <c r="BJ170" s="1" t="str">
        <f t="shared" si="126"/>
        <v/>
      </c>
      <c r="BK170" s="1" t="str">
        <f t="shared" si="127"/>
        <v/>
      </c>
      <c r="BL170" s="1" t="str">
        <f t="shared" si="128"/>
        <v/>
      </c>
      <c r="BM170" s="1" t="str">
        <f t="shared" si="129"/>
        <v/>
      </c>
      <c r="BN170" s="1" t="str">
        <f t="shared" si="130"/>
        <v/>
      </c>
      <c r="BO170" s="1" t="str">
        <f t="shared" si="131"/>
        <v/>
      </c>
      <c r="BP170" s="1" t="str">
        <f t="shared" si="132"/>
        <v/>
      </c>
    </row>
    <row r="171" spans="1:68">
      <c r="A171" s="1">
        <f t="shared" si="97"/>
        <v>169</v>
      </c>
      <c r="B171" s="34"/>
      <c r="C171" s="1">
        <v>2</v>
      </c>
      <c r="D171" s="4">
        <f t="shared" si="115"/>
        <v>12</v>
      </c>
      <c r="E171" s="1" t="s">
        <v>544</v>
      </c>
      <c r="F171" s="1">
        <v>2</v>
      </c>
      <c r="G171" s="1" t="s">
        <v>229</v>
      </c>
      <c r="H171" s="23"/>
      <c r="I171" s="23">
        <v>0</v>
      </c>
      <c r="J171" s="40">
        <v>6.125</v>
      </c>
      <c r="K171" s="23" t="s">
        <v>292</v>
      </c>
      <c r="L171" s="4" t="s">
        <v>15</v>
      </c>
      <c r="M171" s="23">
        <v>6.03</v>
      </c>
      <c r="N171" s="23" t="s">
        <v>9</v>
      </c>
      <c r="O171" s="23"/>
      <c r="P171" s="23">
        <v>6.6059999999999999</v>
      </c>
      <c r="Q171" s="23">
        <v>6.3929999999999998</v>
      </c>
      <c r="R171" s="23">
        <v>6.2889999999999997</v>
      </c>
      <c r="S171" s="23">
        <v>6.0679999999999996</v>
      </c>
      <c r="T171" s="23">
        <v>6.4640000000000004</v>
      </c>
      <c r="U171" s="23">
        <v>6.4260000000000002</v>
      </c>
      <c r="V171" s="23">
        <v>6.4180000000000001</v>
      </c>
      <c r="W171" s="23">
        <v>6.4020000000000001</v>
      </c>
      <c r="X171" s="23">
        <v>6.2350000000000003</v>
      </c>
      <c r="Y171" s="23">
        <v>6.2270000000000003</v>
      </c>
      <c r="Z171" s="45"/>
      <c r="AA171" s="45"/>
      <c r="AB171" s="45"/>
      <c r="AC171" s="45"/>
      <c r="AD171" s="45"/>
      <c r="AE171" s="45"/>
      <c r="AF171" s="45"/>
      <c r="AH171" s="1">
        <f t="shared" si="133"/>
        <v>0.48099999999999987</v>
      </c>
      <c r="AI171" s="1">
        <f t="shared" si="100"/>
        <v>0.26799999999999979</v>
      </c>
      <c r="AJ171" s="1">
        <f t="shared" si="101"/>
        <v>0.1639999999999997</v>
      </c>
      <c r="AK171" s="1">
        <f t="shared" si="102"/>
        <v>-5.7000000000000384E-2</v>
      </c>
      <c r="AL171" s="1">
        <f t="shared" si="103"/>
        <v>0.33900000000000041</v>
      </c>
      <c r="AM171" s="1">
        <f t="shared" si="104"/>
        <v>0.30100000000000016</v>
      </c>
      <c r="AN171" s="1">
        <f t="shared" si="105"/>
        <v>0.29300000000000015</v>
      </c>
      <c r="AO171" s="1">
        <f t="shared" si="106"/>
        <v>0.27700000000000014</v>
      </c>
      <c r="AP171" s="1">
        <f t="shared" si="107"/>
        <v>0.11000000000000032</v>
      </c>
      <c r="AQ171" s="1">
        <f t="shared" si="108"/>
        <v>0.10200000000000031</v>
      </c>
      <c r="AR171" s="1" t="str">
        <f t="shared" si="109"/>
        <v/>
      </c>
      <c r="AS171" s="1" t="str">
        <f t="shared" si="110"/>
        <v/>
      </c>
      <c r="AT171" s="1" t="str">
        <f t="shared" si="111"/>
        <v/>
      </c>
      <c r="AU171" s="1" t="str">
        <f t="shared" si="112"/>
        <v/>
      </c>
      <c r="AV171" s="1" t="str">
        <f t="shared" si="113"/>
        <v/>
      </c>
      <c r="AW171" s="1" t="str">
        <f t="shared" si="134"/>
        <v/>
      </c>
      <c r="AX171" s="1" t="str">
        <f t="shared" si="114"/>
        <v/>
      </c>
      <c r="AZ171" s="1">
        <f t="shared" si="116"/>
        <v>0.48099999999999987</v>
      </c>
      <c r="BA171" s="1">
        <f t="shared" si="117"/>
        <v>0.26799999999999979</v>
      </c>
      <c r="BB171" s="1">
        <f t="shared" si="118"/>
        <v>0.1639999999999997</v>
      </c>
      <c r="BC171" s="1">
        <f t="shared" si="119"/>
        <v>5.7000000000000384E-2</v>
      </c>
      <c r="BD171" s="1">
        <f t="shared" si="120"/>
        <v>0.33900000000000041</v>
      </c>
      <c r="BE171" s="1">
        <f t="shared" si="121"/>
        <v>0.30100000000000016</v>
      </c>
      <c r="BF171" s="1">
        <f t="shared" si="122"/>
        <v>0.29300000000000015</v>
      </c>
      <c r="BG171" s="1">
        <f t="shared" si="123"/>
        <v>0.27700000000000014</v>
      </c>
      <c r="BH171" s="1">
        <f t="shared" si="124"/>
        <v>0.11000000000000032</v>
      </c>
      <c r="BI171" s="1">
        <f t="shared" si="125"/>
        <v>0.10200000000000031</v>
      </c>
      <c r="BJ171" s="1" t="str">
        <f t="shared" si="126"/>
        <v/>
      </c>
      <c r="BK171" s="1" t="str">
        <f t="shared" si="127"/>
        <v/>
      </c>
      <c r="BL171" s="1" t="str">
        <f t="shared" si="128"/>
        <v/>
      </c>
      <c r="BM171" s="1" t="str">
        <f t="shared" si="129"/>
        <v/>
      </c>
      <c r="BN171" s="1" t="str">
        <f t="shared" si="130"/>
        <v/>
      </c>
      <c r="BO171" s="1" t="str">
        <f t="shared" si="131"/>
        <v/>
      </c>
      <c r="BP171" s="1" t="str">
        <f t="shared" si="132"/>
        <v/>
      </c>
    </row>
    <row r="172" spans="1:68">
      <c r="A172" s="1">
        <f t="shared" si="97"/>
        <v>170</v>
      </c>
      <c r="B172" s="34"/>
      <c r="C172" s="1">
        <v>2</v>
      </c>
      <c r="D172" s="4">
        <f t="shared" si="115"/>
        <v>12</v>
      </c>
      <c r="E172" s="1" t="s">
        <v>546</v>
      </c>
      <c r="F172" s="1">
        <v>2</v>
      </c>
      <c r="G172" s="1" t="s">
        <v>16</v>
      </c>
      <c r="H172" s="23"/>
      <c r="I172" s="23">
        <v>1.2E-2</v>
      </c>
      <c r="J172" s="40">
        <v>6.2149999999999999</v>
      </c>
      <c r="K172" s="23" t="s">
        <v>292</v>
      </c>
      <c r="L172" s="4" t="s">
        <v>15</v>
      </c>
      <c r="M172" s="23">
        <v>6.1349999999999998</v>
      </c>
      <c r="N172" s="23" t="s">
        <v>9</v>
      </c>
      <c r="O172" s="23"/>
      <c r="P172" s="23">
        <v>6.5869999999999997</v>
      </c>
      <c r="Q172" s="23">
        <v>6.3689999999999998</v>
      </c>
      <c r="R172" s="23">
        <v>6.2130000000000001</v>
      </c>
      <c r="S172" s="23">
        <v>5.9669999999999996</v>
      </c>
      <c r="T172" s="23">
        <v>6.4640000000000004</v>
      </c>
      <c r="U172" s="23">
        <v>6.4260000000000002</v>
      </c>
      <c r="V172" s="23">
        <v>6.4009999999999998</v>
      </c>
      <c r="W172" s="23">
        <v>6.3840000000000003</v>
      </c>
      <c r="X172" s="23">
        <v>6.2309999999999999</v>
      </c>
      <c r="Y172" s="23">
        <v>6.2229999999999999</v>
      </c>
      <c r="Z172" s="45"/>
      <c r="AA172" s="45"/>
      <c r="AB172" s="45"/>
      <c r="AC172" s="45"/>
      <c r="AD172" s="45"/>
      <c r="AE172" s="45"/>
      <c r="AF172" s="45"/>
      <c r="AH172" s="1">
        <f t="shared" si="133"/>
        <v>0.37199999999999989</v>
      </c>
      <c r="AI172" s="1">
        <f t="shared" si="100"/>
        <v>0.15399999999999991</v>
      </c>
      <c r="AJ172" s="1">
        <f t="shared" si="101"/>
        <v>-1.9999999999997797E-3</v>
      </c>
      <c r="AK172" s="1">
        <f t="shared" si="102"/>
        <v>-0.24800000000000022</v>
      </c>
      <c r="AL172" s="1">
        <f t="shared" si="103"/>
        <v>0.24900000000000055</v>
      </c>
      <c r="AM172" s="1">
        <f t="shared" si="104"/>
        <v>0.2110000000000003</v>
      </c>
      <c r="AN172" s="1">
        <f t="shared" si="105"/>
        <v>0.18599999999999994</v>
      </c>
      <c r="AO172" s="1">
        <f t="shared" si="106"/>
        <v>0.16900000000000048</v>
      </c>
      <c r="AP172" s="1">
        <f t="shared" si="107"/>
        <v>1.6000000000000014E-2</v>
      </c>
      <c r="AQ172" s="1">
        <f t="shared" si="108"/>
        <v>8.0000000000000071E-3</v>
      </c>
      <c r="AR172" s="1" t="str">
        <f t="shared" si="109"/>
        <v/>
      </c>
      <c r="AS172" s="1" t="str">
        <f t="shared" si="110"/>
        <v/>
      </c>
      <c r="AT172" s="1" t="str">
        <f t="shared" si="111"/>
        <v/>
      </c>
      <c r="AU172" s="1" t="str">
        <f t="shared" si="112"/>
        <v/>
      </c>
      <c r="AV172" s="1" t="str">
        <f t="shared" si="113"/>
        <v/>
      </c>
      <c r="AW172" s="1" t="str">
        <f t="shared" si="134"/>
        <v/>
      </c>
      <c r="AX172" s="1" t="str">
        <f t="shared" si="114"/>
        <v/>
      </c>
      <c r="AZ172" s="1">
        <f t="shared" si="116"/>
        <v>0.37199999999999989</v>
      </c>
      <c r="BA172" s="1">
        <f t="shared" si="117"/>
        <v>0.15399999999999991</v>
      </c>
      <c r="BB172" s="1">
        <f t="shared" si="118"/>
        <v>1.9999999999997797E-3</v>
      </c>
      <c r="BC172" s="1">
        <f t="shared" si="119"/>
        <v>0.24800000000000022</v>
      </c>
      <c r="BD172" s="1">
        <f t="shared" si="120"/>
        <v>0.24900000000000055</v>
      </c>
      <c r="BE172" s="1">
        <f t="shared" si="121"/>
        <v>0.2110000000000003</v>
      </c>
      <c r="BF172" s="1">
        <f t="shared" si="122"/>
        <v>0.18599999999999994</v>
      </c>
      <c r="BG172" s="1">
        <f t="shared" si="123"/>
        <v>0.16900000000000048</v>
      </c>
      <c r="BH172" s="1">
        <f t="shared" si="124"/>
        <v>1.6000000000000014E-2</v>
      </c>
      <c r="BI172" s="1">
        <f t="shared" si="125"/>
        <v>8.0000000000000071E-3</v>
      </c>
      <c r="BJ172" s="1" t="str">
        <f t="shared" si="126"/>
        <v/>
      </c>
      <c r="BK172" s="1" t="str">
        <f t="shared" si="127"/>
        <v/>
      </c>
      <c r="BL172" s="1" t="str">
        <f t="shared" si="128"/>
        <v/>
      </c>
      <c r="BM172" s="1" t="str">
        <f t="shared" si="129"/>
        <v/>
      </c>
      <c r="BN172" s="1" t="str">
        <f t="shared" si="130"/>
        <v/>
      </c>
      <c r="BO172" s="1" t="str">
        <f t="shared" si="131"/>
        <v/>
      </c>
      <c r="BP172" s="1" t="str">
        <f t="shared" si="132"/>
        <v/>
      </c>
    </row>
    <row r="173" spans="1:68">
      <c r="A173" s="1">
        <f t="shared" si="97"/>
        <v>171</v>
      </c>
      <c r="B173" s="34"/>
      <c r="C173" s="1">
        <v>2</v>
      </c>
      <c r="D173" s="4">
        <f t="shared" si="115"/>
        <v>12</v>
      </c>
      <c r="E173" s="1" t="s">
        <v>544</v>
      </c>
      <c r="F173" s="1">
        <v>2</v>
      </c>
      <c r="G173" s="1" t="s">
        <v>13</v>
      </c>
      <c r="H173" s="23"/>
      <c r="I173" s="23">
        <v>5.5E-2</v>
      </c>
      <c r="J173" s="54">
        <v>6.282</v>
      </c>
      <c r="K173" s="23" t="s">
        <v>292</v>
      </c>
      <c r="L173" s="10" t="s">
        <v>128</v>
      </c>
      <c r="M173" s="23">
        <v>6.258</v>
      </c>
      <c r="N173" s="23" t="s">
        <v>9</v>
      </c>
      <c r="O173" s="23"/>
      <c r="P173" s="23">
        <v>7.3</v>
      </c>
      <c r="Q173" s="23">
        <v>7.2930000000000001</v>
      </c>
      <c r="R173" s="45"/>
      <c r="S173" s="45"/>
      <c r="T173" s="23">
        <v>7.3470000000000004</v>
      </c>
      <c r="U173" s="23">
        <v>7.3470000000000004</v>
      </c>
      <c r="V173" s="23">
        <v>6.9669999999999996</v>
      </c>
      <c r="W173" s="23">
        <v>6.9349999999999996</v>
      </c>
      <c r="X173" s="23">
        <v>6.5019999999999998</v>
      </c>
      <c r="Y173" s="23">
        <v>6.4630000000000001</v>
      </c>
      <c r="Z173" s="45"/>
      <c r="AA173" s="45"/>
      <c r="AB173" s="45"/>
      <c r="AC173" s="45"/>
      <c r="AD173" s="45"/>
      <c r="AE173" s="45"/>
      <c r="AF173" s="45"/>
      <c r="AH173" s="1" t="str">
        <f t="shared" si="133"/>
        <v/>
      </c>
      <c r="AI173" s="1" t="str">
        <f t="shared" si="100"/>
        <v/>
      </c>
      <c r="AJ173" s="1" t="str">
        <f t="shared" si="101"/>
        <v/>
      </c>
      <c r="AK173" s="1" t="str">
        <f t="shared" si="102"/>
        <v/>
      </c>
      <c r="AL173" s="1" t="str">
        <f t="shared" si="103"/>
        <v/>
      </c>
      <c r="AM173" s="1" t="str">
        <f t="shared" si="104"/>
        <v/>
      </c>
      <c r="AN173" s="1" t="str">
        <f t="shared" si="105"/>
        <v/>
      </c>
      <c r="AO173" s="1" t="str">
        <f t="shared" si="106"/>
        <v/>
      </c>
      <c r="AP173" s="1" t="str">
        <f t="shared" si="107"/>
        <v/>
      </c>
      <c r="AQ173" s="1" t="str">
        <f t="shared" si="108"/>
        <v/>
      </c>
      <c r="AR173" s="1" t="str">
        <f t="shared" si="109"/>
        <v/>
      </c>
      <c r="AS173" s="1" t="str">
        <f t="shared" si="110"/>
        <v/>
      </c>
      <c r="AT173" s="1" t="str">
        <f t="shared" si="111"/>
        <v/>
      </c>
      <c r="AU173" s="1" t="str">
        <f t="shared" si="112"/>
        <v/>
      </c>
      <c r="AV173" s="1" t="str">
        <f t="shared" si="113"/>
        <v/>
      </c>
      <c r="AW173" s="1" t="str">
        <f t="shared" si="134"/>
        <v/>
      </c>
      <c r="AX173" s="1" t="str">
        <f t="shared" si="114"/>
        <v/>
      </c>
      <c r="AZ173" s="1" t="str">
        <f t="shared" si="116"/>
        <v/>
      </c>
      <c r="BA173" s="1" t="str">
        <f t="shared" si="117"/>
        <v/>
      </c>
      <c r="BB173" s="1" t="str">
        <f t="shared" si="118"/>
        <v/>
      </c>
      <c r="BC173" s="1" t="str">
        <f t="shared" si="119"/>
        <v/>
      </c>
      <c r="BD173" s="1" t="str">
        <f t="shared" si="120"/>
        <v/>
      </c>
      <c r="BE173" s="1" t="str">
        <f t="shared" si="121"/>
        <v/>
      </c>
      <c r="BF173" s="1" t="str">
        <f t="shared" si="122"/>
        <v/>
      </c>
      <c r="BG173" s="1" t="str">
        <f t="shared" si="123"/>
        <v/>
      </c>
      <c r="BH173" s="1" t="str">
        <f t="shared" si="124"/>
        <v/>
      </c>
      <c r="BI173" s="1" t="str">
        <f t="shared" si="125"/>
        <v/>
      </c>
      <c r="BJ173" s="1" t="str">
        <f t="shared" si="126"/>
        <v/>
      </c>
      <c r="BK173" s="1" t="str">
        <f t="shared" si="127"/>
        <v/>
      </c>
      <c r="BL173" s="1" t="str">
        <f t="shared" si="128"/>
        <v/>
      </c>
      <c r="BM173" s="1" t="str">
        <f t="shared" si="129"/>
        <v/>
      </c>
      <c r="BN173" s="1" t="str">
        <f t="shared" si="130"/>
        <v/>
      </c>
      <c r="BO173" s="1" t="str">
        <f t="shared" si="131"/>
        <v/>
      </c>
      <c r="BP173" s="1" t="str">
        <f t="shared" si="132"/>
        <v/>
      </c>
    </row>
    <row r="174" spans="1:68">
      <c r="A174" s="1">
        <f t="shared" si="97"/>
        <v>172</v>
      </c>
      <c r="B174" s="34"/>
      <c r="C174" s="1">
        <v>2</v>
      </c>
      <c r="D174" s="4">
        <f t="shared" si="115"/>
        <v>12</v>
      </c>
      <c r="E174" s="1" t="s">
        <v>546</v>
      </c>
      <c r="F174" s="1">
        <v>2</v>
      </c>
      <c r="G174" s="1" t="s">
        <v>16</v>
      </c>
      <c r="H174" s="23"/>
      <c r="I174" s="23">
        <v>1.2999999999999999E-2</v>
      </c>
      <c r="J174" s="40">
        <v>6.9960000000000004</v>
      </c>
      <c r="K174" s="23" t="s">
        <v>134</v>
      </c>
      <c r="L174" s="4" t="s">
        <v>15</v>
      </c>
      <c r="M174" s="23">
        <v>6.9189999999999996</v>
      </c>
      <c r="N174" s="23" t="s">
        <v>9</v>
      </c>
      <c r="O174" s="23"/>
      <c r="P174" s="23">
        <v>7.3280000000000003</v>
      </c>
      <c r="Q174" s="23">
        <v>7.1109999999999998</v>
      </c>
      <c r="R174" s="23">
        <v>7.077</v>
      </c>
      <c r="S174" s="23">
        <v>6.84</v>
      </c>
      <c r="T174" s="23">
        <v>7.1660000000000004</v>
      </c>
      <c r="U174" s="23">
        <v>7.1260000000000003</v>
      </c>
      <c r="V174" s="23">
        <v>7.1820000000000004</v>
      </c>
      <c r="W174" s="23">
        <v>7.1660000000000004</v>
      </c>
      <c r="X174" s="23">
        <v>6.9850000000000003</v>
      </c>
      <c r="Y174" s="23">
        <v>6.9779999999999998</v>
      </c>
      <c r="Z174" s="45"/>
      <c r="AA174" s="45"/>
      <c r="AB174" s="45"/>
      <c r="AC174" s="45"/>
      <c r="AD174" s="45"/>
      <c r="AE174" s="45"/>
      <c r="AF174" s="45"/>
      <c r="AH174" s="1">
        <f t="shared" si="133"/>
        <v>0.33199999999999985</v>
      </c>
      <c r="AI174" s="1">
        <f t="shared" si="100"/>
        <v>0.11499999999999932</v>
      </c>
      <c r="AJ174" s="1">
        <f t="shared" si="101"/>
        <v>8.0999999999999517E-2</v>
      </c>
      <c r="AK174" s="1">
        <f t="shared" si="102"/>
        <v>-0.15600000000000058</v>
      </c>
      <c r="AL174" s="1">
        <f t="shared" si="103"/>
        <v>0.16999999999999993</v>
      </c>
      <c r="AM174" s="1">
        <f t="shared" si="104"/>
        <v>0.12999999999999989</v>
      </c>
      <c r="AN174" s="1">
        <f t="shared" si="105"/>
        <v>0.18599999999999994</v>
      </c>
      <c r="AO174" s="1">
        <f t="shared" si="106"/>
        <v>0.16999999999999993</v>
      </c>
      <c r="AP174" s="1">
        <f t="shared" si="107"/>
        <v>-1.1000000000000121E-2</v>
      </c>
      <c r="AQ174" s="1">
        <f t="shared" si="108"/>
        <v>-1.8000000000000682E-2</v>
      </c>
      <c r="AR174" s="1" t="str">
        <f t="shared" si="109"/>
        <v/>
      </c>
      <c r="AS174" s="1" t="str">
        <f t="shared" si="110"/>
        <v/>
      </c>
      <c r="AT174" s="1" t="str">
        <f t="shared" si="111"/>
        <v/>
      </c>
      <c r="AU174" s="1" t="str">
        <f t="shared" si="112"/>
        <v/>
      </c>
      <c r="AV174" s="1" t="str">
        <f t="shared" si="113"/>
        <v/>
      </c>
      <c r="AW174" s="1" t="str">
        <f t="shared" si="134"/>
        <v/>
      </c>
      <c r="AX174" s="1" t="str">
        <f t="shared" si="114"/>
        <v/>
      </c>
      <c r="AZ174" s="1">
        <f t="shared" si="116"/>
        <v>0.33199999999999985</v>
      </c>
      <c r="BA174" s="1">
        <f t="shared" si="117"/>
        <v>0.11499999999999932</v>
      </c>
      <c r="BB174" s="1">
        <f t="shared" si="118"/>
        <v>8.0999999999999517E-2</v>
      </c>
      <c r="BC174" s="1">
        <f t="shared" si="119"/>
        <v>0.15600000000000058</v>
      </c>
      <c r="BD174" s="1">
        <f t="shared" si="120"/>
        <v>0.16999999999999993</v>
      </c>
      <c r="BE174" s="1">
        <f t="shared" si="121"/>
        <v>0.12999999999999989</v>
      </c>
      <c r="BF174" s="1">
        <f t="shared" si="122"/>
        <v>0.18599999999999994</v>
      </c>
      <c r="BG174" s="1">
        <f t="shared" si="123"/>
        <v>0.16999999999999993</v>
      </c>
      <c r="BH174" s="1">
        <f t="shared" si="124"/>
        <v>1.1000000000000121E-2</v>
      </c>
      <c r="BI174" s="1">
        <f t="shared" si="125"/>
        <v>1.8000000000000682E-2</v>
      </c>
      <c r="BJ174" s="1" t="str">
        <f t="shared" si="126"/>
        <v/>
      </c>
      <c r="BK174" s="1" t="str">
        <f t="shared" si="127"/>
        <v/>
      </c>
      <c r="BL174" s="1" t="str">
        <f t="shared" si="128"/>
        <v/>
      </c>
      <c r="BM174" s="1" t="str">
        <f t="shared" si="129"/>
        <v/>
      </c>
      <c r="BN174" s="1" t="str">
        <f t="shared" si="130"/>
        <v/>
      </c>
      <c r="BO174" s="1" t="str">
        <f t="shared" si="131"/>
        <v/>
      </c>
      <c r="BP174" s="1" t="str">
        <f t="shared" si="132"/>
        <v/>
      </c>
    </row>
    <row r="175" spans="1:68">
      <c r="A175" s="1">
        <f t="shared" si="97"/>
        <v>173</v>
      </c>
      <c r="B175" s="34"/>
      <c r="C175" s="1">
        <v>2</v>
      </c>
      <c r="D175" s="4">
        <f t="shared" si="115"/>
        <v>12</v>
      </c>
      <c r="E175" s="1" t="s">
        <v>546</v>
      </c>
      <c r="F175" s="1">
        <v>2</v>
      </c>
      <c r="G175" s="1" t="s">
        <v>16</v>
      </c>
      <c r="H175" s="23"/>
      <c r="I175" s="23">
        <v>5.0000000000000001E-3</v>
      </c>
      <c r="J175" s="54">
        <v>7.4009999999999998</v>
      </c>
      <c r="K175" s="23" t="s">
        <v>134</v>
      </c>
      <c r="L175" s="10" t="s">
        <v>128</v>
      </c>
      <c r="M175" s="23">
        <v>7.2549999999999999</v>
      </c>
      <c r="N175" s="23" t="s">
        <v>9</v>
      </c>
      <c r="O175" s="23"/>
      <c r="P175" s="23">
        <v>7.8689999999999998</v>
      </c>
      <c r="Q175" s="23">
        <v>7.6609999999999996</v>
      </c>
      <c r="R175" s="45"/>
      <c r="S175" s="23">
        <v>7.33</v>
      </c>
      <c r="T175" s="23">
        <v>7.7060000000000004</v>
      </c>
      <c r="U175" s="23">
        <v>7.6680000000000001</v>
      </c>
      <c r="V175" s="23">
        <v>7.6740000000000004</v>
      </c>
      <c r="W175" s="23">
        <v>7.6580000000000004</v>
      </c>
      <c r="X175" s="23">
        <v>7.4779999999999998</v>
      </c>
      <c r="Y175" s="23">
        <v>7.4710000000000001</v>
      </c>
      <c r="Z175" s="45"/>
      <c r="AA175" s="45"/>
      <c r="AB175" s="45"/>
      <c r="AC175" s="45"/>
      <c r="AD175" s="45"/>
      <c r="AE175" s="45"/>
      <c r="AF175" s="45"/>
      <c r="AH175" s="1" t="str">
        <f t="shared" si="133"/>
        <v/>
      </c>
      <c r="AI175" s="1" t="str">
        <f t="shared" si="100"/>
        <v/>
      </c>
      <c r="AJ175" s="1" t="str">
        <f t="shared" si="101"/>
        <v/>
      </c>
      <c r="AK175" s="1" t="str">
        <f t="shared" si="102"/>
        <v/>
      </c>
      <c r="AL175" s="1" t="str">
        <f t="shared" si="103"/>
        <v/>
      </c>
      <c r="AM175" s="1" t="str">
        <f t="shared" si="104"/>
        <v/>
      </c>
      <c r="AN175" s="1" t="str">
        <f t="shared" si="105"/>
        <v/>
      </c>
      <c r="AO175" s="1" t="str">
        <f t="shared" si="106"/>
        <v/>
      </c>
      <c r="AP175" s="1" t="str">
        <f t="shared" si="107"/>
        <v/>
      </c>
      <c r="AQ175" s="1" t="str">
        <f t="shared" si="108"/>
        <v/>
      </c>
      <c r="AR175" s="1" t="str">
        <f t="shared" si="109"/>
        <v/>
      </c>
      <c r="AS175" s="1" t="str">
        <f t="shared" si="110"/>
        <v/>
      </c>
      <c r="AT175" s="1" t="str">
        <f t="shared" si="111"/>
        <v/>
      </c>
      <c r="AU175" s="1" t="str">
        <f t="shared" si="112"/>
        <v/>
      </c>
      <c r="AV175" s="1" t="str">
        <f t="shared" si="113"/>
        <v/>
      </c>
      <c r="AW175" s="1" t="str">
        <f t="shared" si="134"/>
        <v/>
      </c>
      <c r="AX175" s="1" t="str">
        <f t="shared" si="114"/>
        <v/>
      </c>
      <c r="AZ175" s="1" t="str">
        <f t="shared" si="116"/>
        <v/>
      </c>
      <c r="BA175" s="1" t="str">
        <f t="shared" si="117"/>
        <v/>
      </c>
      <c r="BB175" s="1" t="str">
        <f t="shared" si="118"/>
        <v/>
      </c>
      <c r="BC175" s="1" t="str">
        <f t="shared" si="119"/>
        <v/>
      </c>
      <c r="BD175" s="1" t="str">
        <f t="shared" si="120"/>
        <v/>
      </c>
      <c r="BE175" s="1" t="str">
        <f t="shared" si="121"/>
        <v/>
      </c>
      <c r="BF175" s="1" t="str">
        <f t="shared" si="122"/>
        <v/>
      </c>
      <c r="BG175" s="1" t="str">
        <f t="shared" si="123"/>
        <v/>
      </c>
      <c r="BH175" s="1" t="str">
        <f t="shared" si="124"/>
        <v/>
      </c>
      <c r="BI175" s="1" t="str">
        <f t="shared" si="125"/>
        <v/>
      </c>
      <c r="BJ175" s="1" t="str">
        <f t="shared" si="126"/>
        <v/>
      </c>
      <c r="BK175" s="1" t="str">
        <f t="shared" si="127"/>
        <v/>
      </c>
      <c r="BL175" s="1" t="str">
        <f t="shared" si="128"/>
        <v/>
      </c>
      <c r="BM175" s="1" t="str">
        <f t="shared" si="129"/>
        <v/>
      </c>
      <c r="BN175" s="1" t="str">
        <f t="shared" si="130"/>
        <v/>
      </c>
      <c r="BO175" s="1" t="str">
        <f t="shared" si="131"/>
        <v/>
      </c>
      <c r="BP175" s="1" t="str">
        <f t="shared" si="132"/>
        <v/>
      </c>
    </row>
    <row r="176" spans="1:68">
      <c r="A176" s="1">
        <f t="shared" si="97"/>
        <v>174</v>
      </c>
      <c r="B176" s="34"/>
      <c r="C176" s="1">
        <v>2</v>
      </c>
      <c r="D176" s="4">
        <f t="shared" si="115"/>
        <v>12</v>
      </c>
      <c r="E176" s="1" t="s">
        <v>546</v>
      </c>
      <c r="F176" s="1">
        <v>2</v>
      </c>
      <c r="G176" s="1" t="s">
        <v>13</v>
      </c>
      <c r="H176" s="1" t="s">
        <v>345</v>
      </c>
      <c r="I176" s="23">
        <v>1.6E-2</v>
      </c>
      <c r="J176" s="54">
        <v>7.5739999999999998</v>
      </c>
      <c r="K176" s="23" t="s">
        <v>292</v>
      </c>
      <c r="L176" s="10" t="s">
        <v>128</v>
      </c>
      <c r="M176" s="36"/>
      <c r="N176" s="36"/>
      <c r="O176" s="23"/>
      <c r="P176" s="45"/>
      <c r="Q176" s="45"/>
      <c r="R176" s="23">
        <v>6.9720000000000004</v>
      </c>
      <c r="S176" s="23">
        <v>6.6920000000000002</v>
      </c>
      <c r="T176" s="45"/>
      <c r="U176" s="45"/>
      <c r="V176" s="23">
        <v>8.9280000000000008</v>
      </c>
      <c r="W176" s="23">
        <v>8.8119999999999994</v>
      </c>
      <c r="X176" s="23">
        <v>7.8339999999999996</v>
      </c>
      <c r="Y176" s="23">
        <v>7.8</v>
      </c>
      <c r="Z176" s="45"/>
      <c r="AA176" s="45"/>
      <c r="AB176" s="45"/>
      <c r="AC176" s="45"/>
      <c r="AD176" s="45"/>
      <c r="AE176" s="45"/>
      <c r="AF176" s="45"/>
      <c r="AH176" s="1" t="str">
        <f t="shared" si="133"/>
        <v/>
      </c>
      <c r="AI176" s="1" t="str">
        <f t="shared" ref="AI176:AI239" si="135">IF((Q176&lt;&gt;"")*AND($J176&lt;&gt;"")*AND($H176&lt;&gt;"GD")*AND($L176&lt;&gt;"N"),Q176-$J176,"")</f>
        <v/>
      </c>
      <c r="AJ176" s="1" t="str">
        <f t="shared" ref="AJ176:AJ239" si="136">IF((R176&lt;&gt;"")*AND($J176&lt;&gt;"")*AND($H176&lt;&gt;"GD")*AND($L176&lt;&gt;"N"),R176-$J176,"")</f>
        <v/>
      </c>
      <c r="AK176" s="1" t="str">
        <f t="shared" ref="AK176:AK239" si="137">IF((S176&lt;&gt;"")*AND($J176&lt;&gt;"")*AND($H176&lt;&gt;"GD")*AND($L176&lt;&gt;"N"),S176-$J176,"")</f>
        <v/>
      </c>
      <c r="AL176" s="1" t="str">
        <f t="shared" ref="AL176:AL239" si="138">IF((T176&lt;&gt;"")*AND($J176&lt;&gt;"")*AND($H176&lt;&gt;"GD")*AND($L176&lt;&gt;"N"),T176-$J176,"")</f>
        <v/>
      </c>
      <c r="AM176" s="1" t="str">
        <f t="shared" ref="AM176:AM239" si="139">IF((U176&lt;&gt;"")*AND($J176&lt;&gt;"")*AND($H176&lt;&gt;"GD")*AND($L176&lt;&gt;"N"),U176-$J176,"")</f>
        <v/>
      </c>
      <c r="AN176" s="1" t="str">
        <f t="shared" ref="AN176:AN239" si="140">IF((V176&lt;&gt;"")*AND($J176&lt;&gt;"")*AND($H176&lt;&gt;"GD")*AND($L176&lt;&gt;"N"),V176-$J176,"")</f>
        <v/>
      </c>
      <c r="AO176" s="1" t="str">
        <f t="shared" ref="AO176:AO239" si="141">IF((W176&lt;&gt;"")*AND($J176&lt;&gt;"")*AND($H176&lt;&gt;"GD")*AND($L176&lt;&gt;"N"),W176-$J176,"")</f>
        <v/>
      </c>
      <c r="AP176" s="1" t="str">
        <f t="shared" ref="AP176:AP239" si="142">IF((X176&lt;&gt;"")*AND($J176&lt;&gt;"")*AND($H176&lt;&gt;"GD")*AND($L176&lt;&gt;"N"),X176-$J176,"")</f>
        <v/>
      </c>
      <c r="AQ176" s="1" t="str">
        <f t="shared" ref="AQ176:AQ239" si="143">IF((Y176&lt;&gt;"")*AND($J176&lt;&gt;"")*AND($H176&lt;&gt;"GD")*AND($L176&lt;&gt;"N"),Y176-$J176,"")</f>
        <v/>
      </c>
      <c r="AR176" s="1" t="str">
        <f t="shared" ref="AR176:AR239" si="144">IF((Z176&lt;&gt;"")*AND($J176&lt;&gt;"")*AND($H176&lt;&gt;"GD")*AND($L176&lt;&gt;"N"),Z176-$J176,"")</f>
        <v/>
      </c>
      <c r="AS176" s="1" t="str">
        <f t="shared" ref="AS176:AS239" si="145">IF((AA176&lt;&gt;"")*AND($J176&lt;&gt;"")*AND($H176&lt;&gt;"GD")*AND($L176&lt;&gt;"N"),AA176-$J176,"")</f>
        <v/>
      </c>
      <c r="AT176" s="1" t="str">
        <f t="shared" ref="AT176:AT239" si="146">IF((AB176&lt;&gt;"")*AND($J176&lt;&gt;"")*AND($H176&lt;&gt;"GD")*AND($L176&lt;&gt;"N"),AB176-$J176,"")</f>
        <v/>
      </c>
      <c r="AU176" s="1" t="str">
        <f t="shared" ref="AU176:AU239" si="147">IF((AC176&lt;&gt;"")*AND($J176&lt;&gt;"")*AND($H176&lt;&gt;"GD")*AND($L176&lt;&gt;"N"),AC176-$J176,"")</f>
        <v/>
      </c>
      <c r="AV176" s="1" t="str">
        <f t="shared" ref="AV176:AV239" si="148">IF((AD176&lt;&gt;"")*AND($J176&lt;&gt;"")*AND($H176&lt;&gt;"GD")*AND($L176&lt;&gt;"N"),AD176-$J176,"")</f>
        <v/>
      </c>
      <c r="AW176" s="1" t="str">
        <f t="shared" si="134"/>
        <v/>
      </c>
      <c r="AX176" s="1" t="str">
        <f t="shared" ref="AX176:AX239" si="149">IF((AF176&lt;&gt;"")*AND($J176&lt;&gt;"")*AND($H176&lt;&gt;"GD")*AND($L176&lt;&gt;"N"),AF176-$J176,"")</f>
        <v/>
      </c>
      <c r="AZ176" s="1" t="str">
        <f t="shared" si="116"/>
        <v/>
      </c>
      <c r="BA176" s="1" t="str">
        <f t="shared" si="117"/>
        <v/>
      </c>
      <c r="BB176" s="1" t="str">
        <f t="shared" si="118"/>
        <v/>
      </c>
      <c r="BC176" s="1" t="str">
        <f t="shared" si="119"/>
        <v/>
      </c>
      <c r="BD176" s="1" t="str">
        <f t="shared" si="120"/>
        <v/>
      </c>
      <c r="BE176" s="1" t="str">
        <f t="shared" si="121"/>
        <v/>
      </c>
      <c r="BF176" s="1" t="str">
        <f t="shared" si="122"/>
        <v/>
      </c>
      <c r="BG176" s="1" t="str">
        <f t="shared" si="123"/>
        <v/>
      </c>
      <c r="BH176" s="1" t="str">
        <f t="shared" si="124"/>
        <v/>
      </c>
      <c r="BI176" s="1" t="str">
        <f t="shared" si="125"/>
        <v/>
      </c>
      <c r="BJ176" s="1" t="str">
        <f t="shared" si="126"/>
        <v/>
      </c>
      <c r="BK176" s="1" t="str">
        <f t="shared" si="127"/>
        <v/>
      </c>
      <c r="BL176" s="1" t="str">
        <f t="shared" si="128"/>
        <v/>
      </c>
      <c r="BM176" s="1" t="str">
        <f t="shared" si="129"/>
        <v/>
      </c>
      <c r="BN176" s="1" t="str">
        <f t="shared" si="130"/>
        <v/>
      </c>
      <c r="BO176" s="1" t="str">
        <f t="shared" si="131"/>
        <v/>
      </c>
      <c r="BP176" s="1" t="str">
        <f t="shared" si="132"/>
        <v/>
      </c>
    </row>
    <row r="177" spans="1:68">
      <c r="A177" s="1">
        <f t="shared" si="97"/>
        <v>175</v>
      </c>
      <c r="B177" s="34"/>
      <c r="C177" s="1">
        <v>2</v>
      </c>
      <c r="D177" s="4">
        <f t="shared" si="115"/>
        <v>12</v>
      </c>
      <c r="E177" s="1" t="s">
        <v>545</v>
      </c>
      <c r="F177" s="1">
        <v>4</v>
      </c>
      <c r="G177" s="1" t="s">
        <v>13</v>
      </c>
      <c r="H177" s="1"/>
      <c r="I177" s="123"/>
      <c r="J177" s="40">
        <v>3.843</v>
      </c>
      <c r="K177" s="23" t="s">
        <v>292</v>
      </c>
      <c r="L177" s="4" t="s">
        <v>15</v>
      </c>
      <c r="M177" s="23">
        <v>3.8559999999999999</v>
      </c>
      <c r="N177" s="23" t="s">
        <v>9</v>
      </c>
      <c r="O177" s="23"/>
      <c r="P177" s="23">
        <v>4.5270000000000001</v>
      </c>
      <c r="Q177" s="23">
        <v>4.4980000000000002</v>
      </c>
      <c r="R177" s="23">
        <v>3.3290000000000002</v>
      </c>
      <c r="S177" s="23">
        <v>3.093</v>
      </c>
      <c r="T177" s="23">
        <v>4.593</v>
      </c>
      <c r="U177" s="23">
        <v>4.5860000000000003</v>
      </c>
      <c r="V177" s="23">
        <v>4.2130000000000001</v>
      </c>
      <c r="W177" s="23">
        <v>4.1849999999999996</v>
      </c>
      <c r="X177" s="23">
        <v>4.0149999999999997</v>
      </c>
      <c r="Y177" s="23">
        <v>3.9929999999999999</v>
      </c>
      <c r="Z177" s="45"/>
      <c r="AA177" s="45"/>
      <c r="AB177" s="45"/>
      <c r="AC177" s="45"/>
      <c r="AD177" s="45"/>
      <c r="AE177" s="45"/>
      <c r="AF177" s="45"/>
      <c r="AH177" s="1">
        <f t="shared" si="133"/>
        <v>0.68400000000000016</v>
      </c>
      <c r="AI177" s="1">
        <f t="shared" si="135"/>
        <v>0.65500000000000025</v>
      </c>
      <c r="AJ177" s="1">
        <f t="shared" si="136"/>
        <v>-0.51399999999999979</v>
      </c>
      <c r="AK177" s="1">
        <f t="shared" si="137"/>
        <v>-0.75</v>
      </c>
      <c r="AL177" s="1">
        <f t="shared" si="138"/>
        <v>0.75</v>
      </c>
      <c r="AM177" s="1">
        <f t="shared" si="139"/>
        <v>0.74300000000000033</v>
      </c>
      <c r="AN177" s="1">
        <f t="shared" si="140"/>
        <v>0.37000000000000011</v>
      </c>
      <c r="AO177" s="1">
        <f t="shared" si="141"/>
        <v>0.34199999999999964</v>
      </c>
      <c r="AP177" s="1">
        <f t="shared" si="142"/>
        <v>0.17199999999999971</v>
      </c>
      <c r="AQ177" s="1">
        <f t="shared" si="143"/>
        <v>0.14999999999999991</v>
      </c>
      <c r="AR177" s="1" t="str">
        <f t="shared" si="144"/>
        <v/>
      </c>
      <c r="AS177" s="1" t="str">
        <f t="shared" si="145"/>
        <v/>
      </c>
      <c r="AT177" s="1" t="str">
        <f t="shared" si="146"/>
        <v/>
      </c>
      <c r="AU177" s="1" t="str">
        <f t="shared" si="147"/>
        <v/>
      </c>
      <c r="AV177" s="1" t="str">
        <f t="shared" si="148"/>
        <v/>
      </c>
      <c r="AW177" s="1" t="str">
        <f t="shared" si="134"/>
        <v/>
      </c>
      <c r="AX177" s="1" t="str">
        <f t="shared" si="149"/>
        <v/>
      </c>
      <c r="AZ177" s="1">
        <f t="shared" si="116"/>
        <v>0.68400000000000016</v>
      </c>
      <c r="BA177" s="1">
        <f t="shared" si="117"/>
        <v>0.65500000000000025</v>
      </c>
      <c r="BB177" s="1">
        <f t="shared" si="118"/>
        <v>0.51399999999999979</v>
      </c>
      <c r="BC177" s="1">
        <f t="shared" si="119"/>
        <v>0.75</v>
      </c>
      <c r="BD177" s="1">
        <f t="shared" si="120"/>
        <v>0.75</v>
      </c>
      <c r="BE177" s="1">
        <f t="shared" si="121"/>
        <v>0.74300000000000033</v>
      </c>
      <c r="BF177" s="1">
        <f t="shared" si="122"/>
        <v>0.37000000000000011</v>
      </c>
      <c r="BG177" s="1">
        <f t="shared" si="123"/>
        <v>0.34199999999999964</v>
      </c>
      <c r="BH177" s="1">
        <f t="shared" si="124"/>
        <v>0.17199999999999971</v>
      </c>
      <c r="BI177" s="1">
        <f t="shared" si="125"/>
        <v>0.14999999999999991</v>
      </c>
      <c r="BJ177" s="1" t="str">
        <f t="shared" si="126"/>
        <v/>
      </c>
      <c r="BK177" s="1" t="str">
        <f t="shared" si="127"/>
        <v/>
      </c>
      <c r="BL177" s="1" t="str">
        <f t="shared" si="128"/>
        <v/>
      </c>
      <c r="BM177" s="1" t="str">
        <f t="shared" si="129"/>
        <v/>
      </c>
      <c r="BN177" s="1" t="str">
        <f t="shared" si="130"/>
        <v/>
      </c>
      <c r="BO177" s="1" t="str">
        <f t="shared" si="131"/>
        <v/>
      </c>
      <c r="BP177" s="1" t="str">
        <f t="shared" si="132"/>
        <v/>
      </c>
    </row>
    <row r="178" spans="1:68">
      <c r="A178" s="1">
        <f t="shared" si="97"/>
        <v>176</v>
      </c>
      <c r="B178" s="34"/>
      <c r="C178" s="1">
        <v>2</v>
      </c>
      <c r="D178" s="4">
        <f t="shared" si="115"/>
        <v>12</v>
      </c>
      <c r="E178" s="1" t="s">
        <v>547</v>
      </c>
      <c r="F178" s="1">
        <v>4</v>
      </c>
      <c r="G178" s="1" t="s">
        <v>16</v>
      </c>
      <c r="H178" s="1"/>
      <c r="I178" s="123"/>
      <c r="J178" s="54">
        <v>7.7480000000000002</v>
      </c>
      <c r="K178" s="23" t="s">
        <v>292</v>
      </c>
      <c r="L178" s="10" t="s">
        <v>128</v>
      </c>
      <c r="M178" s="36"/>
      <c r="N178" s="36"/>
      <c r="O178" s="1"/>
      <c r="P178" s="23">
        <v>8.2460000000000004</v>
      </c>
      <c r="Q178" s="23">
        <v>8.2029999999999994</v>
      </c>
      <c r="R178" s="45"/>
      <c r="S178" s="45"/>
      <c r="T178" s="23">
        <v>8.1110000000000007</v>
      </c>
      <c r="U178" s="23">
        <v>8.1029999999999998</v>
      </c>
      <c r="V178" s="23">
        <v>8.1590000000000007</v>
      </c>
      <c r="W178" s="23">
        <v>8.1620000000000008</v>
      </c>
      <c r="X178" s="23">
        <v>7.8959999999999999</v>
      </c>
      <c r="Y178" s="23">
        <v>7.8920000000000003</v>
      </c>
      <c r="Z178" s="45"/>
      <c r="AA178" s="45"/>
      <c r="AB178" s="45"/>
      <c r="AC178" s="45"/>
      <c r="AD178" s="45"/>
      <c r="AE178" s="45"/>
      <c r="AF178" s="45"/>
      <c r="AH178" s="1" t="str">
        <f t="shared" si="133"/>
        <v/>
      </c>
      <c r="AI178" s="1" t="str">
        <f t="shared" si="135"/>
        <v/>
      </c>
      <c r="AJ178" s="1" t="str">
        <f t="shared" si="136"/>
        <v/>
      </c>
      <c r="AK178" s="1" t="str">
        <f t="shared" si="137"/>
        <v/>
      </c>
      <c r="AL178" s="1" t="str">
        <f t="shared" si="138"/>
        <v/>
      </c>
      <c r="AM178" s="1" t="str">
        <f t="shared" si="139"/>
        <v/>
      </c>
      <c r="AN178" s="1" t="str">
        <f t="shared" si="140"/>
        <v/>
      </c>
      <c r="AO178" s="1" t="str">
        <f t="shared" si="141"/>
        <v/>
      </c>
      <c r="AP178" s="1" t="str">
        <f t="shared" si="142"/>
        <v/>
      </c>
      <c r="AQ178" s="1" t="str">
        <f t="shared" si="143"/>
        <v/>
      </c>
      <c r="AR178" s="1" t="str">
        <f t="shared" si="144"/>
        <v/>
      </c>
      <c r="AS178" s="1" t="str">
        <f t="shared" si="145"/>
        <v/>
      </c>
      <c r="AT178" s="1" t="str">
        <f t="shared" si="146"/>
        <v/>
      </c>
      <c r="AU178" s="1" t="str">
        <f t="shared" si="147"/>
        <v/>
      </c>
      <c r="AV178" s="1" t="str">
        <f t="shared" si="148"/>
        <v/>
      </c>
      <c r="AW178" s="1" t="str">
        <f t="shared" si="134"/>
        <v/>
      </c>
      <c r="AX178" s="1" t="str">
        <f t="shared" si="149"/>
        <v/>
      </c>
      <c r="AZ178" s="1" t="str">
        <f t="shared" si="116"/>
        <v/>
      </c>
      <c r="BA178" s="1" t="str">
        <f t="shared" si="117"/>
        <v/>
      </c>
      <c r="BB178" s="1" t="str">
        <f t="shared" si="118"/>
        <v/>
      </c>
      <c r="BC178" s="1" t="str">
        <f t="shared" si="119"/>
        <v/>
      </c>
      <c r="BD178" s="1" t="str">
        <f t="shared" si="120"/>
        <v/>
      </c>
      <c r="BE178" s="1" t="str">
        <f t="shared" si="121"/>
        <v/>
      </c>
      <c r="BF178" s="1" t="str">
        <f t="shared" si="122"/>
        <v/>
      </c>
      <c r="BG178" s="1" t="str">
        <f t="shared" si="123"/>
        <v/>
      </c>
      <c r="BH178" s="1" t="str">
        <f t="shared" si="124"/>
        <v/>
      </c>
      <c r="BI178" s="1" t="str">
        <f t="shared" si="125"/>
        <v/>
      </c>
      <c r="BJ178" s="1" t="str">
        <f t="shared" si="126"/>
        <v/>
      </c>
      <c r="BK178" s="1" t="str">
        <f t="shared" si="127"/>
        <v/>
      </c>
      <c r="BL178" s="1" t="str">
        <f t="shared" si="128"/>
        <v/>
      </c>
      <c r="BM178" s="1" t="str">
        <f t="shared" si="129"/>
        <v/>
      </c>
      <c r="BN178" s="1" t="str">
        <f t="shared" si="130"/>
        <v/>
      </c>
      <c r="BO178" s="1" t="str">
        <f t="shared" si="131"/>
        <v/>
      </c>
      <c r="BP178" s="1" t="str">
        <f t="shared" si="132"/>
        <v/>
      </c>
    </row>
    <row r="179" spans="1:68">
      <c r="A179" s="1">
        <f t="shared" si="97"/>
        <v>177</v>
      </c>
      <c r="B179" s="34"/>
      <c r="C179" s="1">
        <v>2</v>
      </c>
      <c r="D179" s="4">
        <f t="shared" si="115"/>
        <v>12</v>
      </c>
      <c r="E179" s="1" t="s">
        <v>547</v>
      </c>
      <c r="F179" s="1">
        <v>4</v>
      </c>
      <c r="G179" s="1" t="s">
        <v>229</v>
      </c>
      <c r="H179" s="1"/>
      <c r="I179" s="123"/>
      <c r="J179" s="54">
        <v>8.0210000000000008</v>
      </c>
      <c r="K179" s="23" t="s">
        <v>292</v>
      </c>
      <c r="L179" s="10" t="s">
        <v>128</v>
      </c>
      <c r="M179" s="36"/>
      <c r="N179" s="36"/>
      <c r="O179" s="1"/>
      <c r="P179" s="23">
        <v>8.3369999999999997</v>
      </c>
      <c r="Q179" s="23">
        <v>8.3019999999999996</v>
      </c>
      <c r="R179" s="45"/>
      <c r="S179" s="45"/>
      <c r="T179" s="23">
        <v>8.4190000000000005</v>
      </c>
      <c r="U179" s="23">
        <v>8.4149999999999991</v>
      </c>
      <c r="V179" s="23">
        <v>8.3019999999999996</v>
      </c>
      <c r="W179" s="23">
        <v>8.2989999999999995</v>
      </c>
      <c r="X179" s="45"/>
      <c r="Y179" s="23">
        <v>8.1940000000000008</v>
      </c>
      <c r="Z179" s="45"/>
      <c r="AA179" s="45"/>
      <c r="AB179" s="45"/>
      <c r="AC179" s="45"/>
      <c r="AD179" s="45"/>
      <c r="AE179" s="45"/>
      <c r="AF179" s="45"/>
      <c r="AH179" s="1" t="str">
        <f t="shared" si="133"/>
        <v/>
      </c>
      <c r="AI179" s="1" t="str">
        <f t="shared" si="135"/>
        <v/>
      </c>
      <c r="AJ179" s="1" t="str">
        <f t="shared" si="136"/>
        <v/>
      </c>
      <c r="AK179" s="1" t="str">
        <f t="shared" si="137"/>
        <v/>
      </c>
      <c r="AL179" s="1" t="str">
        <f t="shared" si="138"/>
        <v/>
      </c>
      <c r="AM179" s="1" t="str">
        <f t="shared" si="139"/>
        <v/>
      </c>
      <c r="AN179" s="1" t="str">
        <f t="shared" si="140"/>
        <v/>
      </c>
      <c r="AO179" s="1" t="str">
        <f t="shared" si="141"/>
        <v/>
      </c>
      <c r="AP179" s="1" t="str">
        <f t="shared" si="142"/>
        <v/>
      </c>
      <c r="AQ179" s="1" t="str">
        <f t="shared" si="143"/>
        <v/>
      </c>
      <c r="AR179" s="1" t="str">
        <f t="shared" si="144"/>
        <v/>
      </c>
      <c r="AS179" s="1" t="str">
        <f t="shared" si="145"/>
        <v/>
      </c>
      <c r="AT179" s="1" t="str">
        <f t="shared" si="146"/>
        <v/>
      </c>
      <c r="AU179" s="1" t="str">
        <f t="shared" si="147"/>
        <v/>
      </c>
      <c r="AV179" s="1" t="str">
        <f t="shared" si="148"/>
        <v/>
      </c>
      <c r="AW179" s="1" t="str">
        <f t="shared" si="134"/>
        <v/>
      </c>
      <c r="AX179" s="1" t="str">
        <f t="shared" si="149"/>
        <v/>
      </c>
      <c r="AZ179" s="1" t="str">
        <f t="shared" si="116"/>
        <v/>
      </c>
      <c r="BA179" s="1" t="str">
        <f t="shared" si="117"/>
        <v/>
      </c>
      <c r="BB179" s="1" t="str">
        <f t="shared" si="118"/>
        <v/>
      </c>
      <c r="BC179" s="1" t="str">
        <f t="shared" si="119"/>
        <v/>
      </c>
      <c r="BD179" s="1" t="str">
        <f t="shared" si="120"/>
        <v/>
      </c>
      <c r="BE179" s="1" t="str">
        <f t="shared" si="121"/>
        <v/>
      </c>
      <c r="BF179" s="1" t="str">
        <f t="shared" si="122"/>
        <v/>
      </c>
      <c r="BG179" s="1" t="str">
        <f t="shared" si="123"/>
        <v/>
      </c>
      <c r="BH179" s="1" t="str">
        <f t="shared" si="124"/>
        <v/>
      </c>
      <c r="BI179" s="1" t="str">
        <f t="shared" si="125"/>
        <v/>
      </c>
      <c r="BJ179" s="1" t="str">
        <f t="shared" si="126"/>
        <v/>
      </c>
      <c r="BK179" s="1" t="str">
        <f t="shared" si="127"/>
        <v/>
      </c>
      <c r="BL179" s="1" t="str">
        <f t="shared" si="128"/>
        <v/>
      </c>
      <c r="BM179" s="1" t="str">
        <f t="shared" si="129"/>
        <v/>
      </c>
      <c r="BN179" s="1" t="str">
        <f t="shared" si="130"/>
        <v/>
      </c>
      <c r="BO179" s="1" t="str">
        <f t="shared" si="131"/>
        <v/>
      </c>
      <c r="BP179" s="1" t="str">
        <f t="shared" si="132"/>
        <v/>
      </c>
    </row>
    <row r="180" spans="1:68">
      <c r="A180" s="1">
        <f t="shared" si="97"/>
        <v>178</v>
      </c>
      <c r="B180" s="34" t="s">
        <v>564</v>
      </c>
      <c r="C180" s="1">
        <v>2</v>
      </c>
      <c r="D180" s="4">
        <f t="shared" si="115"/>
        <v>12</v>
      </c>
      <c r="E180" s="1" t="s">
        <v>544</v>
      </c>
      <c r="F180" s="1">
        <v>2</v>
      </c>
      <c r="G180" s="1" t="s">
        <v>13</v>
      </c>
      <c r="H180" s="1"/>
      <c r="I180" s="23">
        <v>0</v>
      </c>
      <c r="J180" s="40">
        <v>2.823</v>
      </c>
      <c r="K180" s="23" t="s">
        <v>292</v>
      </c>
      <c r="L180" s="4" t="s">
        <v>15</v>
      </c>
      <c r="M180" s="23">
        <v>2.8519999999999999</v>
      </c>
      <c r="N180" s="1" t="s">
        <v>206</v>
      </c>
      <c r="O180" s="23"/>
      <c r="P180" s="23">
        <v>3.02</v>
      </c>
      <c r="Q180" s="23">
        <v>2.7029999999999998</v>
      </c>
      <c r="R180" s="23">
        <v>2.7530000000000001</v>
      </c>
      <c r="S180" s="23">
        <v>2.6880000000000002</v>
      </c>
      <c r="T180" s="23">
        <v>3.0830000000000002</v>
      </c>
      <c r="U180" s="23">
        <v>3.0430000000000001</v>
      </c>
      <c r="V180" s="23">
        <v>2.9020000000000001</v>
      </c>
      <c r="W180" s="23">
        <v>2.9129999999999998</v>
      </c>
      <c r="X180" s="23">
        <v>2.827</v>
      </c>
      <c r="Y180" s="23">
        <v>2.8319999999999999</v>
      </c>
      <c r="Z180" s="45"/>
      <c r="AA180" s="45"/>
      <c r="AB180" s="45"/>
      <c r="AC180" s="45"/>
      <c r="AD180" s="45"/>
      <c r="AE180" s="45"/>
      <c r="AF180" s="45"/>
      <c r="AH180" s="1">
        <f t="shared" si="133"/>
        <v>0.19700000000000006</v>
      </c>
      <c r="AI180" s="1">
        <f t="shared" si="135"/>
        <v>-0.12000000000000011</v>
      </c>
      <c r="AJ180" s="1">
        <f t="shared" si="136"/>
        <v>-6.999999999999984E-2</v>
      </c>
      <c r="AK180" s="1">
        <f t="shared" si="137"/>
        <v>-0.13499999999999979</v>
      </c>
      <c r="AL180" s="1">
        <f t="shared" si="138"/>
        <v>0.26000000000000023</v>
      </c>
      <c r="AM180" s="1">
        <f t="shared" si="139"/>
        <v>0.2200000000000002</v>
      </c>
      <c r="AN180" s="1">
        <f t="shared" si="140"/>
        <v>7.9000000000000181E-2</v>
      </c>
      <c r="AO180" s="1">
        <f t="shared" si="141"/>
        <v>8.9999999999999858E-2</v>
      </c>
      <c r="AP180" s="1">
        <f t="shared" si="142"/>
        <v>4.0000000000000036E-3</v>
      </c>
      <c r="AQ180" s="1">
        <f t="shared" si="143"/>
        <v>8.999999999999897E-3</v>
      </c>
      <c r="AR180" s="1" t="str">
        <f t="shared" si="144"/>
        <v/>
      </c>
      <c r="AS180" s="1" t="str">
        <f t="shared" si="145"/>
        <v/>
      </c>
      <c r="AT180" s="1" t="str">
        <f t="shared" si="146"/>
        <v/>
      </c>
      <c r="AU180" s="1" t="str">
        <f t="shared" si="147"/>
        <v/>
      </c>
      <c r="AV180" s="1" t="str">
        <f t="shared" si="148"/>
        <v/>
      </c>
      <c r="AW180" s="1" t="str">
        <f t="shared" si="134"/>
        <v/>
      </c>
      <c r="AX180" s="1" t="str">
        <f t="shared" si="149"/>
        <v/>
      </c>
      <c r="AZ180" s="1">
        <f t="shared" si="116"/>
        <v>0.19700000000000006</v>
      </c>
      <c r="BA180" s="1">
        <f t="shared" si="117"/>
        <v>0.12000000000000011</v>
      </c>
      <c r="BB180" s="1">
        <f t="shared" si="118"/>
        <v>6.999999999999984E-2</v>
      </c>
      <c r="BC180" s="1">
        <f t="shared" si="119"/>
        <v>0.13499999999999979</v>
      </c>
      <c r="BD180" s="1">
        <f t="shared" si="120"/>
        <v>0.26000000000000023</v>
      </c>
      <c r="BE180" s="1">
        <f t="shared" si="121"/>
        <v>0.2200000000000002</v>
      </c>
      <c r="BF180" s="1">
        <f t="shared" si="122"/>
        <v>7.9000000000000181E-2</v>
      </c>
      <c r="BG180" s="1">
        <f t="shared" si="123"/>
        <v>8.9999999999999858E-2</v>
      </c>
      <c r="BH180" s="1">
        <f t="shared" si="124"/>
        <v>4.0000000000000036E-3</v>
      </c>
      <c r="BI180" s="1">
        <f t="shared" si="125"/>
        <v>8.999999999999897E-3</v>
      </c>
      <c r="BJ180" s="1" t="str">
        <f t="shared" si="126"/>
        <v/>
      </c>
      <c r="BK180" s="1" t="str">
        <f t="shared" si="127"/>
        <v/>
      </c>
      <c r="BL180" s="1" t="str">
        <f t="shared" si="128"/>
        <v/>
      </c>
      <c r="BM180" s="1" t="str">
        <f t="shared" si="129"/>
        <v/>
      </c>
      <c r="BN180" s="1" t="str">
        <f t="shared" si="130"/>
        <v/>
      </c>
      <c r="BO180" s="1" t="str">
        <f t="shared" si="131"/>
        <v/>
      </c>
      <c r="BP180" s="1" t="str">
        <f t="shared" si="132"/>
        <v/>
      </c>
    </row>
    <row r="181" spans="1:68">
      <c r="A181" s="1">
        <f t="shared" si="97"/>
        <v>179</v>
      </c>
      <c r="B181" s="34"/>
      <c r="C181" s="1">
        <v>2</v>
      </c>
      <c r="D181" s="4">
        <f t="shared" si="115"/>
        <v>12</v>
      </c>
      <c r="E181" s="1" t="s">
        <v>546</v>
      </c>
      <c r="F181" s="1">
        <v>2</v>
      </c>
      <c r="G181" s="1" t="s">
        <v>13</v>
      </c>
      <c r="H181" s="1"/>
      <c r="I181" s="23">
        <v>3.6999999999999998E-2</v>
      </c>
      <c r="J181" s="40">
        <v>4.2140000000000004</v>
      </c>
      <c r="K181" s="23" t="s">
        <v>292</v>
      </c>
      <c r="L181" s="4" t="s">
        <v>15</v>
      </c>
      <c r="M181" s="23">
        <v>4.2220000000000004</v>
      </c>
      <c r="N181" s="1" t="s">
        <v>206</v>
      </c>
      <c r="O181" s="23"/>
      <c r="P181" s="23">
        <v>4.4279999999999999</v>
      </c>
      <c r="Q181" s="23">
        <v>4.1459999999999999</v>
      </c>
      <c r="R181" s="23">
        <v>3.9340000000000002</v>
      </c>
      <c r="S181" s="23">
        <v>3.8769999999999998</v>
      </c>
      <c r="T181" s="23">
        <v>4.5270000000000001</v>
      </c>
      <c r="U181" s="23">
        <v>4.5209999999999999</v>
      </c>
      <c r="V181" s="23">
        <v>4.2610000000000001</v>
      </c>
      <c r="W181" s="23">
        <v>4.2720000000000002</v>
      </c>
      <c r="X181" s="23">
        <v>4.2119999999999997</v>
      </c>
      <c r="Y181" s="23">
        <v>4.2309999999999999</v>
      </c>
      <c r="Z181" s="45"/>
      <c r="AA181" s="45"/>
      <c r="AB181" s="45"/>
      <c r="AC181" s="45"/>
      <c r="AD181" s="45"/>
      <c r="AE181" s="45"/>
      <c r="AF181" s="45"/>
      <c r="AH181" s="1">
        <f t="shared" si="133"/>
        <v>0.21399999999999952</v>
      </c>
      <c r="AI181" s="1">
        <f t="shared" si="135"/>
        <v>-6.8000000000000504E-2</v>
      </c>
      <c r="AJ181" s="1">
        <f t="shared" si="136"/>
        <v>-0.28000000000000025</v>
      </c>
      <c r="AK181" s="1">
        <f t="shared" si="137"/>
        <v>-0.33700000000000063</v>
      </c>
      <c r="AL181" s="1">
        <f t="shared" si="138"/>
        <v>0.31299999999999972</v>
      </c>
      <c r="AM181" s="1">
        <f t="shared" si="139"/>
        <v>0.3069999999999995</v>
      </c>
      <c r="AN181" s="1">
        <f t="shared" si="140"/>
        <v>4.6999999999999709E-2</v>
      </c>
      <c r="AO181" s="1">
        <f t="shared" si="141"/>
        <v>5.7999999999999829E-2</v>
      </c>
      <c r="AP181" s="1">
        <f t="shared" si="142"/>
        <v>-2.0000000000006679E-3</v>
      </c>
      <c r="AQ181" s="1">
        <f t="shared" si="143"/>
        <v>1.699999999999946E-2</v>
      </c>
      <c r="AR181" s="1" t="str">
        <f t="shared" si="144"/>
        <v/>
      </c>
      <c r="AS181" s="1" t="str">
        <f t="shared" si="145"/>
        <v/>
      </c>
      <c r="AT181" s="1" t="str">
        <f t="shared" si="146"/>
        <v/>
      </c>
      <c r="AU181" s="1" t="str">
        <f t="shared" si="147"/>
        <v/>
      </c>
      <c r="AV181" s="1" t="str">
        <f t="shared" si="148"/>
        <v/>
      </c>
      <c r="AW181" s="1" t="str">
        <f t="shared" si="134"/>
        <v/>
      </c>
      <c r="AX181" s="1" t="str">
        <f t="shared" si="149"/>
        <v/>
      </c>
      <c r="AZ181" s="1">
        <f t="shared" si="116"/>
        <v>0.21399999999999952</v>
      </c>
      <c r="BA181" s="1">
        <f t="shared" si="117"/>
        <v>6.8000000000000504E-2</v>
      </c>
      <c r="BB181" s="1">
        <f t="shared" si="118"/>
        <v>0.28000000000000025</v>
      </c>
      <c r="BC181" s="1">
        <f t="shared" si="119"/>
        <v>0.33700000000000063</v>
      </c>
      <c r="BD181" s="1">
        <f t="shared" si="120"/>
        <v>0.31299999999999972</v>
      </c>
      <c r="BE181" s="1">
        <f t="shared" si="121"/>
        <v>0.3069999999999995</v>
      </c>
      <c r="BF181" s="1">
        <f t="shared" si="122"/>
        <v>4.6999999999999709E-2</v>
      </c>
      <c r="BG181" s="1">
        <f t="shared" si="123"/>
        <v>5.7999999999999829E-2</v>
      </c>
      <c r="BH181" s="1">
        <f t="shared" si="124"/>
        <v>2.0000000000006679E-3</v>
      </c>
      <c r="BI181" s="1">
        <f t="shared" si="125"/>
        <v>1.699999999999946E-2</v>
      </c>
      <c r="BJ181" s="1" t="str">
        <f t="shared" si="126"/>
        <v/>
      </c>
      <c r="BK181" s="1" t="str">
        <f t="shared" si="127"/>
        <v/>
      </c>
      <c r="BL181" s="1" t="str">
        <f t="shared" si="128"/>
        <v/>
      </c>
      <c r="BM181" s="1" t="str">
        <f t="shared" si="129"/>
        <v/>
      </c>
      <c r="BN181" s="1" t="str">
        <f t="shared" si="130"/>
        <v/>
      </c>
      <c r="BO181" s="1" t="str">
        <f t="shared" si="131"/>
        <v/>
      </c>
      <c r="BP181" s="1" t="str">
        <f t="shared" si="132"/>
        <v/>
      </c>
    </row>
    <row r="182" spans="1:68">
      <c r="A182" s="1">
        <f t="shared" si="97"/>
        <v>180</v>
      </c>
      <c r="B182" s="34"/>
      <c r="C182" s="1">
        <v>2</v>
      </c>
      <c r="D182" s="4">
        <f t="shared" si="115"/>
        <v>12</v>
      </c>
      <c r="E182" s="1" t="s">
        <v>546</v>
      </c>
      <c r="F182" s="1">
        <v>2</v>
      </c>
      <c r="G182" s="1" t="s">
        <v>16</v>
      </c>
      <c r="H182" s="1"/>
      <c r="I182" s="23">
        <v>7.0000000000000001E-3</v>
      </c>
      <c r="J182" s="40">
        <v>4.7789999999999999</v>
      </c>
      <c r="K182" s="23" t="s">
        <v>292</v>
      </c>
      <c r="L182" s="4" t="s">
        <v>15</v>
      </c>
      <c r="M182" s="23">
        <v>4.7489999999999997</v>
      </c>
      <c r="N182" s="23" t="s">
        <v>9</v>
      </c>
      <c r="O182" s="23"/>
      <c r="P182" s="23">
        <v>4.9530000000000003</v>
      </c>
      <c r="Q182" s="23">
        <v>4.5359999999999996</v>
      </c>
      <c r="R182" s="23">
        <v>4.8120000000000003</v>
      </c>
      <c r="S182" s="23">
        <v>4.5999999999999996</v>
      </c>
      <c r="T182" s="23">
        <v>4.8879999999999999</v>
      </c>
      <c r="U182" s="23">
        <v>4.7859999999999996</v>
      </c>
      <c r="V182" s="23">
        <v>4.907</v>
      </c>
      <c r="W182" s="23">
        <v>4.883</v>
      </c>
      <c r="X182" s="23">
        <v>4.7869999999999999</v>
      </c>
      <c r="Y182" s="23">
        <v>4.7770000000000001</v>
      </c>
      <c r="Z182" s="45"/>
      <c r="AA182" s="45"/>
      <c r="AB182" s="45"/>
      <c r="AC182" s="45"/>
      <c r="AD182" s="45"/>
      <c r="AE182" s="45"/>
      <c r="AF182" s="45"/>
      <c r="AH182" s="1">
        <f t="shared" si="133"/>
        <v>0.17400000000000038</v>
      </c>
      <c r="AI182" s="1">
        <f t="shared" si="135"/>
        <v>-0.24300000000000033</v>
      </c>
      <c r="AJ182" s="1">
        <f t="shared" si="136"/>
        <v>3.3000000000000362E-2</v>
      </c>
      <c r="AK182" s="1">
        <f t="shared" si="137"/>
        <v>-0.17900000000000027</v>
      </c>
      <c r="AL182" s="1">
        <f t="shared" si="138"/>
        <v>0.10899999999999999</v>
      </c>
      <c r="AM182" s="1">
        <f t="shared" si="139"/>
        <v>6.9999999999996732E-3</v>
      </c>
      <c r="AN182" s="1">
        <f t="shared" si="140"/>
        <v>0.12800000000000011</v>
      </c>
      <c r="AO182" s="1">
        <f t="shared" si="141"/>
        <v>0.10400000000000009</v>
      </c>
      <c r="AP182" s="1">
        <f t="shared" si="142"/>
        <v>8.0000000000000071E-3</v>
      </c>
      <c r="AQ182" s="1">
        <f t="shared" si="143"/>
        <v>-1.9999999999997797E-3</v>
      </c>
      <c r="AR182" s="1" t="str">
        <f t="shared" si="144"/>
        <v/>
      </c>
      <c r="AS182" s="1" t="str">
        <f t="shared" si="145"/>
        <v/>
      </c>
      <c r="AT182" s="1" t="str">
        <f t="shared" si="146"/>
        <v/>
      </c>
      <c r="AU182" s="1" t="str">
        <f t="shared" si="147"/>
        <v/>
      </c>
      <c r="AV182" s="1" t="str">
        <f t="shared" si="148"/>
        <v/>
      </c>
      <c r="AW182" s="1" t="str">
        <f t="shared" si="134"/>
        <v/>
      </c>
      <c r="AX182" s="1" t="str">
        <f t="shared" si="149"/>
        <v/>
      </c>
      <c r="AZ182" s="1">
        <f t="shared" si="116"/>
        <v>0.17400000000000038</v>
      </c>
      <c r="BA182" s="1">
        <f t="shared" si="117"/>
        <v>0.24300000000000033</v>
      </c>
      <c r="BB182" s="1">
        <f t="shared" si="118"/>
        <v>3.3000000000000362E-2</v>
      </c>
      <c r="BC182" s="1">
        <f t="shared" si="119"/>
        <v>0.17900000000000027</v>
      </c>
      <c r="BD182" s="1">
        <f t="shared" si="120"/>
        <v>0.10899999999999999</v>
      </c>
      <c r="BE182" s="1">
        <f t="shared" si="121"/>
        <v>6.9999999999996732E-3</v>
      </c>
      <c r="BF182" s="1">
        <f t="shared" si="122"/>
        <v>0.12800000000000011</v>
      </c>
      <c r="BG182" s="1">
        <f t="shared" si="123"/>
        <v>0.10400000000000009</v>
      </c>
      <c r="BH182" s="1">
        <f t="shared" si="124"/>
        <v>8.0000000000000071E-3</v>
      </c>
      <c r="BI182" s="1">
        <f t="shared" si="125"/>
        <v>1.9999999999997797E-3</v>
      </c>
      <c r="BJ182" s="1" t="str">
        <f t="shared" si="126"/>
        <v/>
      </c>
      <c r="BK182" s="1" t="str">
        <f t="shared" si="127"/>
        <v/>
      </c>
      <c r="BL182" s="1" t="str">
        <f t="shared" si="128"/>
        <v/>
      </c>
      <c r="BM182" s="1" t="str">
        <f t="shared" si="129"/>
        <v/>
      </c>
      <c r="BN182" s="1" t="str">
        <f t="shared" si="130"/>
        <v/>
      </c>
      <c r="BO182" s="1" t="str">
        <f t="shared" si="131"/>
        <v/>
      </c>
      <c r="BP182" s="1" t="str">
        <f t="shared" si="132"/>
        <v/>
      </c>
    </row>
    <row r="183" spans="1:68">
      <c r="A183" s="1">
        <f t="shared" si="97"/>
        <v>181</v>
      </c>
      <c r="B183" s="34"/>
      <c r="C183" s="1">
        <v>2</v>
      </c>
      <c r="D183" s="4">
        <f t="shared" si="115"/>
        <v>12</v>
      </c>
      <c r="E183" s="1" t="s">
        <v>546</v>
      </c>
      <c r="F183" s="1">
        <v>2</v>
      </c>
      <c r="G183" s="1" t="s">
        <v>229</v>
      </c>
      <c r="H183" s="1"/>
      <c r="I183" s="23">
        <v>1.6E-2</v>
      </c>
      <c r="J183" s="54">
        <v>5.617</v>
      </c>
      <c r="K183" s="23" t="s">
        <v>292</v>
      </c>
      <c r="L183" s="10" t="s">
        <v>128</v>
      </c>
      <c r="M183" s="23">
        <v>5.65</v>
      </c>
      <c r="N183" s="23" t="s">
        <v>9</v>
      </c>
      <c r="O183" s="23"/>
      <c r="P183" s="23">
        <v>5.5910000000000002</v>
      </c>
      <c r="Q183" s="23">
        <v>5.2750000000000004</v>
      </c>
      <c r="R183" s="23">
        <v>5.7380000000000004</v>
      </c>
      <c r="S183" s="23">
        <v>5.5090000000000003</v>
      </c>
      <c r="T183" s="23">
        <v>5.617</v>
      </c>
      <c r="U183" s="23">
        <v>5.4960000000000004</v>
      </c>
      <c r="V183" s="23">
        <v>5.7309999999999999</v>
      </c>
      <c r="W183" s="23">
        <v>5.7229999999999999</v>
      </c>
      <c r="X183" s="23">
        <v>5.6120000000000001</v>
      </c>
      <c r="Y183" s="23">
        <v>5.6040000000000001</v>
      </c>
      <c r="Z183" s="45"/>
      <c r="AA183" s="45"/>
      <c r="AB183" s="45"/>
      <c r="AC183" s="45"/>
      <c r="AD183" s="45"/>
      <c r="AE183" s="45"/>
      <c r="AF183" s="45"/>
      <c r="AH183" s="1" t="str">
        <f t="shared" si="133"/>
        <v/>
      </c>
      <c r="AI183" s="1" t="str">
        <f t="shared" si="135"/>
        <v/>
      </c>
      <c r="AJ183" s="1" t="str">
        <f t="shared" si="136"/>
        <v/>
      </c>
      <c r="AK183" s="1" t="str">
        <f t="shared" si="137"/>
        <v/>
      </c>
      <c r="AL183" s="1" t="str">
        <f t="shared" si="138"/>
        <v/>
      </c>
      <c r="AM183" s="1" t="str">
        <f t="shared" si="139"/>
        <v/>
      </c>
      <c r="AN183" s="1" t="str">
        <f t="shared" si="140"/>
        <v/>
      </c>
      <c r="AO183" s="1" t="str">
        <f t="shared" si="141"/>
        <v/>
      </c>
      <c r="AP183" s="1" t="str">
        <f t="shared" si="142"/>
        <v/>
      </c>
      <c r="AQ183" s="1" t="str">
        <f t="shared" si="143"/>
        <v/>
      </c>
      <c r="AR183" s="1" t="str">
        <f t="shared" si="144"/>
        <v/>
      </c>
      <c r="AS183" s="1" t="str">
        <f t="shared" si="145"/>
        <v/>
      </c>
      <c r="AT183" s="1" t="str">
        <f t="shared" si="146"/>
        <v/>
      </c>
      <c r="AU183" s="1" t="str">
        <f t="shared" si="147"/>
        <v/>
      </c>
      <c r="AV183" s="1" t="str">
        <f t="shared" si="148"/>
        <v/>
      </c>
      <c r="AW183" s="1" t="str">
        <f t="shared" si="134"/>
        <v/>
      </c>
      <c r="AX183" s="1" t="str">
        <f t="shared" si="149"/>
        <v/>
      </c>
      <c r="AZ183" s="1" t="str">
        <f t="shared" si="116"/>
        <v/>
      </c>
      <c r="BA183" s="1" t="str">
        <f t="shared" si="117"/>
        <v/>
      </c>
      <c r="BB183" s="1" t="str">
        <f t="shared" si="118"/>
        <v/>
      </c>
      <c r="BC183" s="1" t="str">
        <f t="shared" si="119"/>
        <v/>
      </c>
      <c r="BD183" s="1" t="str">
        <f t="shared" si="120"/>
        <v/>
      </c>
      <c r="BE183" s="1" t="str">
        <f t="shared" si="121"/>
        <v/>
      </c>
      <c r="BF183" s="1" t="str">
        <f t="shared" si="122"/>
        <v/>
      </c>
      <c r="BG183" s="1" t="str">
        <f t="shared" si="123"/>
        <v/>
      </c>
      <c r="BH183" s="1" t="str">
        <f t="shared" si="124"/>
        <v/>
      </c>
      <c r="BI183" s="1" t="str">
        <f t="shared" si="125"/>
        <v/>
      </c>
      <c r="BJ183" s="1" t="str">
        <f t="shared" si="126"/>
        <v/>
      </c>
      <c r="BK183" s="1" t="str">
        <f t="shared" si="127"/>
        <v/>
      </c>
      <c r="BL183" s="1" t="str">
        <f t="shared" si="128"/>
        <v/>
      </c>
      <c r="BM183" s="1" t="str">
        <f t="shared" si="129"/>
        <v/>
      </c>
      <c r="BN183" s="1" t="str">
        <f t="shared" si="130"/>
        <v/>
      </c>
      <c r="BO183" s="1" t="str">
        <f t="shared" si="131"/>
        <v/>
      </c>
      <c r="BP183" s="1" t="str">
        <f t="shared" si="132"/>
        <v/>
      </c>
    </row>
    <row r="184" spans="1:68">
      <c r="A184" s="1">
        <f t="shared" si="97"/>
        <v>182</v>
      </c>
      <c r="B184" s="34"/>
      <c r="C184" s="1">
        <v>2</v>
      </c>
      <c r="D184" s="4">
        <f t="shared" si="115"/>
        <v>12</v>
      </c>
      <c r="E184" s="1" t="s">
        <v>546</v>
      </c>
      <c r="F184" s="1">
        <v>2</v>
      </c>
      <c r="G184" s="1" t="s">
        <v>229</v>
      </c>
      <c r="H184" s="1"/>
      <c r="I184" s="23">
        <v>2.5000000000000001E-2</v>
      </c>
      <c r="J184" s="54">
        <v>5.7089999999999996</v>
      </c>
      <c r="K184" s="23" t="s">
        <v>292</v>
      </c>
      <c r="L184" s="10" t="s">
        <v>128</v>
      </c>
      <c r="M184" s="23">
        <v>5.7270000000000003</v>
      </c>
      <c r="N184" s="23" t="s">
        <v>9</v>
      </c>
      <c r="O184" s="23"/>
      <c r="P184" s="23">
        <v>5.8949999999999996</v>
      </c>
      <c r="Q184" s="23">
        <v>5.6050000000000004</v>
      </c>
      <c r="R184" s="23">
        <v>5.6029999999999998</v>
      </c>
      <c r="S184" s="23">
        <v>5.6</v>
      </c>
      <c r="T184" s="23">
        <v>5.9619999999999997</v>
      </c>
      <c r="U184" s="23">
        <v>5.9290000000000003</v>
      </c>
      <c r="V184" s="23">
        <v>5.8150000000000004</v>
      </c>
      <c r="W184" s="23">
        <v>5.8129999999999997</v>
      </c>
      <c r="X184" s="23">
        <v>5.7089999999999996</v>
      </c>
      <c r="Y184" s="23">
        <v>5.7110000000000003</v>
      </c>
      <c r="Z184" s="45"/>
      <c r="AA184" s="45"/>
      <c r="AB184" s="45"/>
      <c r="AC184" s="45"/>
      <c r="AD184" s="45"/>
      <c r="AE184" s="45"/>
      <c r="AF184" s="45"/>
      <c r="AH184" s="1" t="str">
        <f t="shared" si="133"/>
        <v/>
      </c>
      <c r="AI184" s="1" t="str">
        <f t="shared" si="135"/>
        <v/>
      </c>
      <c r="AJ184" s="1" t="str">
        <f t="shared" si="136"/>
        <v/>
      </c>
      <c r="AK184" s="1" t="str">
        <f t="shared" si="137"/>
        <v/>
      </c>
      <c r="AL184" s="1" t="str">
        <f t="shared" si="138"/>
        <v/>
      </c>
      <c r="AM184" s="1" t="str">
        <f t="shared" si="139"/>
        <v/>
      </c>
      <c r="AN184" s="1" t="str">
        <f t="shared" si="140"/>
        <v/>
      </c>
      <c r="AO184" s="1" t="str">
        <f t="shared" si="141"/>
        <v/>
      </c>
      <c r="AP184" s="1" t="str">
        <f t="shared" si="142"/>
        <v/>
      </c>
      <c r="AQ184" s="1" t="str">
        <f t="shared" si="143"/>
        <v/>
      </c>
      <c r="AR184" s="1" t="str">
        <f t="shared" si="144"/>
        <v/>
      </c>
      <c r="AS184" s="1" t="str">
        <f t="shared" si="145"/>
        <v/>
      </c>
      <c r="AT184" s="1" t="str">
        <f t="shared" si="146"/>
        <v/>
      </c>
      <c r="AU184" s="1" t="str">
        <f t="shared" si="147"/>
        <v/>
      </c>
      <c r="AV184" s="1" t="str">
        <f t="shared" si="148"/>
        <v/>
      </c>
      <c r="AW184" s="1" t="str">
        <f t="shared" si="134"/>
        <v/>
      </c>
      <c r="AX184" s="1" t="str">
        <f t="shared" si="149"/>
        <v/>
      </c>
      <c r="AZ184" s="1" t="str">
        <f t="shared" si="116"/>
        <v/>
      </c>
      <c r="BA184" s="1" t="str">
        <f t="shared" si="117"/>
        <v/>
      </c>
      <c r="BB184" s="1" t="str">
        <f t="shared" si="118"/>
        <v/>
      </c>
      <c r="BC184" s="1" t="str">
        <f t="shared" si="119"/>
        <v/>
      </c>
      <c r="BD184" s="1" t="str">
        <f t="shared" si="120"/>
        <v/>
      </c>
      <c r="BE184" s="1" t="str">
        <f t="shared" si="121"/>
        <v/>
      </c>
      <c r="BF184" s="1" t="str">
        <f t="shared" si="122"/>
        <v/>
      </c>
      <c r="BG184" s="1" t="str">
        <f t="shared" si="123"/>
        <v/>
      </c>
      <c r="BH184" s="1" t="str">
        <f t="shared" si="124"/>
        <v/>
      </c>
      <c r="BI184" s="1" t="str">
        <f t="shared" si="125"/>
        <v/>
      </c>
      <c r="BJ184" s="1" t="str">
        <f t="shared" si="126"/>
        <v/>
      </c>
      <c r="BK184" s="1" t="str">
        <f t="shared" si="127"/>
        <v/>
      </c>
      <c r="BL184" s="1" t="str">
        <f t="shared" si="128"/>
        <v/>
      </c>
      <c r="BM184" s="1" t="str">
        <f t="shared" si="129"/>
        <v/>
      </c>
      <c r="BN184" s="1" t="str">
        <f t="shared" si="130"/>
        <v/>
      </c>
      <c r="BO184" s="1" t="str">
        <f t="shared" si="131"/>
        <v/>
      </c>
      <c r="BP184" s="1" t="str">
        <f t="shared" si="132"/>
        <v/>
      </c>
    </row>
    <row r="185" spans="1:68">
      <c r="A185" s="1">
        <f t="shared" si="97"/>
        <v>183</v>
      </c>
      <c r="B185" s="34"/>
      <c r="C185" s="1">
        <v>2</v>
      </c>
      <c r="D185" s="4">
        <f t="shared" si="115"/>
        <v>12</v>
      </c>
      <c r="E185" s="1" t="s">
        <v>544</v>
      </c>
      <c r="F185" s="1">
        <v>2</v>
      </c>
      <c r="G185" s="1" t="s">
        <v>229</v>
      </c>
      <c r="H185" s="1"/>
      <c r="I185" s="23">
        <v>3.5000000000000003E-2</v>
      </c>
      <c r="J185" s="40">
        <v>6.2009999999999996</v>
      </c>
      <c r="K185" s="23" t="s">
        <v>292</v>
      </c>
      <c r="L185" s="4" t="s">
        <v>15</v>
      </c>
      <c r="M185" s="23">
        <v>6.18</v>
      </c>
      <c r="N185" s="23" t="s">
        <v>9</v>
      </c>
      <c r="O185" s="23"/>
      <c r="P185" s="23">
        <v>6.3120000000000003</v>
      </c>
      <c r="Q185" s="23">
        <v>5.8170000000000002</v>
      </c>
      <c r="R185" s="23">
        <v>6.2960000000000003</v>
      </c>
      <c r="S185" s="23">
        <v>6.085</v>
      </c>
      <c r="T185" s="23">
        <v>6.26</v>
      </c>
      <c r="U185" s="23">
        <v>6.1020000000000003</v>
      </c>
      <c r="V185" s="23">
        <v>6.343</v>
      </c>
      <c r="W185" s="23">
        <v>6.3</v>
      </c>
      <c r="X185" s="23">
        <v>6.2080000000000002</v>
      </c>
      <c r="Y185" s="23">
        <v>6.1909999999999998</v>
      </c>
      <c r="Z185" s="45"/>
      <c r="AA185" s="45"/>
      <c r="AB185" s="45"/>
      <c r="AC185" s="45"/>
      <c r="AD185" s="45"/>
      <c r="AE185" s="45"/>
      <c r="AF185" s="45"/>
      <c r="AH185" s="1">
        <f t="shared" si="133"/>
        <v>0.11100000000000065</v>
      </c>
      <c r="AI185" s="1">
        <f t="shared" si="135"/>
        <v>-0.38399999999999945</v>
      </c>
      <c r="AJ185" s="1">
        <f t="shared" si="136"/>
        <v>9.5000000000000639E-2</v>
      </c>
      <c r="AK185" s="1">
        <f t="shared" si="137"/>
        <v>-0.11599999999999966</v>
      </c>
      <c r="AL185" s="1">
        <f t="shared" si="138"/>
        <v>5.9000000000000163E-2</v>
      </c>
      <c r="AM185" s="1">
        <f t="shared" si="139"/>
        <v>-9.8999999999999311E-2</v>
      </c>
      <c r="AN185" s="1">
        <f t="shared" si="140"/>
        <v>0.14200000000000035</v>
      </c>
      <c r="AO185" s="1">
        <f t="shared" si="141"/>
        <v>9.9000000000000199E-2</v>
      </c>
      <c r="AP185" s="1">
        <f t="shared" si="142"/>
        <v>7.0000000000005613E-3</v>
      </c>
      <c r="AQ185" s="1">
        <f t="shared" si="143"/>
        <v>-9.9999999999997868E-3</v>
      </c>
      <c r="AR185" s="1" t="str">
        <f t="shared" si="144"/>
        <v/>
      </c>
      <c r="AS185" s="1" t="str">
        <f t="shared" si="145"/>
        <v/>
      </c>
      <c r="AT185" s="1" t="str">
        <f t="shared" si="146"/>
        <v/>
      </c>
      <c r="AU185" s="1" t="str">
        <f t="shared" si="147"/>
        <v/>
      </c>
      <c r="AV185" s="1" t="str">
        <f t="shared" si="148"/>
        <v/>
      </c>
      <c r="AW185" s="1" t="str">
        <f t="shared" si="134"/>
        <v/>
      </c>
      <c r="AX185" s="1" t="str">
        <f t="shared" si="149"/>
        <v/>
      </c>
      <c r="AZ185" s="1">
        <f t="shared" si="116"/>
        <v>0.11100000000000065</v>
      </c>
      <c r="BA185" s="1">
        <f t="shared" si="117"/>
        <v>0.38399999999999945</v>
      </c>
      <c r="BB185" s="1">
        <f t="shared" si="118"/>
        <v>9.5000000000000639E-2</v>
      </c>
      <c r="BC185" s="1">
        <f t="shared" si="119"/>
        <v>0.11599999999999966</v>
      </c>
      <c r="BD185" s="1">
        <f t="shared" si="120"/>
        <v>5.9000000000000163E-2</v>
      </c>
      <c r="BE185" s="1">
        <f t="shared" si="121"/>
        <v>9.8999999999999311E-2</v>
      </c>
      <c r="BF185" s="1">
        <f t="shared" si="122"/>
        <v>0.14200000000000035</v>
      </c>
      <c r="BG185" s="1">
        <f t="shared" si="123"/>
        <v>9.9000000000000199E-2</v>
      </c>
      <c r="BH185" s="1">
        <f t="shared" si="124"/>
        <v>7.0000000000005613E-3</v>
      </c>
      <c r="BI185" s="1">
        <f t="shared" si="125"/>
        <v>9.9999999999997868E-3</v>
      </c>
      <c r="BJ185" s="1" t="str">
        <f t="shared" si="126"/>
        <v/>
      </c>
      <c r="BK185" s="1" t="str">
        <f t="shared" si="127"/>
        <v/>
      </c>
      <c r="BL185" s="1" t="str">
        <f t="shared" si="128"/>
        <v/>
      </c>
      <c r="BM185" s="1" t="str">
        <f t="shared" si="129"/>
        <v/>
      </c>
      <c r="BN185" s="1" t="str">
        <f t="shared" si="130"/>
        <v/>
      </c>
      <c r="BO185" s="1" t="str">
        <f t="shared" si="131"/>
        <v/>
      </c>
      <c r="BP185" s="1" t="str">
        <f t="shared" si="132"/>
        <v/>
      </c>
    </row>
    <row r="186" spans="1:68">
      <c r="A186" s="1">
        <f t="shared" si="97"/>
        <v>184</v>
      </c>
      <c r="B186" s="34"/>
      <c r="C186" s="1">
        <v>2</v>
      </c>
      <c r="D186" s="4">
        <f t="shared" si="115"/>
        <v>12</v>
      </c>
      <c r="E186" s="1" t="s">
        <v>544</v>
      </c>
      <c r="F186" s="1">
        <v>2</v>
      </c>
      <c r="G186" s="1" t="s">
        <v>229</v>
      </c>
      <c r="H186" s="1"/>
      <c r="I186" s="23">
        <v>1.4999999999999999E-2</v>
      </c>
      <c r="J186" s="40">
        <v>6.8170000000000002</v>
      </c>
      <c r="K186" s="23" t="s">
        <v>292</v>
      </c>
      <c r="L186" s="4" t="s">
        <v>15</v>
      </c>
      <c r="M186" s="23">
        <v>6.8120000000000003</v>
      </c>
      <c r="N186" s="23" t="s">
        <v>9</v>
      </c>
      <c r="O186" s="23"/>
      <c r="P186" s="23">
        <v>6.6929999999999996</v>
      </c>
      <c r="Q186" s="23">
        <v>6.3330000000000002</v>
      </c>
      <c r="R186" s="45"/>
      <c r="S186" s="23">
        <v>6.5380000000000003</v>
      </c>
      <c r="T186" s="23">
        <v>6.71</v>
      </c>
      <c r="U186" s="23">
        <v>6.5289999999999999</v>
      </c>
      <c r="V186" s="23">
        <v>7.016</v>
      </c>
      <c r="W186" s="23">
        <v>6.9260000000000002</v>
      </c>
      <c r="X186" s="23">
        <v>6.8079999999999998</v>
      </c>
      <c r="Y186" s="23">
        <v>6.7770000000000001</v>
      </c>
      <c r="Z186" s="45"/>
      <c r="AA186" s="45"/>
      <c r="AB186" s="45"/>
      <c r="AC186" s="45"/>
      <c r="AD186" s="45"/>
      <c r="AE186" s="45"/>
      <c r="AF186" s="45"/>
      <c r="AH186" s="1">
        <f t="shared" si="133"/>
        <v>-0.12400000000000055</v>
      </c>
      <c r="AI186" s="1">
        <f t="shared" si="135"/>
        <v>-0.48399999999999999</v>
      </c>
      <c r="AJ186" s="1" t="str">
        <f t="shared" si="136"/>
        <v/>
      </c>
      <c r="AK186" s="1">
        <f t="shared" si="137"/>
        <v>-0.27899999999999991</v>
      </c>
      <c r="AL186" s="1">
        <f t="shared" si="138"/>
        <v>-0.10700000000000021</v>
      </c>
      <c r="AM186" s="1">
        <f t="shared" si="139"/>
        <v>-0.28800000000000026</v>
      </c>
      <c r="AN186" s="1">
        <f t="shared" si="140"/>
        <v>0.19899999999999984</v>
      </c>
      <c r="AO186" s="1">
        <f t="shared" si="141"/>
        <v>0.10899999999999999</v>
      </c>
      <c r="AP186" s="1">
        <f t="shared" si="142"/>
        <v>-9.0000000000003411E-3</v>
      </c>
      <c r="AQ186" s="1">
        <f t="shared" si="143"/>
        <v>-4.0000000000000036E-2</v>
      </c>
      <c r="AR186" s="1" t="str">
        <f t="shared" si="144"/>
        <v/>
      </c>
      <c r="AS186" s="1" t="str">
        <f t="shared" si="145"/>
        <v/>
      </c>
      <c r="AT186" s="1" t="str">
        <f t="shared" si="146"/>
        <v/>
      </c>
      <c r="AU186" s="1" t="str">
        <f t="shared" si="147"/>
        <v/>
      </c>
      <c r="AV186" s="1" t="str">
        <f t="shared" si="148"/>
        <v/>
      </c>
      <c r="AW186" s="1" t="str">
        <f t="shared" si="134"/>
        <v/>
      </c>
      <c r="AX186" s="1" t="str">
        <f t="shared" si="149"/>
        <v/>
      </c>
      <c r="AZ186" s="1">
        <f t="shared" si="116"/>
        <v>0.12400000000000055</v>
      </c>
      <c r="BA186" s="1">
        <f t="shared" si="117"/>
        <v>0.48399999999999999</v>
      </c>
      <c r="BB186" s="1" t="str">
        <f t="shared" si="118"/>
        <v/>
      </c>
      <c r="BC186" s="1">
        <f t="shared" si="119"/>
        <v>0.27899999999999991</v>
      </c>
      <c r="BD186" s="1">
        <f t="shared" si="120"/>
        <v>0.10700000000000021</v>
      </c>
      <c r="BE186" s="1">
        <f t="shared" si="121"/>
        <v>0.28800000000000026</v>
      </c>
      <c r="BF186" s="1">
        <f t="shared" si="122"/>
        <v>0.19899999999999984</v>
      </c>
      <c r="BG186" s="1">
        <f t="shared" si="123"/>
        <v>0.10899999999999999</v>
      </c>
      <c r="BH186" s="1">
        <f t="shared" si="124"/>
        <v>9.0000000000003411E-3</v>
      </c>
      <c r="BI186" s="1">
        <f t="shared" si="125"/>
        <v>4.0000000000000036E-2</v>
      </c>
      <c r="BJ186" s="1" t="str">
        <f t="shared" si="126"/>
        <v/>
      </c>
      <c r="BK186" s="1" t="str">
        <f t="shared" si="127"/>
        <v/>
      </c>
      <c r="BL186" s="1" t="str">
        <f t="shared" si="128"/>
        <v/>
      </c>
      <c r="BM186" s="1" t="str">
        <f t="shared" si="129"/>
        <v/>
      </c>
      <c r="BN186" s="1" t="str">
        <f t="shared" si="130"/>
        <v/>
      </c>
      <c r="BO186" s="1" t="str">
        <f t="shared" si="131"/>
        <v/>
      </c>
      <c r="BP186" s="1" t="str">
        <f t="shared" si="132"/>
        <v/>
      </c>
    </row>
    <row r="187" spans="1:68">
      <c r="A187" s="1">
        <f t="shared" si="97"/>
        <v>185</v>
      </c>
      <c r="B187" s="34"/>
      <c r="C187" s="1">
        <v>2</v>
      </c>
      <c r="D187" s="4">
        <f t="shared" si="115"/>
        <v>12</v>
      </c>
      <c r="E187" s="1" t="s">
        <v>544</v>
      </c>
      <c r="F187" s="1">
        <v>2</v>
      </c>
      <c r="G187" s="1" t="s">
        <v>229</v>
      </c>
      <c r="H187" s="1"/>
      <c r="I187" s="23">
        <v>4.0000000000000001E-3</v>
      </c>
      <c r="J187" s="54">
        <v>6.8289999999999997</v>
      </c>
      <c r="K187" s="23" t="s">
        <v>292</v>
      </c>
      <c r="L187" s="10" t="s">
        <v>128</v>
      </c>
      <c r="M187" s="23">
        <v>6.8120000000000003</v>
      </c>
      <c r="N187" s="23" t="s">
        <v>9</v>
      </c>
      <c r="O187" s="23"/>
      <c r="P187" s="23">
        <v>6.694</v>
      </c>
      <c r="Q187" s="23">
        <v>6.3330000000000002</v>
      </c>
      <c r="R187" s="45"/>
      <c r="S187" s="23">
        <v>6.5389999999999997</v>
      </c>
      <c r="T187" s="23">
        <v>6.71</v>
      </c>
      <c r="U187" s="23">
        <v>6.5289999999999999</v>
      </c>
      <c r="V187" s="23">
        <v>7.016</v>
      </c>
      <c r="W187" s="23">
        <v>6.9260000000000002</v>
      </c>
      <c r="X187" s="23">
        <v>6.8079999999999998</v>
      </c>
      <c r="Y187" s="23">
        <v>6.7770000000000001</v>
      </c>
      <c r="Z187" s="45"/>
      <c r="AA187" s="45"/>
      <c r="AB187" s="45"/>
      <c r="AC187" s="45"/>
      <c r="AD187" s="45"/>
      <c r="AE187" s="45"/>
      <c r="AF187" s="45"/>
      <c r="AH187" s="1" t="str">
        <f t="shared" si="133"/>
        <v/>
      </c>
      <c r="AI187" s="1" t="str">
        <f t="shared" si="135"/>
        <v/>
      </c>
      <c r="AJ187" s="1" t="str">
        <f t="shared" si="136"/>
        <v/>
      </c>
      <c r="AK187" s="1" t="str">
        <f t="shared" si="137"/>
        <v/>
      </c>
      <c r="AL187" s="1" t="str">
        <f t="shared" si="138"/>
        <v/>
      </c>
      <c r="AM187" s="1" t="str">
        <f t="shared" si="139"/>
        <v/>
      </c>
      <c r="AN187" s="1" t="str">
        <f t="shared" si="140"/>
        <v/>
      </c>
      <c r="AO187" s="1" t="str">
        <f t="shared" si="141"/>
        <v/>
      </c>
      <c r="AP187" s="1" t="str">
        <f t="shared" si="142"/>
        <v/>
      </c>
      <c r="AQ187" s="1" t="str">
        <f t="shared" si="143"/>
        <v/>
      </c>
      <c r="AR187" s="1" t="str">
        <f t="shared" si="144"/>
        <v/>
      </c>
      <c r="AS187" s="1" t="str">
        <f t="shared" si="145"/>
        <v/>
      </c>
      <c r="AT187" s="1" t="str">
        <f t="shared" si="146"/>
        <v/>
      </c>
      <c r="AU187" s="1" t="str">
        <f t="shared" si="147"/>
        <v/>
      </c>
      <c r="AV187" s="1" t="str">
        <f t="shared" si="148"/>
        <v/>
      </c>
      <c r="AW187" s="1" t="str">
        <f t="shared" si="134"/>
        <v/>
      </c>
      <c r="AX187" s="1" t="str">
        <f t="shared" si="149"/>
        <v/>
      </c>
      <c r="AZ187" s="1" t="str">
        <f t="shared" si="116"/>
        <v/>
      </c>
      <c r="BA187" s="1" t="str">
        <f t="shared" si="117"/>
        <v/>
      </c>
      <c r="BB187" s="1" t="str">
        <f t="shared" si="118"/>
        <v/>
      </c>
      <c r="BC187" s="1" t="str">
        <f t="shared" si="119"/>
        <v/>
      </c>
      <c r="BD187" s="1" t="str">
        <f t="shared" si="120"/>
        <v/>
      </c>
      <c r="BE187" s="1" t="str">
        <f t="shared" si="121"/>
        <v/>
      </c>
      <c r="BF187" s="1" t="str">
        <f t="shared" si="122"/>
        <v/>
      </c>
      <c r="BG187" s="1" t="str">
        <f t="shared" si="123"/>
        <v/>
      </c>
      <c r="BH187" s="1" t="str">
        <f t="shared" si="124"/>
        <v/>
      </c>
      <c r="BI187" s="1" t="str">
        <f t="shared" si="125"/>
        <v/>
      </c>
      <c r="BJ187" s="1" t="str">
        <f t="shared" si="126"/>
        <v/>
      </c>
      <c r="BK187" s="1" t="str">
        <f t="shared" si="127"/>
        <v/>
      </c>
      <c r="BL187" s="1" t="str">
        <f t="shared" si="128"/>
        <v/>
      </c>
      <c r="BM187" s="1" t="str">
        <f t="shared" si="129"/>
        <v/>
      </c>
      <c r="BN187" s="1" t="str">
        <f t="shared" si="130"/>
        <v/>
      </c>
      <c r="BO187" s="1" t="str">
        <f t="shared" si="131"/>
        <v/>
      </c>
      <c r="BP187" s="1" t="str">
        <f t="shared" si="132"/>
        <v/>
      </c>
    </row>
    <row r="188" spans="1:68">
      <c r="A188" s="1">
        <f t="shared" si="97"/>
        <v>186</v>
      </c>
      <c r="B188" s="34"/>
      <c r="C188" s="1">
        <v>2</v>
      </c>
      <c r="D188" s="4">
        <f t="shared" si="115"/>
        <v>12</v>
      </c>
      <c r="E188" s="1" t="s">
        <v>546</v>
      </c>
      <c r="F188" s="1">
        <v>2</v>
      </c>
      <c r="G188" s="1" t="s">
        <v>16</v>
      </c>
      <c r="H188" s="1"/>
      <c r="I188" s="23">
        <v>4.0000000000000001E-3</v>
      </c>
      <c r="J188" s="54">
        <v>7.0140000000000002</v>
      </c>
      <c r="K188" s="23" t="s">
        <v>292</v>
      </c>
      <c r="L188" s="10" t="s">
        <v>128</v>
      </c>
      <c r="M188" s="23">
        <v>6.9169999999999998</v>
      </c>
      <c r="N188" s="23" t="s">
        <v>9</v>
      </c>
      <c r="O188" s="23"/>
      <c r="P188" s="23">
        <v>7.6929999999999996</v>
      </c>
      <c r="Q188" s="45"/>
      <c r="R188" s="23">
        <v>6.835</v>
      </c>
      <c r="S188" s="45"/>
      <c r="T188" s="23">
        <v>7.5510000000000002</v>
      </c>
      <c r="U188" s="23">
        <v>7.4889999999999999</v>
      </c>
      <c r="V188" s="23">
        <v>7.2119999999999997</v>
      </c>
      <c r="W188" s="23">
        <v>7.1589999999999998</v>
      </c>
      <c r="X188" s="23">
        <v>6.9589999999999996</v>
      </c>
      <c r="Y188" s="23">
        <v>6.9390000000000001</v>
      </c>
      <c r="Z188" s="45"/>
      <c r="AA188" s="45"/>
      <c r="AB188" s="45"/>
      <c r="AC188" s="45"/>
      <c r="AD188" s="45"/>
      <c r="AE188" s="45"/>
      <c r="AF188" s="45"/>
      <c r="AH188" s="1" t="str">
        <f t="shared" si="133"/>
        <v/>
      </c>
      <c r="AI188" s="1" t="str">
        <f t="shared" si="135"/>
        <v/>
      </c>
      <c r="AJ188" s="1" t="str">
        <f t="shared" si="136"/>
        <v/>
      </c>
      <c r="AK188" s="1" t="str">
        <f t="shared" si="137"/>
        <v/>
      </c>
      <c r="AL188" s="1" t="str">
        <f t="shared" si="138"/>
        <v/>
      </c>
      <c r="AM188" s="1" t="str">
        <f t="shared" si="139"/>
        <v/>
      </c>
      <c r="AN188" s="1" t="str">
        <f t="shared" si="140"/>
        <v/>
      </c>
      <c r="AO188" s="1" t="str">
        <f t="shared" si="141"/>
        <v/>
      </c>
      <c r="AP188" s="1" t="str">
        <f t="shared" si="142"/>
        <v/>
      </c>
      <c r="AQ188" s="1" t="str">
        <f t="shared" si="143"/>
        <v/>
      </c>
      <c r="AR188" s="1" t="str">
        <f t="shared" si="144"/>
        <v/>
      </c>
      <c r="AS188" s="1" t="str">
        <f t="shared" si="145"/>
        <v/>
      </c>
      <c r="AT188" s="1" t="str">
        <f t="shared" si="146"/>
        <v/>
      </c>
      <c r="AU188" s="1" t="str">
        <f t="shared" si="147"/>
        <v/>
      </c>
      <c r="AV188" s="1" t="str">
        <f t="shared" si="148"/>
        <v/>
      </c>
      <c r="AW188" s="1" t="str">
        <f t="shared" si="134"/>
        <v/>
      </c>
      <c r="AX188" s="1" t="str">
        <f t="shared" si="149"/>
        <v/>
      </c>
      <c r="AZ188" s="1" t="str">
        <f t="shared" si="116"/>
        <v/>
      </c>
      <c r="BA188" s="1" t="str">
        <f t="shared" si="117"/>
        <v/>
      </c>
      <c r="BB188" s="1" t="str">
        <f t="shared" si="118"/>
        <v/>
      </c>
      <c r="BC188" s="1" t="str">
        <f t="shared" si="119"/>
        <v/>
      </c>
      <c r="BD188" s="1" t="str">
        <f t="shared" si="120"/>
        <v/>
      </c>
      <c r="BE188" s="1" t="str">
        <f t="shared" si="121"/>
        <v/>
      </c>
      <c r="BF188" s="1" t="str">
        <f t="shared" si="122"/>
        <v/>
      </c>
      <c r="BG188" s="1" t="str">
        <f t="shared" si="123"/>
        <v/>
      </c>
      <c r="BH188" s="1" t="str">
        <f t="shared" si="124"/>
        <v/>
      </c>
      <c r="BI188" s="1" t="str">
        <f t="shared" si="125"/>
        <v/>
      </c>
      <c r="BJ188" s="1" t="str">
        <f t="shared" si="126"/>
        <v/>
      </c>
      <c r="BK188" s="1" t="str">
        <f t="shared" si="127"/>
        <v/>
      </c>
      <c r="BL188" s="1" t="str">
        <f t="shared" si="128"/>
        <v/>
      </c>
      <c r="BM188" s="1" t="str">
        <f t="shared" si="129"/>
        <v/>
      </c>
      <c r="BN188" s="1" t="str">
        <f t="shared" si="130"/>
        <v/>
      </c>
      <c r="BO188" s="1" t="str">
        <f t="shared" si="131"/>
        <v/>
      </c>
      <c r="BP188" s="1" t="str">
        <f t="shared" si="132"/>
        <v/>
      </c>
    </row>
    <row r="189" spans="1:68">
      <c r="A189" s="1">
        <f t="shared" si="97"/>
        <v>187</v>
      </c>
      <c r="B189" s="34"/>
      <c r="C189" s="1">
        <v>2</v>
      </c>
      <c r="D189" s="4">
        <f t="shared" si="115"/>
        <v>12</v>
      </c>
      <c r="E189" s="1" t="s">
        <v>544</v>
      </c>
      <c r="F189" s="1">
        <v>2</v>
      </c>
      <c r="G189" s="1" t="s">
        <v>16</v>
      </c>
      <c r="H189" s="1"/>
      <c r="I189" s="23">
        <v>6.0000000000000001E-3</v>
      </c>
      <c r="J189" s="40">
        <v>7.1189999999999998</v>
      </c>
      <c r="K189" s="23" t="s">
        <v>292</v>
      </c>
      <c r="L189" s="4" t="s">
        <v>15</v>
      </c>
      <c r="M189" s="23">
        <v>7.1319999999999997</v>
      </c>
      <c r="N189" s="23" t="s">
        <v>9</v>
      </c>
      <c r="O189" s="23"/>
      <c r="P189" s="23">
        <v>7.1230000000000002</v>
      </c>
      <c r="Q189" s="23">
        <v>6.6820000000000004</v>
      </c>
      <c r="R189" s="23">
        <v>7.1029999999999998</v>
      </c>
      <c r="S189" s="23">
        <v>6.9340000000000002</v>
      </c>
      <c r="T189" s="23">
        <v>7.0410000000000004</v>
      </c>
      <c r="U189" s="23">
        <v>6.9029999999999996</v>
      </c>
      <c r="V189" s="23">
        <v>7.1559999999999997</v>
      </c>
      <c r="W189" s="23">
        <v>7.1289999999999996</v>
      </c>
      <c r="X189" s="23">
        <v>7.0090000000000003</v>
      </c>
      <c r="Y189" s="23">
        <v>6.9950000000000001</v>
      </c>
      <c r="Z189" s="45"/>
      <c r="AA189" s="45"/>
      <c r="AB189" s="45"/>
      <c r="AC189" s="45"/>
      <c r="AD189" s="45"/>
      <c r="AE189" s="45"/>
      <c r="AF189" s="45"/>
      <c r="AH189" s="1">
        <f t="shared" si="133"/>
        <v>4.0000000000004476E-3</v>
      </c>
      <c r="AI189" s="1">
        <f t="shared" si="135"/>
        <v>-0.43699999999999939</v>
      </c>
      <c r="AJ189" s="1">
        <f t="shared" si="136"/>
        <v>-1.6000000000000014E-2</v>
      </c>
      <c r="AK189" s="1">
        <f t="shared" si="137"/>
        <v>-0.18499999999999961</v>
      </c>
      <c r="AL189" s="1">
        <f t="shared" si="138"/>
        <v>-7.7999999999999403E-2</v>
      </c>
      <c r="AM189" s="1">
        <f t="shared" si="139"/>
        <v>-0.21600000000000019</v>
      </c>
      <c r="AN189" s="1">
        <f t="shared" si="140"/>
        <v>3.6999999999999922E-2</v>
      </c>
      <c r="AO189" s="1">
        <f t="shared" si="141"/>
        <v>9.9999999999997868E-3</v>
      </c>
      <c r="AP189" s="1">
        <f t="shared" si="142"/>
        <v>-0.10999999999999943</v>
      </c>
      <c r="AQ189" s="1">
        <f t="shared" si="143"/>
        <v>-0.12399999999999967</v>
      </c>
      <c r="AR189" s="1" t="str">
        <f t="shared" si="144"/>
        <v/>
      </c>
      <c r="AS189" s="1" t="str">
        <f t="shared" si="145"/>
        <v/>
      </c>
      <c r="AT189" s="1" t="str">
        <f t="shared" si="146"/>
        <v/>
      </c>
      <c r="AU189" s="1" t="str">
        <f t="shared" si="147"/>
        <v/>
      </c>
      <c r="AV189" s="1" t="str">
        <f t="shared" si="148"/>
        <v/>
      </c>
      <c r="AW189" s="1" t="str">
        <f t="shared" si="134"/>
        <v/>
      </c>
      <c r="AX189" s="1" t="str">
        <f t="shared" si="149"/>
        <v/>
      </c>
      <c r="AZ189" s="1">
        <f t="shared" si="116"/>
        <v>4.0000000000004476E-3</v>
      </c>
      <c r="BA189" s="1">
        <f t="shared" si="117"/>
        <v>0.43699999999999939</v>
      </c>
      <c r="BB189" s="1">
        <f t="shared" si="118"/>
        <v>1.6000000000000014E-2</v>
      </c>
      <c r="BC189" s="1">
        <f t="shared" si="119"/>
        <v>0.18499999999999961</v>
      </c>
      <c r="BD189" s="1">
        <f t="shared" si="120"/>
        <v>7.7999999999999403E-2</v>
      </c>
      <c r="BE189" s="1">
        <f t="shared" si="121"/>
        <v>0.21600000000000019</v>
      </c>
      <c r="BF189" s="1">
        <f t="shared" si="122"/>
        <v>3.6999999999999922E-2</v>
      </c>
      <c r="BG189" s="1">
        <f t="shared" si="123"/>
        <v>9.9999999999997868E-3</v>
      </c>
      <c r="BH189" s="1">
        <f t="shared" si="124"/>
        <v>0.10999999999999943</v>
      </c>
      <c r="BI189" s="1">
        <f t="shared" si="125"/>
        <v>0.12399999999999967</v>
      </c>
      <c r="BJ189" s="1" t="str">
        <f t="shared" si="126"/>
        <v/>
      </c>
      <c r="BK189" s="1" t="str">
        <f t="shared" si="127"/>
        <v/>
      </c>
      <c r="BL189" s="1" t="str">
        <f t="shared" si="128"/>
        <v/>
      </c>
      <c r="BM189" s="1" t="str">
        <f t="shared" si="129"/>
        <v/>
      </c>
      <c r="BN189" s="1" t="str">
        <f t="shared" si="130"/>
        <v/>
      </c>
      <c r="BO189" s="1" t="str">
        <f t="shared" si="131"/>
        <v/>
      </c>
      <c r="BP189" s="1" t="str">
        <f t="shared" si="132"/>
        <v/>
      </c>
    </row>
    <row r="190" spans="1:68">
      <c r="A190" s="1">
        <f t="shared" si="97"/>
        <v>188</v>
      </c>
      <c r="B190" s="34"/>
      <c r="C190" s="1">
        <v>2</v>
      </c>
      <c r="D190" s="4">
        <f t="shared" si="115"/>
        <v>12</v>
      </c>
      <c r="E190" s="1" t="s">
        <v>546</v>
      </c>
      <c r="F190" s="1">
        <v>2</v>
      </c>
      <c r="G190" s="1" t="s">
        <v>16</v>
      </c>
      <c r="H190" s="1"/>
      <c r="I190" s="23">
        <v>2.9000000000000001E-2</v>
      </c>
      <c r="J190" s="40">
        <v>7.3529999999999998</v>
      </c>
      <c r="K190" s="23" t="s">
        <v>134</v>
      </c>
      <c r="L190" s="4" t="s">
        <v>15</v>
      </c>
      <c r="M190" s="23">
        <v>7.3129999999999997</v>
      </c>
      <c r="N190" s="23" t="s">
        <v>9</v>
      </c>
      <c r="O190" s="23"/>
      <c r="P190" s="23">
        <v>7.0819999999999999</v>
      </c>
      <c r="Q190" s="23">
        <v>6.6280000000000001</v>
      </c>
      <c r="R190" s="23">
        <v>7.194</v>
      </c>
      <c r="S190" s="23">
        <v>7.0389999999999997</v>
      </c>
      <c r="T190" s="23">
        <v>6.9619999999999997</v>
      </c>
      <c r="U190" s="23">
        <v>6.8230000000000004</v>
      </c>
      <c r="V190" s="23">
        <v>7.2249999999999996</v>
      </c>
      <c r="W190" s="23">
        <v>7.21</v>
      </c>
      <c r="X190" s="23">
        <v>7.1059999999999999</v>
      </c>
      <c r="Y190" s="23">
        <v>7.0960000000000001</v>
      </c>
      <c r="Z190" s="45"/>
      <c r="AA190" s="45"/>
      <c r="AB190" s="45"/>
      <c r="AC190" s="45"/>
      <c r="AD190" s="45"/>
      <c r="AE190" s="45"/>
      <c r="AF190" s="45"/>
      <c r="AH190" s="1">
        <f t="shared" si="133"/>
        <v>-0.27099999999999991</v>
      </c>
      <c r="AI190" s="1">
        <f t="shared" si="135"/>
        <v>-0.72499999999999964</v>
      </c>
      <c r="AJ190" s="1">
        <f t="shared" si="136"/>
        <v>-0.15899999999999981</v>
      </c>
      <c r="AK190" s="1">
        <f t="shared" si="137"/>
        <v>-0.31400000000000006</v>
      </c>
      <c r="AL190" s="1">
        <f t="shared" si="138"/>
        <v>-0.39100000000000001</v>
      </c>
      <c r="AM190" s="1">
        <f t="shared" si="139"/>
        <v>-0.52999999999999936</v>
      </c>
      <c r="AN190" s="1">
        <f t="shared" si="140"/>
        <v>-0.12800000000000011</v>
      </c>
      <c r="AO190" s="1">
        <f t="shared" si="141"/>
        <v>-0.14299999999999979</v>
      </c>
      <c r="AP190" s="1">
        <f t="shared" si="142"/>
        <v>-0.24699999999999989</v>
      </c>
      <c r="AQ190" s="1">
        <f t="shared" si="143"/>
        <v>-0.25699999999999967</v>
      </c>
      <c r="AR190" s="1" t="str">
        <f t="shared" si="144"/>
        <v/>
      </c>
      <c r="AS190" s="1" t="str">
        <f t="shared" si="145"/>
        <v/>
      </c>
      <c r="AT190" s="1" t="str">
        <f t="shared" si="146"/>
        <v/>
      </c>
      <c r="AU190" s="1" t="str">
        <f t="shared" si="147"/>
        <v/>
      </c>
      <c r="AV190" s="1" t="str">
        <f t="shared" si="148"/>
        <v/>
      </c>
      <c r="AW190" s="1" t="str">
        <f t="shared" si="134"/>
        <v/>
      </c>
      <c r="AX190" s="1" t="str">
        <f t="shared" si="149"/>
        <v/>
      </c>
      <c r="AZ190" s="1">
        <f t="shared" si="116"/>
        <v>0.27099999999999991</v>
      </c>
      <c r="BA190" s="1">
        <f t="shared" si="117"/>
        <v>0.72499999999999964</v>
      </c>
      <c r="BB190" s="1">
        <f t="shared" si="118"/>
        <v>0.15899999999999981</v>
      </c>
      <c r="BC190" s="1">
        <f t="shared" si="119"/>
        <v>0.31400000000000006</v>
      </c>
      <c r="BD190" s="1">
        <f t="shared" si="120"/>
        <v>0.39100000000000001</v>
      </c>
      <c r="BE190" s="1">
        <f t="shared" si="121"/>
        <v>0.52999999999999936</v>
      </c>
      <c r="BF190" s="1">
        <f t="shared" si="122"/>
        <v>0.12800000000000011</v>
      </c>
      <c r="BG190" s="1">
        <f t="shared" si="123"/>
        <v>0.14299999999999979</v>
      </c>
      <c r="BH190" s="1">
        <f t="shared" si="124"/>
        <v>0.24699999999999989</v>
      </c>
      <c r="BI190" s="1">
        <f t="shared" si="125"/>
        <v>0.25699999999999967</v>
      </c>
      <c r="BJ190" s="1" t="str">
        <f t="shared" si="126"/>
        <v/>
      </c>
      <c r="BK190" s="1" t="str">
        <f t="shared" si="127"/>
        <v/>
      </c>
      <c r="BL190" s="1" t="str">
        <f t="shared" si="128"/>
        <v/>
      </c>
      <c r="BM190" s="1" t="str">
        <f t="shared" si="129"/>
        <v/>
      </c>
      <c r="BN190" s="1" t="str">
        <f t="shared" si="130"/>
        <v/>
      </c>
      <c r="BO190" s="1" t="str">
        <f t="shared" si="131"/>
        <v/>
      </c>
      <c r="BP190" s="1" t="str">
        <f t="shared" si="132"/>
        <v/>
      </c>
    </row>
    <row r="191" spans="1:68">
      <c r="A191" s="1">
        <f t="shared" si="97"/>
        <v>189</v>
      </c>
      <c r="B191" s="34"/>
      <c r="C191" s="1">
        <v>2</v>
      </c>
      <c r="D191" s="4">
        <f t="shared" si="115"/>
        <v>12</v>
      </c>
      <c r="E191" s="1" t="s">
        <v>545</v>
      </c>
      <c r="F191" s="1">
        <v>4</v>
      </c>
      <c r="G191" s="1" t="s">
        <v>229</v>
      </c>
      <c r="H191" s="1"/>
      <c r="I191" s="123"/>
      <c r="J191" s="40">
        <v>6.3209999999999997</v>
      </c>
      <c r="K191" s="23" t="s">
        <v>292</v>
      </c>
      <c r="L191" s="4" t="s">
        <v>15</v>
      </c>
      <c r="M191" s="23">
        <v>6.3250000000000002</v>
      </c>
      <c r="N191" s="23" t="s">
        <v>9</v>
      </c>
      <c r="O191" s="23"/>
      <c r="P191" s="23">
        <v>6.431</v>
      </c>
      <c r="Q191" s="23">
        <v>6.0330000000000004</v>
      </c>
      <c r="R191" s="23">
        <v>6.4279999999999999</v>
      </c>
      <c r="S191" s="23">
        <v>6.2030000000000003</v>
      </c>
      <c r="T191" s="23">
        <v>6.46</v>
      </c>
      <c r="U191" s="23">
        <v>6.274</v>
      </c>
      <c r="V191" s="23">
        <v>6.665</v>
      </c>
      <c r="W191" s="23">
        <v>6.5759999999999996</v>
      </c>
      <c r="X191" s="23">
        <v>6.4429999999999996</v>
      </c>
      <c r="Y191" s="23">
        <v>6.4089999999999998</v>
      </c>
      <c r="Z191" s="45"/>
      <c r="AA191" s="45"/>
      <c r="AB191" s="45"/>
      <c r="AC191" s="45"/>
      <c r="AD191" s="45"/>
      <c r="AE191" s="45"/>
      <c r="AF191" s="45"/>
      <c r="AH191" s="1">
        <f t="shared" si="133"/>
        <v>0.11000000000000032</v>
      </c>
      <c r="AI191" s="1">
        <f t="shared" si="135"/>
        <v>-0.28799999999999937</v>
      </c>
      <c r="AJ191" s="1">
        <f t="shared" si="136"/>
        <v>0.10700000000000021</v>
      </c>
      <c r="AK191" s="1">
        <f t="shared" si="137"/>
        <v>-0.11799999999999944</v>
      </c>
      <c r="AL191" s="1">
        <f t="shared" si="138"/>
        <v>0.13900000000000023</v>
      </c>
      <c r="AM191" s="1">
        <f t="shared" si="139"/>
        <v>-4.6999999999999709E-2</v>
      </c>
      <c r="AN191" s="1">
        <f t="shared" si="140"/>
        <v>0.34400000000000031</v>
      </c>
      <c r="AO191" s="1">
        <f t="shared" si="141"/>
        <v>0.25499999999999989</v>
      </c>
      <c r="AP191" s="1">
        <f t="shared" si="142"/>
        <v>0.12199999999999989</v>
      </c>
      <c r="AQ191" s="1">
        <f t="shared" si="143"/>
        <v>8.8000000000000078E-2</v>
      </c>
      <c r="AR191" s="1" t="str">
        <f t="shared" si="144"/>
        <v/>
      </c>
      <c r="AS191" s="1" t="str">
        <f t="shared" si="145"/>
        <v/>
      </c>
      <c r="AT191" s="1" t="str">
        <f t="shared" si="146"/>
        <v/>
      </c>
      <c r="AU191" s="1" t="str">
        <f t="shared" si="147"/>
        <v/>
      </c>
      <c r="AV191" s="1" t="str">
        <f t="shared" si="148"/>
        <v/>
      </c>
      <c r="AW191" s="1" t="str">
        <f t="shared" si="134"/>
        <v/>
      </c>
      <c r="AX191" s="1" t="str">
        <f t="shared" si="149"/>
        <v/>
      </c>
      <c r="AZ191" s="1">
        <f t="shared" si="116"/>
        <v>0.11000000000000032</v>
      </c>
      <c r="BA191" s="1">
        <f t="shared" si="117"/>
        <v>0.28799999999999937</v>
      </c>
      <c r="BB191" s="1">
        <f t="shared" si="118"/>
        <v>0.10700000000000021</v>
      </c>
      <c r="BC191" s="1">
        <f t="shared" si="119"/>
        <v>0.11799999999999944</v>
      </c>
      <c r="BD191" s="1">
        <f t="shared" si="120"/>
        <v>0.13900000000000023</v>
      </c>
      <c r="BE191" s="1">
        <f t="shared" si="121"/>
        <v>4.6999999999999709E-2</v>
      </c>
      <c r="BF191" s="1">
        <f t="shared" si="122"/>
        <v>0.34400000000000031</v>
      </c>
      <c r="BG191" s="1">
        <f t="shared" si="123"/>
        <v>0.25499999999999989</v>
      </c>
      <c r="BH191" s="1">
        <f t="shared" si="124"/>
        <v>0.12199999999999989</v>
      </c>
      <c r="BI191" s="1">
        <f t="shared" si="125"/>
        <v>8.8000000000000078E-2</v>
      </c>
      <c r="BJ191" s="1" t="str">
        <f t="shared" si="126"/>
        <v/>
      </c>
      <c r="BK191" s="1" t="str">
        <f t="shared" si="127"/>
        <v/>
      </c>
      <c r="BL191" s="1" t="str">
        <f t="shared" si="128"/>
        <v/>
      </c>
      <c r="BM191" s="1" t="str">
        <f t="shared" si="129"/>
        <v/>
      </c>
      <c r="BN191" s="1" t="str">
        <f t="shared" si="130"/>
        <v/>
      </c>
      <c r="BO191" s="1" t="str">
        <f t="shared" si="131"/>
        <v/>
      </c>
      <c r="BP191" s="1" t="str">
        <f t="shared" si="132"/>
        <v/>
      </c>
    </row>
    <row r="192" spans="1:68">
      <c r="A192" s="1">
        <f t="shared" si="97"/>
        <v>190</v>
      </c>
      <c r="B192" s="34"/>
      <c r="C192" s="1">
        <v>2</v>
      </c>
      <c r="D192" s="4">
        <f t="shared" si="115"/>
        <v>12</v>
      </c>
      <c r="E192" s="1" t="s">
        <v>547</v>
      </c>
      <c r="F192" s="1">
        <v>4</v>
      </c>
      <c r="G192" s="1" t="s">
        <v>229</v>
      </c>
      <c r="H192" s="1"/>
      <c r="I192" s="123"/>
      <c r="J192" s="54">
        <v>7.3120000000000003</v>
      </c>
      <c r="K192" s="23" t="s">
        <v>292</v>
      </c>
      <c r="L192" s="10" t="s">
        <v>128</v>
      </c>
      <c r="M192" s="23">
        <v>7.3090000000000002</v>
      </c>
      <c r="N192" s="23" t="s">
        <v>9</v>
      </c>
      <c r="O192" s="23"/>
      <c r="P192" s="23">
        <v>7.65</v>
      </c>
      <c r="Q192" s="23">
        <v>7.5460000000000003</v>
      </c>
      <c r="R192" s="23">
        <v>7.2210000000000001</v>
      </c>
      <c r="S192" s="23">
        <v>7.117</v>
      </c>
      <c r="T192" s="23">
        <v>7.7679999999999998</v>
      </c>
      <c r="U192" s="23">
        <v>7.7089999999999996</v>
      </c>
      <c r="V192" s="23">
        <v>7.6680000000000001</v>
      </c>
      <c r="W192" s="23">
        <v>7.6790000000000003</v>
      </c>
      <c r="X192" s="23">
        <v>7.47</v>
      </c>
      <c r="Y192" s="23">
        <v>7.4550000000000001</v>
      </c>
      <c r="Z192" s="45"/>
      <c r="AA192" s="45"/>
      <c r="AB192" s="45"/>
      <c r="AC192" s="45"/>
      <c r="AD192" s="45"/>
      <c r="AE192" s="45"/>
      <c r="AF192" s="45"/>
      <c r="AH192" s="1" t="str">
        <f t="shared" si="133"/>
        <v/>
      </c>
      <c r="AI192" s="1" t="str">
        <f t="shared" si="135"/>
        <v/>
      </c>
      <c r="AJ192" s="1" t="str">
        <f t="shared" si="136"/>
        <v/>
      </c>
      <c r="AK192" s="1" t="str">
        <f t="shared" si="137"/>
        <v/>
      </c>
      <c r="AL192" s="1" t="str">
        <f t="shared" si="138"/>
        <v/>
      </c>
      <c r="AM192" s="1" t="str">
        <f t="shared" si="139"/>
        <v/>
      </c>
      <c r="AN192" s="1" t="str">
        <f t="shared" si="140"/>
        <v/>
      </c>
      <c r="AO192" s="1" t="str">
        <f t="shared" si="141"/>
        <v/>
      </c>
      <c r="AP192" s="1" t="str">
        <f t="shared" si="142"/>
        <v/>
      </c>
      <c r="AQ192" s="1" t="str">
        <f t="shared" si="143"/>
        <v/>
      </c>
      <c r="AR192" s="1" t="str">
        <f t="shared" si="144"/>
        <v/>
      </c>
      <c r="AS192" s="1" t="str">
        <f t="shared" si="145"/>
        <v/>
      </c>
      <c r="AT192" s="1" t="str">
        <f t="shared" si="146"/>
        <v/>
      </c>
      <c r="AU192" s="1" t="str">
        <f t="shared" si="147"/>
        <v/>
      </c>
      <c r="AV192" s="1" t="str">
        <f t="shared" si="148"/>
        <v/>
      </c>
      <c r="AW192" s="1" t="str">
        <f t="shared" si="134"/>
        <v/>
      </c>
      <c r="AX192" s="1" t="str">
        <f t="shared" si="149"/>
        <v/>
      </c>
      <c r="AZ192" s="1" t="str">
        <f t="shared" si="116"/>
        <v/>
      </c>
      <c r="BA192" s="1" t="str">
        <f t="shared" si="117"/>
        <v/>
      </c>
      <c r="BB192" s="1" t="str">
        <f t="shared" si="118"/>
        <v/>
      </c>
      <c r="BC192" s="1" t="str">
        <f t="shared" si="119"/>
        <v/>
      </c>
      <c r="BD192" s="1" t="str">
        <f t="shared" si="120"/>
        <v/>
      </c>
      <c r="BE192" s="1" t="str">
        <f t="shared" si="121"/>
        <v/>
      </c>
      <c r="BF192" s="1" t="str">
        <f t="shared" si="122"/>
        <v/>
      </c>
      <c r="BG192" s="1" t="str">
        <f t="shared" si="123"/>
        <v/>
      </c>
      <c r="BH192" s="1" t="str">
        <f t="shared" si="124"/>
        <v/>
      </c>
      <c r="BI192" s="1" t="str">
        <f t="shared" si="125"/>
        <v/>
      </c>
      <c r="BJ192" s="1" t="str">
        <f t="shared" si="126"/>
        <v/>
      </c>
      <c r="BK192" s="1" t="str">
        <f t="shared" si="127"/>
        <v/>
      </c>
      <c r="BL192" s="1" t="str">
        <f t="shared" si="128"/>
        <v/>
      </c>
      <c r="BM192" s="1" t="str">
        <f t="shared" si="129"/>
        <v/>
      </c>
      <c r="BN192" s="1" t="str">
        <f t="shared" si="130"/>
        <v/>
      </c>
      <c r="BO192" s="1" t="str">
        <f t="shared" si="131"/>
        <v/>
      </c>
      <c r="BP192" s="1" t="str">
        <f t="shared" si="132"/>
        <v/>
      </c>
    </row>
    <row r="193" spans="1:68">
      <c r="A193" s="1">
        <f t="shared" si="97"/>
        <v>191</v>
      </c>
      <c r="B193" s="34"/>
      <c r="C193" s="1">
        <v>2</v>
      </c>
      <c r="D193" s="4">
        <f t="shared" si="115"/>
        <v>12</v>
      </c>
      <c r="E193" s="1" t="s">
        <v>547</v>
      </c>
      <c r="F193" s="1">
        <v>4</v>
      </c>
      <c r="G193" s="1" t="s">
        <v>229</v>
      </c>
      <c r="H193" s="1"/>
      <c r="I193" s="123"/>
      <c r="J193" s="40">
        <v>7.66</v>
      </c>
      <c r="K193" s="23" t="s">
        <v>292</v>
      </c>
      <c r="L193" s="4" t="s">
        <v>15</v>
      </c>
      <c r="M193" s="23">
        <v>7.673</v>
      </c>
      <c r="N193" s="23" t="s">
        <v>9</v>
      </c>
      <c r="O193" s="23"/>
      <c r="P193" s="23">
        <v>7.8760000000000003</v>
      </c>
      <c r="Q193" s="23">
        <v>7.3360000000000003</v>
      </c>
      <c r="R193" s="23">
        <v>7.7670000000000003</v>
      </c>
      <c r="S193" s="23">
        <v>7.5940000000000003</v>
      </c>
      <c r="T193" s="23">
        <v>7.8810000000000002</v>
      </c>
      <c r="U193" s="23">
        <v>7.6150000000000002</v>
      </c>
      <c r="V193" s="23">
        <v>8.1389999999999993</v>
      </c>
      <c r="W193" s="23">
        <v>8.0329999999999995</v>
      </c>
      <c r="X193" s="23">
        <v>7.8109999999999999</v>
      </c>
      <c r="Y193" s="23">
        <v>7.766</v>
      </c>
      <c r="Z193" s="45"/>
      <c r="AA193" s="45"/>
      <c r="AB193" s="45"/>
      <c r="AC193" s="45"/>
      <c r="AD193" s="45"/>
      <c r="AE193" s="45"/>
      <c r="AF193" s="45"/>
      <c r="AH193" s="1">
        <f t="shared" si="133"/>
        <v>0.21600000000000019</v>
      </c>
      <c r="AI193" s="1">
        <f t="shared" si="135"/>
        <v>-0.32399999999999984</v>
      </c>
      <c r="AJ193" s="1">
        <f t="shared" si="136"/>
        <v>0.10700000000000021</v>
      </c>
      <c r="AK193" s="1">
        <f t="shared" si="137"/>
        <v>-6.5999999999999837E-2</v>
      </c>
      <c r="AL193" s="1">
        <f t="shared" si="138"/>
        <v>0.22100000000000009</v>
      </c>
      <c r="AM193" s="1">
        <f t="shared" si="139"/>
        <v>-4.4999999999999929E-2</v>
      </c>
      <c r="AN193" s="1">
        <f t="shared" si="140"/>
        <v>0.4789999999999992</v>
      </c>
      <c r="AO193" s="1">
        <f t="shared" si="141"/>
        <v>0.37299999999999933</v>
      </c>
      <c r="AP193" s="1">
        <f t="shared" si="142"/>
        <v>0.1509999999999998</v>
      </c>
      <c r="AQ193" s="1">
        <f t="shared" si="143"/>
        <v>0.10599999999999987</v>
      </c>
      <c r="AR193" s="1" t="str">
        <f t="shared" si="144"/>
        <v/>
      </c>
      <c r="AS193" s="1" t="str">
        <f t="shared" si="145"/>
        <v/>
      </c>
      <c r="AT193" s="1" t="str">
        <f t="shared" si="146"/>
        <v/>
      </c>
      <c r="AU193" s="1" t="str">
        <f t="shared" si="147"/>
        <v/>
      </c>
      <c r="AV193" s="1" t="str">
        <f t="shared" si="148"/>
        <v/>
      </c>
      <c r="AW193" s="1" t="str">
        <f t="shared" si="134"/>
        <v/>
      </c>
      <c r="AX193" s="1" t="str">
        <f t="shared" si="149"/>
        <v/>
      </c>
      <c r="AZ193" s="1">
        <f t="shared" si="116"/>
        <v>0.21600000000000019</v>
      </c>
      <c r="BA193" s="1">
        <f t="shared" si="117"/>
        <v>0.32399999999999984</v>
      </c>
      <c r="BB193" s="1">
        <f t="shared" si="118"/>
        <v>0.10700000000000021</v>
      </c>
      <c r="BC193" s="1">
        <f t="shared" si="119"/>
        <v>6.5999999999999837E-2</v>
      </c>
      <c r="BD193" s="1">
        <f t="shared" si="120"/>
        <v>0.22100000000000009</v>
      </c>
      <c r="BE193" s="1">
        <f t="shared" si="121"/>
        <v>4.4999999999999929E-2</v>
      </c>
      <c r="BF193" s="1">
        <f t="shared" si="122"/>
        <v>0.4789999999999992</v>
      </c>
      <c r="BG193" s="1">
        <f t="shared" si="123"/>
        <v>0.37299999999999933</v>
      </c>
      <c r="BH193" s="1">
        <f t="shared" si="124"/>
        <v>0.1509999999999998</v>
      </c>
      <c r="BI193" s="1">
        <f t="shared" si="125"/>
        <v>0.10599999999999987</v>
      </c>
      <c r="BJ193" s="1" t="str">
        <f t="shared" si="126"/>
        <v/>
      </c>
      <c r="BK193" s="1" t="str">
        <f t="shared" si="127"/>
        <v/>
      </c>
      <c r="BL193" s="1" t="str">
        <f t="shared" si="128"/>
        <v/>
      </c>
      <c r="BM193" s="1" t="str">
        <f t="shared" si="129"/>
        <v/>
      </c>
      <c r="BN193" s="1" t="str">
        <f t="shared" si="130"/>
        <v/>
      </c>
      <c r="BO193" s="1" t="str">
        <f t="shared" si="131"/>
        <v/>
      </c>
      <c r="BP193" s="1" t="str">
        <f t="shared" si="132"/>
        <v/>
      </c>
    </row>
    <row r="194" spans="1:68">
      <c r="A194" s="1">
        <f t="shared" si="97"/>
        <v>192</v>
      </c>
      <c r="B194" s="34" t="s">
        <v>580</v>
      </c>
      <c r="C194" s="1">
        <v>2</v>
      </c>
      <c r="D194" s="4">
        <f t="shared" si="115"/>
        <v>12</v>
      </c>
      <c r="E194" s="1" t="s">
        <v>544</v>
      </c>
      <c r="F194" s="1">
        <v>2</v>
      </c>
      <c r="G194" s="1" t="s">
        <v>13</v>
      </c>
      <c r="H194" s="1"/>
      <c r="I194" s="23">
        <v>0</v>
      </c>
      <c r="J194" s="40">
        <v>1.1499999999999999</v>
      </c>
      <c r="K194" s="23" t="s">
        <v>292</v>
      </c>
      <c r="L194" s="4" t="s">
        <v>15</v>
      </c>
      <c r="M194" s="23">
        <v>1.1639999999999999</v>
      </c>
      <c r="N194" s="23" t="s">
        <v>206</v>
      </c>
      <c r="O194" s="23"/>
      <c r="P194" s="23">
        <v>1.3009999999999999</v>
      </c>
      <c r="Q194" s="23">
        <v>0.93</v>
      </c>
      <c r="R194" s="23">
        <v>0.97399999999999998</v>
      </c>
      <c r="S194" s="23">
        <v>0.62</v>
      </c>
      <c r="T194" s="23">
        <v>1.3129999999999999</v>
      </c>
      <c r="U194" s="23">
        <v>1.2390000000000001</v>
      </c>
      <c r="V194" s="23">
        <v>1.1819999999999999</v>
      </c>
      <c r="W194" s="23">
        <v>1.143</v>
      </c>
      <c r="X194" s="23">
        <v>1.1579999999999999</v>
      </c>
      <c r="Y194" s="23">
        <v>1.151</v>
      </c>
      <c r="Z194" s="45"/>
      <c r="AA194" s="45"/>
      <c r="AB194" s="45"/>
      <c r="AC194" s="45"/>
      <c r="AD194" s="45"/>
      <c r="AE194" s="45"/>
      <c r="AF194" s="45"/>
      <c r="AH194" s="1">
        <f t="shared" si="133"/>
        <v>0.15100000000000002</v>
      </c>
      <c r="AI194" s="1">
        <f t="shared" si="135"/>
        <v>-0.21999999999999986</v>
      </c>
      <c r="AJ194" s="1">
        <f t="shared" si="136"/>
        <v>-0.17599999999999993</v>
      </c>
      <c r="AK194" s="1">
        <f t="shared" si="137"/>
        <v>-0.52999999999999992</v>
      </c>
      <c r="AL194" s="1">
        <f t="shared" si="138"/>
        <v>0.16300000000000003</v>
      </c>
      <c r="AM194" s="1">
        <f t="shared" si="139"/>
        <v>8.900000000000019E-2</v>
      </c>
      <c r="AN194" s="1">
        <f t="shared" si="140"/>
        <v>3.2000000000000028E-2</v>
      </c>
      <c r="AO194" s="1">
        <f t="shared" si="141"/>
        <v>-6.9999999999998952E-3</v>
      </c>
      <c r="AP194" s="1">
        <f t="shared" si="142"/>
        <v>8.0000000000000071E-3</v>
      </c>
      <c r="AQ194" s="1">
        <f t="shared" si="143"/>
        <v>1.0000000000001119E-3</v>
      </c>
      <c r="AR194" s="1" t="str">
        <f t="shared" si="144"/>
        <v/>
      </c>
      <c r="AS194" s="1" t="str">
        <f t="shared" si="145"/>
        <v/>
      </c>
      <c r="AT194" s="1" t="str">
        <f t="shared" si="146"/>
        <v/>
      </c>
      <c r="AU194" s="1" t="str">
        <f t="shared" si="147"/>
        <v/>
      </c>
      <c r="AV194" s="1" t="str">
        <f t="shared" si="148"/>
        <v/>
      </c>
      <c r="AW194" s="1" t="str">
        <f t="shared" si="134"/>
        <v/>
      </c>
      <c r="AX194" s="1" t="str">
        <f t="shared" si="149"/>
        <v/>
      </c>
      <c r="AZ194" s="1">
        <f t="shared" si="116"/>
        <v>0.15100000000000002</v>
      </c>
      <c r="BA194" s="1">
        <f t="shared" si="117"/>
        <v>0.21999999999999986</v>
      </c>
      <c r="BB194" s="1">
        <f t="shared" si="118"/>
        <v>0.17599999999999993</v>
      </c>
      <c r="BC194" s="1">
        <f t="shared" si="119"/>
        <v>0.52999999999999992</v>
      </c>
      <c r="BD194" s="1">
        <f t="shared" si="120"/>
        <v>0.16300000000000003</v>
      </c>
      <c r="BE194" s="1">
        <f t="shared" si="121"/>
        <v>8.900000000000019E-2</v>
      </c>
      <c r="BF194" s="1">
        <f t="shared" si="122"/>
        <v>3.2000000000000028E-2</v>
      </c>
      <c r="BG194" s="1">
        <f t="shared" si="123"/>
        <v>6.9999999999998952E-3</v>
      </c>
      <c r="BH194" s="1">
        <f t="shared" si="124"/>
        <v>8.0000000000000071E-3</v>
      </c>
      <c r="BI194" s="1">
        <f t="shared" si="125"/>
        <v>1.0000000000001119E-3</v>
      </c>
      <c r="BJ194" s="1" t="str">
        <f t="shared" si="126"/>
        <v/>
      </c>
      <c r="BK194" s="1" t="str">
        <f t="shared" si="127"/>
        <v/>
      </c>
      <c r="BL194" s="1" t="str">
        <f t="shared" si="128"/>
        <v/>
      </c>
      <c r="BM194" s="1" t="str">
        <f t="shared" si="129"/>
        <v/>
      </c>
      <c r="BN194" s="1" t="str">
        <f t="shared" si="130"/>
        <v/>
      </c>
      <c r="BO194" s="1" t="str">
        <f t="shared" si="131"/>
        <v/>
      </c>
      <c r="BP194" s="1" t="str">
        <f t="shared" si="132"/>
        <v/>
      </c>
    </row>
    <row r="195" spans="1:68">
      <c r="A195" s="1">
        <f t="shared" si="97"/>
        <v>193</v>
      </c>
      <c r="B195" s="34"/>
      <c r="C195" s="1">
        <v>2</v>
      </c>
      <c r="D195" s="4">
        <f t="shared" si="115"/>
        <v>12</v>
      </c>
      <c r="E195" s="1" t="s">
        <v>546</v>
      </c>
      <c r="F195" s="1">
        <v>2</v>
      </c>
      <c r="G195" s="1" t="s">
        <v>13</v>
      </c>
      <c r="H195" s="1"/>
      <c r="I195" s="23">
        <v>4.2000000000000003E-2</v>
      </c>
      <c r="J195" s="40">
        <v>2.7320000000000002</v>
      </c>
      <c r="K195" s="23" t="s">
        <v>292</v>
      </c>
      <c r="L195" s="4" t="s">
        <v>15</v>
      </c>
      <c r="M195" s="23">
        <v>2.7229999999999999</v>
      </c>
      <c r="N195" s="23" t="s">
        <v>206</v>
      </c>
      <c r="O195" s="23"/>
      <c r="P195" s="23">
        <v>2.859</v>
      </c>
      <c r="Q195" s="23">
        <v>2.6080000000000001</v>
      </c>
      <c r="R195" s="23">
        <v>2.4969999999999999</v>
      </c>
      <c r="S195" s="23">
        <v>2.2080000000000002</v>
      </c>
      <c r="T195" s="23">
        <v>2.8610000000000002</v>
      </c>
      <c r="U195" s="23">
        <v>2.83</v>
      </c>
      <c r="V195" s="23">
        <v>2.79</v>
      </c>
      <c r="W195" s="23">
        <v>2.7770000000000001</v>
      </c>
      <c r="X195" s="23">
        <v>2.7509999999999999</v>
      </c>
      <c r="Y195" s="23">
        <v>2.7469999999999999</v>
      </c>
      <c r="Z195" s="45"/>
      <c r="AA195" s="45"/>
      <c r="AB195" s="45"/>
      <c r="AC195" s="45"/>
      <c r="AD195" s="45"/>
      <c r="AE195" s="45"/>
      <c r="AF195" s="45"/>
      <c r="AH195" s="1">
        <f t="shared" si="133"/>
        <v>0.12699999999999978</v>
      </c>
      <c r="AI195" s="1">
        <f t="shared" si="135"/>
        <v>-0.12400000000000011</v>
      </c>
      <c r="AJ195" s="1">
        <f t="shared" si="136"/>
        <v>-0.23500000000000032</v>
      </c>
      <c r="AK195" s="1">
        <f t="shared" si="137"/>
        <v>-0.52400000000000002</v>
      </c>
      <c r="AL195" s="1">
        <f t="shared" si="138"/>
        <v>0.129</v>
      </c>
      <c r="AM195" s="1">
        <f t="shared" si="139"/>
        <v>9.7999999999999865E-2</v>
      </c>
      <c r="AN195" s="1">
        <f t="shared" si="140"/>
        <v>5.7999999999999829E-2</v>
      </c>
      <c r="AO195" s="1">
        <f t="shared" si="141"/>
        <v>4.4999999999999929E-2</v>
      </c>
      <c r="AP195" s="1">
        <f t="shared" si="142"/>
        <v>1.8999999999999684E-2</v>
      </c>
      <c r="AQ195" s="1">
        <f t="shared" si="143"/>
        <v>1.499999999999968E-2</v>
      </c>
      <c r="AR195" s="1" t="str">
        <f t="shared" si="144"/>
        <v/>
      </c>
      <c r="AS195" s="1" t="str">
        <f t="shared" si="145"/>
        <v/>
      </c>
      <c r="AT195" s="1" t="str">
        <f t="shared" si="146"/>
        <v/>
      </c>
      <c r="AU195" s="1" t="str">
        <f t="shared" si="147"/>
        <v/>
      </c>
      <c r="AV195" s="1" t="str">
        <f t="shared" si="148"/>
        <v/>
      </c>
      <c r="AW195" s="1" t="str">
        <f t="shared" si="134"/>
        <v/>
      </c>
      <c r="AX195" s="1" t="str">
        <f t="shared" si="149"/>
        <v/>
      </c>
      <c r="AZ195" s="1">
        <f t="shared" si="116"/>
        <v>0.12699999999999978</v>
      </c>
      <c r="BA195" s="1">
        <f t="shared" si="117"/>
        <v>0.12400000000000011</v>
      </c>
      <c r="BB195" s="1">
        <f t="shared" si="118"/>
        <v>0.23500000000000032</v>
      </c>
      <c r="BC195" s="1">
        <f t="shared" si="119"/>
        <v>0.52400000000000002</v>
      </c>
      <c r="BD195" s="1">
        <f t="shared" si="120"/>
        <v>0.129</v>
      </c>
      <c r="BE195" s="1">
        <f t="shared" si="121"/>
        <v>9.7999999999999865E-2</v>
      </c>
      <c r="BF195" s="1">
        <f t="shared" si="122"/>
        <v>5.7999999999999829E-2</v>
      </c>
      <c r="BG195" s="1">
        <f t="shared" si="123"/>
        <v>4.4999999999999929E-2</v>
      </c>
      <c r="BH195" s="1">
        <f t="shared" si="124"/>
        <v>1.8999999999999684E-2</v>
      </c>
      <c r="BI195" s="1">
        <f t="shared" si="125"/>
        <v>1.499999999999968E-2</v>
      </c>
      <c r="BJ195" s="1" t="str">
        <f t="shared" si="126"/>
        <v/>
      </c>
      <c r="BK195" s="1" t="str">
        <f t="shared" si="127"/>
        <v/>
      </c>
      <c r="BL195" s="1" t="str">
        <f t="shared" si="128"/>
        <v/>
      </c>
      <c r="BM195" s="1" t="str">
        <f t="shared" si="129"/>
        <v/>
      </c>
      <c r="BN195" s="1" t="str">
        <f t="shared" si="130"/>
        <v/>
      </c>
      <c r="BO195" s="1" t="str">
        <f t="shared" si="131"/>
        <v/>
      </c>
      <c r="BP195" s="1" t="str">
        <f t="shared" si="132"/>
        <v/>
      </c>
    </row>
    <row r="196" spans="1:68">
      <c r="A196" s="1">
        <f t="shared" si="97"/>
        <v>194</v>
      </c>
      <c r="B196" s="34"/>
      <c r="C196" s="1">
        <v>2</v>
      </c>
      <c r="D196" s="4">
        <f t="shared" ref="D196:D259" si="150">_xlfn.SWITCH(C196,1,12,2,12,3,35,4,35,5,35)</f>
        <v>12</v>
      </c>
      <c r="E196" s="1" t="s">
        <v>546</v>
      </c>
      <c r="F196" s="1">
        <v>2</v>
      </c>
      <c r="G196" s="1" t="s">
        <v>13</v>
      </c>
      <c r="H196" s="1"/>
      <c r="I196" s="23">
        <v>1.2E-2</v>
      </c>
      <c r="J196" s="40">
        <v>4.5670000000000002</v>
      </c>
      <c r="K196" s="23" t="s">
        <v>292</v>
      </c>
      <c r="L196" s="4" t="s">
        <v>15</v>
      </c>
      <c r="M196" s="23">
        <v>4.5609999999999999</v>
      </c>
      <c r="N196" s="23" t="s">
        <v>9</v>
      </c>
      <c r="O196" s="23"/>
      <c r="P196" s="23">
        <v>4.9059999999999997</v>
      </c>
      <c r="Q196" s="23">
        <v>4.5140000000000002</v>
      </c>
      <c r="R196" s="23">
        <v>4.42</v>
      </c>
      <c r="S196" s="23">
        <v>4.0359999999999996</v>
      </c>
      <c r="T196" s="23">
        <v>4.8719999999999999</v>
      </c>
      <c r="U196" s="23">
        <v>4.79</v>
      </c>
      <c r="V196" s="23">
        <v>4.6829999999999998</v>
      </c>
      <c r="W196" s="23">
        <v>4.6420000000000003</v>
      </c>
      <c r="X196" s="23">
        <v>4.6040000000000001</v>
      </c>
      <c r="Y196" s="23">
        <v>4.5940000000000003</v>
      </c>
      <c r="Z196" s="45"/>
      <c r="AA196" s="45"/>
      <c r="AB196" s="45"/>
      <c r="AC196" s="45"/>
      <c r="AD196" s="45"/>
      <c r="AE196" s="45"/>
      <c r="AF196" s="45"/>
      <c r="AH196" s="1">
        <f t="shared" si="133"/>
        <v>0.33899999999999952</v>
      </c>
      <c r="AI196" s="1">
        <f t="shared" si="135"/>
        <v>-5.2999999999999936E-2</v>
      </c>
      <c r="AJ196" s="1">
        <f t="shared" si="136"/>
        <v>-0.14700000000000024</v>
      </c>
      <c r="AK196" s="1">
        <f t="shared" si="137"/>
        <v>-0.53100000000000058</v>
      </c>
      <c r="AL196" s="1">
        <f t="shared" si="138"/>
        <v>0.30499999999999972</v>
      </c>
      <c r="AM196" s="1">
        <f t="shared" si="139"/>
        <v>0.22299999999999986</v>
      </c>
      <c r="AN196" s="1">
        <f t="shared" si="140"/>
        <v>0.11599999999999966</v>
      </c>
      <c r="AO196" s="1">
        <f t="shared" si="141"/>
        <v>7.5000000000000178E-2</v>
      </c>
      <c r="AP196" s="1">
        <f t="shared" si="142"/>
        <v>3.6999999999999922E-2</v>
      </c>
      <c r="AQ196" s="1">
        <f t="shared" si="143"/>
        <v>2.7000000000000135E-2</v>
      </c>
      <c r="AR196" s="1" t="str">
        <f t="shared" si="144"/>
        <v/>
      </c>
      <c r="AS196" s="1" t="str">
        <f t="shared" si="145"/>
        <v/>
      </c>
      <c r="AT196" s="1" t="str">
        <f t="shared" si="146"/>
        <v/>
      </c>
      <c r="AU196" s="1" t="str">
        <f t="shared" si="147"/>
        <v/>
      </c>
      <c r="AV196" s="1" t="str">
        <f t="shared" si="148"/>
        <v/>
      </c>
      <c r="AW196" s="1" t="str">
        <f t="shared" si="134"/>
        <v/>
      </c>
      <c r="AX196" s="1" t="str">
        <f t="shared" si="149"/>
        <v/>
      </c>
      <c r="AZ196" s="1">
        <f t="shared" ref="AZ196:AZ253" si="151">IF(AH196&lt;&gt;"",ABS(AH196),"")</f>
        <v>0.33899999999999952</v>
      </c>
      <c r="BA196" s="1">
        <f t="shared" ref="BA196:BA259" si="152">IF(AI196&lt;&gt;"",ABS(AI196),"")</f>
        <v>5.2999999999999936E-2</v>
      </c>
      <c r="BB196" s="1">
        <f t="shared" ref="BB196:BB259" si="153">IF(AJ196&lt;&gt;"",ABS(AJ196),"")</f>
        <v>0.14700000000000024</v>
      </c>
      <c r="BC196" s="1">
        <f t="shared" ref="BC196:BC259" si="154">IF(AK196&lt;&gt;"",ABS(AK196),"")</f>
        <v>0.53100000000000058</v>
      </c>
      <c r="BD196" s="1">
        <f t="shared" ref="BD196:BD259" si="155">IF(AL196&lt;&gt;"",ABS(AL196),"")</f>
        <v>0.30499999999999972</v>
      </c>
      <c r="BE196" s="1">
        <f t="shared" ref="BE196:BE259" si="156">IF(AM196&lt;&gt;"",ABS(AM196),"")</f>
        <v>0.22299999999999986</v>
      </c>
      <c r="BF196" s="1">
        <f t="shared" ref="BF196:BF259" si="157">IF(AN196&lt;&gt;"",ABS(AN196),"")</f>
        <v>0.11599999999999966</v>
      </c>
      <c r="BG196" s="1">
        <f t="shared" ref="BG196:BG259" si="158">IF(AO196&lt;&gt;"",ABS(AO196),"")</f>
        <v>7.5000000000000178E-2</v>
      </c>
      <c r="BH196" s="1">
        <f t="shared" ref="BH196:BH259" si="159">IF(AP196&lt;&gt;"",ABS(AP196),"")</f>
        <v>3.6999999999999922E-2</v>
      </c>
      <c r="BI196" s="1">
        <f t="shared" ref="BI196:BI259" si="160">IF(AQ196&lt;&gt;"",ABS(AQ196),"")</f>
        <v>2.7000000000000135E-2</v>
      </c>
      <c r="BJ196" s="1" t="str">
        <f t="shared" ref="BJ196:BJ259" si="161">IF(AR196&lt;&gt;"",ABS(AR196),"")</f>
        <v/>
      </c>
      <c r="BK196" s="1" t="str">
        <f t="shared" ref="BK196:BK259" si="162">IF(AS196&lt;&gt;"",ABS(AS196),"")</f>
        <v/>
      </c>
      <c r="BL196" s="1" t="str">
        <f t="shared" ref="BL196:BL259" si="163">IF(AT196&lt;&gt;"",ABS(AT196),"")</f>
        <v/>
      </c>
      <c r="BM196" s="1" t="str">
        <f t="shared" ref="BM196:BM259" si="164">IF(AU196&lt;&gt;"",ABS(AU196),"")</f>
        <v/>
      </c>
      <c r="BN196" s="1" t="str">
        <f t="shared" ref="BN196:BN259" si="165">IF(AV196&lt;&gt;"",ABS(AV196),"")</f>
        <v/>
      </c>
      <c r="BO196" s="1" t="str">
        <f t="shared" ref="BO196:BO259" si="166">IF(AW196&lt;&gt;"",ABS(AW196),"")</f>
        <v/>
      </c>
      <c r="BP196" s="1" t="str">
        <f t="shared" ref="BP196:BP259" si="167">IF(AX196&lt;&gt;"",ABS(AX196),"")</f>
        <v/>
      </c>
    </row>
    <row r="197" spans="1:68">
      <c r="A197" s="1">
        <f t="shared" si="97"/>
        <v>195</v>
      </c>
      <c r="B197" s="34"/>
      <c r="C197" s="1">
        <v>2</v>
      </c>
      <c r="D197" s="4">
        <f t="shared" si="150"/>
        <v>12</v>
      </c>
      <c r="E197" s="1" t="s">
        <v>546</v>
      </c>
      <c r="F197" s="1">
        <v>2</v>
      </c>
      <c r="G197" s="1" t="s">
        <v>16</v>
      </c>
      <c r="H197" s="1"/>
      <c r="I197" s="23">
        <v>0.02</v>
      </c>
      <c r="J197" s="40">
        <v>4.835</v>
      </c>
      <c r="K197" s="23" t="s">
        <v>292</v>
      </c>
      <c r="L197" s="4" t="s">
        <v>15</v>
      </c>
      <c r="M197" s="23">
        <v>4.8230000000000004</v>
      </c>
      <c r="N197" s="23" t="s">
        <v>9</v>
      </c>
      <c r="O197" s="23"/>
      <c r="P197" s="23">
        <v>5.2130000000000001</v>
      </c>
      <c r="Q197" s="23">
        <v>4.9189999999999996</v>
      </c>
      <c r="R197" s="23">
        <v>4.8479999999999999</v>
      </c>
      <c r="S197" s="23">
        <v>4.5570000000000004</v>
      </c>
      <c r="T197" s="23">
        <v>5.1589999999999998</v>
      </c>
      <c r="U197" s="23">
        <v>5.0990000000000002</v>
      </c>
      <c r="V197" s="23">
        <v>5.0149999999999997</v>
      </c>
      <c r="W197" s="23">
        <v>4.992</v>
      </c>
      <c r="X197" s="23">
        <v>4.8840000000000003</v>
      </c>
      <c r="Y197" s="23">
        <v>4.88</v>
      </c>
      <c r="Z197" s="45"/>
      <c r="AA197" s="45"/>
      <c r="AB197" s="45"/>
      <c r="AC197" s="45"/>
      <c r="AD197" s="45"/>
      <c r="AE197" s="45"/>
      <c r="AF197" s="45"/>
      <c r="AH197" s="1">
        <f t="shared" si="133"/>
        <v>0.37800000000000011</v>
      </c>
      <c r="AI197" s="1">
        <f t="shared" si="135"/>
        <v>8.3999999999999631E-2</v>
      </c>
      <c r="AJ197" s="1">
        <f t="shared" si="136"/>
        <v>1.2999999999999901E-2</v>
      </c>
      <c r="AK197" s="1">
        <f t="shared" si="137"/>
        <v>-0.27799999999999958</v>
      </c>
      <c r="AL197" s="1">
        <f t="shared" si="138"/>
        <v>0.32399999999999984</v>
      </c>
      <c r="AM197" s="1">
        <f t="shared" si="139"/>
        <v>0.26400000000000023</v>
      </c>
      <c r="AN197" s="1">
        <f t="shared" si="140"/>
        <v>0.17999999999999972</v>
      </c>
      <c r="AO197" s="1">
        <f t="shared" si="141"/>
        <v>0.15700000000000003</v>
      </c>
      <c r="AP197" s="1">
        <f t="shared" si="142"/>
        <v>4.9000000000000377E-2</v>
      </c>
      <c r="AQ197" s="1">
        <f t="shared" si="143"/>
        <v>4.4999999999999929E-2</v>
      </c>
      <c r="AR197" s="1" t="str">
        <f t="shared" si="144"/>
        <v/>
      </c>
      <c r="AS197" s="1" t="str">
        <f t="shared" si="145"/>
        <v/>
      </c>
      <c r="AT197" s="1" t="str">
        <f t="shared" si="146"/>
        <v/>
      </c>
      <c r="AU197" s="1" t="str">
        <f t="shared" si="147"/>
        <v/>
      </c>
      <c r="AV197" s="1" t="str">
        <f t="shared" si="148"/>
        <v/>
      </c>
      <c r="AW197" s="1" t="str">
        <f t="shared" si="134"/>
        <v/>
      </c>
      <c r="AX197" s="1" t="str">
        <f t="shared" si="149"/>
        <v/>
      </c>
      <c r="AZ197" s="1">
        <f t="shared" si="151"/>
        <v>0.37800000000000011</v>
      </c>
      <c r="BA197" s="1">
        <f t="shared" si="152"/>
        <v>8.3999999999999631E-2</v>
      </c>
      <c r="BB197" s="1">
        <f t="shared" si="153"/>
        <v>1.2999999999999901E-2</v>
      </c>
      <c r="BC197" s="1">
        <f t="shared" si="154"/>
        <v>0.27799999999999958</v>
      </c>
      <c r="BD197" s="1">
        <f t="shared" si="155"/>
        <v>0.32399999999999984</v>
      </c>
      <c r="BE197" s="1">
        <f t="shared" si="156"/>
        <v>0.26400000000000023</v>
      </c>
      <c r="BF197" s="1">
        <f t="shared" si="157"/>
        <v>0.17999999999999972</v>
      </c>
      <c r="BG197" s="1">
        <f t="shared" si="158"/>
        <v>0.15700000000000003</v>
      </c>
      <c r="BH197" s="1">
        <f t="shared" si="159"/>
        <v>4.9000000000000377E-2</v>
      </c>
      <c r="BI197" s="1">
        <f t="shared" si="160"/>
        <v>4.4999999999999929E-2</v>
      </c>
      <c r="BJ197" s="1" t="str">
        <f t="shared" si="161"/>
        <v/>
      </c>
      <c r="BK197" s="1" t="str">
        <f t="shared" si="162"/>
        <v/>
      </c>
      <c r="BL197" s="1" t="str">
        <f t="shared" si="163"/>
        <v/>
      </c>
      <c r="BM197" s="1" t="str">
        <f t="shared" si="164"/>
        <v/>
      </c>
      <c r="BN197" s="1" t="str">
        <f t="shared" si="165"/>
        <v/>
      </c>
      <c r="BO197" s="1" t="str">
        <f t="shared" si="166"/>
        <v/>
      </c>
      <c r="BP197" s="1" t="str">
        <f t="shared" si="167"/>
        <v/>
      </c>
    </row>
    <row r="198" spans="1:68">
      <c r="A198" s="1">
        <f t="shared" si="97"/>
        <v>196</v>
      </c>
      <c r="B198" s="34"/>
      <c r="C198" s="1">
        <v>2</v>
      </c>
      <c r="D198" s="4">
        <f t="shared" si="150"/>
        <v>12</v>
      </c>
      <c r="E198" s="1" t="s">
        <v>546</v>
      </c>
      <c r="F198" s="1">
        <v>2</v>
      </c>
      <c r="G198" s="1" t="s">
        <v>16</v>
      </c>
      <c r="H198" s="1"/>
      <c r="I198" s="23">
        <v>8.9999999999999993E-3</v>
      </c>
      <c r="J198" s="40">
        <v>5.3390000000000004</v>
      </c>
      <c r="K198" s="23" t="s">
        <v>292</v>
      </c>
      <c r="L198" s="4" t="s">
        <v>15</v>
      </c>
      <c r="M198" s="23">
        <v>5.3689999999999998</v>
      </c>
      <c r="N198" s="23" t="s">
        <v>9</v>
      </c>
      <c r="O198" s="23"/>
      <c r="P198" s="23">
        <v>5.7030000000000003</v>
      </c>
      <c r="Q198" s="23">
        <v>5.4210000000000003</v>
      </c>
      <c r="R198" s="23">
        <v>5.4029999999999996</v>
      </c>
      <c r="S198" s="23">
        <v>5.1109999999999998</v>
      </c>
      <c r="T198" s="23">
        <v>5.63</v>
      </c>
      <c r="U198" s="23">
        <v>5.5759999999999996</v>
      </c>
      <c r="V198" s="23">
        <v>5.5229999999999997</v>
      </c>
      <c r="W198" s="23">
        <v>5.5039999999999996</v>
      </c>
      <c r="X198" s="23">
        <v>5.391</v>
      </c>
      <c r="Y198" s="23">
        <v>5.3869999999999996</v>
      </c>
      <c r="Z198" s="45"/>
      <c r="AA198" s="45"/>
      <c r="AB198" s="45"/>
      <c r="AC198" s="45"/>
      <c r="AD198" s="45"/>
      <c r="AE198" s="45"/>
      <c r="AF198" s="45"/>
      <c r="AH198" s="1">
        <f t="shared" si="133"/>
        <v>0.36399999999999988</v>
      </c>
      <c r="AI198" s="1">
        <f t="shared" si="135"/>
        <v>8.1999999999999851E-2</v>
      </c>
      <c r="AJ198" s="1">
        <f t="shared" si="136"/>
        <v>6.3999999999999169E-2</v>
      </c>
      <c r="AK198" s="1">
        <f t="shared" si="137"/>
        <v>-0.22800000000000065</v>
      </c>
      <c r="AL198" s="1">
        <f t="shared" si="138"/>
        <v>0.29099999999999948</v>
      </c>
      <c r="AM198" s="1">
        <f t="shared" si="139"/>
        <v>0.23699999999999921</v>
      </c>
      <c r="AN198" s="1">
        <f t="shared" si="140"/>
        <v>0.18399999999999928</v>
      </c>
      <c r="AO198" s="1">
        <f t="shared" si="141"/>
        <v>0.16499999999999915</v>
      </c>
      <c r="AP198" s="1">
        <f t="shared" si="142"/>
        <v>5.1999999999999602E-2</v>
      </c>
      <c r="AQ198" s="1">
        <f t="shared" si="143"/>
        <v>4.7999999999999154E-2</v>
      </c>
      <c r="AR198" s="1" t="str">
        <f t="shared" si="144"/>
        <v/>
      </c>
      <c r="AS198" s="1" t="str">
        <f t="shared" si="145"/>
        <v/>
      </c>
      <c r="AT198" s="1" t="str">
        <f t="shared" si="146"/>
        <v/>
      </c>
      <c r="AU198" s="1" t="str">
        <f t="shared" si="147"/>
        <v/>
      </c>
      <c r="AV198" s="1" t="str">
        <f t="shared" si="148"/>
        <v/>
      </c>
      <c r="AW198" s="1" t="str">
        <f t="shared" si="134"/>
        <v/>
      </c>
      <c r="AX198" s="1" t="str">
        <f t="shared" si="149"/>
        <v/>
      </c>
      <c r="AZ198" s="1">
        <f t="shared" si="151"/>
        <v>0.36399999999999988</v>
      </c>
      <c r="BA198" s="1">
        <f t="shared" si="152"/>
        <v>8.1999999999999851E-2</v>
      </c>
      <c r="BB198" s="1">
        <f t="shared" si="153"/>
        <v>6.3999999999999169E-2</v>
      </c>
      <c r="BC198" s="1">
        <f t="shared" si="154"/>
        <v>0.22800000000000065</v>
      </c>
      <c r="BD198" s="1">
        <f t="shared" si="155"/>
        <v>0.29099999999999948</v>
      </c>
      <c r="BE198" s="1">
        <f t="shared" si="156"/>
        <v>0.23699999999999921</v>
      </c>
      <c r="BF198" s="1">
        <f t="shared" si="157"/>
        <v>0.18399999999999928</v>
      </c>
      <c r="BG198" s="1">
        <f t="shared" si="158"/>
        <v>0.16499999999999915</v>
      </c>
      <c r="BH198" s="1">
        <f t="shared" si="159"/>
        <v>5.1999999999999602E-2</v>
      </c>
      <c r="BI198" s="1">
        <f t="shared" si="160"/>
        <v>4.7999999999999154E-2</v>
      </c>
      <c r="BJ198" s="1" t="str">
        <f t="shared" si="161"/>
        <v/>
      </c>
      <c r="BK198" s="1" t="str">
        <f t="shared" si="162"/>
        <v/>
      </c>
      <c r="BL198" s="1" t="str">
        <f t="shared" si="163"/>
        <v/>
      </c>
      <c r="BM198" s="1" t="str">
        <f t="shared" si="164"/>
        <v/>
      </c>
      <c r="BN198" s="1" t="str">
        <f t="shared" si="165"/>
        <v/>
      </c>
      <c r="BO198" s="1" t="str">
        <f t="shared" si="166"/>
        <v/>
      </c>
      <c r="BP198" s="1" t="str">
        <f t="shared" si="167"/>
        <v/>
      </c>
    </row>
    <row r="199" spans="1:68">
      <c r="A199" s="1">
        <f t="shared" si="97"/>
        <v>197</v>
      </c>
      <c r="B199" s="34"/>
      <c r="C199" s="1">
        <v>2</v>
      </c>
      <c r="D199" s="4">
        <f t="shared" si="150"/>
        <v>12</v>
      </c>
      <c r="E199" s="1" t="s">
        <v>544</v>
      </c>
      <c r="F199" s="1">
        <v>2</v>
      </c>
      <c r="G199" s="1" t="s">
        <v>229</v>
      </c>
      <c r="H199" s="1"/>
      <c r="I199" s="23">
        <v>4.0000000000000001E-3</v>
      </c>
      <c r="J199" s="40">
        <v>5.4210000000000003</v>
      </c>
      <c r="K199" s="23" t="s">
        <v>589</v>
      </c>
      <c r="L199" s="4" t="s">
        <v>15</v>
      </c>
      <c r="M199" s="23">
        <v>5.3949999999999996</v>
      </c>
      <c r="N199" s="23" t="s">
        <v>9</v>
      </c>
      <c r="O199" s="23"/>
      <c r="P199" s="23">
        <v>5.91</v>
      </c>
      <c r="Q199" s="23">
        <v>5.6379999999999999</v>
      </c>
      <c r="R199" s="23">
        <v>5.4539999999999997</v>
      </c>
      <c r="S199" s="23">
        <v>5.1349999999999998</v>
      </c>
      <c r="T199" s="23">
        <v>5.8550000000000004</v>
      </c>
      <c r="U199" s="23">
        <v>5.8150000000000004</v>
      </c>
      <c r="V199" s="23">
        <v>5.6689999999999996</v>
      </c>
      <c r="W199" s="23">
        <v>5.6550000000000002</v>
      </c>
      <c r="X199" s="23">
        <v>5.5069999999999997</v>
      </c>
      <c r="Y199" s="23">
        <v>5.5039999999999996</v>
      </c>
      <c r="Z199" s="45"/>
      <c r="AA199" s="45"/>
      <c r="AB199" s="45"/>
      <c r="AC199" s="45"/>
      <c r="AD199" s="45"/>
      <c r="AE199" s="45"/>
      <c r="AF199" s="45"/>
      <c r="AH199" s="1">
        <f t="shared" si="133"/>
        <v>0.48899999999999988</v>
      </c>
      <c r="AI199" s="1">
        <f t="shared" si="135"/>
        <v>0.21699999999999964</v>
      </c>
      <c r="AJ199" s="1">
        <f t="shared" si="136"/>
        <v>3.2999999999999474E-2</v>
      </c>
      <c r="AK199" s="1">
        <f t="shared" si="137"/>
        <v>-0.28600000000000048</v>
      </c>
      <c r="AL199" s="1">
        <f t="shared" si="138"/>
        <v>0.43400000000000016</v>
      </c>
      <c r="AM199" s="1">
        <f t="shared" si="139"/>
        <v>0.39400000000000013</v>
      </c>
      <c r="AN199" s="1">
        <f t="shared" si="140"/>
        <v>0.24799999999999933</v>
      </c>
      <c r="AO199" s="1">
        <f t="shared" si="141"/>
        <v>0.23399999999999999</v>
      </c>
      <c r="AP199" s="1">
        <f t="shared" si="142"/>
        <v>8.599999999999941E-2</v>
      </c>
      <c r="AQ199" s="1">
        <f t="shared" si="143"/>
        <v>8.2999999999999297E-2</v>
      </c>
      <c r="AR199" s="1" t="str">
        <f t="shared" si="144"/>
        <v/>
      </c>
      <c r="AS199" s="1" t="str">
        <f t="shared" si="145"/>
        <v/>
      </c>
      <c r="AT199" s="1" t="str">
        <f t="shared" si="146"/>
        <v/>
      </c>
      <c r="AU199" s="1" t="str">
        <f t="shared" si="147"/>
        <v/>
      </c>
      <c r="AV199" s="1" t="str">
        <f t="shared" si="148"/>
        <v/>
      </c>
      <c r="AW199" s="1" t="str">
        <f t="shared" si="134"/>
        <v/>
      </c>
      <c r="AX199" s="1" t="str">
        <f t="shared" si="149"/>
        <v/>
      </c>
      <c r="AZ199" s="1">
        <f t="shared" si="151"/>
        <v>0.48899999999999988</v>
      </c>
      <c r="BA199" s="1">
        <f t="shared" si="152"/>
        <v>0.21699999999999964</v>
      </c>
      <c r="BB199" s="1">
        <f t="shared" si="153"/>
        <v>3.2999999999999474E-2</v>
      </c>
      <c r="BC199" s="1">
        <f t="shared" si="154"/>
        <v>0.28600000000000048</v>
      </c>
      <c r="BD199" s="1">
        <f t="shared" si="155"/>
        <v>0.43400000000000016</v>
      </c>
      <c r="BE199" s="1">
        <f t="shared" si="156"/>
        <v>0.39400000000000013</v>
      </c>
      <c r="BF199" s="1">
        <f t="shared" si="157"/>
        <v>0.24799999999999933</v>
      </c>
      <c r="BG199" s="1">
        <f t="shared" si="158"/>
        <v>0.23399999999999999</v>
      </c>
      <c r="BH199" s="1">
        <f t="shared" si="159"/>
        <v>8.599999999999941E-2</v>
      </c>
      <c r="BI199" s="1">
        <f t="shared" si="160"/>
        <v>8.2999999999999297E-2</v>
      </c>
      <c r="BJ199" s="1" t="str">
        <f t="shared" si="161"/>
        <v/>
      </c>
      <c r="BK199" s="1" t="str">
        <f t="shared" si="162"/>
        <v/>
      </c>
      <c r="BL199" s="1" t="str">
        <f t="shared" si="163"/>
        <v/>
      </c>
      <c r="BM199" s="1" t="str">
        <f t="shared" si="164"/>
        <v/>
      </c>
      <c r="BN199" s="1" t="str">
        <f t="shared" si="165"/>
        <v/>
      </c>
      <c r="BO199" s="1" t="str">
        <f t="shared" si="166"/>
        <v/>
      </c>
      <c r="BP199" s="1" t="str">
        <f t="shared" si="167"/>
        <v/>
      </c>
    </row>
    <row r="200" spans="1:68">
      <c r="A200" s="1">
        <f t="shared" si="97"/>
        <v>198</v>
      </c>
      <c r="B200" s="34"/>
      <c r="C200" s="1">
        <v>2</v>
      </c>
      <c r="D200" s="4">
        <f t="shared" si="150"/>
        <v>12</v>
      </c>
      <c r="E200" s="1" t="s">
        <v>544</v>
      </c>
      <c r="F200" s="1">
        <v>2</v>
      </c>
      <c r="G200" s="1" t="s">
        <v>229</v>
      </c>
      <c r="H200" s="1"/>
      <c r="I200" s="23">
        <v>0.03</v>
      </c>
      <c r="J200" s="40">
        <v>5.7149999999999999</v>
      </c>
      <c r="K200" s="23" t="s">
        <v>292</v>
      </c>
      <c r="L200" s="4" t="s">
        <v>15</v>
      </c>
      <c r="M200" s="23">
        <v>5.72</v>
      </c>
      <c r="N200" s="23" t="s">
        <v>9</v>
      </c>
      <c r="O200" s="23"/>
      <c r="P200" s="23">
        <v>6.2160000000000002</v>
      </c>
      <c r="Q200" s="45"/>
      <c r="R200" s="23">
        <v>5.7670000000000003</v>
      </c>
      <c r="S200" s="23">
        <v>5.4290000000000003</v>
      </c>
      <c r="T200" s="23">
        <v>6.1</v>
      </c>
      <c r="U200" s="23">
        <v>6.12</v>
      </c>
      <c r="V200" s="23">
        <v>6.0339999999999998</v>
      </c>
      <c r="W200" s="23">
        <v>6.0620000000000003</v>
      </c>
      <c r="X200" s="23">
        <v>5.798</v>
      </c>
      <c r="Y200" s="23">
        <v>5.806</v>
      </c>
      <c r="Z200" s="45"/>
      <c r="AA200" s="45"/>
      <c r="AB200" s="45"/>
      <c r="AC200" s="45"/>
      <c r="AD200" s="45"/>
      <c r="AE200" s="45"/>
      <c r="AF200" s="45"/>
      <c r="AH200" s="1">
        <f t="shared" si="133"/>
        <v>0.50100000000000033</v>
      </c>
      <c r="AI200" s="1" t="str">
        <f t="shared" si="135"/>
        <v/>
      </c>
      <c r="AJ200" s="1">
        <f t="shared" si="136"/>
        <v>5.200000000000049E-2</v>
      </c>
      <c r="AK200" s="1">
        <f t="shared" si="137"/>
        <v>-0.28599999999999959</v>
      </c>
      <c r="AL200" s="1">
        <f t="shared" si="138"/>
        <v>0.38499999999999979</v>
      </c>
      <c r="AM200" s="1">
        <f t="shared" si="139"/>
        <v>0.40500000000000025</v>
      </c>
      <c r="AN200" s="1">
        <f t="shared" si="140"/>
        <v>0.31899999999999995</v>
      </c>
      <c r="AO200" s="1">
        <f t="shared" si="141"/>
        <v>0.34700000000000042</v>
      </c>
      <c r="AP200" s="1">
        <f t="shared" si="142"/>
        <v>8.3000000000000185E-2</v>
      </c>
      <c r="AQ200" s="1">
        <f t="shared" si="143"/>
        <v>9.1000000000000192E-2</v>
      </c>
      <c r="AR200" s="1" t="str">
        <f t="shared" si="144"/>
        <v/>
      </c>
      <c r="AS200" s="1" t="str">
        <f t="shared" si="145"/>
        <v/>
      </c>
      <c r="AT200" s="1" t="str">
        <f t="shared" si="146"/>
        <v/>
      </c>
      <c r="AU200" s="1" t="str">
        <f t="shared" si="147"/>
        <v/>
      </c>
      <c r="AV200" s="1" t="str">
        <f t="shared" si="148"/>
        <v/>
      </c>
      <c r="AW200" s="1" t="str">
        <f t="shared" si="134"/>
        <v/>
      </c>
      <c r="AX200" s="1" t="str">
        <f t="shared" si="149"/>
        <v/>
      </c>
      <c r="AZ200" s="1">
        <f t="shared" si="151"/>
        <v>0.50100000000000033</v>
      </c>
      <c r="BA200" s="1" t="str">
        <f t="shared" si="152"/>
        <v/>
      </c>
      <c r="BB200" s="1">
        <f t="shared" si="153"/>
        <v>5.200000000000049E-2</v>
      </c>
      <c r="BC200" s="1">
        <f t="shared" si="154"/>
        <v>0.28599999999999959</v>
      </c>
      <c r="BD200" s="1">
        <f t="shared" si="155"/>
        <v>0.38499999999999979</v>
      </c>
      <c r="BE200" s="1">
        <f t="shared" si="156"/>
        <v>0.40500000000000025</v>
      </c>
      <c r="BF200" s="1">
        <f t="shared" si="157"/>
        <v>0.31899999999999995</v>
      </c>
      <c r="BG200" s="1">
        <f t="shared" si="158"/>
        <v>0.34700000000000042</v>
      </c>
      <c r="BH200" s="1">
        <f t="shared" si="159"/>
        <v>8.3000000000000185E-2</v>
      </c>
      <c r="BI200" s="1">
        <f t="shared" si="160"/>
        <v>9.1000000000000192E-2</v>
      </c>
      <c r="BJ200" s="1" t="str">
        <f t="shared" si="161"/>
        <v/>
      </c>
      <c r="BK200" s="1" t="str">
        <f t="shared" si="162"/>
        <v/>
      </c>
      <c r="BL200" s="1" t="str">
        <f t="shared" si="163"/>
        <v/>
      </c>
      <c r="BM200" s="1" t="str">
        <f t="shared" si="164"/>
        <v/>
      </c>
      <c r="BN200" s="1" t="str">
        <f t="shared" si="165"/>
        <v/>
      </c>
      <c r="BO200" s="1" t="str">
        <f t="shared" si="166"/>
        <v/>
      </c>
      <c r="BP200" s="1" t="str">
        <f t="shared" si="167"/>
        <v/>
      </c>
    </row>
    <row r="201" spans="1:68">
      <c r="A201" s="1">
        <f t="shared" si="97"/>
        <v>199</v>
      </c>
      <c r="B201" s="34"/>
      <c r="C201" s="1">
        <v>2</v>
      </c>
      <c r="D201" s="4">
        <f t="shared" si="150"/>
        <v>12</v>
      </c>
      <c r="E201" s="1" t="s">
        <v>544</v>
      </c>
      <c r="F201" s="1">
        <v>2</v>
      </c>
      <c r="G201" s="1" t="s">
        <v>13</v>
      </c>
      <c r="H201" s="1"/>
      <c r="I201" s="23">
        <v>6.0000000000000001E-3</v>
      </c>
      <c r="J201" s="54">
        <v>5.9580000000000002</v>
      </c>
      <c r="K201" s="23" t="s">
        <v>596</v>
      </c>
      <c r="L201" s="10" t="s">
        <v>128</v>
      </c>
      <c r="M201" s="23">
        <v>6.0060000000000002</v>
      </c>
      <c r="N201" s="23" t="s">
        <v>9</v>
      </c>
      <c r="O201" s="23"/>
      <c r="P201" s="45"/>
      <c r="Q201" s="45"/>
      <c r="R201" s="45"/>
      <c r="S201" s="45"/>
      <c r="T201" s="45"/>
      <c r="U201" s="45"/>
      <c r="V201" s="23">
        <v>6.4139999999999997</v>
      </c>
      <c r="W201" s="23">
        <v>6.4459999999999997</v>
      </c>
      <c r="X201" s="23">
        <v>6.125</v>
      </c>
      <c r="Y201" s="23">
        <v>6.1310000000000002</v>
      </c>
      <c r="Z201" s="45"/>
      <c r="AA201" s="45"/>
      <c r="AB201" s="45"/>
      <c r="AC201" s="45"/>
      <c r="AD201" s="45"/>
      <c r="AE201" s="45"/>
      <c r="AF201" s="45"/>
      <c r="AH201" s="1" t="str">
        <f t="shared" si="133"/>
        <v/>
      </c>
      <c r="AI201" s="1" t="str">
        <f t="shared" si="135"/>
        <v/>
      </c>
      <c r="AJ201" s="1" t="str">
        <f t="shared" si="136"/>
        <v/>
      </c>
      <c r="AK201" s="1" t="str">
        <f t="shared" si="137"/>
        <v/>
      </c>
      <c r="AL201" s="1" t="str">
        <f t="shared" si="138"/>
        <v/>
      </c>
      <c r="AM201" s="1" t="str">
        <f t="shared" si="139"/>
        <v/>
      </c>
      <c r="AN201" s="1" t="str">
        <f t="shared" si="140"/>
        <v/>
      </c>
      <c r="AO201" s="1" t="str">
        <f t="shared" si="141"/>
        <v/>
      </c>
      <c r="AP201" s="1" t="str">
        <f t="shared" si="142"/>
        <v/>
      </c>
      <c r="AQ201" s="1" t="str">
        <f t="shared" si="143"/>
        <v/>
      </c>
      <c r="AR201" s="1" t="str">
        <f t="shared" si="144"/>
        <v/>
      </c>
      <c r="AS201" s="1" t="str">
        <f t="shared" si="145"/>
        <v/>
      </c>
      <c r="AT201" s="1" t="str">
        <f t="shared" si="146"/>
        <v/>
      </c>
      <c r="AU201" s="1" t="str">
        <f t="shared" si="147"/>
        <v/>
      </c>
      <c r="AV201" s="1" t="str">
        <f t="shared" si="148"/>
        <v/>
      </c>
      <c r="AW201" s="1" t="str">
        <f t="shared" si="134"/>
        <v/>
      </c>
      <c r="AX201" s="1" t="str">
        <f t="shared" si="149"/>
        <v/>
      </c>
      <c r="AZ201" s="1" t="str">
        <f t="shared" si="151"/>
        <v/>
      </c>
      <c r="BA201" s="1" t="str">
        <f t="shared" si="152"/>
        <v/>
      </c>
      <c r="BB201" s="1" t="str">
        <f t="shared" si="153"/>
        <v/>
      </c>
      <c r="BC201" s="1" t="str">
        <f t="shared" si="154"/>
        <v/>
      </c>
      <c r="BD201" s="1" t="str">
        <f t="shared" si="155"/>
        <v/>
      </c>
      <c r="BE201" s="1" t="str">
        <f t="shared" si="156"/>
        <v/>
      </c>
      <c r="BF201" s="1" t="str">
        <f t="shared" si="157"/>
        <v/>
      </c>
      <c r="BG201" s="1" t="str">
        <f t="shared" si="158"/>
        <v/>
      </c>
      <c r="BH201" s="1" t="str">
        <f t="shared" si="159"/>
        <v/>
      </c>
      <c r="BI201" s="1" t="str">
        <f t="shared" si="160"/>
        <v/>
      </c>
      <c r="BJ201" s="1" t="str">
        <f t="shared" si="161"/>
        <v/>
      </c>
      <c r="BK201" s="1" t="str">
        <f t="shared" si="162"/>
        <v/>
      </c>
      <c r="BL201" s="1" t="str">
        <f t="shared" si="163"/>
        <v/>
      </c>
      <c r="BM201" s="1" t="str">
        <f t="shared" si="164"/>
        <v/>
      </c>
      <c r="BN201" s="1" t="str">
        <f t="shared" si="165"/>
        <v/>
      </c>
      <c r="BO201" s="1" t="str">
        <f t="shared" si="166"/>
        <v/>
      </c>
      <c r="BP201" s="1" t="str">
        <f t="shared" si="167"/>
        <v/>
      </c>
    </row>
    <row r="202" spans="1:68">
      <c r="A202" s="1">
        <f t="shared" si="97"/>
        <v>200</v>
      </c>
      <c r="B202" s="34"/>
      <c r="C202" s="1">
        <v>2</v>
      </c>
      <c r="D202" s="4">
        <f t="shared" si="150"/>
        <v>12</v>
      </c>
      <c r="E202" s="1" t="s">
        <v>545</v>
      </c>
      <c r="F202" s="1">
        <v>4</v>
      </c>
      <c r="G202" s="1" t="s">
        <v>13</v>
      </c>
      <c r="H202" s="1"/>
      <c r="I202" s="123"/>
      <c r="J202" s="54">
        <v>5.1210000000000004</v>
      </c>
      <c r="K202" s="23" t="s">
        <v>292</v>
      </c>
      <c r="L202" s="10" t="s">
        <v>128</v>
      </c>
      <c r="M202" s="23">
        <v>5.1379999999999999</v>
      </c>
      <c r="N202" s="23" t="s">
        <v>9</v>
      </c>
      <c r="O202" s="23"/>
      <c r="P202" s="23">
        <v>5.758</v>
      </c>
      <c r="Q202" s="23">
        <v>5.84</v>
      </c>
      <c r="R202" s="23">
        <v>5.1210000000000004</v>
      </c>
      <c r="S202" s="23">
        <v>4.7069999999999999</v>
      </c>
      <c r="T202" s="23">
        <v>5.6639999999999997</v>
      </c>
      <c r="U202" s="23">
        <v>5.6849999999999996</v>
      </c>
      <c r="V202" s="23">
        <v>5.5529999999999999</v>
      </c>
      <c r="W202" s="23">
        <v>5.5730000000000004</v>
      </c>
      <c r="X202" s="23">
        <v>5.3150000000000004</v>
      </c>
      <c r="Y202" s="23">
        <v>5.3140000000000001</v>
      </c>
      <c r="Z202" s="45"/>
      <c r="AA202" s="45"/>
      <c r="AB202" s="45"/>
      <c r="AC202" s="45"/>
      <c r="AD202" s="45"/>
      <c r="AE202" s="45"/>
      <c r="AF202" s="45"/>
      <c r="AH202" s="1" t="str">
        <f t="shared" si="133"/>
        <v/>
      </c>
      <c r="AI202" s="1" t="str">
        <f t="shared" si="135"/>
        <v/>
      </c>
      <c r="AJ202" s="1" t="str">
        <f t="shared" si="136"/>
        <v/>
      </c>
      <c r="AK202" s="1" t="str">
        <f t="shared" si="137"/>
        <v/>
      </c>
      <c r="AL202" s="1" t="str">
        <f t="shared" si="138"/>
        <v/>
      </c>
      <c r="AM202" s="1" t="str">
        <f t="shared" si="139"/>
        <v/>
      </c>
      <c r="AN202" s="1" t="str">
        <f t="shared" si="140"/>
        <v/>
      </c>
      <c r="AO202" s="1" t="str">
        <f t="shared" si="141"/>
        <v/>
      </c>
      <c r="AP202" s="1" t="str">
        <f t="shared" si="142"/>
        <v/>
      </c>
      <c r="AQ202" s="1" t="str">
        <f t="shared" si="143"/>
        <v/>
      </c>
      <c r="AR202" s="1" t="str">
        <f t="shared" si="144"/>
        <v/>
      </c>
      <c r="AS202" s="1" t="str">
        <f t="shared" si="145"/>
        <v/>
      </c>
      <c r="AT202" s="1" t="str">
        <f t="shared" si="146"/>
        <v/>
      </c>
      <c r="AU202" s="1" t="str">
        <f t="shared" si="147"/>
        <v/>
      </c>
      <c r="AV202" s="1" t="str">
        <f t="shared" si="148"/>
        <v/>
      </c>
      <c r="AW202" s="1" t="str">
        <f t="shared" si="134"/>
        <v/>
      </c>
      <c r="AX202" s="1" t="str">
        <f t="shared" si="149"/>
        <v/>
      </c>
      <c r="AZ202" s="1" t="str">
        <f t="shared" si="151"/>
        <v/>
      </c>
      <c r="BA202" s="1" t="str">
        <f t="shared" si="152"/>
        <v/>
      </c>
      <c r="BB202" s="1" t="str">
        <f t="shared" si="153"/>
        <v/>
      </c>
      <c r="BC202" s="1" t="str">
        <f t="shared" si="154"/>
        <v/>
      </c>
      <c r="BD202" s="1" t="str">
        <f t="shared" si="155"/>
        <v/>
      </c>
      <c r="BE202" s="1" t="str">
        <f t="shared" si="156"/>
        <v/>
      </c>
      <c r="BF202" s="1" t="str">
        <f t="shared" si="157"/>
        <v/>
      </c>
      <c r="BG202" s="1" t="str">
        <f t="shared" si="158"/>
        <v/>
      </c>
      <c r="BH202" s="1" t="str">
        <f t="shared" si="159"/>
        <v/>
      </c>
      <c r="BI202" s="1" t="str">
        <f t="shared" si="160"/>
        <v/>
      </c>
      <c r="BJ202" s="1" t="str">
        <f t="shared" si="161"/>
        <v/>
      </c>
      <c r="BK202" s="1" t="str">
        <f t="shared" si="162"/>
        <v/>
      </c>
      <c r="BL202" s="1" t="str">
        <f t="shared" si="163"/>
        <v/>
      </c>
      <c r="BM202" s="1" t="str">
        <f t="shared" si="164"/>
        <v/>
      </c>
      <c r="BN202" s="1" t="str">
        <f t="shared" si="165"/>
        <v/>
      </c>
      <c r="BO202" s="1" t="str">
        <f t="shared" si="166"/>
        <v/>
      </c>
      <c r="BP202" s="1" t="str">
        <f t="shared" si="167"/>
        <v/>
      </c>
    </row>
    <row r="203" spans="1:68">
      <c r="A203" s="1">
        <f t="shared" si="97"/>
        <v>201</v>
      </c>
      <c r="B203" s="34"/>
      <c r="C203" s="1">
        <v>2</v>
      </c>
      <c r="D203" s="4">
        <f t="shared" si="150"/>
        <v>12</v>
      </c>
      <c r="E203" s="1" t="s">
        <v>545</v>
      </c>
      <c r="F203" s="1">
        <v>4</v>
      </c>
      <c r="G203" s="1" t="s">
        <v>13</v>
      </c>
      <c r="H203" s="1"/>
      <c r="I203" s="123"/>
      <c r="J203" s="54">
        <v>5.7629999999999999</v>
      </c>
      <c r="K203" s="23" t="s">
        <v>292</v>
      </c>
      <c r="L203" s="10" t="s">
        <v>128</v>
      </c>
      <c r="M203" s="23">
        <v>5.8090000000000002</v>
      </c>
      <c r="N203" s="23" t="s">
        <v>9</v>
      </c>
      <c r="O203" s="23"/>
      <c r="P203" s="45"/>
      <c r="Q203" s="45"/>
      <c r="R203" s="45"/>
      <c r="S203" s="45"/>
      <c r="T203" s="45"/>
      <c r="U203" s="45"/>
      <c r="V203" s="23">
        <v>6.14</v>
      </c>
      <c r="W203" s="23">
        <v>6.1680000000000001</v>
      </c>
      <c r="X203" s="23">
        <v>5.9109999999999996</v>
      </c>
      <c r="Y203" s="23">
        <v>5.9160000000000004</v>
      </c>
      <c r="Z203" s="45"/>
      <c r="AA203" s="45"/>
      <c r="AB203" s="45"/>
      <c r="AC203" s="45"/>
      <c r="AD203" s="45"/>
      <c r="AE203" s="45"/>
      <c r="AF203" s="45"/>
      <c r="AH203" s="1" t="str">
        <f t="shared" si="133"/>
        <v/>
      </c>
      <c r="AI203" s="1" t="str">
        <f t="shared" si="135"/>
        <v/>
      </c>
      <c r="AJ203" s="1" t="str">
        <f t="shared" si="136"/>
        <v/>
      </c>
      <c r="AK203" s="1" t="str">
        <f t="shared" si="137"/>
        <v/>
      </c>
      <c r="AL203" s="1" t="str">
        <f t="shared" si="138"/>
        <v/>
      </c>
      <c r="AM203" s="1" t="str">
        <f t="shared" si="139"/>
        <v/>
      </c>
      <c r="AN203" s="1" t="str">
        <f t="shared" si="140"/>
        <v/>
      </c>
      <c r="AO203" s="1" t="str">
        <f t="shared" si="141"/>
        <v/>
      </c>
      <c r="AP203" s="1" t="str">
        <f t="shared" si="142"/>
        <v/>
      </c>
      <c r="AQ203" s="1" t="str">
        <f t="shared" si="143"/>
        <v/>
      </c>
      <c r="AR203" s="1" t="str">
        <f t="shared" si="144"/>
        <v/>
      </c>
      <c r="AS203" s="1" t="str">
        <f t="shared" si="145"/>
        <v/>
      </c>
      <c r="AT203" s="1" t="str">
        <f t="shared" si="146"/>
        <v/>
      </c>
      <c r="AU203" s="1" t="str">
        <f t="shared" si="147"/>
        <v/>
      </c>
      <c r="AV203" s="1" t="str">
        <f t="shared" si="148"/>
        <v/>
      </c>
      <c r="AW203" s="1" t="str">
        <f t="shared" si="134"/>
        <v/>
      </c>
      <c r="AX203" s="1" t="str">
        <f t="shared" si="149"/>
        <v/>
      </c>
      <c r="AZ203" s="1" t="str">
        <f t="shared" si="151"/>
        <v/>
      </c>
      <c r="BA203" s="1" t="str">
        <f t="shared" si="152"/>
        <v/>
      </c>
      <c r="BB203" s="1" t="str">
        <f t="shared" si="153"/>
        <v/>
      </c>
      <c r="BC203" s="1" t="str">
        <f t="shared" si="154"/>
        <v/>
      </c>
      <c r="BD203" s="1" t="str">
        <f t="shared" si="155"/>
        <v/>
      </c>
      <c r="BE203" s="1" t="str">
        <f t="shared" si="156"/>
        <v/>
      </c>
      <c r="BF203" s="1" t="str">
        <f t="shared" si="157"/>
        <v/>
      </c>
      <c r="BG203" s="1" t="str">
        <f t="shared" si="158"/>
        <v/>
      </c>
      <c r="BH203" s="1" t="str">
        <f t="shared" si="159"/>
        <v/>
      </c>
      <c r="BI203" s="1" t="str">
        <f t="shared" si="160"/>
        <v/>
      </c>
      <c r="BJ203" s="1" t="str">
        <f t="shared" si="161"/>
        <v/>
      </c>
      <c r="BK203" s="1" t="str">
        <f t="shared" si="162"/>
        <v/>
      </c>
      <c r="BL203" s="1" t="str">
        <f t="shared" si="163"/>
        <v/>
      </c>
      <c r="BM203" s="1" t="str">
        <f t="shared" si="164"/>
        <v/>
      </c>
      <c r="BN203" s="1" t="str">
        <f t="shared" si="165"/>
        <v/>
      </c>
      <c r="BO203" s="1" t="str">
        <f t="shared" si="166"/>
        <v/>
      </c>
      <c r="BP203" s="1" t="str">
        <f t="shared" si="167"/>
        <v/>
      </c>
    </row>
    <row r="204" spans="1:68">
      <c r="A204" s="1">
        <f t="shared" si="97"/>
        <v>202</v>
      </c>
      <c r="B204" s="34"/>
      <c r="C204" s="1">
        <v>2</v>
      </c>
      <c r="D204" s="4">
        <f t="shared" si="150"/>
        <v>12</v>
      </c>
      <c r="E204" s="1" t="s">
        <v>547</v>
      </c>
      <c r="F204" s="1">
        <v>4</v>
      </c>
      <c r="G204" s="1" t="s">
        <v>229</v>
      </c>
      <c r="H204" s="1"/>
      <c r="I204" s="123"/>
      <c r="J204" s="54">
        <v>5.7869999999999999</v>
      </c>
      <c r="K204" s="23" t="s">
        <v>292</v>
      </c>
      <c r="L204" s="10" t="s">
        <v>128</v>
      </c>
      <c r="M204" s="23">
        <v>5.774</v>
      </c>
      <c r="N204" s="23" t="s">
        <v>9</v>
      </c>
      <c r="O204" s="23"/>
      <c r="P204" s="23">
        <v>6.6909999999999998</v>
      </c>
      <c r="Q204" s="23">
        <v>6.7080000000000002</v>
      </c>
      <c r="R204" s="23">
        <v>5.7750000000000004</v>
      </c>
      <c r="S204" s="23">
        <v>5.3250000000000002</v>
      </c>
      <c r="T204" s="23">
        <v>6.5439999999999996</v>
      </c>
      <c r="U204" s="23">
        <v>6.6079999999999997</v>
      </c>
      <c r="V204" s="23">
        <v>6.3879999999999999</v>
      </c>
      <c r="W204" s="23">
        <v>6.4080000000000004</v>
      </c>
      <c r="X204" s="23">
        <v>6.0510000000000002</v>
      </c>
      <c r="Y204" s="23">
        <v>6.0519999999999996</v>
      </c>
      <c r="Z204" s="45"/>
      <c r="AA204" s="45"/>
      <c r="AB204" s="45"/>
      <c r="AC204" s="45"/>
      <c r="AD204" s="45"/>
      <c r="AE204" s="45"/>
      <c r="AF204" s="45"/>
      <c r="AH204" s="1" t="str">
        <f t="shared" si="133"/>
        <v/>
      </c>
      <c r="AI204" s="1" t="str">
        <f t="shared" si="135"/>
        <v/>
      </c>
      <c r="AJ204" s="1" t="str">
        <f t="shared" si="136"/>
        <v/>
      </c>
      <c r="AK204" s="1" t="str">
        <f t="shared" si="137"/>
        <v/>
      </c>
      <c r="AL204" s="1" t="str">
        <f t="shared" si="138"/>
        <v/>
      </c>
      <c r="AM204" s="1" t="str">
        <f t="shared" si="139"/>
        <v/>
      </c>
      <c r="AN204" s="1" t="str">
        <f t="shared" si="140"/>
        <v/>
      </c>
      <c r="AO204" s="1" t="str">
        <f t="shared" si="141"/>
        <v/>
      </c>
      <c r="AP204" s="1" t="str">
        <f t="shared" si="142"/>
        <v/>
      </c>
      <c r="AQ204" s="1" t="str">
        <f t="shared" si="143"/>
        <v/>
      </c>
      <c r="AR204" s="1" t="str">
        <f t="shared" si="144"/>
        <v/>
      </c>
      <c r="AS204" s="1" t="str">
        <f t="shared" si="145"/>
        <v/>
      </c>
      <c r="AT204" s="1" t="str">
        <f t="shared" si="146"/>
        <v/>
      </c>
      <c r="AU204" s="1" t="str">
        <f t="shared" si="147"/>
        <v/>
      </c>
      <c r="AV204" s="1" t="str">
        <f t="shared" si="148"/>
        <v/>
      </c>
      <c r="AW204" s="1" t="str">
        <f t="shared" si="134"/>
        <v/>
      </c>
      <c r="AX204" s="1" t="str">
        <f t="shared" si="149"/>
        <v/>
      </c>
      <c r="AZ204" s="1" t="str">
        <f t="shared" si="151"/>
        <v/>
      </c>
      <c r="BA204" s="1" t="str">
        <f t="shared" si="152"/>
        <v/>
      </c>
      <c r="BB204" s="1" t="str">
        <f t="shared" si="153"/>
        <v/>
      </c>
      <c r="BC204" s="1" t="str">
        <f t="shared" si="154"/>
        <v/>
      </c>
      <c r="BD204" s="1" t="str">
        <f t="shared" si="155"/>
        <v/>
      </c>
      <c r="BE204" s="1" t="str">
        <f t="shared" si="156"/>
        <v/>
      </c>
      <c r="BF204" s="1" t="str">
        <f t="shared" si="157"/>
        <v/>
      </c>
      <c r="BG204" s="1" t="str">
        <f t="shared" si="158"/>
        <v/>
      </c>
      <c r="BH204" s="1" t="str">
        <f t="shared" si="159"/>
        <v/>
      </c>
      <c r="BI204" s="1" t="str">
        <f t="shared" si="160"/>
        <v/>
      </c>
      <c r="BJ204" s="1" t="str">
        <f t="shared" si="161"/>
        <v/>
      </c>
      <c r="BK204" s="1" t="str">
        <f t="shared" si="162"/>
        <v/>
      </c>
      <c r="BL204" s="1" t="str">
        <f t="shared" si="163"/>
        <v/>
      </c>
      <c r="BM204" s="1" t="str">
        <f t="shared" si="164"/>
        <v/>
      </c>
      <c r="BN204" s="1" t="str">
        <f t="shared" si="165"/>
        <v/>
      </c>
      <c r="BO204" s="1" t="str">
        <f t="shared" si="166"/>
        <v/>
      </c>
      <c r="BP204" s="1" t="str">
        <f t="shared" si="167"/>
        <v/>
      </c>
    </row>
    <row r="205" spans="1:68">
      <c r="A205" s="1">
        <f t="shared" si="97"/>
        <v>203</v>
      </c>
      <c r="B205" s="34"/>
      <c r="C205" s="1">
        <v>2</v>
      </c>
      <c r="D205" s="4">
        <f t="shared" si="150"/>
        <v>12</v>
      </c>
      <c r="E205" s="1" t="s">
        <v>547</v>
      </c>
      <c r="F205" s="1">
        <v>4</v>
      </c>
      <c r="G205" s="1" t="s">
        <v>13</v>
      </c>
      <c r="H205" s="1"/>
      <c r="I205" s="123"/>
      <c r="J205" s="54">
        <v>6.0529999999999999</v>
      </c>
      <c r="K205" s="23" t="s">
        <v>292</v>
      </c>
      <c r="L205" s="10" t="s">
        <v>128</v>
      </c>
      <c r="M205" s="23">
        <v>6.0570000000000004</v>
      </c>
      <c r="N205" s="23" t="s">
        <v>9</v>
      </c>
      <c r="O205" s="23"/>
      <c r="P205" s="23">
        <v>6.5640000000000001</v>
      </c>
      <c r="Q205" s="23">
        <v>6.5620000000000003</v>
      </c>
      <c r="R205" s="23">
        <v>5.9050000000000002</v>
      </c>
      <c r="S205" s="23">
        <v>5.601</v>
      </c>
      <c r="T205" s="23">
        <v>6.5830000000000002</v>
      </c>
      <c r="U205" s="23">
        <v>6.57</v>
      </c>
      <c r="V205" s="23">
        <v>6.4359999999999999</v>
      </c>
      <c r="W205" s="23">
        <v>6.4459999999999997</v>
      </c>
      <c r="X205" s="23">
        <v>6.2469999999999999</v>
      </c>
      <c r="Y205" s="23">
        <v>6.2329999999999997</v>
      </c>
      <c r="Z205" s="45"/>
      <c r="AA205" s="45"/>
      <c r="AB205" s="45"/>
      <c r="AC205" s="45"/>
      <c r="AD205" s="45"/>
      <c r="AE205" s="45"/>
      <c r="AF205" s="45"/>
      <c r="AH205" s="1" t="str">
        <f t="shared" si="133"/>
        <v/>
      </c>
      <c r="AI205" s="1" t="str">
        <f t="shared" si="135"/>
        <v/>
      </c>
      <c r="AJ205" s="1" t="str">
        <f t="shared" si="136"/>
        <v/>
      </c>
      <c r="AK205" s="1" t="str">
        <f t="shared" si="137"/>
        <v/>
      </c>
      <c r="AL205" s="1" t="str">
        <f t="shared" si="138"/>
        <v/>
      </c>
      <c r="AM205" s="1" t="str">
        <f t="shared" si="139"/>
        <v/>
      </c>
      <c r="AN205" s="1" t="str">
        <f t="shared" si="140"/>
        <v/>
      </c>
      <c r="AO205" s="1" t="str">
        <f t="shared" si="141"/>
        <v/>
      </c>
      <c r="AP205" s="1" t="str">
        <f t="shared" si="142"/>
        <v/>
      </c>
      <c r="AQ205" s="1" t="str">
        <f t="shared" si="143"/>
        <v/>
      </c>
      <c r="AR205" s="1" t="str">
        <f t="shared" si="144"/>
        <v/>
      </c>
      <c r="AS205" s="1" t="str">
        <f t="shared" si="145"/>
        <v/>
      </c>
      <c r="AT205" s="1" t="str">
        <f t="shared" si="146"/>
        <v/>
      </c>
      <c r="AU205" s="1" t="str">
        <f t="shared" si="147"/>
        <v/>
      </c>
      <c r="AV205" s="1" t="str">
        <f t="shared" si="148"/>
        <v/>
      </c>
      <c r="AW205" s="1" t="str">
        <f t="shared" si="134"/>
        <v/>
      </c>
      <c r="AX205" s="1" t="str">
        <f t="shared" si="149"/>
        <v/>
      </c>
      <c r="AZ205" s="1" t="str">
        <f t="shared" si="151"/>
        <v/>
      </c>
      <c r="BA205" s="1" t="str">
        <f t="shared" si="152"/>
        <v/>
      </c>
      <c r="BB205" s="1" t="str">
        <f t="shared" si="153"/>
        <v/>
      </c>
      <c r="BC205" s="1" t="str">
        <f t="shared" si="154"/>
        <v/>
      </c>
      <c r="BD205" s="1" t="str">
        <f t="shared" si="155"/>
        <v/>
      </c>
      <c r="BE205" s="1" t="str">
        <f t="shared" si="156"/>
        <v/>
      </c>
      <c r="BF205" s="1" t="str">
        <f t="shared" si="157"/>
        <v/>
      </c>
      <c r="BG205" s="1" t="str">
        <f t="shared" si="158"/>
        <v/>
      </c>
      <c r="BH205" s="1" t="str">
        <f t="shared" si="159"/>
        <v/>
      </c>
      <c r="BI205" s="1" t="str">
        <f t="shared" si="160"/>
        <v/>
      </c>
      <c r="BJ205" s="1" t="str">
        <f t="shared" si="161"/>
        <v/>
      </c>
      <c r="BK205" s="1" t="str">
        <f t="shared" si="162"/>
        <v/>
      </c>
      <c r="BL205" s="1" t="str">
        <f t="shared" si="163"/>
        <v/>
      </c>
      <c r="BM205" s="1" t="str">
        <f t="shared" si="164"/>
        <v/>
      </c>
      <c r="BN205" s="1" t="str">
        <f t="shared" si="165"/>
        <v/>
      </c>
      <c r="BO205" s="1" t="str">
        <f t="shared" si="166"/>
        <v/>
      </c>
      <c r="BP205" s="1" t="str">
        <f t="shared" si="167"/>
        <v/>
      </c>
    </row>
    <row r="206" spans="1:68">
      <c r="A206" s="1">
        <f t="shared" si="97"/>
        <v>204</v>
      </c>
      <c r="B206" s="34" t="s">
        <v>582</v>
      </c>
      <c r="C206" s="1">
        <v>2</v>
      </c>
      <c r="D206" s="4">
        <f t="shared" si="150"/>
        <v>12</v>
      </c>
      <c r="E206" s="1" t="s">
        <v>583</v>
      </c>
      <c r="F206" s="1">
        <v>2</v>
      </c>
      <c r="G206" s="1" t="s">
        <v>13</v>
      </c>
      <c r="H206" s="1"/>
      <c r="I206" s="23">
        <v>4.0000000000000001E-3</v>
      </c>
      <c r="J206" s="40">
        <v>1.323</v>
      </c>
      <c r="K206" s="23" t="s">
        <v>120</v>
      </c>
      <c r="L206" s="23" t="s">
        <v>15</v>
      </c>
      <c r="M206" s="23">
        <v>1.3169999999999999</v>
      </c>
      <c r="N206" s="23" t="s">
        <v>206</v>
      </c>
      <c r="O206" s="23"/>
      <c r="P206" s="6">
        <v>1.915</v>
      </c>
      <c r="Q206" s="6">
        <v>1.629</v>
      </c>
      <c r="R206" s="6">
        <v>0.40300000000000002</v>
      </c>
      <c r="S206" s="6">
        <f>-0.134</f>
        <v>-0.13400000000000001</v>
      </c>
      <c r="T206" s="6">
        <v>2.09</v>
      </c>
      <c r="U206" s="6">
        <v>2.1219999999999999</v>
      </c>
      <c r="V206" s="6">
        <v>1.4019999999999999</v>
      </c>
      <c r="W206" s="6">
        <v>1.381</v>
      </c>
      <c r="X206" s="6">
        <v>1.3109999999999999</v>
      </c>
      <c r="Y206" s="6">
        <v>1.2949999999999999</v>
      </c>
      <c r="Z206" s="65">
        <v>1.367</v>
      </c>
      <c r="AA206" s="65">
        <v>1.482</v>
      </c>
      <c r="AB206" s="65">
        <v>1.4370000000000001</v>
      </c>
      <c r="AC206" s="65">
        <v>1.3560000000000001</v>
      </c>
      <c r="AD206" s="65">
        <v>1.35</v>
      </c>
      <c r="AE206" s="65">
        <v>1.343</v>
      </c>
      <c r="AF206" s="131">
        <v>1.3460000000000001</v>
      </c>
      <c r="AH206" s="1">
        <f t="shared" si="133"/>
        <v>0.59200000000000008</v>
      </c>
      <c r="AI206" s="1">
        <f t="shared" si="135"/>
        <v>0.30600000000000005</v>
      </c>
      <c r="AJ206" s="1">
        <f t="shared" si="136"/>
        <v>-0.91999999999999993</v>
      </c>
      <c r="AK206" s="1">
        <f t="shared" si="137"/>
        <v>-1.4569999999999999</v>
      </c>
      <c r="AL206" s="1">
        <f t="shared" si="138"/>
        <v>0.7669999999999999</v>
      </c>
      <c r="AM206" s="1">
        <f t="shared" si="139"/>
        <v>0.79899999999999993</v>
      </c>
      <c r="AN206" s="1">
        <f t="shared" si="140"/>
        <v>7.8999999999999959E-2</v>
      </c>
      <c r="AO206" s="1">
        <f t="shared" si="141"/>
        <v>5.8000000000000052E-2</v>
      </c>
      <c r="AP206" s="1">
        <f t="shared" si="142"/>
        <v>-1.2000000000000011E-2</v>
      </c>
      <c r="AQ206" s="1">
        <f t="shared" si="143"/>
        <v>-2.8000000000000025E-2</v>
      </c>
      <c r="AR206" s="1">
        <f t="shared" si="144"/>
        <v>4.4000000000000039E-2</v>
      </c>
      <c r="AS206" s="1">
        <f t="shared" si="145"/>
        <v>0.15900000000000003</v>
      </c>
      <c r="AT206" s="1">
        <f t="shared" si="146"/>
        <v>0.1140000000000001</v>
      </c>
      <c r="AU206" s="1">
        <f t="shared" si="147"/>
        <v>3.300000000000014E-2</v>
      </c>
      <c r="AV206" s="1">
        <f t="shared" si="148"/>
        <v>2.7000000000000135E-2</v>
      </c>
      <c r="AW206" s="1">
        <f t="shared" si="134"/>
        <v>2.0000000000000018E-2</v>
      </c>
      <c r="AX206" s="1">
        <f t="shared" si="149"/>
        <v>2.3000000000000131E-2</v>
      </c>
      <c r="AZ206" s="1">
        <f t="shared" si="151"/>
        <v>0.59200000000000008</v>
      </c>
      <c r="BA206" s="1">
        <f t="shared" si="152"/>
        <v>0.30600000000000005</v>
      </c>
      <c r="BB206" s="1">
        <f t="shared" si="153"/>
        <v>0.91999999999999993</v>
      </c>
      <c r="BC206" s="1">
        <f t="shared" si="154"/>
        <v>1.4569999999999999</v>
      </c>
      <c r="BD206" s="1">
        <f t="shared" si="155"/>
        <v>0.7669999999999999</v>
      </c>
      <c r="BE206" s="1">
        <f t="shared" si="156"/>
        <v>0.79899999999999993</v>
      </c>
      <c r="BF206" s="1">
        <f t="shared" si="157"/>
        <v>7.8999999999999959E-2</v>
      </c>
      <c r="BG206" s="1">
        <f t="shared" si="158"/>
        <v>5.8000000000000052E-2</v>
      </c>
      <c r="BH206" s="1">
        <f t="shared" si="159"/>
        <v>1.2000000000000011E-2</v>
      </c>
      <c r="BI206" s="1">
        <f t="shared" si="160"/>
        <v>2.8000000000000025E-2</v>
      </c>
      <c r="BJ206" s="1">
        <f t="shared" si="161"/>
        <v>4.4000000000000039E-2</v>
      </c>
      <c r="BK206" s="1">
        <f t="shared" si="162"/>
        <v>0.15900000000000003</v>
      </c>
      <c r="BL206" s="1">
        <f t="shared" si="163"/>
        <v>0.1140000000000001</v>
      </c>
      <c r="BM206" s="1">
        <f t="shared" si="164"/>
        <v>3.300000000000014E-2</v>
      </c>
      <c r="BN206" s="1">
        <f t="shared" si="165"/>
        <v>2.7000000000000135E-2</v>
      </c>
      <c r="BO206" s="1">
        <f t="shared" si="166"/>
        <v>2.0000000000000018E-2</v>
      </c>
      <c r="BP206" s="1">
        <f t="shared" si="167"/>
        <v>2.3000000000000131E-2</v>
      </c>
    </row>
    <row r="207" spans="1:68">
      <c r="A207" s="1">
        <f t="shared" si="97"/>
        <v>205</v>
      </c>
      <c r="B207" s="34"/>
      <c r="C207" s="1">
        <v>2</v>
      </c>
      <c r="D207" s="4">
        <f t="shared" si="150"/>
        <v>12</v>
      </c>
      <c r="E207" s="1" t="s">
        <v>585</v>
      </c>
      <c r="F207" s="1">
        <v>2</v>
      </c>
      <c r="G207" s="1" t="s">
        <v>13</v>
      </c>
      <c r="H207" s="1"/>
      <c r="I207" s="23">
        <v>4.3999999999999997E-2</v>
      </c>
      <c r="J207" s="40">
        <v>3.3010000000000002</v>
      </c>
      <c r="K207" s="23" t="s">
        <v>120</v>
      </c>
      <c r="L207" s="23" t="s">
        <v>15</v>
      </c>
      <c r="M207" s="23">
        <v>3.3</v>
      </c>
      <c r="N207" s="23" t="s">
        <v>206</v>
      </c>
      <c r="O207" s="23"/>
      <c r="P207" s="6">
        <v>3.871</v>
      </c>
      <c r="Q207" s="6">
        <v>4.0060000000000002</v>
      </c>
      <c r="R207" s="6">
        <v>2.36</v>
      </c>
      <c r="S207" s="6">
        <v>2.056</v>
      </c>
      <c r="T207" s="6">
        <v>4.069</v>
      </c>
      <c r="U207" s="6">
        <v>4.1399999999999997</v>
      </c>
      <c r="V207" s="6">
        <v>3.4129999999999998</v>
      </c>
      <c r="W207" s="6">
        <v>3.41</v>
      </c>
      <c r="X207" s="6">
        <v>3.3210000000000002</v>
      </c>
      <c r="Y207" s="6">
        <v>3.2930000000000001</v>
      </c>
      <c r="Z207" s="65">
        <v>3.25</v>
      </c>
      <c r="AA207" s="65">
        <v>3.2429999999999999</v>
      </c>
      <c r="AB207" s="65">
        <v>3.2909999999999999</v>
      </c>
      <c r="AC207" s="65">
        <v>3.3780000000000001</v>
      </c>
      <c r="AD207" s="65">
        <v>3.3330000000000002</v>
      </c>
      <c r="AE207" s="65">
        <v>3.3069999999999999</v>
      </c>
      <c r="AF207" s="131">
        <v>3.3119999999999998</v>
      </c>
      <c r="AH207" s="1">
        <f t="shared" si="133"/>
        <v>0.56999999999999984</v>
      </c>
      <c r="AI207" s="1">
        <f t="shared" si="135"/>
        <v>0.70500000000000007</v>
      </c>
      <c r="AJ207" s="1">
        <f t="shared" si="136"/>
        <v>-0.94100000000000028</v>
      </c>
      <c r="AK207" s="1">
        <f t="shared" si="137"/>
        <v>-1.2450000000000001</v>
      </c>
      <c r="AL207" s="1">
        <f t="shared" si="138"/>
        <v>0.76799999999999979</v>
      </c>
      <c r="AM207" s="1">
        <f t="shared" si="139"/>
        <v>0.83899999999999952</v>
      </c>
      <c r="AN207" s="1">
        <f t="shared" si="140"/>
        <v>0.11199999999999966</v>
      </c>
      <c r="AO207" s="1">
        <f t="shared" si="141"/>
        <v>0.10899999999999999</v>
      </c>
      <c r="AP207" s="1">
        <f t="shared" si="142"/>
        <v>2.0000000000000018E-2</v>
      </c>
      <c r="AQ207" s="1">
        <f t="shared" si="143"/>
        <v>-8.0000000000000071E-3</v>
      </c>
      <c r="AR207" s="1">
        <f t="shared" si="144"/>
        <v>-5.1000000000000156E-2</v>
      </c>
      <c r="AS207" s="1">
        <f t="shared" si="145"/>
        <v>-5.8000000000000274E-2</v>
      </c>
      <c r="AT207" s="1">
        <f t="shared" si="146"/>
        <v>-1.0000000000000231E-2</v>
      </c>
      <c r="AU207" s="1">
        <f t="shared" si="147"/>
        <v>7.6999999999999957E-2</v>
      </c>
      <c r="AV207" s="1">
        <f t="shared" si="148"/>
        <v>3.2000000000000028E-2</v>
      </c>
      <c r="AW207" s="1">
        <f t="shared" si="134"/>
        <v>5.9999999999997833E-3</v>
      </c>
      <c r="AX207" s="1">
        <f t="shared" si="149"/>
        <v>1.0999999999999677E-2</v>
      </c>
      <c r="AZ207" s="1">
        <f t="shared" si="151"/>
        <v>0.56999999999999984</v>
      </c>
      <c r="BA207" s="1">
        <f t="shared" si="152"/>
        <v>0.70500000000000007</v>
      </c>
      <c r="BB207" s="1">
        <f t="shared" si="153"/>
        <v>0.94100000000000028</v>
      </c>
      <c r="BC207" s="1">
        <f t="shared" si="154"/>
        <v>1.2450000000000001</v>
      </c>
      <c r="BD207" s="1">
        <f t="shared" si="155"/>
        <v>0.76799999999999979</v>
      </c>
      <c r="BE207" s="1">
        <f t="shared" si="156"/>
        <v>0.83899999999999952</v>
      </c>
      <c r="BF207" s="1">
        <f t="shared" si="157"/>
        <v>0.11199999999999966</v>
      </c>
      <c r="BG207" s="1">
        <f t="shared" si="158"/>
        <v>0.10899999999999999</v>
      </c>
      <c r="BH207" s="1">
        <f t="shared" si="159"/>
        <v>2.0000000000000018E-2</v>
      </c>
      <c r="BI207" s="1">
        <f t="shared" si="160"/>
        <v>8.0000000000000071E-3</v>
      </c>
      <c r="BJ207" s="1">
        <f t="shared" si="161"/>
        <v>5.1000000000000156E-2</v>
      </c>
      <c r="BK207" s="1">
        <f t="shared" si="162"/>
        <v>5.8000000000000274E-2</v>
      </c>
      <c r="BL207" s="1">
        <f t="shared" si="163"/>
        <v>1.0000000000000231E-2</v>
      </c>
      <c r="BM207" s="1">
        <f t="shared" si="164"/>
        <v>7.6999999999999957E-2</v>
      </c>
      <c r="BN207" s="1">
        <f t="shared" si="165"/>
        <v>3.2000000000000028E-2</v>
      </c>
      <c r="BO207" s="1">
        <f t="shared" si="166"/>
        <v>5.9999999999997833E-3</v>
      </c>
      <c r="BP207" s="1">
        <f t="shared" si="167"/>
        <v>1.0999999999999677E-2</v>
      </c>
    </row>
    <row r="208" spans="1:68">
      <c r="A208" s="1">
        <f t="shared" si="97"/>
        <v>206</v>
      </c>
      <c r="B208" s="34"/>
      <c r="C208" s="1">
        <v>2</v>
      </c>
      <c r="D208" s="4">
        <f t="shared" si="150"/>
        <v>12</v>
      </c>
      <c r="E208" s="1" t="s">
        <v>584</v>
      </c>
      <c r="F208" s="1">
        <v>2</v>
      </c>
      <c r="G208" s="1" t="s">
        <v>13</v>
      </c>
      <c r="H208" s="1"/>
      <c r="I208" s="123"/>
      <c r="J208" s="40">
        <v>8.7990000000000013</v>
      </c>
      <c r="K208" s="23" t="s">
        <v>232</v>
      </c>
      <c r="L208" s="23" t="s">
        <v>15</v>
      </c>
      <c r="M208" s="23">
        <v>8.793000000000001</v>
      </c>
      <c r="N208" s="23" t="s">
        <v>206</v>
      </c>
      <c r="O208" s="23"/>
      <c r="P208" s="6">
        <v>9.7089999999999996</v>
      </c>
      <c r="Q208" s="6">
        <v>9.3640000000000008</v>
      </c>
      <c r="R208" s="45"/>
      <c r="S208" s="45"/>
      <c r="T208" s="6">
        <v>9.5809999999999995</v>
      </c>
      <c r="U208" s="6">
        <v>9.5340000000000007</v>
      </c>
      <c r="V208" s="6">
        <v>9.0630000000000006</v>
      </c>
      <c r="W208" s="6">
        <v>9.0500000000000007</v>
      </c>
      <c r="X208" s="6">
        <v>8.8979999999999997</v>
      </c>
      <c r="Y208" s="6">
        <v>8.8840000000000003</v>
      </c>
      <c r="Z208" s="65">
        <v>9.0269999999999992</v>
      </c>
      <c r="AA208" s="65">
        <v>8.68</v>
      </c>
      <c r="AB208" s="65">
        <v>8.7759999999999998</v>
      </c>
      <c r="AC208" s="65">
        <v>8.9</v>
      </c>
      <c r="AD208" s="65">
        <v>8.8699999999999992</v>
      </c>
      <c r="AE208" s="65">
        <v>8.83</v>
      </c>
      <c r="AF208" s="131">
        <v>8.8279999999999994</v>
      </c>
      <c r="AH208" s="1">
        <f t="shared" si="133"/>
        <v>0.90999999999999837</v>
      </c>
      <c r="AI208" s="1">
        <f t="shared" si="135"/>
        <v>0.5649999999999995</v>
      </c>
      <c r="AJ208" s="1" t="str">
        <f t="shared" si="136"/>
        <v/>
      </c>
      <c r="AK208" s="1" t="str">
        <f t="shared" si="137"/>
        <v/>
      </c>
      <c r="AL208" s="1">
        <f t="shared" si="138"/>
        <v>0.78199999999999825</v>
      </c>
      <c r="AM208" s="1">
        <f t="shared" si="139"/>
        <v>0.73499999999999943</v>
      </c>
      <c r="AN208" s="1">
        <f t="shared" si="140"/>
        <v>0.26399999999999935</v>
      </c>
      <c r="AO208" s="1">
        <f t="shared" si="141"/>
        <v>0.25099999999999945</v>
      </c>
      <c r="AP208" s="1">
        <f t="shared" si="142"/>
        <v>9.8999999999998423E-2</v>
      </c>
      <c r="AQ208" s="1">
        <f t="shared" si="143"/>
        <v>8.4999999999999076E-2</v>
      </c>
      <c r="AR208" s="1">
        <f t="shared" si="144"/>
        <v>0.22799999999999798</v>
      </c>
      <c r="AS208" s="1">
        <f t="shared" si="145"/>
        <v>-0.11900000000000155</v>
      </c>
      <c r="AT208" s="1">
        <f t="shared" si="146"/>
        <v>-2.3000000000001464E-2</v>
      </c>
      <c r="AU208" s="1">
        <f t="shared" si="147"/>
        <v>0.10099999999999909</v>
      </c>
      <c r="AV208" s="1">
        <f t="shared" si="148"/>
        <v>7.0999999999997954E-2</v>
      </c>
      <c r="AW208" s="1">
        <f t="shared" si="134"/>
        <v>3.0999999999998806E-2</v>
      </c>
      <c r="AX208" s="1">
        <f t="shared" si="149"/>
        <v>2.8999999999998138E-2</v>
      </c>
      <c r="AZ208" s="1">
        <f t="shared" si="151"/>
        <v>0.90999999999999837</v>
      </c>
      <c r="BA208" s="1">
        <f t="shared" si="152"/>
        <v>0.5649999999999995</v>
      </c>
      <c r="BB208" s="1" t="str">
        <f t="shared" si="153"/>
        <v/>
      </c>
      <c r="BC208" s="1" t="str">
        <f t="shared" si="154"/>
        <v/>
      </c>
      <c r="BD208" s="1">
        <f t="shared" si="155"/>
        <v>0.78199999999999825</v>
      </c>
      <c r="BE208" s="1">
        <f t="shared" si="156"/>
        <v>0.73499999999999943</v>
      </c>
      <c r="BF208" s="1">
        <f t="shared" si="157"/>
        <v>0.26399999999999935</v>
      </c>
      <c r="BG208" s="1">
        <f t="shared" si="158"/>
        <v>0.25099999999999945</v>
      </c>
      <c r="BH208" s="1">
        <f t="shared" si="159"/>
        <v>9.8999999999998423E-2</v>
      </c>
      <c r="BI208" s="1">
        <f t="shared" si="160"/>
        <v>8.4999999999999076E-2</v>
      </c>
      <c r="BJ208" s="1">
        <f t="shared" si="161"/>
        <v>0.22799999999999798</v>
      </c>
      <c r="BK208" s="1">
        <f t="shared" si="162"/>
        <v>0.11900000000000155</v>
      </c>
      <c r="BL208" s="1">
        <f t="shared" si="163"/>
        <v>2.3000000000001464E-2</v>
      </c>
      <c r="BM208" s="1">
        <f t="shared" si="164"/>
        <v>0.10099999999999909</v>
      </c>
      <c r="BN208" s="1">
        <f t="shared" si="165"/>
        <v>7.0999999999997954E-2</v>
      </c>
      <c r="BO208" s="1">
        <f t="shared" si="166"/>
        <v>3.0999999999998806E-2</v>
      </c>
      <c r="BP208" s="1">
        <f t="shared" si="167"/>
        <v>2.8999999999998138E-2</v>
      </c>
    </row>
    <row r="209" spans="1:68">
      <c r="A209" s="1">
        <f t="shared" si="97"/>
        <v>207</v>
      </c>
      <c r="B209" s="34"/>
      <c r="C209" s="1">
        <v>2</v>
      </c>
      <c r="D209" s="4">
        <f t="shared" si="150"/>
        <v>12</v>
      </c>
      <c r="E209" s="1" t="s">
        <v>586</v>
      </c>
      <c r="F209" s="1">
        <v>2</v>
      </c>
      <c r="G209" s="1" t="s">
        <v>13</v>
      </c>
      <c r="H209" s="1"/>
      <c r="I209" s="123"/>
      <c r="J209" s="40">
        <v>6.6550000000000002</v>
      </c>
      <c r="K209" s="23" t="s">
        <v>232</v>
      </c>
      <c r="L209" s="23" t="s">
        <v>15</v>
      </c>
      <c r="M209" s="23">
        <v>6.6959999999999997</v>
      </c>
      <c r="N209" s="23" t="s">
        <v>206</v>
      </c>
      <c r="O209" s="23"/>
      <c r="P209" s="6">
        <v>8.2010000000000005</v>
      </c>
      <c r="Q209" s="6">
        <v>8.3070000000000004</v>
      </c>
      <c r="R209" s="6">
        <v>5.5220000000000002</v>
      </c>
      <c r="S209" s="6">
        <v>4.8600000000000003</v>
      </c>
      <c r="T209" s="6">
        <v>8.3620000000000001</v>
      </c>
      <c r="U209" s="6">
        <v>8.4220000000000006</v>
      </c>
      <c r="V209" s="6">
        <v>7.26</v>
      </c>
      <c r="W209" s="6">
        <v>7.2169999999999996</v>
      </c>
      <c r="X209" s="6">
        <v>6.9189999999999996</v>
      </c>
      <c r="Y209" s="6">
        <v>6.8819999999999997</v>
      </c>
      <c r="Z209" s="65">
        <v>6.8739999999999997</v>
      </c>
      <c r="AA209" s="65">
        <v>6.423</v>
      </c>
      <c r="AB209" s="65">
        <v>6.633</v>
      </c>
      <c r="AC209" s="65">
        <v>6.7350000000000003</v>
      </c>
      <c r="AD209" s="65">
        <v>6.6779999999999999</v>
      </c>
      <c r="AE209" s="65">
        <v>6.6440000000000001</v>
      </c>
      <c r="AF209" s="131">
        <v>6.6719999999999997</v>
      </c>
      <c r="AH209" s="1">
        <f t="shared" si="133"/>
        <v>1.5460000000000003</v>
      </c>
      <c r="AI209" s="1">
        <f t="shared" si="135"/>
        <v>1.6520000000000001</v>
      </c>
      <c r="AJ209" s="1">
        <f t="shared" si="136"/>
        <v>-1.133</v>
      </c>
      <c r="AK209" s="1">
        <f t="shared" si="137"/>
        <v>-1.7949999999999999</v>
      </c>
      <c r="AL209" s="1">
        <f t="shared" si="138"/>
        <v>1.7069999999999999</v>
      </c>
      <c r="AM209" s="1">
        <f t="shared" si="139"/>
        <v>1.7670000000000003</v>
      </c>
      <c r="AN209" s="1">
        <f t="shared" si="140"/>
        <v>0.60499999999999954</v>
      </c>
      <c r="AO209" s="1">
        <f t="shared" si="141"/>
        <v>0.56199999999999939</v>
      </c>
      <c r="AP209" s="1">
        <f t="shared" si="142"/>
        <v>0.26399999999999935</v>
      </c>
      <c r="AQ209" s="1">
        <f t="shared" si="143"/>
        <v>0.22699999999999942</v>
      </c>
      <c r="AR209" s="1">
        <f t="shared" si="144"/>
        <v>0.21899999999999942</v>
      </c>
      <c r="AS209" s="1">
        <f t="shared" si="145"/>
        <v>-0.23200000000000021</v>
      </c>
      <c r="AT209" s="1">
        <f t="shared" si="146"/>
        <v>-2.2000000000000242E-2</v>
      </c>
      <c r="AU209" s="1">
        <f t="shared" si="147"/>
        <v>8.0000000000000071E-2</v>
      </c>
      <c r="AV209" s="1">
        <f t="shared" si="148"/>
        <v>2.2999999999999687E-2</v>
      </c>
      <c r="AW209" s="1">
        <f t="shared" si="134"/>
        <v>-1.1000000000000121E-2</v>
      </c>
      <c r="AX209" s="1">
        <f t="shared" si="149"/>
        <v>1.699999999999946E-2</v>
      </c>
      <c r="AZ209" s="1">
        <f t="shared" si="151"/>
        <v>1.5460000000000003</v>
      </c>
      <c r="BA209" s="1">
        <f t="shared" si="152"/>
        <v>1.6520000000000001</v>
      </c>
      <c r="BB209" s="1">
        <f t="shared" si="153"/>
        <v>1.133</v>
      </c>
      <c r="BC209" s="1">
        <f t="shared" si="154"/>
        <v>1.7949999999999999</v>
      </c>
      <c r="BD209" s="1">
        <f t="shared" si="155"/>
        <v>1.7069999999999999</v>
      </c>
      <c r="BE209" s="1">
        <f t="shared" si="156"/>
        <v>1.7670000000000003</v>
      </c>
      <c r="BF209" s="1">
        <f t="shared" si="157"/>
        <v>0.60499999999999954</v>
      </c>
      <c r="BG209" s="1">
        <f t="shared" si="158"/>
        <v>0.56199999999999939</v>
      </c>
      <c r="BH209" s="1">
        <f t="shared" si="159"/>
        <v>0.26399999999999935</v>
      </c>
      <c r="BI209" s="1">
        <f t="shared" si="160"/>
        <v>0.22699999999999942</v>
      </c>
      <c r="BJ209" s="1">
        <f t="shared" si="161"/>
        <v>0.21899999999999942</v>
      </c>
      <c r="BK209" s="1">
        <f t="shared" si="162"/>
        <v>0.23200000000000021</v>
      </c>
      <c r="BL209" s="1">
        <f t="shared" si="163"/>
        <v>2.2000000000000242E-2</v>
      </c>
      <c r="BM209" s="1">
        <f t="shared" si="164"/>
        <v>8.0000000000000071E-2</v>
      </c>
      <c r="BN209" s="1">
        <f t="shared" si="165"/>
        <v>2.2999999999999687E-2</v>
      </c>
      <c r="BO209" s="1">
        <f t="shared" si="166"/>
        <v>1.1000000000000121E-2</v>
      </c>
      <c r="BP209" s="1">
        <f t="shared" si="167"/>
        <v>1.699999999999946E-2</v>
      </c>
    </row>
    <row r="210" spans="1:68">
      <c r="A210" s="1">
        <f t="shared" si="97"/>
        <v>208</v>
      </c>
      <c r="B210" s="34"/>
      <c r="C210" s="1">
        <v>2</v>
      </c>
      <c r="D210" s="4">
        <f t="shared" si="150"/>
        <v>12</v>
      </c>
      <c r="E210" s="1" t="s">
        <v>588</v>
      </c>
      <c r="F210" s="1">
        <v>2</v>
      </c>
      <c r="G210" s="1" t="s">
        <v>13</v>
      </c>
      <c r="H210" s="1"/>
      <c r="I210" s="123"/>
      <c r="J210" s="40">
        <v>8.0170000000000012</v>
      </c>
      <c r="K210" s="23" t="s">
        <v>232</v>
      </c>
      <c r="L210" s="23" t="s">
        <v>15</v>
      </c>
      <c r="M210" s="23">
        <v>8.0289999999999999</v>
      </c>
      <c r="N210" s="23" t="s">
        <v>206</v>
      </c>
      <c r="O210" s="23"/>
      <c r="P210" s="6">
        <v>9.2490000000000006</v>
      </c>
      <c r="Q210" s="6">
        <v>9.3629999999999995</v>
      </c>
      <c r="R210" s="6">
        <v>6.71</v>
      </c>
      <c r="S210" s="45"/>
      <c r="T210" s="6">
        <v>9.4030000000000005</v>
      </c>
      <c r="U210" s="6">
        <v>9.4629999999999992</v>
      </c>
      <c r="V210" s="6">
        <v>8.6039999999999992</v>
      </c>
      <c r="W210" s="6">
        <v>8.5719999999999992</v>
      </c>
      <c r="X210" s="6">
        <v>8.31</v>
      </c>
      <c r="Y210" s="6">
        <v>8.2850000000000001</v>
      </c>
      <c r="Z210" s="65">
        <v>8.5020000000000007</v>
      </c>
      <c r="AA210" s="65">
        <v>7.8070000000000004</v>
      </c>
      <c r="AB210" s="65">
        <v>8.0229999999999997</v>
      </c>
      <c r="AC210" s="65">
        <v>8.1219999999999999</v>
      </c>
      <c r="AD210" s="65">
        <v>8.0690000000000008</v>
      </c>
      <c r="AE210" s="65">
        <v>7.9989999999999997</v>
      </c>
      <c r="AF210" s="131">
        <v>8.0359999999999996</v>
      </c>
      <c r="AH210" s="1">
        <f t="shared" si="133"/>
        <v>1.2319999999999993</v>
      </c>
      <c r="AI210" s="1">
        <f t="shared" si="135"/>
        <v>1.3459999999999983</v>
      </c>
      <c r="AJ210" s="1">
        <f t="shared" si="136"/>
        <v>-1.3070000000000013</v>
      </c>
      <c r="AK210" s="1" t="str">
        <f t="shared" si="137"/>
        <v/>
      </c>
      <c r="AL210" s="1">
        <f t="shared" si="138"/>
        <v>1.3859999999999992</v>
      </c>
      <c r="AM210" s="1">
        <f t="shared" si="139"/>
        <v>1.445999999999998</v>
      </c>
      <c r="AN210" s="1">
        <f t="shared" si="140"/>
        <v>0.58699999999999797</v>
      </c>
      <c r="AO210" s="1">
        <f t="shared" si="141"/>
        <v>0.55499999999999794</v>
      </c>
      <c r="AP210" s="1">
        <f t="shared" si="142"/>
        <v>0.29299999999999926</v>
      </c>
      <c r="AQ210" s="1">
        <f t="shared" si="143"/>
        <v>0.26799999999999891</v>
      </c>
      <c r="AR210" s="1">
        <f t="shared" si="144"/>
        <v>0.48499999999999943</v>
      </c>
      <c r="AS210" s="1">
        <f t="shared" si="145"/>
        <v>-0.21000000000000085</v>
      </c>
      <c r="AT210" s="1">
        <f t="shared" si="146"/>
        <v>5.999999999998451E-3</v>
      </c>
      <c r="AU210" s="1">
        <f t="shared" si="147"/>
        <v>0.10499999999999865</v>
      </c>
      <c r="AV210" s="1">
        <f t="shared" si="148"/>
        <v>5.1999999999999602E-2</v>
      </c>
      <c r="AW210" s="1">
        <f t="shared" si="134"/>
        <v>-1.800000000000157E-2</v>
      </c>
      <c r="AX210" s="1">
        <f t="shared" si="149"/>
        <v>1.8999999999998352E-2</v>
      </c>
      <c r="AZ210" s="1">
        <f t="shared" si="151"/>
        <v>1.2319999999999993</v>
      </c>
      <c r="BA210" s="1">
        <f t="shared" si="152"/>
        <v>1.3459999999999983</v>
      </c>
      <c r="BB210" s="1">
        <f t="shared" si="153"/>
        <v>1.3070000000000013</v>
      </c>
      <c r="BC210" s="1" t="str">
        <f t="shared" si="154"/>
        <v/>
      </c>
      <c r="BD210" s="1">
        <f t="shared" si="155"/>
        <v>1.3859999999999992</v>
      </c>
      <c r="BE210" s="1">
        <f t="shared" si="156"/>
        <v>1.445999999999998</v>
      </c>
      <c r="BF210" s="1">
        <f t="shared" si="157"/>
        <v>0.58699999999999797</v>
      </c>
      <c r="BG210" s="1">
        <f t="shared" si="158"/>
        <v>0.55499999999999794</v>
      </c>
      <c r="BH210" s="1">
        <f t="shared" si="159"/>
        <v>0.29299999999999926</v>
      </c>
      <c r="BI210" s="1">
        <f t="shared" si="160"/>
        <v>0.26799999999999891</v>
      </c>
      <c r="BJ210" s="1">
        <f t="shared" si="161"/>
        <v>0.48499999999999943</v>
      </c>
      <c r="BK210" s="1">
        <f t="shared" si="162"/>
        <v>0.21000000000000085</v>
      </c>
      <c r="BL210" s="1">
        <f t="shared" si="163"/>
        <v>5.999999999998451E-3</v>
      </c>
      <c r="BM210" s="1">
        <f t="shared" si="164"/>
        <v>0.10499999999999865</v>
      </c>
      <c r="BN210" s="1">
        <f t="shared" si="165"/>
        <v>5.1999999999999602E-2</v>
      </c>
      <c r="BO210" s="1">
        <f t="shared" si="166"/>
        <v>1.800000000000157E-2</v>
      </c>
      <c r="BP210" s="1">
        <f t="shared" si="167"/>
        <v>1.8999999999998352E-2</v>
      </c>
    </row>
    <row r="211" spans="1:68">
      <c r="A211" s="1">
        <f t="shared" si="97"/>
        <v>209</v>
      </c>
      <c r="B211" s="34"/>
      <c r="C211" s="1">
        <v>2</v>
      </c>
      <c r="D211" s="4">
        <f t="shared" si="150"/>
        <v>12</v>
      </c>
      <c r="E211" s="1" t="s">
        <v>586</v>
      </c>
      <c r="F211" s="1">
        <v>2</v>
      </c>
      <c r="G211" s="1" t="s">
        <v>13</v>
      </c>
      <c r="H211" s="1"/>
      <c r="I211" s="123"/>
      <c r="J211" s="40">
        <v>8.9260000000000002</v>
      </c>
      <c r="K211" s="23" t="s">
        <v>226</v>
      </c>
      <c r="L211" s="23" t="s">
        <v>15</v>
      </c>
      <c r="M211" s="23">
        <v>8.9320000000000004</v>
      </c>
      <c r="N211" s="23" t="s">
        <v>206</v>
      </c>
      <c r="O211" s="23"/>
      <c r="P211" s="45"/>
      <c r="Q211" s="45"/>
      <c r="R211" s="45"/>
      <c r="S211" s="45"/>
      <c r="T211" s="45"/>
      <c r="U211" s="45"/>
      <c r="V211" s="6">
        <v>9.66</v>
      </c>
      <c r="W211" s="6">
        <v>9.6289999999999996</v>
      </c>
      <c r="X211" s="6">
        <v>9.2690000000000001</v>
      </c>
      <c r="Y211" s="6">
        <v>9.2449999999999992</v>
      </c>
      <c r="Z211" s="65">
        <v>9.3089999999999993</v>
      </c>
      <c r="AA211" s="65">
        <v>8.6940000000000008</v>
      </c>
      <c r="AB211" s="65">
        <v>8.923</v>
      </c>
      <c r="AC211" s="65">
        <v>9.0820000000000007</v>
      </c>
      <c r="AD211" s="65">
        <v>9.0180000000000007</v>
      </c>
      <c r="AE211" s="65">
        <v>8.9179999999999993</v>
      </c>
      <c r="AF211" s="131">
        <v>8.952</v>
      </c>
      <c r="AH211" s="1" t="str">
        <f t="shared" si="133"/>
        <v/>
      </c>
      <c r="AI211" s="1" t="str">
        <f t="shared" si="135"/>
        <v/>
      </c>
      <c r="AJ211" s="1" t="str">
        <f t="shared" si="136"/>
        <v/>
      </c>
      <c r="AK211" s="1" t="str">
        <f t="shared" si="137"/>
        <v/>
      </c>
      <c r="AL211" s="1" t="str">
        <f t="shared" si="138"/>
        <v/>
      </c>
      <c r="AM211" s="1" t="str">
        <f t="shared" si="139"/>
        <v/>
      </c>
      <c r="AN211" s="1">
        <f t="shared" si="140"/>
        <v>0.73399999999999999</v>
      </c>
      <c r="AO211" s="1">
        <f t="shared" si="141"/>
        <v>0.7029999999999994</v>
      </c>
      <c r="AP211" s="1">
        <f t="shared" si="142"/>
        <v>0.34299999999999997</v>
      </c>
      <c r="AQ211" s="1">
        <f t="shared" si="143"/>
        <v>0.31899999999999906</v>
      </c>
      <c r="AR211" s="1">
        <f t="shared" si="144"/>
        <v>0.38299999999999912</v>
      </c>
      <c r="AS211" s="1">
        <f t="shared" si="145"/>
        <v>-0.23199999999999932</v>
      </c>
      <c r="AT211" s="1">
        <f t="shared" si="146"/>
        <v>-3.0000000000001137E-3</v>
      </c>
      <c r="AU211" s="1">
        <f t="shared" si="147"/>
        <v>0.15600000000000058</v>
      </c>
      <c r="AV211" s="1">
        <f t="shared" si="148"/>
        <v>9.2000000000000526E-2</v>
      </c>
      <c r="AW211" s="1">
        <f t="shared" si="134"/>
        <v>-8.0000000000008953E-3</v>
      </c>
      <c r="AX211" s="1">
        <f t="shared" si="149"/>
        <v>2.5999999999999801E-2</v>
      </c>
      <c r="AZ211" s="1" t="str">
        <f t="shared" si="151"/>
        <v/>
      </c>
      <c r="BA211" s="1" t="str">
        <f t="shared" si="152"/>
        <v/>
      </c>
      <c r="BB211" s="1" t="str">
        <f t="shared" si="153"/>
        <v/>
      </c>
      <c r="BC211" s="1" t="str">
        <f t="shared" si="154"/>
        <v/>
      </c>
      <c r="BD211" s="1" t="str">
        <f t="shared" si="155"/>
        <v/>
      </c>
      <c r="BE211" s="1" t="str">
        <f t="shared" si="156"/>
        <v/>
      </c>
      <c r="BF211" s="1">
        <f t="shared" si="157"/>
        <v>0.73399999999999999</v>
      </c>
      <c r="BG211" s="1">
        <f t="shared" si="158"/>
        <v>0.7029999999999994</v>
      </c>
      <c r="BH211" s="1">
        <f t="shared" si="159"/>
        <v>0.34299999999999997</v>
      </c>
      <c r="BI211" s="1">
        <f t="shared" si="160"/>
        <v>0.31899999999999906</v>
      </c>
      <c r="BJ211" s="1">
        <f t="shared" si="161"/>
        <v>0.38299999999999912</v>
      </c>
      <c r="BK211" s="1">
        <f t="shared" si="162"/>
        <v>0.23199999999999932</v>
      </c>
      <c r="BL211" s="1">
        <f t="shared" si="163"/>
        <v>3.0000000000001137E-3</v>
      </c>
      <c r="BM211" s="1">
        <f t="shared" si="164"/>
        <v>0.15600000000000058</v>
      </c>
      <c r="BN211" s="1">
        <f t="shared" si="165"/>
        <v>9.2000000000000526E-2</v>
      </c>
      <c r="BO211" s="1">
        <f t="shared" si="166"/>
        <v>8.0000000000008953E-3</v>
      </c>
      <c r="BP211" s="1">
        <f t="shared" si="167"/>
        <v>2.5999999999999801E-2</v>
      </c>
    </row>
    <row r="212" spans="1:68">
      <c r="A212" s="1">
        <f t="shared" si="97"/>
        <v>210</v>
      </c>
      <c r="B212" s="34"/>
      <c r="C212" s="1">
        <v>2</v>
      </c>
      <c r="D212" s="4">
        <f t="shared" si="150"/>
        <v>12</v>
      </c>
      <c r="E212" s="1" t="s">
        <v>587</v>
      </c>
      <c r="F212" s="1">
        <v>2</v>
      </c>
      <c r="G212" s="1" t="s">
        <v>13</v>
      </c>
      <c r="H212" s="1" t="s">
        <v>346</v>
      </c>
      <c r="I212" s="123"/>
      <c r="J212" s="40">
        <v>8.9759999999999991</v>
      </c>
      <c r="K212" s="23" t="s">
        <v>226</v>
      </c>
      <c r="L212" s="23" t="s">
        <v>15</v>
      </c>
      <c r="M212" s="23">
        <v>9.0069999999999997</v>
      </c>
      <c r="N212" s="23" t="s">
        <v>206</v>
      </c>
      <c r="O212" s="23"/>
      <c r="P212" s="45"/>
      <c r="Q212" s="45"/>
      <c r="R212" s="45"/>
      <c r="S212" s="45"/>
      <c r="T212" s="45"/>
      <c r="U212" s="45"/>
      <c r="V212" s="6">
        <v>12.381</v>
      </c>
      <c r="W212" s="6">
        <v>12.143000000000001</v>
      </c>
      <c r="X212" s="6">
        <v>10.073</v>
      </c>
      <c r="Y212" s="6">
        <v>10.006</v>
      </c>
      <c r="Z212" s="65">
        <v>9.125</v>
      </c>
      <c r="AA212" s="65">
        <v>8.9979999999999993</v>
      </c>
      <c r="AB212" s="65">
        <v>9.0649999999999995</v>
      </c>
      <c r="AC212" s="65">
        <v>9.0459999999999994</v>
      </c>
      <c r="AD212" s="65">
        <v>9.01</v>
      </c>
      <c r="AE212" s="65">
        <v>8.952</v>
      </c>
      <c r="AF212" s="131">
        <v>8.9849999999999994</v>
      </c>
      <c r="AH212" s="1" t="str">
        <f t="shared" si="133"/>
        <v/>
      </c>
      <c r="AI212" s="1" t="str">
        <f t="shared" si="135"/>
        <v/>
      </c>
      <c r="AJ212" s="1" t="str">
        <f t="shared" si="136"/>
        <v/>
      </c>
      <c r="AK212" s="1" t="str">
        <f t="shared" si="137"/>
        <v/>
      </c>
      <c r="AL212" s="1" t="str">
        <f t="shared" si="138"/>
        <v/>
      </c>
      <c r="AM212" s="1" t="str">
        <f t="shared" si="139"/>
        <v/>
      </c>
      <c r="AN212" s="1" t="str">
        <f t="shared" si="140"/>
        <v/>
      </c>
      <c r="AO212" s="1" t="str">
        <f t="shared" si="141"/>
        <v/>
      </c>
      <c r="AP212" s="1" t="str">
        <f t="shared" si="142"/>
        <v/>
      </c>
      <c r="AQ212" s="1" t="str">
        <f t="shared" si="143"/>
        <v/>
      </c>
      <c r="AR212" s="1" t="str">
        <f t="shared" si="144"/>
        <v/>
      </c>
      <c r="AS212" s="1" t="str">
        <f t="shared" si="145"/>
        <v/>
      </c>
      <c r="AT212" s="1" t="str">
        <f t="shared" si="146"/>
        <v/>
      </c>
      <c r="AU212" s="1" t="str">
        <f t="shared" si="147"/>
        <v/>
      </c>
      <c r="AV212" s="1" t="str">
        <f t="shared" si="148"/>
        <v/>
      </c>
      <c r="AW212" s="1" t="str">
        <f t="shared" si="134"/>
        <v/>
      </c>
      <c r="AX212" s="1" t="str">
        <f t="shared" si="149"/>
        <v/>
      </c>
      <c r="AZ212" s="1" t="str">
        <f t="shared" si="151"/>
        <v/>
      </c>
      <c r="BA212" s="1" t="str">
        <f t="shared" si="152"/>
        <v/>
      </c>
      <c r="BB212" s="1" t="str">
        <f t="shared" si="153"/>
        <v/>
      </c>
      <c r="BC212" s="1" t="str">
        <f t="shared" si="154"/>
        <v/>
      </c>
      <c r="BD212" s="1" t="str">
        <f t="shared" si="155"/>
        <v/>
      </c>
      <c r="BE212" s="1" t="str">
        <f t="shared" si="156"/>
        <v/>
      </c>
      <c r="BF212" s="1" t="str">
        <f t="shared" si="157"/>
        <v/>
      </c>
      <c r="BG212" s="1" t="str">
        <f t="shared" si="158"/>
        <v/>
      </c>
      <c r="BH212" s="1" t="str">
        <f t="shared" si="159"/>
        <v/>
      </c>
      <c r="BI212" s="1" t="str">
        <f t="shared" si="160"/>
        <v/>
      </c>
      <c r="BJ212" s="1" t="str">
        <f t="shared" si="161"/>
        <v/>
      </c>
      <c r="BK212" s="1" t="str">
        <f t="shared" si="162"/>
        <v/>
      </c>
      <c r="BL212" s="1" t="str">
        <f t="shared" si="163"/>
        <v/>
      </c>
      <c r="BM212" s="1" t="str">
        <f t="shared" si="164"/>
        <v/>
      </c>
      <c r="BN212" s="1" t="str">
        <f t="shared" si="165"/>
        <v/>
      </c>
      <c r="BO212" s="1" t="str">
        <f t="shared" si="166"/>
        <v/>
      </c>
      <c r="BP212" s="1" t="str">
        <f t="shared" si="167"/>
        <v/>
      </c>
    </row>
    <row r="213" spans="1:68">
      <c r="A213" s="1">
        <f t="shared" si="97"/>
        <v>211</v>
      </c>
      <c r="B213" s="34" t="s">
        <v>581</v>
      </c>
      <c r="C213" s="1">
        <v>3</v>
      </c>
      <c r="D213" s="4">
        <f t="shared" si="150"/>
        <v>35</v>
      </c>
      <c r="E213" s="1" t="s">
        <v>517</v>
      </c>
      <c r="F213" s="1">
        <v>2</v>
      </c>
      <c r="G213" s="1" t="s">
        <v>13</v>
      </c>
      <c r="H213" s="1"/>
      <c r="I213" s="23">
        <v>5.0000000000000001E-3</v>
      </c>
      <c r="J213" s="40">
        <v>2.8660000000000001</v>
      </c>
      <c r="K213" s="23" t="s">
        <v>134</v>
      </c>
      <c r="L213" s="23" t="s">
        <v>15</v>
      </c>
      <c r="M213" s="23">
        <v>2.859</v>
      </c>
      <c r="N213" s="23" t="s">
        <v>9</v>
      </c>
      <c r="O213" s="23"/>
      <c r="P213" s="6">
        <v>3.05</v>
      </c>
      <c r="Q213" s="6">
        <v>2.5299999999999998</v>
      </c>
      <c r="R213" s="6">
        <v>2.9830000000000001</v>
      </c>
      <c r="S213" s="6">
        <v>2.4750000000000001</v>
      </c>
      <c r="T213" s="6">
        <v>2.9049999999999998</v>
      </c>
      <c r="U213" s="6">
        <v>2.8610000000000002</v>
      </c>
      <c r="V213" s="6">
        <v>3.04</v>
      </c>
      <c r="W213" s="6">
        <v>2.9359999999999999</v>
      </c>
      <c r="X213" s="6">
        <v>2.8679999999999999</v>
      </c>
      <c r="Y213" s="6">
        <v>2.863</v>
      </c>
      <c r="Z213" s="126">
        <v>3.048</v>
      </c>
      <c r="AA213" s="126">
        <v>2.8109999999999999</v>
      </c>
      <c r="AB213" s="126">
        <v>2.8330000000000002</v>
      </c>
      <c r="AC213" s="126">
        <v>2.8959999999999999</v>
      </c>
      <c r="AD213" s="126">
        <v>2.8660000000000001</v>
      </c>
      <c r="AE213" s="126">
        <v>2.8849999999999998</v>
      </c>
      <c r="AF213" s="127">
        <v>2.8849999999999998</v>
      </c>
      <c r="AH213" s="1">
        <f t="shared" si="133"/>
        <v>0.18399999999999972</v>
      </c>
      <c r="AI213" s="1">
        <f t="shared" si="135"/>
        <v>-0.3360000000000003</v>
      </c>
      <c r="AJ213" s="1">
        <f t="shared" si="136"/>
        <v>0.11699999999999999</v>
      </c>
      <c r="AK213" s="1">
        <f t="shared" si="137"/>
        <v>-0.39100000000000001</v>
      </c>
      <c r="AL213" s="1">
        <f t="shared" si="138"/>
        <v>3.8999999999999702E-2</v>
      </c>
      <c r="AM213" s="1">
        <f t="shared" si="139"/>
        <v>-4.9999999999998934E-3</v>
      </c>
      <c r="AN213" s="1">
        <f t="shared" si="140"/>
        <v>0.17399999999999993</v>
      </c>
      <c r="AO213" s="1">
        <f t="shared" si="141"/>
        <v>6.999999999999984E-2</v>
      </c>
      <c r="AP213" s="1">
        <f t="shared" si="142"/>
        <v>1.9999999999997797E-3</v>
      </c>
      <c r="AQ213" s="1">
        <f t="shared" si="143"/>
        <v>-3.0000000000001137E-3</v>
      </c>
      <c r="AR213" s="1">
        <f t="shared" si="144"/>
        <v>0.18199999999999994</v>
      </c>
      <c r="AS213" s="1">
        <f t="shared" si="145"/>
        <v>-5.500000000000016E-2</v>
      </c>
      <c r="AT213" s="1">
        <f t="shared" si="146"/>
        <v>-3.2999999999999918E-2</v>
      </c>
      <c r="AU213" s="1">
        <f t="shared" si="147"/>
        <v>2.9999999999999805E-2</v>
      </c>
      <c r="AV213" s="1">
        <f t="shared" si="148"/>
        <v>0</v>
      </c>
      <c r="AW213" s="1">
        <f t="shared" si="134"/>
        <v>1.8999999999999684E-2</v>
      </c>
      <c r="AX213" s="1">
        <f t="shared" si="149"/>
        <v>1.8999999999999684E-2</v>
      </c>
      <c r="AZ213" s="1">
        <f t="shared" si="151"/>
        <v>0.18399999999999972</v>
      </c>
      <c r="BA213" s="1">
        <f t="shared" si="152"/>
        <v>0.3360000000000003</v>
      </c>
      <c r="BB213" s="1">
        <f t="shared" si="153"/>
        <v>0.11699999999999999</v>
      </c>
      <c r="BC213" s="1">
        <f t="shared" si="154"/>
        <v>0.39100000000000001</v>
      </c>
      <c r="BD213" s="1">
        <f t="shared" si="155"/>
        <v>3.8999999999999702E-2</v>
      </c>
      <c r="BE213" s="1">
        <f t="shared" si="156"/>
        <v>4.9999999999998934E-3</v>
      </c>
      <c r="BF213" s="1">
        <f t="shared" si="157"/>
        <v>0.17399999999999993</v>
      </c>
      <c r="BG213" s="1">
        <f t="shared" si="158"/>
        <v>6.999999999999984E-2</v>
      </c>
      <c r="BH213" s="1">
        <f t="shared" si="159"/>
        <v>1.9999999999997797E-3</v>
      </c>
      <c r="BI213" s="1">
        <f t="shared" si="160"/>
        <v>3.0000000000001137E-3</v>
      </c>
      <c r="BJ213" s="1">
        <f t="shared" si="161"/>
        <v>0.18199999999999994</v>
      </c>
      <c r="BK213" s="1">
        <f t="shared" si="162"/>
        <v>5.500000000000016E-2</v>
      </c>
      <c r="BL213" s="1">
        <f t="shared" si="163"/>
        <v>3.2999999999999918E-2</v>
      </c>
      <c r="BM213" s="1">
        <f t="shared" si="164"/>
        <v>2.9999999999999805E-2</v>
      </c>
      <c r="BN213" s="1">
        <f t="shared" si="165"/>
        <v>0</v>
      </c>
      <c r="BO213" s="1">
        <f t="shared" si="166"/>
        <v>1.8999999999999684E-2</v>
      </c>
      <c r="BP213" s="1">
        <f t="shared" si="167"/>
        <v>1.8999999999999684E-2</v>
      </c>
    </row>
    <row r="214" spans="1:68">
      <c r="A214" s="1">
        <f t="shared" si="97"/>
        <v>212</v>
      </c>
      <c r="B214" s="34"/>
      <c r="C214" s="1">
        <v>3</v>
      </c>
      <c r="D214" s="4">
        <f t="shared" si="150"/>
        <v>35</v>
      </c>
      <c r="E214" s="1" t="s">
        <v>516</v>
      </c>
      <c r="F214" s="1">
        <v>2</v>
      </c>
      <c r="G214" s="1" t="s">
        <v>13</v>
      </c>
      <c r="H214" s="1"/>
      <c r="I214" s="23">
        <v>2.3E-2</v>
      </c>
      <c r="J214" s="40">
        <v>4.7389999999999999</v>
      </c>
      <c r="K214" s="23" t="s">
        <v>134</v>
      </c>
      <c r="L214" s="23" t="s">
        <v>15</v>
      </c>
      <c r="M214" s="23">
        <v>4.7350000000000003</v>
      </c>
      <c r="N214" s="23" t="s">
        <v>9</v>
      </c>
      <c r="O214" s="23"/>
      <c r="P214" s="23">
        <v>5.3889999999999993</v>
      </c>
      <c r="Q214" s="23">
        <v>4.8584999999999994</v>
      </c>
      <c r="R214" s="23">
        <v>4.8550000000000004</v>
      </c>
      <c r="S214" s="23">
        <v>4.609</v>
      </c>
      <c r="T214" s="23">
        <v>5.2835000000000001</v>
      </c>
      <c r="U214" s="23">
        <v>5.2305000000000001</v>
      </c>
      <c r="V214" s="23">
        <v>5.141</v>
      </c>
      <c r="W214" s="23">
        <v>5.1275000000000004</v>
      </c>
      <c r="X214" s="23">
        <v>4.8324999999999996</v>
      </c>
      <c r="Y214" s="23">
        <v>4.8245000000000005</v>
      </c>
      <c r="Z214" s="23">
        <v>4.8739999999999997</v>
      </c>
      <c r="AA214" s="23">
        <v>4.6520000000000001</v>
      </c>
      <c r="AB214" s="23">
        <v>4.6989999999999998</v>
      </c>
      <c r="AC214" s="23">
        <v>4.766</v>
      </c>
      <c r="AD214" s="23">
        <v>4.7450000000000001</v>
      </c>
      <c r="AE214" s="23">
        <v>4.7300000000000004</v>
      </c>
      <c r="AF214" s="23">
        <v>4.7270000000000003</v>
      </c>
      <c r="AH214" s="1">
        <f t="shared" si="133"/>
        <v>0.64999999999999947</v>
      </c>
      <c r="AI214" s="1">
        <f t="shared" si="135"/>
        <v>0.1194999999999995</v>
      </c>
      <c r="AJ214" s="1">
        <f t="shared" si="136"/>
        <v>0.11600000000000055</v>
      </c>
      <c r="AK214" s="1">
        <f t="shared" si="137"/>
        <v>-0.12999999999999989</v>
      </c>
      <c r="AL214" s="1">
        <f t="shared" si="138"/>
        <v>0.54450000000000021</v>
      </c>
      <c r="AM214" s="1">
        <f t="shared" si="139"/>
        <v>0.49150000000000027</v>
      </c>
      <c r="AN214" s="1">
        <f t="shared" si="140"/>
        <v>0.40200000000000014</v>
      </c>
      <c r="AO214" s="1">
        <f t="shared" si="141"/>
        <v>0.38850000000000051</v>
      </c>
      <c r="AP214" s="1">
        <f t="shared" si="142"/>
        <v>9.3499999999999694E-2</v>
      </c>
      <c r="AQ214" s="1">
        <f t="shared" si="143"/>
        <v>8.5500000000000576E-2</v>
      </c>
      <c r="AR214" s="1">
        <f t="shared" si="144"/>
        <v>0.13499999999999979</v>
      </c>
      <c r="AS214" s="1">
        <f t="shared" si="145"/>
        <v>-8.6999999999999744E-2</v>
      </c>
      <c r="AT214" s="1">
        <f t="shared" si="146"/>
        <v>-4.0000000000000036E-2</v>
      </c>
      <c r="AU214" s="1">
        <f t="shared" si="147"/>
        <v>2.7000000000000135E-2</v>
      </c>
      <c r="AV214" s="1">
        <f t="shared" si="148"/>
        <v>6.0000000000002274E-3</v>
      </c>
      <c r="AW214" s="1">
        <f t="shared" si="134"/>
        <v>-8.9999999999994529E-3</v>
      </c>
      <c r="AX214" s="1">
        <f t="shared" si="149"/>
        <v>-1.1999999999999567E-2</v>
      </c>
      <c r="AZ214" s="1">
        <f t="shared" si="151"/>
        <v>0.64999999999999947</v>
      </c>
      <c r="BA214" s="1">
        <f t="shared" si="152"/>
        <v>0.1194999999999995</v>
      </c>
      <c r="BB214" s="1">
        <f t="shared" si="153"/>
        <v>0.11600000000000055</v>
      </c>
      <c r="BC214" s="1">
        <f t="shared" si="154"/>
        <v>0.12999999999999989</v>
      </c>
      <c r="BD214" s="1">
        <f t="shared" si="155"/>
        <v>0.54450000000000021</v>
      </c>
      <c r="BE214" s="1">
        <f t="shared" si="156"/>
        <v>0.49150000000000027</v>
      </c>
      <c r="BF214" s="1">
        <f t="shared" si="157"/>
        <v>0.40200000000000014</v>
      </c>
      <c r="BG214" s="1">
        <f t="shared" si="158"/>
        <v>0.38850000000000051</v>
      </c>
      <c r="BH214" s="1">
        <f t="shared" si="159"/>
        <v>9.3499999999999694E-2</v>
      </c>
      <c r="BI214" s="1">
        <f t="shared" si="160"/>
        <v>8.5500000000000576E-2</v>
      </c>
      <c r="BJ214" s="1">
        <f t="shared" si="161"/>
        <v>0.13499999999999979</v>
      </c>
      <c r="BK214" s="1">
        <f t="shared" si="162"/>
        <v>8.6999999999999744E-2</v>
      </c>
      <c r="BL214" s="1">
        <f t="shared" si="163"/>
        <v>4.0000000000000036E-2</v>
      </c>
      <c r="BM214" s="1">
        <f t="shared" si="164"/>
        <v>2.7000000000000135E-2</v>
      </c>
      <c r="BN214" s="1">
        <f t="shared" si="165"/>
        <v>6.0000000000002274E-3</v>
      </c>
      <c r="BO214" s="1">
        <f t="shared" si="166"/>
        <v>8.9999999999994529E-3</v>
      </c>
      <c r="BP214" s="1">
        <f t="shared" si="167"/>
        <v>1.1999999999999567E-2</v>
      </c>
    </row>
    <row r="215" spans="1:68">
      <c r="A215" s="1">
        <f t="shared" si="97"/>
        <v>213</v>
      </c>
      <c r="B215" s="34"/>
      <c r="C215" s="1">
        <v>3</v>
      </c>
      <c r="D215" s="4">
        <f t="shared" si="150"/>
        <v>35</v>
      </c>
      <c r="E215" s="1" t="s">
        <v>517</v>
      </c>
      <c r="F215" s="1">
        <v>2</v>
      </c>
      <c r="G215" s="1" t="s">
        <v>13</v>
      </c>
      <c r="H215" s="1"/>
      <c r="I215" s="23">
        <v>2E-3</v>
      </c>
      <c r="J215" s="40">
        <v>7.0380000000000003</v>
      </c>
      <c r="K215" s="23" t="s">
        <v>134</v>
      </c>
      <c r="L215" s="23" t="s">
        <v>15</v>
      </c>
      <c r="M215" s="23">
        <v>7.0330000000000004</v>
      </c>
      <c r="N215" s="23" t="s">
        <v>9</v>
      </c>
      <c r="O215" s="23"/>
      <c r="P215" s="6">
        <v>7.4550000000000001</v>
      </c>
      <c r="Q215" s="6">
        <v>6.8460000000000001</v>
      </c>
      <c r="R215" s="6">
        <v>7.6349999999999998</v>
      </c>
      <c r="S215" s="6">
        <v>7.5860000000000003</v>
      </c>
      <c r="T215" s="6">
        <v>7.3360000000000003</v>
      </c>
      <c r="U215" s="6">
        <v>7.1630000000000003</v>
      </c>
      <c r="V215" s="6">
        <v>7.548</v>
      </c>
      <c r="W215" s="6">
        <v>7.5629999999999997</v>
      </c>
      <c r="X215" s="6">
        <v>7.0629999999999997</v>
      </c>
      <c r="Y215" s="6">
        <v>7.024</v>
      </c>
      <c r="Z215" s="126">
        <v>7.3970000000000002</v>
      </c>
      <c r="AA215" s="126">
        <v>7.02</v>
      </c>
      <c r="AB215" s="126">
        <v>7.0579999999999998</v>
      </c>
      <c r="AC215" s="126">
        <v>7.1189999999999998</v>
      </c>
      <c r="AD215" s="126">
        <v>7.0750000000000002</v>
      </c>
      <c r="AE215" s="126">
        <v>7.0620000000000003</v>
      </c>
      <c r="AF215" s="127">
        <v>7.0670000000000002</v>
      </c>
      <c r="AH215" s="1">
        <f t="shared" si="133"/>
        <v>0.41699999999999982</v>
      </c>
      <c r="AI215" s="1">
        <f t="shared" si="135"/>
        <v>-0.19200000000000017</v>
      </c>
      <c r="AJ215" s="1">
        <f t="shared" si="136"/>
        <v>0.59699999999999953</v>
      </c>
      <c r="AK215" s="1">
        <f t="shared" si="137"/>
        <v>0.54800000000000004</v>
      </c>
      <c r="AL215" s="1">
        <f t="shared" si="138"/>
        <v>0.29800000000000004</v>
      </c>
      <c r="AM215" s="1">
        <f t="shared" si="139"/>
        <v>0.125</v>
      </c>
      <c r="AN215" s="1">
        <f t="shared" si="140"/>
        <v>0.50999999999999979</v>
      </c>
      <c r="AO215" s="1">
        <f t="shared" si="141"/>
        <v>0.52499999999999947</v>
      </c>
      <c r="AP215" s="1">
        <f t="shared" si="142"/>
        <v>2.4999999999999467E-2</v>
      </c>
      <c r="AQ215" s="1">
        <f t="shared" si="143"/>
        <v>-1.4000000000000234E-2</v>
      </c>
      <c r="AR215" s="1">
        <f t="shared" si="144"/>
        <v>0.35899999999999999</v>
      </c>
      <c r="AS215" s="1">
        <f t="shared" si="145"/>
        <v>-1.8000000000000682E-2</v>
      </c>
      <c r="AT215" s="1">
        <f t="shared" si="146"/>
        <v>1.9999999999999574E-2</v>
      </c>
      <c r="AU215" s="1">
        <f t="shared" si="147"/>
        <v>8.0999999999999517E-2</v>
      </c>
      <c r="AV215" s="1">
        <f t="shared" si="148"/>
        <v>3.6999999999999922E-2</v>
      </c>
      <c r="AW215" s="1">
        <f t="shared" si="134"/>
        <v>2.4000000000000021E-2</v>
      </c>
      <c r="AX215" s="1">
        <f t="shared" si="149"/>
        <v>2.8999999999999915E-2</v>
      </c>
      <c r="AZ215" s="1">
        <f t="shared" si="151"/>
        <v>0.41699999999999982</v>
      </c>
      <c r="BA215" s="1">
        <f t="shared" si="152"/>
        <v>0.19200000000000017</v>
      </c>
      <c r="BB215" s="1">
        <f t="shared" si="153"/>
        <v>0.59699999999999953</v>
      </c>
      <c r="BC215" s="1">
        <f t="shared" si="154"/>
        <v>0.54800000000000004</v>
      </c>
      <c r="BD215" s="1">
        <f t="shared" si="155"/>
        <v>0.29800000000000004</v>
      </c>
      <c r="BE215" s="1">
        <f t="shared" si="156"/>
        <v>0.125</v>
      </c>
      <c r="BF215" s="1">
        <f t="shared" si="157"/>
        <v>0.50999999999999979</v>
      </c>
      <c r="BG215" s="1">
        <f t="shared" si="158"/>
        <v>0.52499999999999947</v>
      </c>
      <c r="BH215" s="1">
        <f t="shared" si="159"/>
        <v>2.4999999999999467E-2</v>
      </c>
      <c r="BI215" s="1">
        <f t="shared" si="160"/>
        <v>1.4000000000000234E-2</v>
      </c>
      <c r="BJ215" s="1">
        <f t="shared" si="161"/>
        <v>0.35899999999999999</v>
      </c>
      <c r="BK215" s="1">
        <f t="shared" si="162"/>
        <v>1.8000000000000682E-2</v>
      </c>
      <c r="BL215" s="1">
        <f t="shared" si="163"/>
        <v>1.9999999999999574E-2</v>
      </c>
      <c r="BM215" s="1">
        <f t="shared" si="164"/>
        <v>8.0999999999999517E-2</v>
      </c>
      <c r="BN215" s="1">
        <f t="shared" si="165"/>
        <v>3.6999999999999922E-2</v>
      </c>
      <c r="BO215" s="1">
        <f t="shared" si="166"/>
        <v>2.4000000000000021E-2</v>
      </c>
      <c r="BP215" s="1">
        <f t="shared" si="167"/>
        <v>2.8999999999999915E-2</v>
      </c>
    </row>
    <row r="216" spans="1:68">
      <c r="A216" s="1">
        <f t="shared" si="97"/>
        <v>214</v>
      </c>
      <c r="B216" s="34"/>
      <c r="C216" s="1">
        <v>3</v>
      </c>
      <c r="D216" s="4">
        <f t="shared" si="150"/>
        <v>35</v>
      </c>
      <c r="E216" s="1" t="s">
        <v>516</v>
      </c>
      <c r="F216" s="1">
        <v>2</v>
      </c>
      <c r="G216" s="1" t="s">
        <v>13</v>
      </c>
      <c r="H216" s="1" t="s">
        <v>345</v>
      </c>
      <c r="I216" s="23">
        <v>1E-3</v>
      </c>
      <c r="J216" s="54">
        <v>7.476</v>
      </c>
      <c r="K216" s="23" t="s">
        <v>134</v>
      </c>
      <c r="L216" s="10" t="s">
        <v>128</v>
      </c>
      <c r="M216" s="23">
        <v>7.4749999999999996</v>
      </c>
      <c r="N216" s="23" t="s">
        <v>9</v>
      </c>
      <c r="O216" s="23"/>
      <c r="P216" s="23">
        <v>8.3814999999999991</v>
      </c>
      <c r="Q216" s="23">
        <v>8.1445000000000007</v>
      </c>
      <c r="R216" s="23">
        <v>7.2844999999999995</v>
      </c>
      <c r="S216" s="23">
        <v>7.069</v>
      </c>
      <c r="T216" s="23">
        <v>8.4209999999999994</v>
      </c>
      <c r="U216" s="23">
        <v>8.3445</v>
      </c>
      <c r="V216" s="23">
        <v>8.1705000000000005</v>
      </c>
      <c r="W216" s="23">
        <v>8.1020000000000003</v>
      </c>
      <c r="X216" s="23">
        <v>7.7545000000000002</v>
      </c>
      <c r="Y216" s="23">
        <v>7.7065000000000001</v>
      </c>
      <c r="Z216" s="23">
        <v>8.0579999999999998</v>
      </c>
      <c r="AA216" s="23">
        <v>7.1280000000000001</v>
      </c>
      <c r="AB216" s="23">
        <v>7.4829999999999997</v>
      </c>
      <c r="AC216" s="23">
        <v>7.6470000000000002</v>
      </c>
      <c r="AD216" s="23">
        <v>7.55</v>
      </c>
      <c r="AE216" s="23">
        <v>7.5049999999999999</v>
      </c>
      <c r="AF216" s="23">
        <v>7.5369999999999999</v>
      </c>
      <c r="AH216" s="1" t="str">
        <f t="shared" si="133"/>
        <v/>
      </c>
      <c r="AI216" s="1" t="str">
        <f t="shared" si="135"/>
        <v/>
      </c>
      <c r="AJ216" s="1" t="str">
        <f t="shared" si="136"/>
        <v/>
      </c>
      <c r="AK216" s="1" t="str">
        <f t="shared" si="137"/>
        <v/>
      </c>
      <c r="AL216" s="1" t="str">
        <f t="shared" si="138"/>
        <v/>
      </c>
      <c r="AM216" s="1" t="str">
        <f t="shared" si="139"/>
        <v/>
      </c>
      <c r="AN216" s="1" t="str">
        <f t="shared" si="140"/>
        <v/>
      </c>
      <c r="AO216" s="1" t="str">
        <f t="shared" si="141"/>
        <v/>
      </c>
      <c r="AP216" s="1" t="str">
        <f t="shared" si="142"/>
        <v/>
      </c>
      <c r="AQ216" s="1" t="str">
        <f t="shared" si="143"/>
        <v/>
      </c>
      <c r="AR216" s="1" t="str">
        <f t="shared" si="144"/>
        <v/>
      </c>
      <c r="AS216" s="1" t="str">
        <f t="shared" si="145"/>
        <v/>
      </c>
      <c r="AT216" s="1" t="str">
        <f t="shared" si="146"/>
        <v/>
      </c>
      <c r="AU216" s="1" t="str">
        <f t="shared" si="147"/>
        <v/>
      </c>
      <c r="AV216" s="1" t="str">
        <f t="shared" si="148"/>
        <v/>
      </c>
      <c r="AW216" s="1" t="str">
        <f t="shared" si="134"/>
        <v/>
      </c>
      <c r="AX216" s="1" t="str">
        <f t="shared" si="149"/>
        <v/>
      </c>
      <c r="AZ216" s="1" t="str">
        <f t="shared" si="151"/>
        <v/>
      </c>
      <c r="BA216" s="1" t="str">
        <f t="shared" si="152"/>
        <v/>
      </c>
      <c r="BB216" s="1" t="str">
        <f t="shared" si="153"/>
        <v/>
      </c>
      <c r="BC216" s="1" t="str">
        <f t="shared" si="154"/>
        <v/>
      </c>
      <c r="BD216" s="1" t="str">
        <f t="shared" si="155"/>
        <v/>
      </c>
      <c r="BE216" s="1" t="str">
        <f t="shared" si="156"/>
        <v/>
      </c>
      <c r="BF216" s="1" t="str">
        <f t="shared" si="157"/>
        <v/>
      </c>
      <c r="BG216" s="1" t="str">
        <f t="shared" si="158"/>
        <v/>
      </c>
      <c r="BH216" s="1" t="str">
        <f t="shared" si="159"/>
        <v/>
      </c>
      <c r="BI216" s="1" t="str">
        <f t="shared" si="160"/>
        <v/>
      </c>
      <c r="BJ216" s="1" t="str">
        <f t="shared" si="161"/>
        <v/>
      </c>
      <c r="BK216" s="1" t="str">
        <f t="shared" si="162"/>
        <v/>
      </c>
      <c r="BL216" s="1" t="str">
        <f t="shared" si="163"/>
        <v/>
      </c>
      <c r="BM216" s="1" t="str">
        <f t="shared" si="164"/>
        <v/>
      </c>
      <c r="BN216" s="1" t="str">
        <f t="shared" si="165"/>
        <v/>
      </c>
      <c r="BO216" s="1" t="str">
        <f t="shared" si="166"/>
        <v/>
      </c>
      <c r="BP216" s="1" t="str">
        <f t="shared" si="167"/>
        <v/>
      </c>
    </row>
    <row r="217" spans="1:68">
      <c r="A217" s="1">
        <f t="shared" si="97"/>
        <v>215</v>
      </c>
      <c r="B217" s="34"/>
      <c r="C217" s="1">
        <v>3</v>
      </c>
      <c r="D217" s="4">
        <f t="shared" si="150"/>
        <v>35</v>
      </c>
      <c r="E217" s="1" t="s">
        <v>524</v>
      </c>
      <c r="F217" s="1">
        <v>2</v>
      </c>
      <c r="G217" s="1" t="s">
        <v>16</v>
      </c>
      <c r="H217" s="1" t="s">
        <v>345</v>
      </c>
      <c r="I217" s="23">
        <v>8.9999999999999993E-3</v>
      </c>
      <c r="J217" s="54">
        <v>7.5819999999999999</v>
      </c>
      <c r="K217" s="23" t="s">
        <v>134</v>
      </c>
      <c r="L217" s="10" t="s">
        <v>128</v>
      </c>
      <c r="M217" s="23">
        <v>7.6280000000000001</v>
      </c>
      <c r="N217" s="23" t="s">
        <v>9</v>
      </c>
      <c r="O217" s="23"/>
      <c r="P217" s="6">
        <v>8.0619999999999994</v>
      </c>
      <c r="Q217" s="6">
        <v>7.8410000000000002</v>
      </c>
      <c r="R217" s="6">
        <v>7.6109999999999998</v>
      </c>
      <c r="S217" s="6">
        <v>6.891</v>
      </c>
      <c r="T217" s="6">
        <v>7.9450000000000003</v>
      </c>
      <c r="U217" s="6">
        <v>7.8639999999999999</v>
      </c>
      <c r="V217" s="6">
        <v>7.984</v>
      </c>
      <c r="W217" s="6">
        <v>7.9420000000000002</v>
      </c>
      <c r="X217" s="6">
        <v>7.7320000000000002</v>
      </c>
      <c r="Y217" s="6">
        <v>7.7009999999999996</v>
      </c>
      <c r="Z217" s="126">
        <v>7.0549999999999997</v>
      </c>
      <c r="AA217" s="126">
        <v>7.1660000000000004</v>
      </c>
      <c r="AB217" s="126">
        <v>7.4160000000000004</v>
      </c>
      <c r="AC217" s="126">
        <v>7.569</v>
      </c>
      <c r="AD217" s="126">
        <v>7.59</v>
      </c>
      <c r="AE217" s="126">
        <v>7.56</v>
      </c>
      <c r="AF217" s="127">
        <v>7.5350000000000001</v>
      </c>
      <c r="AH217" s="1" t="str">
        <f t="shared" si="133"/>
        <v/>
      </c>
      <c r="AI217" s="1" t="str">
        <f t="shared" si="135"/>
        <v/>
      </c>
      <c r="AJ217" s="1" t="str">
        <f t="shared" si="136"/>
        <v/>
      </c>
      <c r="AK217" s="1" t="str">
        <f t="shared" si="137"/>
        <v/>
      </c>
      <c r="AL217" s="1" t="str">
        <f t="shared" si="138"/>
        <v/>
      </c>
      <c r="AM217" s="1" t="str">
        <f t="shared" si="139"/>
        <v/>
      </c>
      <c r="AN217" s="1" t="str">
        <f t="shared" si="140"/>
        <v/>
      </c>
      <c r="AO217" s="1" t="str">
        <f t="shared" si="141"/>
        <v/>
      </c>
      <c r="AP217" s="1" t="str">
        <f t="shared" si="142"/>
        <v/>
      </c>
      <c r="AQ217" s="1" t="str">
        <f t="shared" si="143"/>
        <v/>
      </c>
      <c r="AR217" s="1" t="str">
        <f t="shared" si="144"/>
        <v/>
      </c>
      <c r="AS217" s="1" t="str">
        <f t="shared" si="145"/>
        <v/>
      </c>
      <c r="AT217" s="1" t="str">
        <f t="shared" si="146"/>
        <v/>
      </c>
      <c r="AU217" s="1" t="str">
        <f t="shared" si="147"/>
        <v/>
      </c>
      <c r="AV217" s="1" t="str">
        <f t="shared" si="148"/>
        <v/>
      </c>
      <c r="AW217" s="1" t="str">
        <f t="shared" si="134"/>
        <v/>
      </c>
      <c r="AX217" s="1" t="str">
        <f t="shared" si="149"/>
        <v/>
      </c>
      <c r="AZ217" s="1" t="str">
        <f t="shared" si="151"/>
        <v/>
      </c>
      <c r="BA217" s="1" t="str">
        <f t="shared" si="152"/>
        <v/>
      </c>
      <c r="BB217" s="1" t="str">
        <f t="shared" si="153"/>
        <v/>
      </c>
      <c r="BC217" s="1" t="str">
        <f t="shared" si="154"/>
        <v/>
      </c>
      <c r="BD217" s="1" t="str">
        <f t="shared" si="155"/>
        <v/>
      </c>
      <c r="BE217" s="1" t="str">
        <f t="shared" si="156"/>
        <v/>
      </c>
      <c r="BF217" s="1" t="str">
        <f t="shared" si="157"/>
        <v/>
      </c>
      <c r="BG217" s="1" t="str">
        <f t="shared" si="158"/>
        <v/>
      </c>
      <c r="BH217" s="1" t="str">
        <f t="shared" si="159"/>
        <v/>
      </c>
      <c r="BI217" s="1" t="str">
        <f t="shared" si="160"/>
        <v/>
      </c>
      <c r="BJ217" s="1" t="str">
        <f t="shared" si="161"/>
        <v/>
      </c>
      <c r="BK217" s="1" t="str">
        <f t="shared" si="162"/>
        <v/>
      </c>
      <c r="BL217" s="1" t="str">
        <f t="shared" si="163"/>
        <v/>
      </c>
      <c r="BM217" s="1" t="str">
        <f t="shared" si="164"/>
        <v/>
      </c>
      <c r="BN217" s="1" t="str">
        <f t="shared" si="165"/>
        <v/>
      </c>
      <c r="BO217" s="1" t="str">
        <f t="shared" si="166"/>
        <v/>
      </c>
      <c r="BP217" s="1" t="str">
        <f t="shared" si="167"/>
        <v/>
      </c>
    </row>
    <row r="218" spans="1:68">
      <c r="A218" s="1">
        <f t="shared" si="97"/>
        <v>216</v>
      </c>
      <c r="B218" s="34"/>
      <c r="C218" s="1">
        <v>3</v>
      </c>
      <c r="D218" s="4">
        <f t="shared" si="150"/>
        <v>35</v>
      </c>
      <c r="E218" s="1" t="s">
        <v>521</v>
      </c>
      <c r="F218" s="1">
        <v>4</v>
      </c>
      <c r="G218" s="1" t="s">
        <v>13</v>
      </c>
      <c r="H218" s="1"/>
      <c r="I218" s="123"/>
      <c r="J218" s="54">
        <v>6.8129999999999997</v>
      </c>
      <c r="K218" s="23" t="s">
        <v>134</v>
      </c>
      <c r="L218" s="10" t="s">
        <v>128</v>
      </c>
      <c r="M218" s="123"/>
      <c r="N218" s="123"/>
      <c r="O218" s="23"/>
      <c r="P218" s="23">
        <v>7.4260000000000002</v>
      </c>
      <c r="Q218" s="23">
        <v>7.3194999999999997</v>
      </c>
      <c r="R218" s="23">
        <v>6.6395</v>
      </c>
      <c r="S218" s="23">
        <v>5.9855</v>
      </c>
      <c r="T218" s="23">
        <v>7.4930000000000003</v>
      </c>
      <c r="U218" s="23">
        <v>7.4584999999999999</v>
      </c>
      <c r="V218" s="23">
        <v>7.2409999999999997</v>
      </c>
      <c r="W218" s="23">
        <v>7.1895000000000007</v>
      </c>
      <c r="X218" s="23">
        <v>7.0385</v>
      </c>
      <c r="Y218" s="23">
        <v>7.0065000000000008</v>
      </c>
      <c r="Z218" s="23">
        <v>7.1420000000000003</v>
      </c>
      <c r="AA218" s="23">
        <v>6.5419999999999998</v>
      </c>
      <c r="AB218" s="23">
        <v>6.7960000000000003</v>
      </c>
      <c r="AC218" s="23">
        <v>6.91</v>
      </c>
      <c r="AD218" s="23">
        <v>6.8540000000000001</v>
      </c>
      <c r="AE218" s="23">
        <v>6.8250000000000002</v>
      </c>
      <c r="AF218" s="23">
        <v>6.8410000000000002</v>
      </c>
      <c r="AH218" s="1" t="str">
        <f t="shared" si="133"/>
        <v/>
      </c>
      <c r="AI218" s="1" t="str">
        <f t="shared" si="135"/>
        <v/>
      </c>
      <c r="AJ218" s="1" t="str">
        <f t="shared" si="136"/>
        <v/>
      </c>
      <c r="AK218" s="1" t="str">
        <f t="shared" si="137"/>
        <v/>
      </c>
      <c r="AL218" s="1" t="str">
        <f t="shared" si="138"/>
        <v/>
      </c>
      <c r="AM218" s="1" t="str">
        <f t="shared" si="139"/>
        <v/>
      </c>
      <c r="AN218" s="1" t="str">
        <f t="shared" si="140"/>
        <v/>
      </c>
      <c r="AO218" s="1" t="str">
        <f t="shared" si="141"/>
        <v/>
      </c>
      <c r="AP218" s="1" t="str">
        <f t="shared" si="142"/>
        <v/>
      </c>
      <c r="AQ218" s="1" t="str">
        <f t="shared" si="143"/>
        <v/>
      </c>
      <c r="AR218" s="1" t="str">
        <f t="shared" si="144"/>
        <v/>
      </c>
      <c r="AS218" s="1" t="str">
        <f t="shared" si="145"/>
        <v/>
      </c>
      <c r="AT218" s="1" t="str">
        <f t="shared" si="146"/>
        <v/>
      </c>
      <c r="AU218" s="1" t="str">
        <f t="shared" si="147"/>
        <v/>
      </c>
      <c r="AV218" s="1" t="str">
        <f t="shared" si="148"/>
        <v/>
      </c>
      <c r="AW218" s="1" t="str">
        <f t="shared" si="134"/>
        <v/>
      </c>
      <c r="AX218" s="1" t="str">
        <f t="shared" si="149"/>
        <v/>
      </c>
      <c r="AZ218" s="1" t="str">
        <f t="shared" si="151"/>
        <v/>
      </c>
      <c r="BA218" s="1" t="str">
        <f t="shared" si="152"/>
        <v/>
      </c>
      <c r="BB218" s="1" t="str">
        <f t="shared" si="153"/>
        <v/>
      </c>
      <c r="BC218" s="1" t="str">
        <f t="shared" si="154"/>
        <v/>
      </c>
      <c r="BD218" s="1" t="str">
        <f t="shared" si="155"/>
        <v/>
      </c>
      <c r="BE218" s="1" t="str">
        <f t="shared" si="156"/>
        <v/>
      </c>
      <c r="BF218" s="1" t="str">
        <f t="shared" si="157"/>
        <v/>
      </c>
      <c r="BG218" s="1" t="str">
        <f t="shared" si="158"/>
        <v/>
      </c>
      <c r="BH218" s="1" t="str">
        <f t="shared" si="159"/>
        <v/>
      </c>
      <c r="BI218" s="1" t="str">
        <f t="shared" si="160"/>
        <v/>
      </c>
      <c r="BJ218" s="1" t="str">
        <f t="shared" si="161"/>
        <v/>
      </c>
      <c r="BK218" s="1" t="str">
        <f t="shared" si="162"/>
        <v/>
      </c>
      <c r="BL218" s="1" t="str">
        <f t="shared" si="163"/>
        <v/>
      </c>
      <c r="BM218" s="1" t="str">
        <f t="shared" si="164"/>
        <v/>
      </c>
      <c r="BN218" s="1" t="str">
        <f t="shared" si="165"/>
        <v/>
      </c>
      <c r="BO218" s="1" t="str">
        <f t="shared" si="166"/>
        <v/>
      </c>
      <c r="BP218" s="1" t="str">
        <f t="shared" si="167"/>
        <v/>
      </c>
    </row>
    <row r="219" spans="1:68">
      <c r="A219" s="1">
        <f t="shared" si="97"/>
        <v>217</v>
      </c>
      <c r="B219" s="34"/>
      <c r="C219" s="1">
        <v>3</v>
      </c>
      <c r="D219" s="4">
        <f t="shared" si="150"/>
        <v>35</v>
      </c>
      <c r="E219" s="1" t="s">
        <v>525</v>
      </c>
      <c r="F219" s="1">
        <v>4</v>
      </c>
      <c r="G219" s="1" t="s">
        <v>16</v>
      </c>
      <c r="H219" s="1"/>
      <c r="I219" s="123"/>
      <c r="J219" s="54">
        <v>7.23</v>
      </c>
      <c r="K219" s="23" t="s">
        <v>134</v>
      </c>
      <c r="L219" s="10" t="s">
        <v>128</v>
      </c>
      <c r="M219" s="123"/>
      <c r="N219" s="123"/>
      <c r="O219" s="23"/>
      <c r="P219" s="6">
        <v>7.3710000000000004</v>
      </c>
      <c r="Q219" s="6">
        <v>7.5010000000000003</v>
      </c>
      <c r="R219" s="6">
        <v>7.2080000000000002</v>
      </c>
      <c r="S219" s="6">
        <v>7.4809999999999999</v>
      </c>
      <c r="T219" s="6">
        <v>7.2910000000000004</v>
      </c>
      <c r="U219" s="6">
        <v>7.4320000000000004</v>
      </c>
      <c r="V219" s="6">
        <v>7.45</v>
      </c>
      <c r="W219" s="6">
        <v>7.4939999999999998</v>
      </c>
      <c r="X219" s="6">
        <v>7.3470000000000004</v>
      </c>
      <c r="Y219" s="6">
        <v>7.335</v>
      </c>
      <c r="Z219" s="126">
        <v>6.7320000000000002</v>
      </c>
      <c r="AA219" s="126">
        <v>6.827</v>
      </c>
      <c r="AB219" s="126">
        <v>7.0650000000000004</v>
      </c>
      <c r="AC219" s="126">
        <v>7.218</v>
      </c>
      <c r="AD219" s="126">
        <v>7.2279999999999998</v>
      </c>
      <c r="AE219" s="126">
        <v>7.202</v>
      </c>
      <c r="AF219" s="127">
        <v>7.181</v>
      </c>
      <c r="AH219" s="1" t="str">
        <f t="shared" ref="AH219:AH282" si="168">IF((P219&lt;&gt;"")*AND($J219&lt;&gt;"")*AND($H219&lt;&gt;"GD")*AND($L219&lt;&gt;"N"),P219-$J219,"")</f>
        <v/>
      </c>
      <c r="AI219" s="1" t="str">
        <f t="shared" si="135"/>
        <v/>
      </c>
      <c r="AJ219" s="1" t="str">
        <f t="shared" si="136"/>
        <v/>
      </c>
      <c r="AK219" s="1" t="str">
        <f t="shared" si="137"/>
        <v/>
      </c>
      <c r="AL219" s="1" t="str">
        <f t="shared" si="138"/>
        <v/>
      </c>
      <c r="AM219" s="1" t="str">
        <f t="shared" si="139"/>
        <v/>
      </c>
      <c r="AN219" s="1" t="str">
        <f t="shared" si="140"/>
        <v/>
      </c>
      <c r="AO219" s="1" t="str">
        <f t="shared" si="141"/>
        <v/>
      </c>
      <c r="AP219" s="1" t="str">
        <f t="shared" si="142"/>
        <v/>
      </c>
      <c r="AQ219" s="1" t="str">
        <f t="shared" si="143"/>
        <v/>
      </c>
      <c r="AR219" s="1" t="str">
        <f t="shared" si="144"/>
        <v/>
      </c>
      <c r="AS219" s="1" t="str">
        <f t="shared" si="145"/>
        <v/>
      </c>
      <c r="AT219" s="1" t="str">
        <f t="shared" si="146"/>
        <v/>
      </c>
      <c r="AU219" s="1" t="str">
        <f t="shared" si="147"/>
        <v/>
      </c>
      <c r="AV219" s="1" t="str">
        <f t="shared" si="148"/>
        <v/>
      </c>
      <c r="AW219" s="1" t="str">
        <f t="shared" ref="AW219:AW282" si="169">IF((AE219&lt;&gt;"")*AND($J219&lt;&gt;"")*AND($H219&lt;&gt;"GD")*AND($L219&lt;&gt;"N"),AE219-$J219,"")</f>
        <v/>
      </c>
      <c r="AX219" s="1" t="str">
        <f t="shared" si="149"/>
        <v/>
      </c>
      <c r="AZ219" s="1" t="str">
        <f t="shared" si="151"/>
        <v/>
      </c>
      <c r="BA219" s="1" t="str">
        <f t="shared" si="152"/>
        <v/>
      </c>
      <c r="BB219" s="1" t="str">
        <f t="shared" si="153"/>
        <v/>
      </c>
      <c r="BC219" s="1" t="str">
        <f t="shared" si="154"/>
        <v/>
      </c>
      <c r="BD219" s="1" t="str">
        <f t="shared" si="155"/>
        <v/>
      </c>
      <c r="BE219" s="1" t="str">
        <f t="shared" si="156"/>
        <v/>
      </c>
      <c r="BF219" s="1" t="str">
        <f t="shared" si="157"/>
        <v/>
      </c>
      <c r="BG219" s="1" t="str">
        <f t="shared" si="158"/>
        <v/>
      </c>
      <c r="BH219" s="1" t="str">
        <f t="shared" si="159"/>
        <v/>
      </c>
      <c r="BI219" s="1" t="str">
        <f t="shared" si="160"/>
        <v/>
      </c>
      <c r="BJ219" s="1" t="str">
        <f t="shared" si="161"/>
        <v/>
      </c>
      <c r="BK219" s="1" t="str">
        <f t="shared" si="162"/>
        <v/>
      </c>
      <c r="BL219" s="1" t="str">
        <f t="shared" si="163"/>
        <v/>
      </c>
      <c r="BM219" s="1" t="str">
        <f t="shared" si="164"/>
        <v/>
      </c>
      <c r="BN219" s="1" t="str">
        <f t="shared" si="165"/>
        <v/>
      </c>
      <c r="BO219" s="1" t="str">
        <f t="shared" si="166"/>
        <v/>
      </c>
      <c r="BP219" s="1" t="str">
        <f t="shared" si="167"/>
        <v/>
      </c>
    </row>
    <row r="220" spans="1:68">
      <c r="A220" s="1">
        <f t="shared" si="97"/>
        <v>218</v>
      </c>
      <c r="B220" s="34" t="s">
        <v>579</v>
      </c>
      <c r="C220" s="1">
        <v>1</v>
      </c>
      <c r="D220" s="4">
        <f t="shared" si="150"/>
        <v>12</v>
      </c>
      <c r="E220" s="1" t="s">
        <v>502</v>
      </c>
      <c r="F220" s="1">
        <v>2</v>
      </c>
      <c r="G220" s="1" t="s">
        <v>13</v>
      </c>
      <c r="H220" s="1"/>
      <c r="I220" s="23">
        <v>2E-3</v>
      </c>
      <c r="J220" s="130">
        <v>2.1190000000000002</v>
      </c>
      <c r="K220" s="1" t="s">
        <v>120</v>
      </c>
      <c r="L220" s="4" t="s">
        <v>15</v>
      </c>
      <c r="M220" s="23">
        <v>2.1110000000000002</v>
      </c>
      <c r="N220" s="23" t="s">
        <v>471</v>
      </c>
      <c r="O220" s="23"/>
      <c r="P220" s="23">
        <v>2.2309999999999999</v>
      </c>
      <c r="Q220" s="23">
        <v>1.988</v>
      </c>
      <c r="R220" s="23">
        <v>2.0489999999999999</v>
      </c>
      <c r="S220" s="23">
        <v>1.1819999999999999</v>
      </c>
      <c r="T220" s="23">
        <v>2.2170000000000001</v>
      </c>
      <c r="U220" s="23">
        <v>2.1749999999999998</v>
      </c>
      <c r="V220" s="23">
        <v>2.1339999999999999</v>
      </c>
      <c r="W220" s="23">
        <v>2.1219999999999999</v>
      </c>
      <c r="X220" s="23">
        <v>2.1259999999999999</v>
      </c>
      <c r="Y220" s="23">
        <v>2.1219999999999999</v>
      </c>
      <c r="Z220" s="45"/>
      <c r="AA220" s="45"/>
      <c r="AB220" s="45"/>
      <c r="AC220" s="45"/>
      <c r="AD220" s="45"/>
      <c r="AE220" s="45"/>
      <c r="AF220" s="45"/>
      <c r="AH220" s="1">
        <f t="shared" si="168"/>
        <v>0.11199999999999966</v>
      </c>
      <c r="AI220" s="1">
        <f t="shared" si="135"/>
        <v>-0.13100000000000023</v>
      </c>
      <c r="AJ220" s="1">
        <f t="shared" si="136"/>
        <v>-7.0000000000000284E-2</v>
      </c>
      <c r="AK220" s="1">
        <f t="shared" si="137"/>
        <v>-0.93700000000000028</v>
      </c>
      <c r="AL220" s="1">
        <f t="shared" si="138"/>
        <v>9.7999999999999865E-2</v>
      </c>
      <c r="AM220" s="1">
        <f t="shared" si="139"/>
        <v>5.5999999999999606E-2</v>
      </c>
      <c r="AN220" s="1">
        <f t="shared" si="140"/>
        <v>1.499999999999968E-2</v>
      </c>
      <c r="AO220" s="1">
        <f t="shared" si="141"/>
        <v>2.9999999999996696E-3</v>
      </c>
      <c r="AP220" s="1">
        <f t="shared" si="142"/>
        <v>6.9999999999996732E-3</v>
      </c>
      <c r="AQ220" s="1">
        <f t="shared" si="143"/>
        <v>2.9999999999996696E-3</v>
      </c>
      <c r="AR220" s="1" t="str">
        <f t="shared" si="144"/>
        <v/>
      </c>
      <c r="AS220" s="1" t="str">
        <f t="shared" si="145"/>
        <v/>
      </c>
      <c r="AT220" s="1" t="str">
        <f t="shared" si="146"/>
        <v/>
      </c>
      <c r="AU220" s="1" t="str">
        <f t="shared" si="147"/>
        <v/>
      </c>
      <c r="AV220" s="1" t="str">
        <f t="shared" si="148"/>
        <v/>
      </c>
      <c r="AW220" s="1" t="str">
        <f t="shared" si="169"/>
        <v/>
      </c>
      <c r="AX220" s="1" t="str">
        <f t="shared" si="149"/>
        <v/>
      </c>
      <c r="AZ220" s="1">
        <f t="shared" si="151"/>
        <v>0.11199999999999966</v>
      </c>
      <c r="BA220" s="1">
        <f t="shared" si="152"/>
        <v>0.13100000000000023</v>
      </c>
      <c r="BB220" s="1">
        <f t="shared" si="153"/>
        <v>7.0000000000000284E-2</v>
      </c>
      <c r="BC220" s="1">
        <f t="shared" si="154"/>
        <v>0.93700000000000028</v>
      </c>
      <c r="BD220" s="1">
        <f t="shared" si="155"/>
        <v>9.7999999999999865E-2</v>
      </c>
      <c r="BE220" s="1">
        <f t="shared" si="156"/>
        <v>5.5999999999999606E-2</v>
      </c>
      <c r="BF220" s="1">
        <f t="shared" si="157"/>
        <v>1.499999999999968E-2</v>
      </c>
      <c r="BG220" s="1">
        <f t="shared" si="158"/>
        <v>2.9999999999996696E-3</v>
      </c>
      <c r="BH220" s="1">
        <f t="shared" si="159"/>
        <v>6.9999999999996732E-3</v>
      </c>
      <c r="BI220" s="1">
        <f t="shared" si="160"/>
        <v>2.9999999999996696E-3</v>
      </c>
      <c r="BJ220" s="1" t="str">
        <f t="shared" si="161"/>
        <v/>
      </c>
      <c r="BK220" s="1" t="str">
        <f t="shared" si="162"/>
        <v/>
      </c>
      <c r="BL220" s="1" t="str">
        <f t="shared" si="163"/>
        <v/>
      </c>
      <c r="BM220" s="1" t="str">
        <f t="shared" si="164"/>
        <v/>
      </c>
      <c r="BN220" s="1" t="str">
        <f t="shared" si="165"/>
        <v/>
      </c>
      <c r="BO220" s="1" t="str">
        <f t="shared" si="166"/>
        <v/>
      </c>
      <c r="BP220" s="1" t="str">
        <f t="shared" si="167"/>
        <v/>
      </c>
    </row>
    <row r="221" spans="1:68">
      <c r="A221" s="1">
        <f t="shared" si="97"/>
        <v>219</v>
      </c>
      <c r="B221" s="34"/>
      <c r="C221" s="1">
        <v>1</v>
      </c>
      <c r="D221" s="4">
        <f t="shared" si="150"/>
        <v>12</v>
      </c>
      <c r="E221" s="1" t="s">
        <v>503</v>
      </c>
      <c r="F221" s="1">
        <v>2</v>
      </c>
      <c r="G221" s="1" t="s">
        <v>13</v>
      </c>
      <c r="H221" s="1"/>
      <c r="I221" s="123"/>
      <c r="J221" s="130">
        <v>6.4790000000000001</v>
      </c>
      <c r="K221" s="1" t="s">
        <v>120</v>
      </c>
      <c r="L221" s="4" t="s">
        <v>15</v>
      </c>
      <c r="M221" s="23">
        <v>6.4640000000000013</v>
      </c>
      <c r="N221" s="23" t="s">
        <v>471</v>
      </c>
      <c r="O221" s="23"/>
      <c r="P221" s="23">
        <v>6.7309999999999999</v>
      </c>
      <c r="Q221" s="23">
        <v>6.4219999999999997</v>
      </c>
      <c r="R221" s="23">
        <v>6.4349999999999996</v>
      </c>
      <c r="S221" s="23">
        <v>6.1459999999999999</v>
      </c>
      <c r="T221" s="23">
        <v>6.694</v>
      </c>
      <c r="U221" s="23">
        <v>6.6289999999999996</v>
      </c>
      <c r="V221" s="23">
        <v>6.5119999999999996</v>
      </c>
      <c r="W221" s="23">
        <v>6.4930000000000003</v>
      </c>
      <c r="X221" s="23">
        <v>6.4930000000000003</v>
      </c>
      <c r="Y221" s="23">
        <v>6.4880000000000004</v>
      </c>
      <c r="Z221" s="45"/>
      <c r="AA221" s="45"/>
      <c r="AB221" s="45"/>
      <c r="AC221" s="45"/>
      <c r="AD221" s="45"/>
      <c r="AE221" s="45"/>
      <c r="AF221" s="45"/>
      <c r="AH221" s="1">
        <f t="shared" si="168"/>
        <v>0.25199999999999978</v>
      </c>
      <c r="AI221" s="1">
        <f t="shared" si="135"/>
        <v>-5.7000000000000384E-2</v>
      </c>
      <c r="AJ221" s="1">
        <f t="shared" si="136"/>
        <v>-4.4000000000000483E-2</v>
      </c>
      <c r="AK221" s="1">
        <f t="shared" si="137"/>
        <v>-0.33300000000000018</v>
      </c>
      <c r="AL221" s="1">
        <f t="shared" si="138"/>
        <v>0.21499999999999986</v>
      </c>
      <c r="AM221" s="1">
        <f t="shared" si="139"/>
        <v>0.14999999999999947</v>
      </c>
      <c r="AN221" s="1">
        <f t="shared" si="140"/>
        <v>3.2999999999999474E-2</v>
      </c>
      <c r="AO221" s="1">
        <f t="shared" si="141"/>
        <v>1.4000000000000234E-2</v>
      </c>
      <c r="AP221" s="1">
        <f t="shared" si="142"/>
        <v>1.4000000000000234E-2</v>
      </c>
      <c r="AQ221" s="1">
        <f t="shared" si="143"/>
        <v>9.0000000000003411E-3</v>
      </c>
      <c r="AR221" s="1" t="str">
        <f t="shared" si="144"/>
        <v/>
      </c>
      <c r="AS221" s="1" t="str">
        <f t="shared" si="145"/>
        <v/>
      </c>
      <c r="AT221" s="1" t="str">
        <f t="shared" si="146"/>
        <v/>
      </c>
      <c r="AU221" s="1" t="str">
        <f t="shared" si="147"/>
        <v/>
      </c>
      <c r="AV221" s="1" t="str">
        <f t="shared" si="148"/>
        <v/>
      </c>
      <c r="AW221" s="1" t="str">
        <f t="shared" si="169"/>
        <v/>
      </c>
      <c r="AX221" s="1" t="str">
        <f t="shared" si="149"/>
        <v/>
      </c>
      <c r="AZ221" s="1">
        <f t="shared" si="151"/>
        <v>0.25199999999999978</v>
      </c>
      <c r="BA221" s="1">
        <f t="shared" si="152"/>
        <v>5.7000000000000384E-2</v>
      </c>
      <c r="BB221" s="1">
        <f t="shared" si="153"/>
        <v>4.4000000000000483E-2</v>
      </c>
      <c r="BC221" s="1">
        <f t="shared" si="154"/>
        <v>0.33300000000000018</v>
      </c>
      <c r="BD221" s="1">
        <f t="shared" si="155"/>
        <v>0.21499999999999986</v>
      </c>
      <c r="BE221" s="1">
        <f t="shared" si="156"/>
        <v>0.14999999999999947</v>
      </c>
      <c r="BF221" s="1">
        <f t="shared" si="157"/>
        <v>3.2999999999999474E-2</v>
      </c>
      <c r="BG221" s="1">
        <f t="shared" si="158"/>
        <v>1.4000000000000234E-2</v>
      </c>
      <c r="BH221" s="1">
        <f t="shared" si="159"/>
        <v>1.4000000000000234E-2</v>
      </c>
      <c r="BI221" s="1">
        <f t="shared" si="160"/>
        <v>9.0000000000003411E-3</v>
      </c>
      <c r="BJ221" s="1" t="str">
        <f t="shared" si="161"/>
        <v/>
      </c>
      <c r="BK221" s="1" t="str">
        <f t="shared" si="162"/>
        <v/>
      </c>
      <c r="BL221" s="1" t="str">
        <f t="shared" si="163"/>
        <v/>
      </c>
      <c r="BM221" s="1" t="str">
        <f t="shared" si="164"/>
        <v/>
      </c>
      <c r="BN221" s="1" t="str">
        <f t="shared" si="165"/>
        <v/>
      </c>
      <c r="BO221" s="1" t="str">
        <f t="shared" si="166"/>
        <v/>
      </c>
      <c r="BP221" s="1" t="str">
        <f t="shared" si="167"/>
        <v/>
      </c>
    </row>
    <row r="222" spans="1:68">
      <c r="A222" s="1">
        <f t="shared" si="97"/>
        <v>220</v>
      </c>
      <c r="B222" s="34"/>
      <c r="C222" s="1">
        <v>1</v>
      </c>
      <c r="D222" s="4">
        <f t="shared" si="150"/>
        <v>12</v>
      </c>
      <c r="E222" s="1" t="s">
        <v>501</v>
      </c>
      <c r="F222" s="1">
        <v>2</v>
      </c>
      <c r="G222" s="1" t="s">
        <v>16</v>
      </c>
      <c r="H222" s="1"/>
      <c r="I222" s="23">
        <v>2.1999999999999999E-2</v>
      </c>
      <c r="J222" s="130">
        <v>7.758</v>
      </c>
      <c r="K222" s="1" t="s">
        <v>120</v>
      </c>
      <c r="L222" s="4" t="s">
        <v>15</v>
      </c>
      <c r="M222" s="23">
        <v>7.6260000000000003</v>
      </c>
      <c r="N222" s="23" t="s">
        <v>206</v>
      </c>
      <c r="O222" s="23"/>
      <c r="P222" s="23">
        <v>8.3439999999999994</v>
      </c>
      <c r="Q222" s="23">
        <v>8.3460000000000001</v>
      </c>
      <c r="R222" s="23">
        <v>7.8250000000000002</v>
      </c>
      <c r="S222" s="23">
        <v>7.7370000000000001</v>
      </c>
      <c r="T222" s="23">
        <v>8.3409999999999993</v>
      </c>
      <c r="U222" s="23">
        <v>8.3369999999999997</v>
      </c>
      <c r="V222" s="23">
        <v>8.2110000000000003</v>
      </c>
      <c r="W222" s="23">
        <v>8.19</v>
      </c>
      <c r="X222" s="23">
        <v>7.9160000000000004</v>
      </c>
      <c r="Y222" s="23">
        <v>7.8959999999999999</v>
      </c>
      <c r="Z222" s="45"/>
      <c r="AA222" s="45"/>
      <c r="AB222" s="45"/>
      <c r="AC222" s="45"/>
      <c r="AD222" s="45"/>
      <c r="AE222" s="45"/>
      <c r="AF222" s="45"/>
      <c r="AH222" s="1">
        <f t="shared" si="168"/>
        <v>0.58599999999999941</v>
      </c>
      <c r="AI222" s="1">
        <f t="shared" si="135"/>
        <v>0.58800000000000008</v>
      </c>
      <c r="AJ222" s="1">
        <f t="shared" si="136"/>
        <v>6.7000000000000171E-2</v>
      </c>
      <c r="AK222" s="1">
        <f t="shared" si="137"/>
        <v>-2.0999999999999908E-2</v>
      </c>
      <c r="AL222" s="1">
        <f t="shared" si="138"/>
        <v>0.5829999999999993</v>
      </c>
      <c r="AM222" s="1">
        <f t="shared" si="139"/>
        <v>0.57899999999999974</v>
      </c>
      <c r="AN222" s="1">
        <f t="shared" si="140"/>
        <v>0.45300000000000029</v>
      </c>
      <c r="AO222" s="1">
        <f t="shared" si="141"/>
        <v>0.4319999999999995</v>
      </c>
      <c r="AP222" s="1">
        <f t="shared" si="142"/>
        <v>0.15800000000000036</v>
      </c>
      <c r="AQ222" s="1">
        <f t="shared" si="143"/>
        <v>0.1379999999999999</v>
      </c>
      <c r="AR222" s="1" t="str">
        <f t="shared" si="144"/>
        <v/>
      </c>
      <c r="AS222" s="1" t="str">
        <f t="shared" si="145"/>
        <v/>
      </c>
      <c r="AT222" s="1" t="str">
        <f t="shared" si="146"/>
        <v/>
      </c>
      <c r="AU222" s="1" t="str">
        <f t="shared" si="147"/>
        <v/>
      </c>
      <c r="AV222" s="1" t="str">
        <f t="shared" si="148"/>
        <v/>
      </c>
      <c r="AW222" s="1" t="str">
        <f t="shared" si="169"/>
        <v/>
      </c>
      <c r="AX222" s="1" t="str">
        <f t="shared" si="149"/>
        <v/>
      </c>
      <c r="AZ222" s="1">
        <f t="shared" si="151"/>
        <v>0.58599999999999941</v>
      </c>
      <c r="BA222" s="1">
        <f t="shared" si="152"/>
        <v>0.58800000000000008</v>
      </c>
      <c r="BB222" s="1">
        <f t="shared" si="153"/>
        <v>6.7000000000000171E-2</v>
      </c>
      <c r="BC222" s="1">
        <f t="shared" si="154"/>
        <v>2.0999999999999908E-2</v>
      </c>
      <c r="BD222" s="1">
        <f t="shared" si="155"/>
        <v>0.5829999999999993</v>
      </c>
      <c r="BE222" s="1">
        <f t="shared" si="156"/>
        <v>0.57899999999999974</v>
      </c>
      <c r="BF222" s="1">
        <f t="shared" si="157"/>
        <v>0.45300000000000029</v>
      </c>
      <c r="BG222" s="1">
        <f t="shared" si="158"/>
        <v>0.4319999999999995</v>
      </c>
      <c r="BH222" s="1">
        <f t="shared" si="159"/>
        <v>0.15800000000000036</v>
      </c>
      <c r="BI222" s="1">
        <f t="shared" si="160"/>
        <v>0.1379999999999999</v>
      </c>
      <c r="BJ222" s="1" t="str">
        <f t="shared" si="161"/>
        <v/>
      </c>
      <c r="BK222" s="1" t="str">
        <f t="shared" si="162"/>
        <v/>
      </c>
      <c r="BL222" s="1" t="str">
        <f t="shared" si="163"/>
        <v/>
      </c>
      <c r="BM222" s="1" t="str">
        <f t="shared" si="164"/>
        <v/>
      </c>
      <c r="BN222" s="1" t="str">
        <f t="shared" si="165"/>
        <v/>
      </c>
      <c r="BO222" s="1" t="str">
        <f t="shared" si="166"/>
        <v/>
      </c>
      <c r="BP222" s="1" t="str">
        <f t="shared" si="167"/>
        <v/>
      </c>
    </row>
    <row r="223" spans="1:68">
      <c r="A223" s="1">
        <f t="shared" si="97"/>
        <v>221</v>
      </c>
      <c r="B223" s="34"/>
      <c r="C223" s="1">
        <v>1</v>
      </c>
      <c r="D223" s="4">
        <f t="shared" si="150"/>
        <v>12</v>
      </c>
      <c r="E223" s="1" t="s">
        <v>502</v>
      </c>
      <c r="F223" s="1">
        <v>2</v>
      </c>
      <c r="G223" s="1" t="s">
        <v>16</v>
      </c>
      <c r="H223" s="1"/>
      <c r="I223" s="23">
        <v>3.3000000000000002E-2</v>
      </c>
      <c r="J223" s="130">
        <v>7.6890000000000001</v>
      </c>
      <c r="K223" s="1" t="s">
        <v>120</v>
      </c>
      <c r="L223" s="4" t="s">
        <v>15</v>
      </c>
      <c r="M223" s="23">
        <v>7.7090000000000005</v>
      </c>
      <c r="N223" s="23" t="s">
        <v>471</v>
      </c>
      <c r="O223" s="23"/>
      <c r="P223" s="23">
        <v>7.8559999999999999</v>
      </c>
      <c r="Q223" s="23">
        <v>7.61</v>
      </c>
      <c r="R223" s="23">
        <v>7.734</v>
      </c>
      <c r="S223" s="23">
        <v>7.5030000000000001</v>
      </c>
      <c r="T223" s="23">
        <v>7.8079999999999998</v>
      </c>
      <c r="U223" s="23">
        <v>7.758</v>
      </c>
      <c r="V223" s="23">
        <v>7.7489999999999997</v>
      </c>
      <c r="W223" s="23">
        <v>7.7290000000000001</v>
      </c>
      <c r="X223" s="23">
        <v>7.6950000000000003</v>
      </c>
      <c r="Y223" s="23">
        <v>7.6909999999999998</v>
      </c>
      <c r="Z223" s="45"/>
      <c r="AA223" s="45"/>
      <c r="AB223" s="45"/>
      <c r="AC223" s="45"/>
      <c r="AD223" s="45"/>
      <c r="AE223" s="45"/>
      <c r="AF223" s="45"/>
      <c r="AH223" s="1">
        <f t="shared" si="168"/>
        <v>0.16699999999999982</v>
      </c>
      <c r="AI223" s="1">
        <f t="shared" si="135"/>
        <v>-7.8999999999999737E-2</v>
      </c>
      <c r="AJ223" s="1">
        <f t="shared" si="136"/>
        <v>4.4999999999999929E-2</v>
      </c>
      <c r="AK223" s="1">
        <f t="shared" si="137"/>
        <v>-0.18599999999999994</v>
      </c>
      <c r="AL223" s="1">
        <f t="shared" si="138"/>
        <v>0.11899999999999977</v>
      </c>
      <c r="AM223" s="1">
        <f t="shared" si="139"/>
        <v>6.899999999999995E-2</v>
      </c>
      <c r="AN223" s="1">
        <f t="shared" si="140"/>
        <v>5.9999999999999609E-2</v>
      </c>
      <c r="AO223" s="1">
        <f t="shared" si="141"/>
        <v>4.0000000000000036E-2</v>
      </c>
      <c r="AP223" s="1">
        <f t="shared" si="142"/>
        <v>6.0000000000002274E-3</v>
      </c>
      <c r="AQ223" s="1">
        <f t="shared" si="143"/>
        <v>1.9999999999997797E-3</v>
      </c>
      <c r="AR223" s="1" t="str">
        <f t="shared" si="144"/>
        <v/>
      </c>
      <c r="AS223" s="1" t="str">
        <f t="shared" si="145"/>
        <v/>
      </c>
      <c r="AT223" s="1" t="str">
        <f t="shared" si="146"/>
        <v/>
      </c>
      <c r="AU223" s="1" t="str">
        <f t="shared" si="147"/>
        <v/>
      </c>
      <c r="AV223" s="1" t="str">
        <f t="shared" si="148"/>
        <v/>
      </c>
      <c r="AW223" s="1" t="str">
        <f t="shared" si="169"/>
        <v/>
      </c>
      <c r="AX223" s="1" t="str">
        <f t="shared" si="149"/>
        <v/>
      </c>
      <c r="AZ223" s="1">
        <f t="shared" si="151"/>
        <v>0.16699999999999982</v>
      </c>
      <c r="BA223" s="1">
        <f t="shared" si="152"/>
        <v>7.8999999999999737E-2</v>
      </c>
      <c r="BB223" s="1">
        <f t="shared" si="153"/>
        <v>4.4999999999999929E-2</v>
      </c>
      <c r="BC223" s="1">
        <f t="shared" si="154"/>
        <v>0.18599999999999994</v>
      </c>
      <c r="BD223" s="1">
        <f t="shared" si="155"/>
        <v>0.11899999999999977</v>
      </c>
      <c r="BE223" s="1">
        <f t="shared" si="156"/>
        <v>6.899999999999995E-2</v>
      </c>
      <c r="BF223" s="1">
        <f t="shared" si="157"/>
        <v>5.9999999999999609E-2</v>
      </c>
      <c r="BG223" s="1">
        <f t="shared" si="158"/>
        <v>4.0000000000000036E-2</v>
      </c>
      <c r="BH223" s="1">
        <f t="shared" si="159"/>
        <v>6.0000000000002274E-3</v>
      </c>
      <c r="BI223" s="1">
        <f t="shared" si="160"/>
        <v>1.9999999999997797E-3</v>
      </c>
      <c r="BJ223" s="1" t="str">
        <f t="shared" si="161"/>
        <v/>
      </c>
      <c r="BK223" s="1" t="str">
        <f t="shared" si="162"/>
        <v/>
      </c>
      <c r="BL223" s="1" t="str">
        <f t="shared" si="163"/>
        <v/>
      </c>
      <c r="BM223" s="1" t="str">
        <f t="shared" si="164"/>
        <v/>
      </c>
      <c r="BN223" s="1" t="str">
        <f t="shared" si="165"/>
        <v/>
      </c>
      <c r="BO223" s="1" t="str">
        <f t="shared" si="166"/>
        <v/>
      </c>
      <c r="BP223" s="1" t="str">
        <f t="shared" si="167"/>
        <v/>
      </c>
    </row>
    <row r="224" spans="1:68">
      <c r="A224" s="1">
        <f t="shared" si="97"/>
        <v>222</v>
      </c>
      <c r="B224" s="34"/>
      <c r="C224" s="1">
        <v>1</v>
      </c>
      <c r="D224" s="4">
        <f t="shared" si="150"/>
        <v>12</v>
      </c>
      <c r="E224" s="1" t="s">
        <v>522</v>
      </c>
      <c r="F224" s="1">
        <v>2</v>
      </c>
      <c r="G224" s="1" t="s">
        <v>16</v>
      </c>
      <c r="H224" s="1"/>
      <c r="I224" s="6">
        <v>4.0000000000000001E-3</v>
      </c>
      <c r="J224" s="130">
        <v>9.1709999999999994</v>
      </c>
      <c r="K224" s="1" t="s">
        <v>120</v>
      </c>
      <c r="L224" s="4" t="s">
        <v>15</v>
      </c>
      <c r="M224" s="23">
        <v>9.2100000000000009</v>
      </c>
      <c r="N224" s="23" t="s">
        <v>471</v>
      </c>
      <c r="O224" s="23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H224" s="1" t="str">
        <f t="shared" si="168"/>
        <v/>
      </c>
      <c r="AI224" s="1" t="str">
        <f t="shared" si="135"/>
        <v/>
      </c>
      <c r="AJ224" s="1" t="str">
        <f t="shared" si="136"/>
        <v/>
      </c>
      <c r="AK224" s="1" t="str">
        <f t="shared" si="137"/>
        <v/>
      </c>
      <c r="AL224" s="1" t="str">
        <f t="shared" si="138"/>
        <v/>
      </c>
      <c r="AM224" s="1" t="str">
        <f t="shared" si="139"/>
        <v/>
      </c>
      <c r="AN224" s="1" t="str">
        <f t="shared" si="140"/>
        <v/>
      </c>
      <c r="AO224" s="1" t="str">
        <f t="shared" si="141"/>
        <v/>
      </c>
      <c r="AP224" s="1" t="str">
        <f t="shared" si="142"/>
        <v/>
      </c>
      <c r="AQ224" s="1" t="str">
        <f t="shared" si="143"/>
        <v/>
      </c>
      <c r="AR224" s="1" t="str">
        <f t="shared" si="144"/>
        <v/>
      </c>
      <c r="AS224" s="1" t="str">
        <f t="shared" si="145"/>
        <v/>
      </c>
      <c r="AT224" s="1" t="str">
        <f t="shared" si="146"/>
        <v/>
      </c>
      <c r="AU224" s="1" t="str">
        <f t="shared" si="147"/>
        <v/>
      </c>
      <c r="AV224" s="1" t="str">
        <f t="shared" si="148"/>
        <v/>
      </c>
      <c r="AW224" s="1" t="str">
        <f t="shared" si="169"/>
        <v/>
      </c>
      <c r="AX224" s="1" t="str">
        <f t="shared" si="149"/>
        <v/>
      </c>
      <c r="AZ224" s="1" t="str">
        <f t="shared" si="151"/>
        <v/>
      </c>
      <c r="BA224" s="1" t="str">
        <f t="shared" si="152"/>
        <v/>
      </c>
      <c r="BB224" s="1" t="str">
        <f t="shared" si="153"/>
        <v/>
      </c>
      <c r="BC224" s="1" t="str">
        <f t="shared" si="154"/>
        <v/>
      </c>
      <c r="BD224" s="1" t="str">
        <f t="shared" si="155"/>
        <v/>
      </c>
      <c r="BE224" s="1" t="str">
        <f t="shared" si="156"/>
        <v/>
      </c>
      <c r="BF224" s="1" t="str">
        <f t="shared" si="157"/>
        <v/>
      </c>
      <c r="BG224" s="1" t="str">
        <f t="shared" si="158"/>
        <v/>
      </c>
      <c r="BH224" s="1" t="str">
        <f t="shared" si="159"/>
        <v/>
      </c>
      <c r="BI224" s="1" t="str">
        <f t="shared" si="160"/>
        <v/>
      </c>
      <c r="BJ224" s="1" t="str">
        <f t="shared" si="161"/>
        <v/>
      </c>
      <c r="BK224" s="1" t="str">
        <f t="shared" si="162"/>
        <v/>
      </c>
      <c r="BL224" s="1" t="str">
        <f t="shared" si="163"/>
        <v/>
      </c>
      <c r="BM224" s="1" t="str">
        <f t="shared" si="164"/>
        <v/>
      </c>
      <c r="BN224" s="1" t="str">
        <f t="shared" si="165"/>
        <v/>
      </c>
      <c r="BO224" s="1" t="str">
        <f t="shared" si="166"/>
        <v/>
      </c>
      <c r="BP224" s="1" t="str">
        <f t="shared" si="167"/>
        <v/>
      </c>
    </row>
    <row r="225" spans="1:68">
      <c r="A225" s="1">
        <f t="shared" si="97"/>
        <v>223</v>
      </c>
      <c r="B225" s="34"/>
      <c r="C225" s="1">
        <v>1</v>
      </c>
      <c r="D225" s="4">
        <f t="shared" si="150"/>
        <v>12</v>
      </c>
      <c r="E225" s="1" t="s">
        <v>503</v>
      </c>
      <c r="F225" s="1">
        <v>2</v>
      </c>
      <c r="G225" s="1" t="s">
        <v>16</v>
      </c>
      <c r="H225" s="1"/>
      <c r="I225" s="123"/>
      <c r="J225" s="130">
        <v>9.3550000000000004</v>
      </c>
      <c r="K225" s="1" t="s">
        <v>120</v>
      </c>
      <c r="L225" s="4" t="s">
        <v>15</v>
      </c>
      <c r="M225" s="23">
        <v>9.3680000000000003</v>
      </c>
      <c r="N225" s="23" t="s">
        <v>471</v>
      </c>
      <c r="O225" s="23"/>
      <c r="P225" s="23">
        <v>9.4529999999999994</v>
      </c>
      <c r="Q225" s="23">
        <v>9.2200000000000006</v>
      </c>
      <c r="R225" s="23">
        <v>9.4049999999999994</v>
      </c>
      <c r="S225" s="23">
        <v>9.1829999999999998</v>
      </c>
      <c r="T225" s="23">
        <v>9.4049999999999994</v>
      </c>
      <c r="U225" s="23">
        <v>9.36</v>
      </c>
      <c r="V225" s="23">
        <v>9.4120000000000008</v>
      </c>
      <c r="W225" s="23">
        <v>9.3930000000000007</v>
      </c>
      <c r="X225" s="23">
        <v>9.3580000000000005</v>
      </c>
      <c r="Y225" s="23">
        <v>9.3539999999999992</v>
      </c>
      <c r="Z225" s="45"/>
      <c r="AA225" s="45"/>
      <c r="AB225" s="45"/>
      <c r="AC225" s="45"/>
      <c r="AD225" s="45"/>
      <c r="AE225" s="45"/>
      <c r="AF225" s="45"/>
      <c r="AH225" s="1">
        <f t="shared" si="168"/>
        <v>9.7999999999998977E-2</v>
      </c>
      <c r="AI225" s="1">
        <f t="shared" si="135"/>
        <v>-0.13499999999999979</v>
      </c>
      <c r="AJ225" s="1">
        <f t="shared" si="136"/>
        <v>4.9999999999998934E-2</v>
      </c>
      <c r="AK225" s="1">
        <f t="shared" si="137"/>
        <v>-0.1720000000000006</v>
      </c>
      <c r="AL225" s="1">
        <f t="shared" si="138"/>
        <v>4.9999999999998934E-2</v>
      </c>
      <c r="AM225" s="1">
        <f t="shared" si="139"/>
        <v>4.9999999999990052E-3</v>
      </c>
      <c r="AN225" s="1">
        <f t="shared" si="140"/>
        <v>5.7000000000000384E-2</v>
      </c>
      <c r="AO225" s="1">
        <f t="shared" si="141"/>
        <v>3.8000000000000256E-2</v>
      </c>
      <c r="AP225" s="1">
        <f t="shared" si="142"/>
        <v>3.0000000000001137E-3</v>
      </c>
      <c r="AQ225" s="1">
        <f t="shared" si="143"/>
        <v>-1.0000000000012221E-3</v>
      </c>
      <c r="AR225" s="1" t="str">
        <f t="shared" si="144"/>
        <v/>
      </c>
      <c r="AS225" s="1" t="str">
        <f t="shared" si="145"/>
        <v/>
      </c>
      <c r="AT225" s="1" t="str">
        <f t="shared" si="146"/>
        <v/>
      </c>
      <c r="AU225" s="1" t="str">
        <f t="shared" si="147"/>
        <v/>
      </c>
      <c r="AV225" s="1" t="str">
        <f t="shared" si="148"/>
        <v/>
      </c>
      <c r="AW225" s="1" t="str">
        <f t="shared" si="169"/>
        <v/>
      </c>
      <c r="AX225" s="1" t="str">
        <f t="shared" si="149"/>
        <v/>
      </c>
      <c r="AZ225" s="1">
        <f t="shared" si="151"/>
        <v>9.7999999999998977E-2</v>
      </c>
      <c r="BA225" s="1">
        <f t="shared" si="152"/>
        <v>0.13499999999999979</v>
      </c>
      <c r="BB225" s="1">
        <f t="shared" si="153"/>
        <v>4.9999999999998934E-2</v>
      </c>
      <c r="BC225" s="1">
        <f t="shared" si="154"/>
        <v>0.1720000000000006</v>
      </c>
      <c r="BD225" s="1">
        <f t="shared" si="155"/>
        <v>4.9999999999998934E-2</v>
      </c>
      <c r="BE225" s="1">
        <f t="shared" si="156"/>
        <v>4.9999999999990052E-3</v>
      </c>
      <c r="BF225" s="1">
        <f t="shared" si="157"/>
        <v>5.7000000000000384E-2</v>
      </c>
      <c r="BG225" s="1">
        <f t="shared" si="158"/>
        <v>3.8000000000000256E-2</v>
      </c>
      <c r="BH225" s="1">
        <f t="shared" si="159"/>
        <v>3.0000000000001137E-3</v>
      </c>
      <c r="BI225" s="1">
        <f t="shared" si="160"/>
        <v>1.0000000000012221E-3</v>
      </c>
      <c r="BJ225" s="1" t="str">
        <f t="shared" si="161"/>
        <v/>
      </c>
      <c r="BK225" s="1" t="str">
        <f t="shared" si="162"/>
        <v/>
      </c>
      <c r="BL225" s="1" t="str">
        <f t="shared" si="163"/>
        <v/>
      </c>
      <c r="BM225" s="1" t="str">
        <f t="shared" si="164"/>
        <v/>
      </c>
      <c r="BN225" s="1" t="str">
        <f t="shared" si="165"/>
        <v/>
      </c>
      <c r="BO225" s="1" t="str">
        <f t="shared" si="166"/>
        <v/>
      </c>
      <c r="BP225" s="1" t="str">
        <f t="shared" si="167"/>
        <v/>
      </c>
    </row>
    <row r="226" spans="1:68">
      <c r="A226" s="1">
        <f t="shared" si="97"/>
        <v>224</v>
      </c>
      <c r="B226" s="34"/>
      <c r="C226" s="1">
        <v>1</v>
      </c>
      <c r="D226" s="4">
        <f t="shared" si="150"/>
        <v>12</v>
      </c>
      <c r="E226" s="1" t="s">
        <v>527</v>
      </c>
      <c r="F226" s="1">
        <v>4</v>
      </c>
      <c r="G226" s="1" t="s">
        <v>16</v>
      </c>
      <c r="H226" s="1"/>
      <c r="I226" s="123"/>
      <c r="J226" s="130">
        <v>7.2939999999999996</v>
      </c>
      <c r="K226" s="1" t="s">
        <v>120</v>
      </c>
      <c r="L226" s="4" t="s">
        <v>15</v>
      </c>
      <c r="M226" s="23">
        <v>7.339999999999999</v>
      </c>
      <c r="N226" s="23" t="s">
        <v>471</v>
      </c>
      <c r="O226" s="23"/>
      <c r="P226" s="23">
        <v>7.42</v>
      </c>
      <c r="Q226" s="23">
        <v>7.415</v>
      </c>
      <c r="R226" s="23">
        <v>7.3360000000000003</v>
      </c>
      <c r="S226" s="23">
        <v>7.1589999999999998</v>
      </c>
      <c r="T226" s="23">
        <v>7.42</v>
      </c>
      <c r="U226" s="23">
        <v>7.4290000000000003</v>
      </c>
      <c r="V226" s="23">
        <v>7.5350000000000001</v>
      </c>
      <c r="W226" s="23">
        <v>7.5369999999999999</v>
      </c>
      <c r="X226" s="23">
        <v>7.4450000000000003</v>
      </c>
      <c r="Y226" s="23">
        <v>7.4349999999999996</v>
      </c>
      <c r="Z226" s="45"/>
      <c r="AA226" s="45"/>
      <c r="AB226" s="45"/>
      <c r="AC226" s="45"/>
      <c r="AD226" s="45"/>
      <c r="AE226" s="45"/>
      <c r="AF226" s="45"/>
      <c r="AH226" s="1">
        <f t="shared" si="168"/>
        <v>0.12600000000000033</v>
      </c>
      <c r="AI226" s="1">
        <f t="shared" si="135"/>
        <v>0.12100000000000044</v>
      </c>
      <c r="AJ226" s="1">
        <f t="shared" si="136"/>
        <v>4.2000000000000703E-2</v>
      </c>
      <c r="AK226" s="1">
        <f t="shared" si="137"/>
        <v>-0.13499999999999979</v>
      </c>
      <c r="AL226" s="1">
        <f t="shared" si="138"/>
        <v>0.12600000000000033</v>
      </c>
      <c r="AM226" s="1">
        <f t="shared" si="139"/>
        <v>0.13500000000000068</v>
      </c>
      <c r="AN226" s="1">
        <f t="shared" si="140"/>
        <v>0.24100000000000055</v>
      </c>
      <c r="AO226" s="1">
        <f t="shared" si="141"/>
        <v>0.24300000000000033</v>
      </c>
      <c r="AP226" s="1">
        <f t="shared" si="142"/>
        <v>0.15100000000000069</v>
      </c>
      <c r="AQ226" s="1">
        <f t="shared" si="143"/>
        <v>0.14100000000000001</v>
      </c>
      <c r="AR226" s="1" t="str">
        <f t="shared" si="144"/>
        <v/>
      </c>
      <c r="AS226" s="1" t="str">
        <f t="shared" si="145"/>
        <v/>
      </c>
      <c r="AT226" s="1" t="str">
        <f t="shared" si="146"/>
        <v/>
      </c>
      <c r="AU226" s="1" t="str">
        <f t="shared" si="147"/>
        <v/>
      </c>
      <c r="AV226" s="1" t="str">
        <f t="shared" si="148"/>
        <v/>
      </c>
      <c r="AW226" s="1" t="str">
        <f t="shared" si="169"/>
        <v/>
      </c>
      <c r="AX226" s="1" t="str">
        <f t="shared" si="149"/>
        <v/>
      </c>
      <c r="AZ226" s="1">
        <f t="shared" si="151"/>
        <v>0.12600000000000033</v>
      </c>
      <c r="BA226" s="1">
        <f t="shared" si="152"/>
        <v>0.12100000000000044</v>
      </c>
      <c r="BB226" s="1">
        <f t="shared" si="153"/>
        <v>4.2000000000000703E-2</v>
      </c>
      <c r="BC226" s="1">
        <f t="shared" si="154"/>
        <v>0.13499999999999979</v>
      </c>
      <c r="BD226" s="1">
        <f t="shared" si="155"/>
        <v>0.12600000000000033</v>
      </c>
      <c r="BE226" s="1">
        <f t="shared" si="156"/>
        <v>0.13500000000000068</v>
      </c>
      <c r="BF226" s="1">
        <f t="shared" si="157"/>
        <v>0.24100000000000055</v>
      </c>
      <c r="BG226" s="1">
        <f t="shared" si="158"/>
        <v>0.24300000000000033</v>
      </c>
      <c r="BH226" s="1">
        <f t="shared" si="159"/>
        <v>0.15100000000000069</v>
      </c>
      <c r="BI226" s="1">
        <f t="shared" si="160"/>
        <v>0.14100000000000001</v>
      </c>
      <c r="BJ226" s="1" t="str">
        <f t="shared" si="161"/>
        <v/>
      </c>
      <c r="BK226" s="1" t="str">
        <f t="shared" si="162"/>
        <v/>
      </c>
      <c r="BL226" s="1" t="str">
        <f t="shared" si="163"/>
        <v/>
      </c>
      <c r="BM226" s="1" t="str">
        <f t="shared" si="164"/>
        <v/>
      </c>
      <c r="BN226" s="1" t="str">
        <f t="shared" si="165"/>
        <v/>
      </c>
      <c r="BO226" s="1" t="str">
        <f t="shared" si="166"/>
        <v/>
      </c>
      <c r="BP226" s="1" t="str">
        <f t="shared" si="167"/>
        <v/>
      </c>
    </row>
    <row r="227" spans="1:68">
      <c r="A227" s="1">
        <f t="shared" si="97"/>
        <v>225</v>
      </c>
      <c r="B227" s="34"/>
      <c r="C227" s="1">
        <v>1</v>
      </c>
      <c r="D227" s="4">
        <f t="shared" si="150"/>
        <v>12</v>
      </c>
      <c r="E227" s="1" t="s">
        <v>504</v>
      </c>
      <c r="F227" s="1">
        <v>4</v>
      </c>
      <c r="G227" s="1" t="s">
        <v>16</v>
      </c>
      <c r="H227" s="1"/>
      <c r="I227" s="123"/>
      <c r="J227" s="130">
        <v>8.8940000000000001</v>
      </c>
      <c r="K227" s="1" t="s">
        <v>120</v>
      </c>
      <c r="L227" s="4" t="s">
        <v>15</v>
      </c>
      <c r="M227" s="23">
        <v>8.9339999999999975</v>
      </c>
      <c r="N227" s="23" t="s">
        <v>471</v>
      </c>
      <c r="O227" s="23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H227" s="1" t="str">
        <f t="shared" si="168"/>
        <v/>
      </c>
      <c r="AI227" s="1" t="str">
        <f t="shared" si="135"/>
        <v/>
      </c>
      <c r="AJ227" s="1" t="str">
        <f t="shared" si="136"/>
        <v/>
      </c>
      <c r="AK227" s="1" t="str">
        <f t="shared" si="137"/>
        <v/>
      </c>
      <c r="AL227" s="1" t="str">
        <f t="shared" si="138"/>
        <v/>
      </c>
      <c r="AM227" s="1" t="str">
        <f t="shared" si="139"/>
        <v/>
      </c>
      <c r="AN227" s="1" t="str">
        <f t="shared" si="140"/>
        <v/>
      </c>
      <c r="AO227" s="1" t="str">
        <f t="shared" si="141"/>
        <v/>
      </c>
      <c r="AP227" s="1" t="str">
        <f t="shared" si="142"/>
        <v/>
      </c>
      <c r="AQ227" s="1" t="str">
        <f t="shared" si="143"/>
        <v/>
      </c>
      <c r="AR227" s="1" t="str">
        <f t="shared" si="144"/>
        <v/>
      </c>
      <c r="AS227" s="1" t="str">
        <f t="shared" si="145"/>
        <v/>
      </c>
      <c r="AT227" s="1" t="str">
        <f t="shared" si="146"/>
        <v/>
      </c>
      <c r="AU227" s="1" t="str">
        <f t="shared" si="147"/>
        <v/>
      </c>
      <c r="AV227" s="1" t="str">
        <f t="shared" si="148"/>
        <v/>
      </c>
      <c r="AW227" s="1" t="str">
        <f t="shared" si="169"/>
        <v/>
      </c>
      <c r="AX227" s="1" t="str">
        <f t="shared" si="149"/>
        <v/>
      </c>
      <c r="AZ227" s="1" t="str">
        <f t="shared" si="151"/>
        <v/>
      </c>
      <c r="BA227" s="1" t="str">
        <f t="shared" si="152"/>
        <v/>
      </c>
      <c r="BB227" s="1" t="str">
        <f t="shared" si="153"/>
        <v/>
      </c>
      <c r="BC227" s="1" t="str">
        <f t="shared" si="154"/>
        <v/>
      </c>
      <c r="BD227" s="1" t="str">
        <f t="shared" si="155"/>
        <v/>
      </c>
      <c r="BE227" s="1" t="str">
        <f t="shared" si="156"/>
        <v/>
      </c>
      <c r="BF227" s="1" t="str">
        <f t="shared" si="157"/>
        <v/>
      </c>
      <c r="BG227" s="1" t="str">
        <f t="shared" si="158"/>
        <v/>
      </c>
      <c r="BH227" s="1" t="str">
        <f t="shared" si="159"/>
        <v/>
      </c>
      <c r="BI227" s="1" t="str">
        <f t="shared" si="160"/>
        <v/>
      </c>
      <c r="BJ227" s="1" t="str">
        <f t="shared" si="161"/>
        <v/>
      </c>
      <c r="BK227" s="1" t="str">
        <f t="shared" si="162"/>
        <v/>
      </c>
      <c r="BL227" s="1" t="str">
        <f t="shared" si="163"/>
        <v/>
      </c>
      <c r="BM227" s="1" t="str">
        <f t="shared" si="164"/>
        <v/>
      </c>
      <c r="BN227" s="1" t="str">
        <f t="shared" si="165"/>
        <v/>
      </c>
      <c r="BO227" s="1" t="str">
        <f t="shared" si="166"/>
        <v/>
      </c>
      <c r="BP227" s="1" t="str">
        <f t="shared" si="167"/>
        <v/>
      </c>
    </row>
    <row r="228" spans="1:68">
      <c r="A228" s="1">
        <f t="shared" si="97"/>
        <v>226</v>
      </c>
      <c r="B228" s="34" t="s">
        <v>578</v>
      </c>
      <c r="C228" s="1">
        <v>3</v>
      </c>
      <c r="D228" s="4">
        <f t="shared" si="150"/>
        <v>35</v>
      </c>
      <c r="E228" s="1" t="s">
        <v>503</v>
      </c>
      <c r="F228" s="1">
        <v>2</v>
      </c>
      <c r="G228" s="1" t="s">
        <v>13</v>
      </c>
      <c r="H228" s="1"/>
      <c r="I228" s="123"/>
      <c r="J228" s="130">
        <v>1.9990000000000001</v>
      </c>
      <c r="K228" s="1" t="s">
        <v>593</v>
      </c>
      <c r="L228" s="4" t="s">
        <v>15</v>
      </c>
      <c r="M228" s="123"/>
      <c r="N228" s="123"/>
      <c r="O228" s="23"/>
      <c r="P228" s="23">
        <v>2.16</v>
      </c>
      <c r="Q228" s="23">
        <v>1.8839999999999999</v>
      </c>
      <c r="R228" s="23">
        <v>2.4159999999999999</v>
      </c>
      <c r="S228" s="23">
        <v>2.1859999999999999</v>
      </c>
      <c r="T228" s="23">
        <v>2.2919999999999998</v>
      </c>
      <c r="U228" s="23">
        <v>2.2480000000000002</v>
      </c>
      <c r="V228" s="23">
        <v>2.4670000000000001</v>
      </c>
      <c r="W228" s="23">
        <v>2.4649999999999999</v>
      </c>
      <c r="X228" s="23">
        <v>2.0619999999999998</v>
      </c>
      <c r="Y228" s="23">
        <v>2.0470000000000002</v>
      </c>
      <c r="Z228" s="45"/>
      <c r="AA228" s="45"/>
      <c r="AB228" s="45"/>
      <c r="AC228" s="45"/>
      <c r="AD228" s="45"/>
      <c r="AE228" s="45"/>
      <c r="AF228" s="45"/>
      <c r="AH228" s="1">
        <f t="shared" si="168"/>
        <v>0.16100000000000003</v>
      </c>
      <c r="AI228" s="1">
        <f t="shared" si="135"/>
        <v>-0.11500000000000021</v>
      </c>
      <c r="AJ228" s="1">
        <f t="shared" si="136"/>
        <v>0.41699999999999982</v>
      </c>
      <c r="AK228" s="1">
        <f t="shared" si="137"/>
        <v>0.18699999999999983</v>
      </c>
      <c r="AL228" s="1">
        <f t="shared" si="138"/>
        <v>0.29299999999999971</v>
      </c>
      <c r="AM228" s="1">
        <f t="shared" si="139"/>
        <v>0.24900000000000011</v>
      </c>
      <c r="AN228" s="1">
        <f t="shared" si="140"/>
        <v>0.46799999999999997</v>
      </c>
      <c r="AO228" s="1">
        <f t="shared" si="141"/>
        <v>0.46599999999999975</v>
      </c>
      <c r="AP228" s="1">
        <f t="shared" si="142"/>
        <v>6.2999999999999723E-2</v>
      </c>
      <c r="AQ228" s="1">
        <f t="shared" si="143"/>
        <v>4.8000000000000043E-2</v>
      </c>
      <c r="AR228" s="1" t="str">
        <f t="shared" si="144"/>
        <v/>
      </c>
      <c r="AS228" s="1" t="str">
        <f t="shared" si="145"/>
        <v/>
      </c>
      <c r="AT228" s="1" t="str">
        <f t="shared" si="146"/>
        <v/>
      </c>
      <c r="AU228" s="1" t="str">
        <f t="shared" si="147"/>
        <v/>
      </c>
      <c r="AV228" s="1" t="str">
        <f t="shared" si="148"/>
        <v/>
      </c>
      <c r="AW228" s="1" t="str">
        <f t="shared" si="169"/>
        <v/>
      </c>
      <c r="AX228" s="1" t="str">
        <f t="shared" si="149"/>
        <v/>
      </c>
      <c r="AZ228" s="1">
        <f t="shared" si="151"/>
        <v>0.16100000000000003</v>
      </c>
      <c r="BA228" s="1">
        <f t="shared" si="152"/>
        <v>0.11500000000000021</v>
      </c>
      <c r="BB228" s="1">
        <f t="shared" si="153"/>
        <v>0.41699999999999982</v>
      </c>
      <c r="BC228" s="1">
        <f t="shared" si="154"/>
        <v>0.18699999999999983</v>
      </c>
      <c r="BD228" s="1">
        <f t="shared" si="155"/>
        <v>0.29299999999999971</v>
      </c>
      <c r="BE228" s="1">
        <f t="shared" si="156"/>
        <v>0.24900000000000011</v>
      </c>
      <c r="BF228" s="1">
        <f t="shared" si="157"/>
        <v>0.46799999999999997</v>
      </c>
      <c r="BG228" s="1">
        <f t="shared" si="158"/>
        <v>0.46599999999999975</v>
      </c>
      <c r="BH228" s="1">
        <f t="shared" si="159"/>
        <v>6.2999999999999723E-2</v>
      </c>
      <c r="BI228" s="1">
        <f t="shared" si="160"/>
        <v>4.8000000000000043E-2</v>
      </c>
      <c r="BJ228" s="1" t="str">
        <f t="shared" si="161"/>
        <v/>
      </c>
      <c r="BK228" s="1" t="str">
        <f t="shared" si="162"/>
        <v/>
      </c>
      <c r="BL228" s="1" t="str">
        <f t="shared" si="163"/>
        <v/>
      </c>
      <c r="BM228" s="1" t="str">
        <f t="shared" si="164"/>
        <v/>
      </c>
      <c r="BN228" s="1" t="str">
        <f t="shared" si="165"/>
        <v/>
      </c>
      <c r="BO228" s="1" t="str">
        <f t="shared" si="166"/>
        <v/>
      </c>
      <c r="BP228" s="1" t="str">
        <f t="shared" si="167"/>
        <v/>
      </c>
    </row>
    <row r="229" spans="1:68">
      <c r="A229" s="1">
        <f t="shared" si="97"/>
        <v>227</v>
      </c>
      <c r="B229" s="34"/>
      <c r="C229" s="1">
        <v>3</v>
      </c>
      <c r="D229" s="4">
        <f t="shared" si="150"/>
        <v>35</v>
      </c>
      <c r="E229" s="1" t="s">
        <v>522</v>
      </c>
      <c r="F229" s="1">
        <v>2</v>
      </c>
      <c r="G229" s="1" t="s">
        <v>13</v>
      </c>
      <c r="H229" s="1" t="s">
        <v>345</v>
      </c>
      <c r="I229" s="23">
        <v>0.01</v>
      </c>
      <c r="J229" s="54">
        <v>2.3450000000000002</v>
      </c>
      <c r="K229" s="1" t="s">
        <v>593</v>
      </c>
      <c r="L229" s="10" t="s">
        <v>128</v>
      </c>
      <c r="M229" s="123"/>
      <c r="N229" s="123"/>
      <c r="O229" s="23"/>
      <c r="P229" s="23">
        <v>2.9020000000000001</v>
      </c>
      <c r="Q229" s="23">
        <v>2.7749999999999999</v>
      </c>
      <c r="R229" s="23">
        <v>2.1019999999999999</v>
      </c>
      <c r="S229" s="23">
        <v>1.8859999999999999</v>
      </c>
      <c r="T229" s="23">
        <v>3.129</v>
      </c>
      <c r="U229" s="23">
        <v>3.12</v>
      </c>
      <c r="V229" s="23">
        <v>2.7050000000000001</v>
      </c>
      <c r="W229" s="23">
        <v>2.7109999999999999</v>
      </c>
      <c r="X229" s="23">
        <v>2.4670000000000001</v>
      </c>
      <c r="Y229" s="23">
        <v>2.4569999999999999</v>
      </c>
      <c r="Z229" s="45"/>
      <c r="AA229" s="45"/>
      <c r="AB229" s="45"/>
      <c r="AC229" s="45"/>
      <c r="AD229" s="45"/>
      <c r="AE229" s="45"/>
      <c r="AF229" s="45"/>
      <c r="AH229" s="1" t="str">
        <f t="shared" si="168"/>
        <v/>
      </c>
      <c r="AI229" s="1" t="str">
        <f t="shared" si="135"/>
        <v/>
      </c>
      <c r="AJ229" s="1" t="str">
        <f t="shared" si="136"/>
        <v/>
      </c>
      <c r="AK229" s="1" t="str">
        <f t="shared" si="137"/>
        <v/>
      </c>
      <c r="AL229" s="1" t="str">
        <f t="shared" si="138"/>
        <v/>
      </c>
      <c r="AM229" s="1" t="str">
        <f t="shared" si="139"/>
        <v/>
      </c>
      <c r="AN229" s="1" t="str">
        <f t="shared" si="140"/>
        <v/>
      </c>
      <c r="AO229" s="1" t="str">
        <f t="shared" si="141"/>
        <v/>
      </c>
      <c r="AP229" s="1" t="str">
        <f t="shared" si="142"/>
        <v/>
      </c>
      <c r="AQ229" s="1" t="str">
        <f t="shared" si="143"/>
        <v/>
      </c>
      <c r="AR229" s="1" t="str">
        <f t="shared" si="144"/>
        <v/>
      </c>
      <c r="AS229" s="1" t="str">
        <f t="shared" si="145"/>
        <v/>
      </c>
      <c r="AT229" s="1" t="str">
        <f t="shared" si="146"/>
        <v/>
      </c>
      <c r="AU229" s="1" t="str">
        <f t="shared" si="147"/>
        <v/>
      </c>
      <c r="AV229" s="1" t="str">
        <f t="shared" si="148"/>
        <v/>
      </c>
      <c r="AW229" s="1" t="str">
        <f t="shared" si="169"/>
        <v/>
      </c>
      <c r="AX229" s="1" t="str">
        <f t="shared" si="149"/>
        <v/>
      </c>
      <c r="AZ229" s="1" t="str">
        <f t="shared" si="151"/>
        <v/>
      </c>
      <c r="BA229" s="1" t="str">
        <f t="shared" si="152"/>
        <v/>
      </c>
      <c r="BB229" s="1" t="str">
        <f t="shared" si="153"/>
        <v/>
      </c>
      <c r="BC229" s="1" t="str">
        <f t="shared" si="154"/>
        <v/>
      </c>
      <c r="BD229" s="1" t="str">
        <f t="shared" si="155"/>
        <v/>
      </c>
      <c r="BE229" s="1" t="str">
        <f t="shared" si="156"/>
        <v/>
      </c>
      <c r="BF229" s="1" t="str">
        <f t="shared" si="157"/>
        <v/>
      </c>
      <c r="BG229" s="1" t="str">
        <f t="shared" si="158"/>
        <v/>
      </c>
      <c r="BH229" s="1" t="str">
        <f t="shared" si="159"/>
        <v/>
      </c>
      <c r="BI229" s="1" t="str">
        <f t="shared" si="160"/>
        <v/>
      </c>
      <c r="BJ229" s="1" t="str">
        <f t="shared" si="161"/>
        <v/>
      </c>
      <c r="BK229" s="1" t="str">
        <f t="shared" si="162"/>
        <v/>
      </c>
      <c r="BL229" s="1" t="str">
        <f t="shared" si="163"/>
        <v/>
      </c>
      <c r="BM229" s="1" t="str">
        <f t="shared" si="164"/>
        <v/>
      </c>
      <c r="BN229" s="1" t="str">
        <f t="shared" si="165"/>
        <v/>
      </c>
      <c r="BO229" s="1" t="str">
        <f t="shared" si="166"/>
        <v/>
      </c>
      <c r="BP229" s="1" t="str">
        <f t="shared" si="167"/>
        <v/>
      </c>
    </row>
    <row r="230" spans="1:68">
      <c r="A230" s="1">
        <f t="shared" si="97"/>
        <v>228</v>
      </c>
      <c r="B230" s="34"/>
      <c r="C230" s="1">
        <v>3</v>
      </c>
      <c r="D230" s="4">
        <f t="shared" si="150"/>
        <v>35</v>
      </c>
      <c r="E230" s="1" t="s">
        <v>502</v>
      </c>
      <c r="F230" s="1">
        <v>2</v>
      </c>
      <c r="G230" s="1" t="s">
        <v>13</v>
      </c>
      <c r="H230" s="1"/>
      <c r="I230" s="23">
        <v>0</v>
      </c>
      <c r="J230" s="130">
        <v>2.508</v>
      </c>
      <c r="K230" s="1" t="s">
        <v>593</v>
      </c>
      <c r="L230" s="4" t="s">
        <v>15</v>
      </c>
      <c r="M230" s="123"/>
      <c r="N230" s="123"/>
      <c r="O230" s="23"/>
      <c r="P230" s="23">
        <v>2.6909999999999998</v>
      </c>
      <c r="Q230" s="23">
        <v>2.4140000000000001</v>
      </c>
      <c r="R230" s="23">
        <v>2.7829999999999999</v>
      </c>
      <c r="S230" s="23">
        <v>2.5402999999999998</v>
      </c>
      <c r="T230" s="23">
        <v>2.8149999999999999</v>
      </c>
      <c r="U230" s="23">
        <v>2.7709999999999999</v>
      </c>
      <c r="V230" s="23">
        <v>2.9409999999999998</v>
      </c>
      <c r="W230" s="23">
        <v>2.931</v>
      </c>
      <c r="X230" s="23">
        <v>2.5609999999999999</v>
      </c>
      <c r="Y230" s="23">
        <v>2.5499999999999998</v>
      </c>
      <c r="Z230" s="45"/>
      <c r="AA230" s="45"/>
      <c r="AB230" s="45"/>
      <c r="AC230" s="45"/>
      <c r="AD230" s="45"/>
      <c r="AE230" s="45"/>
      <c r="AF230" s="45"/>
      <c r="AH230" s="1">
        <f t="shared" si="168"/>
        <v>0.18299999999999983</v>
      </c>
      <c r="AI230" s="1">
        <f t="shared" si="135"/>
        <v>-9.3999999999999861E-2</v>
      </c>
      <c r="AJ230" s="1">
        <f t="shared" si="136"/>
        <v>0.27499999999999991</v>
      </c>
      <c r="AK230" s="1">
        <f t="shared" si="137"/>
        <v>3.2299999999999773E-2</v>
      </c>
      <c r="AL230" s="1">
        <f t="shared" si="138"/>
        <v>0.30699999999999994</v>
      </c>
      <c r="AM230" s="1">
        <f t="shared" si="139"/>
        <v>0.2629999999999999</v>
      </c>
      <c r="AN230" s="1">
        <f t="shared" si="140"/>
        <v>0.43299999999999983</v>
      </c>
      <c r="AO230" s="1">
        <f t="shared" si="141"/>
        <v>0.42300000000000004</v>
      </c>
      <c r="AP230" s="1">
        <f t="shared" si="142"/>
        <v>5.2999999999999936E-2</v>
      </c>
      <c r="AQ230" s="1">
        <f t="shared" si="143"/>
        <v>4.1999999999999815E-2</v>
      </c>
      <c r="AR230" s="1" t="str">
        <f t="shared" si="144"/>
        <v/>
      </c>
      <c r="AS230" s="1" t="str">
        <f t="shared" si="145"/>
        <v/>
      </c>
      <c r="AT230" s="1" t="str">
        <f t="shared" si="146"/>
        <v/>
      </c>
      <c r="AU230" s="1" t="str">
        <f t="shared" si="147"/>
        <v/>
      </c>
      <c r="AV230" s="1" t="str">
        <f t="shared" si="148"/>
        <v/>
      </c>
      <c r="AW230" s="1" t="str">
        <f t="shared" si="169"/>
        <v/>
      </c>
      <c r="AX230" s="1" t="str">
        <f t="shared" si="149"/>
        <v/>
      </c>
      <c r="AZ230" s="1">
        <f t="shared" si="151"/>
        <v>0.18299999999999983</v>
      </c>
      <c r="BA230" s="1">
        <f t="shared" si="152"/>
        <v>9.3999999999999861E-2</v>
      </c>
      <c r="BB230" s="1">
        <f t="shared" si="153"/>
        <v>0.27499999999999991</v>
      </c>
      <c r="BC230" s="1">
        <f t="shared" si="154"/>
        <v>3.2299999999999773E-2</v>
      </c>
      <c r="BD230" s="1">
        <f t="shared" si="155"/>
        <v>0.30699999999999994</v>
      </c>
      <c r="BE230" s="1">
        <f t="shared" si="156"/>
        <v>0.2629999999999999</v>
      </c>
      <c r="BF230" s="1">
        <f t="shared" si="157"/>
        <v>0.43299999999999983</v>
      </c>
      <c r="BG230" s="1">
        <f t="shared" si="158"/>
        <v>0.42300000000000004</v>
      </c>
      <c r="BH230" s="1">
        <f t="shared" si="159"/>
        <v>5.2999999999999936E-2</v>
      </c>
      <c r="BI230" s="1">
        <f t="shared" si="160"/>
        <v>4.1999999999999815E-2</v>
      </c>
      <c r="BJ230" s="1" t="str">
        <f t="shared" si="161"/>
        <v/>
      </c>
      <c r="BK230" s="1" t="str">
        <f t="shared" si="162"/>
        <v/>
      </c>
      <c r="BL230" s="1" t="str">
        <f t="shared" si="163"/>
        <v/>
      </c>
      <c r="BM230" s="1" t="str">
        <f t="shared" si="164"/>
        <v/>
      </c>
      <c r="BN230" s="1" t="str">
        <f t="shared" si="165"/>
        <v/>
      </c>
      <c r="BO230" s="1" t="str">
        <f t="shared" si="166"/>
        <v/>
      </c>
      <c r="BP230" s="1" t="str">
        <f t="shared" si="167"/>
        <v/>
      </c>
    </row>
    <row r="231" spans="1:68">
      <c r="A231" s="1">
        <f t="shared" si="97"/>
        <v>229</v>
      </c>
      <c r="B231" s="34"/>
      <c r="C231" s="1">
        <v>3</v>
      </c>
      <c r="D231" s="4">
        <f t="shared" si="150"/>
        <v>35</v>
      </c>
      <c r="E231" s="1" t="s">
        <v>503</v>
      </c>
      <c r="F231" s="1">
        <v>2</v>
      </c>
      <c r="G231" s="1" t="s">
        <v>13</v>
      </c>
      <c r="H231" s="1" t="s">
        <v>345</v>
      </c>
      <c r="I231" s="123"/>
      <c r="J231" s="136">
        <v>4.7069999999999999</v>
      </c>
      <c r="K231" s="1" t="s">
        <v>593</v>
      </c>
      <c r="L231" s="10" t="s">
        <v>128</v>
      </c>
      <c r="M231" s="123"/>
      <c r="N231" s="123"/>
      <c r="O231" s="23"/>
      <c r="P231" s="23">
        <v>5.3410000000000002</v>
      </c>
      <c r="Q231" s="23">
        <v>5.2990000000000004</v>
      </c>
      <c r="R231" s="23">
        <v>5.3769999999999998</v>
      </c>
      <c r="S231" s="23">
        <v>4.8289999999999997</v>
      </c>
      <c r="T231" s="23">
        <v>5.4909999999999997</v>
      </c>
      <c r="U231" s="23">
        <v>5.4880000000000004</v>
      </c>
      <c r="V231" s="23">
        <v>5.9370000000000003</v>
      </c>
      <c r="W231" s="23">
        <v>5.9370000000000003</v>
      </c>
      <c r="X231" s="23">
        <v>4.9989999999999997</v>
      </c>
      <c r="Y231" s="23">
        <v>4.9489999999999998</v>
      </c>
      <c r="Z231" s="45"/>
      <c r="AA231" s="45"/>
      <c r="AB231" s="45"/>
      <c r="AC231" s="45"/>
      <c r="AD231" s="45"/>
      <c r="AE231" s="45"/>
      <c r="AF231" s="45"/>
      <c r="AH231" s="1" t="str">
        <f t="shared" si="168"/>
        <v/>
      </c>
      <c r="AI231" s="1" t="str">
        <f t="shared" si="135"/>
        <v/>
      </c>
      <c r="AJ231" s="1" t="str">
        <f t="shared" si="136"/>
        <v/>
      </c>
      <c r="AK231" s="1" t="str">
        <f t="shared" si="137"/>
        <v/>
      </c>
      <c r="AL231" s="1" t="str">
        <f t="shared" si="138"/>
        <v/>
      </c>
      <c r="AM231" s="1" t="str">
        <f t="shared" si="139"/>
        <v/>
      </c>
      <c r="AN231" s="1" t="str">
        <f t="shared" si="140"/>
        <v/>
      </c>
      <c r="AO231" s="1" t="str">
        <f t="shared" si="141"/>
        <v/>
      </c>
      <c r="AP231" s="1" t="str">
        <f t="shared" si="142"/>
        <v/>
      </c>
      <c r="AQ231" s="1" t="str">
        <f t="shared" si="143"/>
        <v/>
      </c>
      <c r="AR231" s="1" t="str">
        <f t="shared" si="144"/>
        <v/>
      </c>
      <c r="AS231" s="1" t="str">
        <f t="shared" si="145"/>
        <v/>
      </c>
      <c r="AT231" s="1" t="str">
        <f t="shared" si="146"/>
        <v/>
      </c>
      <c r="AU231" s="1" t="str">
        <f t="shared" si="147"/>
        <v/>
      </c>
      <c r="AV231" s="1" t="str">
        <f t="shared" si="148"/>
        <v/>
      </c>
      <c r="AW231" s="1" t="str">
        <f t="shared" si="169"/>
        <v/>
      </c>
      <c r="AX231" s="1" t="str">
        <f t="shared" si="149"/>
        <v/>
      </c>
      <c r="AZ231" s="1" t="str">
        <f t="shared" si="151"/>
        <v/>
      </c>
      <c r="BA231" s="1" t="str">
        <f t="shared" si="152"/>
        <v/>
      </c>
      <c r="BB231" s="1" t="str">
        <f t="shared" si="153"/>
        <v/>
      </c>
      <c r="BC231" s="1" t="str">
        <f t="shared" si="154"/>
        <v/>
      </c>
      <c r="BD231" s="1" t="str">
        <f t="shared" si="155"/>
        <v/>
      </c>
      <c r="BE231" s="1" t="str">
        <f t="shared" si="156"/>
        <v/>
      </c>
      <c r="BF231" s="1" t="str">
        <f t="shared" si="157"/>
        <v/>
      </c>
      <c r="BG231" s="1" t="str">
        <f t="shared" si="158"/>
        <v/>
      </c>
      <c r="BH231" s="1" t="str">
        <f t="shared" si="159"/>
        <v/>
      </c>
      <c r="BI231" s="1" t="str">
        <f t="shared" si="160"/>
        <v/>
      </c>
      <c r="BJ231" s="1" t="str">
        <f t="shared" si="161"/>
        <v/>
      </c>
      <c r="BK231" s="1" t="str">
        <f t="shared" si="162"/>
        <v/>
      </c>
      <c r="BL231" s="1" t="str">
        <f t="shared" si="163"/>
        <v/>
      </c>
      <c r="BM231" s="1" t="str">
        <f t="shared" si="164"/>
        <v/>
      </c>
      <c r="BN231" s="1" t="str">
        <f t="shared" si="165"/>
        <v/>
      </c>
      <c r="BO231" s="1" t="str">
        <f t="shared" si="166"/>
        <v/>
      </c>
      <c r="BP231" s="1" t="str">
        <f t="shared" si="167"/>
        <v/>
      </c>
    </row>
    <row r="232" spans="1:68">
      <c r="A232" s="1">
        <f t="shared" si="97"/>
        <v>230</v>
      </c>
      <c r="B232" s="34"/>
      <c r="C232" s="1">
        <v>3</v>
      </c>
      <c r="D232" s="4">
        <f t="shared" si="150"/>
        <v>35</v>
      </c>
      <c r="E232" s="1" t="s">
        <v>501</v>
      </c>
      <c r="F232" s="1">
        <v>2</v>
      </c>
      <c r="G232" s="1" t="s">
        <v>13</v>
      </c>
      <c r="H232" s="1"/>
      <c r="I232" s="23">
        <v>7.6999999999999999E-2</v>
      </c>
      <c r="J232" s="130">
        <v>5.2930000000000001</v>
      </c>
      <c r="K232" s="1" t="s">
        <v>593</v>
      </c>
      <c r="L232" s="4" t="s">
        <v>15</v>
      </c>
      <c r="M232" s="123"/>
      <c r="N232" s="123"/>
      <c r="O232" s="23"/>
      <c r="P232" s="23">
        <v>5.6909999999999998</v>
      </c>
      <c r="Q232" s="23">
        <v>5.5949999999999998</v>
      </c>
      <c r="R232" s="23">
        <v>5.2530000000000001</v>
      </c>
      <c r="S232" s="23">
        <v>5.0030000000000001</v>
      </c>
      <c r="T232" s="23">
        <v>5.81</v>
      </c>
      <c r="U232" s="23">
        <v>5.7629999999999999</v>
      </c>
      <c r="V232" s="23">
        <v>5.585</v>
      </c>
      <c r="W232" s="23">
        <v>5.556</v>
      </c>
      <c r="X232" s="23">
        <v>5.3769999999999998</v>
      </c>
      <c r="Y232" s="23">
        <v>5.3609999999999998</v>
      </c>
      <c r="Z232" s="45"/>
      <c r="AA232" s="45"/>
      <c r="AB232" s="45"/>
      <c r="AC232" s="45"/>
      <c r="AD232" s="45"/>
      <c r="AE232" s="45"/>
      <c r="AF232" s="45"/>
      <c r="AH232" s="1">
        <f t="shared" si="168"/>
        <v>0.39799999999999969</v>
      </c>
      <c r="AI232" s="1">
        <f t="shared" si="135"/>
        <v>0.3019999999999996</v>
      </c>
      <c r="AJ232" s="1">
        <f t="shared" si="136"/>
        <v>-4.0000000000000036E-2</v>
      </c>
      <c r="AK232" s="1">
        <f t="shared" si="137"/>
        <v>-0.29000000000000004</v>
      </c>
      <c r="AL232" s="1">
        <f t="shared" si="138"/>
        <v>0.51699999999999946</v>
      </c>
      <c r="AM232" s="1">
        <f t="shared" si="139"/>
        <v>0.46999999999999975</v>
      </c>
      <c r="AN232" s="1">
        <f t="shared" si="140"/>
        <v>0.29199999999999982</v>
      </c>
      <c r="AO232" s="1">
        <f t="shared" si="141"/>
        <v>0.2629999999999999</v>
      </c>
      <c r="AP232" s="1">
        <f t="shared" si="142"/>
        <v>8.3999999999999631E-2</v>
      </c>
      <c r="AQ232" s="1">
        <f t="shared" si="143"/>
        <v>6.7999999999999616E-2</v>
      </c>
      <c r="AR232" s="1" t="str">
        <f t="shared" si="144"/>
        <v/>
      </c>
      <c r="AS232" s="1" t="str">
        <f t="shared" si="145"/>
        <v/>
      </c>
      <c r="AT232" s="1" t="str">
        <f t="shared" si="146"/>
        <v/>
      </c>
      <c r="AU232" s="1" t="str">
        <f t="shared" si="147"/>
        <v/>
      </c>
      <c r="AV232" s="1" t="str">
        <f t="shared" si="148"/>
        <v/>
      </c>
      <c r="AW232" s="1" t="str">
        <f t="shared" si="169"/>
        <v/>
      </c>
      <c r="AX232" s="1" t="str">
        <f t="shared" si="149"/>
        <v/>
      </c>
      <c r="AZ232" s="1">
        <f t="shared" si="151"/>
        <v>0.39799999999999969</v>
      </c>
      <c r="BA232" s="1">
        <f t="shared" si="152"/>
        <v>0.3019999999999996</v>
      </c>
      <c r="BB232" s="1">
        <f t="shared" si="153"/>
        <v>4.0000000000000036E-2</v>
      </c>
      <c r="BC232" s="1">
        <f t="shared" si="154"/>
        <v>0.29000000000000004</v>
      </c>
      <c r="BD232" s="1">
        <f t="shared" si="155"/>
        <v>0.51699999999999946</v>
      </c>
      <c r="BE232" s="1">
        <f t="shared" si="156"/>
        <v>0.46999999999999975</v>
      </c>
      <c r="BF232" s="1">
        <f t="shared" si="157"/>
        <v>0.29199999999999982</v>
      </c>
      <c r="BG232" s="1">
        <f t="shared" si="158"/>
        <v>0.2629999999999999</v>
      </c>
      <c r="BH232" s="1">
        <f t="shared" si="159"/>
        <v>8.3999999999999631E-2</v>
      </c>
      <c r="BI232" s="1">
        <f t="shared" si="160"/>
        <v>6.7999999999999616E-2</v>
      </c>
      <c r="BJ232" s="1" t="str">
        <f t="shared" si="161"/>
        <v/>
      </c>
      <c r="BK232" s="1" t="str">
        <f t="shared" si="162"/>
        <v/>
      </c>
      <c r="BL232" s="1" t="str">
        <f t="shared" si="163"/>
        <v/>
      </c>
      <c r="BM232" s="1" t="str">
        <f t="shared" si="164"/>
        <v/>
      </c>
      <c r="BN232" s="1" t="str">
        <f t="shared" si="165"/>
        <v/>
      </c>
      <c r="BO232" s="1" t="str">
        <f t="shared" si="166"/>
        <v/>
      </c>
      <c r="BP232" s="1" t="str">
        <f t="shared" si="167"/>
        <v/>
      </c>
    </row>
    <row r="233" spans="1:68">
      <c r="A233" s="1">
        <f t="shared" si="97"/>
        <v>231</v>
      </c>
      <c r="B233" s="34"/>
      <c r="C233" s="1">
        <v>3</v>
      </c>
      <c r="D233" s="4">
        <f t="shared" si="150"/>
        <v>35</v>
      </c>
      <c r="E233" s="1" t="s">
        <v>502</v>
      </c>
      <c r="F233" s="1">
        <v>2</v>
      </c>
      <c r="G233" s="1" t="s">
        <v>13</v>
      </c>
      <c r="H233" s="1" t="s">
        <v>345</v>
      </c>
      <c r="I233" s="23">
        <v>1E-3</v>
      </c>
      <c r="J233" s="136">
        <v>5.2469999999999999</v>
      </c>
      <c r="K233" s="1" t="s">
        <v>593</v>
      </c>
      <c r="L233" s="10" t="s">
        <v>128</v>
      </c>
      <c r="M233" s="123"/>
      <c r="N233" s="123"/>
      <c r="O233" s="23"/>
      <c r="P233" s="23">
        <v>5.89</v>
      </c>
      <c r="Q233" s="23">
        <v>5.8730000000000002</v>
      </c>
      <c r="R233" s="23">
        <v>5.66</v>
      </c>
      <c r="S233" s="23">
        <v>5.26</v>
      </c>
      <c r="T233" s="23">
        <v>6.0410000000000004</v>
      </c>
      <c r="U233" s="23">
        <v>6.0469999999999997</v>
      </c>
      <c r="V233" s="23">
        <v>6.3810000000000002</v>
      </c>
      <c r="W233" s="23">
        <v>6.3849999999999998</v>
      </c>
      <c r="X233" s="23">
        <v>5.5149999999999997</v>
      </c>
      <c r="Y233" s="23">
        <v>5.476</v>
      </c>
      <c r="Z233" s="45"/>
      <c r="AA233" s="45"/>
      <c r="AB233" s="45"/>
      <c r="AC233" s="45"/>
      <c r="AD233" s="45"/>
      <c r="AE233" s="45"/>
      <c r="AF233" s="45"/>
      <c r="AH233" s="1" t="str">
        <f t="shared" si="168"/>
        <v/>
      </c>
      <c r="AI233" s="1" t="str">
        <f t="shared" si="135"/>
        <v/>
      </c>
      <c r="AJ233" s="1" t="str">
        <f t="shared" si="136"/>
        <v/>
      </c>
      <c r="AK233" s="1" t="str">
        <f t="shared" si="137"/>
        <v/>
      </c>
      <c r="AL233" s="1" t="str">
        <f t="shared" si="138"/>
        <v/>
      </c>
      <c r="AM233" s="1" t="str">
        <f t="shared" si="139"/>
        <v/>
      </c>
      <c r="AN233" s="1" t="str">
        <f t="shared" si="140"/>
        <v/>
      </c>
      <c r="AO233" s="1" t="str">
        <f t="shared" si="141"/>
        <v/>
      </c>
      <c r="AP233" s="1" t="str">
        <f t="shared" si="142"/>
        <v/>
      </c>
      <c r="AQ233" s="1" t="str">
        <f t="shared" si="143"/>
        <v/>
      </c>
      <c r="AR233" s="1" t="str">
        <f t="shared" si="144"/>
        <v/>
      </c>
      <c r="AS233" s="1" t="str">
        <f t="shared" si="145"/>
        <v/>
      </c>
      <c r="AT233" s="1" t="str">
        <f t="shared" si="146"/>
        <v/>
      </c>
      <c r="AU233" s="1" t="str">
        <f t="shared" si="147"/>
        <v/>
      </c>
      <c r="AV233" s="1" t="str">
        <f t="shared" si="148"/>
        <v/>
      </c>
      <c r="AW233" s="1" t="str">
        <f t="shared" si="169"/>
        <v/>
      </c>
      <c r="AX233" s="1" t="str">
        <f t="shared" si="149"/>
        <v/>
      </c>
      <c r="AZ233" s="1" t="str">
        <f t="shared" si="151"/>
        <v/>
      </c>
      <c r="BA233" s="1" t="str">
        <f t="shared" si="152"/>
        <v/>
      </c>
      <c r="BB233" s="1" t="str">
        <f t="shared" si="153"/>
        <v/>
      </c>
      <c r="BC233" s="1" t="str">
        <f t="shared" si="154"/>
        <v/>
      </c>
      <c r="BD233" s="1" t="str">
        <f t="shared" si="155"/>
        <v/>
      </c>
      <c r="BE233" s="1" t="str">
        <f t="shared" si="156"/>
        <v/>
      </c>
      <c r="BF233" s="1" t="str">
        <f t="shared" si="157"/>
        <v/>
      </c>
      <c r="BG233" s="1" t="str">
        <f t="shared" si="158"/>
        <v/>
      </c>
      <c r="BH233" s="1" t="str">
        <f t="shared" si="159"/>
        <v/>
      </c>
      <c r="BI233" s="1" t="str">
        <f t="shared" si="160"/>
        <v/>
      </c>
      <c r="BJ233" s="1" t="str">
        <f t="shared" si="161"/>
        <v/>
      </c>
      <c r="BK233" s="1" t="str">
        <f t="shared" si="162"/>
        <v/>
      </c>
      <c r="BL233" s="1" t="str">
        <f t="shared" si="163"/>
        <v/>
      </c>
      <c r="BM233" s="1" t="str">
        <f t="shared" si="164"/>
        <v/>
      </c>
      <c r="BN233" s="1" t="str">
        <f t="shared" si="165"/>
        <v/>
      </c>
      <c r="BO233" s="1" t="str">
        <f t="shared" si="166"/>
        <v/>
      </c>
      <c r="BP233" s="1" t="str">
        <f t="shared" si="167"/>
        <v/>
      </c>
    </row>
    <row r="234" spans="1:68">
      <c r="A234" s="1">
        <f t="shared" si="97"/>
        <v>232</v>
      </c>
      <c r="B234" s="34"/>
      <c r="C234" s="1">
        <v>3</v>
      </c>
      <c r="D234" s="4">
        <f t="shared" si="150"/>
        <v>35</v>
      </c>
      <c r="E234" s="1" t="s">
        <v>522</v>
      </c>
      <c r="F234" s="1">
        <v>2</v>
      </c>
      <c r="G234" s="1" t="s">
        <v>13</v>
      </c>
      <c r="H234" s="1"/>
      <c r="I234" s="23">
        <v>0.18099999999999999</v>
      </c>
      <c r="J234" s="130">
        <v>6.6929999999999996</v>
      </c>
      <c r="K234" s="1" t="s">
        <v>593</v>
      </c>
      <c r="L234" s="4" t="s">
        <v>15</v>
      </c>
      <c r="M234" s="123"/>
      <c r="N234" s="123"/>
      <c r="O234" s="23"/>
      <c r="P234" s="23">
        <v>6.681</v>
      </c>
      <c r="Q234" s="23">
        <v>6.7160000000000002</v>
      </c>
      <c r="R234" s="23">
        <v>6.38</v>
      </c>
      <c r="S234" s="23">
        <v>6.23</v>
      </c>
      <c r="T234" s="23">
        <v>7.0949999999999998</v>
      </c>
      <c r="U234" s="23">
        <v>7.1059999999999999</v>
      </c>
      <c r="V234" s="23">
        <v>6.9809999999999999</v>
      </c>
      <c r="W234" s="23">
        <v>6.992</v>
      </c>
      <c r="X234" s="23">
        <v>6.7830000000000004</v>
      </c>
      <c r="Y234" s="23">
        <v>6.7789999999999999</v>
      </c>
      <c r="Z234" s="45"/>
      <c r="AA234" s="45"/>
      <c r="AB234" s="45"/>
      <c r="AC234" s="45"/>
      <c r="AD234" s="45"/>
      <c r="AE234" s="45"/>
      <c r="AF234" s="45"/>
      <c r="AH234" s="1">
        <f t="shared" si="168"/>
        <v>-1.1999999999999567E-2</v>
      </c>
      <c r="AI234" s="1">
        <f t="shared" si="135"/>
        <v>2.3000000000000576E-2</v>
      </c>
      <c r="AJ234" s="1">
        <f t="shared" si="136"/>
        <v>-0.31299999999999972</v>
      </c>
      <c r="AK234" s="1">
        <f t="shared" si="137"/>
        <v>-0.46299999999999919</v>
      </c>
      <c r="AL234" s="1">
        <f t="shared" si="138"/>
        <v>0.40200000000000014</v>
      </c>
      <c r="AM234" s="1">
        <f t="shared" si="139"/>
        <v>0.41300000000000026</v>
      </c>
      <c r="AN234" s="1">
        <f t="shared" si="140"/>
        <v>0.28800000000000026</v>
      </c>
      <c r="AO234" s="1">
        <f t="shared" si="141"/>
        <v>0.29900000000000038</v>
      </c>
      <c r="AP234" s="1">
        <f t="shared" si="142"/>
        <v>9.0000000000000746E-2</v>
      </c>
      <c r="AQ234" s="1">
        <f t="shared" si="143"/>
        <v>8.6000000000000298E-2</v>
      </c>
      <c r="AR234" s="1" t="str">
        <f t="shared" si="144"/>
        <v/>
      </c>
      <c r="AS234" s="1" t="str">
        <f t="shared" si="145"/>
        <v/>
      </c>
      <c r="AT234" s="1" t="str">
        <f t="shared" si="146"/>
        <v/>
      </c>
      <c r="AU234" s="1" t="str">
        <f t="shared" si="147"/>
        <v/>
      </c>
      <c r="AV234" s="1" t="str">
        <f t="shared" si="148"/>
        <v/>
      </c>
      <c r="AW234" s="1" t="str">
        <f t="shared" si="169"/>
        <v/>
      </c>
      <c r="AX234" s="1" t="str">
        <f t="shared" si="149"/>
        <v/>
      </c>
      <c r="AZ234" s="1">
        <f t="shared" si="151"/>
        <v>1.1999999999999567E-2</v>
      </c>
      <c r="BA234" s="1">
        <f t="shared" si="152"/>
        <v>2.3000000000000576E-2</v>
      </c>
      <c r="BB234" s="1">
        <f t="shared" si="153"/>
        <v>0.31299999999999972</v>
      </c>
      <c r="BC234" s="1">
        <f t="shared" si="154"/>
        <v>0.46299999999999919</v>
      </c>
      <c r="BD234" s="1">
        <f t="shared" si="155"/>
        <v>0.40200000000000014</v>
      </c>
      <c r="BE234" s="1">
        <f t="shared" si="156"/>
        <v>0.41300000000000026</v>
      </c>
      <c r="BF234" s="1">
        <f t="shared" si="157"/>
        <v>0.28800000000000026</v>
      </c>
      <c r="BG234" s="1">
        <f t="shared" si="158"/>
        <v>0.29900000000000038</v>
      </c>
      <c r="BH234" s="1">
        <f t="shared" si="159"/>
        <v>9.0000000000000746E-2</v>
      </c>
      <c r="BI234" s="1">
        <f t="shared" si="160"/>
        <v>8.6000000000000298E-2</v>
      </c>
      <c r="BJ234" s="1" t="str">
        <f t="shared" si="161"/>
        <v/>
      </c>
      <c r="BK234" s="1" t="str">
        <f t="shared" si="162"/>
        <v/>
      </c>
      <c r="BL234" s="1" t="str">
        <f t="shared" si="163"/>
        <v/>
      </c>
      <c r="BM234" s="1" t="str">
        <f t="shared" si="164"/>
        <v/>
      </c>
      <c r="BN234" s="1" t="str">
        <f t="shared" si="165"/>
        <v/>
      </c>
      <c r="BO234" s="1" t="str">
        <f t="shared" si="166"/>
        <v/>
      </c>
      <c r="BP234" s="1" t="str">
        <f t="shared" si="167"/>
        <v/>
      </c>
    </row>
    <row r="235" spans="1:68">
      <c r="A235" s="1">
        <f t="shared" si="97"/>
        <v>233</v>
      </c>
      <c r="B235" s="34"/>
      <c r="C235" s="1">
        <v>3</v>
      </c>
      <c r="D235" s="4">
        <f t="shared" si="150"/>
        <v>35</v>
      </c>
      <c r="E235" s="1" t="s">
        <v>503</v>
      </c>
      <c r="F235" s="1">
        <v>2</v>
      </c>
      <c r="G235" s="1" t="s">
        <v>13</v>
      </c>
      <c r="H235" s="1" t="s">
        <v>345</v>
      </c>
      <c r="I235" s="123"/>
      <c r="J235" s="125"/>
      <c r="K235" s="138" t="s">
        <v>593</v>
      </c>
      <c r="L235" s="10" t="s">
        <v>128</v>
      </c>
      <c r="M235" s="123"/>
      <c r="N235" s="123"/>
      <c r="O235" s="23"/>
      <c r="P235" s="23">
        <v>7.1959999999999997</v>
      </c>
      <c r="Q235" s="23">
        <v>6.8230000000000004</v>
      </c>
      <c r="R235" s="23">
        <v>6.69</v>
      </c>
      <c r="S235" s="23">
        <v>6.3410000000000002</v>
      </c>
      <c r="T235" s="23">
        <v>7.2069999999999999</v>
      </c>
      <c r="U235" s="23">
        <v>7.1310000000000002</v>
      </c>
      <c r="V235" s="23">
        <v>7.1319999999999997</v>
      </c>
      <c r="W235" s="23">
        <v>7.09</v>
      </c>
      <c r="X235" s="23">
        <v>6.7439999999999998</v>
      </c>
      <c r="Y235" s="23">
        <v>6.7089999999999996</v>
      </c>
      <c r="Z235" s="45"/>
      <c r="AA235" s="45"/>
      <c r="AB235" s="45"/>
      <c r="AC235" s="45"/>
      <c r="AD235" s="45"/>
      <c r="AE235" s="45"/>
      <c r="AF235" s="45"/>
      <c r="AH235" s="1" t="str">
        <f t="shared" si="168"/>
        <v/>
      </c>
      <c r="AI235" s="1" t="str">
        <f t="shared" si="135"/>
        <v/>
      </c>
      <c r="AJ235" s="1" t="str">
        <f t="shared" si="136"/>
        <v/>
      </c>
      <c r="AK235" s="1" t="str">
        <f t="shared" si="137"/>
        <v/>
      </c>
      <c r="AL235" s="1" t="str">
        <f t="shared" si="138"/>
        <v/>
      </c>
      <c r="AM235" s="1" t="str">
        <f t="shared" si="139"/>
        <v/>
      </c>
      <c r="AN235" s="1" t="str">
        <f t="shared" si="140"/>
        <v/>
      </c>
      <c r="AO235" s="1" t="str">
        <f t="shared" si="141"/>
        <v/>
      </c>
      <c r="AP235" s="1" t="str">
        <f t="shared" si="142"/>
        <v/>
      </c>
      <c r="AQ235" s="1" t="str">
        <f t="shared" si="143"/>
        <v/>
      </c>
      <c r="AR235" s="1" t="str">
        <f t="shared" si="144"/>
        <v/>
      </c>
      <c r="AS235" s="1" t="str">
        <f t="shared" si="145"/>
        <v/>
      </c>
      <c r="AT235" s="1" t="str">
        <f t="shared" si="146"/>
        <v/>
      </c>
      <c r="AU235" s="1" t="str">
        <f t="shared" si="147"/>
        <v/>
      </c>
      <c r="AV235" s="1" t="str">
        <f t="shared" si="148"/>
        <v/>
      </c>
      <c r="AW235" s="1" t="str">
        <f t="shared" si="169"/>
        <v/>
      </c>
      <c r="AX235" s="1" t="str">
        <f t="shared" si="149"/>
        <v/>
      </c>
      <c r="AZ235" s="1" t="str">
        <f t="shared" si="151"/>
        <v/>
      </c>
      <c r="BA235" s="1" t="str">
        <f t="shared" si="152"/>
        <v/>
      </c>
      <c r="BB235" s="1" t="str">
        <f t="shared" si="153"/>
        <v/>
      </c>
      <c r="BC235" s="1" t="str">
        <f t="shared" si="154"/>
        <v/>
      </c>
      <c r="BD235" s="1" t="str">
        <f t="shared" si="155"/>
        <v/>
      </c>
      <c r="BE235" s="1" t="str">
        <f t="shared" si="156"/>
        <v/>
      </c>
      <c r="BF235" s="1" t="str">
        <f t="shared" si="157"/>
        <v/>
      </c>
      <c r="BG235" s="1" t="str">
        <f t="shared" si="158"/>
        <v/>
      </c>
      <c r="BH235" s="1" t="str">
        <f t="shared" si="159"/>
        <v/>
      </c>
      <c r="BI235" s="1" t="str">
        <f t="shared" si="160"/>
        <v/>
      </c>
      <c r="BJ235" s="1" t="str">
        <f t="shared" si="161"/>
        <v/>
      </c>
      <c r="BK235" s="1" t="str">
        <f t="shared" si="162"/>
        <v/>
      </c>
      <c r="BL235" s="1" t="str">
        <f t="shared" si="163"/>
        <v/>
      </c>
      <c r="BM235" s="1" t="str">
        <f t="shared" si="164"/>
        <v/>
      </c>
      <c r="BN235" s="1" t="str">
        <f t="shared" si="165"/>
        <v/>
      </c>
      <c r="BO235" s="1" t="str">
        <f t="shared" si="166"/>
        <v/>
      </c>
      <c r="BP235" s="1" t="str">
        <f t="shared" si="167"/>
        <v/>
      </c>
    </row>
    <row r="236" spans="1:68">
      <c r="A236" s="1">
        <f t="shared" si="97"/>
        <v>234</v>
      </c>
      <c r="B236" s="34"/>
      <c r="C236" s="1">
        <v>3</v>
      </c>
      <c r="D236" s="4">
        <f t="shared" si="150"/>
        <v>35</v>
      </c>
      <c r="E236" s="1" t="s">
        <v>502</v>
      </c>
      <c r="F236" s="1">
        <v>2</v>
      </c>
      <c r="G236" s="1" t="s">
        <v>16</v>
      </c>
      <c r="I236" s="23">
        <v>1.7000000000000001E-2</v>
      </c>
      <c r="J236" s="136">
        <v>7.0819999999999999</v>
      </c>
      <c r="K236" s="1" t="s">
        <v>593</v>
      </c>
      <c r="L236" s="10" t="s">
        <v>128</v>
      </c>
      <c r="M236" s="123"/>
      <c r="N236" s="123"/>
      <c r="O236" s="23"/>
      <c r="P236" s="23">
        <v>7.476</v>
      </c>
      <c r="Q236" s="23">
        <v>7.2530000000000001</v>
      </c>
      <c r="R236" s="23">
        <v>7.109</v>
      </c>
      <c r="S236" s="23">
        <v>6.8890000000000002</v>
      </c>
      <c r="T236" s="23">
        <v>7.2939999999999996</v>
      </c>
      <c r="U236" s="23">
        <v>7.2560000000000002</v>
      </c>
      <c r="V236" s="23">
        <v>7.383</v>
      </c>
      <c r="W236" s="23">
        <v>7.36</v>
      </c>
      <c r="X236" s="23">
        <v>7.0990000000000002</v>
      </c>
      <c r="Y236" s="23">
        <v>7.09</v>
      </c>
      <c r="Z236" s="45"/>
      <c r="AA236" s="45"/>
      <c r="AB236" s="45"/>
      <c r="AC236" s="45"/>
      <c r="AD236" s="45"/>
      <c r="AE236" s="45"/>
      <c r="AF236" s="45"/>
      <c r="AH236" s="1" t="str">
        <f t="shared" si="168"/>
        <v/>
      </c>
      <c r="AI236" s="1" t="str">
        <f t="shared" si="135"/>
        <v/>
      </c>
      <c r="AJ236" s="1" t="str">
        <f t="shared" si="136"/>
        <v/>
      </c>
      <c r="AK236" s="1" t="str">
        <f t="shared" si="137"/>
        <v/>
      </c>
      <c r="AL236" s="1" t="str">
        <f t="shared" si="138"/>
        <v/>
      </c>
      <c r="AM236" s="1" t="str">
        <f t="shared" si="139"/>
        <v/>
      </c>
      <c r="AN236" s="1" t="str">
        <f t="shared" si="140"/>
        <v/>
      </c>
      <c r="AO236" s="1" t="str">
        <f t="shared" si="141"/>
        <v/>
      </c>
      <c r="AP236" s="1" t="str">
        <f t="shared" si="142"/>
        <v/>
      </c>
      <c r="AQ236" s="1" t="str">
        <f t="shared" si="143"/>
        <v/>
      </c>
      <c r="AR236" s="1" t="str">
        <f t="shared" si="144"/>
        <v/>
      </c>
      <c r="AS236" s="1" t="str">
        <f t="shared" si="145"/>
        <v/>
      </c>
      <c r="AT236" s="1" t="str">
        <f t="shared" si="146"/>
        <v/>
      </c>
      <c r="AU236" s="1" t="str">
        <f t="shared" si="147"/>
        <v/>
      </c>
      <c r="AV236" s="1" t="str">
        <f t="shared" si="148"/>
        <v/>
      </c>
      <c r="AW236" s="1" t="str">
        <f t="shared" si="169"/>
        <v/>
      </c>
      <c r="AX236" s="1" t="str">
        <f t="shared" si="149"/>
        <v/>
      </c>
      <c r="AZ236" s="1" t="str">
        <f t="shared" si="151"/>
        <v/>
      </c>
      <c r="BA236" s="1" t="str">
        <f t="shared" si="152"/>
        <v/>
      </c>
      <c r="BB236" s="1" t="str">
        <f t="shared" si="153"/>
        <v/>
      </c>
      <c r="BC236" s="1" t="str">
        <f t="shared" si="154"/>
        <v/>
      </c>
      <c r="BD236" s="1" t="str">
        <f t="shared" si="155"/>
        <v/>
      </c>
      <c r="BE236" s="1" t="str">
        <f t="shared" si="156"/>
        <v/>
      </c>
      <c r="BF236" s="1" t="str">
        <f t="shared" si="157"/>
        <v/>
      </c>
      <c r="BG236" s="1" t="str">
        <f t="shared" si="158"/>
        <v/>
      </c>
      <c r="BH236" s="1" t="str">
        <f t="shared" si="159"/>
        <v/>
      </c>
      <c r="BI236" s="1" t="str">
        <f t="shared" si="160"/>
        <v/>
      </c>
      <c r="BJ236" s="1" t="str">
        <f t="shared" si="161"/>
        <v/>
      </c>
      <c r="BK236" s="1" t="str">
        <f t="shared" si="162"/>
        <v/>
      </c>
      <c r="BL236" s="1" t="str">
        <f t="shared" si="163"/>
        <v/>
      </c>
      <c r="BM236" s="1" t="str">
        <f t="shared" si="164"/>
        <v/>
      </c>
      <c r="BN236" s="1" t="str">
        <f t="shared" si="165"/>
        <v/>
      </c>
      <c r="BO236" s="1" t="str">
        <f t="shared" si="166"/>
        <v/>
      </c>
      <c r="BP236" s="1" t="str">
        <f t="shared" si="167"/>
        <v/>
      </c>
    </row>
    <row r="237" spans="1:68">
      <c r="A237" s="1">
        <f t="shared" si="97"/>
        <v>235</v>
      </c>
      <c r="B237" s="34"/>
      <c r="C237" s="1">
        <v>3</v>
      </c>
      <c r="D237" s="4">
        <f t="shared" si="150"/>
        <v>35</v>
      </c>
      <c r="E237" s="1" t="s">
        <v>504</v>
      </c>
      <c r="F237" s="1">
        <v>4</v>
      </c>
      <c r="G237" s="1" t="s">
        <v>13</v>
      </c>
      <c r="H237" s="1"/>
      <c r="I237" s="123"/>
      <c r="J237" s="54">
        <v>4.34</v>
      </c>
      <c r="K237" s="1" t="s">
        <v>593</v>
      </c>
      <c r="L237" s="10" t="s">
        <v>128</v>
      </c>
      <c r="M237" s="123"/>
      <c r="N237" s="123"/>
      <c r="O237" s="23"/>
      <c r="P237" s="23">
        <v>5.3319999999999999</v>
      </c>
      <c r="Q237" s="23">
        <v>5.3410000000000002</v>
      </c>
      <c r="R237" s="23">
        <v>3.8660000000000001</v>
      </c>
      <c r="S237" s="23">
        <v>3.6560000000000001</v>
      </c>
      <c r="T237" s="23">
        <v>5.657</v>
      </c>
      <c r="U237" s="23">
        <v>5.6609999999999996</v>
      </c>
      <c r="V237" s="23">
        <v>5.28</v>
      </c>
      <c r="W237" s="23">
        <v>5.2679999999999998</v>
      </c>
      <c r="X237" s="23">
        <v>4.5990000000000002</v>
      </c>
      <c r="Y237" s="23">
        <v>4.5709999999999997</v>
      </c>
      <c r="Z237" s="45"/>
      <c r="AA237" s="45"/>
      <c r="AB237" s="45"/>
      <c r="AC237" s="45"/>
      <c r="AD237" s="45"/>
      <c r="AE237" s="45"/>
      <c r="AF237" s="45"/>
      <c r="AH237" s="1" t="str">
        <f t="shared" si="168"/>
        <v/>
      </c>
      <c r="AI237" s="1" t="str">
        <f t="shared" si="135"/>
        <v/>
      </c>
      <c r="AJ237" s="1" t="str">
        <f t="shared" si="136"/>
        <v/>
      </c>
      <c r="AK237" s="1" t="str">
        <f t="shared" si="137"/>
        <v/>
      </c>
      <c r="AL237" s="1" t="str">
        <f t="shared" si="138"/>
        <v/>
      </c>
      <c r="AM237" s="1" t="str">
        <f t="shared" si="139"/>
        <v/>
      </c>
      <c r="AN237" s="1" t="str">
        <f t="shared" si="140"/>
        <v/>
      </c>
      <c r="AO237" s="1" t="str">
        <f t="shared" si="141"/>
        <v/>
      </c>
      <c r="AP237" s="1" t="str">
        <f t="shared" si="142"/>
        <v/>
      </c>
      <c r="AQ237" s="1" t="str">
        <f t="shared" si="143"/>
        <v/>
      </c>
      <c r="AR237" s="1" t="str">
        <f t="shared" si="144"/>
        <v/>
      </c>
      <c r="AS237" s="1" t="str">
        <f t="shared" si="145"/>
        <v/>
      </c>
      <c r="AT237" s="1" t="str">
        <f t="shared" si="146"/>
        <v/>
      </c>
      <c r="AU237" s="1" t="str">
        <f t="shared" si="147"/>
        <v/>
      </c>
      <c r="AV237" s="1" t="str">
        <f t="shared" si="148"/>
        <v/>
      </c>
      <c r="AW237" s="1" t="str">
        <f t="shared" si="169"/>
        <v/>
      </c>
      <c r="AX237" s="1" t="str">
        <f t="shared" si="149"/>
        <v/>
      </c>
      <c r="AZ237" s="1" t="str">
        <f t="shared" si="151"/>
        <v/>
      </c>
      <c r="BA237" s="1" t="str">
        <f t="shared" si="152"/>
        <v/>
      </c>
      <c r="BB237" s="1" t="str">
        <f t="shared" si="153"/>
        <v/>
      </c>
      <c r="BC237" s="1" t="str">
        <f t="shared" si="154"/>
        <v/>
      </c>
      <c r="BD237" s="1" t="str">
        <f t="shared" si="155"/>
        <v/>
      </c>
      <c r="BE237" s="1" t="str">
        <f t="shared" si="156"/>
        <v/>
      </c>
      <c r="BF237" s="1" t="str">
        <f t="shared" si="157"/>
        <v/>
      </c>
      <c r="BG237" s="1" t="str">
        <f t="shared" si="158"/>
        <v/>
      </c>
      <c r="BH237" s="1" t="str">
        <f t="shared" si="159"/>
        <v/>
      </c>
      <c r="BI237" s="1" t="str">
        <f t="shared" si="160"/>
        <v/>
      </c>
      <c r="BJ237" s="1" t="str">
        <f t="shared" si="161"/>
        <v/>
      </c>
      <c r="BK237" s="1" t="str">
        <f t="shared" si="162"/>
        <v/>
      </c>
      <c r="BL237" s="1" t="str">
        <f t="shared" si="163"/>
        <v/>
      </c>
      <c r="BM237" s="1" t="str">
        <f t="shared" si="164"/>
        <v/>
      </c>
      <c r="BN237" s="1" t="str">
        <f t="shared" si="165"/>
        <v/>
      </c>
      <c r="BO237" s="1" t="str">
        <f t="shared" si="166"/>
        <v/>
      </c>
      <c r="BP237" s="1" t="str">
        <f t="shared" si="167"/>
        <v/>
      </c>
    </row>
    <row r="238" spans="1:68">
      <c r="A238" s="1">
        <f t="shared" si="97"/>
        <v>236</v>
      </c>
      <c r="B238" s="34"/>
      <c r="C238" s="1">
        <v>3</v>
      </c>
      <c r="D238" s="4">
        <f t="shared" si="150"/>
        <v>35</v>
      </c>
      <c r="E238" s="1" t="s">
        <v>534</v>
      </c>
      <c r="F238" s="1">
        <v>4</v>
      </c>
      <c r="G238" s="1" t="s">
        <v>13</v>
      </c>
      <c r="H238" s="1"/>
      <c r="I238" s="123"/>
      <c r="J238" s="130">
        <v>4.4489999999999998</v>
      </c>
      <c r="K238" s="1" t="s">
        <v>593</v>
      </c>
      <c r="L238" s="4" t="s">
        <v>15</v>
      </c>
      <c r="M238" s="123"/>
      <c r="N238" s="123"/>
      <c r="O238" s="23"/>
      <c r="P238" s="23">
        <v>4.2300000000000004</v>
      </c>
      <c r="Q238" s="23">
        <v>4.2110000000000003</v>
      </c>
      <c r="R238" s="23">
        <v>4.6820000000000004</v>
      </c>
      <c r="S238" s="23">
        <v>4.5469999999999997</v>
      </c>
      <c r="T238" s="23">
        <v>4.5419999999999998</v>
      </c>
      <c r="U238" s="23">
        <v>4.5069999999999997</v>
      </c>
      <c r="V238" s="23">
        <v>4.7119999999999997</v>
      </c>
      <c r="W238" s="23">
        <v>4.6609999999999996</v>
      </c>
      <c r="X238" s="23">
        <v>4.5679999999999996</v>
      </c>
      <c r="Y238" s="23">
        <v>4.5579999999999998</v>
      </c>
      <c r="Z238" s="45"/>
      <c r="AA238" s="45"/>
      <c r="AB238" s="45"/>
      <c r="AC238" s="45"/>
      <c r="AD238" s="45"/>
      <c r="AE238" s="45"/>
      <c r="AF238" s="45"/>
      <c r="AH238" s="1">
        <f t="shared" si="168"/>
        <v>-0.21899999999999942</v>
      </c>
      <c r="AI238" s="1">
        <f t="shared" si="135"/>
        <v>-0.23799999999999955</v>
      </c>
      <c r="AJ238" s="1">
        <f t="shared" si="136"/>
        <v>0.23300000000000054</v>
      </c>
      <c r="AK238" s="1">
        <f t="shared" si="137"/>
        <v>9.7999999999999865E-2</v>
      </c>
      <c r="AL238" s="1">
        <f t="shared" si="138"/>
        <v>9.2999999999999972E-2</v>
      </c>
      <c r="AM238" s="1">
        <f t="shared" si="139"/>
        <v>5.7999999999999829E-2</v>
      </c>
      <c r="AN238" s="1">
        <f t="shared" si="140"/>
        <v>0.2629999999999999</v>
      </c>
      <c r="AO238" s="1">
        <f t="shared" si="141"/>
        <v>0.21199999999999974</v>
      </c>
      <c r="AP238" s="1">
        <f t="shared" si="142"/>
        <v>0.11899999999999977</v>
      </c>
      <c r="AQ238" s="1">
        <f t="shared" si="143"/>
        <v>0.10899999999999999</v>
      </c>
      <c r="AR238" s="1" t="str">
        <f t="shared" si="144"/>
        <v/>
      </c>
      <c r="AS238" s="1" t="str">
        <f t="shared" si="145"/>
        <v/>
      </c>
      <c r="AT238" s="1" t="str">
        <f t="shared" si="146"/>
        <v/>
      </c>
      <c r="AU238" s="1" t="str">
        <f t="shared" si="147"/>
        <v/>
      </c>
      <c r="AV238" s="1" t="str">
        <f t="shared" si="148"/>
        <v/>
      </c>
      <c r="AW238" s="1" t="str">
        <f t="shared" si="169"/>
        <v/>
      </c>
      <c r="AX238" s="1" t="str">
        <f t="shared" si="149"/>
        <v/>
      </c>
      <c r="AZ238" s="1">
        <f t="shared" si="151"/>
        <v>0.21899999999999942</v>
      </c>
      <c r="BA238" s="1">
        <f t="shared" si="152"/>
        <v>0.23799999999999955</v>
      </c>
      <c r="BB238" s="1">
        <f t="shared" si="153"/>
        <v>0.23300000000000054</v>
      </c>
      <c r="BC238" s="1">
        <f t="shared" si="154"/>
        <v>9.7999999999999865E-2</v>
      </c>
      <c r="BD238" s="1">
        <f t="shared" si="155"/>
        <v>9.2999999999999972E-2</v>
      </c>
      <c r="BE238" s="1">
        <f t="shared" si="156"/>
        <v>5.7999999999999829E-2</v>
      </c>
      <c r="BF238" s="1">
        <f t="shared" si="157"/>
        <v>0.2629999999999999</v>
      </c>
      <c r="BG238" s="1">
        <f t="shared" si="158"/>
        <v>0.21199999999999974</v>
      </c>
      <c r="BH238" s="1">
        <f t="shared" si="159"/>
        <v>0.11899999999999977</v>
      </c>
      <c r="BI238" s="1">
        <f t="shared" si="160"/>
        <v>0.10899999999999999</v>
      </c>
      <c r="BJ238" s="1" t="str">
        <f t="shared" si="161"/>
        <v/>
      </c>
      <c r="BK238" s="1" t="str">
        <f t="shared" si="162"/>
        <v/>
      </c>
      <c r="BL238" s="1" t="str">
        <f t="shared" si="163"/>
        <v/>
      </c>
      <c r="BM238" s="1" t="str">
        <f t="shared" si="164"/>
        <v/>
      </c>
      <c r="BN238" s="1" t="str">
        <f t="shared" si="165"/>
        <v/>
      </c>
      <c r="BO238" s="1" t="str">
        <f t="shared" si="166"/>
        <v/>
      </c>
      <c r="BP238" s="1" t="str">
        <f t="shared" si="167"/>
        <v/>
      </c>
    </row>
    <row r="239" spans="1:68">
      <c r="A239" s="1">
        <f t="shared" si="97"/>
        <v>237</v>
      </c>
      <c r="B239" s="34"/>
      <c r="C239" s="1">
        <v>3</v>
      </c>
      <c r="D239" s="4">
        <f t="shared" si="150"/>
        <v>35</v>
      </c>
      <c r="E239" s="1" t="s">
        <v>561</v>
      </c>
      <c r="F239" s="1">
        <v>4</v>
      </c>
      <c r="G239" s="1" t="s">
        <v>13</v>
      </c>
      <c r="H239" s="1"/>
      <c r="I239" s="123"/>
      <c r="J239" s="130">
        <v>4.9480000000000004</v>
      </c>
      <c r="K239" s="1" t="s">
        <v>593</v>
      </c>
      <c r="L239" s="4" t="s">
        <v>15</v>
      </c>
      <c r="M239" s="123"/>
      <c r="N239" s="123"/>
      <c r="O239" s="23"/>
      <c r="P239" s="23">
        <v>4.8979999999999997</v>
      </c>
      <c r="Q239" s="23">
        <v>4.8899999999999997</v>
      </c>
      <c r="R239" s="23">
        <v>5.1379999999999999</v>
      </c>
      <c r="S239" s="23">
        <v>4.952</v>
      </c>
      <c r="T239" s="23">
        <v>5.2</v>
      </c>
      <c r="U239" s="23">
        <v>5.173</v>
      </c>
      <c r="V239" s="23">
        <v>5.3</v>
      </c>
      <c r="W239" s="23">
        <v>5.2590000000000003</v>
      </c>
      <c r="X239" s="23">
        <v>5.0999999999999996</v>
      </c>
      <c r="Y239" s="23">
        <v>5.0890000000000004</v>
      </c>
      <c r="Z239" s="45"/>
      <c r="AA239" s="45"/>
      <c r="AB239" s="45"/>
      <c r="AC239" s="45"/>
      <c r="AD239" s="45"/>
      <c r="AE239" s="45"/>
      <c r="AF239" s="45"/>
      <c r="AH239" s="1">
        <f t="shared" si="168"/>
        <v>-5.0000000000000711E-2</v>
      </c>
      <c r="AI239" s="1">
        <f t="shared" si="135"/>
        <v>-5.8000000000000718E-2</v>
      </c>
      <c r="AJ239" s="1">
        <f t="shared" si="136"/>
        <v>0.1899999999999995</v>
      </c>
      <c r="AK239" s="1">
        <f t="shared" si="137"/>
        <v>3.9999999999995595E-3</v>
      </c>
      <c r="AL239" s="1">
        <f t="shared" si="138"/>
        <v>0.25199999999999978</v>
      </c>
      <c r="AM239" s="1">
        <f t="shared" si="139"/>
        <v>0.22499999999999964</v>
      </c>
      <c r="AN239" s="1">
        <f t="shared" si="140"/>
        <v>0.35199999999999942</v>
      </c>
      <c r="AO239" s="1">
        <f t="shared" si="141"/>
        <v>0.31099999999999994</v>
      </c>
      <c r="AP239" s="1">
        <f t="shared" si="142"/>
        <v>0.15199999999999925</v>
      </c>
      <c r="AQ239" s="1">
        <f t="shared" si="143"/>
        <v>0.14100000000000001</v>
      </c>
      <c r="AR239" s="1" t="str">
        <f t="shared" si="144"/>
        <v/>
      </c>
      <c r="AS239" s="1" t="str">
        <f t="shared" si="145"/>
        <v/>
      </c>
      <c r="AT239" s="1" t="str">
        <f t="shared" si="146"/>
        <v/>
      </c>
      <c r="AU239" s="1" t="str">
        <f t="shared" si="147"/>
        <v/>
      </c>
      <c r="AV239" s="1" t="str">
        <f t="shared" si="148"/>
        <v/>
      </c>
      <c r="AW239" s="1" t="str">
        <f t="shared" si="169"/>
        <v/>
      </c>
      <c r="AX239" s="1" t="str">
        <f t="shared" si="149"/>
        <v/>
      </c>
      <c r="AZ239" s="1">
        <f t="shared" si="151"/>
        <v>5.0000000000000711E-2</v>
      </c>
      <c r="BA239" s="1">
        <f t="shared" si="152"/>
        <v>5.8000000000000718E-2</v>
      </c>
      <c r="BB239" s="1">
        <f t="shared" si="153"/>
        <v>0.1899999999999995</v>
      </c>
      <c r="BC239" s="1">
        <f t="shared" si="154"/>
        <v>3.9999999999995595E-3</v>
      </c>
      <c r="BD239" s="1">
        <f t="shared" si="155"/>
        <v>0.25199999999999978</v>
      </c>
      <c r="BE239" s="1">
        <f t="shared" si="156"/>
        <v>0.22499999999999964</v>
      </c>
      <c r="BF239" s="1">
        <f t="shared" si="157"/>
        <v>0.35199999999999942</v>
      </c>
      <c r="BG239" s="1">
        <f t="shared" si="158"/>
        <v>0.31099999999999994</v>
      </c>
      <c r="BH239" s="1">
        <f t="shared" si="159"/>
        <v>0.15199999999999925</v>
      </c>
      <c r="BI239" s="1">
        <f t="shared" si="160"/>
        <v>0.14100000000000001</v>
      </c>
      <c r="BJ239" s="1" t="str">
        <f t="shared" si="161"/>
        <v/>
      </c>
      <c r="BK239" s="1" t="str">
        <f t="shared" si="162"/>
        <v/>
      </c>
      <c r="BL239" s="1" t="str">
        <f t="shared" si="163"/>
        <v/>
      </c>
      <c r="BM239" s="1" t="str">
        <f t="shared" si="164"/>
        <v/>
      </c>
      <c r="BN239" s="1" t="str">
        <f t="shared" si="165"/>
        <v/>
      </c>
      <c r="BO239" s="1" t="str">
        <f t="shared" si="166"/>
        <v/>
      </c>
      <c r="BP239" s="1" t="str">
        <f t="shared" si="167"/>
        <v/>
      </c>
    </row>
    <row r="240" spans="1:68">
      <c r="A240" s="1">
        <f t="shared" si="97"/>
        <v>238</v>
      </c>
      <c r="B240" s="34" t="s">
        <v>538</v>
      </c>
      <c r="C240" s="1">
        <v>2</v>
      </c>
      <c r="D240" s="4">
        <f t="shared" si="150"/>
        <v>12</v>
      </c>
      <c r="E240" s="1" t="s">
        <v>517</v>
      </c>
      <c r="F240" s="1">
        <v>2</v>
      </c>
      <c r="G240" s="1" t="s">
        <v>16</v>
      </c>
      <c r="H240" s="1"/>
      <c r="I240" s="1">
        <v>1E-3</v>
      </c>
      <c r="J240" s="40">
        <v>6.1150000000000002</v>
      </c>
      <c r="K240" s="1" t="s">
        <v>226</v>
      </c>
      <c r="L240" s="4" t="s">
        <v>15</v>
      </c>
      <c r="M240" s="1">
        <v>6.1040000000000001</v>
      </c>
      <c r="N240" s="1" t="s">
        <v>206</v>
      </c>
      <c r="O240" s="1"/>
      <c r="P240" s="6">
        <v>6.1420000000000003</v>
      </c>
      <c r="Q240" s="6">
        <v>5.8869999999999996</v>
      </c>
      <c r="R240" s="6">
        <v>6.1980000000000004</v>
      </c>
      <c r="S240" s="6">
        <v>5.8259999999999996</v>
      </c>
      <c r="T240" s="6">
        <v>5.9530000000000003</v>
      </c>
      <c r="U240" s="6">
        <v>5.9210000000000003</v>
      </c>
      <c r="V240" s="6">
        <v>6.23</v>
      </c>
      <c r="W240" s="6">
        <v>6.2110000000000003</v>
      </c>
      <c r="X240" s="6">
        <v>6.133</v>
      </c>
      <c r="Y240" s="6">
        <v>6.12</v>
      </c>
      <c r="Z240" s="45"/>
      <c r="AA240" s="45"/>
      <c r="AB240" s="45"/>
      <c r="AC240" s="45"/>
      <c r="AD240" s="45"/>
      <c r="AE240" s="45"/>
      <c r="AF240" s="45"/>
      <c r="AH240" s="1">
        <f t="shared" si="168"/>
        <v>2.7000000000000135E-2</v>
      </c>
      <c r="AI240" s="1">
        <f t="shared" ref="AI240:AI283" si="170">IF((Q240&lt;&gt;"")*AND($J240&lt;&gt;"")*AND($H240&lt;&gt;"GD")*AND($L240&lt;&gt;"N"),Q240-$J240,"")</f>
        <v>-0.22800000000000065</v>
      </c>
      <c r="AJ240" s="1">
        <f t="shared" ref="AJ240:AJ283" si="171">IF((R240&lt;&gt;"")*AND($J240&lt;&gt;"")*AND($H240&lt;&gt;"GD")*AND($L240&lt;&gt;"N"),R240-$J240,"")</f>
        <v>8.3000000000000185E-2</v>
      </c>
      <c r="AK240" s="1">
        <f t="shared" ref="AK240:AK283" si="172">IF((S240&lt;&gt;"")*AND($J240&lt;&gt;"")*AND($H240&lt;&gt;"GD")*AND($L240&lt;&gt;"N"),S240-$J240,"")</f>
        <v>-0.28900000000000059</v>
      </c>
      <c r="AL240" s="1">
        <f t="shared" ref="AL240:AL283" si="173">IF((T240&lt;&gt;"")*AND($J240&lt;&gt;"")*AND($H240&lt;&gt;"GD")*AND($L240&lt;&gt;"N"),T240-$J240,"")</f>
        <v>-0.16199999999999992</v>
      </c>
      <c r="AM240" s="1">
        <f t="shared" ref="AM240:AM283" si="174">IF((U240&lt;&gt;"")*AND($J240&lt;&gt;"")*AND($H240&lt;&gt;"GD")*AND($L240&lt;&gt;"N"),U240-$J240,"")</f>
        <v>-0.19399999999999995</v>
      </c>
      <c r="AN240" s="1">
        <f t="shared" ref="AN240:AN283" si="175">IF((V240&lt;&gt;"")*AND($J240&lt;&gt;"")*AND($H240&lt;&gt;"GD")*AND($L240&lt;&gt;"N"),V240-$J240,"")</f>
        <v>0.11500000000000021</v>
      </c>
      <c r="AO240" s="1">
        <f t="shared" ref="AO240:AO283" si="176">IF((W240&lt;&gt;"")*AND($J240&lt;&gt;"")*AND($H240&lt;&gt;"GD")*AND($L240&lt;&gt;"N"),W240-$J240,"")</f>
        <v>9.6000000000000085E-2</v>
      </c>
      <c r="AP240" s="1">
        <f t="shared" ref="AP240:AP283" si="177">IF((X240&lt;&gt;"")*AND($J240&lt;&gt;"")*AND($H240&lt;&gt;"GD")*AND($L240&lt;&gt;"N"),X240-$J240,"")</f>
        <v>1.7999999999999794E-2</v>
      </c>
      <c r="AQ240" s="1">
        <f t="shared" ref="AQ240:AQ283" si="178">IF((Y240&lt;&gt;"")*AND($J240&lt;&gt;"")*AND($H240&lt;&gt;"GD")*AND($L240&lt;&gt;"N"),Y240-$J240,"")</f>
        <v>4.9999999999998934E-3</v>
      </c>
      <c r="AR240" s="1" t="str">
        <f t="shared" ref="AR240:AR283" si="179">IF((Z240&lt;&gt;"")*AND($J240&lt;&gt;"")*AND($H240&lt;&gt;"GD")*AND($L240&lt;&gt;"N"),Z240-$J240,"")</f>
        <v/>
      </c>
      <c r="AS240" s="1" t="str">
        <f t="shared" ref="AS240:AS283" si="180">IF((AA240&lt;&gt;"")*AND($J240&lt;&gt;"")*AND($H240&lt;&gt;"GD")*AND($L240&lt;&gt;"N"),AA240-$J240,"")</f>
        <v/>
      </c>
      <c r="AT240" s="1" t="str">
        <f t="shared" ref="AT240:AT283" si="181">IF((AB240&lt;&gt;"")*AND($J240&lt;&gt;"")*AND($H240&lt;&gt;"GD")*AND($L240&lt;&gt;"N"),AB240-$J240,"")</f>
        <v/>
      </c>
      <c r="AU240" s="1" t="str">
        <f t="shared" ref="AU240:AU283" si="182">IF((AC240&lt;&gt;"")*AND($J240&lt;&gt;"")*AND($H240&lt;&gt;"GD")*AND($L240&lt;&gt;"N"),AC240-$J240,"")</f>
        <v/>
      </c>
      <c r="AV240" s="1" t="str">
        <f t="shared" ref="AV240:AV283" si="183">IF((AD240&lt;&gt;"")*AND($J240&lt;&gt;"")*AND($H240&lt;&gt;"GD")*AND($L240&lt;&gt;"N"),AD240-$J240,"")</f>
        <v/>
      </c>
      <c r="AW240" s="1" t="str">
        <f t="shared" si="169"/>
        <v/>
      </c>
      <c r="AX240" s="1" t="str">
        <f t="shared" ref="AX240:AX283" si="184">IF((AF240&lt;&gt;"")*AND($J240&lt;&gt;"")*AND($H240&lt;&gt;"GD")*AND($L240&lt;&gt;"N"),AF240-$J240,"")</f>
        <v/>
      </c>
      <c r="AZ240" s="1">
        <f t="shared" si="151"/>
        <v>2.7000000000000135E-2</v>
      </c>
      <c r="BA240" s="1">
        <f t="shared" si="152"/>
        <v>0.22800000000000065</v>
      </c>
      <c r="BB240" s="1">
        <f t="shared" si="153"/>
        <v>8.3000000000000185E-2</v>
      </c>
      <c r="BC240" s="1">
        <f t="shared" si="154"/>
        <v>0.28900000000000059</v>
      </c>
      <c r="BD240" s="1">
        <f t="shared" si="155"/>
        <v>0.16199999999999992</v>
      </c>
      <c r="BE240" s="1">
        <f t="shared" si="156"/>
        <v>0.19399999999999995</v>
      </c>
      <c r="BF240" s="1">
        <f t="shared" si="157"/>
        <v>0.11500000000000021</v>
      </c>
      <c r="BG240" s="1">
        <f t="shared" si="158"/>
        <v>9.6000000000000085E-2</v>
      </c>
      <c r="BH240" s="1">
        <f t="shared" si="159"/>
        <v>1.7999999999999794E-2</v>
      </c>
      <c r="BI240" s="1">
        <f t="shared" si="160"/>
        <v>4.9999999999998934E-3</v>
      </c>
      <c r="BJ240" s="1" t="str">
        <f t="shared" si="161"/>
        <v/>
      </c>
      <c r="BK240" s="1" t="str">
        <f t="shared" si="162"/>
        <v/>
      </c>
      <c r="BL240" s="1" t="str">
        <f t="shared" si="163"/>
        <v/>
      </c>
      <c r="BM240" s="1" t="str">
        <f t="shared" si="164"/>
        <v/>
      </c>
      <c r="BN240" s="1" t="str">
        <f t="shared" si="165"/>
        <v/>
      </c>
      <c r="BO240" s="1" t="str">
        <f t="shared" si="166"/>
        <v/>
      </c>
      <c r="BP240" s="1" t="str">
        <f t="shared" si="167"/>
        <v/>
      </c>
    </row>
    <row r="241" spans="1:68">
      <c r="A241" s="1">
        <f t="shared" si="97"/>
        <v>239</v>
      </c>
      <c r="B241" s="34"/>
      <c r="C241" s="1">
        <v>2</v>
      </c>
      <c r="D241" s="4">
        <f t="shared" si="150"/>
        <v>12</v>
      </c>
      <c r="E241" s="1" t="s">
        <v>516</v>
      </c>
      <c r="F241" s="1">
        <v>2</v>
      </c>
      <c r="G241" s="1" t="s">
        <v>16</v>
      </c>
      <c r="H241" s="1"/>
      <c r="I241" s="123"/>
      <c r="J241" s="40">
        <v>7.22</v>
      </c>
      <c r="K241" s="1" t="s">
        <v>226</v>
      </c>
      <c r="L241" s="4" t="s">
        <v>15</v>
      </c>
      <c r="M241" s="1">
        <v>7.1440000000000001</v>
      </c>
      <c r="N241" s="1" t="s">
        <v>206</v>
      </c>
      <c r="O241" s="1"/>
      <c r="P241" s="23">
        <v>7.2129999999999992</v>
      </c>
      <c r="Q241" s="23">
        <v>7.0060000000000002</v>
      </c>
      <c r="R241" s="45"/>
      <c r="S241" s="45"/>
      <c r="T241" s="23">
        <v>7.0950000000000006</v>
      </c>
      <c r="U241" s="23">
        <v>7.0735000000000001</v>
      </c>
      <c r="V241" s="23">
        <v>7.4610000000000003</v>
      </c>
      <c r="W241" s="23">
        <v>7.444</v>
      </c>
      <c r="X241" s="23">
        <v>7.3</v>
      </c>
      <c r="Y241" s="23">
        <v>7.2835000000000001</v>
      </c>
      <c r="Z241" s="45"/>
      <c r="AA241" s="45"/>
      <c r="AB241" s="45"/>
      <c r="AC241" s="45"/>
      <c r="AD241" s="45"/>
      <c r="AE241" s="45"/>
      <c r="AF241" s="45"/>
      <c r="AH241" s="1">
        <f t="shared" si="168"/>
        <v>-7.0000000000005613E-3</v>
      </c>
      <c r="AI241" s="1">
        <f t="shared" si="170"/>
        <v>-0.21399999999999952</v>
      </c>
      <c r="AJ241" s="1" t="str">
        <f t="shared" si="171"/>
        <v/>
      </c>
      <c r="AK241" s="1" t="str">
        <f t="shared" si="172"/>
        <v/>
      </c>
      <c r="AL241" s="1">
        <f t="shared" si="173"/>
        <v>-0.12499999999999911</v>
      </c>
      <c r="AM241" s="1">
        <f t="shared" si="174"/>
        <v>-0.14649999999999963</v>
      </c>
      <c r="AN241" s="1">
        <f t="shared" si="175"/>
        <v>0.24100000000000055</v>
      </c>
      <c r="AO241" s="1">
        <f t="shared" si="176"/>
        <v>0.2240000000000002</v>
      </c>
      <c r="AP241" s="1">
        <f t="shared" si="177"/>
        <v>8.0000000000000071E-2</v>
      </c>
      <c r="AQ241" s="1">
        <f t="shared" si="178"/>
        <v>6.3500000000000334E-2</v>
      </c>
      <c r="AR241" s="1" t="str">
        <f t="shared" si="179"/>
        <v/>
      </c>
      <c r="AS241" s="1" t="str">
        <f t="shared" si="180"/>
        <v/>
      </c>
      <c r="AT241" s="1" t="str">
        <f t="shared" si="181"/>
        <v/>
      </c>
      <c r="AU241" s="1" t="str">
        <f t="shared" si="182"/>
        <v/>
      </c>
      <c r="AV241" s="1" t="str">
        <f t="shared" si="183"/>
        <v/>
      </c>
      <c r="AW241" s="1" t="str">
        <f t="shared" si="169"/>
        <v/>
      </c>
      <c r="AX241" s="1" t="str">
        <f t="shared" si="184"/>
        <v/>
      </c>
      <c r="AZ241" s="1">
        <f t="shared" si="151"/>
        <v>7.0000000000005613E-3</v>
      </c>
      <c r="BA241" s="1">
        <f t="shared" si="152"/>
        <v>0.21399999999999952</v>
      </c>
      <c r="BB241" s="1" t="str">
        <f t="shared" si="153"/>
        <v/>
      </c>
      <c r="BC241" s="1" t="str">
        <f t="shared" si="154"/>
        <v/>
      </c>
      <c r="BD241" s="1">
        <f t="shared" si="155"/>
        <v>0.12499999999999911</v>
      </c>
      <c r="BE241" s="1">
        <f t="shared" si="156"/>
        <v>0.14649999999999963</v>
      </c>
      <c r="BF241" s="1">
        <f t="shared" si="157"/>
        <v>0.24100000000000055</v>
      </c>
      <c r="BG241" s="1">
        <f t="shared" si="158"/>
        <v>0.2240000000000002</v>
      </c>
      <c r="BH241" s="1">
        <f t="shared" si="159"/>
        <v>8.0000000000000071E-2</v>
      </c>
      <c r="BI241" s="1">
        <f t="shared" si="160"/>
        <v>6.3500000000000334E-2</v>
      </c>
      <c r="BJ241" s="1" t="str">
        <f t="shared" si="161"/>
        <v/>
      </c>
      <c r="BK241" s="1" t="str">
        <f t="shared" si="162"/>
        <v/>
      </c>
      <c r="BL241" s="1" t="str">
        <f t="shared" si="163"/>
        <v/>
      </c>
      <c r="BM241" s="1" t="str">
        <f t="shared" si="164"/>
        <v/>
      </c>
      <c r="BN241" s="1" t="str">
        <f t="shared" si="165"/>
        <v/>
      </c>
      <c r="BO241" s="1" t="str">
        <f t="shared" si="166"/>
        <v/>
      </c>
      <c r="BP241" s="1" t="str">
        <f t="shared" si="167"/>
        <v/>
      </c>
    </row>
    <row r="242" spans="1:68">
      <c r="A242" s="1">
        <f t="shared" si="97"/>
        <v>240</v>
      </c>
      <c r="B242" s="34"/>
      <c r="C242" s="1">
        <v>2</v>
      </c>
      <c r="D242" s="4">
        <f t="shared" si="150"/>
        <v>12</v>
      </c>
      <c r="E242" s="1" t="s">
        <v>517</v>
      </c>
      <c r="F242" s="1">
        <v>2</v>
      </c>
      <c r="G242" s="1" t="s">
        <v>16</v>
      </c>
      <c r="H242" s="1"/>
      <c r="I242" s="1">
        <v>2.1000000000000001E-2</v>
      </c>
      <c r="J242" s="40">
        <v>7.2839999999999998</v>
      </c>
      <c r="K242" s="1" t="s">
        <v>226</v>
      </c>
      <c r="L242" s="4" t="s">
        <v>15</v>
      </c>
      <c r="M242" s="1">
        <v>7.2039999999999997</v>
      </c>
      <c r="N242" s="1" t="s">
        <v>206</v>
      </c>
      <c r="O242" s="1"/>
      <c r="P242" s="6">
        <v>7.1890000000000001</v>
      </c>
      <c r="Q242" s="6">
        <v>6.931</v>
      </c>
      <c r="R242" s="6">
        <v>7.3339999999999996</v>
      </c>
      <c r="S242" s="6">
        <v>6.9119999999999999</v>
      </c>
      <c r="T242" s="6">
        <v>7.0309999999999997</v>
      </c>
      <c r="U242" s="6">
        <v>7.0039999999999996</v>
      </c>
      <c r="V242" s="6">
        <v>7.399</v>
      </c>
      <c r="W242" s="6">
        <v>7.38</v>
      </c>
      <c r="X242" s="6">
        <v>7.2960000000000003</v>
      </c>
      <c r="Y242" s="6">
        <v>7.2839999999999998</v>
      </c>
      <c r="Z242" s="45"/>
      <c r="AA242" s="45"/>
      <c r="AB242" s="45"/>
      <c r="AC242" s="45"/>
      <c r="AD242" s="45"/>
      <c r="AE242" s="45"/>
      <c r="AF242" s="45"/>
      <c r="AH242" s="1">
        <f t="shared" si="168"/>
        <v>-9.4999999999999751E-2</v>
      </c>
      <c r="AI242" s="1">
        <f t="shared" si="170"/>
        <v>-0.35299999999999976</v>
      </c>
      <c r="AJ242" s="1">
        <f t="shared" si="171"/>
        <v>4.9999999999999822E-2</v>
      </c>
      <c r="AK242" s="1">
        <f t="shared" si="172"/>
        <v>-0.37199999999999989</v>
      </c>
      <c r="AL242" s="1">
        <f t="shared" si="173"/>
        <v>-0.25300000000000011</v>
      </c>
      <c r="AM242" s="1">
        <f t="shared" si="174"/>
        <v>-0.28000000000000025</v>
      </c>
      <c r="AN242" s="1">
        <f t="shared" si="175"/>
        <v>0.11500000000000021</v>
      </c>
      <c r="AO242" s="1">
        <f t="shared" si="176"/>
        <v>9.6000000000000085E-2</v>
      </c>
      <c r="AP242" s="1">
        <f t="shared" si="177"/>
        <v>1.2000000000000455E-2</v>
      </c>
      <c r="AQ242" s="1">
        <f t="shared" si="178"/>
        <v>0</v>
      </c>
      <c r="AR242" s="1" t="str">
        <f t="shared" si="179"/>
        <v/>
      </c>
      <c r="AS242" s="1" t="str">
        <f t="shared" si="180"/>
        <v/>
      </c>
      <c r="AT242" s="1" t="str">
        <f t="shared" si="181"/>
        <v/>
      </c>
      <c r="AU242" s="1" t="str">
        <f t="shared" si="182"/>
        <v/>
      </c>
      <c r="AV242" s="1" t="str">
        <f t="shared" si="183"/>
        <v/>
      </c>
      <c r="AW242" s="1" t="str">
        <f t="shared" si="169"/>
        <v/>
      </c>
      <c r="AX242" s="1" t="str">
        <f t="shared" si="184"/>
        <v/>
      </c>
      <c r="AZ242" s="1">
        <f t="shared" si="151"/>
        <v>9.4999999999999751E-2</v>
      </c>
      <c r="BA242" s="1">
        <f t="shared" si="152"/>
        <v>0.35299999999999976</v>
      </c>
      <c r="BB242" s="1">
        <f t="shared" si="153"/>
        <v>4.9999999999999822E-2</v>
      </c>
      <c r="BC242" s="1">
        <f t="shared" si="154"/>
        <v>0.37199999999999989</v>
      </c>
      <c r="BD242" s="1">
        <f t="shared" si="155"/>
        <v>0.25300000000000011</v>
      </c>
      <c r="BE242" s="1">
        <f t="shared" si="156"/>
        <v>0.28000000000000025</v>
      </c>
      <c r="BF242" s="1">
        <f t="shared" si="157"/>
        <v>0.11500000000000021</v>
      </c>
      <c r="BG242" s="1">
        <f t="shared" si="158"/>
        <v>9.6000000000000085E-2</v>
      </c>
      <c r="BH242" s="1">
        <f t="shared" si="159"/>
        <v>1.2000000000000455E-2</v>
      </c>
      <c r="BI242" s="1">
        <f t="shared" si="160"/>
        <v>0</v>
      </c>
      <c r="BJ242" s="1" t="str">
        <f t="shared" si="161"/>
        <v/>
      </c>
      <c r="BK242" s="1" t="str">
        <f t="shared" si="162"/>
        <v/>
      </c>
      <c r="BL242" s="1" t="str">
        <f t="shared" si="163"/>
        <v/>
      </c>
      <c r="BM242" s="1" t="str">
        <f t="shared" si="164"/>
        <v/>
      </c>
      <c r="BN242" s="1" t="str">
        <f t="shared" si="165"/>
        <v/>
      </c>
      <c r="BO242" s="1" t="str">
        <f t="shared" si="166"/>
        <v/>
      </c>
      <c r="BP242" s="1" t="str">
        <f t="shared" si="167"/>
        <v/>
      </c>
    </row>
    <row r="243" spans="1:68">
      <c r="A243" s="1">
        <f t="shared" si="97"/>
        <v>241</v>
      </c>
      <c r="B243" s="34"/>
      <c r="C243" s="1">
        <v>2</v>
      </c>
      <c r="D243" s="4">
        <f t="shared" si="150"/>
        <v>12</v>
      </c>
      <c r="E243" s="1" t="s">
        <v>516</v>
      </c>
      <c r="F243" s="1">
        <v>2</v>
      </c>
      <c r="G243" s="1" t="s">
        <v>13</v>
      </c>
      <c r="H243" s="1" t="s">
        <v>345</v>
      </c>
      <c r="I243" s="123"/>
      <c r="J243" s="40">
        <v>7.7930000000000001</v>
      </c>
      <c r="K243" s="1" t="s">
        <v>226</v>
      </c>
      <c r="L243" s="4" t="s">
        <v>15</v>
      </c>
      <c r="M243" s="1">
        <v>7.7759999999999998</v>
      </c>
      <c r="N243" s="1" t="s">
        <v>206</v>
      </c>
      <c r="O243" s="1"/>
      <c r="P243" s="23">
        <v>8.8810000000000002</v>
      </c>
      <c r="Q243" s="23">
        <v>8.7475000000000005</v>
      </c>
      <c r="R243" s="45"/>
      <c r="S243" s="45"/>
      <c r="T243" s="23">
        <v>9.0190000000000001</v>
      </c>
      <c r="U243" s="23">
        <v>8.9795000000000016</v>
      </c>
      <c r="V243" s="23">
        <v>8.4314999999999998</v>
      </c>
      <c r="W243" s="23">
        <v>8.4134999999999991</v>
      </c>
      <c r="X243" s="23">
        <v>8.0579999999999998</v>
      </c>
      <c r="Y243" s="23">
        <v>8.0399999999999991</v>
      </c>
      <c r="Z243" s="45"/>
      <c r="AA243" s="45"/>
      <c r="AB243" s="45"/>
      <c r="AC243" s="45"/>
      <c r="AD243" s="45"/>
      <c r="AE243" s="45"/>
      <c r="AF243" s="45"/>
      <c r="AH243" s="1">
        <f t="shared" si="168"/>
        <v>1.0880000000000001</v>
      </c>
      <c r="AI243" s="1">
        <f t="shared" si="170"/>
        <v>0.95450000000000035</v>
      </c>
      <c r="AJ243" s="1" t="str">
        <f t="shared" si="171"/>
        <v/>
      </c>
      <c r="AK243" s="1" t="str">
        <f t="shared" si="172"/>
        <v/>
      </c>
      <c r="AL243" s="1">
        <f t="shared" si="173"/>
        <v>1.226</v>
      </c>
      <c r="AM243" s="1">
        <f t="shared" si="174"/>
        <v>1.1865000000000014</v>
      </c>
      <c r="AN243" s="1">
        <f t="shared" si="175"/>
        <v>0.63849999999999962</v>
      </c>
      <c r="AO243" s="1">
        <f t="shared" si="176"/>
        <v>0.62049999999999894</v>
      </c>
      <c r="AP243" s="1">
        <f t="shared" si="177"/>
        <v>0.26499999999999968</v>
      </c>
      <c r="AQ243" s="1">
        <f t="shared" si="178"/>
        <v>0.246999999999999</v>
      </c>
      <c r="AR243" s="1" t="str">
        <f t="shared" si="179"/>
        <v/>
      </c>
      <c r="AS243" s="1" t="str">
        <f t="shared" si="180"/>
        <v/>
      </c>
      <c r="AT243" s="1" t="str">
        <f t="shared" si="181"/>
        <v/>
      </c>
      <c r="AU243" s="1" t="str">
        <f t="shared" si="182"/>
        <v/>
      </c>
      <c r="AV243" s="1" t="str">
        <f t="shared" si="183"/>
        <v/>
      </c>
      <c r="AW243" s="1" t="str">
        <f t="shared" si="169"/>
        <v/>
      </c>
      <c r="AX243" s="1" t="str">
        <f t="shared" si="184"/>
        <v/>
      </c>
      <c r="AZ243" s="1">
        <f t="shared" si="151"/>
        <v>1.0880000000000001</v>
      </c>
      <c r="BA243" s="1">
        <f t="shared" si="152"/>
        <v>0.95450000000000035</v>
      </c>
      <c r="BB243" s="1" t="str">
        <f t="shared" si="153"/>
        <v/>
      </c>
      <c r="BC243" s="1" t="str">
        <f t="shared" si="154"/>
        <v/>
      </c>
      <c r="BD243" s="1">
        <f t="shared" si="155"/>
        <v>1.226</v>
      </c>
      <c r="BE243" s="1">
        <f t="shared" si="156"/>
        <v>1.1865000000000014</v>
      </c>
      <c r="BF243" s="1">
        <f t="shared" si="157"/>
        <v>0.63849999999999962</v>
      </c>
      <c r="BG243" s="1">
        <f t="shared" si="158"/>
        <v>0.62049999999999894</v>
      </c>
      <c r="BH243" s="1">
        <f t="shared" si="159"/>
        <v>0.26499999999999968</v>
      </c>
      <c r="BI243" s="1">
        <f t="shared" si="160"/>
        <v>0.246999999999999</v>
      </c>
      <c r="BJ243" s="1" t="str">
        <f t="shared" si="161"/>
        <v/>
      </c>
      <c r="BK243" s="1" t="str">
        <f t="shared" si="162"/>
        <v/>
      </c>
      <c r="BL243" s="1" t="str">
        <f t="shared" si="163"/>
        <v/>
      </c>
      <c r="BM243" s="1" t="str">
        <f t="shared" si="164"/>
        <v/>
      </c>
      <c r="BN243" s="1" t="str">
        <f t="shared" si="165"/>
        <v/>
      </c>
      <c r="BO243" s="1" t="str">
        <f t="shared" si="166"/>
        <v/>
      </c>
      <c r="BP243" s="1" t="str">
        <f t="shared" si="167"/>
        <v/>
      </c>
    </row>
    <row r="244" spans="1:68">
      <c r="A244" s="1">
        <f t="shared" si="97"/>
        <v>242</v>
      </c>
      <c r="B244" s="34"/>
      <c r="C244" s="1">
        <v>2</v>
      </c>
      <c r="D244" s="4">
        <f t="shared" si="150"/>
        <v>12</v>
      </c>
      <c r="E244" s="1" t="s">
        <v>525</v>
      </c>
      <c r="F244" s="1">
        <v>4</v>
      </c>
      <c r="G244" s="1" t="s">
        <v>13</v>
      </c>
      <c r="H244" s="1"/>
      <c r="I244" s="123"/>
      <c r="J244" s="40">
        <v>6.3630000000000004</v>
      </c>
      <c r="K244" s="1" t="s">
        <v>226</v>
      </c>
      <c r="L244" s="4" t="s">
        <v>15</v>
      </c>
      <c r="M244" s="1">
        <v>6.8070000000000004</v>
      </c>
      <c r="N244" s="1" t="s">
        <v>206</v>
      </c>
      <c r="O244" s="1"/>
      <c r="P244" s="6">
        <v>7.1390000000000002</v>
      </c>
      <c r="Q244" s="6">
        <v>7.181</v>
      </c>
      <c r="R244" s="6">
        <v>5.7130000000000001</v>
      </c>
      <c r="S244" s="6">
        <v>5.2690000000000001</v>
      </c>
      <c r="T244" s="6">
        <v>7.1829999999999998</v>
      </c>
      <c r="U244" s="6">
        <v>7.1929999999999996</v>
      </c>
      <c r="V244" s="6">
        <v>6.8940000000000001</v>
      </c>
      <c r="W244" s="6">
        <v>6.875</v>
      </c>
      <c r="X244" s="6">
        <v>6.6289999999999996</v>
      </c>
      <c r="Y244" s="6">
        <v>6.61</v>
      </c>
      <c r="Z244" s="45"/>
      <c r="AA244" s="45"/>
      <c r="AB244" s="45"/>
      <c r="AC244" s="45"/>
      <c r="AD244" s="45"/>
      <c r="AE244" s="45"/>
      <c r="AF244" s="45"/>
      <c r="AH244" s="1">
        <f t="shared" si="168"/>
        <v>0.7759999999999998</v>
      </c>
      <c r="AI244" s="1">
        <f t="shared" si="170"/>
        <v>0.81799999999999962</v>
      </c>
      <c r="AJ244" s="1">
        <f t="shared" si="171"/>
        <v>-0.65000000000000036</v>
      </c>
      <c r="AK244" s="1">
        <f t="shared" si="172"/>
        <v>-1.0940000000000003</v>
      </c>
      <c r="AL244" s="1">
        <f t="shared" si="173"/>
        <v>0.8199999999999994</v>
      </c>
      <c r="AM244" s="1">
        <f t="shared" si="174"/>
        <v>0.82999999999999918</v>
      </c>
      <c r="AN244" s="1">
        <f t="shared" si="175"/>
        <v>0.53099999999999969</v>
      </c>
      <c r="AO244" s="1">
        <f t="shared" si="176"/>
        <v>0.51199999999999957</v>
      </c>
      <c r="AP244" s="1">
        <f t="shared" si="177"/>
        <v>0.26599999999999913</v>
      </c>
      <c r="AQ244" s="1">
        <f t="shared" si="178"/>
        <v>0.24699999999999989</v>
      </c>
      <c r="AR244" s="1" t="str">
        <f t="shared" si="179"/>
        <v/>
      </c>
      <c r="AS244" s="1" t="str">
        <f t="shared" si="180"/>
        <v/>
      </c>
      <c r="AT244" s="1" t="str">
        <f t="shared" si="181"/>
        <v/>
      </c>
      <c r="AU244" s="1" t="str">
        <f t="shared" si="182"/>
        <v/>
      </c>
      <c r="AV244" s="1" t="str">
        <f t="shared" si="183"/>
        <v/>
      </c>
      <c r="AW244" s="1" t="str">
        <f t="shared" si="169"/>
        <v/>
      </c>
      <c r="AX244" s="1" t="str">
        <f t="shared" si="184"/>
        <v/>
      </c>
      <c r="AZ244" s="1">
        <f t="shared" si="151"/>
        <v>0.7759999999999998</v>
      </c>
      <c r="BA244" s="1">
        <f t="shared" si="152"/>
        <v>0.81799999999999962</v>
      </c>
      <c r="BB244" s="1">
        <f t="shared" si="153"/>
        <v>0.65000000000000036</v>
      </c>
      <c r="BC244" s="1">
        <f t="shared" si="154"/>
        <v>1.0940000000000003</v>
      </c>
      <c r="BD244" s="1">
        <f t="shared" si="155"/>
        <v>0.8199999999999994</v>
      </c>
      <c r="BE244" s="1">
        <f t="shared" si="156"/>
        <v>0.82999999999999918</v>
      </c>
      <c r="BF244" s="1">
        <f t="shared" si="157"/>
        <v>0.53099999999999969</v>
      </c>
      <c r="BG244" s="1">
        <f t="shared" si="158"/>
        <v>0.51199999999999957</v>
      </c>
      <c r="BH244" s="1">
        <f t="shared" si="159"/>
        <v>0.26599999999999913</v>
      </c>
      <c r="BI244" s="1">
        <f t="shared" si="160"/>
        <v>0.24699999999999989</v>
      </c>
      <c r="BJ244" s="1" t="str">
        <f t="shared" si="161"/>
        <v/>
      </c>
      <c r="BK244" s="1" t="str">
        <f t="shared" si="162"/>
        <v/>
      </c>
      <c r="BL244" s="1" t="str">
        <f t="shared" si="163"/>
        <v/>
      </c>
      <c r="BM244" s="1" t="str">
        <f t="shared" si="164"/>
        <v/>
      </c>
      <c r="BN244" s="1" t="str">
        <f t="shared" si="165"/>
        <v/>
      </c>
      <c r="BO244" s="1" t="str">
        <f t="shared" si="166"/>
        <v/>
      </c>
      <c r="BP244" s="1" t="str">
        <f t="shared" si="167"/>
        <v/>
      </c>
    </row>
    <row r="245" spans="1:68">
      <c r="A245" s="1">
        <f t="shared" si="97"/>
        <v>243</v>
      </c>
      <c r="B245" s="34"/>
      <c r="C245" s="1">
        <v>2</v>
      </c>
      <c r="D245" s="4">
        <f t="shared" si="150"/>
        <v>12</v>
      </c>
      <c r="E245" s="1" t="s">
        <v>521</v>
      </c>
      <c r="F245" s="1">
        <v>4</v>
      </c>
      <c r="G245" s="1" t="s">
        <v>13</v>
      </c>
      <c r="H245" s="1"/>
      <c r="I245" s="123"/>
      <c r="J245" s="40">
        <v>6.7850000000000001</v>
      </c>
      <c r="K245" s="1" t="s">
        <v>226</v>
      </c>
      <c r="L245" s="4" t="s">
        <v>15</v>
      </c>
      <c r="M245" s="1">
        <v>6.8109999999999999</v>
      </c>
      <c r="N245" s="1" t="s">
        <v>206</v>
      </c>
      <c r="O245" s="1"/>
      <c r="P245" s="23">
        <v>7.5490000000000004</v>
      </c>
      <c r="Q245" s="23">
        <v>7.593</v>
      </c>
      <c r="R245" s="45"/>
      <c r="S245" s="45"/>
      <c r="T245" s="23">
        <v>7.7095000000000002</v>
      </c>
      <c r="U245" s="23">
        <v>7.7385000000000002</v>
      </c>
      <c r="V245" s="23">
        <v>7.133</v>
      </c>
      <c r="W245" s="23">
        <v>7.1174999999999997</v>
      </c>
      <c r="X245" s="23">
        <v>6.9984999999999999</v>
      </c>
      <c r="Y245" s="23">
        <v>6.9949999999999992</v>
      </c>
      <c r="Z245" s="45"/>
      <c r="AA245" s="45"/>
      <c r="AB245" s="45"/>
      <c r="AC245" s="45"/>
      <c r="AD245" s="45"/>
      <c r="AE245" s="45"/>
      <c r="AF245" s="45"/>
      <c r="AH245" s="1">
        <f t="shared" si="168"/>
        <v>0.76400000000000023</v>
      </c>
      <c r="AI245" s="1">
        <f t="shared" si="170"/>
        <v>0.80799999999999983</v>
      </c>
      <c r="AJ245" s="1" t="str">
        <f t="shared" si="171"/>
        <v/>
      </c>
      <c r="AK245" s="1" t="str">
        <f t="shared" si="172"/>
        <v/>
      </c>
      <c r="AL245" s="1">
        <f t="shared" si="173"/>
        <v>0.9245000000000001</v>
      </c>
      <c r="AM245" s="1">
        <f t="shared" si="174"/>
        <v>0.95350000000000001</v>
      </c>
      <c r="AN245" s="1">
        <f t="shared" si="175"/>
        <v>0.34799999999999986</v>
      </c>
      <c r="AO245" s="1">
        <f t="shared" si="176"/>
        <v>0.33249999999999957</v>
      </c>
      <c r="AP245" s="1">
        <f t="shared" si="177"/>
        <v>0.2134999999999998</v>
      </c>
      <c r="AQ245" s="1">
        <f t="shared" si="178"/>
        <v>0.20999999999999908</v>
      </c>
      <c r="AR245" s="1" t="str">
        <f t="shared" si="179"/>
        <v/>
      </c>
      <c r="AS245" s="1" t="str">
        <f t="shared" si="180"/>
        <v/>
      </c>
      <c r="AT245" s="1" t="str">
        <f t="shared" si="181"/>
        <v/>
      </c>
      <c r="AU245" s="1" t="str">
        <f t="shared" si="182"/>
        <v/>
      </c>
      <c r="AV245" s="1" t="str">
        <f t="shared" si="183"/>
        <v/>
      </c>
      <c r="AW245" s="1" t="str">
        <f t="shared" si="169"/>
        <v/>
      </c>
      <c r="AX245" s="1" t="str">
        <f t="shared" si="184"/>
        <v/>
      </c>
      <c r="AZ245" s="1">
        <f t="shared" si="151"/>
        <v>0.76400000000000023</v>
      </c>
      <c r="BA245" s="1">
        <f t="shared" si="152"/>
        <v>0.80799999999999983</v>
      </c>
      <c r="BB245" s="1" t="str">
        <f t="shared" si="153"/>
        <v/>
      </c>
      <c r="BC245" s="1" t="str">
        <f t="shared" si="154"/>
        <v/>
      </c>
      <c r="BD245" s="1">
        <f t="shared" si="155"/>
        <v>0.9245000000000001</v>
      </c>
      <c r="BE245" s="1">
        <f t="shared" si="156"/>
        <v>0.95350000000000001</v>
      </c>
      <c r="BF245" s="1">
        <f t="shared" si="157"/>
        <v>0.34799999999999986</v>
      </c>
      <c r="BG245" s="1">
        <f t="shared" si="158"/>
        <v>0.33249999999999957</v>
      </c>
      <c r="BH245" s="1">
        <f t="shared" si="159"/>
        <v>0.2134999999999998</v>
      </c>
      <c r="BI245" s="1">
        <f t="shared" si="160"/>
        <v>0.20999999999999908</v>
      </c>
      <c r="BJ245" s="1" t="str">
        <f t="shared" si="161"/>
        <v/>
      </c>
      <c r="BK245" s="1" t="str">
        <f t="shared" si="162"/>
        <v/>
      </c>
      <c r="BL245" s="1" t="str">
        <f t="shared" si="163"/>
        <v/>
      </c>
      <c r="BM245" s="1" t="str">
        <f t="shared" si="164"/>
        <v/>
      </c>
      <c r="BN245" s="1" t="str">
        <f t="shared" si="165"/>
        <v/>
      </c>
      <c r="BO245" s="1" t="str">
        <f t="shared" si="166"/>
        <v/>
      </c>
      <c r="BP245" s="1" t="str">
        <f t="shared" si="167"/>
        <v/>
      </c>
    </row>
    <row r="246" spans="1:68">
      <c r="A246" s="1">
        <f t="shared" si="97"/>
        <v>244</v>
      </c>
      <c r="B246" s="34" t="s">
        <v>539</v>
      </c>
      <c r="C246" s="1">
        <v>3</v>
      </c>
      <c r="D246" s="4">
        <f t="shared" si="150"/>
        <v>35</v>
      </c>
      <c r="E246" s="1" t="s">
        <v>501</v>
      </c>
      <c r="F246" s="1">
        <v>2</v>
      </c>
      <c r="G246" s="1" t="s">
        <v>13</v>
      </c>
      <c r="H246" s="1"/>
      <c r="I246" s="23">
        <v>0</v>
      </c>
      <c r="J246" s="40">
        <v>2.8690000000000007</v>
      </c>
      <c r="K246" s="1" t="s">
        <v>134</v>
      </c>
      <c r="L246" s="4" t="s">
        <v>15</v>
      </c>
      <c r="M246" s="36"/>
      <c r="N246" s="36"/>
      <c r="O246" s="1"/>
      <c r="P246" s="6">
        <v>2.9079999999999999</v>
      </c>
      <c r="Q246" s="6">
        <v>2.617</v>
      </c>
      <c r="R246" s="6">
        <v>2.6120000000000001</v>
      </c>
      <c r="S246" s="6">
        <v>2.3180000000000001</v>
      </c>
      <c r="T246" s="6">
        <v>3.081</v>
      </c>
      <c r="U246" s="6">
        <v>3.0819999999999999</v>
      </c>
      <c r="V246" s="6">
        <v>2.94</v>
      </c>
      <c r="W246" s="6">
        <v>2.9260000000000002</v>
      </c>
      <c r="X246" s="6">
        <v>2.9049999999999998</v>
      </c>
      <c r="Y246" s="6">
        <v>2.903</v>
      </c>
      <c r="Z246" s="45"/>
      <c r="AA246" s="45"/>
      <c r="AB246" s="45"/>
      <c r="AC246" s="45"/>
      <c r="AD246" s="45"/>
      <c r="AE246" s="45"/>
      <c r="AF246" s="45"/>
      <c r="AH246" s="1">
        <f t="shared" si="168"/>
        <v>3.8999999999999257E-2</v>
      </c>
      <c r="AI246" s="1">
        <f t="shared" si="170"/>
        <v>-0.25200000000000067</v>
      </c>
      <c r="AJ246" s="1">
        <f t="shared" si="171"/>
        <v>-0.25700000000000056</v>
      </c>
      <c r="AK246" s="1">
        <f t="shared" si="172"/>
        <v>-0.5510000000000006</v>
      </c>
      <c r="AL246" s="1">
        <f t="shared" si="173"/>
        <v>0.2119999999999993</v>
      </c>
      <c r="AM246" s="1">
        <f t="shared" si="174"/>
        <v>0.21299999999999919</v>
      </c>
      <c r="AN246" s="1">
        <f t="shared" si="175"/>
        <v>7.0999999999999286E-2</v>
      </c>
      <c r="AO246" s="1">
        <f t="shared" si="176"/>
        <v>5.6999999999999496E-2</v>
      </c>
      <c r="AP246" s="1">
        <f t="shared" si="177"/>
        <v>3.5999999999999144E-2</v>
      </c>
      <c r="AQ246" s="1">
        <f t="shared" si="178"/>
        <v>3.3999999999999364E-2</v>
      </c>
      <c r="AR246" s="1" t="str">
        <f t="shared" si="179"/>
        <v/>
      </c>
      <c r="AS246" s="1" t="str">
        <f t="shared" si="180"/>
        <v/>
      </c>
      <c r="AT246" s="1" t="str">
        <f t="shared" si="181"/>
        <v/>
      </c>
      <c r="AU246" s="1" t="str">
        <f t="shared" si="182"/>
        <v/>
      </c>
      <c r="AV246" s="1" t="str">
        <f t="shared" si="183"/>
        <v/>
      </c>
      <c r="AW246" s="1" t="str">
        <f t="shared" si="169"/>
        <v/>
      </c>
      <c r="AX246" s="1" t="str">
        <f t="shared" si="184"/>
        <v/>
      </c>
      <c r="AZ246" s="1">
        <f t="shared" si="151"/>
        <v>3.8999999999999257E-2</v>
      </c>
      <c r="BA246" s="1">
        <f t="shared" si="152"/>
        <v>0.25200000000000067</v>
      </c>
      <c r="BB246" s="1">
        <f t="shared" si="153"/>
        <v>0.25700000000000056</v>
      </c>
      <c r="BC246" s="1">
        <f t="shared" si="154"/>
        <v>0.5510000000000006</v>
      </c>
      <c r="BD246" s="1">
        <f t="shared" si="155"/>
        <v>0.2119999999999993</v>
      </c>
      <c r="BE246" s="1">
        <f t="shared" si="156"/>
        <v>0.21299999999999919</v>
      </c>
      <c r="BF246" s="1">
        <f t="shared" si="157"/>
        <v>7.0999999999999286E-2</v>
      </c>
      <c r="BG246" s="1">
        <f t="shared" si="158"/>
        <v>5.6999999999999496E-2</v>
      </c>
      <c r="BH246" s="1">
        <f t="shared" si="159"/>
        <v>3.5999999999999144E-2</v>
      </c>
      <c r="BI246" s="1">
        <f t="shared" si="160"/>
        <v>3.3999999999999364E-2</v>
      </c>
      <c r="BJ246" s="1" t="str">
        <f t="shared" si="161"/>
        <v/>
      </c>
      <c r="BK246" s="1" t="str">
        <f t="shared" si="162"/>
        <v/>
      </c>
      <c r="BL246" s="1" t="str">
        <f t="shared" si="163"/>
        <v/>
      </c>
      <c r="BM246" s="1" t="str">
        <f t="shared" si="164"/>
        <v/>
      </c>
      <c r="BN246" s="1" t="str">
        <f t="shared" si="165"/>
        <v/>
      </c>
      <c r="BO246" s="1" t="str">
        <f t="shared" si="166"/>
        <v/>
      </c>
      <c r="BP246" s="1" t="str">
        <f t="shared" si="167"/>
        <v/>
      </c>
    </row>
    <row r="247" spans="1:68">
      <c r="A247" s="1">
        <f t="shared" si="97"/>
        <v>245</v>
      </c>
      <c r="B247" s="34"/>
      <c r="C247" s="1">
        <v>3</v>
      </c>
      <c r="D247" s="4">
        <f t="shared" si="150"/>
        <v>35</v>
      </c>
      <c r="E247" s="1" t="s">
        <v>503</v>
      </c>
      <c r="F247" s="1">
        <v>2</v>
      </c>
      <c r="G247" s="1" t="s">
        <v>13</v>
      </c>
      <c r="H247" s="1"/>
      <c r="I247" s="4">
        <v>8.9999999999999993E-3</v>
      </c>
      <c r="J247" s="40">
        <v>3.3549999999999995</v>
      </c>
      <c r="K247" s="1" t="s">
        <v>134</v>
      </c>
      <c r="L247" s="4" t="s">
        <v>15</v>
      </c>
      <c r="M247" s="36"/>
      <c r="N247" s="36"/>
      <c r="P247" s="6">
        <v>3.3820000000000001</v>
      </c>
      <c r="Q247" s="6">
        <v>3.1960000000000002</v>
      </c>
      <c r="R247" s="6">
        <v>3.07</v>
      </c>
      <c r="S247" s="6">
        <v>2.7810000000000001</v>
      </c>
      <c r="T247" s="6">
        <v>3.6259999999999999</v>
      </c>
      <c r="U247" s="6">
        <v>3.6259999999999999</v>
      </c>
      <c r="V247" s="6">
        <v>3.3</v>
      </c>
      <c r="W247" s="6">
        <v>3.2890000000000001</v>
      </c>
      <c r="X247" s="6">
        <v>3.4020000000000001</v>
      </c>
      <c r="Y247" s="6">
        <v>3.4060000000000001</v>
      </c>
      <c r="Z247" s="45"/>
      <c r="AA247" s="45"/>
      <c r="AB247" s="45"/>
      <c r="AC247" s="45"/>
      <c r="AD247" s="45"/>
      <c r="AE247" s="45"/>
      <c r="AF247" s="45"/>
      <c r="AH247" s="1">
        <f t="shared" si="168"/>
        <v>2.7000000000000579E-2</v>
      </c>
      <c r="AI247" s="1">
        <f t="shared" si="170"/>
        <v>-0.15899999999999936</v>
      </c>
      <c r="AJ247" s="1">
        <f t="shared" si="171"/>
        <v>-0.2849999999999997</v>
      </c>
      <c r="AK247" s="1">
        <f t="shared" si="172"/>
        <v>-0.5739999999999994</v>
      </c>
      <c r="AL247" s="1">
        <f t="shared" si="173"/>
        <v>0.27100000000000035</v>
      </c>
      <c r="AM247" s="1">
        <f t="shared" si="174"/>
        <v>0.27100000000000035</v>
      </c>
      <c r="AN247" s="1">
        <f t="shared" si="175"/>
        <v>-5.4999999999999716E-2</v>
      </c>
      <c r="AO247" s="1">
        <f t="shared" si="176"/>
        <v>-6.5999999999999392E-2</v>
      </c>
      <c r="AP247" s="1">
        <f t="shared" si="177"/>
        <v>4.7000000000000597E-2</v>
      </c>
      <c r="AQ247" s="1">
        <f t="shared" si="178"/>
        <v>5.10000000000006E-2</v>
      </c>
      <c r="AR247" s="1" t="str">
        <f t="shared" si="179"/>
        <v/>
      </c>
      <c r="AS247" s="1" t="str">
        <f t="shared" si="180"/>
        <v/>
      </c>
      <c r="AT247" s="1" t="str">
        <f t="shared" si="181"/>
        <v/>
      </c>
      <c r="AU247" s="1" t="str">
        <f t="shared" si="182"/>
        <v/>
      </c>
      <c r="AV247" s="1" t="str">
        <f t="shared" si="183"/>
        <v/>
      </c>
      <c r="AW247" s="1" t="str">
        <f t="shared" si="169"/>
        <v/>
      </c>
      <c r="AX247" s="1" t="str">
        <f t="shared" si="184"/>
        <v/>
      </c>
      <c r="AZ247" s="1">
        <f t="shared" si="151"/>
        <v>2.7000000000000579E-2</v>
      </c>
      <c r="BA247" s="1">
        <f t="shared" si="152"/>
        <v>0.15899999999999936</v>
      </c>
      <c r="BB247" s="1">
        <f t="shared" si="153"/>
        <v>0.2849999999999997</v>
      </c>
      <c r="BC247" s="1">
        <f t="shared" si="154"/>
        <v>0.5739999999999994</v>
      </c>
      <c r="BD247" s="1">
        <f t="shared" si="155"/>
        <v>0.27100000000000035</v>
      </c>
      <c r="BE247" s="1">
        <f t="shared" si="156"/>
        <v>0.27100000000000035</v>
      </c>
      <c r="BF247" s="1">
        <f t="shared" si="157"/>
        <v>5.4999999999999716E-2</v>
      </c>
      <c r="BG247" s="1">
        <f t="shared" si="158"/>
        <v>6.5999999999999392E-2</v>
      </c>
      <c r="BH247" s="1">
        <f t="shared" si="159"/>
        <v>4.7000000000000597E-2</v>
      </c>
      <c r="BI247" s="1">
        <f t="shared" si="160"/>
        <v>5.10000000000006E-2</v>
      </c>
      <c r="BJ247" s="1" t="str">
        <f t="shared" si="161"/>
        <v/>
      </c>
      <c r="BK247" s="1" t="str">
        <f t="shared" si="162"/>
        <v/>
      </c>
      <c r="BL247" s="1" t="str">
        <f t="shared" si="163"/>
        <v/>
      </c>
      <c r="BM247" s="1" t="str">
        <f t="shared" si="164"/>
        <v/>
      </c>
      <c r="BN247" s="1" t="str">
        <f t="shared" si="165"/>
        <v/>
      </c>
      <c r="BO247" s="1" t="str">
        <f t="shared" si="166"/>
        <v/>
      </c>
      <c r="BP247" s="1" t="str">
        <f t="shared" si="167"/>
        <v/>
      </c>
    </row>
    <row r="248" spans="1:68">
      <c r="A248" s="1">
        <f t="shared" si="97"/>
        <v>246</v>
      </c>
      <c r="B248" s="34"/>
      <c r="C248" s="1">
        <v>3</v>
      </c>
      <c r="D248" s="4">
        <f t="shared" si="150"/>
        <v>35</v>
      </c>
      <c r="E248" s="1" t="s">
        <v>522</v>
      </c>
      <c r="F248" s="1">
        <v>2</v>
      </c>
      <c r="G248" s="1" t="s">
        <v>13</v>
      </c>
      <c r="H248" s="1"/>
      <c r="I248" s="123"/>
      <c r="J248" s="40">
        <v>3.6940000000000008</v>
      </c>
      <c r="K248" s="1" t="s">
        <v>134</v>
      </c>
      <c r="L248" s="4" t="s">
        <v>15</v>
      </c>
      <c r="M248" s="36"/>
      <c r="N248" s="36"/>
      <c r="P248" s="6">
        <v>3.9449999999999998</v>
      </c>
      <c r="Q248" s="6">
        <v>3.6379999999999999</v>
      </c>
      <c r="R248" s="6">
        <v>3.3740000000000001</v>
      </c>
      <c r="S248" s="6">
        <v>3.0089999999999999</v>
      </c>
      <c r="T248" s="6">
        <v>4.1559999999999997</v>
      </c>
      <c r="U248" s="6">
        <v>4.1660000000000004</v>
      </c>
      <c r="V248" s="6">
        <v>3.7010000000000001</v>
      </c>
      <c r="W248" s="6">
        <v>3.6579999999999999</v>
      </c>
      <c r="X248" s="6">
        <v>3.7629999999999999</v>
      </c>
      <c r="Y248" s="6">
        <v>3.7650000000000001</v>
      </c>
      <c r="Z248" s="45"/>
      <c r="AA248" s="45"/>
      <c r="AB248" s="45"/>
      <c r="AC248" s="45"/>
      <c r="AD248" s="45"/>
      <c r="AE248" s="45"/>
      <c r="AF248" s="45"/>
      <c r="AH248" s="1">
        <f t="shared" si="168"/>
        <v>0.250999999999999</v>
      </c>
      <c r="AI248" s="1">
        <f t="shared" si="170"/>
        <v>-5.6000000000000938E-2</v>
      </c>
      <c r="AJ248" s="1">
        <f t="shared" si="171"/>
        <v>-0.32000000000000073</v>
      </c>
      <c r="AK248" s="1">
        <f t="shared" si="172"/>
        <v>-0.68500000000000094</v>
      </c>
      <c r="AL248" s="1">
        <f t="shared" si="173"/>
        <v>0.46199999999999886</v>
      </c>
      <c r="AM248" s="1">
        <f t="shared" si="174"/>
        <v>0.47199999999999953</v>
      </c>
      <c r="AN248" s="1">
        <f t="shared" si="175"/>
        <v>6.9999999999992291E-3</v>
      </c>
      <c r="AO248" s="1">
        <f t="shared" si="176"/>
        <v>-3.600000000000092E-2</v>
      </c>
      <c r="AP248" s="1">
        <f t="shared" si="177"/>
        <v>6.8999999999999062E-2</v>
      </c>
      <c r="AQ248" s="1">
        <f t="shared" si="178"/>
        <v>7.0999999999999286E-2</v>
      </c>
      <c r="AR248" s="1" t="str">
        <f t="shared" si="179"/>
        <v/>
      </c>
      <c r="AS248" s="1" t="str">
        <f t="shared" si="180"/>
        <v/>
      </c>
      <c r="AT248" s="1" t="str">
        <f t="shared" si="181"/>
        <v/>
      </c>
      <c r="AU248" s="1" t="str">
        <f t="shared" si="182"/>
        <v/>
      </c>
      <c r="AV248" s="1" t="str">
        <f t="shared" si="183"/>
        <v/>
      </c>
      <c r="AW248" s="1" t="str">
        <f t="shared" si="169"/>
        <v/>
      </c>
      <c r="AX248" s="1" t="str">
        <f t="shared" si="184"/>
        <v/>
      </c>
      <c r="AZ248" s="1">
        <f t="shared" si="151"/>
        <v>0.250999999999999</v>
      </c>
      <c r="BA248" s="1">
        <f t="shared" si="152"/>
        <v>5.6000000000000938E-2</v>
      </c>
      <c r="BB248" s="1">
        <f t="shared" si="153"/>
        <v>0.32000000000000073</v>
      </c>
      <c r="BC248" s="1">
        <f t="shared" si="154"/>
        <v>0.68500000000000094</v>
      </c>
      <c r="BD248" s="1">
        <f t="shared" si="155"/>
        <v>0.46199999999999886</v>
      </c>
      <c r="BE248" s="1">
        <f t="shared" si="156"/>
        <v>0.47199999999999953</v>
      </c>
      <c r="BF248" s="1">
        <f t="shared" si="157"/>
        <v>6.9999999999992291E-3</v>
      </c>
      <c r="BG248" s="1">
        <f t="shared" si="158"/>
        <v>3.600000000000092E-2</v>
      </c>
      <c r="BH248" s="1">
        <f t="shared" si="159"/>
        <v>6.8999999999999062E-2</v>
      </c>
      <c r="BI248" s="1">
        <f t="shared" si="160"/>
        <v>7.0999999999999286E-2</v>
      </c>
      <c r="BJ248" s="1" t="str">
        <f t="shared" si="161"/>
        <v/>
      </c>
      <c r="BK248" s="1" t="str">
        <f t="shared" si="162"/>
        <v/>
      </c>
      <c r="BL248" s="1" t="str">
        <f t="shared" si="163"/>
        <v/>
      </c>
      <c r="BM248" s="1" t="str">
        <f t="shared" si="164"/>
        <v/>
      </c>
      <c r="BN248" s="1" t="str">
        <f t="shared" si="165"/>
        <v/>
      </c>
      <c r="BO248" s="1" t="str">
        <f t="shared" si="166"/>
        <v/>
      </c>
      <c r="BP248" s="1" t="str">
        <f t="shared" si="167"/>
        <v/>
      </c>
    </row>
    <row r="249" spans="1:68">
      <c r="A249" s="1">
        <f t="shared" si="97"/>
        <v>247</v>
      </c>
      <c r="B249" s="34"/>
      <c r="C249" s="1">
        <v>3</v>
      </c>
      <c r="D249" s="4">
        <f t="shared" si="150"/>
        <v>35</v>
      </c>
      <c r="E249" s="1" t="s">
        <v>522</v>
      </c>
      <c r="F249" s="1">
        <v>2</v>
      </c>
      <c r="G249" s="1" t="s">
        <v>13</v>
      </c>
      <c r="H249" s="1"/>
      <c r="I249" s="123"/>
      <c r="J249" s="40">
        <v>5.5300000000000011</v>
      </c>
      <c r="K249" s="1" t="s">
        <v>134</v>
      </c>
      <c r="L249" s="4" t="s">
        <v>15</v>
      </c>
      <c r="M249" s="36"/>
      <c r="N249" s="36"/>
      <c r="P249" s="6">
        <v>5.0730000000000004</v>
      </c>
      <c r="Q249" s="6">
        <v>5.468</v>
      </c>
      <c r="R249" s="45"/>
      <c r="S249" s="45"/>
      <c r="T249" s="6">
        <v>5.4029999999999996</v>
      </c>
      <c r="U249" s="6">
        <v>5.8170000000000002</v>
      </c>
      <c r="V249" s="6">
        <v>5.6909999999999998</v>
      </c>
      <c r="W249" s="6">
        <v>5.6859999999999999</v>
      </c>
      <c r="X249" s="6">
        <v>5.5890000000000004</v>
      </c>
      <c r="Y249" s="6">
        <v>5.5860000000000003</v>
      </c>
      <c r="Z249" s="45"/>
      <c r="AA249" s="45"/>
      <c r="AB249" s="45"/>
      <c r="AC249" s="45"/>
      <c r="AD249" s="45"/>
      <c r="AE249" s="45"/>
      <c r="AF249" s="45"/>
      <c r="AH249" s="1">
        <f t="shared" si="168"/>
        <v>-0.45700000000000074</v>
      </c>
      <c r="AI249" s="1">
        <f t="shared" si="170"/>
        <v>-6.2000000000001165E-2</v>
      </c>
      <c r="AJ249" s="1" t="str">
        <f t="shared" si="171"/>
        <v/>
      </c>
      <c r="AK249" s="1" t="str">
        <f t="shared" si="172"/>
        <v/>
      </c>
      <c r="AL249" s="1">
        <f t="shared" si="173"/>
        <v>-0.12700000000000156</v>
      </c>
      <c r="AM249" s="1">
        <f t="shared" si="174"/>
        <v>0.28699999999999903</v>
      </c>
      <c r="AN249" s="1">
        <f t="shared" si="175"/>
        <v>0.1609999999999987</v>
      </c>
      <c r="AO249" s="1">
        <f t="shared" si="176"/>
        <v>0.15599999999999881</v>
      </c>
      <c r="AP249" s="1">
        <f t="shared" si="177"/>
        <v>5.8999999999999275E-2</v>
      </c>
      <c r="AQ249" s="1">
        <f t="shared" si="178"/>
        <v>5.5999999999999162E-2</v>
      </c>
      <c r="AR249" s="1" t="str">
        <f t="shared" si="179"/>
        <v/>
      </c>
      <c r="AS249" s="1" t="str">
        <f t="shared" si="180"/>
        <v/>
      </c>
      <c r="AT249" s="1" t="str">
        <f t="shared" si="181"/>
        <v/>
      </c>
      <c r="AU249" s="1" t="str">
        <f t="shared" si="182"/>
        <v/>
      </c>
      <c r="AV249" s="1" t="str">
        <f t="shared" si="183"/>
        <v/>
      </c>
      <c r="AW249" s="1" t="str">
        <f t="shared" si="169"/>
        <v/>
      </c>
      <c r="AX249" s="1" t="str">
        <f t="shared" si="184"/>
        <v/>
      </c>
      <c r="AZ249" s="1">
        <f t="shared" si="151"/>
        <v>0.45700000000000074</v>
      </c>
      <c r="BA249" s="1">
        <f t="shared" si="152"/>
        <v>6.2000000000001165E-2</v>
      </c>
      <c r="BB249" s="1" t="str">
        <f t="shared" si="153"/>
        <v/>
      </c>
      <c r="BC249" s="1" t="str">
        <f t="shared" si="154"/>
        <v/>
      </c>
      <c r="BD249" s="1">
        <f t="shared" si="155"/>
        <v>0.12700000000000156</v>
      </c>
      <c r="BE249" s="1">
        <f t="shared" si="156"/>
        <v>0.28699999999999903</v>
      </c>
      <c r="BF249" s="1">
        <f t="shared" si="157"/>
        <v>0.1609999999999987</v>
      </c>
      <c r="BG249" s="1">
        <f t="shared" si="158"/>
        <v>0.15599999999999881</v>
      </c>
      <c r="BH249" s="1">
        <f t="shared" si="159"/>
        <v>5.8999999999999275E-2</v>
      </c>
      <c r="BI249" s="1">
        <f t="shared" si="160"/>
        <v>5.5999999999999162E-2</v>
      </c>
      <c r="BJ249" s="1" t="str">
        <f t="shared" si="161"/>
        <v/>
      </c>
      <c r="BK249" s="1" t="str">
        <f t="shared" si="162"/>
        <v/>
      </c>
      <c r="BL249" s="1" t="str">
        <f t="shared" si="163"/>
        <v/>
      </c>
      <c r="BM249" s="1" t="str">
        <f t="shared" si="164"/>
        <v/>
      </c>
      <c r="BN249" s="1" t="str">
        <f t="shared" si="165"/>
        <v/>
      </c>
      <c r="BO249" s="1" t="str">
        <f t="shared" si="166"/>
        <v/>
      </c>
      <c r="BP249" s="1" t="str">
        <f t="shared" si="167"/>
        <v/>
      </c>
    </row>
    <row r="250" spans="1:68">
      <c r="A250" s="1">
        <f t="shared" si="97"/>
        <v>248</v>
      </c>
      <c r="B250" s="34"/>
      <c r="C250" s="1">
        <v>3</v>
      </c>
      <c r="D250" s="4">
        <f t="shared" si="150"/>
        <v>35</v>
      </c>
      <c r="E250" s="1" t="s">
        <v>503</v>
      </c>
      <c r="F250" s="1">
        <v>2</v>
      </c>
      <c r="G250" s="1" t="s">
        <v>13</v>
      </c>
      <c r="H250" s="1" t="s">
        <v>346</v>
      </c>
      <c r="I250" s="1" t="s">
        <v>192</v>
      </c>
      <c r="J250" s="54">
        <v>6.0500000000000016</v>
      </c>
      <c r="K250" s="1" t="s">
        <v>540</v>
      </c>
      <c r="L250" s="10" t="s">
        <v>128</v>
      </c>
      <c r="M250" s="36"/>
      <c r="N250" s="36"/>
      <c r="P250" s="45"/>
      <c r="Q250" s="45"/>
      <c r="R250" s="45"/>
      <c r="S250" s="45"/>
      <c r="T250" s="45"/>
      <c r="U250" s="45"/>
      <c r="V250" s="45"/>
      <c r="W250" s="45"/>
      <c r="X250" s="6">
        <v>6.9279999999999999</v>
      </c>
      <c r="Y250" s="6">
        <v>6.8440000000000003</v>
      </c>
      <c r="Z250" s="45"/>
      <c r="AA250" s="45"/>
      <c r="AB250" s="45"/>
      <c r="AC250" s="45"/>
      <c r="AD250" s="45"/>
      <c r="AE250" s="45"/>
      <c r="AF250" s="45"/>
      <c r="AH250" s="1" t="str">
        <f t="shared" si="168"/>
        <v/>
      </c>
      <c r="AI250" s="1" t="str">
        <f t="shared" si="170"/>
        <v/>
      </c>
      <c r="AJ250" s="1" t="str">
        <f t="shared" si="171"/>
        <v/>
      </c>
      <c r="AK250" s="1" t="str">
        <f t="shared" si="172"/>
        <v/>
      </c>
      <c r="AL250" s="1" t="str">
        <f t="shared" si="173"/>
        <v/>
      </c>
      <c r="AM250" s="1" t="str">
        <f t="shared" si="174"/>
        <v/>
      </c>
      <c r="AN250" s="1" t="str">
        <f t="shared" si="175"/>
        <v/>
      </c>
      <c r="AO250" s="1" t="str">
        <f t="shared" si="176"/>
        <v/>
      </c>
      <c r="AP250" s="1" t="str">
        <f t="shared" si="177"/>
        <v/>
      </c>
      <c r="AQ250" s="1" t="str">
        <f t="shared" si="178"/>
        <v/>
      </c>
      <c r="AR250" s="1" t="str">
        <f t="shared" si="179"/>
        <v/>
      </c>
      <c r="AS250" s="1" t="str">
        <f t="shared" si="180"/>
        <v/>
      </c>
      <c r="AT250" s="1" t="str">
        <f t="shared" si="181"/>
        <v/>
      </c>
      <c r="AU250" s="1" t="str">
        <f t="shared" si="182"/>
        <v/>
      </c>
      <c r="AV250" s="1" t="str">
        <f t="shared" si="183"/>
        <v/>
      </c>
      <c r="AW250" s="1" t="str">
        <f t="shared" si="169"/>
        <v/>
      </c>
      <c r="AX250" s="1" t="str">
        <f t="shared" si="184"/>
        <v/>
      </c>
      <c r="AZ250" s="1" t="str">
        <f t="shared" si="151"/>
        <v/>
      </c>
      <c r="BA250" s="1" t="str">
        <f t="shared" si="152"/>
        <v/>
      </c>
      <c r="BB250" s="1" t="str">
        <f t="shared" si="153"/>
        <v/>
      </c>
      <c r="BC250" s="1" t="str">
        <f t="shared" si="154"/>
        <v/>
      </c>
      <c r="BD250" s="1" t="str">
        <f t="shared" si="155"/>
        <v/>
      </c>
      <c r="BE250" s="1" t="str">
        <f t="shared" si="156"/>
        <v/>
      </c>
      <c r="BF250" s="1" t="str">
        <f t="shared" si="157"/>
        <v/>
      </c>
      <c r="BG250" s="1" t="str">
        <f t="shared" si="158"/>
        <v/>
      </c>
      <c r="BH250" s="1" t="str">
        <f t="shared" si="159"/>
        <v/>
      </c>
      <c r="BI250" s="1" t="str">
        <f t="shared" si="160"/>
        <v/>
      </c>
      <c r="BJ250" s="1" t="str">
        <f t="shared" si="161"/>
        <v/>
      </c>
      <c r="BK250" s="1" t="str">
        <f t="shared" si="162"/>
        <v/>
      </c>
      <c r="BL250" s="1" t="str">
        <f t="shared" si="163"/>
        <v/>
      </c>
      <c r="BM250" s="1" t="str">
        <f t="shared" si="164"/>
        <v/>
      </c>
      <c r="BN250" s="1" t="str">
        <f t="shared" si="165"/>
        <v/>
      </c>
      <c r="BO250" s="1" t="str">
        <f t="shared" si="166"/>
        <v/>
      </c>
      <c r="BP250" s="1" t="str">
        <f t="shared" si="167"/>
        <v/>
      </c>
    </row>
    <row r="251" spans="1:68">
      <c r="A251" s="1">
        <f t="shared" si="97"/>
        <v>249</v>
      </c>
      <c r="B251" s="34"/>
      <c r="C251" s="1">
        <v>3</v>
      </c>
      <c r="D251" s="4">
        <f t="shared" si="150"/>
        <v>35</v>
      </c>
      <c r="E251" s="1" t="s">
        <v>522</v>
      </c>
      <c r="F251" s="1">
        <v>2</v>
      </c>
      <c r="G251" s="1" t="s">
        <v>13</v>
      </c>
      <c r="H251" s="1" t="s">
        <v>346</v>
      </c>
      <c r="I251" s="123"/>
      <c r="J251" s="54">
        <v>6.9119999999999999</v>
      </c>
      <c r="K251" s="1" t="s">
        <v>540</v>
      </c>
      <c r="L251" s="10" t="s">
        <v>128</v>
      </c>
      <c r="M251" s="36"/>
      <c r="N251" s="36"/>
      <c r="P251" s="45"/>
      <c r="Q251" s="45"/>
      <c r="R251" s="45"/>
      <c r="S251" s="45"/>
      <c r="T251" s="45"/>
      <c r="U251" s="45"/>
      <c r="V251" s="45"/>
      <c r="W251" s="45"/>
      <c r="X251" s="45"/>
      <c r="Y251" s="6">
        <v>7.7430000000000003</v>
      </c>
      <c r="Z251" s="45"/>
      <c r="AA251" s="45"/>
      <c r="AB251" s="45"/>
      <c r="AC251" s="45"/>
      <c r="AD251" s="45"/>
      <c r="AE251" s="45"/>
      <c r="AF251" s="45"/>
      <c r="AH251" s="1" t="str">
        <f t="shared" si="168"/>
        <v/>
      </c>
      <c r="AI251" s="1" t="str">
        <f t="shared" si="170"/>
        <v/>
      </c>
      <c r="AJ251" s="1" t="str">
        <f t="shared" si="171"/>
        <v/>
      </c>
      <c r="AK251" s="1" t="str">
        <f t="shared" si="172"/>
        <v/>
      </c>
      <c r="AL251" s="1" t="str">
        <f t="shared" si="173"/>
        <v/>
      </c>
      <c r="AM251" s="1" t="str">
        <f t="shared" si="174"/>
        <v/>
      </c>
      <c r="AN251" s="1" t="str">
        <f t="shared" si="175"/>
        <v/>
      </c>
      <c r="AO251" s="1" t="str">
        <f t="shared" si="176"/>
        <v/>
      </c>
      <c r="AP251" s="1" t="str">
        <f t="shared" si="177"/>
        <v/>
      </c>
      <c r="AQ251" s="1" t="str">
        <f t="shared" si="178"/>
        <v/>
      </c>
      <c r="AR251" s="1" t="str">
        <f t="shared" si="179"/>
        <v/>
      </c>
      <c r="AS251" s="1" t="str">
        <f t="shared" si="180"/>
        <v/>
      </c>
      <c r="AT251" s="1" t="str">
        <f t="shared" si="181"/>
        <v/>
      </c>
      <c r="AU251" s="1" t="str">
        <f t="shared" si="182"/>
        <v/>
      </c>
      <c r="AV251" s="1" t="str">
        <f t="shared" si="183"/>
        <v/>
      </c>
      <c r="AW251" s="1" t="str">
        <f t="shared" si="169"/>
        <v/>
      </c>
      <c r="AX251" s="1" t="str">
        <f t="shared" si="184"/>
        <v/>
      </c>
      <c r="AZ251" s="1" t="str">
        <f t="shared" si="151"/>
        <v/>
      </c>
      <c r="BA251" s="1" t="str">
        <f t="shared" si="152"/>
        <v/>
      </c>
      <c r="BB251" s="1" t="str">
        <f t="shared" si="153"/>
        <v/>
      </c>
      <c r="BC251" s="1" t="str">
        <f t="shared" si="154"/>
        <v/>
      </c>
      <c r="BD251" s="1" t="str">
        <f t="shared" si="155"/>
        <v/>
      </c>
      <c r="BE251" s="1" t="str">
        <f t="shared" si="156"/>
        <v/>
      </c>
      <c r="BF251" s="1" t="str">
        <f t="shared" si="157"/>
        <v/>
      </c>
      <c r="BG251" s="1" t="str">
        <f t="shared" si="158"/>
        <v/>
      </c>
      <c r="BH251" s="1" t="str">
        <f t="shared" si="159"/>
        <v/>
      </c>
      <c r="BI251" s="1" t="str">
        <f t="shared" si="160"/>
        <v/>
      </c>
      <c r="BJ251" s="1" t="str">
        <f t="shared" si="161"/>
        <v/>
      </c>
      <c r="BK251" s="1" t="str">
        <f t="shared" si="162"/>
        <v/>
      </c>
      <c r="BL251" s="1" t="str">
        <f t="shared" si="163"/>
        <v/>
      </c>
      <c r="BM251" s="1" t="str">
        <f t="shared" si="164"/>
        <v/>
      </c>
      <c r="BN251" s="1" t="str">
        <f t="shared" si="165"/>
        <v/>
      </c>
      <c r="BO251" s="1" t="str">
        <f t="shared" si="166"/>
        <v/>
      </c>
      <c r="BP251" s="1" t="str">
        <f t="shared" si="167"/>
        <v/>
      </c>
    </row>
    <row r="252" spans="1:68">
      <c r="A252" s="1">
        <f t="shared" si="97"/>
        <v>250</v>
      </c>
      <c r="B252" s="34"/>
      <c r="C252" s="1">
        <v>3</v>
      </c>
      <c r="D252" s="4">
        <f t="shared" si="150"/>
        <v>35</v>
      </c>
      <c r="E252" s="1" t="s">
        <v>502</v>
      </c>
      <c r="F252" s="1">
        <v>2</v>
      </c>
      <c r="G252" s="1" t="s">
        <v>16</v>
      </c>
      <c r="H252" s="1"/>
      <c r="I252" s="1">
        <v>1E-3</v>
      </c>
      <c r="J252" s="40">
        <v>7.5230000000000006</v>
      </c>
      <c r="K252" s="1" t="s">
        <v>134</v>
      </c>
      <c r="L252" s="4" t="s">
        <v>15</v>
      </c>
      <c r="M252" s="36"/>
      <c r="N252" s="36"/>
      <c r="P252" s="6">
        <v>7.4530000000000003</v>
      </c>
      <c r="Q252" s="6">
        <v>7.1749999999999998</v>
      </c>
      <c r="R252" s="45"/>
      <c r="S252" s="45"/>
      <c r="T252" s="6">
        <v>7.2629999999999999</v>
      </c>
      <c r="U252" s="6">
        <v>7.2530000000000001</v>
      </c>
      <c r="V252" s="6">
        <v>7.8079999999999998</v>
      </c>
      <c r="W252" s="6">
        <v>7.7930000000000001</v>
      </c>
      <c r="X252" s="6">
        <v>7.5049999999999999</v>
      </c>
      <c r="Y252" s="6">
        <v>7.4930000000000003</v>
      </c>
      <c r="Z252" s="45"/>
      <c r="AA252" s="45"/>
      <c r="AB252" s="45"/>
      <c r="AC252" s="45"/>
      <c r="AD252" s="45"/>
      <c r="AE252" s="45"/>
      <c r="AF252" s="45"/>
      <c r="AH252" s="1">
        <f t="shared" si="168"/>
        <v>-7.0000000000000284E-2</v>
      </c>
      <c r="AI252" s="1">
        <f t="shared" si="170"/>
        <v>-0.34800000000000075</v>
      </c>
      <c r="AJ252" s="1" t="str">
        <f t="shared" si="171"/>
        <v/>
      </c>
      <c r="AK252" s="1" t="str">
        <f t="shared" si="172"/>
        <v/>
      </c>
      <c r="AL252" s="1">
        <f t="shared" si="173"/>
        <v>-0.26000000000000068</v>
      </c>
      <c r="AM252" s="1">
        <f t="shared" si="174"/>
        <v>-0.27000000000000046</v>
      </c>
      <c r="AN252" s="1">
        <f t="shared" si="175"/>
        <v>0.28499999999999925</v>
      </c>
      <c r="AO252" s="1">
        <f t="shared" si="176"/>
        <v>0.26999999999999957</v>
      </c>
      <c r="AP252" s="1">
        <f t="shared" si="177"/>
        <v>-1.8000000000000682E-2</v>
      </c>
      <c r="AQ252" s="1">
        <f t="shared" si="178"/>
        <v>-3.0000000000000249E-2</v>
      </c>
      <c r="AR252" s="1" t="str">
        <f t="shared" si="179"/>
        <v/>
      </c>
      <c r="AS252" s="1" t="str">
        <f t="shared" si="180"/>
        <v/>
      </c>
      <c r="AT252" s="1" t="str">
        <f t="shared" si="181"/>
        <v/>
      </c>
      <c r="AU252" s="1" t="str">
        <f t="shared" si="182"/>
        <v/>
      </c>
      <c r="AV252" s="1" t="str">
        <f t="shared" si="183"/>
        <v/>
      </c>
      <c r="AW252" s="1" t="str">
        <f t="shared" si="169"/>
        <v/>
      </c>
      <c r="AX252" s="1" t="str">
        <f t="shared" si="184"/>
        <v/>
      </c>
      <c r="AZ252" s="1">
        <f t="shared" si="151"/>
        <v>7.0000000000000284E-2</v>
      </c>
      <c r="BA252" s="1">
        <f t="shared" si="152"/>
        <v>0.34800000000000075</v>
      </c>
      <c r="BB252" s="1" t="str">
        <f t="shared" si="153"/>
        <v/>
      </c>
      <c r="BC252" s="1" t="str">
        <f t="shared" si="154"/>
        <v/>
      </c>
      <c r="BD252" s="1">
        <f t="shared" si="155"/>
        <v>0.26000000000000068</v>
      </c>
      <c r="BE252" s="1">
        <f t="shared" si="156"/>
        <v>0.27000000000000046</v>
      </c>
      <c r="BF252" s="1">
        <f t="shared" si="157"/>
        <v>0.28499999999999925</v>
      </c>
      <c r="BG252" s="1">
        <f t="shared" si="158"/>
        <v>0.26999999999999957</v>
      </c>
      <c r="BH252" s="1">
        <f t="shared" si="159"/>
        <v>1.8000000000000682E-2</v>
      </c>
      <c r="BI252" s="1">
        <f t="shared" si="160"/>
        <v>3.0000000000000249E-2</v>
      </c>
      <c r="BJ252" s="1" t="str">
        <f t="shared" si="161"/>
        <v/>
      </c>
      <c r="BK252" s="1" t="str">
        <f t="shared" si="162"/>
        <v/>
      </c>
      <c r="BL252" s="1" t="str">
        <f t="shared" si="163"/>
        <v/>
      </c>
      <c r="BM252" s="1" t="str">
        <f t="shared" si="164"/>
        <v/>
      </c>
      <c r="BN252" s="1" t="str">
        <f t="shared" si="165"/>
        <v/>
      </c>
      <c r="BO252" s="1" t="str">
        <f t="shared" si="166"/>
        <v/>
      </c>
      <c r="BP252" s="1" t="str">
        <f t="shared" si="167"/>
        <v/>
      </c>
    </row>
    <row r="253" spans="1:68">
      <c r="A253" s="1">
        <f t="shared" si="97"/>
        <v>251</v>
      </c>
      <c r="B253" s="34"/>
      <c r="C253" s="1">
        <v>3</v>
      </c>
      <c r="D253" s="4">
        <f t="shared" si="150"/>
        <v>35</v>
      </c>
      <c r="E253" s="1" t="s">
        <v>503</v>
      </c>
      <c r="F253" s="1">
        <v>2</v>
      </c>
      <c r="G253" s="1" t="s">
        <v>13</v>
      </c>
      <c r="H253" s="1"/>
      <c r="I253" s="4">
        <v>0.183</v>
      </c>
      <c r="J253" s="40">
        <v>7.766</v>
      </c>
      <c r="K253" s="1" t="s">
        <v>134</v>
      </c>
      <c r="L253" s="4" t="s">
        <v>15</v>
      </c>
      <c r="M253" s="36"/>
      <c r="N253" s="36"/>
      <c r="P253" s="6">
        <v>7.32</v>
      </c>
      <c r="Q253" s="6">
        <v>7.2409999999999997</v>
      </c>
      <c r="R253" s="45"/>
      <c r="S253" s="45"/>
      <c r="T253" s="6">
        <v>7.7910000000000004</v>
      </c>
      <c r="U253" s="6">
        <v>7.7869999999999999</v>
      </c>
      <c r="V253" s="6">
        <v>7.7949999999999999</v>
      </c>
      <c r="W253" s="6">
        <v>7.7789999999999999</v>
      </c>
      <c r="X253" s="6">
        <v>7.8529999999999998</v>
      </c>
      <c r="Y253" s="6">
        <v>7.8449999999999998</v>
      </c>
      <c r="Z253" s="45"/>
      <c r="AA253" s="45"/>
      <c r="AB253" s="45"/>
      <c r="AC253" s="45"/>
      <c r="AD253" s="45"/>
      <c r="AE253" s="45"/>
      <c r="AF253" s="45"/>
      <c r="AH253" s="1">
        <f t="shared" si="168"/>
        <v>-0.44599999999999973</v>
      </c>
      <c r="AI253" s="1">
        <f t="shared" si="170"/>
        <v>-0.52500000000000036</v>
      </c>
      <c r="AJ253" s="1" t="str">
        <f t="shared" si="171"/>
        <v/>
      </c>
      <c r="AK253" s="1" t="str">
        <f t="shared" si="172"/>
        <v/>
      </c>
      <c r="AL253" s="1">
        <f t="shared" si="173"/>
        <v>2.5000000000000355E-2</v>
      </c>
      <c r="AM253" s="1">
        <f t="shared" si="174"/>
        <v>2.0999999999999908E-2</v>
      </c>
      <c r="AN253" s="1">
        <f t="shared" si="175"/>
        <v>2.8999999999999915E-2</v>
      </c>
      <c r="AO253" s="1">
        <f t="shared" si="176"/>
        <v>1.2999999999999901E-2</v>
      </c>
      <c r="AP253" s="1">
        <f t="shared" si="177"/>
        <v>8.6999999999999744E-2</v>
      </c>
      <c r="AQ253" s="1">
        <f t="shared" si="178"/>
        <v>7.8999999999999737E-2</v>
      </c>
      <c r="AR253" s="1" t="str">
        <f t="shared" si="179"/>
        <v/>
      </c>
      <c r="AS253" s="1" t="str">
        <f t="shared" si="180"/>
        <v/>
      </c>
      <c r="AT253" s="1" t="str">
        <f t="shared" si="181"/>
        <v/>
      </c>
      <c r="AU253" s="1" t="str">
        <f t="shared" si="182"/>
        <v/>
      </c>
      <c r="AV253" s="1" t="str">
        <f t="shared" si="183"/>
        <v/>
      </c>
      <c r="AW253" s="1" t="str">
        <f t="shared" si="169"/>
        <v/>
      </c>
      <c r="AX253" s="1" t="str">
        <f t="shared" si="184"/>
        <v/>
      </c>
      <c r="AZ253" s="1">
        <f t="shared" si="151"/>
        <v>0.44599999999999973</v>
      </c>
      <c r="BA253" s="1">
        <f t="shared" si="152"/>
        <v>0.52500000000000036</v>
      </c>
      <c r="BB253" s="1" t="str">
        <f t="shared" si="153"/>
        <v/>
      </c>
      <c r="BC253" s="1" t="str">
        <f t="shared" si="154"/>
        <v/>
      </c>
      <c r="BD253" s="1">
        <f t="shared" si="155"/>
        <v>2.5000000000000355E-2</v>
      </c>
      <c r="BE253" s="1">
        <f t="shared" si="156"/>
        <v>2.0999999999999908E-2</v>
      </c>
      <c r="BF253" s="1">
        <f t="shared" si="157"/>
        <v>2.8999999999999915E-2</v>
      </c>
      <c r="BG253" s="1">
        <f t="shared" si="158"/>
        <v>1.2999999999999901E-2</v>
      </c>
      <c r="BH253" s="1">
        <f t="shared" si="159"/>
        <v>8.6999999999999744E-2</v>
      </c>
      <c r="BI253" s="1">
        <f t="shared" si="160"/>
        <v>7.8999999999999737E-2</v>
      </c>
      <c r="BJ253" s="1" t="str">
        <f t="shared" si="161"/>
        <v/>
      </c>
      <c r="BK253" s="1" t="str">
        <f t="shared" si="162"/>
        <v/>
      </c>
      <c r="BL253" s="1" t="str">
        <f t="shared" si="163"/>
        <v/>
      </c>
      <c r="BM253" s="1" t="str">
        <f t="shared" si="164"/>
        <v/>
      </c>
      <c r="BN253" s="1" t="str">
        <f t="shared" si="165"/>
        <v/>
      </c>
      <c r="BO253" s="1" t="str">
        <f t="shared" si="166"/>
        <v/>
      </c>
      <c r="BP253" s="1" t="str">
        <f t="shared" si="167"/>
        <v/>
      </c>
    </row>
    <row r="254" spans="1:68">
      <c r="A254" s="1">
        <f t="shared" si="97"/>
        <v>252</v>
      </c>
      <c r="B254" s="34"/>
      <c r="C254" s="1">
        <v>3</v>
      </c>
      <c r="D254" s="4">
        <f t="shared" si="150"/>
        <v>35</v>
      </c>
      <c r="E254" s="1" t="s">
        <v>501</v>
      </c>
      <c r="F254" s="1">
        <v>2</v>
      </c>
      <c r="G254" s="1" t="s">
        <v>229</v>
      </c>
      <c r="H254" s="1" t="s">
        <v>345</v>
      </c>
      <c r="I254" s="4">
        <v>7.0000000000000001E-3</v>
      </c>
      <c r="J254" s="54">
        <v>8.0400000000000009</v>
      </c>
      <c r="K254" s="1" t="s">
        <v>134</v>
      </c>
      <c r="L254" s="10" t="s">
        <v>128</v>
      </c>
      <c r="M254" s="36"/>
      <c r="N254" s="36"/>
      <c r="P254" s="6">
        <v>9.1029999999999998</v>
      </c>
      <c r="Q254" s="6">
        <v>8.875</v>
      </c>
      <c r="R254" s="45"/>
      <c r="S254" s="45"/>
      <c r="T254" s="6">
        <v>9.1999999999999993</v>
      </c>
      <c r="U254" s="6">
        <v>9.2010000000000005</v>
      </c>
      <c r="V254" s="6">
        <v>8.7370000000000001</v>
      </c>
      <c r="W254" s="6">
        <v>8.7159999999999993</v>
      </c>
      <c r="X254" s="6">
        <v>8.2159999999999993</v>
      </c>
      <c r="Y254" s="6">
        <v>8.2050000000000001</v>
      </c>
      <c r="Z254" s="45"/>
      <c r="AA254" s="45"/>
      <c r="AB254" s="45"/>
      <c r="AC254" s="45"/>
      <c r="AD254" s="45"/>
      <c r="AE254" s="45"/>
      <c r="AF254" s="45"/>
      <c r="AH254" s="1" t="str">
        <f t="shared" si="168"/>
        <v/>
      </c>
      <c r="AI254" s="1" t="str">
        <f t="shared" si="170"/>
        <v/>
      </c>
      <c r="AJ254" s="1" t="str">
        <f t="shared" si="171"/>
        <v/>
      </c>
      <c r="AK254" s="1" t="str">
        <f t="shared" si="172"/>
        <v/>
      </c>
      <c r="AL254" s="1" t="str">
        <f t="shared" si="173"/>
        <v/>
      </c>
      <c r="AM254" s="1" t="str">
        <f t="shared" si="174"/>
        <v/>
      </c>
      <c r="AN254" s="1" t="str">
        <f t="shared" si="175"/>
        <v/>
      </c>
      <c r="AO254" s="1" t="str">
        <f t="shared" si="176"/>
        <v/>
      </c>
      <c r="AP254" s="1" t="str">
        <f t="shared" si="177"/>
        <v/>
      </c>
      <c r="AQ254" s="1" t="str">
        <f t="shared" si="178"/>
        <v/>
      </c>
      <c r="AR254" s="1" t="str">
        <f t="shared" si="179"/>
        <v/>
      </c>
      <c r="AS254" s="1" t="str">
        <f t="shared" si="180"/>
        <v/>
      </c>
      <c r="AT254" s="1" t="str">
        <f t="shared" si="181"/>
        <v/>
      </c>
      <c r="AU254" s="1" t="str">
        <f t="shared" si="182"/>
        <v/>
      </c>
      <c r="AV254" s="1" t="str">
        <f t="shared" si="183"/>
        <v/>
      </c>
      <c r="AW254" s="1" t="str">
        <f t="shared" si="169"/>
        <v/>
      </c>
      <c r="AX254" s="1" t="str">
        <f t="shared" si="184"/>
        <v/>
      </c>
      <c r="AZ254" s="1" t="str">
        <f>IF(AH254&lt;&gt;"",ABS(AH254),"")</f>
        <v/>
      </c>
      <c r="BA254" s="1" t="str">
        <f t="shared" si="152"/>
        <v/>
      </c>
      <c r="BB254" s="1" t="str">
        <f t="shared" si="153"/>
        <v/>
      </c>
      <c r="BC254" s="1" t="str">
        <f t="shared" si="154"/>
        <v/>
      </c>
      <c r="BD254" s="1" t="str">
        <f t="shared" si="155"/>
        <v/>
      </c>
      <c r="BE254" s="1" t="str">
        <f t="shared" si="156"/>
        <v/>
      </c>
      <c r="BF254" s="1" t="str">
        <f t="shared" si="157"/>
        <v/>
      </c>
      <c r="BG254" s="1" t="str">
        <f t="shared" si="158"/>
        <v/>
      </c>
      <c r="BH254" s="1" t="str">
        <f t="shared" si="159"/>
        <v/>
      </c>
      <c r="BI254" s="1" t="str">
        <f t="shared" si="160"/>
        <v/>
      </c>
      <c r="BJ254" s="1" t="str">
        <f t="shared" si="161"/>
        <v/>
      </c>
      <c r="BK254" s="1" t="str">
        <f t="shared" si="162"/>
        <v/>
      </c>
      <c r="BL254" s="1" t="str">
        <f t="shared" si="163"/>
        <v/>
      </c>
      <c r="BM254" s="1" t="str">
        <f t="shared" si="164"/>
        <v/>
      </c>
      <c r="BN254" s="1" t="str">
        <f t="shared" si="165"/>
        <v/>
      </c>
      <c r="BO254" s="1" t="str">
        <f t="shared" si="166"/>
        <v/>
      </c>
      <c r="BP254" s="1" t="str">
        <f t="shared" si="167"/>
        <v/>
      </c>
    </row>
    <row r="255" spans="1:68">
      <c r="A255" s="1">
        <f t="shared" si="97"/>
        <v>253</v>
      </c>
      <c r="B255" s="34"/>
      <c r="C255" s="1">
        <v>3</v>
      </c>
      <c r="D255" s="4">
        <f t="shared" si="150"/>
        <v>35</v>
      </c>
      <c r="E255" s="1" t="s">
        <v>502</v>
      </c>
      <c r="F255" s="1">
        <v>2</v>
      </c>
      <c r="G255" s="1" t="s">
        <v>229</v>
      </c>
      <c r="H255" s="1"/>
      <c r="I255" s="4">
        <v>3.9E-2</v>
      </c>
      <c r="J255" s="54">
        <v>8.0790000000000006</v>
      </c>
      <c r="K255" s="1" t="s">
        <v>134</v>
      </c>
      <c r="L255" s="10" t="s">
        <v>128</v>
      </c>
      <c r="M255" s="36"/>
      <c r="N255" s="36"/>
      <c r="P255" s="6">
        <v>8.5069999999999997</v>
      </c>
      <c r="Q255" s="6">
        <v>8.2609999999999992</v>
      </c>
      <c r="R255" s="45"/>
      <c r="S255" s="45"/>
      <c r="T255" s="6">
        <v>8.6929999999999996</v>
      </c>
      <c r="U255" s="6">
        <v>8.6920000000000002</v>
      </c>
      <c r="V255" s="6">
        <v>8.4740000000000002</v>
      </c>
      <c r="W255" s="6">
        <v>8.4589999999999996</v>
      </c>
      <c r="X255" s="6">
        <v>8.1630000000000003</v>
      </c>
      <c r="Y255" s="6">
        <v>8.1560000000000006</v>
      </c>
      <c r="Z255" s="45"/>
      <c r="AA255" s="45"/>
      <c r="AB255" s="45"/>
      <c r="AC255" s="45"/>
      <c r="AD255" s="45"/>
      <c r="AE255" s="45"/>
      <c r="AF255" s="45"/>
      <c r="AH255" s="1" t="str">
        <f t="shared" si="168"/>
        <v/>
      </c>
      <c r="AI255" s="1" t="str">
        <f t="shared" si="170"/>
        <v/>
      </c>
      <c r="AJ255" s="1" t="str">
        <f t="shared" si="171"/>
        <v/>
      </c>
      <c r="AK255" s="1" t="str">
        <f t="shared" si="172"/>
        <v/>
      </c>
      <c r="AL255" s="1" t="str">
        <f t="shared" si="173"/>
        <v/>
      </c>
      <c r="AM255" s="1" t="str">
        <f t="shared" si="174"/>
        <v/>
      </c>
      <c r="AN255" s="1" t="str">
        <f t="shared" si="175"/>
        <v/>
      </c>
      <c r="AO255" s="1" t="str">
        <f t="shared" si="176"/>
        <v/>
      </c>
      <c r="AP255" s="1" t="str">
        <f t="shared" si="177"/>
        <v/>
      </c>
      <c r="AQ255" s="1" t="str">
        <f t="shared" si="178"/>
        <v/>
      </c>
      <c r="AR255" s="1" t="str">
        <f t="shared" si="179"/>
        <v/>
      </c>
      <c r="AS255" s="1" t="str">
        <f t="shared" si="180"/>
        <v/>
      </c>
      <c r="AT255" s="1" t="str">
        <f t="shared" si="181"/>
        <v/>
      </c>
      <c r="AU255" s="1" t="str">
        <f t="shared" si="182"/>
        <v/>
      </c>
      <c r="AV255" s="1" t="str">
        <f t="shared" si="183"/>
        <v/>
      </c>
      <c r="AW255" s="1" t="str">
        <f t="shared" si="169"/>
        <v/>
      </c>
      <c r="AX255" s="1" t="str">
        <f t="shared" si="184"/>
        <v/>
      </c>
      <c r="AZ255" s="1" t="str">
        <f t="shared" ref="AZ255:AZ283" si="185">IF(AH255&lt;&gt;"",ABS(AH255),"")</f>
        <v/>
      </c>
      <c r="BA255" s="1" t="str">
        <f t="shared" si="152"/>
        <v/>
      </c>
      <c r="BB255" s="1" t="str">
        <f t="shared" si="153"/>
        <v/>
      </c>
      <c r="BC255" s="1" t="str">
        <f t="shared" si="154"/>
        <v/>
      </c>
      <c r="BD255" s="1" t="str">
        <f t="shared" si="155"/>
        <v/>
      </c>
      <c r="BE255" s="1" t="str">
        <f t="shared" si="156"/>
        <v/>
      </c>
      <c r="BF255" s="1" t="str">
        <f t="shared" si="157"/>
        <v/>
      </c>
      <c r="BG255" s="1" t="str">
        <f t="shared" si="158"/>
        <v/>
      </c>
      <c r="BH255" s="1" t="str">
        <f t="shared" si="159"/>
        <v/>
      </c>
      <c r="BI255" s="1" t="str">
        <f t="shared" si="160"/>
        <v/>
      </c>
      <c r="BJ255" s="1" t="str">
        <f t="shared" si="161"/>
        <v/>
      </c>
      <c r="BK255" s="1" t="str">
        <f t="shared" si="162"/>
        <v/>
      </c>
      <c r="BL255" s="1" t="str">
        <f t="shared" si="163"/>
        <v/>
      </c>
      <c r="BM255" s="1" t="str">
        <f t="shared" si="164"/>
        <v/>
      </c>
      <c r="BN255" s="1" t="str">
        <f t="shared" si="165"/>
        <v/>
      </c>
      <c r="BO255" s="1" t="str">
        <f t="shared" si="166"/>
        <v/>
      </c>
      <c r="BP255" s="1" t="str">
        <f t="shared" si="167"/>
        <v/>
      </c>
    </row>
    <row r="256" spans="1:68">
      <c r="A256" s="1">
        <f t="shared" si="97"/>
        <v>254</v>
      </c>
      <c r="B256" s="34"/>
      <c r="C256" s="1">
        <v>3</v>
      </c>
      <c r="D256" s="4">
        <f t="shared" si="150"/>
        <v>35</v>
      </c>
      <c r="E256" s="1" t="s">
        <v>504</v>
      </c>
      <c r="F256" s="1">
        <v>4</v>
      </c>
      <c r="G256" s="1" t="s">
        <v>13</v>
      </c>
      <c r="H256" s="1"/>
      <c r="I256" s="123"/>
      <c r="J256" s="54">
        <v>4.6169999999999991</v>
      </c>
      <c r="K256" s="1" t="s">
        <v>134</v>
      </c>
      <c r="L256" s="10" t="s">
        <v>128</v>
      </c>
      <c r="M256" s="36"/>
      <c r="N256" s="36"/>
      <c r="P256" s="6">
        <v>5.4450000000000003</v>
      </c>
      <c r="Q256" s="6">
        <v>4.9909999999999997</v>
      </c>
      <c r="R256" s="45"/>
      <c r="S256" s="45"/>
      <c r="T256" s="6">
        <v>5.8319999999999999</v>
      </c>
      <c r="U256" s="6">
        <v>5.36</v>
      </c>
      <c r="V256" s="6">
        <v>5.0469999999999997</v>
      </c>
      <c r="W256" s="6">
        <v>5.0430000000000001</v>
      </c>
      <c r="X256" s="6">
        <v>4.8940000000000001</v>
      </c>
      <c r="Y256" s="6">
        <v>4.883</v>
      </c>
      <c r="Z256" s="45"/>
      <c r="AA256" s="45"/>
      <c r="AB256" s="45"/>
      <c r="AC256" s="45"/>
      <c r="AD256" s="45"/>
      <c r="AE256" s="45"/>
      <c r="AF256" s="45"/>
      <c r="AH256" s="1" t="str">
        <f t="shared" si="168"/>
        <v/>
      </c>
      <c r="AI256" s="1" t="str">
        <f t="shared" si="170"/>
        <v/>
      </c>
      <c r="AJ256" s="1" t="str">
        <f t="shared" si="171"/>
        <v/>
      </c>
      <c r="AK256" s="1" t="str">
        <f t="shared" si="172"/>
        <v/>
      </c>
      <c r="AL256" s="1" t="str">
        <f t="shared" si="173"/>
        <v/>
      </c>
      <c r="AM256" s="1" t="str">
        <f t="shared" si="174"/>
        <v/>
      </c>
      <c r="AN256" s="1" t="str">
        <f t="shared" si="175"/>
        <v/>
      </c>
      <c r="AO256" s="1" t="str">
        <f t="shared" si="176"/>
        <v/>
      </c>
      <c r="AP256" s="1" t="str">
        <f t="shared" si="177"/>
        <v/>
      </c>
      <c r="AQ256" s="1" t="str">
        <f t="shared" si="178"/>
        <v/>
      </c>
      <c r="AR256" s="1" t="str">
        <f t="shared" si="179"/>
        <v/>
      </c>
      <c r="AS256" s="1" t="str">
        <f t="shared" si="180"/>
        <v/>
      </c>
      <c r="AT256" s="1" t="str">
        <f t="shared" si="181"/>
        <v/>
      </c>
      <c r="AU256" s="1" t="str">
        <f t="shared" si="182"/>
        <v/>
      </c>
      <c r="AV256" s="1" t="str">
        <f t="shared" si="183"/>
        <v/>
      </c>
      <c r="AW256" s="1" t="str">
        <f t="shared" si="169"/>
        <v/>
      </c>
      <c r="AX256" s="1" t="str">
        <f t="shared" si="184"/>
        <v/>
      </c>
      <c r="AZ256" s="1" t="str">
        <f t="shared" si="185"/>
        <v/>
      </c>
      <c r="BA256" s="1" t="str">
        <f t="shared" si="152"/>
        <v/>
      </c>
      <c r="BB256" s="1" t="str">
        <f t="shared" si="153"/>
        <v/>
      </c>
      <c r="BC256" s="1" t="str">
        <f t="shared" si="154"/>
        <v/>
      </c>
      <c r="BD256" s="1" t="str">
        <f t="shared" si="155"/>
        <v/>
      </c>
      <c r="BE256" s="1" t="str">
        <f t="shared" si="156"/>
        <v/>
      </c>
      <c r="BF256" s="1" t="str">
        <f t="shared" si="157"/>
        <v/>
      </c>
      <c r="BG256" s="1" t="str">
        <f t="shared" si="158"/>
        <v/>
      </c>
      <c r="BH256" s="1" t="str">
        <f t="shared" si="159"/>
        <v/>
      </c>
      <c r="BI256" s="1" t="str">
        <f t="shared" si="160"/>
        <v/>
      </c>
      <c r="BJ256" s="1" t="str">
        <f t="shared" si="161"/>
        <v/>
      </c>
      <c r="BK256" s="1" t="str">
        <f t="shared" si="162"/>
        <v/>
      </c>
      <c r="BL256" s="1" t="str">
        <f t="shared" si="163"/>
        <v/>
      </c>
      <c r="BM256" s="1" t="str">
        <f t="shared" si="164"/>
        <v/>
      </c>
      <c r="BN256" s="1" t="str">
        <f t="shared" si="165"/>
        <v/>
      </c>
      <c r="BO256" s="1" t="str">
        <f t="shared" si="166"/>
        <v/>
      </c>
      <c r="BP256" s="1" t="str">
        <f t="shared" si="167"/>
        <v/>
      </c>
    </row>
    <row r="257" spans="1:68">
      <c r="A257" s="1">
        <f t="shared" si="97"/>
        <v>255</v>
      </c>
      <c r="B257" s="34"/>
      <c r="C257" s="1">
        <v>3</v>
      </c>
      <c r="D257" s="4">
        <f t="shared" si="150"/>
        <v>35</v>
      </c>
      <c r="E257" s="1" t="s">
        <v>534</v>
      </c>
      <c r="F257" s="1">
        <v>4</v>
      </c>
      <c r="G257" s="1" t="s">
        <v>13</v>
      </c>
      <c r="H257" s="1"/>
      <c r="I257" s="123"/>
      <c r="J257" s="54">
        <v>4.8049999999999988</v>
      </c>
      <c r="K257" s="1" t="s">
        <v>134</v>
      </c>
      <c r="L257" s="10" t="s">
        <v>128</v>
      </c>
      <c r="M257" s="36"/>
      <c r="N257" s="36"/>
      <c r="P257" s="6">
        <v>5.2590000000000003</v>
      </c>
      <c r="Q257" s="6">
        <v>5.2030000000000003</v>
      </c>
      <c r="R257" s="6">
        <v>5.048</v>
      </c>
      <c r="S257" s="6">
        <v>4.8959999999999999</v>
      </c>
      <c r="T257" s="6">
        <v>5.5679999999999996</v>
      </c>
      <c r="U257" s="6">
        <v>5.5609999999999999</v>
      </c>
      <c r="V257" s="23">
        <v>4.9480000000000004</v>
      </c>
      <c r="W257" s="6">
        <v>4.93</v>
      </c>
      <c r="X257" s="6">
        <v>5.0350000000000001</v>
      </c>
      <c r="Y257" s="6">
        <v>5.0289999999999999</v>
      </c>
      <c r="Z257" s="45"/>
      <c r="AA257" s="45"/>
      <c r="AB257" s="45"/>
      <c r="AC257" s="45"/>
      <c r="AD257" s="45"/>
      <c r="AE257" s="45"/>
      <c r="AF257" s="45"/>
      <c r="AH257" s="1" t="str">
        <f t="shared" si="168"/>
        <v/>
      </c>
      <c r="AI257" s="1" t="str">
        <f t="shared" si="170"/>
        <v/>
      </c>
      <c r="AJ257" s="1" t="str">
        <f t="shared" si="171"/>
        <v/>
      </c>
      <c r="AK257" s="1" t="str">
        <f t="shared" si="172"/>
        <v/>
      </c>
      <c r="AL257" s="1" t="str">
        <f t="shared" si="173"/>
        <v/>
      </c>
      <c r="AM257" s="1" t="str">
        <f t="shared" si="174"/>
        <v/>
      </c>
      <c r="AN257" s="1" t="str">
        <f t="shared" si="175"/>
        <v/>
      </c>
      <c r="AO257" s="1" t="str">
        <f t="shared" si="176"/>
        <v/>
      </c>
      <c r="AP257" s="1" t="str">
        <f t="shared" si="177"/>
        <v/>
      </c>
      <c r="AQ257" s="1" t="str">
        <f t="shared" si="178"/>
        <v/>
      </c>
      <c r="AR257" s="1" t="str">
        <f t="shared" si="179"/>
        <v/>
      </c>
      <c r="AS257" s="1" t="str">
        <f t="shared" si="180"/>
        <v/>
      </c>
      <c r="AT257" s="1" t="str">
        <f t="shared" si="181"/>
        <v/>
      </c>
      <c r="AU257" s="1" t="str">
        <f t="shared" si="182"/>
        <v/>
      </c>
      <c r="AV257" s="1" t="str">
        <f t="shared" si="183"/>
        <v/>
      </c>
      <c r="AW257" s="1" t="str">
        <f t="shared" si="169"/>
        <v/>
      </c>
      <c r="AX257" s="1" t="str">
        <f t="shared" si="184"/>
        <v/>
      </c>
      <c r="AZ257" s="1" t="str">
        <f t="shared" si="185"/>
        <v/>
      </c>
      <c r="BA257" s="1" t="str">
        <f t="shared" si="152"/>
        <v/>
      </c>
      <c r="BB257" s="1" t="str">
        <f t="shared" si="153"/>
        <v/>
      </c>
      <c r="BC257" s="1" t="str">
        <f t="shared" si="154"/>
        <v/>
      </c>
      <c r="BD257" s="1" t="str">
        <f t="shared" si="155"/>
        <v/>
      </c>
      <c r="BE257" s="1" t="str">
        <f t="shared" si="156"/>
        <v/>
      </c>
      <c r="BF257" s="1" t="str">
        <f t="shared" si="157"/>
        <v/>
      </c>
      <c r="BG257" s="1" t="str">
        <f t="shared" si="158"/>
        <v/>
      </c>
      <c r="BH257" s="1" t="str">
        <f t="shared" si="159"/>
        <v/>
      </c>
      <c r="BI257" s="1" t="str">
        <f t="shared" si="160"/>
        <v/>
      </c>
      <c r="BJ257" s="1" t="str">
        <f t="shared" si="161"/>
        <v/>
      </c>
      <c r="BK257" s="1" t="str">
        <f t="shared" si="162"/>
        <v/>
      </c>
      <c r="BL257" s="1" t="str">
        <f t="shared" si="163"/>
        <v/>
      </c>
      <c r="BM257" s="1" t="str">
        <f t="shared" si="164"/>
        <v/>
      </c>
      <c r="BN257" s="1" t="str">
        <f t="shared" si="165"/>
        <v/>
      </c>
      <c r="BO257" s="1" t="str">
        <f t="shared" si="166"/>
        <v/>
      </c>
      <c r="BP257" s="1" t="str">
        <f t="shared" si="167"/>
        <v/>
      </c>
    </row>
    <row r="258" spans="1:68">
      <c r="A258" s="1">
        <f t="shared" si="97"/>
        <v>256</v>
      </c>
      <c r="B258" s="34" t="s">
        <v>541</v>
      </c>
      <c r="C258" s="1">
        <v>1</v>
      </c>
      <c r="D258" s="4">
        <f t="shared" si="150"/>
        <v>12</v>
      </c>
      <c r="E258" s="1" t="s">
        <v>517</v>
      </c>
      <c r="F258" s="1">
        <v>2</v>
      </c>
      <c r="G258" s="1" t="s">
        <v>13</v>
      </c>
      <c r="H258" s="1"/>
      <c r="I258" s="1">
        <v>2E-3</v>
      </c>
      <c r="J258" s="40">
        <v>4.1150000000000002</v>
      </c>
      <c r="K258" s="1" t="s">
        <v>120</v>
      </c>
      <c r="L258" s="4" t="s">
        <v>15</v>
      </c>
      <c r="M258" s="23">
        <v>4.1010000000000009</v>
      </c>
      <c r="N258" s="1" t="s">
        <v>471</v>
      </c>
      <c r="P258" s="23">
        <v>4.2880000000000003</v>
      </c>
      <c r="Q258" s="23">
        <v>3.9950000000000001</v>
      </c>
      <c r="R258" s="23">
        <v>4.0519999999999996</v>
      </c>
      <c r="S258" s="23">
        <v>3.7709999999999999</v>
      </c>
      <c r="T258" s="23">
        <v>4.2569999999999997</v>
      </c>
      <c r="U258" s="23">
        <v>4.2080000000000002</v>
      </c>
      <c r="V258" s="23">
        <v>4.1399999999999997</v>
      </c>
      <c r="W258" s="23">
        <v>4.1260000000000003</v>
      </c>
      <c r="X258" s="23">
        <v>4.1289999999999996</v>
      </c>
      <c r="Y258" s="23">
        <v>4.125</v>
      </c>
      <c r="Z258" s="45"/>
      <c r="AA258" s="45"/>
      <c r="AB258" s="45"/>
      <c r="AC258" s="45"/>
      <c r="AD258" s="45"/>
      <c r="AE258" s="45"/>
      <c r="AF258" s="45"/>
      <c r="AH258" s="1">
        <f t="shared" si="168"/>
        <v>0.17300000000000004</v>
      </c>
      <c r="AI258" s="1">
        <f t="shared" si="170"/>
        <v>-0.12000000000000011</v>
      </c>
      <c r="AJ258" s="1">
        <f t="shared" si="171"/>
        <v>-6.3000000000000611E-2</v>
      </c>
      <c r="AK258" s="1">
        <f t="shared" si="172"/>
        <v>-0.34400000000000031</v>
      </c>
      <c r="AL258" s="1">
        <f t="shared" si="173"/>
        <v>0.14199999999999946</v>
      </c>
      <c r="AM258" s="1">
        <f t="shared" si="174"/>
        <v>9.2999999999999972E-2</v>
      </c>
      <c r="AN258" s="1">
        <f t="shared" si="175"/>
        <v>2.4999999999999467E-2</v>
      </c>
      <c r="AO258" s="1">
        <f t="shared" si="176"/>
        <v>1.1000000000000121E-2</v>
      </c>
      <c r="AP258" s="1">
        <f t="shared" si="177"/>
        <v>1.3999999999999346E-2</v>
      </c>
      <c r="AQ258" s="1">
        <f t="shared" si="178"/>
        <v>9.9999999999997868E-3</v>
      </c>
      <c r="AR258" s="1" t="str">
        <f t="shared" si="179"/>
        <v/>
      </c>
      <c r="AS258" s="1" t="str">
        <f t="shared" si="180"/>
        <v/>
      </c>
      <c r="AT258" s="1" t="str">
        <f t="shared" si="181"/>
        <v/>
      </c>
      <c r="AU258" s="1" t="str">
        <f t="shared" si="182"/>
        <v/>
      </c>
      <c r="AV258" s="1" t="str">
        <f t="shared" si="183"/>
        <v/>
      </c>
      <c r="AW258" s="1" t="str">
        <f t="shared" si="169"/>
        <v/>
      </c>
      <c r="AX258" s="1" t="str">
        <f t="shared" si="184"/>
        <v/>
      </c>
      <c r="AZ258" s="1">
        <f t="shared" si="185"/>
        <v>0.17300000000000004</v>
      </c>
      <c r="BA258" s="1">
        <f t="shared" si="152"/>
        <v>0.12000000000000011</v>
      </c>
      <c r="BB258" s="1">
        <f t="shared" si="153"/>
        <v>6.3000000000000611E-2</v>
      </c>
      <c r="BC258" s="1">
        <f t="shared" si="154"/>
        <v>0.34400000000000031</v>
      </c>
      <c r="BD258" s="1">
        <f t="shared" si="155"/>
        <v>0.14199999999999946</v>
      </c>
      <c r="BE258" s="1">
        <f t="shared" si="156"/>
        <v>9.2999999999999972E-2</v>
      </c>
      <c r="BF258" s="1">
        <f t="shared" si="157"/>
        <v>2.4999999999999467E-2</v>
      </c>
      <c r="BG258" s="1">
        <f t="shared" si="158"/>
        <v>1.1000000000000121E-2</v>
      </c>
      <c r="BH258" s="1">
        <f t="shared" si="159"/>
        <v>1.3999999999999346E-2</v>
      </c>
      <c r="BI258" s="1">
        <f t="shared" si="160"/>
        <v>9.9999999999997868E-3</v>
      </c>
      <c r="BJ258" s="1" t="str">
        <f t="shared" si="161"/>
        <v/>
      </c>
      <c r="BK258" s="1" t="str">
        <f t="shared" si="162"/>
        <v/>
      </c>
      <c r="BL258" s="1" t="str">
        <f t="shared" si="163"/>
        <v/>
      </c>
      <c r="BM258" s="1" t="str">
        <f t="shared" si="164"/>
        <v/>
      </c>
      <c r="BN258" s="1" t="str">
        <f t="shared" si="165"/>
        <v/>
      </c>
      <c r="BO258" s="1" t="str">
        <f t="shared" si="166"/>
        <v/>
      </c>
      <c r="BP258" s="1" t="str">
        <f t="shared" si="167"/>
        <v/>
      </c>
    </row>
    <row r="259" spans="1:68">
      <c r="A259" s="1">
        <f t="shared" si="97"/>
        <v>257</v>
      </c>
      <c r="B259" s="34"/>
      <c r="C259" s="1">
        <v>1</v>
      </c>
      <c r="D259" s="4">
        <f t="shared" si="150"/>
        <v>12</v>
      </c>
      <c r="E259" s="1" t="s">
        <v>524</v>
      </c>
      <c r="F259" s="1">
        <v>2</v>
      </c>
      <c r="G259" s="1" t="s">
        <v>16</v>
      </c>
      <c r="H259" s="1"/>
      <c r="I259" s="123"/>
      <c r="J259" s="40">
        <v>8.0299999999999994</v>
      </c>
      <c r="K259" s="1" t="s">
        <v>120</v>
      </c>
      <c r="L259" s="4" t="s">
        <v>15</v>
      </c>
      <c r="M259" s="23">
        <v>8.0879999999999974</v>
      </c>
      <c r="N259" s="1" t="s">
        <v>471</v>
      </c>
      <c r="P259" s="23">
        <v>8.4809999999999999</v>
      </c>
      <c r="Q259" s="23">
        <v>8.452</v>
      </c>
      <c r="R259" s="23">
        <v>8.2189999999999994</v>
      </c>
      <c r="S259" s="23">
        <v>8.1509999999999998</v>
      </c>
      <c r="T259" s="23">
        <v>8.5299999999999994</v>
      </c>
      <c r="U259" s="23">
        <v>8.52</v>
      </c>
      <c r="V259" s="23">
        <v>8.5109999999999992</v>
      </c>
      <c r="W259" s="23">
        <v>8.4879999999999995</v>
      </c>
      <c r="X259" s="23">
        <v>8.1920000000000002</v>
      </c>
      <c r="Y259" s="23">
        <v>8.1739999999999995</v>
      </c>
      <c r="Z259" s="45"/>
      <c r="AA259" s="45"/>
      <c r="AB259" s="45"/>
      <c r="AC259" s="45"/>
      <c r="AD259" s="45"/>
      <c r="AE259" s="45"/>
      <c r="AF259" s="45"/>
      <c r="AH259" s="1">
        <f t="shared" si="168"/>
        <v>0.45100000000000051</v>
      </c>
      <c r="AI259" s="1">
        <f t="shared" si="170"/>
        <v>0.4220000000000006</v>
      </c>
      <c r="AJ259" s="1">
        <f t="shared" si="171"/>
        <v>0.18900000000000006</v>
      </c>
      <c r="AK259" s="1">
        <f t="shared" si="172"/>
        <v>0.12100000000000044</v>
      </c>
      <c r="AL259" s="1">
        <f t="shared" si="173"/>
        <v>0.5</v>
      </c>
      <c r="AM259" s="1">
        <f t="shared" si="174"/>
        <v>0.49000000000000021</v>
      </c>
      <c r="AN259" s="1">
        <f t="shared" si="175"/>
        <v>0.48099999999999987</v>
      </c>
      <c r="AO259" s="1">
        <f t="shared" si="176"/>
        <v>0.45800000000000018</v>
      </c>
      <c r="AP259" s="1">
        <f t="shared" si="177"/>
        <v>0.16200000000000081</v>
      </c>
      <c r="AQ259" s="1">
        <f t="shared" si="178"/>
        <v>0.14400000000000013</v>
      </c>
      <c r="AR259" s="1" t="str">
        <f t="shared" si="179"/>
        <v/>
      </c>
      <c r="AS259" s="1" t="str">
        <f t="shared" si="180"/>
        <v/>
      </c>
      <c r="AT259" s="1" t="str">
        <f t="shared" si="181"/>
        <v/>
      </c>
      <c r="AU259" s="1" t="str">
        <f t="shared" si="182"/>
        <v/>
      </c>
      <c r="AV259" s="1" t="str">
        <f t="shared" si="183"/>
        <v/>
      </c>
      <c r="AW259" s="1" t="str">
        <f t="shared" si="169"/>
        <v/>
      </c>
      <c r="AX259" s="1" t="str">
        <f t="shared" si="184"/>
        <v/>
      </c>
      <c r="AZ259" s="1">
        <f t="shared" si="185"/>
        <v>0.45100000000000051</v>
      </c>
      <c r="BA259" s="1">
        <f t="shared" si="152"/>
        <v>0.4220000000000006</v>
      </c>
      <c r="BB259" s="1">
        <f t="shared" si="153"/>
        <v>0.18900000000000006</v>
      </c>
      <c r="BC259" s="1">
        <f t="shared" si="154"/>
        <v>0.12100000000000044</v>
      </c>
      <c r="BD259" s="1">
        <f t="shared" si="155"/>
        <v>0.5</v>
      </c>
      <c r="BE259" s="1">
        <f t="shared" si="156"/>
        <v>0.49000000000000021</v>
      </c>
      <c r="BF259" s="1">
        <f t="shared" si="157"/>
        <v>0.48099999999999987</v>
      </c>
      <c r="BG259" s="1">
        <f t="shared" si="158"/>
        <v>0.45800000000000018</v>
      </c>
      <c r="BH259" s="1">
        <f t="shared" si="159"/>
        <v>0.16200000000000081</v>
      </c>
      <c r="BI259" s="1">
        <f t="shared" si="160"/>
        <v>0.14400000000000013</v>
      </c>
      <c r="BJ259" s="1" t="str">
        <f t="shared" si="161"/>
        <v/>
      </c>
      <c r="BK259" s="1" t="str">
        <f t="shared" si="162"/>
        <v/>
      </c>
      <c r="BL259" s="1" t="str">
        <f t="shared" si="163"/>
        <v/>
      </c>
      <c r="BM259" s="1" t="str">
        <f t="shared" si="164"/>
        <v/>
      </c>
      <c r="BN259" s="1" t="str">
        <f t="shared" si="165"/>
        <v/>
      </c>
      <c r="BO259" s="1" t="str">
        <f t="shared" si="166"/>
        <v/>
      </c>
      <c r="BP259" s="1" t="str">
        <f t="shared" si="167"/>
        <v/>
      </c>
    </row>
    <row r="260" spans="1:68">
      <c r="A260" s="1">
        <f t="shared" si="97"/>
        <v>258</v>
      </c>
      <c r="B260" s="34"/>
      <c r="C260" s="1">
        <v>1</v>
      </c>
      <c r="D260" s="4">
        <f t="shared" ref="D260:D283" si="186">_xlfn.SWITCH(C260,1,12,2,12,3,35,4,35,5,35)</f>
        <v>12</v>
      </c>
      <c r="E260" s="1" t="s">
        <v>519</v>
      </c>
      <c r="F260" s="1">
        <v>2</v>
      </c>
      <c r="G260" s="1" t="s">
        <v>16</v>
      </c>
      <c r="H260" s="1" t="s">
        <v>345</v>
      </c>
      <c r="I260" s="123"/>
      <c r="J260" s="40">
        <v>9.843</v>
      </c>
      <c r="K260" s="1" t="s">
        <v>120</v>
      </c>
      <c r="L260" s="4" t="s">
        <v>15</v>
      </c>
      <c r="M260" s="23">
        <v>9.8649999999999984</v>
      </c>
      <c r="N260" s="1" t="s">
        <v>471</v>
      </c>
      <c r="P260" s="23">
        <v>10.452999999999999</v>
      </c>
      <c r="Q260" s="23">
        <v>10.3285</v>
      </c>
      <c r="R260" s="23">
        <v>10.3535</v>
      </c>
      <c r="S260" s="23">
        <v>9.6329999999999991</v>
      </c>
      <c r="T260" s="23">
        <v>10.4885</v>
      </c>
      <c r="U260" s="23">
        <v>10.467499999999999</v>
      </c>
      <c r="V260" s="23">
        <v>10.561499999999999</v>
      </c>
      <c r="W260" s="23">
        <v>10.553000000000001</v>
      </c>
      <c r="X260" s="23">
        <v>10.4085</v>
      </c>
      <c r="Y260" s="23">
        <v>10.3985</v>
      </c>
      <c r="Z260" s="45"/>
      <c r="AA260" s="45"/>
      <c r="AB260" s="45"/>
      <c r="AC260" s="45"/>
      <c r="AD260" s="45"/>
      <c r="AE260" s="45"/>
      <c r="AF260" s="45"/>
      <c r="AH260" s="1">
        <f t="shared" si="168"/>
        <v>0.60999999999999943</v>
      </c>
      <c r="AI260" s="1">
        <f t="shared" si="170"/>
        <v>0.48550000000000004</v>
      </c>
      <c r="AJ260" s="1">
        <f t="shared" si="171"/>
        <v>0.5105000000000004</v>
      </c>
      <c r="AK260" s="1">
        <f t="shared" si="172"/>
        <v>-0.21000000000000085</v>
      </c>
      <c r="AL260" s="1">
        <f t="shared" si="173"/>
        <v>0.64550000000000018</v>
      </c>
      <c r="AM260" s="1">
        <f t="shared" si="174"/>
        <v>0.62449999999999939</v>
      </c>
      <c r="AN260" s="1">
        <f t="shared" si="175"/>
        <v>0.71849999999999881</v>
      </c>
      <c r="AO260" s="1">
        <f t="shared" si="176"/>
        <v>0.71000000000000085</v>
      </c>
      <c r="AP260" s="1">
        <f t="shared" si="177"/>
        <v>0.56550000000000011</v>
      </c>
      <c r="AQ260" s="1">
        <f t="shared" si="178"/>
        <v>0.55550000000000033</v>
      </c>
      <c r="AR260" s="1" t="str">
        <f t="shared" si="179"/>
        <v/>
      </c>
      <c r="AS260" s="1" t="str">
        <f t="shared" si="180"/>
        <v/>
      </c>
      <c r="AT260" s="1" t="str">
        <f t="shared" si="181"/>
        <v/>
      </c>
      <c r="AU260" s="1" t="str">
        <f t="shared" si="182"/>
        <v/>
      </c>
      <c r="AV260" s="1" t="str">
        <f t="shared" si="183"/>
        <v/>
      </c>
      <c r="AW260" s="1" t="str">
        <f t="shared" si="169"/>
        <v/>
      </c>
      <c r="AX260" s="1" t="str">
        <f t="shared" si="184"/>
        <v/>
      </c>
      <c r="AZ260" s="1">
        <f t="shared" si="185"/>
        <v>0.60999999999999943</v>
      </c>
      <c r="BA260" s="1">
        <f t="shared" ref="BA260:BA283" si="187">IF(AI260&lt;&gt;"",ABS(AI260),"")</f>
        <v>0.48550000000000004</v>
      </c>
      <c r="BB260" s="1">
        <f t="shared" ref="BB260:BB283" si="188">IF(AJ260&lt;&gt;"",ABS(AJ260),"")</f>
        <v>0.5105000000000004</v>
      </c>
      <c r="BC260" s="1">
        <f t="shared" ref="BC260:BC283" si="189">IF(AK260&lt;&gt;"",ABS(AK260),"")</f>
        <v>0.21000000000000085</v>
      </c>
      <c r="BD260" s="1">
        <f t="shared" ref="BD260:BD283" si="190">IF(AL260&lt;&gt;"",ABS(AL260),"")</f>
        <v>0.64550000000000018</v>
      </c>
      <c r="BE260" s="1">
        <f t="shared" ref="BE260:BE283" si="191">IF(AM260&lt;&gt;"",ABS(AM260),"")</f>
        <v>0.62449999999999939</v>
      </c>
      <c r="BF260" s="1">
        <f t="shared" ref="BF260:BF283" si="192">IF(AN260&lt;&gt;"",ABS(AN260),"")</f>
        <v>0.71849999999999881</v>
      </c>
      <c r="BG260" s="1">
        <f t="shared" ref="BG260:BG283" si="193">IF(AO260&lt;&gt;"",ABS(AO260),"")</f>
        <v>0.71000000000000085</v>
      </c>
      <c r="BH260" s="1">
        <f t="shared" ref="BH260:BH283" si="194">IF(AP260&lt;&gt;"",ABS(AP260),"")</f>
        <v>0.56550000000000011</v>
      </c>
      <c r="BI260" s="1">
        <f t="shared" ref="BI260:BI283" si="195">IF(AQ260&lt;&gt;"",ABS(AQ260),"")</f>
        <v>0.55550000000000033</v>
      </c>
      <c r="BJ260" s="1" t="str">
        <f t="shared" ref="BJ260:BJ283" si="196">IF(AR260&lt;&gt;"",ABS(AR260),"")</f>
        <v/>
      </c>
      <c r="BK260" s="1" t="str">
        <f t="shared" ref="BK260:BK283" si="197">IF(AS260&lt;&gt;"",ABS(AS260),"")</f>
        <v/>
      </c>
      <c r="BL260" s="1" t="str">
        <f t="shared" ref="BL260:BL283" si="198">IF(AT260&lt;&gt;"",ABS(AT260),"")</f>
        <v/>
      </c>
      <c r="BM260" s="1" t="str">
        <f t="shared" ref="BM260:BM283" si="199">IF(AU260&lt;&gt;"",ABS(AU260),"")</f>
        <v/>
      </c>
      <c r="BN260" s="1" t="str">
        <f t="shared" ref="BN260:BN283" si="200">IF(AV260&lt;&gt;"",ABS(AV260),"")</f>
        <v/>
      </c>
      <c r="BO260" s="1" t="str">
        <f t="shared" ref="BO260:BO283" si="201">IF(AW260&lt;&gt;"",ABS(AW260),"")</f>
        <v/>
      </c>
      <c r="BP260" s="1" t="str">
        <f t="shared" ref="BP260:BP283" si="202">IF(AX260&lt;&gt;"",ABS(AX260),"")</f>
        <v/>
      </c>
    </row>
    <row r="261" spans="1:68">
      <c r="A261" s="1">
        <f t="shared" si="97"/>
        <v>259</v>
      </c>
      <c r="B261" s="34"/>
      <c r="C261" s="1">
        <v>1</v>
      </c>
      <c r="D261" s="4">
        <f t="shared" si="186"/>
        <v>12</v>
      </c>
      <c r="E261" s="4" t="s">
        <v>525</v>
      </c>
      <c r="F261" s="1">
        <v>4</v>
      </c>
      <c r="G261" s="1" t="s">
        <v>16</v>
      </c>
      <c r="H261" s="1"/>
      <c r="I261" s="123"/>
      <c r="J261" s="40">
        <v>7.4989999999999997</v>
      </c>
      <c r="K261" s="1" t="s">
        <v>120</v>
      </c>
      <c r="L261" s="4" t="s">
        <v>15</v>
      </c>
      <c r="M261" s="23">
        <v>7.5610000000000008</v>
      </c>
      <c r="N261" s="1" t="s">
        <v>471</v>
      </c>
      <c r="P261" s="23">
        <v>7.5350000000000001</v>
      </c>
      <c r="Q261" s="23">
        <v>7.5529999999999999</v>
      </c>
      <c r="R261" s="23">
        <v>7.6559999999999997</v>
      </c>
      <c r="S261" s="23">
        <v>7.4850000000000003</v>
      </c>
      <c r="T261" s="23">
        <v>7.5910000000000002</v>
      </c>
      <c r="U261" s="23">
        <v>7.6020000000000003</v>
      </c>
      <c r="V261" s="23">
        <v>7.7510000000000003</v>
      </c>
      <c r="W261" s="23">
        <v>7.758</v>
      </c>
      <c r="X261" s="23">
        <v>7.6630000000000003</v>
      </c>
      <c r="Y261" s="23">
        <v>7.6529999999999996</v>
      </c>
      <c r="Z261" s="45"/>
      <c r="AA261" s="45"/>
      <c r="AB261" s="45"/>
      <c r="AC261" s="45"/>
      <c r="AD261" s="45"/>
      <c r="AE261" s="45"/>
      <c r="AF261" s="45"/>
      <c r="AH261" s="1">
        <f t="shared" si="168"/>
        <v>3.6000000000000476E-2</v>
      </c>
      <c r="AI261" s="1">
        <f t="shared" si="170"/>
        <v>5.400000000000027E-2</v>
      </c>
      <c r="AJ261" s="1">
        <f t="shared" si="171"/>
        <v>0.15700000000000003</v>
      </c>
      <c r="AK261" s="1">
        <f t="shared" si="172"/>
        <v>-1.3999999999999346E-2</v>
      </c>
      <c r="AL261" s="1">
        <f t="shared" si="173"/>
        <v>9.2000000000000526E-2</v>
      </c>
      <c r="AM261" s="1">
        <f t="shared" si="174"/>
        <v>0.10300000000000065</v>
      </c>
      <c r="AN261" s="1">
        <f t="shared" si="175"/>
        <v>0.25200000000000067</v>
      </c>
      <c r="AO261" s="1">
        <f t="shared" si="176"/>
        <v>0.25900000000000034</v>
      </c>
      <c r="AP261" s="1">
        <f t="shared" si="177"/>
        <v>0.16400000000000059</v>
      </c>
      <c r="AQ261" s="1">
        <f t="shared" si="178"/>
        <v>0.15399999999999991</v>
      </c>
      <c r="AR261" s="1" t="str">
        <f t="shared" si="179"/>
        <v/>
      </c>
      <c r="AS261" s="1" t="str">
        <f t="shared" si="180"/>
        <v/>
      </c>
      <c r="AT261" s="1" t="str">
        <f t="shared" si="181"/>
        <v/>
      </c>
      <c r="AU261" s="1" t="str">
        <f t="shared" si="182"/>
        <v/>
      </c>
      <c r="AV261" s="1" t="str">
        <f t="shared" si="183"/>
        <v/>
      </c>
      <c r="AW261" s="1" t="str">
        <f t="shared" si="169"/>
        <v/>
      </c>
      <c r="AX261" s="1" t="str">
        <f t="shared" si="184"/>
        <v/>
      </c>
      <c r="AZ261" s="1">
        <f t="shared" si="185"/>
        <v>3.6000000000000476E-2</v>
      </c>
      <c r="BA261" s="1">
        <f t="shared" si="187"/>
        <v>5.400000000000027E-2</v>
      </c>
      <c r="BB261" s="1">
        <f t="shared" si="188"/>
        <v>0.15700000000000003</v>
      </c>
      <c r="BC261" s="1">
        <f t="shared" si="189"/>
        <v>1.3999999999999346E-2</v>
      </c>
      <c r="BD261" s="1">
        <f t="shared" si="190"/>
        <v>9.2000000000000526E-2</v>
      </c>
      <c r="BE261" s="1">
        <f t="shared" si="191"/>
        <v>0.10300000000000065</v>
      </c>
      <c r="BF261" s="1">
        <f t="shared" si="192"/>
        <v>0.25200000000000067</v>
      </c>
      <c r="BG261" s="1">
        <f t="shared" si="193"/>
        <v>0.25900000000000034</v>
      </c>
      <c r="BH261" s="1">
        <f t="shared" si="194"/>
        <v>0.16400000000000059</v>
      </c>
      <c r="BI261" s="1">
        <f t="shared" si="195"/>
        <v>0.15399999999999991</v>
      </c>
      <c r="BJ261" s="1" t="str">
        <f t="shared" si="196"/>
        <v/>
      </c>
      <c r="BK261" s="1" t="str">
        <f t="shared" si="197"/>
        <v/>
      </c>
      <c r="BL261" s="1" t="str">
        <f t="shared" si="198"/>
        <v/>
      </c>
      <c r="BM261" s="1" t="str">
        <f t="shared" si="199"/>
        <v/>
      </c>
      <c r="BN261" s="1" t="str">
        <f t="shared" si="200"/>
        <v/>
      </c>
      <c r="BO261" s="1" t="str">
        <f t="shared" si="201"/>
        <v/>
      </c>
      <c r="BP261" s="1" t="str">
        <f t="shared" si="202"/>
        <v/>
      </c>
    </row>
    <row r="262" spans="1:68">
      <c r="A262" s="1">
        <f t="shared" si="97"/>
        <v>260</v>
      </c>
      <c r="B262" s="34" t="s">
        <v>542</v>
      </c>
      <c r="C262" s="1">
        <v>1</v>
      </c>
      <c r="D262" s="4">
        <f t="shared" si="186"/>
        <v>12</v>
      </c>
      <c r="E262" s="1" t="s">
        <v>502</v>
      </c>
      <c r="F262" s="1">
        <v>2</v>
      </c>
      <c r="G262" s="1" t="s">
        <v>13</v>
      </c>
      <c r="H262" s="1"/>
      <c r="I262" s="1">
        <v>4.0000000000000001E-3</v>
      </c>
      <c r="J262" s="124">
        <v>2.766</v>
      </c>
      <c r="K262" s="1" t="s">
        <v>120</v>
      </c>
      <c r="L262" s="4" t="s">
        <v>15</v>
      </c>
      <c r="M262" s="23">
        <v>2.7569999999999997</v>
      </c>
      <c r="N262" s="1" t="s">
        <v>471</v>
      </c>
      <c r="P262" s="23">
        <v>2.9889999999999999</v>
      </c>
      <c r="Q262" s="23">
        <v>2.657</v>
      </c>
      <c r="R262" s="23">
        <v>2.6429999999999998</v>
      </c>
      <c r="S262" s="23">
        <v>2.3650000000000002</v>
      </c>
      <c r="T262" s="23">
        <v>2.95</v>
      </c>
      <c r="U262" s="23">
        <v>2.8639999999999999</v>
      </c>
      <c r="V262" s="23">
        <v>2.8079999999999998</v>
      </c>
      <c r="W262" s="23">
        <v>2.7829999999999999</v>
      </c>
      <c r="X262" s="23">
        <v>2.7789999999999999</v>
      </c>
      <c r="Y262" s="23">
        <v>2.7730000000000001</v>
      </c>
      <c r="Z262" s="45"/>
      <c r="AA262" s="45"/>
      <c r="AB262" s="45"/>
      <c r="AC262" s="45"/>
      <c r="AD262" s="45"/>
      <c r="AE262" s="45"/>
      <c r="AF262" s="45"/>
      <c r="AH262" s="1">
        <f t="shared" si="168"/>
        <v>0.22299999999999986</v>
      </c>
      <c r="AI262" s="1">
        <f t="shared" si="170"/>
        <v>-0.10899999999999999</v>
      </c>
      <c r="AJ262" s="1">
        <f t="shared" si="171"/>
        <v>-0.12300000000000022</v>
      </c>
      <c r="AK262" s="1">
        <f t="shared" si="172"/>
        <v>-0.4009999999999998</v>
      </c>
      <c r="AL262" s="1">
        <f t="shared" si="173"/>
        <v>0.18400000000000016</v>
      </c>
      <c r="AM262" s="1">
        <f t="shared" si="174"/>
        <v>9.7999999999999865E-2</v>
      </c>
      <c r="AN262" s="1">
        <f t="shared" si="175"/>
        <v>4.1999999999999815E-2</v>
      </c>
      <c r="AO262" s="1">
        <f t="shared" si="176"/>
        <v>1.6999999999999904E-2</v>
      </c>
      <c r="AP262" s="1">
        <f t="shared" si="177"/>
        <v>1.2999999999999901E-2</v>
      </c>
      <c r="AQ262" s="1">
        <f t="shared" si="178"/>
        <v>7.0000000000001172E-3</v>
      </c>
      <c r="AR262" s="1" t="str">
        <f t="shared" si="179"/>
        <v/>
      </c>
      <c r="AS262" s="1" t="str">
        <f t="shared" si="180"/>
        <v/>
      </c>
      <c r="AT262" s="1" t="str">
        <f t="shared" si="181"/>
        <v/>
      </c>
      <c r="AU262" s="1" t="str">
        <f t="shared" si="182"/>
        <v/>
      </c>
      <c r="AV262" s="1" t="str">
        <f t="shared" si="183"/>
        <v/>
      </c>
      <c r="AW262" s="1" t="str">
        <f t="shared" si="169"/>
        <v/>
      </c>
      <c r="AX262" s="1" t="str">
        <f t="shared" si="184"/>
        <v/>
      </c>
      <c r="AZ262" s="1">
        <f t="shared" si="185"/>
        <v>0.22299999999999986</v>
      </c>
      <c r="BA262" s="1">
        <f t="shared" si="187"/>
        <v>0.10899999999999999</v>
      </c>
      <c r="BB262" s="1">
        <f t="shared" si="188"/>
        <v>0.12300000000000022</v>
      </c>
      <c r="BC262" s="1">
        <f t="shared" si="189"/>
        <v>0.4009999999999998</v>
      </c>
      <c r="BD262" s="1">
        <f t="shared" si="190"/>
        <v>0.18400000000000016</v>
      </c>
      <c r="BE262" s="1">
        <f t="shared" si="191"/>
        <v>9.7999999999999865E-2</v>
      </c>
      <c r="BF262" s="1">
        <f t="shared" si="192"/>
        <v>4.1999999999999815E-2</v>
      </c>
      <c r="BG262" s="1">
        <f t="shared" si="193"/>
        <v>1.6999999999999904E-2</v>
      </c>
      <c r="BH262" s="1">
        <f t="shared" si="194"/>
        <v>1.2999999999999901E-2</v>
      </c>
      <c r="BI262" s="1">
        <f t="shared" si="195"/>
        <v>7.0000000000001172E-3</v>
      </c>
      <c r="BJ262" s="1" t="str">
        <f t="shared" si="196"/>
        <v/>
      </c>
      <c r="BK262" s="1" t="str">
        <f t="shared" si="197"/>
        <v/>
      </c>
      <c r="BL262" s="1" t="str">
        <f t="shared" si="198"/>
        <v/>
      </c>
      <c r="BM262" s="1" t="str">
        <f t="shared" si="199"/>
        <v/>
      </c>
      <c r="BN262" s="1" t="str">
        <f t="shared" si="200"/>
        <v/>
      </c>
      <c r="BO262" s="1" t="str">
        <f t="shared" si="201"/>
        <v/>
      </c>
      <c r="BP262" s="1" t="str">
        <f t="shared" si="202"/>
        <v/>
      </c>
    </row>
    <row r="263" spans="1:68">
      <c r="A263" s="1">
        <f t="shared" si="97"/>
        <v>261</v>
      </c>
      <c r="B263" s="34"/>
      <c r="C263" s="1">
        <v>1</v>
      </c>
      <c r="D263" s="4">
        <f t="shared" si="186"/>
        <v>12</v>
      </c>
      <c r="E263" s="1" t="s">
        <v>503</v>
      </c>
      <c r="F263" s="1">
        <v>2</v>
      </c>
      <c r="G263" s="1" t="s">
        <v>13</v>
      </c>
      <c r="I263" s="123"/>
      <c r="J263" s="124">
        <v>5.165</v>
      </c>
      <c r="K263" s="1" t="s">
        <v>120</v>
      </c>
      <c r="L263" s="4" t="s">
        <v>15</v>
      </c>
      <c r="M263" s="23">
        <v>5.1530000000000005</v>
      </c>
      <c r="N263" s="1" t="s">
        <v>471</v>
      </c>
      <c r="P263" s="23">
        <v>5.5789999999999997</v>
      </c>
      <c r="Q263" s="23">
        <v>5.2619999999999996</v>
      </c>
      <c r="R263" s="23">
        <v>5.0990000000000002</v>
      </c>
      <c r="S263" s="23">
        <v>4.8099999999999996</v>
      </c>
      <c r="T263" s="23">
        <v>5.5359999999999996</v>
      </c>
      <c r="U263" s="23">
        <v>5.4539999999999997</v>
      </c>
      <c r="V263" s="23">
        <v>5.2450000000000001</v>
      </c>
      <c r="W263" s="23">
        <v>5.2149999999999999</v>
      </c>
      <c r="X263" s="23">
        <v>5.1849999999999996</v>
      </c>
      <c r="Y263" s="23">
        <v>5.1769999999999996</v>
      </c>
      <c r="Z263" s="45"/>
      <c r="AA263" s="45"/>
      <c r="AB263" s="45"/>
      <c r="AC263" s="45"/>
      <c r="AD263" s="45"/>
      <c r="AE263" s="45"/>
      <c r="AF263" s="45"/>
      <c r="AH263" s="1">
        <f t="shared" si="168"/>
        <v>0.4139999999999997</v>
      </c>
      <c r="AI263" s="1">
        <f t="shared" si="170"/>
        <v>9.6999999999999531E-2</v>
      </c>
      <c r="AJ263" s="1">
        <f t="shared" si="171"/>
        <v>-6.5999999999999837E-2</v>
      </c>
      <c r="AK263" s="1">
        <f t="shared" si="172"/>
        <v>-0.35500000000000043</v>
      </c>
      <c r="AL263" s="1">
        <f t="shared" si="173"/>
        <v>0.37099999999999955</v>
      </c>
      <c r="AM263" s="1">
        <f t="shared" si="174"/>
        <v>0.2889999999999997</v>
      </c>
      <c r="AN263" s="1">
        <f t="shared" si="175"/>
        <v>8.0000000000000071E-2</v>
      </c>
      <c r="AO263" s="1">
        <f t="shared" si="176"/>
        <v>4.9999999999999822E-2</v>
      </c>
      <c r="AP263" s="1">
        <f t="shared" si="177"/>
        <v>1.9999999999999574E-2</v>
      </c>
      <c r="AQ263" s="1">
        <f t="shared" si="178"/>
        <v>1.1999999999999567E-2</v>
      </c>
      <c r="AR263" s="1" t="str">
        <f t="shared" si="179"/>
        <v/>
      </c>
      <c r="AS263" s="1" t="str">
        <f t="shared" si="180"/>
        <v/>
      </c>
      <c r="AT263" s="1" t="str">
        <f t="shared" si="181"/>
        <v/>
      </c>
      <c r="AU263" s="1" t="str">
        <f t="shared" si="182"/>
        <v/>
      </c>
      <c r="AV263" s="1" t="str">
        <f t="shared" si="183"/>
        <v/>
      </c>
      <c r="AW263" s="1" t="str">
        <f t="shared" si="169"/>
        <v/>
      </c>
      <c r="AX263" s="1" t="str">
        <f t="shared" si="184"/>
        <v/>
      </c>
      <c r="AZ263" s="1">
        <f t="shared" si="185"/>
        <v>0.4139999999999997</v>
      </c>
      <c r="BA263" s="1">
        <f t="shared" si="187"/>
        <v>9.6999999999999531E-2</v>
      </c>
      <c r="BB263" s="1">
        <f t="shared" si="188"/>
        <v>6.5999999999999837E-2</v>
      </c>
      <c r="BC263" s="1">
        <f t="shared" si="189"/>
        <v>0.35500000000000043</v>
      </c>
      <c r="BD263" s="1">
        <f t="shared" si="190"/>
        <v>0.37099999999999955</v>
      </c>
      <c r="BE263" s="1">
        <f t="shared" si="191"/>
        <v>0.2889999999999997</v>
      </c>
      <c r="BF263" s="1">
        <f t="shared" si="192"/>
        <v>8.0000000000000071E-2</v>
      </c>
      <c r="BG263" s="1">
        <f t="shared" si="193"/>
        <v>4.9999999999999822E-2</v>
      </c>
      <c r="BH263" s="1">
        <f t="shared" si="194"/>
        <v>1.9999999999999574E-2</v>
      </c>
      <c r="BI263" s="1">
        <f t="shared" si="195"/>
        <v>1.1999999999999567E-2</v>
      </c>
      <c r="BJ263" s="1" t="str">
        <f t="shared" si="196"/>
        <v/>
      </c>
      <c r="BK263" s="1" t="str">
        <f t="shared" si="197"/>
        <v/>
      </c>
      <c r="BL263" s="1" t="str">
        <f t="shared" si="198"/>
        <v/>
      </c>
      <c r="BM263" s="1" t="str">
        <f t="shared" si="199"/>
        <v/>
      </c>
      <c r="BN263" s="1" t="str">
        <f t="shared" si="200"/>
        <v/>
      </c>
      <c r="BO263" s="1" t="str">
        <f t="shared" si="201"/>
        <v/>
      </c>
      <c r="BP263" s="1" t="str">
        <f t="shared" si="202"/>
        <v/>
      </c>
    </row>
    <row r="264" spans="1:68">
      <c r="A264" s="1">
        <f t="shared" si="97"/>
        <v>262</v>
      </c>
      <c r="B264" s="34"/>
      <c r="C264" s="1">
        <v>1</v>
      </c>
      <c r="D264" s="4">
        <f t="shared" si="186"/>
        <v>12</v>
      </c>
      <c r="E264" s="1" t="s">
        <v>503</v>
      </c>
      <c r="F264" s="1">
        <v>2</v>
      </c>
      <c r="G264" s="1" t="s">
        <v>229</v>
      </c>
      <c r="I264" s="123"/>
      <c r="J264" s="124">
        <v>5.7539999999999996</v>
      </c>
      <c r="K264" s="1" t="s">
        <v>120</v>
      </c>
      <c r="L264" s="4" t="s">
        <v>15</v>
      </c>
      <c r="M264" s="23">
        <v>5.7190000000000003</v>
      </c>
      <c r="N264" s="1" t="s">
        <v>206</v>
      </c>
      <c r="P264" s="23">
        <v>6.101</v>
      </c>
      <c r="Q264" s="23">
        <v>5.8019999999999996</v>
      </c>
      <c r="R264" s="23">
        <v>5.6429999999999998</v>
      </c>
      <c r="S264" s="23">
        <v>5.3680000000000003</v>
      </c>
      <c r="T264" s="23">
        <v>6.0460000000000003</v>
      </c>
      <c r="U264" s="23">
        <v>5.9749999999999996</v>
      </c>
      <c r="V264" s="23">
        <v>5.8250000000000002</v>
      </c>
      <c r="W264" s="23">
        <v>5.8040000000000003</v>
      </c>
      <c r="X264" s="23">
        <v>5.7779999999999996</v>
      </c>
      <c r="Y264" s="23">
        <v>5.7720000000000002</v>
      </c>
      <c r="Z264" s="45"/>
      <c r="AA264" s="45"/>
      <c r="AB264" s="45"/>
      <c r="AC264" s="45"/>
      <c r="AD264" s="45"/>
      <c r="AE264" s="45"/>
      <c r="AF264" s="45"/>
      <c r="AH264" s="1">
        <f t="shared" si="168"/>
        <v>0.34700000000000042</v>
      </c>
      <c r="AI264" s="1">
        <f t="shared" si="170"/>
        <v>4.8000000000000043E-2</v>
      </c>
      <c r="AJ264" s="1">
        <f t="shared" si="171"/>
        <v>-0.11099999999999977</v>
      </c>
      <c r="AK264" s="1">
        <f t="shared" si="172"/>
        <v>-0.38599999999999923</v>
      </c>
      <c r="AL264" s="1">
        <f t="shared" si="173"/>
        <v>0.2920000000000007</v>
      </c>
      <c r="AM264" s="1">
        <f t="shared" si="174"/>
        <v>0.22100000000000009</v>
      </c>
      <c r="AN264" s="1">
        <f t="shared" si="175"/>
        <v>7.1000000000000618E-2</v>
      </c>
      <c r="AO264" s="1">
        <f t="shared" si="176"/>
        <v>5.0000000000000711E-2</v>
      </c>
      <c r="AP264" s="1">
        <f t="shared" si="177"/>
        <v>2.4000000000000021E-2</v>
      </c>
      <c r="AQ264" s="1">
        <f t="shared" si="178"/>
        <v>1.8000000000000682E-2</v>
      </c>
      <c r="AR264" s="1" t="str">
        <f t="shared" si="179"/>
        <v/>
      </c>
      <c r="AS264" s="1" t="str">
        <f t="shared" si="180"/>
        <v/>
      </c>
      <c r="AT264" s="1" t="str">
        <f t="shared" si="181"/>
        <v/>
      </c>
      <c r="AU264" s="1" t="str">
        <f t="shared" si="182"/>
        <v/>
      </c>
      <c r="AV264" s="1" t="str">
        <f t="shared" si="183"/>
        <v/>
      </c>
      <c r="AW264" s="1" t="str">
        <f t="shared" si="169"/>
        <v/>
      </c>
      <c r="AX264" s="1" t="str">
        <f t="shared" si="184"/>
        <v/>
      </c>
      <c r="AZ264" s="1">
        <f t="shared" si="185"/>
        <v>0.34700000000000042</v>
      </c>
      <c r="BA264" s="1">
        <f t="shared" si="187"/>
        <v>4.8000000000000043E-2</v>
      </c>
      <c r="BB264" s="1">
        <f t="shared" si="188"/>
        <v>0.11099999999999977</v>
      </c>
      <c r="BC264" s="1">
        <f t="shared" si="189"/>
        <v>0.38599999999999923</v>
      </c>
      <c r="BD264" s="1">
        <f t="shared" si="190"/>
        <v>0.2920000000000007</v>
      </c>
      <c r="BE264" s="1">
        <f t="shared" si="191"/>
        <v>0.22100000000000009</v>
      </c>
      <c r="BF264" s="1">
        <f t="shared" si="192"/>
        <v>7.1000000000000618E-2</v>
      </c>
      <c r="BG264" s="1">
        <f t="shared" si="193"/>
        <v>5.0000000000000711E-2</v>
      </c>
      <c r="BH264" s="1">
        <f t="shared" si="194"/>
        <v>2.4000000000000021E-2</v>
      </c>
      <c r="BI264" s="1">
        <f t="shared" si="195"/>
        <v>1.8000000000000682E-2</v>
      </c>
      <c r="BJ264" s="1" t="str">
        <f t="shared" si="196"/>
        <v/>
      </c>
      <c r="BK264" s="1" t="str">
        <f t="shared" si="197"/>
        <v/>
      </c>
      <c r="BL264" s="1" t="str">
        <f t="shared" si="198"/>
        <v/>
      </c>
      <c r="BM264" s="1" t="str">
        <f t="shared" si="199"/>
        <v/>
      </c>
      <c r="BN264" s="1" t="str">
        <f t="shared" si="200"/>
        <v/>
      </c>
      <c r="BO264" s="1" t="str">
        <f t="shared" si="201"/>
        <v/>
      </c>
      <c r="BP264" s="1" t="str">
        <f t="shared" si="202"/>
        <v/>
      </c>
    </row>
    <row r="265" spans="1:68">
      <c r="A265" s="1">
        <f t="shared" si="97"/>
        <v>263</v>
      </c>
      <c r="B265" s="34"/>
      <c r="C265" s="1">
        <v>1</v>
      </c>
      <c r="D265" s="4">
        <f t="shared" si="186"/>
        <v>12</v>
      </c>
      <c r="E265" s="1" t="s">
        <v>502</v>
      </c>
      <c r="F265" s="1">
        <v>2</v>
      </c>
      <c r="G265" s="1" t="s">
        <v>16</v>
      </c>
      <c r="I265" s="1">
        <v>3.6999999999999998E-2</v>
      </c>
      <c r="J265" s="124">
        <v>5.9029999999999996</v>
      </c>
      <c r="K265" s="1" t="s">
        <v>120</v>
      </c>
      <c r="L265" s="4" t="s">
        <v>15</v>
      </c>
      <c r="M265" s="23">
        <v>5.9200000000000008</v>
      </c>
      <c r="N265" s="1" t="s">
        <v>206</v>
      </c>
      <c r="P265" s="23">
        <v>6.1779999999999999</v>
      </c>
      <c r="Q265" s="23">
        <v>5.9359999999999999</v>
      </c>
      <c r="R265" s="23">
        <v>5.8440000000000003</v>
      </c>
      <c r="S265" s="23">
        <v>5.6260000000000003</v>
      </c>
      <c r="T265" s="23">
        <v>6.1130000000000004</v>
      </c>
      <c r="U265" s="23">
        <v>6.0620000000000003</v>
      </c>
      <c r="V265" s="23">
        <v>5.9619999999999997</v>
      </c>
      <c r="W265" s="23">
        <v>5.9450000000000003</v>
      </c>
      <c r="X265" s="23">
        <v>5.92</v>
      </c>
      <c r="Y265" s="23">
        <v>5.9160000000000004</v>
      </c>
      <c r="Z265" s="45"/>
      <c r="AA265" s="45"/>
      <c r="AB265" s="45"/>
      <c r="AC265" s="45"/>
      <c r="AD265" s="45"/>
      <c r="AE265" s="45"/>
      <c r="AF265" s="45"/>
      <c r="AH265" s="1">
        <f t="shared" si="168"/>
        <v>0.27500000000000036</v>
      </c>
      <c r="AI265" s="1">
        <f t="shared" si="170"/>
        <v>3.3000000000000362E-2</v>
      </c>
      <c r="AJ265" s="1">
        <f t="shared" si="171"/>
        <v>-5.8999999999999275E-2</v>
      </c>
      <c r="AK265" s="1">
        <f t="shared" si="172"/>
        <v>-0.27699999999999925</v>
      </c>
      <c r="AL265" s="1">
        <f t="shared" si="173"/>
        <v>0.21000000000000085</v>
      </c>
      <c r="AM265" s="1">
        <f t="shared" si="174"/>
        <v>0.1590000000000007</v>
      </c>
      <c r="AN265" s="1">
        <f t="shared" si="175"/>
        <v>5.9000000000000163E-2</v>
      </c>
      <c r="AO265" s="1">
        <f t="shared" si="176"/>
        <v>4.2000000000000703E-2</v>
      </c>
      <c r="AP265" s="1">
        <f t="shared" si="177"/>
        <v>1.7000000000000348E-2</v>
      </c>
      <c r="AQ265" s="1">
        <f t="shared" si="178"/>
        <v>1.3000000000000789E-2</v>
      </c>
      <c r="AR265" s="1" t="str">
        <f t="shared" si="179"/>
        <v/>
      </c>
      <c r="AS265" s="1" t="str">
        <f t="shared" si="180"/>
        <v/>
      </c>
      <c r="AT265" s="1" t="str">
        <f t="shared" si="181"/>
        <v/>
      </c>
      <c r="AU265" s="1" t="str">
        <f t="shared" si="182"/>
        <v/>
      </c>
      <c r="AV265" s="1" t="str">
        <f t="shared" si="183"/>
        <v/>
      </c>
      <c r="AW265" s="1" t="str">
        <f t="shared" si="169"/>
        <v/>
      </c>
      <c r="AX265" s="1" t="str">
        <f t="shared" si="184"/>
        <v/>
      </c>
      <c r="AZ265" s="1">
        <f t="shared" si="185"/>
        <v>0.27500000000000036</v>
      </c>
      <c r="BA265" s="1">
        <f t="shared" si="187"/>
        <v>3.3000000000000362E-2</v>
      </c>
      <c r="BB265" s="1">
        <f t="shared" si="188"/>
        <v>5.8999999999999275E-2</v>
      </c>
      <c r="BC265" s="1">
        <f t="shared" si="189"/>
        <v>0.27699999999999925</v>
      </c>
      <c r="BD265" s="1">
        <f t="shared" si="190"/>
        <v>0.21000000000000085</v>
      </c>
      <c r="BE265" s="1">
        <f t="shared" si="191"/>
        <v>0.1590000000000007</v>
      </c>
      <c r="BF265" s="1">
        <f t="shared" si="192"/>
        <v>5.9000000000000163E-2</v>
      </c>
      <c r="BG265" s="1">
        <f t="shared" si="193"/>
        <v>4.2000000000000703E-2</v>
      </c>
      <c r="BH265" s="1">
        <f t="shared" si="194"/>
        <v>1.7000000000000348E-2</v>
      </c>
      <c r="BI265" s="1">
        <f t="shared" si="195"/>
        <v>1.3000000000000789E-2</v>
      </c>
      <c r="BJ265" s="1" t="str">
        <f t="shared" si="196"/>
        <v/>
      </c>
      <c r="BK265" s="1" t="str">
        <f t="shared" si="197"/>
        <v/>
      </c>
      <c r="BL265" s="1" t="str">
        <f t="shared" si="198"/>
        <v/>
      </c>
      <c r="BM265" s="1" t="str">
        <f t="shared" si="199"/>
        <v/>
      </c>
      <c r="BN265" s="1" t="str">
        <f t="shared" si="200"/>
        <v/>
      </c>
      <c r="BO265" s="1" t="str">
        <f t="shared" si="201"/>
        <v/>
      </c>
      <c r="BP265" s="1" t="str">
        <f t="shared" si="202"/>
        <v/>
      </c>
    </row>
    <row r="266" spans="1:68">
      <c r="A266" s="1">
        <f t="shared" si="97"/>
        <v>264</v>
      </c>
      <c r="B266" s="34"/>
      <c r="C266" s="1">
        <v>1</v>
      </c>
      <c r="D266" s="4">
        <f t="shared" si="186"/>
        <v>12</v>
      </c>
      <c r="E266" s="1" t="s">
        <v>522</v>
      </c>
      <c r="F266" s="1">
        <v>2</v>
      </c>
      <c r="G266" s="1" t="s">
        <v>229</v>
      </c>
      <c r="H266" s="1" t="s">
        <v>346</v>
      </c>
      <c r="I266" s="1" t="s">
        <v>192</v>
      </c>
      <c r="J266" s="124">
        <v>7.1059999999999999</v>
      </c>
      <c r="K266" s="1" t="s">
        <v>120</v>
      </c>
      <c r="L266" s="4" t="s">
        <v>15</v>
      </c>
      <c r="M266" s="23">
        <v>7.0619999999999994</v>
      </c>
      <c r="N266" s="1" t="s">
        <v>206</v>
      </c>
      <c r="P266" s="45"/>
      <c r="Q266" s="45"/>
      <c r="R266" s="45"/>
      <c r="S266" s="45"/>
      <c r="T266" s="45"/>
      <c r="U266" s="45"/>
      <c r="V266" s="45"/>
      <c r="W266" s="45"/>
      <c r="X266" s="23">
        <v>7.585</v>
      </c>
      <c r="Y266" s="23">
        <v>7.508</v>
      </c>
      <c r="Z266" s="45"/>
      <c r="AA266" s="45"/>
      <c r="AB266" s="45"/>
      <c r="AC266" s="45"/>
      <c r="AD266" s="45"/>
      <c r="AE266" s="45"/>
      <c r="AF266" s="45"/>
      <c r="AH266" s="1" t="str">
        <f t="shared" si="168"/>
        <v/>
      </c>
      <c r="AI266" s="1" t="str">
        <f t="shared" si="170"/>
        <v/>
      </c>
      <c r="AJ266" s="1" t="str">
        <f t="shared" si="171"/>
        <v/>
      </c>
      <c r="AK266" s="1" t="str">
        <f t="shared" si="172"/>
        <v/>
      </c>
      <c r="AL266" s="1" t="str">
        <f t="shared" si="173"/>
        <v/>
      </c>
      <c r="AM266" s="1" t="str">
        <f t="shared" si="174"/>
        <v/>
      </c>
      <c r="AN266" s="1" t="str">
        <f t="shared" si="175"/>
        <v/>
      </c>
      <c r="AO266" s="1" t="str">
        <f t="shared" si="176"/>
        <v/>
      </c>
      <c r="AP266" s="1" t="str">
        <f t="shared" si="177"/>
        <v/>
      </c>
      <c r="AQ266" s="1" t="str">
        <f t="shared" si="178"/>
        <v/>
      </c>
      <c r="AR266" s="1" t="str">
        <f t="shared" si="179"/>
        <v/>
      </c>
      <c r="AS266" s="1" t="str">
        <f t="shared" si="180"/>
        <v/>
      </c>
      <c r="AT266" s="1" t="str">
        <f t="shared" si="181"/>
        <v/>
      </c>
      <c r="AU266" s="1" t="str">
        <f t="shared" si="182"/>
        <v/>
      </c>
      <c r="AV266" s="1" t="str">
        <f t="shared" si="183"/>
        <v/>
      </c>
      <c r="AW266" s="1" t="str">
        <f t="shared" si="169"/>
        <v/>
      </c>
      <c r="AX266" s="1" t="str">
        <f t="shared" si="184"/>
        <v/>
      </c>
      <c r="AZ266" s="1" t="str">
        <f t="shared" si="185"/>
        <v/>
      </c>
      <c r="BA266" s="1" t="str">
        <f t="shared" si="187"/>
        <v/>
      </c>
      <c r="BB266" s="1" t="str">
        <f t="shared" si="188"/>
        <v/>
      </c>
      <c r="BC266" s="1" t="str">
        <f t="shared" si="189"/>
        <v/>
      </c>
      <c r="BD266" s="1" t="str">
        <f t="shared" si="190"/>
        <v/>
      </c>
      <c r="BE266" s="1" t="str">
        <f t="shared" si="191"/>
        <v/>
      </c>
      <c r="BF266" s="1" t="str">
        <f t="shared" si="192"/>
        <v/>
      </c>
      <c r="BG266" s="1" t="str">
        <f t="shared" si="193"/>
        <v/>
      </c>
      <c r="BH266" s="1" t="str">
        <f t="shared" si="194"/>
        <v/>
      </c>
      <c r="BI266" s="1" t="str">
        <f t="shared" si="195"/>
        <v/>
      </c>
      <c r="BJ266" s="1" t="str">
        <f t="shared" si="196"/>
        <v/>
      </c>
      <c r="BK266" s="1" t="str">
        <f t="shared" si="197"/>
        <v/>
      </c>
      <c r="BL266" s="1" t="str">
        <f t="shared" si="198"/>
        <v/>
      </c>
      <c r="BM266" s="1" t="str">
        <f t="shared" si="199"/>
        <v/>
      </c>
      <c r="BN266" s="1" t="str">
        <f t="shared" si="200"/>
        <v/>
      </c>
      <c r="BO266" s="1" t="str">
        <f t="shared" si="201"/>
        <v/>
      </c>
      <c r="BP266" s="1" t="str">
        <f t="shared" si="202"/>
        <v/>
      </c>
    </row>
    <row r="267" spans="1:68">
      <c r="A267" s="1">
        <f t="shared" si="97"/>
        <v>265</v>
      </c>
      <c r="B267" s="34"/>
      <c r="C267" s="1">
        <v>1</v>
      </c>
      <c r="D267" s="4">
        <f t="shared" si="186"/>
        <v>12</v>
      </c>
      <c r="E267" s="1" t="s">
        <v>502</v>
      </c>
      <c r="F267" s="1">
        <v>2</v>
      </c>
      <c r="G267" s="1" t="s">
        <v>16</v>
      </c>
      <c r="I267" s="23">
        <v>0.09</v>
      </c>
      <c r="J267" s="124">
        <v>7.375</v>
      </c>
      <c r="K267" s="1" t="s">
        <v>120</v>
      </c>
      <c r="L267" s="4" t="s">
        <v>15</v>
      </c>
      <c r="M267" s="23">
        <v>7.258</v>
      </c>
      <c r="N267" s="1" t="s">
        <v>206</v>
      </c>
      <c r="P267" s="23">
        <v>7.65</v>
      </c>
      <c r="Q267" s="23">
        <v>7.4189999999999996</v>
      </c>
      <c r="R267" s="23">
        <v>7.3</v>
      </c>
      <c r="S267" s="23">
        <v>7.0990000000000002</v>
      </c>
      <c r="T267" s="23">
        <v>7.5949999999999998</v>
      </c>
      <c r="U267" s="23">
        <v>7.5439999999999996</v>
      </c>
      <c r="V267" s="23">
        <v>7.4290000000000003</v>
      </c>
      <c r="W267" s="23">
        <v>7.4139999999999997</v>
      </c>
      <c r="X267" s="23">
        <v>7.3970000000000002</v>
      </c>
      <c r="Y267" s="23">
        <v>7.3920000000000003</v>
      </c>
      <c r="Z267" s="45"/>
      <c r="AA267" s="45"/>
      <c r="AB267" s="45"/>
      <c r="AC267" s="45"/>
      <c r="AD267" s="45"/>
      <c r="AE267" s="45"/>
      <c r="AF267" s="45"/>
      <c r="AH267" s="1">
        <f t="shared" si="168"/>
        <v>0.27500000000000036</v>
      </c>
      <c r="AI267" s="1">
        <f t="shared" si="170"/>
        <v>4.3999999999999595E-2</v>
      </c>
      <c r="AJ267" s="1">
        <f t="shared" si="171"/>
        <v>-7.5000000000000178E-2</v>
      </c>
      <c r="AK267" s="1">
        <f t="shared" si="172"/>
        <v>-0.2759999999999998</v>
      </c>
      <c r="AL267" s="1">
        <f t="shared" si="173"/>
        <v>0.21999999999999975</v>
      </c>
      <c r="AM267" s="1">
        <f t="shared" si="174"/>
        <v>0.16899999999999959</v>
      </c>
      <c r="AN267" s="1">
        <f t="shared" si="175"/>
        <v>5.400000000000027E-2</v>
      </c>
      <c r="AO267" s="1">
        <f t="shared" si="176"/>
        <v>3.8999999999999702E-2</v>
      </c>
      <c r="AP267" s="1">
        <f t="shared" si="177"/>
        <v>2.2000000000000242E-2</v>
      </c>
      <c r="AQ267" s="1">
        <f t="shared" si="178"/>
        <v>1.7000000000000348E-2</v>
      </c>
      <c r="AR267" s="1" t="str">
        <f t="shared" si="179"/>
        <v/>
      </c>
      <c r="AS267" s="1" t="str">
        <f t="shared" si="180"/>
        <v/>
      </c>
      <c r="AT267" s="1" t="str">
        <f t="shared" si="181"/>
        <v/>
      </c>
      <c r="AU267" s="1" t="str">
        <f t="shared" si="182"/>
        <v/>
      </c>
      <c r="AV267" s="1" t="str">
        <f t="shared" si="183"/>
        <v/>
      </c>
      <c r="AW267" s="1" t="str">
        <f t="shared" si="169"/>
        <v/>
      </c>
      <c r="AX267" s="1" t="str">
        <f t="shared" si="184"/>
        <v/>
      </c>
      <c r="AZ267" s="1">
        <f t="shared" si="185"/>
        <v>0.27500000000000036</v>
      </c>
      <c r="BA267" s="1">
        <f t="shared" si="187"/>
        <v>4.3999999999999595E-2</v>
      </c>
      <c r="BB267" s="1">
        <f t="shared" si="188"/>
        <v>7.5000000000000178E-2</v>
      </c>
      <c r="BC267" s="1">
        <f t="shared" si="189"/>
        <v>0.2759999999999998</v>
      </c>
      <c r="BD267" s="1">
        <f t="shared" si="190"/>
        <v>0.21999999999999975</v>
      </c>
      <c r="BE267" s="1">
        <f t="shared" si="191"/>
        <v>0.16899999999999959</v>
      </c>
      <c r="BF267" s="1">
        <f t="shared" si="192"/>
        <v>5.400000000000027E-2</v>
      </c>
      <c r="BG267" s="1">
        <f t="shared" si="193"/>
        <v>3.8999999999999702E-2</v>
      </c>
      <c r="BH267" s="1">
        <f t="shared" si="194"/>
        <v>2.2000000000000242E-2</v>
      </c>
      <c r="BI267" s="1">
        <f t="shared" si="195"/>
        <v>1.7000000000000348E-2</v>
      </c>
      <c r="BJ267" s="1" t="str">
        <f t="shared" si="196"/>
        <v/>
      </c>
      <c r="BK267" s="1" t="str">
        <f t="shared" si="197"/>
        <v/>
      </c>
      <c r="BL267" s="1" t="str">
        <f t="shared" si="198"/>
        <v/>
      </c>
      <c r="BM267" s="1" t="str">
        <f t="shared" si="199"/>
        <v/>
      </c>
      <c r="BN267" s="1" t="str">
        <f t="shared" si="200"/>
        <v/>
      </c>
      <c r="BO267" s="1" t="str">
        <f t="shared" si="201"/>
        <v/>
      </c>
      <c r="BP267" s="1" t="str">
        <f t="shared" si="202"/>
        <v/>
      </c>
    </row>
    <row r="268" spans="1:68">
      <c r="A268" s="1">
        <f t="shared" si="97"/>
        <v>266</v>
      </c>
      <c r="B268" s="34"/>
      <c r="C268" s="1">
        <v>1</v>
      </c>
      <c r="D268" s="4">
        <f t="shared" si="186"/>
        <v>12</v>
      </c>
      <c r="E268" s="1" t="s">
        <v>503</v>
      </c>
      <c r="F268" s="1">
        <v>2</v>
      </c>
      <c r="G268" s="1" t="s">
        <v>16</v>
      </c>
      <c r="I268" s="123"/>
      <c r="J268" s="124">
        <v>7.4539999999999997</v>
      </c>
      <c r="K268" s="1" t="s">
        <v>120</v>
      </c>
      <c r="L268" s="4" t="s">
        <v>15</v>
      </c>
      <c r="M268" s="23">
        <v>7.4419999999999993</v>
      </c>
      <c r="N268" s="1" t="s">
        <v>206</v>
      </c>
      <c r="P268" s="23">
        <v>7.6890000000000001</v>
      </c>
      <c r="Q268" s="23">
        <v>7.4619999999999997</v>
      </c>
      <c r="R268" s="23">
        <v>7.4059999999999997</v>
      </c>
      <c r="S268" s="23">
        <v>7.2050000000000001</v>
      </c>
      <c r="T268" s="23">
        <v>7.617</v>
      </c>
      <c r="U268" s="23">
        <v>7.57</v>
      </c>
      <c r="V268" s="23">
        <v>7.5049999999999999</v>
      </c>
      <c r="W268" s="23">
        <v>7.49</v>
      </c>
      <c r="X268" s="23">
        <v>7.4669999999999996</v>
      </c>
      <c r="Y268" s="23">
        <v>7.4630000000000001</v>
      </c>
      <c r="Z268" s="45"/>
      <c r="AA268" s="45"/>
      <c r="AB268" s="45"/>
      <c r="AC268" s="45"/>
      <c r="AD268" s="45"/>
      <c r="AE268" s="45"/>
      <c r="AF268" s="45"/>
      <c r="AH268" s="1">
        <f t="shared" si="168"/>
        <v>0.23500000000000032</v>
      </c>
      <c r="AI268" s="1">
        <f t="shared" si="170"/>
        <v>8.0000000000000071E-3</v>
      </c>
      <c r="AJ268" s="1">
        <f t="shared" si="171"/>
        <v>-4.8000000000000043E-2</v>
      </c>
      <c r="AK268" s="1">
        <f t="shared" si="172"/>
        <v>-0.24899999999999967</v>
      </c>
      <c r="AL268" s="1">
        <f t="shared" si="173"/>
        <v>0.16300000000000026</v>
      </c>
      <c r="AM268" s="1">
        <f t="shared" si="174"/>
        <v>0.11600000000000055</v>
      </c>
      <c r="AN268" s="1">
        <f t="shared" si="175"/>
        <v>5.1000000000000156E-2</v>
      </c>
      <c r="AO268" s="1">
        <f t="shared" si="176"/>
        <v>3.6000000000000476E-2</v>
      </c>
      <c r="AP268" s="1">
        <f t="shared" si="177"/>
        <v>1.2999999999999901E-2</v>
      </c>
      <c r="AQ268" s="1">
        <f t="shared" si="178"/>
        <v>9.0000000000003411E-3</v>
      </c>
      <c r="AR268" s="1" t="str">
        <f t="shared" si="179"/>
        <v/>
      </c>
      <c r="AS268" s="1" t="str">
        <f t="shared" si="180"/>
        <v/>
      </c>
      <c r="AT268" s="1" t="str">
        <f t="shared" si="181"/>
        <v/>
      </c>
      <c r="AU268" s="1" t="str">
        <f t="shared" si="182"/>
        <v/>
      </c>
      <c r="AV268" s="1" t="str">
        <f t="shared" si="183"/>
        <v/>
      </c>
      <c r="AW268" s="1" t="str">
        <f t="shared" si="169"/>
        <v/>
      </c>
      <c r="AX268" s="1" t="str">
        <f t="shared" si="184"/>
        <v/>
      </c>
      <c r="AZ268" s="1">
        <f t="shared" si="185"/>
        <v>0.23500000000000032</v>
      </c>
      <c r="BA268" s="1">
        <f t="shared" si="187"/>
        <v>8.0000000000000071E-3</v>
      </c>
      <c r="BB268" s="1">
        <f t="shared" si="188"/>
        <v>4.8000000000000043E-2</v>
      </c>
      <c r="BC268" s="1">
        <f t="shared" si="189"/>
        <v>0.24899999999999967</v>
      </c>
      <c r="BD268" s="1">
        <f t="shared" si="190"/>
        <v>0.16300000000000026</v>
      </c>
      <c r="BE268" s="1">
        <f t="shared" si="191"/>
        <v>0.11600000000000055</v>
      </c>
      <c r="BF268" s="1">
        <f t="shared" si="192"/>
        <v>5.1000000000000156E-2</v>
      </c>
      <c r="BG268" s="1">
        <f t="shared" si="193"/>
        <v>3.6000000000000476E-2</v>
      </c>
      <c r="BH268" s="1">
        <f t="shared" si="194"/>
        <v>1.2999999999999901E-2</v>
      </c>
      <c r="BI268" s="1">
        <f t="shared" si="195"/>
        <v>9.0000000000003411E-3</v>
      </c>
      <c r="BJ268" s="1" t="str">
        <f t="shared" si="196"/>
        <v/>
      </c>
      <c r="BK268" s="1" t="str">
        <f t="shared" si="197"/>
        <v/>
      </c>
      <c r="BL268" s="1" t="str">
        <f t="shared" si="198"/>
        <v/>
      </c>
      <c r="BM268" s="1" t="str">
        <f t="shared" si="199"/>
        <v/>
      </c>
      <c r="BN268" s="1" t="str">
        <f t="shared" si="200"/>
        <v/>
      </c>
      <c r="BO268" s="1" t="str">
        <f t="shared" si="201"/>
        <v/>
      </c>
      <c r="BP268" s="1" t="str">
        <f t="shared" si="202"/>
        <v/>
      </c>
    </row>
    <row r="269" spans="1:68">
      <c r="A269" s="1">
        <f t="shared" si="97"/>
        <v>267</v>
      </c>
      <c r="B269" s="34"/>
      <c r="C269" s="1">
        <v>1</v>
      </c>
      <c r="D269" s="4">
        <f t="shared" si="186"/>
        <v>12</v>
      </c>
      <c r="E269" s="1" t="s">
        <v>501</v>
      </c>
      <c r="F269" s="1">
        <v>2</v>
      </c>
      <c r="G269" s="1" t="s">
        <v>16</v>
      </c>
      <c r="I269" s="23">
        <v>7.5999999999999998E-2</v>
      </c>
      <c r="J269" s="124">
        <v>7.4779999999999998</v>
      </c>
      <c r="K269" s="1" t="s">
        <v>120</v>
      </c>
      <c r="L269" s="4" t="s">
        <v>15</v>
      </c>
      <c r="M269" s="23">
        <v>7.508</v>
      </c>
      <c r="N269" s="1" t="s">
        <v>206</v>
      </c>
      <c r="P269" s="23">
        <v>7.8310000000000004</v>
      </c>
      <c r="Q269" s="23">
        <v>7.7030000000000003</v>
      </c>
      <c r="R269" s="23">
        <v>7.3970000000000002</v>
      </c>
      <c r="S269" s="23">
        <v>7.2320000000000002</v>
      </c>
      <c r="T269" s="23">
        <v>7.7949999999999999</v>
      </c>
      <c r="U269" s="23">
        <v>7.7779999999999996</v>
      </c>
      <c r="V269" s="23">
        <v>7.7080000000000002</v>
      </c>
      <c r="W269" s="23">
        <v>7.6980000000000004</v>
      </c>
      <c r="X269" s="23">
        <v>7.617</v>
      </c>
      <c r="Y269" s="23">
        <v>7.5990000000000002</v>
      </c>
      <c r="Z269" s="45"/>
      <c r="AA269" s="45"/>
      <c r="AB269" s="45"/>
      <c r="AC269" s="45"/>
      <c r="AD269" s="45"/>
      <c r="AE269" s="45"/>
      <c r="AF269" s="45"/>
      <c r="AH269" s="1">
        <f t="shared" si="168"/>
        <v>0.35300000000000065</v>
      </c>
      <c r="AI269" s="1">
        <f t="shared" si="170"/>
        <v>0.22500000000000053</v>
      </c>
      <c r="AJ269" s="1">
        <f t="shared" si="171"/>
        <v>-8.0999999999999517E-2</v>
      </c>
      <c r="AK269" s="1">
        <f t="shared" si="172"/>
        <v>-0.24599999999999955</v>
      </c>
      <c r="AL269" s="1">
        <f t="shared" si="173"/>
        <v>0.31700000000000017</v>
      </c>
      <c r="AM269" s="1">
        <f t="shared" si="174"/>
        <v>0.29999999999999982</v>
      </c>
      <c r="AN269" s="1">
        <f t="shared" si="175"/>
        <v>0.23000000000000043</v>
      </c>
      <c r="AO269" s="1">
        <f t="shared" si="176"/>
        <v>0.22000000000000064</v>
      </c>
      <c r="AP269" s="1">
        <f t="shared" si="177"/>
        <v>0.13900000000000023</v>
      </c>
      <c r="AQ269" s="1">
        <f t="shared" si="178"/>
        <v>0.12100000000000044</v>
      </c>
      <c r="AR269" s="1" t="str">
        <f t="shared" si="179"/>
        <v/>
      </c>
      <c r="AS269" s="1" t="str">
        <f t="shared" si="180"/>
        <v/>
      </c>
      <c r="AT269" s="1" t="str">
        <f t="shared" si="181"/>
        <v/>
      </c>
      <c r="AU269" s="1" t="str">
        <f t="shared" si="182"/>
        <v/>
      </c>
      <c r="AV269" s="1" t="str">
        <f t="shared" si="183"/>
        <v/>
      </c>
      <c r="AW269" s="1" t="str">
        <f t="shared" si="169"/>
        <v/>
      </c>
      <c r="AX269" s="1" t="str">
        <f t="shared" si="184"/>
        <v/>
      </c>
      <c r="AZ269" s="1">
        <f t="shared" si="185"/>
        <v>0.35300000000000065</v>
      </c>
      <c r="BA269" s="1">
        <f t="shared" si="187"/>
        <v>0.22500000000000053</v>
      </c>
      <c r="BB269" s="1">
        <f t="shared" si="188"/>
        <v>8.0999999999999517E-2</v>
      </c>
      <c r="BC269" s="1">
        <f t="shared" si="189"/>
        <v>0.24599999999999955</v>
      </c>
      <c r="BD269" s="1">
        <f t="shared" si="190"/>
        <v>0.31700000000000017</v>
      </c>
      <c r="BE269" s="1">
        <f t="shared" si="191"/>
        <v>0.29999999999999982</v>
      </c>
      <c r="BF269" s="1">
        <f t="shared" si="192"/>
        <v>0.23000000000000043</v>
      </c>
      <c r="BG269" s="1">
        <f t="shared" si="193"/>
        <v>0.22000000000000064</v>
      </c>
      <c r="BH269" s="1">
        <f t="shared" si="194"/>
        <v>0.13900000000000023</v>
      </c>
      <c r="BI269" s="1">
        <f t="shared" si="195"/>
        <v>0.12100000000000044</v>
      </c>
      <c r="BJ269" s="1" t="str">
        <f t="shared" si="196"/>
        <v/>
      </c>
      <c r="BK269" s="1" t="str">
        <f t="shared" si="197"/>
        <v/>
      </c>
      <c r="BL269" s="1" t="str">
        <f t="shared" si="198"/>
        <v/>
      </c>
      <c r="BM269" s="1" t="str">
        <f t="shared" si="199"/>
        <v/>
      </c>
      <c r="BN269" s="1" t="str">
        <f t="shared" si="200"/>
        <v/>
      </c>
      <c r="BO269" s="1" t="str">
        <f t="shared" si="201"/>
        <v/>
      </c>
      <c r="BP269" s="1" t="str">
        <f t="shared" si="202"/>
        <v/>
      </c>
    </row>
    <row r="270" spans="1:68">
      <c r="A270" s="1">
        <f t="shared" si="97"/>
        <v>268</v>
      </c>
      <c r="B270" s="34"/>
      <c r="C270" s="1">
        <v>1</v>
      </c>
      <c r="D270" s="4">
        <f t="shared" si="186"/>
        <v>12</v>
      </c>
      <c r="E270" s="1" t="s">
        <v>501</v>
      </c>
      <c r="F270" s="1">
        <v>2</v>
      </c>
      <c r="G270" s="1" t="s">
        <v>16</v>
      </c>
      <c r="I270" s="23">
        <v>6.0999999999999999E-2</v>
      </c>
      <c r="J270" s="124">
        <v>7.7050000000000001</v>
      </c>
      <c r="K270" s="1" t="s">
        <v>120</v>
      </c>
      <c r="L270" s="4" t="s">
        <v>15</v>
      </c>
      <c r="M270" s="23">
        <v>7.6209999999999996</v>
      </c>
      <c r="N270" s="1" t="s">
        <v>206</v>
      </c>
      <c r="P270" s="23">
        <v>7.9880000000000004</v>
      </c>
      <c r="Q270" s="23">
        <v>7.7679999999999998</v>
      </c>
      <c r="R270" s="23">
        <v>7.6379999999999999</v>
      </c>
      <c r="S270" s="23">
        <v>7.4530000000000003</v>
      </c>
      <c r="T270" s="23">
        <v>7.9459999999999997</v>
      </c>
      <c r="U270" s="23">
        <v>7.9420000000000002</v>
      </c>
      <c r="V270" s="23">
        <v>7.7859999999999996</v>
      </c>
      <c r="W270" s="23">
        <v>7.77</v>
      </c>
      <c r="X270" s="23">
        <v>7.7249999999999996</v>
      </c>
      <c r="Y270" s="23">
        <v>7.7190000000000003</v>
      </c>
      <c r="Z270" s="45"/>
      <c r="AA270" s="45"/>
      <c r="AB270" s="45"/>
      <c r="AC270" s="45"/>
      <c r="AD270" s="45"/>
      <c r="AE270" s="45"/>
      <c r="AF270" s="45"/>
      <c r="AH270" s="1">
        <f t="shared" si="168"/>
        <v>0.28300000000000036</v>
      </c>
      <c r="AI270" s="1">
        <f t="shared" si="170"/>
        <v>6.2999999999999723E-2</v>
      </c>
      <c r="AJ270" s="1">
        <f t="shared" si="171"/>
        <v>-6.7000000000000171E-2</v>
      </c>
      <c r="AK270" s="1">
        <f t="shared" si="172"/>
        <v>-0.25199999999999978</v>
      </c>
      <c r="AL270" s="1">
        <f t="shared" si="173"/>
        <v>0.24099999999999966</v>
      </c>
      <c r="AM270" s="1">
        <f t="shared" si="174"/>
        <v>0.2370000000000001</v>
      </c>
      <c r="AN270" s="1">
        <f t="shared" si="175"/>
        <v>8.0999999999999517E-2</v>
      </c>
      <c r="AO270" s="1">
        <f t="shared" si="176"/>
        <v>6.4999999999999503E-2</v>
      </c>
      <c r="AP270" s="1">
        <f t="shared" si="177"/>
        <v>1.9999999999999574E-2</v>
      </c>
      <c r="AQ270" s="1">
        <f t="shared" si="178"/>
        <v>1.4000000000000234E-2</v>
      </c>
      <c r="AR270" s="1" t="str">
        <f t="shared" si="179"/>
        <v/>
      </c>
      <c r="AS270" s="1" t="str">
        <f t="shared" si="180"/>
        <v/>
      </c>
      <c r="AT270" s="1" t="str">
        <f t="shared" si="181"/>
        <v/>
      </c>
      <c r="AU270" s="1" t="str">
        <f t="shared" si="182"/>
        <v/>
      </c>
      <c r="AV270" s="1" t="str">
        <f t="shared" si="183"/>
        <v/>
      </c>
      <c r="AW270" s="1" t="str">
        <f t="shared" si="169"/>
        <v/>
      </c>
      <c r="AX270" s="1" t="str">
        <f t="shared" si="184"/>
        <v/>
      </c>
      <c r="AZ270" s="1">
        <f t="shared" si="185"/>
        <v>0.28300000000000036</v>
      </c>
      <c r="BA270" s="1">
        <f t="shared" si="187"/>
        <v>6.2999999999999723E-2</v>
      </c>
      <c r="BB270" s="1">
        <f t="shared" si="188"/>
        <v>6.7000000000000171E-2</v>
      </c>
      <c r="BC270" s="1">
        <f t="shared" si="189"/>
        <v>0.25199999999999978</v>
      </c>
      <c r="BD270" s="1">
        <f t="shared" si="190"/>
        <v>0.24099999999999966</v>
      </c>
      <c r="BE270" s="1">
        <f t="shared" si="191"/>
        <v>0.2370000000000001</v>
      </c>
      <c r="BF270" s="1">
        <f t="shared" si="192"/>
        <v>8.0999999999999517E-2</v>
      </c>
      <c r="BG270" s="1">
        <f t="shared" si="193"/>
        <v>6.4999999999999503E-2</v>
      </c>
      <c r="BH270" s="1">
        <f t="shared" si="194"/>
        <v>1.9999999999999574E-2</v>
      </c>
      <c r="BI270" s="1">
        <f t="shared" si="195"/>
        <v>1.4000000000000234E-2</v>
      </c>
      <c r="BJ270" s="1" t="str">
        <f t="shared" si="196"/>
        <v/>
      </c>
      <c r="BK270" s="1" t="str">
        <f t="shared" si="197"/>
        <v/>
      </c>
      <c r="BL270" s="1" t="str">
        <f t="shared" si="198"/>
        <v/>
      </c>
      <c r="BM270" s="1" t="str">
        <f t="shared" si="199"/>
        <v/>
      </c>
      <c r="BN270" s="1" t="str">
        <f t="shared" si="200"/>
        <v/>
      </c>
      <c r="BO270" s="1" t="str">
        <f t="shared" si="201"/>
        <v/>
      </c>
      <c r="BP270" s="1" t="str">
        <f t="shared" si="202"/>
        <v/>
      </c>
    </row>
    <row r="271" spans="1:68">
      <c r="A271" s="1">
        <f t="shared" si="97"/>
        <v>269</v>
      </c>
      <c r="B271" s="34"/>
      <c r="C271" s="1">
        <v>1</v>
      </c>
      <c r="D271" s="4">
        <f t="shared" si="186"/>
        <v>12</v>
      </c>
      <c r="E271" s="1" t="s">
        <v>504</v>
      </c>
      <c r="F271" s="1">
        <v>4</v>
      </c>
      <c r="G271" s="1" t="s">
        <v>229</v>
      </c>
      <c r="I271" s="123"/>
      <c r="J271" s="124">
        <v>6.1609999999999996</v>
      </c>
      <c r="K271" s="1" t="s">
        <v>120</v>
      </c>
      <c r="L271" s="4" t="s">
        <v>15</v>
      </c>
      <c r="M271" s="23">
        <v>6.1479999999999997</v>
      </c>
      <c r="N271" s="1" t="s">
        <v>206</v>
      </c>
      <c r="P271" s="23">
        <v>6.4980000000000002</v>
      </c>
      <c r="Q271" s="23">
        <v>6.492</v>
      </c>
      <c r="R271" s="23">
        <v>5.9450000000000003</v>
      </c>
      <c r="S271" s="23">
        <v>5.601</v>
      </c>
      <c r="T271" s="23">
        <v>6.4870000000000001</v>
      </c>
      <c r="U271" s="23">
        <v>6.4880000000000004</v>
      </c>
      <c r="V271" s="23">
        <v>6.3970000000000002</v>
      </c>
      <c r="W271" s="23">
        <v>6.3819999999999997</v>
      </c>
      <c r="X271" s="23">
        <v>6.3239999999999998</v>
      </c>
      <c r="Y271" s="23">
        <v>6.3029999999999999</v>
      </c>
      <c r="Z271" s="45"/>
      <c r="AA271" s="45"/>
      <c r="AB271" s="45"/>
      <c r="AC271" s="45"/>
      <c r="AD271" s="45"/>
      <c r="AE271" s="45"/>
      <c r="AF271" s="45"/>
      <c r="AH271" s="1">
        <f t="shared" si="168"/>
        <v>0.33700000000000063</v>
      </c>
      <c r="AI271" s="1">
        <f t="shared" si="170"/>
        <v>0.33100000000000041</v>
      </c>
      <c r="AJ271" s="1">
        <f t="shared" si="171"/>
        <v>-0.2159999999999993</v>
      </c>
      <c r="AK271" s="1">
        <f t="shared" si="172"/>
        <v>-0.55999999999999961</v>
      </c>
      <c r="AL271" s="1">
        <f t="shared" si="173"/>
        <v>0.32600000000000051</v>
      </c>
      <c r="AM271" s="1">
        <f t="shared" si="174"/>
        <v>0.32700000000000085</v>
      </c>
      <c r="AN271" s="1">
        <f t="shared" si="175"/>
        <v>0.23600000000000065</v>
      </c>
      <c r="AO271" s="1">
        <f t="shared" si="176"/>
        <v>0.22100000000000009</v>
      </c>
      <c r="AP271" s="1">
        <f t="shared" si="177"/>
        <v>0.16300000000000026</v>
      </c>
      <c r="AQ271" s="1">
        <f t="shared" si="178"/>
        <v>0.14200000000000035</v>
      </c>
      <c r="AR271" s="1" t="str">
        <f t="shared" si="179"/>
        <v/>
      </c>
      <c r="AS271" s="1" t="str">
        <f t="shared" si="180"/>
        <v/>
      </c>
      <c r="AT271" s="1" t="str">
        <f t="shared" si="181"/>
        <v/>
      </c>
      <c r="AU271" s="1" t="str">
        <f t="shared" si="182"/>
        <v/>
      </c>
      <c r="AV271" s="1" t="str">
        <f t="shared" si="183"/>
        <v/>
      </c>
      <c r="AW271" s="1" t="str">
        <f t="shared" si="169"/>
        <v/>
      </c>
      <c r="AX271" s="1" t="str">
        <f t="shared" si="184"/>
        <v/>
      </c>
      <c r="AZ271" s="1">
        <f t="shared" si="185"/>
        <v>0.33700000000000063</v>
      </c>
      <c r="BA271" s="1">
        <f t="shared" si="187"/>
        <v>0.33100000000000041</v>
      </c>
      <c r="BB271" s="1">
        <f t="shared" si="188"/>
        <v>0.2159999999999993</v>
      </c>
      <c r="BC271" s="1">
        <f t="shared" si="189"/>
        <v>0.55999999999999961</v>
      </c>
      <c r="BD271" s="1">
        <f t="shared" si="190"/>
        <v>0.32600000000000051</v>
      </c>
      <c r="BE271" s="1">
        <f t="shared" si="191"/>
        <v>0.32700000000000085</v>
      </c>
      <c r="BF271" s="1">
        <f t="shared" si="192"/>
        <v>0.23600000000000065</v>
      </c>
      <c r="BG271" s="1">
        <f t="shared" si="193"/>
        <v>0.22100000000000009</v>
      </c>
      <c r="BH271" s="1">
        <f t="shared" si="194"/>
        <v>0.16300000000000026</v>
      </c>
      <c r="BI271" s="1">
        <f t="shared" si="195"/>
        <v>0.14200000000000035</v>
      </c>
      <c r="BJ271" s="1" t="str">
        <f t="shared" si="196"/>
        <v/>
      </c>
      <c r="BK271" s="1" t="str">
        <f t="shared" si="197"/>
        <v/>
      </c>
      <c r="BL271" s="1" t="str">
        <f t="shared" si="198"/>
        <v/>
      </c>
      <c r="BM271" s="1" t="str">
        <f t="shared" si="199"/>
        <v/>
      </c>
      <c r="BN271" s="1" t="str">
        <f t="shared" si="200"/>
        <v/>
      </c>
      <c r="BO271" s="1" t="str">
        <f t="shared" si="201"/>
        <v/>
      </c>
      <c r="BP271" s="1" t="str">
        <f t="shared" si="202"/>
        <v/>
      </c>
    </row>
    <row r="272" spans="1:68">
      <c r="A272" s="1">
        <f t="shared" si="97"/>
        <v>270</v>
      </c>
      <c r="B272" s="34"/>
      <c r="C272" s="1">
        <v>1</v>
      </c>
      <c r="D272" s="4">
        <f t="shared" si="186"/>
        <v>12</v>
      </c>
      <c r="E272" s="1" t="s">
        <v>527</v>
      </c>
      <c r="F272" s="1">
        <v>4</v>
      </c>
      <c r="G272" s="1" t="s">
        <v>16</v>
      </c>
      <c r="I272" s="123"/>
      <c r="J272" s="124">
        <v>6.9550000000000001</v>
      </c>
      <c r="K272" s="1" t="s">
        <v>120</v>
      </c>
      <c r="L272" s="4" t="s">
        <v>15</v>
      </c>
      <c r="M272" s="23">
        <v>6.9859999999999998</v>
      </c>
      <c r="N272" s="1" t="s">
        <v>206</v>
      </c>
      <c r="P272" s="23">
        <v>7.33</v>
      </c>
      <c r="Q272" s="23">
        <v>7.2569999999999997</v>
      </c>
      <c r="R272" s="23">
        <v>6.8520000000000003</v>
      </c>
      <c r="S272" s="23">
        <v>6.6130000000000004</v>
      </c>
      <c r="T272" s="23">
        <v>7.2960000000000003</v>
      </c>
      <c r="U272" s="23">
        <v>7.2809999999999997</v>
      </c>
      <c r="V272" s="23">
        <v>7.2110000000000003</v>
      </c>
      <c r="W272" s="23">
        <v>7.1989999999999998</v>
      </c>
      <c r="X272" s="45"/>
      <c r="Y272" s="23">
        <v>7.1029999999999998</v>
      </c>
      <c r="Z272" s="45"/>
      <c r="AA272" s="45"/>
      <c r="AB272" s="45"/>
      <c r="AC272" s="45"/>
      <c r="AD272" s="45"/>
      <c r="AE272" s="45"/>
      <c r="AF272" s="45"/>
      <c r="AH272" s="1">
        <f t="shared" si="168"/>
        <v>0.375</v>
      </c>
      <c r="AI272" s="1">
        <f t="shared" si="170"/>
        <v>0.3019999999999996</v>
      </c>
      <c r="AJ272" s="1">
        <f t="shared" si="171"/>
        <v>-0.10299999999999976</v>
      </c>
      <c r="AK272" s="1">
        <f t="shared" si="172"/>
        <v>-0.34199999999999964</v>
      </c>
      <c r="AL272" s="1">
        <f t="shared" si="173"/>
        <v>0.34100000000000019</v>
      </c>
      <c r="AM272" s="1">
        <f t="shared" si="174"/>
        <v>0.32599999999999962</v>
      </c>
      <c r="AN272" s="1">
        <f t="shared" si="175"/>
        <v>0.25600000000000023</v>
      </c>
      <c r="AO272" s="1">
        <f t="shared" si="176"/>
        <v>0.24399999999999977</v>
      </c>
      <c r="AP272" s="1" t="str">
        <f t="shared" si="177"/>
        <v/>
      </c>
      <c r="AQ272" s="1">
        <f t="shared" si="178"/>
        <v>0.14799999999999969</v>
      </c>
      <c r="AR272" s="1" t="str">
        <f t="shared" si="179"/>
        <v/>
      </c>
      <c r="AS272" s="1" t="str">
        <f t="shared" si="180"/>
        <v/>
      </c>
      <c r="AT272" s="1" t="str">
        <f t="shared" si="181"/>
        <v/>
      </c>
      <c r="AU272" s="1" t="str">
        <f t="shared" si="182"/>
        <v/>
      </c>
      <c r="AV272" s="1" t="str">
        <f t="shared" si="183"/>
        <v/>
      </c>
      <c r="AW272" s="1" t="str">
        <f t="shared" si="169"/>
        <v/>
      </c>
      <c r="AX272" s="1" t="str">
        <f t="shared" si="184"/>
        <v/>
      </c>
      <c r="AZ272" s="1">
        <f t="shared" si="185"/>
        <v>0.375</v>
      </c>
      <c r="BA272" s="1">
        <f t="shared" si="187"/>
        <v>0.3019999999999996</v>
      </c>
      <c r="BB272" s="1">
        <f t="shared" si="188"/>
        <v>0.10299999999999976</v>
      </c>
      <c r="BC272" s="1">
        <f t="shared" si="189"/>
        <v>0.34199999999999964</v>
      </c>
      <c r="BD272" s="1">
        <f t="shared" si="190"/>
        <v>0.34100000000000019</v>
      </c>
      <c r="BE272" s="1">
        <f t="shared" si="191"/>
        <v>0.32599999999999962</v>
      </c>
      <c r="BF272" s="1">
        <f t="shared" si="192"/>
        <v>0.25600000000000023</v>
      </c>
      <c r="BG272" s="1">
        <f t="shared" si="193"/>
        <v>0.24399999999999977</v>
      </c>
      <c r="BH272" s="1" t="str">
        <f t="shared" si="194"/>
        <v/>
      </c>
      <c r="BI272" s="1">
        <f t="shared" si="195"/>
        <v>0.14799999999999969</v>
      </c>
      <c r="BJ272" s="1" t="str">
        <f t="shared" si="196"/>
        <v/>
      </c>
      <c r="BK272" s="1" t="str">
        <f t="shared" si="197"/>
        <v/>
      </c>
      <c r="BL272" s="1" t="str">
        <f t="shared" si="198"/>
        <v/>
      </c>
      <c r="BM272" s="1" t="str">
        <f t="shared" si="199"/>
        <v/>
      </c>
      <c r="BN272" s="1" t="str">
        <f t="shared" si="200"/>
        <v/>
      </c>
      <c r="BO272" s="1" t="str">
        <f t="shared" si="201"/>
        <v/>
      </c>
      <c r="BP272" s="1" t="str">
        <f t="shared" si="202"/>
        <v/>
      </c>
    </row>
    <row r="273" spans="1:68">
      <c r="A273" s="1">
        <f t="shared" si="97"/>
        <v>271</v>
      </c>
      <c r="B273" s="34" t="s">
        <v>543</v>
      </c>
      <c r="C273" s="1">
        <v>2</v>
      </c>
      <c r="D273" s="4">
        <f t="shared" si="186"/>
        <v>12</v>
      </c>
      <c r="E273" s="1" t="s">
        <v>544</v>
      </c>
      <c r="F273" s="1">
        <v>2</v>
      </c>
      <c r="G273" s="1" t="s">
        <v>13</v>
      </c>
      <c r="I273" s="23">
        <v>1E-3</v>
      </c>
      <c r="J273" s="124">
        <v>3.2849999999999993</v>
      </c>
      <c r="K273" s="1" t="s">
        <v>292</v>
      </c>
      <c r="L273" s="4" t="s">
        <v>15</v>
      </c>
      <c r="M273" s="23">
        <v>3.2789999999999995</v>
      </c>
      <c r="N273" s="1" t="s">
        <v>9</v>
      </c>
      <c r="P273" s="23">
        <v>4.05</v>
      </c>
      <c r="Q273" s="23">
        <v>3.3460000000000001</v>
      </c>
      <c r="R273" s="23">
        <v>3.1549999999999998</v>
      </c>
      <c r="S273" s="23">
        <v>2.8330000000000002</v>
      </c>
      <c r="T273" s="23">
        <v>3.855</v>
      </c>
      <c r="U273" s="23">
        <v>3.544</v>
      </c>
      <c r="V273" s="23">
        <v>3.5110000000000001</v>
      </c>
      <c r="W273" s="23">
        <v>3.3530000000000002</v>
      </c>
      <c r="X273" s="23">
        <v>3.3380000000000001</v>
      </c>
      <c r="Y273" s="23">
        <v>3.302</v>
      </c>
      <c r="Z273" s="126">
        <v>3.5289999999999999</v>
      </c>
      <c r="AA273" s="126">
        <v>3.4049999999999998</v>
      </c>
      <c r="AB273" s="126">
        <v>3.39</v>
      </c>
      <c r="AC273" s="126">
        <v>3.3460000000000001</v>
      </c>
      <c r="AD273" s="126">
        <v>3.3109999999999999</v>
      </c>
      <c r="AE273" s="126">
        <v>3.32</v>
      </c>
      <c r="AF273" s="126">
        <v>3.327</v>
      </c>
      <c r="AH273" s="1">
        <f t="shared" si="168"/>
        <v>0.76500000000000057</v>
      </c>
      <c r="AI273" s="1">
        <f t="shared" si="170"/>
        <v>6.1000000000000831E-2</v>
      </c>
      <c r="AJ273" s="1">
        <f t="shared" si="171"/>
        <v>-0.12999999999999945</v>
      </c>
      <c r="AK273" s="1">
        <f t="shared" si="172"/>
        <v>-0.45199999999999907</v>
      </c>
      <c r="AL273" s="1">
        <f t="shared" si="173"/>
        <v>0.57000000000000073</v>
      </c>
      <c r="AM273" s="1">
        <f t="shared" si="174"/>
        <v>0.25900000000000079</v>
      </c>
      <c r="AN273" s="1">
        <f t="shared" si="175"/>
        <v>0.22600000000000087</v>
      </c>
      <c r="AO273" s="1">
        <f t="shared" si="176"/>
        <v>6.8000000000000949E-2</v>
      </c>
      <c r="AP273" s="1">
        <f t="shared" si="177"/>
        <v>5.3000000000000824E-2</v>
      </c>
      <c r="AQ273" s="1">
        <f t="shared" si="178"/>
        <v>1.7000000000000792E-2</v>
      </c>
      <c r="AR273" s="1">
        <f t="shared" si="179"/>
        <v>0.24400000000000066</v>
      </c>
      <c r="AS273" s="1">
        <f t="shared" si="180"/>
        <v>0.12000000000000055</v>
      </c>
      <c r="AT273" s="1">
        <f t="shared" si="181"/>
        <v>0.10500000000000087</v>
      </c>
      <c r="AU273" s="1">
        <f t="shared" si="182"/>
        <v>6.1000000000000831E-2</v>
      </c>
      <c r="AV273" s="1">
        <f t="shared" si="183"/>
        <v>2.6000000000000689E-2</v>
      </c>
      <c r="AW273" s="1">
        <f t="shared" si="169"/>
        <v>3.5000000000000586E-2</v>
      </c>
      <c r="AX273" s="1">
        <f t="shared" si="184"/>
        <v>4.2000000000000703E-2</v>
      </c>
      <c r="AZ273" s="1">
        <f t="shared" si="185"/>
        <v>0.76500000000000057</v>
      </c>
      <c r="BA273" s="1">
        <f t="shared" si="187"/>
        <v>6.1000000000000831E-2</v>
      </c>
      <c r="BB273" s="1">
        <f t="shared" si="188"/>
        <v>0.12999999999999945</v>
      </c>
      <c r="BC273" s="1">
        <f t="shared" si="189"/>
        <v>0.45199999999999907</v>
      </c>
      <c r="BD273" s="1">
        <f t="shared" si="190"/>
        <v>0.57000000000000073</v>
      </c>
      <c r="BE273" s="1">
        <f t="shared" si="191"/>
        <v>0.25900000000000079</v>
      </c>
      <c r="BF273" s="1">
        <f t="shared" si="192"/>
        <v>0.22600000000000087</v>
      </c>
      <c r="BG273" s="1">
        <f t="shared" si="193"/>
        <v>6.8000000000000949E-2</v>
      </c>
      <c r="BH273" s="1">
        <f t="shared" si="194"/>
        <v>5.3000000000000824E-2</v>
      </c>
      <c r="BI273" s="1">
        <f t="shared" si="195"/>
        <v>1.7000000000000792E-2</v>
      </c>
      <c r="BJ273" s="1">
        <f t="shared" si="196"/>
        <v>0.24400000000000066</v>
      </c>
      <c r="BK273" s="1">
        <f t="shared" si="197"/>
        <v>0.12000000000000055</v>
      </c>
      <c r="BL273" s="1">
        <f t="shared" si="198"/>
        <v>0.10500000000000087</v>
      </c>
      <c r="BM273" s="1">
        <f t="shared" si="199"/>
        <v>6.1000000000000831E-2</v>
      </c>
      <c r="BN273" s="1">
        <f t="shared" si="200"/>
        <v>2.6000000000000689E-2</v>
      </c>
      <c r="BO273" s="1">
        <f t="shared" si="201"/>
        <v>3.5000000000000586E-2</v>
      </c>
      <c r="BP273" s="1">
        <f t="shared" si="202"/>
        <v>4.2000000000000703E-2</v>
      </c>
    </row>
    <row r="274" spans="1:68">
      <c r="A274" s="1">
        <f t="shared" si="97"/>
        <v>272</v>
      </c>
      <c r="B274" s="34"/>
      <c r="C274" s="1">
        <v>2</v>
      </c>
      <c r="D274" s="4">
        <f t="shared" si="186"/>
        <v>12</v>
      </c>
      <c r="E274" s="1" t="s">
        <v>544</v>
      </c>
      <c r="F274" s="1">
        <v>2</v>
      </c>
      <c r="G274" s="1" t="s">
        <v>13</v>
      </c>
      <c r="I274" s="23">
        <v>2E-3</v>
      </c>
      <c r="J274" s="124">
        <v>4.7059999999999995</v>
      </c>
      <c r="K274" s="1" t="s">
        <v>292</v>
      </c>
      <c r="L274" s="4" t="s">
        <v>15</v>
      </c>
      <c r="M274" s="23">
        <v>4.6910000000000007</v>
      </c>
      <c r="N274" s="1" t="s">
        <v>9</v>
      </c>
      <c r="P274" s="23">
        <v>5.2089999999999996</v>
      </c>
      <c r="Q274" s="23">
        <v>4.7880000000000003</v>
      </c>
      <c r="R274" s="23">
        <v>4.6609999999999996</v>
      </c>
      <c r="S274" s="23">
        <v>4.4109999999999996</v>
      </c>
      <c r="T274" s="23">
        <v>5.077</v>
      </c>
      <c r="U274" s="23">
        <v>4.8869999999999996</v>
      </c>
      <c r="V274" s="23">
        <v>4.9050000000000002</v>
      </c>
      <c r="W274" s="23">
        <v>4.8029999999999999</v>
      </c>
      <c r="X274" s="23">
        <v>4.758</v>
      </c>
      <c r="Y274" s="23">
        <v>4.734</v>
      </c>
      <c r="Z274" s="126">
        <v>5.4589999999999996</v>
      </c>
      <c r="AA274" s="126">
        <v>4.7960000000000003</v>
      </c>
      <c r="AB274" s="126">
        <v>4.9240000000000004</v>
      </c>
      <c r="AC274" s="126">
        <v>4.9139999999999997</v>
      </c>
      <c r="AD274" s="126">
        <v>4.7809999999999997</v>
      </c>
      <c r="AE274" s="126">
        <v>4.8079999999999998</v>
      </c>
      <c r="AF274" s="126">
        <v>4.859</v>
      </c>
      <c r="AH274" s="1">
        <f t="shared" si="168"/>
        <v>0.50300000000000011</v>
      </c>
      <c r="AI274" s="1">
        <f t="shared" si="170"/>
        <v>8.2000000000000739E-2</v>
      </c>
      <c r="AJ274" s="1">
        <f t="shared" si="171"/>
        <v>-4.4999999999999929E-2</v>
      </c>
      <c r="AK274" s="1">
        <f t="shared" si="172"/>
        <v>-0.29499999999999993</v>
      </c>
      <c r="AL274" s="1">
        <f t="shared" si="173"/>
        <v>0.37100000000000044</v>
      </c>
      <c r="AM274" s="1">
        <f t="shared" si="174"/>
        <v>0.18100000000000005</v>
      </c>
      <c r="AN274" s="1">
        <f t="shared" si="175"/>
        <v>0.19900000000000073</v>
      </c>
      <c r="AO274" s="1">
        <f t="shared" si="176"/>
        <v>9.7000000000000419E-2</v>
      </c>
      <c r="AP274" s="1">
        <f t="shared" si="177"/>
        <v>5.200000000000049E-2</v>
      </c>
      <c r="AQ274" s="1">
        <f t="shared" si="178"/>
        <v>2.8000000000000469E-2</v>
      </c>
      <c r="AR274" s="1">
        <f t="shared" si="179"/>
        <v>0.75300000000000011</v>
      </c>
      <c r="AS274" s="1">
        <f t="shared" si="180"/>
        <v>9.0000000000000746E-2</v>
      </c>
      <c r="AT274" s="1">
        <f t="shared" si="181"/>
        <v>0.21800000000000086</v>
      </c>
      <c r="AU274" s="1">
        <f t="shared" si="182"/>
        <v>0.20800000000000018</v>
      </c>
      <c r="AV274" s="1">
        <f t="shared" si="183"/>
        <v>7.5000000000000178E-2</v>
      </c>
      <c r="AW274" s="1">
        <f t="shared" si="169"/>
        <v>0.10200000000000031</v>
      </c>
      <c r="AX274" s="1">
        <f t="shared" si="184"/>
        <v>0.15300000000000047</v>
      </c>
      <c r="AZ274" s="1">
        <f t="shared" si="185"/>
        <v>0.50300000000000011</v>
      </c>
      <c r="BA274" s="1">
        <f t="shared" si="187"/>
        <v>8.2000000000000739E-2</v>
      </c>
      <c r="BB274" s="1">
        <f t="shared" si="188"/>
        <v>4.4999999999999929E-2</v>
      </c>
      <c r="BC274" s="1">
        <f t="shared" si="189"/>
        <v>0.29499999999999993</v>
      </c>
      <c r="BD274" s="1">
        <f t="shared" si="190"/>
        <v>0.37100000000000044</v>
      </c>
      <c r="BE274" s="1">
        <f t="shared" si="191"/>
        <v>0.18100000000000005</v>
      </c>
      <c r="BF274" s="1">
        <f t="shared" si="192"/>
        <v>0.19900000000000073</v>
      </c>
      <c r="BG274" s="1">
        <f t="shared" si="193"/>
        <v>9.7000000000000419E-2</v>
      </c>
      <c r="BH274" s="1">
        <f t="shared" si="194"/>
        <v>5.200000000000049E-2</v>
      </c>
      <c r="BI274" s="1">
        <f t="shared" si="195"/>
        <v>2.8000000000000469E-2</v>
      </c>
      <c r="BJ274" s="1">
        <f t="shared" si="196"/>
        <v>0.75300000000000011</v>
      </c>
      <c r="BK274" s="1">
        <f t="shared" si="197"/>
        <v>9.0000000000000746E-2</v>
      </c>
      <c r="BL274" s="1">
        <f t="shared" si="198"/>
        <v>0.21800000000000086</v>
      </c>
      <c r="BM274" s="1">
        <f t="shared" si="199"/>
        <v>0.20800000000000018</v>
      </c>
      <c r="BN274" s="1">
        <f t="shared" si="200"/>
        <v>7.5000000000000178E-2</v>
      </c>
      <c r="BO274" s="1">
        <f t="shared" si="201"/>
        <v>0.10200000000000031</v>
      </c>
      <c r="BP274" s="1">
        <f t="shared" si="202"/>
        <v>0.15300000000000047</v>
      </c>
    </row>
    <row r="275" spans="1:68">
      <c r="A275" s="1">
        <f t="shared" si="97"/>
        <v>273</v>
      </c>
      <c r="B275" s="34"/>
      <c r="C275" s="1">
        <v>2</v>
      </c>
      <c r="D275" s="4">
        <f t="shared" si="186"/>
        <v>12</v>
      </c>
      <c r="E275" s="1" t="s">
        <v>546</v>
      </c>
      <c r="F275" s="1">
        <v>2</v>
      </c>
      <c r="G275" s="1" t="s">
        <v>13</v>
      </c>
      <c r="H275" s="1" t="s">
        <v>346</v>
      </c>
      <c r="I275" s="1" t="s">
        <v>192</v>
      </c>
      <c r="J275" s="61">
        <v>5.6429999999999998</v>
      </c>
      <c r="K275" s="1" t="s">
        <v>292</v>
      </c>
      <c r="L275" s="10" t="s">
        <v>128</v>
      </c>
      <c r="M275" s="36"/>
      <c r="N275" s="36"/>
      <c r="P275" s="45"/>
      <c r="Q275" s="45"/>
      <c r="R275" s="23">
        <v>3.7919999999999998</v>
      </c>
      <c r="S275" s="23">
        <v>3.5750000000000002</v>
      </c>
      <c r="T275" s="45"/>
      <c r="U275" s="45"/>
      <c r="V275" s="45"/>
      <c r="W275" s="45"/>
      <c r="X275" s="23">
        <v>6.2240000000000002</v>
      </c>
      <c r="Y275" s="23">
        <v>6.1749999999999998</v>
      </c>
      <c r="Z275" s="126">
        <v>5.9080000000000004</v>
      </c>
      <c r="AA275" s="126">
        <v>5.484</v>
      </c>
      <c r="AB275" s="126">
        <v>5.6630000000000003</v>
      </c>
      <c r="AC275" s="126">
        <v>5.7</v>
      </c>
      <c r="AD275" s="126">
        <v>5.665</v>
      </c>
      <c r="AE275" s="126">
        <v>5.5990000000000002</v>
      </c>
      <c r="AF275" s="126">
        <v>5.6449999999999996</v>
      </c>
      <c r="AH275" s="1" t="str">
        <f t="shared" si="168"/>
        <v/>
      </c>
      <c r="AI275" s="1" t="str">
        <f t="shared" si="170"/>
        <v/>
      </c>
      <c r="AJ275" s="1" t="str">
        <f t="shared" si="171"/>
        <v/>
      </c>
      <c r="AK275" s="1" t="str">
        <f t="shared" si="172"/>
        <v/>
      </c>
      <c r="AL275" s="1" t="str">
        <f t="shared" si="173"/>
        <v/>
      </c>
      <c r="AM275" s="1" t="str">
        <f t="shared" si="174"/>
        <v/>
      </c>
      <c r="AN275" s="1" t="str">
        <f t="shared" si="175"/>
        <v/>
      </c>
      <c r="AO275" s="1" t="str">
        <f t="shared" si="176"/>
        <v/>
      </c>
      <c r="AP275" s="1" t="str">
        <f t="shared" si="177"/>
        <v/>
      </c>
      <c r="AQ275" s="1" t="str">
        <f t="shared" si="178"/>
        <v/>
      </c>
      <c r="AR275" s="1" t="str">
        <f t="shared" si="179"/>
        <v/>
      </c>
      <c r="AS275" s="1" t="str">
        <f t="shared" si="180"/>
        <v/>
      </c>
      <c r="AT275" s="1" t="str">
        <f t="shared" si="181"/>
        <v/>
      </c>
      <c r="AU275" s="1" t="str">
        <f t="shared" si="182"/>
        <v/>
      </c>
      <c r="AV275" s="1" t="str">
        <f t="shared" si="183"/>
        <v/>
      </c>
      <c r="AW275" s="1" t="str">
        <f t="shared" si="169"/>
        <v/>
      </c>
      <c r="AX275" s="1" t="str">
        <f t="shared" si="184"/>
        <v/>
      </c>
      <c r="AZ275" s="1" t="str">
        <f t="shared" si="185"/>
        <v/>
      </c>
      <c r="BA275" s="1" t="str">
        <f t="shared" si="187"/>
        <v/>
      </c>
      <c r="BB275" s="1" t="str">
        <f t="shared" si="188"/>
        <v/>
      </c>
      <c r="BC275" s="1" t="str">
        <f t="shared" si="189"/>
        <v/>
      </c>
      <c r="BD275" s="1" t="str">
        <f t="shared" si="190"/>
        <v/>
      </c>
      <c r="BE275" s="1" t="str">
        <f t="shared" si="191"/>
        <v/>
      </c>
      <c r="BF275" s="1" t="str">
        <f t="shared" si="192"/>
        <v/>
      </c>
      <c r="BG275" s="1" t="str">
        <f t="shared" si="193"/>
        <v/>
      </c>
      <c r="BH275" s="1" t="str">
        <f t="shared" si="194"/>
        <v/>
      </c>
      <c r="BI275" s="1" t="str">
        <f t="shared" si="195"/>
        <v/>
      </c>
      <c r="BJ275" s="1" t="str">
        <f t="shared" si="196"/>
        <v/>
      </c>
      <c r="BK275" s="1" t="str">
        <f t="shared" si="197"/>
        <v/>
      </c>
      <c r="BL275" s="1" t="str">
        <f t="shared" si="198"/>
        <v/>
      </c>
      <c r="BM275" s="1" t="str">
        <f t="shared" si="199"/>
        <v/>
      </c>
      <c r="BN275" s="1" t="str">
        <f t="shared" si="200"/>
        <v/>
      </c>
      <c r="BO275" s="1" t="str">
        <f t="shared" si="201"/>
        <v/>
      </c>
      <c r="BP275" s="1" t="str">
        <f t="shared" si="202"/>
        <v/>
      </c>
    </row>
    <row r="276" spans="1:68">
      <c r="A276" s="1">
        <f t="shared" si="97"/>
        <v>274</v>
      </c>
      <c r="B276" s="34"/>
      <c r="C276" s="1">
        <v>2</v>
      </c>
      <c r="D276" s="4">
        <f t="shared" si="186"/>
        <v>12</v>
      </c>
      <c r="E276" s="1" t="s">
        <v>546</v>
      </c>
      <c r="F276" s="1">
        <v>2</v>
      </c>
      <c r="G276" s="1" t="s">
        <v>16</v>
      </c>
      <c r="I276" s="23">
        <v>6.0000000000000001E-3</v>
      </c>
      <c r="J276" s="124">
        <v>6.1990000000000007</v>
      </c>
      <c r="K276" s="1" t="s">
        <v>292</v>
      </c>
      <c r="L276" s="4" t="s">
        <v>15</v>
      </c>
      <c r="M276" s="23">
        <v>6.2040000000000006</v>
      </c>
      <c r="N276" s="1" t="s">
        <v>9</v>
      </c>
      <c r="P276" s="23">
        <v>6.625</v>
      </c>
      <c r="Q276" s="23">
        <v>6.327</v>
      </c>
      <c r="R276" s="23">
        <v>6.3840000000000003</v>
      </c>
      <c r="S276" s="23">
        <v>6.0730000000000004</v>
      </c>
      <c r="T276" s="23">
        <v>6.4610000000000003</v>
      </c>
      <c r="U276" s="23">
        <v>6.3150000000000004</v>
      </c>
      <c r="V276" s="23">
        <v>6.3769999999999998</v>
      </c>
      <c r="W276" s="23">
        <v>6.3209999999999997</v>
      </c>
      <c r="X276" s="23">
        <v>6.335</v>
      </c>
      <c r="Y276" s="23">
        <v>6.2370000000000001</v>
      </c>
      <c r="Z276" s="126">
        <v>5.7889999999999997</v>
      </c>
      <c r="AA276" s="126">
        <v>6.1959999999999997</v>
      </c>
      <c r="AB276" s="126">
        <v>6.1879999999999997</v>
      </c>
      <c r="AC276" s="126">
        <v>6.1580000000000004</v>
      </c>
      <c r="AD276" s="126">
        <v>6.1609999999999996</v>
      </c>
      <c r="AE276" s="126">
        <v>6.18</v>
      </c>
      <c r="AF276" s="126">
        <v>6.1790000000000003</v>
      </c>
      <c r="AH276" s="1">
        <f t="shared" si="168"/>
        <v>0.42599999999999927</v>
      </c>
      <c r="AI276" s="1">
        <f t="shared" si="170"/>
        <v>0.12799999999999923</v>
      </c>
      <c r="AJ276" s="1">
        <f t="shared" si="171"/>
        <v>0.18499999999999961</v>
      </c>
      <c r="AK276" s="1">
        <f t="shared" si="172"/>
        <v>-0.12600000000000033</v>
      </c>
      <c r="AL276" s="1">
        <f t="shared" si="173"/>
        <v>0.26199999999999957</v>
      </c>
      <c r="AM276" s="1">
        <f t="shared" si="174"/>
        <v>0.11599999999999966</v>
      </c>
      <c r="AN276" s="1">
        <f t="shared" si="175"/>
        <v>0.17799999999999905</v>
      </c>
      <c r="AO276" s="1">
        <f t="shared" si="176"/>
        <v>0.121999999999999</v>
      </c>
      <c r="AP276" s="1">
        <f t="shared" si="177"/>
        <v>0.13599999999999923</v>
      </c>
      <c r="AQ276" s="1">
        <f t="shared" si="178"/>
        <v>3.7999999999999368E-2</v>
      </c>
      <c r="AR276" s="1">
        <f t="shared" si="179"/>
        <v>-0.41000000000000103</v>
      </c>
      <c r="AS276" s="1">
        <f t="shared" si="180"/>
        <v>-3.0000000000010019E-3</v>
      </c>
      <c r="AT276" s="1">
        <f t="shared" si="181"/>
        <v>-1.1000000000001009E-2</v>
      </c>
      <c r="AU276" s="1">
        <f t="shared" si="182"/>
        <v>-4.1000000000000369E-2</v>
      </c>
      <c r="AV276" s="1">
        <f t="shared" si="183"/>
        <v>-3.8000000000001144E-2</v>
      </c>
      <c r="AW276" s="1">
        <f t="shared" si="169"/>
        <v>-1.9000000000001016E-2</v>
      </c>
      <c r="AX276" s="1">
        <f t="shared" si="184"/>
        <v>-2.0000000000000462E-2</v>
      </c>
      <c r="AZ276" s="1">
        <f t="shared" si="185"/>
        <v>0.42599999999999927</v>
      </c>
      <c r="BA276" s="1">
        <f t="shared" si="187"/>
        <v>0.12799999999999923</v>
      </c>
      <c r="BB276" s="1">
        <f t="shared" si="188"/>
        <v>0.18499999999999961</v>
      </c>
      <c r="BC276" s="1">
        <f t="shared" si="189"/>
        <v>0.12600000000000033</v>
      </c>
      <c r="BD276" s="1">
        <f t="shared" si="190"/>
        <v>0.26199999999999957</v>
      </c>
      <c r="BE276" s="1">
        <f t="shared" si="191"/>
        <v>0.11599999999999966</v>
      </c>
      <c r="BF276" s="1">
        <f t="shared" si="192"/>
        <v>0.17799999999999905</v>
      </c>
      <c r="BG276" s="1">
        <f t="shared" si="193"/>
        <v>0.121999999999999</v>
      </c>
      <c r="BH276" s="1">
        <f t="shared" si="194"/>
        <v>0.13599999999999923</v>
      </c>
      <c r="BI276" s="1">
        <f t="shared" si="195"/>
        <v>3.7999999999999368E-2</v>
      </c>
      <c r="BJ276" s="1">
        <f t="shared" si="196"/>
        <v>0.41000000000000103</v>
      </c>
      <c r="BK276" s="1">
        <f t="shared" si="197"/>
        <v>3.0000000000010019E-3</v>
      </c>
      <c r="BL276" s="1">
        <f t="shared" si="198"/>
        <v>1.1000000000001009E-2</v>
      </c>
      <c r="BM276" s="1">
        <f t="shared" si="199"/>
        <v>4.1000000000000369E-2</v>
      </c>
      <c r="BN276" s="1">
        <f t="shared" si="200"/>
        <v>3.8000000000001144E-2</v>
      </c>
      <c r="BO276" s="1">
        <f t="shared" si="201"/>
        <v>1.9000000000001016E-2</v>
      </c>
      <c r="BP276" s="1">
        <f t="shared" si="202"/>
        <v>2.0000000000000462E-2</v>
      </c>
    </row>
    <row r="277" spans="1:68">
      <c r="A277" s="1">
        <f t="shared" si="97"/>
        <v>275</v>
      </c>
      <c r="B277" s="34"/>
      <c r="C277" s="1">
        <v>2</v>
      </c>
      <c r="D277" s="4">
        <f t="shared" si="186"/>
        <v>12</v>
      </c>
      <c r="E277" s="1" t="s">
        <v>546</v>
      </c>
      <c r="F277" s="1">
        <v>2</v>
      </c>
      <c r="G277" s="1" t="s">
        <v>16</v>
      </c>
      <c r="I277" s="23">
        <v>1.2999999999999999E-2</v>
      </c>
      <c r="J277" s="124">
        <v>6.7769999999999984</v>
      </c>
      <c r="K277" s="1" t="s">
        <v>292</v>
      </c>
      <c r="L277" s="4" t="s">
        <v>15</v>
      </c>
      <c r="M277" s="23">
        <v>6.7879999999999985</v>
      </c>
      <c r="N277" s="1" t="s">
        <v>9</v>
      </c>
      <c r="P277" s="23">
        <v>7.2210000000000001</v>
      </c>
      <c r="Q277" s="23">
        <v>6.9009999999999998</v>
      </c>
      <c r="R277" s="23">
        <v>6.9740000000000002</v>
      </c>
      <c r="S277" s="23">
        <v>6.6639999999999997</v>
      </c>
      <c r="T277" s="23">
        <v>7.0410000000000004</v>
      </c>
      <c r="U277" s="23">
        <v>6.8879999999999999</v>
      </c>
      <c r="V277" s="23">
        <v>6.9669999999999996</v>
      </c>
      <c r="W277" s="23">
        <v>6.91</v>
      </c>
      <c r="X277" s="23">
        <v>6.8140000000000001</v>
      </c>
      <c r="Y277" s="23">
        <v>6.7889999999999997</v>
      </c>
      <c r="Z277" s="126">
        <v>6.2969999999999997</v>
      </c>
      <c r="AA277" s="126">
        <v>6.202</v>
      </c>
      <c r="AB277" s="126">
        <v>6.3780000000000001</v>
      </c>
      <c r="AC277" s="126">
        <v>6.399</v>
      </c>
      <c r="AD277" s="126">
        <v>6.335</v>
      </c>
      <c r="AE277" s="126">
        <v>6.3310000000000004</v>
      </c>
      <c r="AF277" s="126">
        <v>6.3739999999999997</v>
      </c>
      <c r="AH277" s="1">
        <f t="shared" si="168"/>
        <v>0.44400000000000173</v>
      </c>
      <c r="AI277" s="1">
        <f t="shared" si="170"/>
        <v>0.12400000000000144</v>
      </c>
      <c r="AJ277" s="1">
        <f t="shared" si="171"/>
        <v>0.19700000000000184</v>
      </c>
      <c r="AK277" s="1">
        <f t="shared" si="172"/>
        <v>-0.11299999999999866</v>
      </c>
      <c r="AL277" s="1">
        <f t="shared" si="173"/>
        <v>0.26400000000000201</v>
      </c>
      <c r="AM277" s="1">
        <f t="shared" si="174"/>
        <v>0.11100000000000154</v>
      </c>
      <c r="AN277" s="1">
        <f t="shared" si="175"/>
        <v>0.19000000000000128</v>
      </c>
      <c r="AO277" s="1">
        <f t="shared" si="176"/>
        <v>0.13300000000000178</v>
      </c>
      <c r="AP277" s="1">
        <f t="shared" si="177"/>
        <v>3.7000000000001698E-2</v>
      </c>
      <c r="AQ277" s="1">
        <f t="shared" si="178"/>
        <v>1.2000000000001343E-2</v>
      </c>
      <c r="AR277" s="1">
        <f t="shared" si="179"/>
        <v>-0.47999999999999865</v>
      </c>
      <c r="AS277" s="1">
        <f t="shared" si="180"/>
        <v>-0.5749999999999984</v>
      </c>
      <c r="AT277" s="1">
        <f t="shared" si="181"/>
        <v>-0.39899999999999824</v>
      </c>
      <c r="AU277" s="1">
        <f t="shared" si="182"/>
        <v>-0.37799999999999834</v>
      </c>
      <c r="AV277" s="1">
        <f t="shared" si="183"/>
        <v>-0.44199999999999839</v>
      </c>
      <c r="AW277" s="1">
        <f t="shared" si="169"/>
        <v>-0.44599999999999795</v>
      </c>
      <c r="AX277" s="1">
        <f t="shared" si="184"/>
        <v>-0.40299999999999869</v>
      </c>
      <c r="AZ277" s="1">
        <f t="shared" si="185"/>
        <v>0.44400000000000173</v>
      </c>
      <c r="BA277" s="1">
        <f t="shared" si="187"/>
        <v>0.12400000000000144</v>
      </c>
      <c r="BB277" s="1">
        <f t="shared" si="188"/>
        <v>0.19700000000000184</v>
      </c>
      <c r="BC277" s="1">
        <f t="shared" si="189"/>
        <v>0.11299999999999866</v>
      </c>
      <c r="BD277" s="1">
        <f t="shared" si="190"/>
        <v>0.26400000000000201</v>
      </c>
      <c r="BE277" s="1">
        <f t="shared" si="191"/>
        <v>0.11100000000000154</v>
      </c>
      <c r="BF277" s="1">
        <f t="shared" si="192"/>
        <v>0.19000000000000128</v>
      </c>
      <c r="BG277" s="1">
        <f t="shared" si="193"/>
        <v>0.13300000000000178</v>
      </c>
      <c r="BH277" s="1">
        <f t="shared" si="194"/>
        <v>3.7000000000001698E-2</v>
      </c>
      <c r="BI277" s="1">
        <f t="shared" si="195"/>
        <v>1.2000000000001343E-2</v>
      </c>
      <c r="BJ277" s="1">
        <f t="shared" si="196"/>
        <v>0.47999999999999865</v>
      </c>
      <c r="BK277" s="1">
        <f t="shared" si="197"/>
        <v>0.5749999999999984</v>
      </c>
      <c r="BL277" s="1">
        <f t="shared" si="198"/>
        <v>0.39899999999999824</v>
      </c>
      <c r="BM277" s="1">
        <f t="shared" si="199"/>
        <v>0.37799999999999834</v>
      </c>
      <c r="BN277" s="1">
        <f t="shared" si="200"/>
        <v>0.44199999999999839</v>
      </c>
      <c r="BO277" s="1">
        <f t="shared" si="201"/>
        <v>0.44599999999999795</v>
      </c>
      <c r="BP277" s="1">
        <f t="shared" si="202"/>
        <v>0.40299999999999869</v>
      </c>
    </row>
    <row r="278" spans="1:68">
      <c r="A278" s="1">
        <f t="shared" si="97"/>
        <v>276</v>
      </c>
      <c r="B278" s="34"/>
      <c r="C278" s="1">
        <v>2</v>
      </c>
      <c r="D278" s="4">
        <f t="shared" si="186"/>
        <v>12</v>
      </c>
      <c r="E278" s="1" t="s">
        <v>546</v>
      </c>
      <c r="F278" s="1">
        <v>2</v>
      </c>
      <c r="G278" s="1" t="s">
        <v>16</v>
      </c>
      <c r="I278" s="23">
        <v>6.9000000000000006E-2</v>
      </c>
      <c r="J278" s="124">
        <v>7.0390000000000015</v>
      </c>
      <c r="K278" s="1" t="s">
        <v>292</v>
      </c>
      <c r="L278" s="4" t="s">
        <v>15</v>
      </c>
      <c r="M278" s="23">
        <v>7.035000000000001</v>
      </c>
      <c r="N278" s="1" t="s">
        <v>9</v>
      </c>
      <c r="P278" s="23">
        <v>7.4379999999999997</v>
      </c>
      <c r="Q278" s="23">
        <v>7.1319999999999997</v>
      </c>
      <c r="R278" s="23">
        <v>7.2229999999999999</v>
      </c>
      <c r="S278" s="23">
        <v>6.9160000000000004</v>
      </c>
      <c r="T278" s="23">
        <v>7.2640000000000002</v>
      </c>
      <c r="U278" s="23">
        <v>7.1180000000000003</v>
      </c>
      <c r="V278" s="23">
        <v>7.2089999999999996</v>
      </c>
      <c r="W278" s="37">
        <v>7.1520000000000001</v>
      </c>
      <c r="X278" s="37">
        <v>7.0739999999999998</v>
      </c>
      <c r="Y278" s="37">
        <v>7.05</v>
      </c>
      <c r="Z278" s="126">
        <v>6.1779999999999999</v>
      </c>
      <c r="AA278" s="126">
        <v>6.7290000000000001</v>
      </c>
      <c r="AB278" s="126">
        <v>6.6980000000000004</v>
      </c>
      <c r="AC278" s="126">
        <v>6.6740000000000004</v>
      </c>
      <c r="AD278" s="126">
        <v>6.6980000000000004</v>
      </c>
      <c r="AE278" s="126">
        <v>6.7149999999999999</v>
      </c>
      <c r="AF278" s="126">
        <v>6.7060000000000004</v>
      </c>
      <c r="AH278" s="1">
        <f t="shared" si="168"/>
        <v>0.39899999999999824</v>
      </c>
      <c r="AI278" s="1">
        <f t="shared" si="170"/>
        <v>9.2999999999998195E-2</v>
      </c>
      <c r="AJ278" s="1">
        <f t="shared" si="171"/>
        <v>0.18399999999999839</v>
      </c>
      <c r="AK278" s="1">
        <f t="shared" si="172"/>
        <v>-0.12300000000000111</v>
      </c>
      <c r="AL278" s="1">
        <f t="shared" si="173"/>
        <v>0.22499999999999876</v>
      </c>
      <c r="AM278" s="1">
        <f t="shared" si="174"/>
        <v>7.8999999999998849E-2</v>
      </c>
      <c r="AN278" s="1">
        <f t="shared" si="175"/>
        <v>0.16999999999999815</v>
      </c>
      <c r="AO278" s="1">
        <f t="shared" si="176"/>
        <v>0.11299999999999866</v>
      </c>
      <c r="AP278" s="1">
        <f t="shared" si="177"/>
        <v>3.4999999999998366E-2</v>
      </c>
      <c r="AQ278" s="1">
        <f t="shared" si="178"/>
        <v>1.0999999999998344E-2</v>
      </c>
      <c r="AR278" s="1">
        <f t="shared" si="179"/>
        <v>-0.86100000000000154</v>
      </c>
      <c r="AS278" s="1">
        <f t="shared" si="180"/>
        <v>-0.31000000000000139</v>
      </c>
      <c r="AT278" s="1">
        <f t="shared" si="181"/>
        <v>-0.34100000000000108</v>
      </c>
      <c r="AU278" s="1">
        <f t="shared" si="182"/>
        <v>-0.3650000000000011</v>
      </c>
      <c r="AV278" s="1">
        <f t="shared" si="183"/>
        <v>-0.34100000000000108</v>
      </c>
      <c r="AW278" s="1">
        <f t="shared" si="169"/>
        <v>-0.32400000000000162</v>
      </c>
      <c r="AX278" s="1">
        <f t="shared" si="184"/>
        <v>-0.33300000000000107</v>
      </c>
      <c r="AZ278" s="1">
        <f t="shared" si="185"/>
        <v>0.39899999999999824</v>
      </c>
      <c r="BA278" s="1">
        <f t="shared" si="187"/>
        <v>9.2999999999998195E-2</v>
      </c>
      <c r="BB278" s="1">
        <f t="shared" si="188"/>
        <v>0.18399999999999839</v>
      </c>
      <c r="BC278" s="1">
        <f t="shared" si="189"/>
        <v>0.12300000000000111</v>
      </c>
      <c r="BD278" s="1">
        <f t="shared" si="190"/>
        <v>0.22499999999999876</v>
      </c>
      <c r="BE278" s="1">
        <f t="shared" si="191"/>
        <v>7.8999999999998849E-2</v>
      </c>
      <c r="BF278" s="1">
        <f t="shared" si="192"/>
        <v>0.16999999999999815</v>
      </c>
      <c r="BG278" s="1">
        <f t="shared" si="193"/>
        <v>0.11299999999999866</v>
      </c>
      <c r="BH278" s="1">
        <f t="shared" si="194"/>
        <v>3.4999999999998366E-2</v>
      </c>
      <c r="BI278" s="1">
        <f t="shared" si="195"/>
        <v>1.0999999999998344E-2</v>
      </c>
      <c r="BJ278" s="1">
        <f t="shared" si="196"/>
        <v>0.86100000000000154</v>
      </c>
      <c r="BK278" s="1">
        <f t="shared" si="197"/>
        <v>0.31000000000000139</v>
      </c>
      <c r="BL278" s="1">
        <f t="shared" si="198"/>
        <v>0.34100000000000108</v>
      </c>
      <c r="BM278" s="1">
        <f t="shared" si="199"/>
        <v>0.3650000000000011</v>
      </c>
      <c r="BN278" s="1">
        <f t="shared" si="200"/>
        <v>0.34100000000000108</v>
      </c>
      <c r="BO278" s="1">
        <f t="shared" si="201"/>
        <v>0.32400000000000162</v>
      </c>
      <c r="BP278" s="1">
        <f t="shared" si="202"/>
        <v>0.33300000000000107</v>
      </c>
    </row>
    <row r="279" spans="1:68">
      <c r="A279" s="1">
        <f t="shared" si="97"/>
        <v>277</v>
      </c>
      <c r="B279" s="34"/>
      <c r="C279" s="1">
        <v>2</v>
      </c>
      <c r="D279" s="4">
        <f t="shared" si="186"/>
        <v>12</v>
      </c>
      <c r="E279" s="1" t="s">
        <v>546</v>
      </c>
      <c r="F279" s="1">
        <v>2</v>
      </c>
      <c r="G279" s="1" t="s">
        <v>13</v>
      </c>
      <c r="I279" s="23">
        <v>0.01</v>
      </c>
      <c r="J279" s="124">
        <v>7.4710000000000001</v>
      </c>
      <c r="K279" s="1" t="s">
        <v>292</v>
      </c>
      <c r="L279" s="4" t="s">
        <v>15</v>
      </c>
      <c r="M279" s="23">
        <v>7.4710000000000001</v>
      </c>
      <c r="N279" s="1" t="s">
        <v>9</v>
      </c>
      <c r="P279" s="23">
        <v>8.173</v>
      </c>
      <c r="Q279" s="23">
        <v>7.6210000000000004</v>
      </c>
      <c r="R279" s="23">
        <v>7.5</v>
      </c>
      <c r="S279" s="23">
        <v>7.3550000000000004</v>
      </c>
      <c r="T279" s="23">
        <v>7.8380000000000001</v>
      </c>
      <c r="U279" s="23">
        <v>7.6920000000000002</v>
      </c>
      <c r="V279" s="23">
        <v>7.6989999999999998</v>
      </c>
      <c r="W279" s="37">
        <v>7.633</v>
      </c>
      <c r="X279" s="45"/>
      <c r="Y279" s="45"/>
      <c r="Z279" s="126">
        <v>8.1579999999999995</v>
      </c>
      <c r="AA279" s="126">
        <v>7.641</v>
      </c>
      <c r="AB279" s="126">
        <v>7.694</v>
      </c>
      <c r="AC279" s="126">
        <v>7.7110000000000003</v>
      </c>
      <c r="AD279" s="126">
        <v>7.6289999999999996</v>
      </c>
      <c r="AE279" s="126">
        <v>7.6390000000000002</v>
      </c>
      <c r="AF279" s="126">
        <v>7.6619999999999999</v>
      </c>
      <c r="AH279" s="1">
        <f t="shared" si="168"/>
        <v>0.70199999999999996</v>
      </c>
      <c r="AI279" s="1">
        <f t="shared" si="170"/>
        <v>0.15000000000000036</v>
      </c>
      <c r="AJ279" s="1">
        <f t="shared" si="171"/>
        <v>2.8999999999999915E-2</v>
      </c>
      <c r="AK279" s="1">
        <f t="shared" si="172"/>
        <v>-0.11599999999999966</v>
      </c>
      <c r="AL279" s="1">
        <f t="shared" si="173"/>
        <v>0.36699999999999999</v>
      </c>
      <c r="AM279" s="1">
        <f t="shared" si="174"/>
        <v>0.22100000000000009</v>
      </c>
      <c r="AN279" s="1">
        <f t="shared" si="175"/>
        <v>0.22799999999999976</v>
      </c>
      <c r="AO279" s="1">
        <f t="shared" si="176"/>
        <v>0.16199999999999992</v>
      </c>
      <c r="AP279" s="1" t="str">
        <f t="shared" si="177"/>
        <v/>
      </c>
      <c r="AQ279" s="1" t="str">
        <f t="shared" si="178"/>
        <v/>
      </c>
      <c r="AR279" s="1">
        <f t="shared" si="179"/>
        <v>0.68699999999999939</v>
      </c>
      <c r="AS279" s="1">
        <f t="shared" si="180"/>
        <v>0.16999999999999993</v>
      </c>
      <c r="AT279" s="1">
        <f t="shared" si="181"/>
        <v>0.22299999999999986</v>
      </c>
      <c r="AU279" s="1">
        <f t="shared" si="182"/>
        <v>0.24000000000000021</v>
      </c>
      <c r="AV279" s="1">
        <f t="shared" si="183"/>
        <v>0.15799999999999947</v>
      </c>
      <c r="AW279" s="1">
        <f t="shared" si="169"/>
        <v>0.16800000000000015</v>
      </c>
      <c r="AX279" s="1">
        <f t="shared" si="184"/>
        <v>0.19099999999999984</v>
      </c>
      <c r="AZ279" s="1">
        <f t="shared" si="185"/>
        <v>0.70199999999999996</v>
      </c>
      <c r="BA279" s="1">
        <f t="shared" si="187"/>
        <v>0.15000000000000036</v>
      </c>
      <c r="BB279" s="1">
        <f t="shared" si="188"/>
        <v>2.8999999999999915E-2</v>
      </c>
      <c r="BC279" s="1">
        <f t="shared" si="189"/>
        <v>0.11599999999999966</v>
      </c>
      <c r="BD279" s="1">
        <f t="shared" si="190"/>
        <v>0.36699999999999999</v>
      </c>
      <c r="BE279" s="1">
        <f t="shared" si="191"/>
        <v>0.22100000000000009</v>
      </c>
      <c r="BF279" s="1">
        <f t="shared" si="192"/>
        <v>0.22799999999999976</v>
      </c>
      <c r="BG279" s="1">
        <f t="shared" si="193"/>
        <v>0.16199999999999992</v>
      </c>
      <c r="BH279" s="1" t="str">
        <f t="shared" si="194"/>
        <v/>
      </c>
      <c r="BI279" s="1" t="str">
        <f t="shared" si="195"/>
        <v/>
      </c>
      <c r="BJ279" s="1">
        <f t="shared" si="196"/>
        <v>0.68699999999999939</v>
      </c>
      <c r="BK279" s="1">
        <f t="shared" si="197"/>
        <v>0.16999999999999993</v>
      </c>
      <c r="BL279" s="1">
        <f t="shared" si="198"/>
        <v>0.22299999999999986</v>
      </c>
      <c r="BM279" s="1">
        <f t="shared" si="199"/>
        <v>0.24000000000000021</v>
      </c>
      <c r="BN279" s="1">
        <f t="shared" si="200"/>
        <v>0.15799999999999947</v>
      </c>
      <c r="BO279" s="1">
        <f t="shared" si="201"/>
        <v>0.16800000000000015</v>
      </c>
      <c r="BP279" s="1">
        <f t="shared" si="202"/>
        <v>0.19099999999999984</v>
      </c>
    </row>
    <row r="280" spans="1:68">
      <c r="A280" s="1">
        <f t="shared" si="97"/>
        <v>278</v>
      </c>
      <c r="B280" s="34"/>
      <c r="C280" s="1">
        <v>2</v>
      </c>
      <c r="D280" s="4">
        <f t="shared" si="186"/>
        <v>12</v>
      </c>
      <c r="E280" s="1" t="s">
        <v>544</v>
      </c>
      <c r="F280" s="1">
        <v>2</v>
      </c>
      <c r="G280" s="1" t="s">
        <v>16</v>
      </c>
      <c r="I280" s="23">
        <v>3.7999999999999999E-2</v>
      </c>
      <c r="J280" s="61">
        <v>7.5649999999999986</v>
      </c>
      <c r="K280" s="1" t="s">
        <v>292</v>
      </c>
      <c r="L280" s="10" t="s">
        <v>128</v>
      </c>
      <c r="M280" s="36"/>
      <c r="N280" s="36"/>
      <c r="P280" s="23">
        <v>7.7690000000000001</v>
      </c>
      <c r="Q280" s="23">
        <v>7.79</v>
      </c>
      <c r="R280" s="23">
        <v>7.327</v>
      </c>
      <c r="S280" s="45"/>
      <c r="T280" s="23">
        <v>8.0310000000000006</v>
      </c>
      <c r="U280" s="23">
        <v>7.7649999999999997</v>
      </c>
      <c r="V280" s="23">
        <v>7.8330000000000002</v>
      </c>
      <c r="W280" s="23">
        <v>7.806</v>
      </c>
      <c r="X280" s="23">
        <v>7.6929999999999996</v>
      </c>
      <c r="Y280" s="23">
        <v>7.6680000000000001</v>
      </c>
      <c r="Z280" s="126">
        <v>7.1120000000000001</v>
      </c>
      <c r="AA280" s="126">
        <v>7.4089999999999998</v>
      </c>
      <c r="AB280" s="126">
        <v>7.58</v>
      </c>
      <c r="AC280" s="126">
        <v>7.58</v>
      </c>
      <c r="AD280" s="126">
        <v>7.5579999999999998</v>
      </c>
      <c r="AE280" s="126">
        <v>7.5339999999999998</v>
      </c>
      <c r="AF280" s="127">
        <v>7.57</v>
      </c>
      <c r="AH280" s="1" t="str">
        <f t="shared" si="168"/>
        <v/>
      </c>
      <c r="AI280" s="1" t="str">
        <f t="shared" si="170"/>
        <v/>
      </c>
      <c r="AJ280" s="1" t="str">
        <f t="shared" si="171"/>
        <v/>
      </c>
      <c r="AK280" s="1" t="str">
        <f t="shared" si="172"/>
        <v/>
      </c>
      <c r="AL280" s="1" t="str">
        <f t="shared" si="173"/>
        <v/>
      </c>
      <c r="AM280" s="1" t="str">
        <f t="shared" si="174"/>
        <v/>
      </c>
      <c r="AN280" s="1" t="str">
        <f t="shared" si="175"/>
        <v/>
      </c>
      <c r="AO280" s="1" t="str">
        <f t="shared" si="176"/>
        <v/>
      </c>
      <c r="AP280" s="1" t="str">
        <f t="shared" si="177"/>
        <v/>
      </c>
      <c r="AQ280" s="1" t="str">
        <f t="shared" si="178"/>
        <v/>
      </c>
      <c r="AR280" s="1" t="str">
        <f t="shared" si="179"/>
        <v/>
      </c>
      <c r="AS280" s="1" t="str">
        <f t="shared" si="180"/>
        <v/>
      </c>
      <c r="AT280" s="1" t="str">
        <f t="shared" si="181"/>
        <v/>
      </c>
      <c r="AU280" s="1" t="str">
        <f t="shared" si="182"/>
        <v/>
      </c>
      <c r="AV280" s="1" t="str">
        <f t="shared" si="183"/>
        <v/>
      </c>
      <c r="AW280" s="1" t="str">
        <f t="shared" si="169"/>
        <v/>
      </c>
      <c r="AX280" s="1" t="str">
        <f t="shared" si="184"/>
        <v/>
      </c>
      <c r="AZ280" s="1" t="str">
        <f t="shared" si="185"/>
        <v/>
      </c>
      <c r="BA280" s="1" t="str">
        <f t="shared" si="187"/>
        <v/>
      </c>
      <c r="BB280" s="1" t="str">
        <f t="shared" si="188"/>
        <v/>
      </c>
      <c r="BC280" s="1" t="str">
        <f t="shared" si="189"/>
        <v/>
      </c>
      <c r="BD280" s="1" t="str">
        <f t="shared" si="190"/>
        <v/>
      </c>
      <c r="BE280" s="1" t="str">
        <f t="shared" si="191"/>
        <v/>
      </c>
      <c r="BF280" s="1" t="str">
        <f t="shared" si="192"/>
        <v/>
      </c>
      <c r="BG280" s="1" t="str">
        <f t="shared" si="193"/>
        <v/>
      </c>
      <c r="BH280" s="1" t="str">
        <f t="shared" si="194"/>
        <v/>
      </c>
      <c r="BI280" s="1" t="str">
        <f t="shared" si="195"/>
        <v/>
      </c>
      <c r="BJ280" s="1" t="str">
        <f t="shared" si="196"/>
        <v/>
      </c>
      <c r="BK280" s="1" t="str">
        <f t="shared" si="197"/>
        <v/>
      </c>
      <c r="BL280" s="1" t="str">
        <f t="shared" si="198"/>
        <v/>
      </c>
      <c r="BM280" s="1" t="str">
        <f t="shared" si="199"/>
        <v/>
      </c>
      <c r="BN280" s="1" t="str">
        <f t="shared" si="200"/>
        <v/>
      </c>
      <c r="BO280" s="1" t="str">
        <f t="shared" si="201"/>
        <v/>
      </c>
      <c r="BP280" s="1" t="str">
        <f t="shared" si="202"/>
        <v/>
      </c>
    </row>
    <row r="281" spans="1:68">
      <c r="A281" s="1">
        <f t="shared" si="97"/>
        <v>279</v>
      </c>
      <c r="B281" s="34"/>
      <c r="C281" s="1">
        <v>2</v>
      </c>
      <c r="D281" s="4">
        <f t="shared" si="186"/>
        <v>12</v>
      </c>
      <c r="E281" s="1" t="s">
        <v>544</v>
      </c>
      <c r="F281" s="1">
        <v>2</v>
      </c>
      <c r="G281" s="1" t="s">
        <v>16</v>
      </c>
      <c r="I281" s="23">
        <v>2.1000000000000001E-2</v>
      </c>
      <c r="J281" s="61">
        <v>7.583999999999997</v>
      </c>
      <c r="K281" s="1" t="s">
        <v>292</v>
      </c>
      <c r="L281" s="10" t="s">
        <v>128</v>
      </c>
      <c r="M281" s="36"/>
      <c r="N281" s="36"/>
      <c r="P281" s="23">
        <v>8.0310000000000006</v>
      </c>
      <c r="Q281" s="23">
        <v>7.7030000000000003</v>
      </c>
      <c r="R281" s="23">
        <v>7.7510000000000003</v>
      </c>
      <c r="S281" s="23">
        <v>7.4370000000000003</v>
      </c>
      <c r="T281" s="23">
        <v>7.87</v>
      </c>
      <c r="U281" s="23">
        <v>7.69</v>
      </c>
      <c r="V281" s="23">
        <v>7.7439999999999998</v>
      </c>
      <c r="W281" s="23">
        <v>7.694</v>
      </c>
      <c r="X281" s="23">
        <v>7.6219999999999999</v>
      </c>
      <c r="Y281" s="23">
        <v>7.6</v>
      </c>
      <c r="Z281" s="126">
        <v>7.05</v>
      </c>
      <c r="AA281" s="126">
        <v>7.54</v>
      </c>
      <c r="AB281" s="126">
        <v>7.556</v>
      </c>
      <c r="AC281" s="126">
        <v>7.5179999999999998</v>
      </c>
      <c r="AD281" s="126">
        <v>7.516</v>
      </c>
      <c r="AE281" s="126">
        <v>7.5629999999999997</v>
      </c>
      <c r="AF281" s="127">
        <v>7.5640000000000001</v>
      </c>
      <c r="AH281" s="1" t="str">
        <f t="shared" si="168"/>
        <v/>
      </c>
      <c r="AI281" s="1" t="str">
        <f t="shared" si="170"/>
        <v/>
      </c>
      <c r="AJ281" s="1" t="str">
        <f t="shared" si="171"/>
        <v/>
      </c>
      <c r="AK281" s="1" t="str">
        <f t="shared" si="172"/>
        <v/>
      </c>
      <c r="AL281" s="1" t="str">
        <f t="shared" si="173"/>
        <v/>
      </c>
      <c r="AM281" s="1" t="str">
        <f t="shared" si="174"/>
        <v/>
      </c>
      <c r="AN281" s="1" t="str">
        <f t="shared" si="175"/>
        <v/>
      </c>
      <c r="AO281" s="1" t="str">
        <f t="shared" si="176"/>
        <v/>
      </c>
      <c r="AP281" s="1" t="str">
        <f t="shared" si="177"/>
        <v/>
      </c>
      <c r="AQ281" s="1" t="str">
        <f t="shared" si="178"/>
        <v/>
      </c>
      <c r="AR281" s="1" t="str">
        <f t="shared" si="179"/>
        <v/>
      </c>
      <c r="AS281" s="1" t="str">
        <f t="shared" si="180"/>
        <v/>
      </c>
      <c r="AT281" s="1" t="str">
        <f t="shared" si="181"/>
        <v/>
      </c>
      <c r="AU281" s="1" t="str">
        <f t="shared" si="182"/>
        <v/>
      </c>
      <c r="AV281" s="1" t="str">
        <f t="shared" si="183"/>
        <v/>
      </c>
      <c r="AW281" s="1" t="str">
        <f t="shared" si="169"/>
        <v/>
      </c>
      <c r="AX281" s="1" t="str">
        <f t="shared" si="184"/>
        <v/>
      </c>
      <c r="AZ281" s="1" t="str">
        <f t="shared" si="185"/>
        <v/>
      </c>
      <c r="BA281" s="1" t="str">
        <f t="shared" si="187"/>
        <v/>
      </c>
      <c r="BB281" s="1" t="str">
        <f t="shared" si="188"/>
        <v/>
      </c>
      <c r="BC281" s="1" t="str">
        <f t="shared" si="189"/>
        <v/>
      </c>
      <c r="BD281" s="1" t="str">
        <f t="shared" si="190"/>
        <v/>
      </c>
      <c r="BE281" s="1" t="str">
        <f t="shared" si="191"/>
        <v/>
      </c>
      <c r="BF281" s="1" t="str">
        <f t="shared" si="192"/>
        <v/>
      </c>
      <c r="BG281" s="1" t="str">
        <f t="shared" si="193"/>
        <v/>
      </c>
      <c r="BH281" s="1" t="str">
        <f t="shared" si="194"/>
        <v/>
      </c>
      <c r="BI281" s="1" t="str">
        <f t="shared" si="195"/>
        <v/>
      </c>
      <c r="BJ281" s="1" t="str">
        <f t="shared" si="196"/>
        <v/>
      </c>
      <c r="BK281" s="1" t="str">
        <f t="shared" si="197"/>
        <v/>
      </c>
      <c r="BL281" s="1" t="str">
        <f t="shared" si="198"/>
        <v/>
      </c>
      <c r="BM281" s="1" t="str">
        <f t="shared" si="199"/>
        <v/>
      </c>
      <c r="BN281" s="1" t="str">
        <f t="shared" si="200"/>
        <v/>
      </c>
      <c r="BO281" s="1" t="str">
        <f t="shared" si="201"/>
        <v/>
      </c>
      <c r="BP281" s="1" t="str">
        <f t="shared" si="202"/>
        <v/>
      </c>
    </row>
    <row r="282" spans="1:68">
      <c r="A282" s="1">
        <f t="shared" si="97"/>
        <v>280</v>
      </c>
      <c r="B282" s="34"/>
      <c r="C282" s="1">
        <v>2</v>
      </c>
      <c r="D282" s="4">
        <f t="shared" si="186"/>
        <v>12</v>
      </c>
      <c r="E282" s="1" t="s">
        <v>547</v>
      </c>
      <c r="F282" s="1">
        <v>4</v>
      </c>
      <c r="G282" s="1" t="s">
        <v>13</v>
      </c>
      <c r="I282" s="123"/>
      <c r="J282" s="124">
        <v>4.5469999999999997</v>
      </c>
      <c r="K282" s="1" t="s">
        <v>292</v>
      </c>
      <c r="L282" s="4" t="s">
        <v>15</v>
      </c>
      <c r="M282" s="23">
        <v>4.5609999999999999</v>
      </c>
      <c r="N282" s="1" t="s">
        <v>9</v>
      </c>
      <c r="P282" s="23">
        <v>5.0659999999999998</v>
      </c>
      <c r="Q282" s="23">
        <v>4.8819999999999997</v>
      </c>
      <c r="R282" s="23">
        <v>5.016</v>
      </c>
      <c r="S282" s="23">
        <v>4.8600000000000003</v>
      </c>
      <c r="T282" s="23">
        <v>4.9740000000000002</v>
      </c>
      <c r="U282" s="23">
        <v>4.9059999999999997</v>
      </c>
      <c r="V282" s="23">
        <v>4.7889999999999997</v>
      </c>
      <c r="W282" s="23">
        <v>4.7240000000000002</v>
      </c>
      <c r="X282" s="23">
        <v>4.694</v>
      </c>
      <c r="Y282" s="23">
        <v>4.6769999999999996</v>
      </c>
      <c r="Z282" s="126">
        <v>4.5090000000000003</v>
      </c>
      <c r="AA282" s="126">
        <v>4.4260000000000002</v>
      </c>
      <c r="AB282" s="126">
        <v>4.548</v>
      </c>
      <c r="AC282" s="126">
        <v>4.5709999999999997</v>
      </c>
      <c r="AD282" s="126">
        <v>4.5709999999999997</v>
      </c>
      <c r="AE282" s="126">
        <v>4.508</v>
      </c>
      <c r="AF282" s="127">
        <v>4.54</v>
      </c>
      <c r="AH282" s="1">
        <f t="shared" si="168"/>
        <v>0.51900000000000013</v>
      </c>
      <c r="AI282" s="1">
        <f t="shared" si="170"/>
        <v>0.33499999999999996</v>
      </c>
      <c r="AJ282" s="1">
        <f t="shared" si="171"/>
        <v>0.46900000000000031</v>
      </c>
      <c r="AK282" s="1">
        <f t="shared" si="172"/>
        <v>0.31300000000000061</v>
      </c>
      <c r="AL282" s="1">
        <f t="shared" si="173"/>
        <v>0.42700000000000049</v>
      </c>
      <c r="AM282" s="1">
        <f t="shared" si="174"/>
        <v>0.35899999999999999</v>
      </c>
      <c r="AN282" s="1">
        <f t="shared" si="175"/>
        <v>0.24199999999999999</v>
      </c>
      <c r="AO282" s="1">
        <f t="shared" si="176"/>
        <v>0.17700000000000049</v>
      </c>
      <c r="AP282" s="1">
        <f t="shared" si="177"/>
        <v>0.14700000000000024</v>
      </c>
      <c r="AQ282" s="1">
        <f t="shared" si="178"/>
        <v>0.12999999999999989</v>
      </c>
      <c r="AR282" s="1">
        <f t="shared" si="179"/>
        <v>-3.7999999999999368E-2</v>
      </c>
      <c r="AS282" s="1">
        <f t="shared" si="180"/>
        <v>-0.12099999999999955</v>
      </c>
      <c r="AT282" s="1">
        <f t="shared" si="181"/>
        <v>1.000000000000334E-3</v>
      </c>
      <c r="AU282" s="1">
        <f t="shared" si="182"/>
        <v>2.4000000000000021E-2</v>
      </c>
      <c r="AV282" s="1">
        <f t="shared" si="183"/>
        <v>2.4000000000000021E-2</v>
      </c>
      <c r="AW282" s="1">
        <f t="shared" si="169"/>
        <v>-3.8999999999999702E-2</v>
      </c>
      <c r="AX282" s="1">
        <f t="shared" si="184"/>
        <v>-6.9999999999996732E-3</v>
      </c>
      <c r="AZ282" s="1">
        <f t="shared" si="185"/>
        <v>0.51900000000000013</v>
      </c>
      <c r="BA282" s="1">
        <f t="shared" si="187"/>
        <v>0.33499999999999996</v>
      </c>
      <c r="BB282" s="1">
        <f t="shared" si="188"/>
        <v>0.46900000000000031</v>
      </c>
      <c r="BC282" s="1">
        <f t="shared" si="189"/>
        <v>0.31300000000000061</v>
      </c>
      <c r="BD282" s="1">
        <f t="shared" si="190"/>
        <v>0.42700000000000049</v>
      </c>
      <c r="BE282" s="1">
        <f t="shared" si="191"/>
        <v>0.35899999999999999</v>
      </c>
      <c r="BF282" s="1">
        <f t="shared" si="192"/>
        <v>0.24199999999999999</v>
      </c>
      <c r="BG282" s="1">
        <f t="shared" si="193"/>
        <v>0.17700000000000049</v>
      </c>
      <c r="BH282" s="1">
        <f t="shared" si="194"/>
        <v>0.14700000000000024</v>
      </c>
      <c r="BI282" s="1">
        <f t="shared" si="195"/>
        <v>0.12999999999999989</v>
      </c>
      <c r="BJ282" s="1">
        <f t="shared" si="196"/>
        <v>3.7999999999999368E-2</v>
      </c>
      <c r="BK282" s="1">
        <f t="shared" si="197"/>
        <v>0.12099999999999955</v>
      </c>
      <c r="BL282" s="1">
        <f t="shared" si="198"/>
        <v>1.000000000000334E-3</v>
      </c>
      <c r="BM282" s="1">
        <f t="shared" si="199"/>
        <v>2.4000000000000021E-2</v>
      </c>
      <c r="BN282" s="1">
        <f t="shared" si="200"/>
        <v>2.4000000000000021E-2</v>
      </c>
      <c r="BO282" s="1">
        <f t="shared" si="201"/>
        <v>3.8999999999999702E-2</v>
      </c>
      <c r="BP282" s="1">
        <f t="shared" si="202"/>
        <v>6.9999999999996732E-3</v>
      </c>
    </row>
    <row r="283" spans="1:68">
      <c r="A283" s="1">
        <f t="shared" si="97"/>
        <v>281</v>
      </c>
      <c r="B283" s="34"/>
      <c r="C283" s="1">
        <v>2</v>
      </c>
      <c r="D283" s="4">
        <f t="shared" si="186"/>
        <v>12</v>
      </c>
      <c r="E283" s="1" t="s">
        <v>545</v>
      </c>
      <c r="F283" s="1">
        <v>4</v>
      </c>
      <c r="G283" s="1" t="s">
        <v>16</v>
      </c>
      <c r="I283" s="123"/>
      <c r="J283" s="124">
        <v>7.4009999999999989</v>
      </c>
      <c r="K283" s="1" t="s">
        <v>292</v>
      </c>
      <c r="L283" s="4" t="s">
        <v>15</v>
      </c>
      <c r="M283" s="23">
        <v>7.4269999999999978</v>
      </c>
      <c r="N283" s="1" t="s">
        <v>9</v>
      </c>
      <c r="P283" s="23">
        <v>7.41</v>
      </c>
      <c r="Q283" s="23">
        <v>7.4249999999999998</v>
      </c>
      <c r="R283" s="23">
        <v>7.1749999999999998</v>
      </c>
      <c r="S283" s="23">
        <v>7.28</v>
      </c>
      <c r="T283" s="23">
        <v>7.3860000000000001</v>
      </c>
      <c r="U283" s="23">
        <v>7.407</v>
      </c>
      <c r="V283" s="23">
        <v>7.5190000000000001</v>
      </c>
      <c r="W283" s="23">
        <v>7.524</v>
      </c>
      <c r="X283" s="23">
        <v>7.46</v>
      </c>
      <c r="Y283" s="23">
        <v>7.4550000000000001</v>
      </c>
      <c r="Z283" s="126">
        <v>6.7510000000000003</v>
      </c>
      <c r="AA283" s="126">
        <v>7.2539999999999996</v>
      </c>
      <c r="AB283" s="126">
        <v>7.3310000000000004</v>
      </c>
      <c r="AC283" s="126">
        <v>7.319</v>
      </c>
      <c r="AD283" s="126">
        <v>7.3570000000000002</v>
      </c>
      <c r="AE283" s="126">
        <v>7.351</v>
      </c>
      <c r="AF283" s="127">
        <v>7.359</v>
      </c>
      <c r="AH283" s="1">
        <f t="shared" ref="AH283" si="203">IF((P283&lt;&gt;"")*AND($J283&lt;&gt;"")*AND($H283&lt;&gt;"GD")*AND($L283&lt;&gt;"N"),P283-$J283,"")</f>
        <v>9.0000000000012292E-3</v>
      </c>
      <c r="AI283" s="1">
        <f t="shared" si="170"/>
        <v>2.4000000000000909E-2</v>
      </c>
      <c r="AJ283" s="1">
        <f t="shared" si="171"/>
        <v>-0.22599999999999909</v>
      </c>
      <c r="AK283" s="1">
        <f t="shared" si="172"/>
        <v>-0.12099999999999866</v>
      </c>
      <c r="AL283" s="1">
        <f t="shared" si="173"/>
        <v>-1.4999999999998792E-2</v>
      </c>
      <c r="AM283" s="1">
        <f t="shared" si="174"/>
        <v>6.0000000000011156E-3</v>
      </c>
      <c r="AN283" s="1">
        <f t="shared" si="175"/>
        <v>0.11800000000000122</v>
      </c>
      <c r="AO283" s="1">
        <f t="shared" si="176"/>
        <v>0.12300000000000111</v>
      </c>
      <c r="AP283" s="1">
        <f t="shared" si="177"/>
        <v>5.9000000000001052E-2</v>
      </c>
      <c r="AQ283" s="1">
        <f t="shared" si="178"/>
        <v>5.4000000000001158E-2</v>
      </c>
      <c r="AR283" s="1">
        <f t="shared" si="179"/>
        <v>-0.64999999999999858</v>
      </c>
      <c r="AS283" s="1">
        <f t="shared" si="180"/>
        <v>-0.14699999999999935</v>
      </c>
      <c r="AT283" s="1">
        <f t="shared" si="181"/>
        <v>-6.9999999999998508E-2</v>
      </c>
      <c r="AU283" s="1">
        <f t="shared" si="182"/>
        <v>-8.1999999999998963E-2</v>
      </c>
      <c r="AV283" s="1">
        <f t="shared" si="183"/>
        <v>-4.3999999999998707E-2</v>
      </c>
      <c r="AW283" s="1">
        <f t="shared" ref="AW283" si="204">IF((AE283&lt;&gt;"")*AND($J283&lt;&gt;"")*AND($H283&lt;&gt;"GD")*AND($L283&lt;&gt;"N"),AE283-$J283,"")</f>
        <v>-4.9999999999998934E-2</v>
      </c>
      <c r="AX283" s="1">
        <f t="shared" si="184"/>
        <v>-4.1999999999998927E-2</v>
      </c>
      <c r="AZ283" s="1">
        <f t="shared" si="185"/>
        <v>9.0000000000012292E-3</v>
      </c>
      <c r="BA283" s="1">
        <f t="shared" si="187"/>
        <v>2.4000000000000909E-2</v>
      </c>
      <c r="BB283" s="1">
        <f t="shared" si="188"/>
        <v>0.22599999999999909</v>
      </c>
      <c r="BC283" s="1">
        <f t="shared" si="189"/>
        <v>0.12099999999999866</v>
      </c>
      <c r="BD283" s="1">
        <f t="shared" si="190"/>
        <v>1.4999999999998792E-2</v>
      </c>
      <c r="BE283" s="1">
        <f t="shared" si="191"/>
        <v>6.0000000000011156E-3</v>
      </c>
      <c r="BF283" s="1">
        <f t="shared" si="192"/>
        <v>0.11800000000000122</v>
      </c>
      <c r="BG283" s="1">
        <f t="shared" si="193"/>
        <v>0.12300000000000111</v>
      </c>
      <c r="BH283" s="1">
        <f t="shared" si="194"/>
        <v>5.9000000000001052E-2</v>
      </c>
      <c r="BI283" s="1">
        <f t="shared" si="195"/>
        <v>5.4000000000001158E-2</v>
      </c>
      <c r="BJ283" s="1">
        <f t="shared" si="196"/>
        <v>0.64999999999999858</v>
      </c>
      <c r="BK283" s="1">
        <f t="shared" si="197"/>
        <v>0.14699999999999935</v>
      </c>
      <c r="BL283" s="1">
        <f t="shared" si="198"/>
        <v>6.9999999999998508E-2</v>
      </c>
      <c r="BM283" s="1">
        <f t="shared" si="199"/>
        <v>8.1999999999998963E-2</v>
      </c>
      <c r="BN283" s="1">
        <f t="shared" si="200"/>
        <v>4.3999999999998707E-2</v>
      </c>
      <c r="BO283" s="1">
        <f t="shared" si="201"/>
        <v>4.9999999999998934E-2</v>
      </c>
      <c r="BP283" s="1">
        <f t="shared" si="202"/>
        <v>4.1999999999998927E-2</v>
      </c>
    </row>
    <row r="284" spans="1:68">
      <c r="F284" s="1"/>
      <c r="G284" s="1"/>
      <c r="AZ284" s="1" t="str">
        <f t="shared" ref="AZ284:BP284" si="205">AZ2</f>
        <v>U-ADC(2)</v>
      </c>
      <c r="BA284" s="1" t="str">
        <f t="shared" si="205"/>
        <v>RO-ADC(2)</v>
      </c>
      <c r="BB284" s="1" t="str">
        <f t="shared" si="205"/>
        <v>U-ADC(3)</v>
      </c>
      <c r="BC284" s="1" t="str">
        <f t="shared" si="205"/>
        <v>RO-ADC(3)</v>
      </c>
      <c r="BD284" s="1" t="str">
        <f t="shared" si="205"/>
        <v>U-CC2</v>
      </c>
      <c r="BE284" s="1" t="str">
        <f t="shared" si="205"/>
        <v>RO-CC2</v>
      </c>
      <c r="BF284" s="1" t="str">
        <f t="shared" si="205"/>
        <v>U-CCSD</v>
      </c>
      <c r="BG284" s="1" t="str">
        <f t="shared" si="205"/>
        <v>RO-CCSD</v>
      </c>
      <c r="BH284" s="1" t="str">
        <f t="shared" si="205"/>
        <v>U-CC3</v>
      </c>
      <c r="BI284" s="1" t="str">
        <f t="shared" si="205"/>
        <v>RO-CC3</v>
      </c>
      <c r="BJ284" s="1" t="str">
        <f t="shared" si="205"/>
        <v>CASSCF</v>
      </c>
      <c r="BK284" s="1" t="str">
        <f t="shared" si="205"/>
        <v>CASPT2 (No IPEA)</v>
      </c>
      <c r="BL284" s="1" t="str">
        <f t="shared" si="205"/>
        <v>CASPT2</v>
      </c>
      <c r="BM284" s="1" t="str">
        <f t="shared" si="205"/>
        <v>SC-NEVPT2</v>
      </c>
      <c r="BN284" s="1" t="str">
        <f t="shared" si="205"/>
        <v>PC-NEVPT2</v>
      </c>
      <c r="BO284" s="1" t="str">
        <f t="shared" si="205"/>
        <v>CASPT3 (No IPEA)</v>
      </c>
      <c r="BP284" s="1" t="str">
        <f t="shared" si="205"/>
        <v>CASPT3</v>
      </c>
    </row>
    <row r="285" spans="1:68">
      <c r="E285" s="18" t="s">
        <v>590</v>
      </c>
      <c r="F285">
        <f>COUNTIF(F3:F283,"=2")</f>
        <v>217</v>
      </c>
      <c r="AX285" t="s">
        <v>65</v>
      </c>
      <c r="AZ285" s="139">
        <f>COUNT(AZ3:AZ284)</f>
        <v>210</v>
      </c>
      <c r="BA285" s="139">
        <f t="shared" ref="BA285:BP285" si="206">COUNT(BA3:BA283)</f>
        <v>209</v>
      </c>
      <c r="BB285" s="139">
        <f t="shared" si="206"/>
        <v>186</v>
      </c>
      <c r="BC285" s="139">
        <f t="shared" si="206"/>
        <v>183</v>
      </c>
      <c r="BD285" s="139">
        <f t="shared" si="206"/>
        <v>207</v>
      </c>
      <c r="BE285" s="139">
        <f t="shared" si="206"/>
        <v>208</v>
      </c>
      <c r="BF285" s="139">
        <f t="shared" si="206"/>
        <v>216</v>
      </c>
      <c r="BG285" s="139">
        <f t="shared" si="206"/>
        <v>216</v>
      </c>
      <c r="BH285" s="139">
        <f t="shared" si="206"/>
        <v>212</v>
      </c>
      <c r="BI285" s="139">
        <f t="shared" si="206"/>
        <v>216</v>
      </c>
      <c r="BJ285" s="139">
        <f t="shared" si="206"/>
        <v>114</v>
      </c>
      <c r="BK285" s="139">
        <f t="shared" si="206"/>
        <v>114</v>
      </c>
      <c r="BL285" s="139">
        <f t="shared" si="206"/>
        <v>114</v>
      </c>
      <c r="BM285" s="139">
        <f t="shared" si="206"/>
        <v>114</v>
      </c>
      <c r="BN285" s="139">
        <f t="shared" si="206"/>
        <v>114</v>
      </c>
      <c r="BO285" s="139">
        <f t="shared" si="206"/>
        <v>114</v>
      </c>
      <c r="BP285" s="139">
        <f t="shared" si="206"/>
        <v>114</v>
      </c>
    </row>
    <row r="286" spans="1:68">
      <c r="E286" s="18" t="s">
        <v>591</v>
      </c>
      <c r="F286">
        <f>COUNTIF(F3:F283,"=4")</f>
        <v>64</v>
      </c>
      <c r="AX286" t="s">
        <v>1</v>
      </c>
      <c r="AZ286" s="8">
        <f>AVERAGE(AH3:AH283)</f>
        <v>0.34777619047619046</v>
      </c>
      <c r="BA286" s="8">
        <f t="shared" ref="BA286:BP286" si="207">AVERAGE(AI3:AI283)</f>
        <v>0.11852870813397133</v>
      </c>
      <c r="BB286" s="8">
        <f t="shared" si="207"/>
        <v>-5.6244623655913963E-2</v>
      </c>
      <c r="BC286" s="8">
        <f t="shared" si="207"/>
        <v>-0.27353114754098362</v>
      </c>
      <c r="BD286" s="8">
        <f t="shared" si="207"/>
        <v>0.32195410628019322</v>
      </c>
      <c r="BE286" s="8">
        <f t="shared" si="207"/>
        <v>0.28263221153846169</v>
      </c>
      <c r="BF286" s="8">
        <f t="shared" si="207"/>
        <v>0.23829861111111114</v>
      </c>
      <c r="BG286" s="8">
        <f t="shared" si="207"/>
        <v>0.20228935185185201</v>
      </c>
      <c r="BH286" s="8">
        <f t="shared" si="207"/>
        <v>7.7356132075471595E-2</v>
      </c>
      <c r="BI286" s="8">
        <f t="shared" si="207"/>
        <v>6.4928240740740772E-2</v>
      </c>
      <c r="BJ286" s="8">
        <f t="shared" si="207"/>
        <v>3.0921052631578894E-2</v>
      </c>
      <c r="BK286" s="8">
        <f t="shared" si="207"/>
        <v>-6.0929824561403535E-2</v>
      </c>
      <c r="BL286" s="8">
        <f t="shared" si="207"/>
        <v>1.6850877192982477E-2</v>
      </c>
      <c r="BM286" s="8">
        <f t="shared" si="207"/>
        <v>3.378070175438596E-2</v>
      </c>
      <c r="BN286" s="8">
        <f t="shared" si="207"/>
        <v>3.8684210526315306E-3</v>
      </c>
      <c r="BO286" s="8">
        <f t="shared" si="207"/>
        <v>4.4649122807016639E-3</v>
      </c>
      <c r="BP286" s="8">
        <f t="shared" si="207"/>
        <v>2.4982456140350828E-2</v>
      </c>
    </row>
    <row r="287" spans="1:68">
      <c r="E287" s="18"/>
      <c r="AX287" t="s">
        <v>2</v>
      </c>
      <c r="AZ287" s="8">
        <f>AVERAGE(AZ3:AZ283)</f>
        <v>0.37463333333333315</v>
      </c>
      <c r="BA287" s="8">
        <f t="shared" ref="BA287:BP287" si="208">AVERAGE(BA3:BA283)</f>
        <v>0.29875358851674627</v>
      </c>
      <c r="BB287" s="8">
        <f t="shared" si="208"/>
        <v>0.23716397849462367</v>
      </c>
      <c r="BC287" s="8">
        <f t="shared" si="208"/>
        <v>0.37423387978142075</v>
      </c>
      <c r="BD287" s="8">
        <f t="shared" si="208"/>
        <v>0.34910386473429944</v>
      </c>
      <c r="BE287" s="8">
        <f t="shared" si="208"/>
        <v>0.32626201923076931</v>
      </c>
      <c r="BF287" s="8">
        <f t="shared" si="208"/>
        <v>0.24030787037037038</v>
      </c>
      <c r="BG287" s="8">
        <f t="shared" si="208"/>
        <v>0.20519675925925943</v>
      </c>
      <c r="BH287" s="8">
        <f t="shared" si="208"/>
        <v>8.3516509433962119E-2</v>
      </c>
      <c r="BI287" s="8">
        <f t="shared" si="208"/>
        <v>7.3641203703703723E-2</v>
      </c>
      <c r="BJ287" s="8">
        <f t="shared" si="208"/>
        <v>0.34471052631578952</v>
      </c>
      <c r="BK287" s="8">
        <f t="shared" si="208"/>
        <v>0.12838596491228077</v>
      </c>
      <c r="BL287" s="8">
        <f t="shared" si="208"/>
        <v>8.1149122807017596E-2</v>
      </c>
      <c r="BM287" s="8">
        <f t="shared" si="208"/>
        <v>0.10590350877192978</v>
      </c>
      <c r="BN287" s="8">
        <f t="shared" si="208"/>
        <v>7.8587719298245595E-2</v>
      </c>
      <c r="BO287" s="8">
        <f t="shared" si="208"/>
        <v>5.835964912280707E-2</v>
      </c>
      <c r="BP287" s="8">
        <f t="shared" si="208"/>
        <v>6.8210526315789416E-2</v>
      </c>
    </row>
    <row r="288" spans="1:68">
      <c r="E288" s="18" t="s">
        <v>62</v>
      </c>
      <c r="F288">
        <f>COUNTIF(G3:G283,"=V")</f>
        <v>162</v>
      </c>
      <c r="AX288" t="s">
        <v>404</v>
      </c>
      <c r="AZ288" s="8">
        <f t="shared" ref="AZ288:BP288" si="209">STDEVA(AH$3:AH$283)</f>
        <v>0.32925979704316627</v>
      </c>
      <c r="BA288" s="8">
        <f t="shared" si="209"/>
        <v>0.34390099386538026</v>
      </c>
      <c r="BB288" s="8">
        <f t="shared" si="209"/>
        <v>0.30841651709544549</v>
      </c>
      <c r="BC288" s="8">
        <f t="shared" si="209"/>
        <v>0.36251650281142417</v>
      </c>
      <c r="BD288" s="8">
        <f t="shared" si="209"/>
        <v>0.32050355035163353</v>
      </c>
      <c r="BE288" s="8">
        <f t="shared" si="209"/>
        <v>0.32428686359001851</v>
      </c>
      <c r="BF288" s="8">
        <f t="shared" si="209"/>
        <v>0.23406281231334577</v>
      </c>
      <c r="BG288" s="8">
        <f t="shared" si="209"/>
        <v>0.21632964674015159</v>
      </c>
      <c r="BH288" s="8">
        <f t="shared" si="209"/>
        <v>0.10081271687052423</v>
      </c>
      <c r="BI288" s="8">
        <f t="shared" si="209"/>
        <v>9.2491629658793956E-2</v>
      </c>
      <c r="BJ288" s="8">
        <f t="shared" si="209"/>
        <v>0.28628665513251739</v>
      </c>
      <c r="BK288" s="8">
        <f>STDEVA(AS$3:AS$283)</f>
        <v>0.10324210087451836</v>
      </c>
      <c r="BL288" s="8">
        <f t="shared" si="209"/>
        <v>7.8594903273296782E-2</v>
      </c>
      <c r="BM288" s="8">
        <f t="shared" si="209"/>
        <v>8.8762976596297546E-2</v>
      </c>
      <c r="BN288" s="8">
        <f t="shared" si="209"/>
        <v>7.7188472881020931E-2</v>
      </c>
      <c r="BO288" s="8">
        <f t="shared" si="209"/>
        <v>6.5107850183882168E-2</v>
      </c>
      <c r="BP288" s="8">
        <f t="shared" si="209"/>
        <v>6.9944285511754745E-2</v>
      </c>
    </row>
    <row r="289" spans="5:68">
      <c r="E289" s="18" t="s">
        <v>66</v>
      </c>
      <c r="F289">
        <f>COUNTIF(G3:G283,"=R")</f>
        <v>82</v>
      </c>
      <c r="AX289" t="s">
        <v>602</v>
      </c>
      <c r="AZ289" s="8">
        <f>SQRT(SUMSQ(AZ$3:AZ$283)/AZ285)</f>
        <v>0.48470377060437164</v>
      </c>
      <c r="BA289" s="8">
        <f t="shared" ref="BA289:BP289" si="210">SQRT(SUMSQ(BA$3:BA$283)/BA285)</f>
        <v>0.41096754345122549</v>
      </c>
      <c r="BB289" s="8">
        <f t="shared" si="210"/>
        <v>0.38116464318592536</v>
      </c>
      <c r="BC289" s="8">
        <f t="shared" si="210"/>
        <v>0.49980273999559444</v>
      </c>
      <c r="BD289" s="8">
        <f t="shared" si="210"/>
        <v>0.46401065730931057</v>
      </c>
      <c r="BE289" s="8">
        <f t="shared" si="210"/>
        <v>0.44798790414431428</v>
      </c>
      <c r="BF289" s="8">
        <f t="shared" si="210"/>
        <v>0.33862772325033236</v>
      </c>
      <c r="BG289" s="8">
        <f t="shared" si="210"/>
        <v>0.30351279604179959</v>
      </c>
      <c r="BH289" s="8">
        <f t="shared" si="210"/>
        <v>0.13393168756482637</v>
      </c>
      <c r="BI289" s="8">
        <f t="shared" si="210"/>
        <v>0.11970776046968158</v>
      </c>
      <c r="BJ289" s="8">
        <f t="shared" si="210"/>
        <v>0.44910274095113756</v>
      </c>
      <c r="BK289" s="8">
        <f t="shared" si="210"/>
        <v>0.16639094737521334</v>
      </c>
      <c r="BL289" s="8">
        <f t="shared" si="210"/>
        <v>0.12364128221054095</v>
      </c>
      <c r="BM289" s="8">
        <f t="shared" si="210"/>
        <v>0.14076417382124942</v>
      </c>
      <c r="BN289" s="8">
        <f t="shared" si="210"/>
        <v>0.12099546895967589</v>
      </c>
      <c r="BO289" s="8">
        <f t="shared" si="210"/>
        <v>0.10207715520151935</v>
      </c>
      <c r="BP289" s="8">
        <f t="shared" si="210"/>
        <v>0.11076615164786204</v>
      </c>
    </row>
    <row r="290" spans="5:68">
      <c r="E290" s="18" t="s">
        <v>592</v>
      </c>
      <c r="F290">
        <f>COUNTIF(G3:G283,"=M")</f>
        <v>37</v>
      </c>
    </row>
    <row r="291" spans="5:68">
      <c r="E291" s="18"/>
      <c r="AX291" t="s">
        <v>568</v>
      </c>
      <c r="AZ291" s="8">
        <f>AVERAGEIF($F$3:$F$283,"2",AH$3:AH$283)</f>
        <v>0.31971676300578045</v>
      </c>
      <c r="BA291" s="8">
        <f t="shared" ref="BA291:BP291" si="211">AVERAGEIF($F$3:$F$283,"2",AI$3:AI$283)</f>
        <v>4.7322674418604702E-2</v>
      </c>
      <c r="BB291" s="8">
        <f t="shared" si="211"/>
        <v>-3.0162337662337528E-3</v>
      </c>
      <c r="BC291" s="8">
        <f t="shared" si="211"/>
        <v>-0.26772980132450341</v>
      </c>
      <c r="BD291" s="8">
        <f t="shared" si="211"/>
        <v>0.27355294117647072</v>
      </c>
      <c r="BE291" s="8">
        <f t="shared" si="211"/>
        <v>0.22339766081871323</v>
      </c>
      <c r="BF291" s="8">
        <f t="shared" si="211"/>
        <v>0.21553089887640456</v>
      </c>
      <c r="BG291" s="8">
        <f t="shared" si="211"/>
        <v>0.17923033707865169</v>
      </c>
      <c r="BH291" s="8">
        <f t="shared" si="211"/>
        <v>5.8314606741573037E-2</v>
      </c>
      <c r="BI291" s="8">
        <f t="shared" si="211"/>
        <v>4.5109550561797766E-2</v>
      </c>
      <c r="BJ291" s="8">
        <f t="shared" si="211"/>
        <v>5.2595744680851007E-2</v>
      </c>
      <c r="BK291" s="8">
        <f t="shared" si="211"/>
        <v>-3.7744680851063861E-2</v>
      </c>
      <c r="BL291" s="8">
        <f t="shared" si="211"/>
        <v>2.622340425531916E-2</v>
      </c>
      <c r="BM291" s="8">
        <f t="shared" si="211"/>
        <v>3.3117021276595729E-2</v>
      </c>
      <c r="BN291" s="8">
        <f t="shared" si="211"/>
        <v>2.936170212765907E-3</v>
      </c>
      <c r="BO291" s="8">
        <f t="shared" si="211"/>
        <v>1.4691489361702035E-2</v>
      </c>
      <c r="BP291" s="8">
        <f t="shared" si="211"/>
        <v>3.2425531914893578E-2</v>
      </c>
    </row>
    <row r="292" spans="5:68">
      <c r="E292" s="18" t="s">
        <v>346</v>
      </c>
      <c r="F292">
        <f>COUNTIF(H3:H283,"=gd")</f>
        <v>11</v>
      </c>
      <c r="AZ292" s="8">
        <f>AVERAGEIF($F$3:$F$283,"2",AZ$3:AZ$283)</f>
        <v>0.34856069364161851</v>
      </c>
      <c r="BA292" s="8">
        <f t="shared" ref="BA292:BP292" si="212">AVERAGEIF($F$3:$F$283,"2",BA$3:BA$283)</f>
        <v>0.25508430232558149</v>
      </c>
      <c r="BB292" s="8">
        <f t="shared" si="212"/>
        <v>0.2003993506493506</v>
      </c>
      <c r="BC292" s="8">
        <f t="shared" si="212"/>
        <v>0.35458145695364252</v>
      </c>
      <c r="BD292" s="8">
        <f t="shared" si="212"/>
        <v>0.30578823529411753</v>
      </c>
      <c r="BE292" s="8">
        <f t="shared" si="212"/>
        <v>0.27476023391812865</v>
      </c>
      <c r="BF292" s="8">
        <f t="shared" si="212"/>
        <v>0.21796910112359558</v>
      </c>
      <c r="BG292" s="8">
        <f t="shared" si="212"/>
        <v>0.18275842696629213</v>
      </c>
      <c r="BH292" s="8">
        <f t="shared" si="212"/>
        <v>6.5651685393258399E-2</v>
      </c>
      <c r="BI292" s="8">
        <f t="shared" si="212"/>
        <v>5.5682584269662924E-2</v>
      </c>
      <c r="BJ292" s="8">
        <f t="shared" si="212"/>
        <v>0.35278723404255324</v>
      </c>
      <c r="BK292" s="8">
        <f t="shared" si="212"/>
        <v>0.11955319148936175</v>
      </c>
      <c r="BL292" s="8">
        <f t="shared" si="212"/>
        <v>8.7840425531914942E-2</v>
      </c>
      <c r="BM292" s="8">
        <f t="shared" si="212"/>
        <v>0.10843617021276591</v>
      </c>
      <c r="BN292" s="8">
        <f t="shared" si="212"/>
        <v>8.282978723404251E-2</v>
      </c>
      <c r="BO292" s="8">
        <f t="shared" si="212"/>
        <v>6.1265957446808531E-2</v>
      </c>
      <c r="BP292" s="8">
        <f t="shared" si="212"/>
        <v>7.4382978723404186E-2</v>
      </c>
    </row>
    <row r="293" spans="5:68">
      <c r="E293" s="18" t="s">
        <v>345</v>
      </c>
      <c r="F293">
        <f>COUNTIF(H3:H283,"=pd")</f>
        <v>21</v>
      </c>
      <c r="AX293" t="s">
        <v>569</v>
      </c>
      <c r="AZ293" s="8">
        <f>AVERAGEIF($F$3:$F$283,"4",AH$3:AH$283)</f>
        <v>0.47897297297297303</v>
      </c>
      <c r="BA293" s="8">
        <f t="shared" ref="BA293:BP293" si="213">AVERAGEIF($F$3:$F$283,"4",AI$3:AI$283)</f>
        <v>0.44954054054054049</v>
      </c>
      <c r="BB293" s="8">
        <f t="shared" si="213"/>
        <v>-0.31240624999999989</v>
      </c>
      <c r="BC293" s="8">
        <f t="shared" si="213"/>
        <v>-0.30090624999999988</v>
      </c>
      <c r="BD293" s="8">
        <f t="shared" si="213"/>
        <v>0.54433783783783773</v>
      </c>
      <c r="BE293" s="8">
        <f t="shared" si="213"/>
        <v>0.55639189189189187</v>
      </c>
      <c r="BF293" s="8">
        <f t="shared" si="213"/>
        <v>0.34494736842105267</v>
      </c>
      <c r="BG293" s="8">
        <f t="shared" si="213"/>
        <v>0.31030263157894727</v>
      </c>
      <c r="BH293" s="8">
        <f t="shared" si="213"/>
        <v>0.17704411764705877</v>
      </c>
      <c r="BI293" s="8">
        <f t="shared" si="213"/>
        <v>0.15776315789473683</v>
      </c>
      <c r="BJ293" s="8">
        <f t="shared" si="213"/>
        <v>-7.0950000000000041E-2</v>
      </c>
      <c r="BK293" s="8">
        <f t="shared" si="213"/>
        <v>-0.16989999999999994</v>
      </c>
      <c r="BL293" s="8">
        <f t="shared" si="213"/>
        <v>-2.7199999999999974E-2</v>
      </c>
      <c r="BM293" s="8">
        <f t="shared" si="213"/>
        <v>3.690000000000003E-2</v>
      </c>
      <c r="BN293" s="8">
        <f t="shared" si="213"/>
        <v>8.249999999999957E-3</v>
      </c>
      <c r="BO293" s="8">
        <f t="shared" si="213"/>
        <v>-4.3600000000000069E-2</v>
      </c>
      <c r="BP293" s="8">
        <f t="shared" si="213"/>
        <v>-1.0000000000000097E-2</v>
      </c>
    </row>
    <row r="294" spans="5:68">
      <c r="AZ294" s="8">
        <f>AVERAGEIF($F$3:$F$283,"4",AZ$3:AZ$283)</f>
        <v>0.49654054054054053</v>
      </c>
      <c r="BA294" s="8">
        <f t="shared" ref="BA294:BP294" si="214">AVERAGEIF($F$3:$F$283,"4",BA$3:BA$283)</f>
        <v>0.50175675675675679</v>
      </c>
      <c r="BB294" s="8">
        <f t="shared" si="214"/>
        <v>0.41409375000000004</v>
      </c>
      <c r="BC294" s="8">
        <f t="shared" si="214"/>
        <v>0.46696874999999988</v>
      </c>
      <c r="BD294" s="8">
        <f t="shared" si="214"/>
        <v>0.54812162162162148</v>
      </c>
      <c r="BE294" s="8">
        <f t="shared" si="214"/>
        <v>0.56428378378378363</v>
      </c>
      <c r="BF294" s="8">
        <f t="shared" si="214"/>
        <v>0.34494736842105267</v>
      </c>
      <c r="BG294" s="8">
        <f t="shared" si="214"/>
        <v>0.31030263157894727</v>
      </c>
      <c r="BH294" s="8">
        <f t="shared" si="214"/>
        <v>0.17704411764705877</v>
      </c>
      <c r="BI294" s="8">
        <f t="shared" si="214"/>
        <v>0.15776315789473683</v>
      </c>
      <c r="BJ294" s="8">
        <f t="shared" si="214"/>
        <v>0.30675000000000002</v>
      </c>
      <c r="BK294" s="8">
        <f t="shared" si="214"/>
        <v>0.16989999999999994</v>
      </c>
      <c r="BL294" s="8">
        <f t="shared" si="214"/>
        <v>4.9700000000000119E-2</v>
      </c>
      <c r="BM294" s="8">
        <f t="shared" si="214"/>
        <v>9.4E-2</v>
      </c>
      <c r="BN294" s="8">
        <f t="shared" si="214"/>
        <v>5.8650000000000091E-2</v>
      </c>
      <c r="BO294" s="8">
        <f t="shared" si="214"/>
        <v>4.470000000000017E-2</v>
      </c>
      <c r="BP294" s="8">
        <f t="shared" si="214"/>
        <v>3.9200000000000082E-2</v>
      </c>
    </row>
    <row r="295" spans="5:68">
      <c r="E295" s="18" t="s">
        <v>308</v>
      </c>
      <c r="F295" s="1">
        <f>COUNTIF(D3:D283,"=12")</f>
        <v>201</v>
      </c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</row>
    <row r="296" spans="5:68">
      <c r="E296" s="18" t="s">
        <v>565</v>
      </c>
      <c r="F296" s="1">
        <f>COUNTIF(D3:D283,"=35")</f>
        <v>80</v>
      </c>
      <c r="AX296" t="s">
        <v>13</v>
      </c>
      <c r="AZ296" s="8">
        <f>AVERAGEIF($G$3:$G$283,"V",AH$3:AH$283)</f>
        <v>0.41857758620689661</v>
      </c>
      <c r="BA296" s="8">
        <f t="shared" ref="BA296:BP296" si="215">AVERAGEIF($G$3:$G$283,"V",AI$3:AI$283)</f>
        <v>0.19823275862068962</v>
      </c>
      <c r="BB296" s="8">
        <f t="shared" si="215"/>
        <v>-0.1259519230769231</v>
      </c>
      <c r="BC296" s="8">
        <f t="shared" si="215"/>
        <v>-0.32581386138613866</v>
      </c>
      <c r="BD296" s="8">
        <f t="shared" si="215"/>
        <v>0.43936521739130452</v>
      </c>
      <c r="BE296" s="8">
        <f t="shared" si="215"/>
        <v>0.41473478260869578</v>
      </c>
      <c r="BF296" s="8">
        <f t="shared" si="215"/>
        <v>0.29352066115702469</v>
      </c>
      <c r="BG296" s="8">
        <f t="shared" si="215"/>
        <v>0.25225206611570244</v>
      </c>
      <c r="BH296" s="8">
        <f t="shared" si="215"/>
        <v>0.10444067796610164</v>
      </c>
      <c r="BI296" s="8">
        <f t="shared" si="215"/>
        <v>9.0690082644628106E-2</v>
      </c>
      <c r="BJ296" s="8">
        <f t="shared" si="215"/>
        <v>0.21443055555555557</v>
      </c>
      <c r="BK296" s="8">
        <f t="shared" si="215"/>
        <v>-8.073611111111112E-2</v>
      </c>
      <c r="BL296" s="8">
        <f t="shared" si="215"/>
        <v>3.2694444444444443E-2</v>
      </c>
      <c r="BM296" s="8">
        <f t="shared" si="215"/>
        <v>7.9555555555555546E-2</v>
      </c>
      <c r="BN296" s="8">
        <f t="shared" si="215"/>
        <v>3.6736111111111067E-2</v>
      </c>
      <c r="BO296" s="8">
        <f t="shared" si="215"/>
        <v>1.2958333333333221E-2</v>
      </c>
      <c r="BP296" s="8">
        <f t="shared" si="215"/>
        <v>4.1430555555555491E-2</v>
      </c>
    </row>
    <row r="297" spans="5:68">
      <c r="AZ297" s="8">
        <f>AVERAGEIF($G$3:$G$283,"V",AZ$3:AZ$283)</f>
        <v>0.44626724137931056</v>
      </c>
      <c r="BA297" s="8">
        <f t="shared" ref="BA297:BP297" si="216">AVERAGEIF($G$3:$G$283,"V",BA$3:BA$283)</f>
        <v>0.35489655172413809</v>
      </c>
      <c r="BB297" s="8">
        <f t="shared" si="216"/>
        <v>0.34254807692307698</v>
      </c>
      <c r="BC297" s="8">
        <f t="shared" si="216"/>
        <v>0.50316633663366339</v>
      </c>
      <c r="BD297" s="8">
        <f t="shared" si="216"/>
        <v>0.44253043478260895</v>
      </c>
      <c r="BE297" s="8">
        <f t="shared" si="216"/>
        <v>0.42376086956521747</v>
      </c>
      <c r="BF297" s="8">
        <f t="shared" si="216"/>
        <v>0.29499173553718994</v>
      </c>
      <c r="BG297" s="8">
        <f t="shared" si="216"/>
        <v>0.25507851239669416</v>
      </c>
      <c r="BH297" s="8">
        <f t="shared" si="216"/>
        <v>0.10606779661016941</v>
      </c>
      <c r="BI297" s="8">
        <f t="shared" si="216"/>
        <v>9.4772727272727258E-2</v>
      </c>
      <c r="BJ297" s="8">
        <f t="shared" si="216"/>
        <v>0.29359722222222229</v>
      </c>
      <c r="BK297" s="8">
        <f t="shared" si="216"/>
        <v>0.12248611111111124</v>
      </c>
      <c r="BL297" s="8">
        <f t="shared" si="216"/>
        <v>5.9166666666666812E-2</v>
      </c>
      <c r="BM297" s="8">
        <f t="shared" si="216"/>
        <v>9.5361111111111091E-2</v>
      </c>
      <c r="BN297" s="8">
        <f t="shared" si="216"/>
        <v>5.570833333333336E-2</v>
      </c>
      <c r="BO297" s="8">
        <f t="shared" si="216"/>
        <v>4.0875000000000113E-2</v>
      </c>
      <c r="BP297" s="8">
        <f t="shared" si="216"/>
        <v>5.2263888888888853E-2</v>
      </c>
    </row>
    <row r="298" spans="5:68">
      <c r="AX298" t="s">
        <v>16</v>
      </c>
      <c r="AZ298" s="8">
        <f>AVERAGEIF($G$3:$G$283,"R",AH$3:AH$283)</f>
        <v>0.21136764705882349</v>
      </c>
      <c r="BA298" s="8">
        <f t="shared" ref="BA298:BP298" si="217">AVERAGEIF($G$3:$G$283,"R",AI$3:AI$283)</f>
        <v>5.6985294117647082E-3</v>
      </c>
      <c r="BB298" s="8">
        <f t="shared" si="217"/>
        <v>4.5895161290322568E-2</v>
      </c>
      <c r="BC298" s="8">
        <f t="shared" si="217"/>
        <v>-0.18186885245901635</v>
      </c>
      <c r="BD298" s="8">
        <f t="shared" si="217"/>
        <v>0.11454477611940302</v>
      </c>
      <c r="BE298" s="8">
        <f t="shared" si="217"/>
        <v>7.9910447761193965E-2</v>
      </c>
      <c r="BF298" s="8">
        <f t="shared" si="217"/>
        <v>0.13699264705882347</v>
      </c>
      <c r="BG298" s="8">
        <f t="shared" si="217"/>
        <v>0.1154264705882353</v>
      </c>
      <c r="BH298" s="8">
        <f t="shared" si="217"/>
        <v>3.0798507462686586E-2</v>
      </c>
      <c r="BI298" s="8">
        <f t="shared" si="217"/>
        <v>2.3455882352941146E-2</v>
      </c>
      <c r="BJ298" s="8">
        <f t="shared" si="217"/>
        <v>-0.40588571428571429</v>
      </c>
      <c r="BK298" s="8">
        <f t="shared" si="217"/>
        <v>-4.8571428571428675E-2</v>
      </c>
      <c r="BL298" s="8">
        <f t="shared" si="217"/>
        <v>-4.6628571428571422E-2</v>
      </c>
      <c r="BM298" s="8">
        <f t="shared" si="217"/>
        <v>-6.8628571428571511E-2</v>
      </c>
      <c r="BN298" s="8">
        <f t="shared" si="217"/>
        <v>-7.0742857142857246E-2</v>
      </c>
      <c r="BO298" s="8">
        <f t="shared" si="217"/>
        <v>-4.5628571428571518E-2</v>
      </c>
      <c r="BP298" s="8">
        <f t="shared" si="217"/>
        <v>-4.3771428571428621E-2</v>
      </c>
    </row>
    <row r="299" spans="5:68">
      <c r="AZ299" s="8">
        <f>AVERAGEIF($G$3:$G$283,"R",AZ$3:AZ$283)</f>
        <v>0.24033823529411755</v>
      </c>
      <c r="BA299" s="8">
        <f t="shared" ref="BA299:BP299" si="218">AVERAGEIF($G$3:$G$283,"R",BA$3:BA$283)</f>
        <v>0.19863970588235291</v>
      </c>
      <c r="BB299" s="8">
        <f t="shared" si="218"/>
        <v>9.4862903225806414E-2</v>
      </c>
      <c r="BC299" s="8">
        <f t="shared" si="218"/>
        <v>0.190327868852459</v>
      </c>
      <c r="BD299" s="8">
        <f t="shared" si="218"/>
        <v>0.18358955223880588</v>
      </c>
      <c r="BE299" s="8">
        <f t="shared" si="218"/>
        <v>0.17356716417910445</v>
      </c>
      <c r="BF299" s="8">
        <f t="shared" si="218"/>
        <v>0.14075735294117642</v>
      </c>
      <c r="BG299" s="8">
        <f t="shared" si="218"/>
        <v>0.11963235294117647</v>
      </c>
      <c r="BH299" s="8">
        <f t="shared" si="218"/>
        <v>4.7126865671641774E-2</v>
      </c>
      <c r="BI299" s="8">
        <f t="shared" si="218"/>
        <v>4.2220588235294114E-2</v>
      </c>
      <c r="BJ299" s="8">
        <f t="shared" si="218"/>
        <v>0.4207428571428572</v>
      </c>
      <c r="BK299" s="8">
        <f t="shared" si="218"/>
        <v>0.12868571428571415</v>
      </c>
      <c r="BL299" s="8">
        <f t="shared" si="218"/>
        <v>0.10434285714285697</v>
      </c>
      <c r="BM299" s="8">
        <f t="shared" si="218"/>
        <v>0.10525714285714273</v>
      </c>
      <c r="BN299" s="8">
        <f t="shared" si="218"/>
        <v>0.10159999999999984</v>
      </c>
      <c r="BO299" s="8">
        <f t="shared" si="218"/>
        <v>6.882857142857135E-2</v>
      </c>
      <c r="BP299" s="8">
        <f t="shared" si="218"/>
        <v>7.2799999999999851E-2</v>
      </c>
    </row>
    <row r="300" spans="5:68"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</row>
    <row r="301" spans="5:68">
      <c r="AX301" t="s">
        <v>435</v>
      </c>
      <c r="AZ301" s="8">
        <f>AVERAGEIF($D$3:$D$283,"12",AH$3:AH$283)</f>
        <v>0.37083841463414646</v>
      </c>
      <c r="BA301" s="8">
        <f t="shared" ref="BA301:BP301" si="219">AVERAGEIF($D$3:$D$283,"12",AI$3:AI$283)</f>
        <v>0.17883742331288344</v>
      </c>
      <c r="BB301" s="8">
        <f t="shared" si="219"/>
        <v>-0.11307931034482756</v>
      </c>
      <c r="BC301" s="8">
        <f t="shared" si="219"/>
        <v>-0.2728461538461539</v>
      </c>
      <c r="BD301" s="8">
        <f t="shared" si="219"/>
        <v>0.3438416149068324</v>
      </c>
      <c r="BE301" s="8">
        <f t="shared" si="219"/>
        <v>0.31615740740740755</v>
      </c>
      <c r="BF301" s="8">
        <f t="shared" si="219"/>
        <v>0.22629705882352946</v>
      </c>
      <c r="BG301" s="8">
        <f t="shared" si="219"/>
        <v>0.19477058823529414</v>
      </c>
      <c r="BH301" s="8">
        <f t="shared" si="219"/>
        <v>8.5626506024096341E-2</v>
      </c>
      <c r="BI301" s="8">
        <f t="shared" si="219"/>
        <v>7.3441176470588232E-2</v>
      </c>
      <c r="BJ301" s="8">
        <f t="shared" si="219"/>
        <v>1.1652631578947324E-2</v>
      </c>
      <c r="BK301" s="8">
        <f t="shared" si="219"/>
        <v>-8.2357894736842116E-2</v>
      </c>
      <c r="BL301" s="8">
        <f t="shared" si="219"/>
        <v>6.0315789473684529E-3</v>
      </c>
      <c r="BM301" s="8">
        <f t="shared" si="219"/>
        <v>3.0094736842105271E-2</v>
      </c>
      <c r="BN301" s="8">
        <f t="shared" si="219"/>
        <v>-6.1052631578951283E-4</v>
      </c>
      <c r="BO301" s="8">
        <f t="shared" si="219"/>
        <v>-7.8421052631579835E-3</v>
      </c>
      <c r="BP301" s="8">
        <f t="shared" si="219"/>
        <v>1.5199999999999948E-2</v>
      </c>
    </row>
    <row r="302" spans="5:68">
      <c r="AZ302" s="8">
        <f>AVERAGEIF($D$3:$D$283,"12",AZ$3:AZ$283)</f>
        <v>0.38599695121951233</v>
      </c>
      <c r="BA302" s="8">
        <f t="shared" ref="BA302:BP302" si="220">AVERAGEIF($D$3:$D$283,"12",BA$3:BA$283)</f>
        <v>0.31513190184049084</v>
      </c>
      <c r="BB302" s="8">
        <f t="shared" si="220"/>
        <v>0.21516896551724132</v>
      </c>
      <c r="BC302" s="8">
        <f t="shared" si="220"/>
        <v>0.32613286713286721</v>
      </c>
      <c r="BD302" s="8">
        <f t="shared" si="220"/>
        <v>0.36740683229813653</v>
      </c>
      <c r="BE302" s="8">
        <f t="shared" si="220"/>
        <v>0.35333641975308644</v>
      </c>
      <c r="BF302" s="8">
        <f t="shared" si="220"/>
        <v>0.22809705882352946</v>
      </c>
      <c r="BG302" s="8">
        <f t="shared" si="220"/>
        <v>0.1970882352941177</v>
      </c>
      <c r="BH302" s="8">
        <f t="shared" si="220"/>
        <v>9.2722891566265037E-2</v>
      </c>
      <c r="BI302" s="8">
        <f t="shared" si="220"/>
        <v>8.2876470588235329E-2</v>
      </c>
      <c r="BJ302" s="8">
        <f t="shared" si="220"/>
        <v>0.31969473684210531</v>
      </c>
      <c r="BK302" s="8">
        <f t="shared" si="220"/>
        <v>0.120821052631579</v>
      </c>
      <c r="BL302" s="8">
        <f t="shared" si="220"/>
        <v>7.803157894736848E-2</v>
      </c>
      <c r="BM302" s="8">
        <f t="shared" si="220"/>
        <v>0.10243157894736842</v>
      </c>
      <c r="BN302" s="8">
        <f t="shared" si="220"/>
        <v>7.2252631578947374E-2</v>
      </c>
      <c r="BO302" s="8">
        <f t="shared" si="220"/>
        <v>5.1736842105263234E-2</v>
      </c>
      <c r="BP302" s="8">
        <f t="shared" si="220"/>
        <v>6.3726315789473617E-2</v>
      </c>
    </row>
    <row r="303" spans="5:68">
      <c r="AX303" t="s">
        <v>434</v>
      </c>
      <c r="AZ303" s="8">
        <f>AVERAGEIF($D$3:$D$283,"35",AH$3:AH$283)</f>
        <v>0.265554347826087</v>
      </c>
      <c r="BA303" s="8">
        <f t="shared" ref="BA303:BP303" si="221">AVERAGEIF($D$3:$D$283,"35",AI$3:AI$283)</f>
        <v>-9.5173913043478303E-2</v>
      </c>
      <c r="BB303" s="8">
        <f t="shared" si="221"/>
        <v>0.14475609756097566</v>
      </c>
      <c r="BC303" s="8">
        <f t="shared" si="221"/>
        <v>-0.27598</v>
      </c>
      <c r="BD303" s="8">
        <f t="shared" si="221"/>
        <v>0.24534782608695652</v>
      </c>
      <c r="BE303" s="8">
        <f t="shared" si="221"/>
        <v>0.16456521739130431</v>
      </c>
      <c r="BF303" s="8">
        <f t="shared" si="221"/>
        <v>0.28265217391304348</v>
      </c>
      <c r="BG303" s="8">
        <f t="shared" si="221"/>
        <v>0.23007608695652171</v>
      </c>
      <c r="BH303" s="8">
        <f t="shared" si="221"/>
        <v>4.7510869565217329E-2</v>
      </c>
      <c r="BI303" s="8">
        <f t="shared" si="221"/>
        <v>3.3467391304347817E-2</v>
      </c>
      <c r="BJ303" s="8">
        <f t="shared" si="221"/>
        <v>0.12726315789473672</v>
      </c>
      <c r="BK303" s="8">
        <f t="shared" si="221"/>
        <v>4.6210526315789396E-2</v>
      </c>
      <c r="BL303" s="8">
        <f t="shared" si="221"/>
        <v>7.0947368421052592E-2</v>
      </c>
      <c r="BM303" s="8">
        <f t="shared" si="221"/>
        <v>5.2210526315789367E-2</v>
      </c>
      <c r="BN303" s="8">
        <f t="shared" si="221"/>
        <v>2.6263157894736742E-2</v>
      </c>
      <c r="BO303" s="8">
        <f t="shared" si="221"/>
        <v>6.5999999999999906E-2</v>
      </c>
      <c r="BP303" s="8">
        <f t="shared" si="221"/>
        <v>7.3894736842105235E-2</v>
      </c>
    </row>
    <row r="304" spans="5:68">
      <c r="AZ304" s="8">
        <f>AVERAGEIF($D$3:$D$283,"35",AZ$3:AZ$283)</f>
        <v>0.33411956521739128</v>
      </c>
      <c r="BA304" s="8">
        <f t="shared" ref="BA304:BP304" si="222">AVERAGEIF($D$3:$D$283,"35",BA$3:BA$283)</f>
        <v>0.24071739130434794</v>
      </c>
      <c r="BB304" s="8">
        <f t="shared" si="222"/>
        <v>0.31495121951219512</v>
      </c>
      <c r="BC304" s="8">
        <f t="shared" si="222"/>
        <v>0.54619499999999976</v>
      </c>
      <c r="BD304" s="8">
        <f t="shared" si="222"/>
        <v>0.28504347826086962</v>
      </c>
      <c r="BE304" s="8">
        <f t="shared" si="222"/>
        <v>0.23091304347826086</v>
      </c>
      <c r="BF304" s="8">
        <f t="shared" si="222"/>
        <v>0.28543478260869565</v>
      </c>
      <c r="BG304" s="8">
        <f t="shared" si="222"/>
        <v>0.23516304347826089</v>
      </c>
      <c r="BH304" s="8">
        <f t="shared" si="222"/>
        <v>5.0293478260869426E-2</v>
      </c>
      <c r="BI304" s="8">
        <f t="shared" si="222"/>
        <v>3.9510869565217314E-2</v>
      </c>
      <c r="BJ304" s="8">
        <f t="shared" si="222"/>
        <v>0.46978947368421065</v>
      </c>
      <c r="BK304" s="8">
        <f t="shared" si="222"/>
        <v>0.1662105263157895</v>
      </c>
      <c r="BL304" s="8">
        <f t="shared" si="222"/>
        <v>9.6736842105263107E-2</v>
      </c>
      <c r="BM304" s="8">
        <f t="shared" si="222"/>
        <v>0.1232631578947367</v>
      </c>
      <c r="BN304" s="8">
        <f t="shared" si="222"/>
        <v>0.11026315789473673</v>
      </c>
      <c r="BO304" s="8">
        <f t="shared" si="222"/>
        <v>9.1473684210526263E-2</v>
      </c>
      <c r="BP304" s="8">
        <f t="shared" si="222"/>
        <v>9.0631578947368424E-2</v>
      </c>
    </row>
  </sheetData>
  <mergeCells count="4">
    <mergeCell ref="B1:L1"/>
    <mergeCell ref="P1:AF1"/>
    <mergeCell ref="AH1:AX1"/>
    <mergeCell ref="AZ1:BP1"/>
  </mergeCells>
  <phoneticPr fontId="1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7D78B-DC9D-6C49-B1BC-7EC58BFFABA9}">
  <dimension ref="A1:LQ190"/>
  <sheetViews>
    <sheetView topLeftCell="A83" zoomScale="90" zoomScaleNormal="90" workbookViewId="0">
      <selection activeCell="I163" sqref="I163"/>
    </sheetView>
  </sheetViews>
  <sheetFormatPr baseColWidth="10" defaultRowHeight="16"/>
  <cols>
    <col min="1" max="1" width="3.83203125" customWidth="1"/>
    <col min="3" max="3" width="4.1640625" customWidth="1"/>
    <col min="4" max="4" width="5.83203125" customWidth="1"/>
    <col min="5" max="5" width="8.1640625" customWidth="1"/>
    <col min="6" max="6" width="4.33203125" customWidth="1"/>
    <col min="7" max="7" width="4" customWidth="1"/>
    <col min="8" max="9" width="4.1640625" customWidth="1"/>
    <col min="10" max="10" width="5.1640625" customWidth="1"/>
    <col min="11" max="11" width="5.5" customWidth="1"/>
    <col min="12" max="12" width="6.1640625" customWidth="1"/>
    <col min="13" max="13" width="19.1640625" customWidth="1"/>
    <col min="14" max="14" width="2.1640625" customWidth="1"/>
    <col min="15" max="15" width="6.33203125" bestFit="1" customWidth="1"/>
    <col min="16" max="17" width="5.6640625" customWidth="1"/>
    <col min="18" max="18" width="6.5" customWidth="1"/>
    <col min="19" max="23" width="6.33203125" bestFit="1" customWidth="1"/>
    <col min="24" max="24" width="8.5" bestFit="1" customWidth="1"/>
    <col min="25" max="31" width="6.33203125" bestFit="1" customWidth="1"/>
    <col min="32" max="117" width="5.6640625" customWidth="1"/>
    <col min="118" max="118" width="2.5" customWidth="1"/>
    <col min="119" max="125" width="6.33203125" style="1" bestFit="1" customWidth="1"/>
    <col min="126" max="126" width="5.6640625" style="1" bestFit="1" customWidth="1"/>
    <col min="127" max="129" width="6.33203125" style="1" bestFit="1" customWidth="1"/>
    <col min="130" max="130" width="5.6640625" style="1" bestFit="1" customWidth="1"/>
    <col min="131" max="135" width="6.33203125" style="1" bestFit="1" customWidth="1"/>
    <col min="136" max="221" width="6.33203125" style="1" customWidth="1"/>
    <col min="222" max="222" width="1.83203125" customWidth="1"/>
    <col min="223" max="225" width="5.83203125" bestFit="1" customWidth="1"/>
    <col min="226" max="226" width="3.6640625" bestFit="1" customWidth="1"/>
    <col min="227" max="230" width="5.83203125" bestFit="1" customWidth="1"/>
    <col min="231" max="231" width="6.6640625" bestFit="1" customWidth="1"/>
    <col min="232" max="232" width="3.6640625" bestFit="1" customWidth="1"/>
    <col min="233" max="243" width="5.83203125" bestFit="1" customWidth="1"/>
    <col min="244" max="244" width="5.6640625" customWidth="1"/>
    <col min="245" max="245" width="5.83203125" bestFit="1" customWidth="1"/>
    <col min="246" max="246" width="5.6640625" customWidth="1"/>
    <col min="247" max="251" width="5.83203125" bestFit="1" customWidth="1"/>
    <col min="252" max="254" width="5.6640625" customWidth="1"/>
    <col min="255" max="255" width="5.83203125" bestFit="1" customWidth="1"/>
    <col min="256" max="258" width="5.6640625" customWidth="1"/>
    <col min="259" max="259" width="5.83203125" bestFit="1" customWidth="1"/>
    <col min="260" max="260" width="5.6640625" customWidth="1"/>
    <col min="261" max="264" width="5.83203125" bestFit="1" customWidth="1"/>
    <col min="265" max="266" width="7.6640625" bestFit="1" customWidth="1"/>
    <col min="267" max="273" width="5.6640625" bestFit="1" customWidth="1"/>
    <col min="274" max="282" width="5.6640625" customWidth="1"/>
    <col min="283" max="283" width="6.5" bestFit="1" customWidth="1"/>
    <col min="284" max="295" width="6" bestFit="1" customWidth="1"/>
    <col min="296" max="297" width="6" customWidth="1"/>
    <col min="298" max="298" width="6" bestFit="1" customWidth="1"/>
    <col min="299" max="300" width="6" customWidth="1"/>
    <col min="301" max="319" width="6" bestFit="1" customWidth="1"/>
  </cols>
  <sheetData>
    <row r="1" spans="1:325">
      <c r="A1" s="1"/>
      <c r="B1" s="140" t="s">
        <v>0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  <c r="AA1" s="141"/>
      <c r="AB1" s="141"/>
      <c r="AC1" s="141"/>
      <c r="AD1" s="141"/>
      <c r="AE1" s="141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  <c r="CU1" s="32"/>
      <c r="CV1" s="32"/>
      <c r="CW1" s="32"/>
      <c r="CX1" s="32"/>
      <c r="CY1" s="32"/>
      <c r="CZ1" s="32"/>
      <c r="DA1" s="32"/>
      <c r="DB1" s="32"/>
      <c r="DC1" s="32"/>
      <c r="DD1" s="32"/>
      <c r="DE1" s="32"/>
      <c r="DF1" s="32"/>
      <c r="DG1" s="32"/>
      <c r="DH1" s="32"/>
      <c r="DI1" s="32"/>
      <c r="DJ1" s="32"/>
      <c r="DK1" s="32"/>
      <c r="DL1" s="32"/>
      <c r="DM1" s="32"/>
      <c r="DO1" s="141"/>
      <c r="DP1" s="141"/>
      <c r="DQ1" s="141"/>
      <c r="DR1" s="141"/>
      <c r="DS1" s="141"/>
      <c r="DT1" s="141"/>
      <c r="DU1" s="141"/>
      <c r="DV1" s="141"/>
      <c r="DW1" s="141"/>
      <c r="DX1" s="141"/>
      <c r="DY1" s="141"/>
      <c r="DZ1" s="141"/>
      <c r="EA1" s="141"/>
      <c r="EB1" s="141"/>
      <c r="EC1" s="141"/>
      <c r="ED1" s="141"/>
      <c r="EE1" s="141"/>
      <c r="EF1" s="32"/>
      <c r="EG1" s="32"/>
      <c r="EH1" s="32"/>
      <c r="EI1" s="32"/>
      <c r="EJ1" s="32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2"/>
      <c r="GE1" s="32"/>
      <c r="GF1" s="32"/>
      <c r="GG1" s="32"/>
      <c r="GH1" s="32"/>
      <c r="GI1" s="32"/>
      <c r="GJ1" s="32"/>
      <c r="GK1" s="32"/>
      <c r="GL1" s="32"/>
      <c r="GM1" s="32"/>
      <c r="GN1" s="32"/>
      <c r="GO1" s="32"/>
      <c r="GP1" s="32"/>
      <c r="GQ1" s="32"/>
      <c r="GR1" s="32"/>
      <c r="GS1" s="32"/>
      <c r="GT1" s="32"/>
      <c r="GU1" s="32"/>
      <c r="GV1" s="32"/>
      <c r="GW1" s="32"/>
      <c r="GX1" s="32"/>
      <c r="GY1" s="32"/>
      <c r="GZ1" s="32"/>
      <c r="HA1" s="32"/>
      <c r="HB1" s="32"/>
      <c r="HC1" s="32"/>
      <c r="HD1" s="32"/>
      <c r="HE1" s="32"/>
      <c r="HF1" s="32"/>
      <c r="HG1" s="32"/>
      <c r="HH1" s="32"/>
      <c r="HI1" s="32"/>
      <c r="HJ1" s="32"/>
      <c r="HK1" s="32"/>
      <c r="HL1" s="32"/>
      <c r="HM1" s="32"/>
      <c r="HO1" s="141"/>
      <c r="HP1" s="141"/>
      <c r="HQ1" s="141"/>
      <c r="HR1" s="141"/>
      <c r="HS1" s="141"/>
      <c r="HT1" s="141"/>
      <c r="HU1" s="141"/>
      <c r="HV1" s="141"/>
      <c r="HW1" s="141"/>
      <c r="HX1" s="141"/>
      <c r="HY1" s="141"/>
      <c r="HZ1" s="141"/>
      <c r="IA1" s="141"/>
      <c r="IB1" s="141"/>
      <c r="IC1" s="141"/>
      <c r="ID1" s="141"/>
      <c r="IE1" s="141"/>
      <c r="IF1" s="32"/>
      <c r="IG1" s="32"/>
      <c r="IH1" s="32"/>
      <c r="II1" s="32"/>
      <c r="IJ1" s="32"/>
      <c r="IK1" s="32"/>
      <c r="IL1" s="32"/>
      <c r="IM1" s="32"/>
      <c r="IN1" s="32"/>
      <c r="IO1" s="32"/>
      <c r="IP1" s="32"/>
      <c r="IQ1" s="32"/>
      <c r="IR1" s="32"/>
      <c r="IS1" s="32"/>
      <c r="IT1" s="32"/>
      <c r="IU1" s="32"/>
      <c r="IV1" s="32"/>
      <c r="IW1" s="32"/>
      <c r="IX1" s="32"/>
      <c r="IY1" s="32"/>
      <c r="IZ1" s="32"/>
      <c r="JA1" s="32"/>
      <c r="JB1" s="32"/>
      <c r="JC1" s="32"/>
      <c r="JD1" s="32"/>
      <c r="JE1" s="32"/>
      <c r="JF1" s="32"/>
      <c r="JG1" s="32"/>
      <c r="JH1" s="32"/>
      <c r="JI1" s="32"/>
      <c r="JJ1" s="32"/>
      <c r="JK1" s="32"/>
      <c r="JL1" s="32"/>
      <c r="JM1" s="32"/>
      <c r="JN1" s="32"/>
      <c r="JO1" s="32"/>
      <c r="JP1" s="32"/>
      <c r="JQ1" s="32"/>
      <c r="JR1" s="32"/>
      <c r="JS1" s="32"/>
      <c r="JT1" s="32"/>
      <c r="JU1" s="32"/>
      <c r="JV1" s="32"/>
      <c r="JW1" s="32"/>
      <c r="JX1" s="32"/>
      <c r="JY1" s="32"/>
      <c r="JZ1" s="32"/>
      <c r="KA1" s="32"/>
      <c r="KB1" s="32"/>
      <c r="KC1" s="32"/>
      <c r="KD1" s="32"/>
      <c r="KE1" s="32"/>
      <c r="KF1" s="32"/>
      <c r="KG1" s="32"/>
      <c r="KH1" s="32"/>
      <c r="KI1" s="32"/>
      <c r="KJ1" s="32"/>
      <c r="KK1" s="32"/>
      <c r="KL1" s="32"/>
      <c r="KM1" s="32"/>
      <c r="KN1" s="32"/>
      <c r="KO1" s="32"/>
      <c r="KP1" s="32"/>
      <c r="KQ1" s="32"/>
      <c r="KR1" s="32"/>
      <c r="KS1" s="32"/>
      <c r="KT1" s="32"/>
      <c r="KU1" s="32"/>
      <c r="KV1" s="32"/>
      <c r="KW1" s="32"/>
      <c r="KX1" s="32"/>
      <c r="KY1" s="32"/>
      <c r="KZ1" s="32"/>
      <c r="LA1" s="32"/>
      <c r="LB1" s="32"/>
      <c r="LC1" s="32"/>
      <c r="LD1" s="32"/>
      <c r="LE1" s="32"/>
      <c r="LF1" s="32"/>
      <c r="LG1" s="32"/>
      <c r="LH1" s="32"/>
      <c r="LI1" s="32"/>
      <c r="LJ1" s="32"/>
      <c r="LK1" s="32"/>
      <c r="LL1" s="32"/>
      <c r="LM1" s="32"/>
    </row>
    <row r="2" spans="1:325" ht="139">
      <c r="A2" s="1"/>
      <c r="B2" s="102" t="s">
        <v>3</v>
      </c>
      <c r="C2" s="21" t="s">
        <v>4</v>
      </c>
      <c r="D2" s="21" t="s">
        <v>121</v>
      </c>
      <c r="E2" s="102" t="s">
        <v>5</v>
      </c>
      <c r="F2" s="21" t="s">
        <v>601</v>
      </c>
      <c r="G2" s="21" t="s">
        <v>6</v>
      </c>
      <c r="H2" s="21" t="s">
        <v>152</v>
      </c>
      <c r="I2" s="21" t="s">
        <v>231</v>
      </c>
      <c r="J2" s="21" t="s">
        <v>375</v>
      </c>
      <c r="K2" s="22" t="s">
        <v>376</v>
      </c>
      <c r="L2" s="21" t="s">
        <v>7</v>
      </c>
      <c r="M2" s="102" t="s">
        <v>119</v>
      </c>
      <c r="N2" s="3" t="s">
        <v>227</v>
      </c>
      <c r="O2" s="21" t="s">
        <v>117</v>
      </c>
      <c r="P2" s="21" t="s">
        <v>8</v>
      </c>
      <c r="Q2" s="21" t="s">
        <v>201</v>
      </c>
      <c r="R2" s="21" t="s">
        <v>118</v>
      </c>
      <c r="S2" s="21" t="s">
        <v>113</v>
      </c>
      <c r="T2" s="21" t="s">
        <v>207</v>
      </c>
      <c r="U2" s="21" t="s">
        <v>114</v>
      </c>
      <c r="V2" s="21" t="s">
        <v>200</v>
      </c>
      <c r="W2" s="21" t="s">
        <v>9</v>
      </c>
      <c r="X2" s="21" t="s">
        <v>206</v>
      </c>
      <c r="Y2" s="21" t="s">
        <v>123</v>
      </c>
      <c r="Z2" s="21" t="s">
        <v>111</v>
      </c>
      <c r="AA2" s="21" t="s">
        <v>112</v>
      </c>
      <c r="AB2" s="21" t="s">
        <v>202</v>
      </c>
      <c r="AC2" s="21" t="s">
        <v>10</v>
      </c>
      <c r="AD2" s="21" t="s">
        <v>11</v>
      </c>
      <c r="AE2" s="21" t="s">
        <v>110</v>
      </c>
      <c r="AF2" s="21" t="s">
        <v>378</v>
      </c>
      <c r="AG2" s="21" t="s">
        <v>379</v>
      </c>
      <c r="AH2" s="21" t="s">
        <v>377</v>
      </c>
      <c r="AI2" s="21" t="s">
        <v>380</v>
      </c>
      <c r="AJ2" s="21" t="s">
        <v>422</v>
      </c>
      <c r="AK2" s="21" t="s">
        <v>381</v>
      </c>
      <c r="AL2" s="21" t="s">
        <v>420</v>
      </c>
      <c r="AM2" s="21" t="s">
        <v>382</v>
      </c>
      <c r="AN2" s="21" t="s">
        <v>383</v>
      </c>
      <c r="AO2" s="21" t="s">
        <v>384</v>
      </c>
      <c r="AP2" s="21" t="s">
        <v>386</v>
      </c>
      <c r="AQ2" s="21" t="s">
        <v>385</v>
      </c>
      <c r="AR2" s="21" t="s">
        <v>421</v>
      </c>
      <c r="AS2" s="21" t="s">
        <v>436</v>
      </c>
      <c r="AT2" s="21" t="s">
        <v>437</v>
      </c>
      <c r="AU2" s="21" t="s">
        <v>387</v>
      </c>
      <c r="AV2" s="21" t="s">
        <v>438</v>
      </c>
      <c r="AW2" s="21" t="s">
        <v>439</v>
      </c>
      <c r="AX2" s="21" t="s">
        <v>423</v>
      </c>
      <c r="AY2" s="21" t="s">
        <v>388</v>
      </c>
      <c r="AZ2" s="21" t="s">
        <v>424</v>
      </c>
      <c r="BA2" s="21" t="s">
        <v>389</v>
      </c>
      <c r="BB2" s="21" t="s">
        <v>390</v>
      </c>
      <c r="BC2" s="21" t="s">
        <v>391</v>
      </c>
      <c r="BD2" s="21" t="s">
        <v>392</v>
      </c>
      <c r="BE2" s="21" t="s">
        <v>393</v>
      </c>
      <c r="BF2" s="21" t="s">
        <v>394</v>
      </c>
      <c r="BG2" s="21" t="s">
        <v>395</v>
      </c>
      <c r="BH2" s="21" t="s">
        <v>396</v>
      </c>
      <c r="BI2" s="21" t="s">
        <v>397</v>
      </c>
      <c r="BJ2" s="21" t="s">
        <v>398</v>
      </c>
      <c r="BK2" s="21" t="s">
        <v>440</v>
      </c>
      <c r="BL2" s="21" t="s">
        <v>399</v>
      </c>
      <c r="BM2" s="21" t="s">
        <v>400</v>
      </c>
      <c r="BN2" s="21" t="s">
        <v>428</v>
      </c>
      <c r="BO2" s="21" t="s">
        <v>429</v>
      </c>
      <c r="BP2" s="21" t="s">
        <v>430</v>
      </c>
      <c r="BQ2" s="21" t="s">
        <v>441</v>
      </c>
      <c r="BR2" s="21" t="s">
        <v>442</v>
      </c>
      <c r="BS2" s="21" t="s">
        <v>443</v>
      </c>
      <c r="BT2" s="21" t="s">
        <v>444</v>
      </c>
      <c r="BU2" s="21" t="s">
        <v>445</v>
      </c>
      <c r="BV2" s="21" t="s">
        <v>446</v>
      </c>
      <c r="BW2" s="21" t="str">
        <f t="shared" ref="BW2:DM2" si="0">AF2</f>
        <v>TPSSh</v>
      </c>
      <c r="BX2" s="21" t="str">
        <f t="shared" si="0"/>
        <v>t-HCTHhyb</v>
      </c>
      <c r="BY2" s="21" t="str">
        <f t="shared" si="0"/>
        <v>B3LYP</v>
      </c>
      <c r="BZ2" s="21" t="str">
        <f t="shared" si="0"/>
        <v>PBE0</v>
      </c>
      <c r="CA2" s="21" t="str">
        <f t="shared" si="0"/>
        <v>cSCAN0</v>
      </c>
      <c r="CB2" s="21" t="str">
        <f t="shared" si="0"/>
        <v>M06</v>
      </c>
      <c r="CC2" s="21" t="str">
        <f t="shared" si="0"/>
        <v>cM06</v>
      </c>
      <c r="CD2" s="21" t="str">
        <f t="shared" si="0"/>
        <v>SOGGA11-X</v>
      </c>
      <c r="CE2" s="21" t="str">
        <f t="shared" si="0"/>
        <v>BMK</v>
      </c>
      <c r="CF2" s="21" t="str">
        <f t="shared" si="0"/>
        <v>MN15</v>
      </c>
      <c r="CG2" s="21" t="str">
        <f t="shared" si="0"/>
        <v>M08-HX</v>
      </c>
      <c r="CH2" s="21" t="str">
        <f t="shared" si="0"/>
        <v>M06-2X</v>
      </c>
      <c r="CI2" s="21" t="str">
        <f t="shared" si="0"/>
        <v>cM06-2X</v>
      </c>
      <c r="CJ2" s="21" t="str">
        <f t="shared" si="0"/>
        <v>M06-SX</v>
      </c>
      <c r="CK2" s="21" t="str">
        <f t="shared" si="0"/>
        <v>cM06-SX</v>
      </c>
      <c r="CL2" s="21" t="str">
        <f t="shared" si="0"/>
        <v>CAM-BLYP</v>
      </c>
      <c r="CM2" s="21" t="str">
        <f t="shared" si="0"/>
        <v>tCAM-B3LYP</v>
      </c>
      <c r="CN2" s="21" t="str">
        <f t="shared" si="0"/>
        <v>mCAM-B3LYP</v>
      </c>
      <c r="CO2" s="21" t="str">
        <f t="shared" si="0"/>
        <v>rCAM-B3LYP</v>
      </c>
      <c r="CP2" s="21" t="str">
        <f t="shared" si="0"/>
        <v>wB97X-D</v>
      </c>
      <c r="CQ2" s="21" t="str">
        <f t="shared" si="0"/>
        <v>wB97M-V</v>
      </c>
      <c r="CR2" s="21" t="str">
        <f t="shared" si="0"/>
        <v>wB97X</v>
      </c>
      <c r="CS2" s="21" t="str">
        <f t="shared" si="0"/>
        <v>wB97</v>
      </c>
      <c r="CT2" s="21" t="str">
        <f t="shared" si="0"/>
        <v>LC-wPBE</v>
      </c>
      <c r="CU2" s="21" t="str">
        <f t="shared" si="0"/>
        <v>M11</v>
      </c>
      <c r="CV2" s="21" t="str">
        <f t="shared" si="0"/>
        <v>B2PLYP</v>
      </c>
      <c r="CW2" s="21" t="str">
        <f t="shared" si="0"/>
        <v>PBE0-DH</v>
      </c>
      <c r="CX2" s="21" t="str">
        <f t="shared" si="0"/>
        <v>PBE-QIDH</v>
      </c>
      <c r="CY2" s="21" t="str">
        <f t="shared" si="0"/>
        <v>wB2PLYP</v>
      </c>
      <c r="CZ2" s="21" t="str">
        <f t="shared" si="0"/>
        <v>RSH-0DH</v>
      </c>
      <c r="DA2" s="21" t="str">
        <f t="shared" si="0"/>
        <v>RSX-QIDH</v>
      </c>
      <c r="DB2" s="21" t="str">
        <f t="shared" si="0"/>
        <v>wB97X-2</v>
      </c>
      <c r="DC2" s="21" t="str">
        <f t="shared" si="0"/>
        <v>SOS-wB88PP86</v>
      </c>
      <c r="DD2" s="21" t="str">
        <f t="shared" si="0"/>
        <v>SOS-wPBEPP86</v>
      </c>
      <c r="DE2" s="21" t="str">
        <f t="shared" si="0"/>
        <v>cLH12ct-SsirPW92</v>
      </c>
      <c r="DF2" s="21" t="str">
        <f t="shared" si="0"/>
        <v>cLH14t-calPBE</v>
      </c>
      <c r="DG2" s="21" t="str">
        <f t="shared" si="0"/>
        <v>cLH20t</v>
      </c>
      <c r="DH2" s="21" t="str">
        <f t="shared" si="0"/>
        <v>BSE/G0W0@PBE0</v>
      </c>
      <c r="DI2" s="21" t="str">
        <f t="shared" si="0"/>
        <v>BSE/G0W0@CAM-B3LYP</v>
      </c>
      <c r="DJ2" s="21" t="str">
        <f t="shared" si="0"/>
        <v>BSE/G0W0@HF</v>
      </c>
      <c r="DK2" s="21" t="str">
        <f t="shared" si="0"/>
        <v>BSE/evGW@PBE0</v>
      </c>
      <c r="DL2" s="21" t="str">
        <f t="shared" si="0"/>
        <v>BSE/evGW@CAM-B3LYP</v>
      </c>
      <c r="DM2" s="21" t="str">
        <f t="shared" si="0"/>
        <v>BSE/evGW@HF</v>
      </c>
      <c r="DO2" s="21" t="str">
        <f t="shared" ref="DO2:ET2" si="1">O2</f>
        <v>CIS(D)</v>
      </c>
      <c r="DP2" s="21" t="str">
        <f t="shared" si="1"/>
        <v>CC2</v>
      </c>
      <c r="DQ2" s="21" t="str">
        <f t="shared" si="1"/>
        <v>EOM-MP2</v>
      </c>
      <c r="DR2" s="21" t="str">
        <f t="shared" si="1"/>
        <v>STEOM-CCSD</v>
      </c>
      <c r="DS2" s="21" t="str">
        <f t="shared" si="1"/>
        <v>CCSD</v>
      </c>
      <c r="DT2" s="21" t="str">
        <f t="shared" si="1"/>
        <v>CCSD(T)(a)*</v>
      </c>
      <c r="DU2" s="21" t="str">
        <f t="shared" si="1"/>
        <v>CCSDR(3)</v>
      </c>
      <c r="DV2" s="21" t="str">
        <f t="shared" si="1"/>
        <v>CCSDT-3</v>
      </c>
      <c r="DW2" s="21" t="str">
        <f t="shared" si="1"/>
        <v>CC3</v>
      </c>
      <c r="DX2" s="21" t="str">
        <f t="shared" si="1"/>
        <v>CCSDT</v>
      </c>
      <c r="DY2" s="21" t="str">
        <f t="shared" si="1"/>
        <v>SOS-ADC(2) [TM]</v>
      </c>
      <c r="DZ2" s="21" t="str">
        <f t="shared" si="1"/>
        <v>SOS-CC2</v>
      </c>
      <c r="EA2" s="21" t="str">
        <f t="shared" si="1"/>
        <v>SCS-CC2</v>
      </c>
      <c r="EB2" s="21" t="str">
        <f t="shared" si="1"/>
        <v>SOS-ADC(2) [QC]</v>
      </c>
      <c r="EC2" s="21" t="str">
        <f t="shared" si="1"/>
        <v>ADC(2)</v>
      </c>
      <c r="ED2" s="21" t="str">
        <f t="shared" si="1"/>
        <v>ADC(3)</v>
      </c>
      <c r="EE2" s="21" t="str">
        <f t="shared" si="1"/>
        <v>ADC(2.5)</v>
      </c>
      <c r="EF2" s="21" t="str">
        <f t="shared" si="1"/>
        <v>TPSSh</v>
      </c>
      <c r="EG2" s="21" t="str">
        <f t="shared" si="1"/>
        <v>t-HCTHhyb</v>
      </c>
      <c r="EH2" s="21" t="str">
        <f t="shared" si="1"/>
        <v>B3LYP</v>
      </c>
      <c r="EI2" s="21" t="str">
        <f t="shared" si="1"/>
        <v>PBE0</v>
      </c>
      <c r="EJ2" s="21" t="str">
        <f t="shared" si="1"/>
        <v>cSCAN0</v>
      </c>
      <c r="EK2" s="21" t="str">
        <f t="shared" si="1"/>
        <v>M06</v>
      </c>
      <c r="EL2" s="21" t="str">
        <f t="shared" si="1"/>
        <v>cM06</v>
      </c>
      <c r="EM2" s="21" t="str">
        <f t="shared" si="1"/>
        <v>SOGGA11-X</v>
      </c>
      <c r="EN2" s="21" t="str">
        <f t="shared" si="1"/>
        <v>BMK</v>
      </c>
      <c r="EO2" s="21" t="str">
        <f t="shared" si="1"/>
        <v>MN15</v>
      </c>
      <c r="EP2" s="21" t="str">
        <f t="shared" si="1"/>
        <v>M08-HX</v>
      </c>
      <c r="EQ2" s="21" t="str">
        <f t="shared" si="1"/>
        <v>M06-2X</v>
      </c>
      <c r="ER2" s="21" t="str">
        <f t="shared" si="1"/>
        <v>cM06-2X</v>
      </c>
      <c r="ES2" s="21" t="str">
        <f t="shared" si="1"/>
        <v>M06-SX</v>
      </c>
      <c r="ET2" s="21" t="str">
        <f t="shared" si="1"/>
        <v>cM06-SX</v>
      </c>
      <c r="EU2" s="21" t="str">
        <f t="shared" ref="EU2:FP2" si="2">AU2</f>
        <v>CAM-BLYP</v>
      </c>
      <c r="EV2" s="21" t="str">
        <f t="shared" si="2"/>
        <v>tCAM-B3LYP</v>
      </c>
      <c r="EW2" s="21" t="str">
        <f t="shared" si="2"/>
        <v>mCAM-B3LYP</v>
      </c>
      <c r="EX2" s="21" t="str">
        <f t="shared" si="2"/>
        <v>rCAM-B3LYP</v>
      </c>
      <c r="EY2" s="21" t="str">
        <f t="shared" si="2"/>
        <v>wB97X-D</v>
      </c>
      <c r="EZ2" s="21" t="str">
        <f t="shared" si="2"/>
        <v>wB97M-V</v>
      </c>
      <c r="FA2" s="21" t="str">
        <f t="shared" si="2"/>
        <v>wB97X</v>
      </c>
      <c r="FB2" s="21" t="str">
        <f t="shared" si="2"/>
        <v>wB97</v>
      </c>
      <c r="FC2" s="21" t="str">
        <f t="shared" si="2"/>
        <v>LC-wPBE</v>
      </c>
      <c r="FD2" s="21" t="str">
        <f t="shared" si="2"/>
        <v>M11</v>
      </c>
      <c r="FE2" s="21" t="str">
        <f t="shared" si="2"/>
        <v>B2PLYP</v>
      </c>
      <c r="FF2" s="21" t="str">
        <f t="shared" si="2"/>
        <v>PBE0-DH</v>
      </c>
      <c r="FG2" s="21" t="str">
        <f t="shared" si="2"/>
        <v>PBE-QIDH</v>
      </c>
      <c r="FH2" s="21" t="str">
        <f t="shared" si="2"/>
        <v>wB2PLYP</v>
      </c>
      <c r="FI2" s="21" t="str">
        <f t="shared" si="2"/>
        <v>RSH-0DH</v>
      </c>
      <c r="FJ2" s="21" t="str">
        <f t="shared" si="2"/>
        <v>RSX-QIDH</v>
      </c>
      <c r="FK2" s="21" t="str">
        <f t="shared" si="2"/>
        <v>wB97X-2</v>
      </c>
      <c r="FL2" s="21" t="str">
        <f t="shared" si="2"/>
        <v>SOS-wB88PP86</v>
      </c>
      <c r="FM2" s="21" t="str">
        <f t="shared" si="2"/>
        <v>SOS-wPBEPP86</v>
      </c>
      <c r="FN2" s="21" t="str">
        <f t="shared" si="2"/>
        <v>cLH12ct-SsirPW92</v>
      </c>
      <c r="FO2" s="21" t="str">
        <f t="shared" si="2"/>
        <v>cLH14t-calPBE</v>
      </c>
      <c r="FP2" s="21" t="str">
        <f t="shared" si="2"/>
        <v>cLH20t</v>
      </c>
      <c r="FQ2" s="21" t="str">
        <f t="shared" ref="FQ2:FW2" si="3">BQ2</f>
        <v>BSE/G0W0@PBE0</v>
      </c>
      <c r="FR2" s="21" t="str">
        <f t="shared" si="3"/>
        <v>BSE/G0W0@CAM-B3LYP</v>
      </c>
      <c r="FS2" s="21" t="str">
        <f t="shared" si="3"/>
        <v>BSE/G0W0@HF</v>
      </c>
      <c r="FT2" s="21" t="str">
        <f t="shared" si="3"/>
        <v>BSE/evGW@PBE0</v>
      </c>
      <c r="FU2" s="21" t="str">
        <f t="shared" si="3"/>
        <v>BSE/evGW@CAM-B3LYP</v>
      </c>
      <c r="FV2" s="21" t="str">
        <f t="shared" si="3"/>
        <v>BSE/evGW@HF</v>
      </c>
      <c r="FW2" s="21" t="str">
        <f t="shared" si="3"/>
        <v>TPSSh</v>
      </c>
      <c r="FX2" s="21" t="str">
        <f t="shared" ref="FX2:HG2" si="4">BX2</f>
        <v>t-HCTHhyb</v>
      </c>
      <c r="FY2" s="21" t="str">
        <f t="shared" si="4"/>
        <v>B3LYP</v>
      </c>
      <c r="FZ2" s="21" t="str">
        <f t="shared" si="4"/>
        <v>PBE0</v>
      </c>
      <c r="GA2" s="21" t="str">
        <f t="shared" si="4"/>
        <v>cSCAN0</v>
      </c>
      <c r="GB2" s="21" t="str">
        <f t="shared" si="4"/>
        <v>M06</v>
      </c>
      <c r="GC2" s="21" t="str">
        <f t="shared" si="4"/>
        <v>cM06</v>
      </c>
      <c r="GD2" s="21" t="str">
        <f t="shared" si="4"/>
        <v>SOGGA11-X</v>
      </c>
      <c r="GE2" s="21" t="str">
        <f t="shared" si="4"/>
        <v>BMK</v>
      </c>
      <c r="GF2" s="21" t="str">
        <f t="shared" si="4"/>
        <v>MN15</v>
      </c>
      <c r="GG2" s="21" t="str">
        <f t="shared" si="4"/>
        <v>M08-HX</v>
      </c>
      <c r="GH2" s="21" t="str">
        <f t="shared" si="4"/>
        <v>M06-2X</v>
      </c>
      <c r="GI2" s="21" t="str">
        <f t="shared" si="4"/>
        <v>cM06-2X</v>
      </c>
      <c r="GJ2" s="21" t="str">
        <f t="shared" si="4"/>
        <v>M06-SX</v>
      </c>
      <c r="GK2" s="21" t="str">
        <f t="shared" si="4"/>
        <v>cM06-SX</v>
      </c>
      <c r="GL2" s="21" t="str">
        <f t="shared" si="4"/>
        <v>CAM-BLYP</v>
      </c>
      <c r="GM2" s="21" t="str">
        <f t="shared" si="4"/>
        <v>tCAM-B3LYP</v>
      </c>
      <c r="GN2" s="21" t="str">
        <f t="shared" si="4"/>
        <v>mCAM-B3LYP</v>
      </c>
      <c r="GO2" s="21" t="str">
        <f t="shared" si="4"/>
        <v>rCAM-B3LYP</v>
      </c>
      <c r="GP2" s="21" t="str">
        <f t="shared" si="4"/>
        <v>wB97X-D</v>
      </c>
      <c r="GQ2" s="21" t="str">
        <f t="shared" si="4"/>
        <v>wB97M-V</v>
      </c>
      <c r="GR2" s="21" t="str">
        <f t="shared" si="4"/>
        <v>wB97X</v>
      </c>
      <c r="GS2" s="21" t="str">
        <f t="shared" si="4"/>
        <v>wB97</v>
      </c>
      <c r="GT2" s="21" t="str">
        <f t="shared" si="4"/>
        <v>LC-wPBE</v>
      </c>
      <c r="GU2" s="21" t="str">
        <f t="shared" si="4"/>
        <v>M11</v>
      </c>
      <c r="GV2" s="21" t="str">
        <f t="shared" si="4"/>
        <v>B2PLYP</v>
      </c>
      <c r="GW2" s="21" t="str">
        <f t="shared" si="4"/>
        <v>PBE0-DH</v>
      </c>
      <c r="GX2" s="21" t="str">
        <f t="shared" si="4"/>
        <v>PBE-QIDH</v>
      </c>
      <c r="GY2" s="21" t="str">
        <f t="shared" si="4"/>
        <v>wB2PLYP</v>
      </c>
      <c r="GZ2" s="21" t="str">
        <f t="shared" si="4"/>
        <v>RSH-0DH</v>
      </c>
      <c r="HA2" s="21" t="str">
        <f t="shared" si="4"/>
        <v>RSX-QIDH</v>
      </c>
      <c r="HB2" s="21" t="str">
        <f t="shared" si="4"/>
        <v>wB97X-2</v>
      </c>
      <c r="HC2" s="21" t="str">
        <f t="shared" si="4"/>
        <v>SOS-wB88PP86</v>
      </c>
      <c r="HD2" s="21" t="str">
        <f t="shared" si="4"/>
        <v>SOS-wPBEPP86</v>
      </c>
      <c r="HE2" s="21" t="str">
        <f t="shared" si="4"/>
        <v>cLH12ct-SsirPW92</v>
      </c>
      <c r="HF2" s="21" t="str">
        <f t="shared" si="4"/>
        <v>cLH14t-calPBE</v>
      </c>
      <c r="HG2" s="21" t="str">
        <f t="shared" si="4"/>
        <v>cLH20t</v>
      </c>
      <c r="HH2" s="21" t="str">
        <f t="shared" ref="HH2:HM2" si="5">DH2</f>
        <v>BSE/G0W0@PBE0</v>
      </c>
      <c r="HI2" s="21" t="str">
        <f t="shared" si="5"/>
        <v>BSE/G0W0@CAM-B3LYP</v>
      </c>
      <c r="HJ2" s="21" t="str">
        <f t="shared" si="5"/>
        <v>BSE/G0W0@HF</v>
      </c>
      <c r="HK2" s="21" t="str">
        <f t="shared" si="5"/>
        <v>BSE/evGW@PBE0</v>
      </c>
      <c r="HL2" s="21" t="str">
        <f t="shared" si="5"/>
        <v>BSE/evGW@CAM-B3LYP</v>
      </c>
      <c r="HM2" s="21" t="str">
        <f t="shared" si="5"/>
        <v>BSE/evGW@HF</v>
      </c>
      <c r="HO2" s="21" t="str">
        <f t="shared" ref="HO2:IT2" si="6">DO2</f>
        <v>CIS(D)</v>
      </c>
      <c r="HP2" s="21" t="str">
        <f t="shared" si="6"/>
        <v>CC2</v>
      </c>
      <c r="HQ2" s="21" t="str">
        <f t="shared" si="6"/>
        <v>EOM-MP2</v>
      </c>
      <c r="HR2" s="21" t="str">
        <f t="shared" si="6"/>
        <v>STEOM-CCSD</v>
      </c>
      <c r="HS2" s="21" t="str">
        <f t="shared" si="6"/>
        <v>CCSD</v>
      </c>
      <c r="HT2" s="21" t="str">
        <f t="shared" si="6"/>
        <v>CCSD(T)(a)*</v>
      </c>
      <c r="HU2" s="21" t="str">
        <f t="shared" si="6"/>
        <v>CCSDR(3)</v>
      </c>
      <c r="HV2" s="21" t="str">
        <f t="shared" si="6"/>
        <v>CCSDT-3</v>
      </c>
      <c r="HW2" s="21" t="str">
        <f t="shared" si="6"/>
        <v>CC3</v>
      </c>
      <c r="HX2" s="21" t="str">
        <f t="shared" si="6"/>
        <v>CCSDT</v>
      </c>
      <c r="HY2" s="21" t="str">
        <f t="shared" si="6"/>
        <v>SOS-ADC(2) [TM]</v>
      </c>
      <c r="HZ2" s="21" t="str">
        <f t="shared" si="6"/>
        <v>SOS-CC2</v>
      </c>
      <c r="IA2" s="21" t="str">
        <f t="shared" si="6"/>
        <v>SCS-CC2</v>
      </c>
      <c r="IB2" s="21" t="str">
        <f t="shared" si="6"/>
        <v>SOS-ADC(2) [QC]</v>
      </c>
      <c r="IC2" s="21" t="str">
        <f t="shared" si="6"/>
        <v>ADC(2)</v>
      </c>
      <c r="ID2" s="21" t="str">
        <f t="shared" si="6"/>
        <v>ADC(3)</v>
      </c>
      <c r="IE2" s="21" t="str">
        <f t="shared" si="6"/>
        <v>ADC(2.5)</v>
      </c>
      <c r="IF2" s="21" t="str">
        <f t="shared" si="6"/>
        <v>TPSSh</v>
      </c>
      <c r="IG2" s="21" t="str">
        <f t="shared" si="6"/>
        <v>t-HCTHhyb</v>
      </c>
      <c r="IH2" s="21" t="str">
        <f t="shared" si="6"/>
        <v>B3LYP</v>
      </c>
      <c r="II2" s="21" t="str">
        <f t="shared" si="6"/>
        <v>PBE0</v>
      </c>
      <c r="IJ2" s="21" t="str">
        <f t="shared" si="6"/>
        <v>cSCAN0</v>
      </c>
      <c r="IK2" s="21" t="str">
        <f t="shared" si="6"/>
        <v>M06</v>
      </c>
      <c r="IL2" s="21" t="str">
        <f t="shared" si="6"/>
        <v>cM06</v>
      </c>
      <c r="IM2" s="21" t="str">
        <f t="shared" si="6"/>
        <v>SOGGA11-X</v>
      </c>
      <c r="IN2" s="21" t="str">
        <f t="shared" si="6"/>
        <v>BMK</v>
      </c>
      <c r="IO2" s="21" t="str">
        <f t="shared" si="6"/>
        <v>MN15</v>
      </c>
      <c r="IP2" s="21" t="str">
        <f t="shared" si="6"/>
        <v>M08-HX</v>
      </c>
      <c r="IQ2" s="21" t="str">
        <f t="shared" si="6"/>
        <v>M06-2X</v>
      </c>
      <c r="IR2" s="21" t="str">
        <f t="shared" si="6"/>
        <v>cM06-2X</v>
      </c>
      <c r="IS2" s="21" t="str">
        <f t="shared" si="6"/>
        <v>M06-SX</v>
      </c>
      <c r="IT2" s="21" t="str">
        <f t="shared" si="6"/>
        <v>cM06-SX</v>
      </c>
      <c r="IU2" s="21" t="str">
        <f t="shared" ref="IU2:JP2" si="7">EU2</f>
        <v>CAM-BLYP</v>
      </c>
      <c r="IV2" s="21" t="str">
        <f t="shared" si="7"/>
        <v>tCAM-B3LYP</v>
      </c>
      <c r="IW2" s="21" t="str">
        <f t="shared" si="7"/>
        <v>mCAM-B3LYP</v>
      </c>
      <c r="IX2" s="21" t="str">
        <f t="shared" si="7"/>
        <v>rCAM-B3LYP</v>
      </c>
      <c r="IY2" s="21" t="str">
        <f t="shared" si="7"/>
        <v>wB97X-D</v>
      </c>
      <c r="IZ2" s="21" t="str">
        <f t="shared" si="7"/>
        <v>wB97M-V</v>
      </c>
      <c r="JA2" s="21" t="str">
        <f t="shared" si="7"/>
        <v>wB97X</v>
      </c>
      <c r="JB2" s="21" t="str">
        <f t="shared" si="7"/>
        <v>wB97</v>
      </c>
      <c r="JC2" s="21" t="str">
        <f t="shared" si="7"/>
        <v>LC-wPBE</v>
      </c>
      <c r="JD2" s="21" t="str">
        <f t="shared" si="7"/>
        <v>M11</v>
      </c>
      <c r="JE2" s="21" t="str">
        <f t="shared" si="7"/>
        <v>B2PLYP</v>
      </c>
      <c r="JF2" s="21" t="str">
        <f t="shared" si="7"/>
        <v>PBE0-DH</v>
      </c>
      <c r="JG2" s="21" t="str">
        <f t="shared" si="7"/>
        <v>PBE-QIDH</v>
      </c>
      <c r="JH2" s="21" t="str">
        <f t="shared" si="7"/>
        <v>wB2PLYP</v>
      </c>
      <c r="JI2" s="21" t="str">
        <f t="shared" si="7"/>
        <v>RSH-0DH</v>
      </c>
      <c r="JJ2" s="21" t="str">
        <f t="shared" si="7"/>
        <v>RSX-QIDH</v>
      </c>
      <c r="JK2" s="21" t="str">
        <f t="shared" si="7"/>
        <v>wB97X-2</v>
      </c>
      <c r="JL2" s="21" t="str">
        <f t="shared" si="7"/>
        <v>SOS-wB88PP86</v>
      </c>
      <c r="JM2" s="21" t="str">
        <f t="shared" si="7"/>
        <v>SOS-wPBEPP86</v>
      </c>
      <c r="JN2" s="21" t="str">
        <f t="shared" si="7"/>
        <v>cLH12ct-SsirPW92</v>
      </c>
      <c r="JO2" s="21" t="str">
        <f t="shared" si="7"/>
        <v>cLH14t-calPBE</v>
      </c>
      <c r="JP2" s="21" t="str">
        <f t="shared" si="7"/>
        <v>cLH20t</v>
      </c>
      <c r="JQ2" s="21" t="str">
        <f t="shared" ref="JQ2:JV2" si="8">FQ2</f>
        <v>BSE/G0W0@PBE0</v>
      </c>
      <c r="JR2" s="21" t="str">
        <f t="shared" si="8"/>
        <v>BSE/G0W0@CAM-B3LYP</v>
      </c>
      <c r="JS2" s="21" t="str">
        <f t="shared" si="8"/>
        <v>BSE/G0W0@HF</v>
      </c>
      <c r="JT2" s="21" t="str">
        <f t="shared" si="8"/>
        <v>BSE/evGW@PBE0</v>
      </c>
      <c r="JU2" s="21" t="str">
        <f t="shared" si="8"/>
        <v>BSE/evGW@CAM-B3LYP</v>
      </c>
      <c r="JV2" s="21" t="str">
        <f t="shared" si="8"/>
        <v>BSE/evGW@HF</v>
      </c>
      <c r="JW2" s="21" t="str">
        <f t="shared" ref="JW2:KP2" si="9">FW2</f>
        <v>TPSSh</v>
      </c>
      <c r="JX2" s="21" t="str">
        <f t="shared" si="9"/>
        <v>t-HCTHhyb</v>
      </c>
      <c r="JY2" s="21" t="str">
        <f t="shared" si="9"/>
        <v>B3LYP</v>
      </c>
      <c r="JZ2" s="21" t="str">
        <f t="shared" si="9"/>
        <v>PBE0</v>
      </c>
      <c r="KA2" s="21" t="str">
        <f t="shared" si="9"/>
        <v>cSCAN0</v>
      </c>
      <c r="KB2" s="21" t="str">
        <f t="shared" si="9"/>
        <v>M06</v>
      </c>
      <c r="KC2" s="21" t="str">
        <f t="shared" si="9"/>
        <v>cM06</v>
      </c>
      <c r="KD2" s="21" t="str">
        <f t="shared" si="9"/>
        <v>SOGGA11-X</v>
      </c>
      <c r="KE2" s="21" t="str">
        <f t="shared" si="9"/>
        <v>BMK</v>
      </c>
      <c r="KF2" s="21" t="str">
        <f t="shared" si="9"/>
        <v>MN15</v>
      </c>
      <c r="KG2" s="21" t="str">
        <f t="shared" si="9"/>
        <v>M08-HX</v>
      </c>
      <c r="KH2" s="21" t="str">
        <f t="shared" si="9"/>
        <v>M06-2X</v>
      </c>
      <c r="KI2" s="21" t="str">
        <f t="shared" si="9"/>
        <v>cM06-2X</v>
      </c>
      <c r="KJ2" s="21" t="str">
        <f t="shared" si="9"/>
        <v>M06-SX</v>
      </c>
      <c r="KK2" s="21" t="str">
        <f t="shared" si="9"/>
        <v>cM06-SX</v>
      </c>
      <c r="KL2" s="21" t="str">
        <f t="shared" si="9"/>
        <v>CAM-BLYP</v>
      </c>
      <c r="KM2" s="21" t="str">
        <f t="shared" si="9"/>
        <v>tCAM-B3LYP</v>
      </c>
      <c r="KN2" s="21" t="str">
        <f t="shared" si="9"/>
        <v>mCAM-B3LYP</v>
      </c>
      <c r="KO2" s="21" t="str">
        <f t="shared" si="9"/>
        <v>rCAM-B3LYP</v>
      </c>
      <c r="KP2" s="21" t="str">
        <f t="shared" si="9"/>
        <v>wB97X-D</v>
      </c>
      <c r="KQ2" s="21" t="str">
        <f t="shared" ref="KQ2" si="10">GQ2</f>
        <v>wB97M-V</v>
      </c>
      <c r="KR2" s="21" t="str">
        <f t="shared" ref="KR2" si="11">GR2</f>
        <v>wB97X</v>
      </c>
      <c r="KS2" s="21" t="str">
        <f t="shared" ref="KS2" si="12">GS2</f>
        <v>wB97</v>
      </c>
      <c r="KT2" s="21" t="str">
        <f t="shared" ref="KT2" si="13">GT2</f>
        <v>LC-wPBE</v>
      </c>
      <c r="KU2" s="21" t="str">
        <f t="shared" ref="KU2" si="14">GU2</f>
        <v>M11</v>
      </c>
      <c r="KV2" s="21" t="str">
        <f t="shared" ref="KV2" si="15">GV2</f>
        <v>B2PLYP</v>
      </c>
      <c r="KW2" s="21" t="str">
        <f>GW2</f>
        <v>PBE0-DH</v>
      </c>
      <c r="KX2" s="21" t="str">
        <f t="shared" ref="KX2" si="16">GX2</f>
        <v>PBE-QIDH</v>
      </c>
      <c r="KY2" s="21" t="str">
        <f t="shared" ref="KY2" si="17">GY2</f>
        <v>wB2PLYP</v>
      </c>
      <c r="KZ2" s="21" t="str">
        <f t="shared" ref="KZ2" si="18">GZ2</f>
        <v>RSH-0DH</v>
      </c>
      <c r="LA2" s="21" t="str">
        <f t="shared" ref="LA2" si="19">HA2</f>
        <v>RSX-QIDH</v>
      </c>
      <c r="LB2" s="21" t="str">
        <f t="shared" ref="LB2" si="20">HB2</f>
        <v>wB97X-2</v>
      </c>
      <c r="LC2" s="21" t="str">
        <f t="shared" ref="LC2" si="21">HC2</f>
        <v>SOS-wB88PP86</v>
      </c>
      <c r="LD2" s="21" t="str">
        <f>HD2</f>
        <v>SOS-wPBEPP86</v>
      </c>
      <c r="LE2" s="21" t="str">
        <f t="shared" ref="LE2" si="22">HE2</f>
        <v>cLH12ct-SsirPW92</v>
      </c>
      <c r="LF2" s="21" t="str">
        <f>HF2</f>
        <v>cLH14t-calPBE</v>
      </c>
      <c r="LG2" s="21" t="str">
        <f t="shared" ref="LG2" si="23">HG2</f>
        <v>cLH20t</v>
      </c>
      <c r="LH2" s="21" t="str">
        <f t="shared" ref="LH2" si="24">HH2</f>
        <v>BSE/G0W0@PBE0</v>
      </c>
      <c r="LI2" s="21" t="str">
        <f t="shared" ref="LI2" si="25">HI2</f>
        <v>BSE/G0W0@CAM-B3LYP</v>
      </c>
      <c r="LJ2" s="21" t="str">
        <f t="shared" ref="LJ2" si="26">HJ2</f>
        <v>BSE/G0W0@HF</v>
      </c>
      <c r="LK2" s="21" t="str">
        <f t="shared" ref="LK2" si="27">HK2</f>
        <v>BSE/evGW@PBE0</v>
      </c>
      <c r="LL2" s="21" t="str">
        <f t="shared" ref="LL2:LM2" si="28">HL2</f>
        <v>BSE/evGW@CAM-B3LYP</v>
      </c>
      <c r="LM2" s="21" t="str">
        <f t="shared" si="28"/>
        <v>BSE/evGW@HF</v>
      </c>
    </row>
    <row r="3" spans="1:325">
      <c r="A3" s="1">
        <v>1</v>
      </c>
      <c r="B3" s="2" t="s">
        <v>418</v>
      </c>
      <c r="C3" s="4">
        <v>14</v>
      </c>
      <c r="D3" s="4">
        <f>_xlfn.SWITCH(C3,1,12,2,12,3,35,4,35,5,35,6,69,7,69,8,69,9,69,1016)</f>
        <v>1016</v>
      </c>
      <c r="E3" s="4" t="s">
        <v>184</v>
      </c>
      <c r="F3" s="4">
        <v>1</v>
      </c>
      <c r="G3" s="4" t="s">
        <v>13</v>
      </c>
      <c r="H3" s="4" t="s">
        <v>19</v>
      </c>
      <c r="I3" s="4"/>
      <c r="J3" s="5">
        <v>89.8</v>
      </c>
      <c r="K3" s="67">
        <v>7.3999999999999996E-2</v>
      </c>
      <c r="L3" s="103">
        <v>3.7570000000000001</v>
      </c>
      <c r="M3" s="7" t="s">
        <v>180</v>
      </c>
      <c r="N3" s="3" t="s">
        <v>227</v>
      </c>
      <c r="O3" s="23">
        <v>3.944</v>
      </c>
      <c r="P3" s="23">
        <v>3.6589999999999998</v>
      </c>
      <c r="Q3" s="23">
        <v>4.4189999999999996</v>
      </c>
      <c r="R3" s="45"/>
      <c r="S3" s="23">
        <v>3.9790000000000001</v>
      </c>
      <c r="T3" s="45"/>
      <c r="U3" s="23">
        <v>3.839</v>
      </c>
      <c r="V3" s="23">
        <v>3.8260000000000001</v>
      </c>
      <c r="W3" s="45"/>
      <c r="X3" s="45"/>
      <c r="Y3" s="23">
        <v>3.883</v>
      </c>
      <c r="Z3" s="23">
        <v>3.9140000000000001</v>
      </c>
      <c r="AA3" s="23">
        <v>3.8319999999999999</v>
      </c>
      <c r="AB3" s="23">
        <v>3.677</v>
      </c>
      <c r="AC3" s="23">
        <v>3.6509999999999998</v>
      </c>
      <c r="AD3" s="23">
        <v>3.6379999999999999</v>
      </c>
      <c r="AE3" s="23">
        <f>AVERAGE(AC3:AD3)</f>
        <v>3.6444999999999999</v>
      </c>
      <c r="AF3" s="107">
        <v>3.1360000000000001</v>
      </c>
      <c r="AG3" s="107">
        <v>3.1379999999999999</v>
      </c>
      <c r="AH3" s="107">
        <v>3.1970000000000001</v>
      </c>
      <c r="AI3" s="107">
        <v>3.2789999999999999</v>
      </c>
      <c r="AJ3" s="107">
        <v>3.2850000000000001</v>
      </c>
      <c r="AK3" s="107">
        <v>3.1930000000000001</v>
      </c>
      <c r="AL3" s="107">
        <v>3.2080000000000002</v>
      </c>
      <c r="AM3" s="107">
        <v>3.4540000000000002</v>
      </c>
      <c r="AN3" s="107">
        <v>3.4849999999999999</v>
      </c>
      <c r="AO3" s="107">
        <v>3.3919999999999999</v>
      </c>
      <c r="AP3" s="107">
        <v>3.54</v>
      </c>
      <c r="AQ3" s="107">
        <v>3.5449999999999999</v>
      </c>
      <c r="AR3" s="107">
        <v>3.5670000000000002</v>
      </c>
      <c r="AS3" s="107">
        <v>3.379</v>
      </c>
      <c r="AT3" s="107">
        <v>3.3719999999999999</v>
      </c>
      <c r="AU3" s="107">
        <v>3.52</v>
      </c>
      <c r="AV3" s="107">
        <v>3.3</v>
      </c>
      <c r="AW3" s="107">
        <v>3.3330000000000002</v>
      </c>
      <c r="AX3" s="107">
        <v>3.7330000000000001</v>
      </c>
      <c r="AY3" s="107">
        <v>3.5579999999999998</v>
      </c>
      <c r="AZ3" s="107">
        <v>3.6259999999999999</v>
      </c>
      <c r="BA3" s="107">
        <v>3.69</v>
      </c>
      <c r="BB3" s="107">
        <v>3.762</v>
      </c>
      <c r="BC3" s="107">
        <v>3.786</v>
      </c>
      <c r="BD3" s="107">
        <v>3.6850000000000001</v>
      </c>
      <c r="BE3" s="107">
        <v>3.3969999999999998</v>
      </c>
      <c r="BF3" s="107">
        <v>3.464</v>
      </c>
      <c r="BG3" s="107">
        <v>3.5779999999999998</v>
      </c>
      <c r="BH3" s="107">
        <v>3.7010000000000001</v>
      </c>
      <c r="BI3" s="107">
        <v>3.7719999999999998</v>
      </c>
      <c r="BJ3" s="107">
        <v>3.7429999999999999</v>
      </c>
      <c r="BK3" s="107">
        <v>3.6120000000000001</v>
      </c>
      <c r="BL3" s="107">
        <v>3.5649999999999999</v>
      </c>
      <c r="BM3" s="107">
        <v>3.5249999999999999</v>
      </c>
      <c r="BN3" s="107">
        <v>3.3759999999999999</v>
      </c>
      <c r="BO3" s="107">
        <v>3.2690000000000001</v>
      </c>
      <c r="BP3" s="107">
        <v>3.3740000000000001</v>
      </c>
      <c r="BQ3" s="91">
        <v>2.930237</v>
      </c>
      <c r="BR3" s="91">
        <v>3.2369919999999999</v>
      </c>
      <c r="BS3" s="91">
        <v>3.7168999999999999</v>
      </c>
      <c r="BT3" s="91">
        <v>3.2111200000000002</v>
      </c>
      <c r="BU3" s="91">
        <v>3.3046660000000001</v>
      </c>
      <c r="BV3" s="91">
        <v>3.6561409999999999</v>
      </c>
      <c r="BW3" s="109">
        <v>3.3460000000000001</v>
      </c>
      <c r="BX3" s="109">
        <v>3.3519999999999999</v>
      </c>
      <c r="BY3" s="109">
        <v>3.4129999999999998</v>
      </c>
      <c r="BZ3" s="109">
        <v>3.4980000000000002</v>
      </c>
      <c r="CA3" s="109">
        <v>3.5009999999999999</v>
      </c>
      <c r="CB3" s="109">
        <v>3.41</v>
      </c>
      <c r="CC3" s="109">
        <v>3.427</v>
      </c>
      <c r="CD3" s="109">
        <v>3.68</v>
      </c>
      <c r="CE3" s="109">
        <v>3.73</v>
      </c>
      <c r="CF3" s="109">
        <v>3.63</v>
      </c>
      <c r="CG3" s="109">
        <v>3.7930000000000001</v>
      </c>
      <c r="CH3" s="109">
        <v>3.7949999999999999</v>
      </c>
      <c r="CI3" s="109">
        <v>3.82</v>
      </c>
      <c r="CJ3" s="109">
        <v>3.5979999999999999</v>
      </c>
      <c r="CK3" s="109">
        <v>3.593</v>
      </c>
      <c r="CL3" s="109">
        <v>3.7709999999999999</v>
      </c>
      <c r="CM3" s="109">
        <v>3.5510000000000002</v>
      </c>
      <c r="CN3" s="109">
        <v>3.5630000000000002</v>
      </c>
      <c r="CO3" s="109">
        <v>4.0410000000000004</v>
      </c>
      <c r="CP3" s="109">
        <v>3.823</v>
      </c>
      <c r="CQ3" s="109">
        <v>3.9039999999999999</v>
      </c>
      <c r="CR3" s="109">
        <v>3.968</v>
      </c>
      <c r="CS3" s="109">
        <v>4.0460000000000003</v>
      </c>
      <c r="CT3" s="109">
        <v>4.0759999999999996</v>
      </c>
      <c r="CU3" s="109">
        <v>3.9820000000000002</v>
      </c>
      <c r="CV3" s="109">
        <v>3.573</v>
      </c>
      <c r="CW3" s="109">
        <v>3.67</v>
      </c>
      <c r="CX3" s="109">
        <v>3.7669999999999999</v>
      </c>
      <c r="CY3" s="109">
        <v>3.9390000000000001</v>
      </c>
      <c r="CZ3" s="109">
        <v>4.0380000000000003</v>
      </c>
      <c r="DA3" s="109">
        <v>3.972</v>
      </c>
      <c r="DB3" s="109">
        <v>3.702</v>
      </c>
      <c r="DC3" s="109">
        <v>3.778</v>
      </c>
      <c r="DD3" s="109">
        <v>3.7320000000000002</v>
      </c>
      <c r="DE3" s="109">
        <v>3.6019999999999999</v>
      </c>
      <c r="DF3" s="109">
        <v>3.49</v>
      </c>
      <c r="DG3" s="109">
        <v>3.601</v>
      </c>
      <c r="DH3" s="119">
        <v>3.214191</v>
      </c>
      <c r="DI3" s="119">
        <v>3.516956</v>
      </c>
      <c r="DJ3" s="119">
        <v>3.9618820000000001</v>
      </c>
      <c r="DK3" s="119">
        <v>3.4873240000000001</v>
      </c>
      <c r="DL3" s="119">
        <v>3.5822769999999999</v>
      </c>
      <c r="DM3" s="119">
        <v>3.903089</v>
      </c>
      <c r="DN3" s="6"/>
      <c r="DO3" s="23" t="s">
        <v>227</v>
      </c>
      <c r="DP3" s="23">
        <f t="shared" ref="DP3:DP34" si="29">IF((P3&lt;&gt;"")*AND($L3&lt;&gt;""),P3-$L3,"")</f>
        <v>-9.8000000000000309E-2</v>
      </c>
      <c r="DQ3" s="23">
        <f t="shared" ref="DQ3:DQ34" si="30">IF((Q3&lt;&gt;"")*AND($L3&lt;&gt;""),Q3-$L3,"")</f>
        <v>0.66199999999999948</v>
      </c>
      <c r="DR3" s="23" t="str">
        <f t="shared" ref="DR3:DR34" si="31">IF((R3&lt;&gt;"")*AND($L3&lt;&gt;""),R3-$L3,"")</f>
        <v/>
      </c>
      <c r="DS3" s="23">
        <f t="shared" ref="DS3:DS34" si="32">IF((S3&lt;&gt;"")*AND($L3&lt;&gt;""),S3-$L3,"")</f>
        <v>0.22199999999999998</v>
      </c>
      <c r="DT3" s="23" t="str">
        <f t="shared" ref="DT3:DT34" si="33">IF((T3&lt;&gt;"")*AND($L3&lt;&gt;""),T3-$L3,"")</f>
        <v/>
      </c>
      <c r="DU3" s="23">
        <f t="shared" ref="DU3:DU34" si="34">IF((U3&lt;&gt;"")*AND($L3&lt;&gt;""),U3-$L3,"")</f>
        <v>8.1999999999999851E-2</v>
      </c>
      <c r="DV3" s="23">
        <f t="shared" ref="DV3:DV34" si="35">IF((V3&lt;&gt;"")*AND($L3&lt;&gt;""),V3-$L3,"")</f>
        <v>6.899999999999995E-2</v>
      </c>
      <c r="DW3" s="23" t="str">
        <f t="shared" ref="DW3:DW34" si="36">IF((W3&lt;&gt;"")*AND($L3&lt;&gt;""),W3-$L3,"")</f>
        <v/>
      </c>
      <c r="DX3" s="23" t="str">
        <f t="shared" ref="DX3:DX34" si="37">IF((X3&lt;&gt;"")*AND($L3&lt;&gt;""),X3-$L3,"")</f>
        <v/>
      </c>
      <c r="DY3" s="23">
        <f t="shared" ref="DY3:DY34" si="38">IF((Y3&lt;&gt;"")*AND($L3&lt;&gt;""),Y3-$L3,"")</f>
        <v>0.12599999999999989</v>
      </c>
      <c r="DZ3" s="23">
        <f t="shared" ref="DZ3:DZ34" si="39">IF((Z3&lt;&gt;"")*AND($L3&lt;&gt;""),Z3-$L3,"")</f>
        <v>0.15700000000000003</v>
      </c>
      <c r="EA3" s="23">
        <f t="shared" ref="EA3:EA34" si="40">IF((AA3&lt;&gt;"")*AND($L3&lt;&gt;""),AA3-$L3,"")</f>
        <v>7.4999999999999734E-2</v>
      </c>
      <c r="EB3" s="23">
        <f t="shared" ref="EB3:EB34" si="41">IF((AB3&lt;&gt;"")*AND($L3&lt;&gt;""),AB3-$L3,"")</f>
        <v>-8.0000000000000071E-2</v>
      </c>
      <c r="EC3" s="23">
        <f t="shared" ref="EC3:EC34" si="42">IF((AC3&lt;&gt;"")*AND($L3&lt;&gt;""),AC3-$L3,"")</f>
        <v>-0.10600000000000032</v>
      </c>
      <c r="ED3" s="23">
        <f t="shared" ref="ED3:ED34" si="43">IF((AD3&lt;&gt;"")*AND($L3&lt;&gt;""),AD3-$L3,"")</f>
        <v>-0.11900000000000022</v>
      </c>
      <c r="EE3" s="23">
        <f t="shared" ref="EE3:EE34" si="44">IF((AE3&lt;&gt;"")*AND($L3&lt;&gt;""),AE3-$L3,"")</f>
        <v>-0.11250000000000027</v>
      </c>
      <c r="EF3" s="23">
        <f t="shared" ref="EF3:EF34" si="45">IF((AF3&lt;&gt;"")*AND($L3&lt;&gt;""),AF3-$L3,"")</f>
        <v>-0.621</v>
      </c>
      <c r="EG3" s="23">
        <f t="shared" ref="EG3:EG34" si="46">IF((AG3&lt;&gt;"")*AND($L3&lt;&gt;""),AG3-$L3,"")</f>
        <v>-0.61900000000000022</v>
      </c>
      <c r="EH3" s="23">
        <f t="shared" ref="EH3:EH34" si="47">IF((AH3&lt;&gt;"")*AND($L3&lt;&gt;""),AH3-$L3,"")</f>
        <v>-0.56000000000000005</v>
      </c>
      <c r="EI3" s="23">
        <f t="shared" ref="EI3:EI34" si="48">IF((AI3&lt;&gt;"")*AND($L3&lt;&gt;""),AI3-$L3,"")</f>
        <v>-0.4780000000000002</v>
      </c>
      <c r="EJ3" s="23">
        <f t="shared" ref="EJ3:EJ34" si="49">IF((AJ3&lt;&gt;"")*AND($L3&lt;&gt;""),AJ3-$L3,"")</f>
        <v>-0.47199999999999998</v>
      </c>
      <c r="EK3" s="23">
        <f t="shared" ref="EK3:EK34" si="50">IF((AK3&lt;&gt;"")*AND($L3&lt;&gt;""),AK3-$L3,"")</f>
        <v>-0.56400000000000006</v>
      </c>
      <c r="EL3" s="23">
        <f t="shared" ref="EL3:EL34" si="51">IF((AL3&lt;&gt;"")*AND($L3&lt;&gt;""),AL3-$L3,"")</f>
        <v>-0.54899999999999993</v>
      </c>
      <c r="EM3" s="23">
        <f t="shared" ref="EM3:EM34" si="52">IF((AM3&lt;&gt;"")*AND($L3&lt;&gt;""),AM3-$L3,"")</f>
        <v>-0.30299999999999994</v>
      </c>
      <c r="EN3" s="23">
        <f t="shared" ref="EN3:EN34" si="53">IF((AN3&lt;&gt;"")*AND($L3&lt;&gt;""),AN3-$L3,"")</f>
        <v>-0.27200000000000024</v>
      </c>
      <c r="EO3" s="23">
        <f t="shared" ref="EO3:EO34" si="54">IF((AO3&lt;&gt;"")*AND($L3&lt;&gt;""),AO3-$L3,"")</f>
        <v>-0.36500000000000021</v>
      </c>
      <c r="EP3" s="23">
        <f t="shared" ref="EP3:EP34" si="55">IF((AP3&lt;&gt;"")*AND($L3&lt;&gt;""),AP3-$L3,"")</f>
        <v>-0.21700000000000008</v>
      </c>
      <c r="EQ3" s="23">
        <f t="shared" ref="EQ3:EQ34" si="56">IF((AQ3&lt;&gt;"")*AND($L3&lt;&gt;""),AQ3-$L3,"")</f>
        <v>-0.21200000000000019</v>
      </c>
      <c r="ER3" s="23">
        <f t="shared" ref="ER3:ER34" si="57">IF((AR3&lt;&gt;"")*AND($L3&lt;&gt;""),AR3-$L3,"")</f>
        <v>-0.18999999999999995</v>
      </c>
      <c r="ES3" s="23">
        <f t="shared" ref="ES3:ES82" si="58">IF((AS3&lt;&gt;"")*AND($L3&lt;&gt;""),AS3-$L3,"")</f>
        <v>-0.37800000000000011</v>
      </c>
      <c r="ET3" s="23">
        <f t="shared" ref="ET3:ET82" si="59">IF((AT3&lt;&gt;"")*AND($L3&lt;&gt;""),AT3-$L3,"")</f>
        <v>-0.38500000000000023</v>
      </c>
      <c r="EU3" s="23">
        <f t="shared" ref="EU3:EU82" si="60">IF((AU3&lt;&gt;"")*AND($L3&lt;&gt;""),AU3-$L3,"")</f>
        <v>-0.2370000000000001</v>
      </c>
      <c r="EV3" s="23">
        <f t="shared" ref="EV3:EV82" si="61">IF((AV3&lt;&gt;"")*AND($L3&lt;&gt;""),AV3-$L3,"")</f>
        <v>-0.45700000000000029</v>
      </c>
      <c r="EW3" s="23">
        <f t="shared" ref="EW3:EW82" si="62">IF((AW3&lt;&gt;"")*AND($L3&lt;&gt;""),AW3-$L3,"")</f>
        <v>-0.42399999999999993</v>
      </c>
      <c r="EX3" s="23">
        <f t="shared" ref="EX3:EX82" si="63">IF((AX3&lt;&gt;"")*AND($L3&lt;&gt;""),AX3-$L3,"")</f>
        <v>-2.4000000000000021E-2</v>
      </c>
      <c r="EY3" s="23">
        <f t="shared" ref="EY3:EY82" si="64">IF((AY3&lt;&gt;"")*AND($L3&lt;&gt;""),AY3-$L3,"")</f>
        <v>-0.19900000000000029</v>
      </c>
      <c r="EZ3" s="23">
        <f t="shared" ref="EZ3:EZ82" si="65">IF((AZ3&lt;&gt;"")*AND($L3&lt;&gt;""),AZ3-$L3,"")</f>
        <v>-0.13100000000000023</v>
      </c>
      <c r="FA3" s="23">
        <f t="shared" ref="FA3:FA34" si="66">IF((BA3&lt;&gt;"")*AND($L3&lt;&gt;""),BA3-$L3,"")</f>
        <v>-6.7000000000000171E-2</v>
      </c>
      <c r="FB3" s="23">
        <f t="shared" ref="FB3:FB34" si="67">IF((BB3&lt;&gt;"")*AND($L3&lt;&gt;""),BB3-$L3,"")</f>
        <v>4.9999999999998934E-3</v>
      </c>
      <c r="FC3" s="23">
        <f t="shared" ref="FC3:FC34" si="68">IF((BC3&lt;&gt;"")*AND($L3&lt;&gt;""),BC3-$L3,"")</f>
        <v>2.8999999999999915E-2</v>
      </c>
      <c r="FD3" s="23">
        <f t="shared" ref="FD3:FD34" si="69">IF((BD3&lt;&gt;"")*AND($L3&lt;&gt;""),BD3-$L3,"")</f>
        <v>-7.2000000000000064E-2</v>
      </c>
      <c r="FE3" s="23">
        <f t="shared" ref="FE3:FE34" si="70">IF((BE3&lt;&gt;"")*AND($L3&lt;&gt;""),BE3-$L3,"")</f>
        <v>-0.36000000000000032</v>
      </c>
      <c r="FF3" s="23">
        <f t="shared" ref="FF3:FF34" si="71">IF((BF3&lt;&gt;"")*AND($L3&lt;&gt;""),BF3-$L3,"")</f>
        <v>-0.29300000000000015</v>
      </c>
      <c r="FG3" s="23">
        <f t="shared" ref="FG3:FG34" si="72">IF((BG3&lt;&gt;"")*AND($L3&lt;&gt;""),BG3-$L3,"")</f>
        <v>-0.17900000000000027</v>
      </c>
      <c r="FH3" s="23">
        <f t="shared" ref="FH3:FH34" si="73">IF((BH3&lt;&gt;"")*AND($L3&lt;&gt;""),BH3-$L3,"")</f>
        <v>-5.600000000000005E-2</v>
      </c>
      <c r="FI3" s="23">
        <f t="shared" ref="FI3:FI34" si="74">IF((BI3&lt;&gt;"")*AND($L3&lt;&gt;""),BI3-$L3,"")</f>
        <v>1.499999999999968E-2</v>
      </c>
      <c r="FJ3" s="23">
        <f t="shared" ref="FJ3:FJ34" si="75">IF((BJ3&lt;&gt;"")*AND($L3&lt;&gt;""),BJ3-$L3,"")</f>
        <v>-1.4000000000000234E-2</v>
      </c>
      <c r="FK3" s="23">
        <f t="shared" ref="FK3:FK34" si="76">IF((BK3&lt;&gt;"")*AND($L3&lt;&gt;""),BK3-$L3,"")</f>
        <v>-0.14500000000000002</v>
      </c>
      <c r="FL3" s="23">
        <f t="shared" ref="FL3:FL34" si="77">IF((BL3&lt;&gt;"")*AND($L3&lt;&gt;""),BL3-$L3,"")</f>
        <v>-0.19200000000000017</v>
      </c>
      <c r="FM3" s="23">
        <f t="shared" ref="FM3:FM34" si="78">IF((BM3&lt;&gt;"")*AND($L3&lt;&gt;""),BM3-$L3,"")</f>
        <v>-0.23200000000000021</v>
      </c>
      <c r="FN3" s="23">
        <f t="shared" ref="FN3:FN34" si="79">IF((BN3&lt;&gt;"")*AND($L3&lt;&gt;""),BN3-$L3,"")</f>
        <v>-0.38100000000000023</v>
      </c>
      <c r="FO3" s="23">
        <f t="shared" ref="FO3:FO34" si="80">IF((BO3&lt;&gt;"")*AND($L3&lt;&gt;""),BO3-$L3,"")</f>
        <v>-0.48799999999999999</v>
      </c>
      <c r="FP3" s="23">
        <f t="shared" ref="FP3:FP34" si="81">IF((BP3&lt;&gt;"")*AND($L3&lt;&gt;""),BP3-$L3,"")</f>
        <v>-0.38300000000000001</v>
      </c>
      <c r="FQ3" s="23">
        <f t="shared" ref="FQ3:FQ82" si="82">IF((BQ3&lt;&gt;"")*AND($L3&lt;&gt;""),BQ3-$L3,"")</f>
        <v>-0.82676300000000014</v>
      </c>
      <c r="FR3" s="23">
        <f t="shared" ref="FR3:FR82" si="83">IF((BR3&lt;&gt;"")*AND($L3&lt;&gt;""),BR3-$L3,"")</f>
        <v>-0.52000800000000025</v>
      </c>
      <c r="FS3" s="23">
        <f t="shared" ref="FS3:FS82" si="84">IF((BS3&lt;&gt;"")*AND($L3&lt;&gt;""),BS3-$L3,"")</f>
        <v>-4.0100000000000247E-2</v>
      </c>
      <c r="FT3" s="23">
        <f t="shared" ref="FT3:FT82" si="85">IF((BT3&lt;&gt;"")*AND($L3&lt;&gt;""),BT3-$L3,"")</f>
        <v>-0.54587999999999992</v>
      </c>
      <c r="FU3" s="23">
        <f t="shared" ref="FU3:FU82" si="86">IF((BU3&lt;&gt;"")*AND($L3&lt;&gt;""),BU3-$L3,"")</f>
        <v>-0.45233400000000001</v>
      </c>
      <c r="FV3" s="23">
        <f t="shared" ref="FV3:FV82" si="87">IF((BV3&lt;&gt;"")*AND($L3&lt;&gt;""),BV3-$L3,"")</f>
        <v>-0.10085900000000025</v>
      </c>
      <c r="FW3" s="23">
        <f t="shared" ref="FW3:FW82" si="88">IF((BW3&lt;&gt;"")*AND($L3&lt;&gt;""),BW3-$L3,"")</f>
        <v>-0.41100000000000003</v>
      </c>
      <c r="FX3" s="23">
        <f t="shared" ref="FX3:FX34" si="89">IF((BX3&lt;&gt;"")*AND($L3&lt;&gt;""),BX3-$L3,"")</f>
        <v>-0.40500000000000025</v>
      </c>
      <c r="FY3" s="23">
        <f t="shared" ref="FY3:FY34" si="90">IF((BY3&lt;&gt;"")*AND($L3&lt;&gt;""),BY3-$L3,"")</f>
        <v>-0.34400000000000031</v>
      </c>
      <c r="FZ3" s="23">
        <f t="shared" ref="FZ3:FZ34" si="91">IF((BZ3&lt;&gt;"")*AND($L3&lt;&gt;""),BZ3-$L3,"")</f>
        <v>-0.2589999999999999</v>
      </c>
      <c r="GA3" s="23">
        <f t="shared" ref="GA3:GA34" si="92">IF((CA3&lt;&gt;"")*AND($L3&lt;&gt;""),CA3-$L3,"")</f>
        <v>-0.25600000000000023</v>
      </c>
      <c r="GB3" s="23">
        <f t="shared" ref="GB3:GB34" si="93">IF((CB3&lt;&gt;"")*AND($L3&lt;&gt;""),CB3-$L3,"")</f>
        <v>-0.34699999999999998</v>
      </c>
      <c r="GC3" s="23">
        <f t="shared" ref="GC3:GC34" si="94">IF((CC3&lt;&gt;"")*AND($L3&lt;&gt;""),CC3-$L3,"")</f>
        <v>-0.33000000000000007</v>
      </c>
      <c r="GD3" s="23">
        <f t="shared" ref="GD3:GD34" si="95">IF((CD3&lt;&gt;"")*AND($L3&lt;&gt;""),CD3-$L3,"")</f>
        <v>-7.6999999999999957E-2</v>
      </c>
      <c r="GE3" s="23">
        <f t="shared" ref="GE3:GE34" si="96">IF((CE3&lt;&gt;"")*AND($L3&lt;&gt;""),CE3-$L3,"")</f>
        <v>-2.7000000000000135E-2</v>
      </c>
      <c r="GF3" s="23">
        <f t="shared" ref="GF3:GF34" si="97">IF((CF3&lt;&gt;"")*AND($L3&lt;&gt;""),CF3-$L3,"")</f>
        <v>-0.12700000000000022</v>
      </c>
      <c r="GG3" s="23">
        <f t="shared" ref="GG3:GG34" si="98">IF((CG3&lt;&gt;"")*AND($L3&lt;&gt;""),CG3-$L3,"")</f>
        <v>3.6000000000000032E-2</v>
      </c>
      <c r="GH3" s="23">
        <f t="shared" ref="GH3:GH34" si="99">IF((CH3&lt;&gt;"")*AND($L3&lt;&gt;""),CH3-$L3,"")</f>
        <v>3.7999999999999812E-2</v>
      </c>
      <c r="GI3" s="23">
        <f t="shared" ref="GI3:GI34" si="100">IF((CI3&lt;&gt;"")*AND($L3&lt;&gt;""),CI3-$L3,"")</f>
        <v>6.2999999999999723E-2</v>
      </c>
      <c r="GJ3" s="23">
        <f t="shared" ref="GJ3:GJ34" si="101">IF((CJ3&lt;&gt;"")*AND($L3&lt;&gt;""),CJ3-$L3,"")</f>
        <v>-0.15900000000000025</v>
      </c>
      <c r="GK3" s="23">
        <f t="shared" ref="GK3:GK34" si="102">IF((CK3&lt;&gt;"")*AND($L3&lt;&gt;""),CK3-$L3,"")</f>
        <v>-0.16400000000000015</v>
      </c>
      <c r="GL3" s="23">
        <f t="shared" ref="GL3:GL34" si="103">IF((CL3&lt;&gt;"")*AND($L3&lt;&gt;""),CL3-$L3,"")</f>
        <v>1.399999999999979E-2</v>
      </c>
      <c r="GM3" s="23">
        <f t="shared" ref="GM3:GM34" si="104">IF((CM3&lt;&gt;"")*AND($L3&lt;&gt;""),CM3-$L3,"")</f>
        <v>-0.20599999999999996</v>
      </c>
      <c r="GN3" s="23">
        <f t="shared" ref="GN3:GN34" si="105">IF((CN3&lt;&gt;"")*AND($L3&lt;&gt;""),CN3-$L3,"")</f>
        <v>-0.19399999999999995</v>
      </c>
      <c r="GO3" s="23">
        <f t="shared" ref="GO3:GO34" si="106">IF((CO3&lt;&gt;"")*AND($L3&lt;&gt;""),CO3-$L3,"")</f>
        <v>0.28400000000000025</v>
      </c>
      <c r="GP3" s="23">
        <f t="shared" ref="GP3:GP34" si="107">IF((CP3&lt;&gt;"")*AND($L3&lt;&gt;""),CP3-$L3,"")</f>
        <v>6.5999999999999837E-2</v>
      </c>
      <c r="GQ3" s="23">
        <f t="shared" ref="GQ3:GQ34" si="108">IF((CQ3&lt;&gt;"")*AND($L3&lt;&gt;""),CQ3-$L3,"")</f>
        <v>0.1469999999999998</v>
      </c>
      <c r="GR3" s="23">
        <f t="shared" ref="GR3:GR34" si="109">IF((CR3&lt;&gt;"")*AND($L3&lt;&gt;""),CR3-$L3,"")</f>
        <v>0.21099999999999985</v>
      </c>
      <c r="GS3" s="23">
        <f t="shared" ref="GS3:GS34" si="110">IF((CS3&lt;&gt;"")*AND($L3&lt;&gt;""),CS3-$L3,"")</f>
        <v>0.28900000000000015</v>
      </c>
      <c r="GT3" s="23">
        <f t="shared" ref="GT3:GT34" si="111">IF((CT3&lt;&gt;"")*AND($L3&lt;&gt;""),CT3-$L3,"")</f>
        <v>0.31899999999999951</v>
      </c>
      <c r="GU3" s="23">
        <f t="shared" ref="GU3:GU34" si="112">IF((CU3&lt;&gt;"")*AND($L3&lt;&gt;""),CU3-$L3,"")</f>
        <v>0.22500000000000009</v>
      </c>
      <c r="GV3" s="23">
        <f t="shared" ref="GV3:GV34" si="113">IF((CV3&lt;&gt;"")*AND($L3&lt;&gt;""),CV3-$L3,"")</f>
        <v>-0.18400000000000016</v>
      </c>
      <c r="GW3" s="23">
        <f t="shared" ref="GW3:GW34" si="114">IF((CW3&lt;&gt;"")*AND($L3&lt;&gt;""),CW3-$L3,"")</f>
        <v>-8.7000000000000188E-2</v>
      </c>
      <c r="GX3" s="23">
        <f t="shared" ref="GX3:GX34" si="115">IF((CX3&lt;&gt;"")*AND($L3&lt;&gt;""),CX3-$L3,"")</f>
        <v>9.9999999999997868E-3</v>
      </c>
      <c r="GY3" s="23">
        <f t="shared" ref="GY3:GY34" si="116">IF((CY3&lt;&gt;"")*AND($L3&lt;&gt;""),CY3-$L3,"")</f>
        <v>0.18199999999999994</v>
      </c>
      <c r="GZ3" s="23">
        <f t="shared" ref="GZ3:GZ34" si="117">IF((CZ3&lt;&gt;"")*AND($L3&lt;&gt;""),CZ3-$L3,"")</f>
        <v>0.28100000000000014</v>
      </c>
      <c r="HA3" s="23">
        <f t="shared" ref="HA3:HA34" si="118">IF((DA3&lt;&gt;"")*AND($L3&lt;&gt;""),DA3-$L3,"")</f>
        <v>0.21499999999999986</v>
      </c>
      <c r="HB3" s="23">
        <f t="shared" ref="HB3:HB34" si="119">IF((DB3&lt;&gt;"")*AND($L3&lt;&gt;""),DB3-$L3,"")</f>
        <v>-5.500000000000016E-2</v>
      </c>
      <c r="HC3" s="23">
        <f t="shared" ref="HC3:HC34" si="120">IF((DC3&lt;&gt;"")*AND($L3&lt;&gt;""),DC3-$L3,"")</f>
        <v>2.0999999999999908E-2</v>
      </c>
      <c r="HD3" s="23">
        <f t="shared" ref="HD3:HD34" si="121">IF((DD3&lt;&gt;"")*AND($L3&lt;&gt;""),DD3-$L3,"")</f>
        <v>-2.4999999999999911E-2</v>
      </c>
      <c r="HE3" s="23">
        <f t="shared" ref="HE3:HE34" si="122">IF((DE3&lt;&gt;"")*AND($L3&lt;&gt;""),DE3-$L3,"")</f>
        <v>-0.15500000000000025</v>
      </c>
      <c r="HF3" s="23">
        <f t="shared" ref="HF3:HF34" si="123">IF((DF3&lt;&gt;"")*AND($L3&lt;&gt;""),DF3-$L3,"")</f>
        <v>-0.2669999999999999</v>
      </c>
      <c r="HG3" s="23">
        <f t="shared" ref="HG3:HG34" si="124">IF((DG3&lt;&gt;"")*AND($L3&lt;&gt;""),DG3-$L3,"")</f>
        <v>-0.15600000000000014</v>
      </c>
      <c r="HH3" s="23">
        <f t="shared" ref="HH3:HH82" si="125">IF((DH3&lt;&gt;"")*AND($L3&lt;&gt;""),DH3-$L3,"")</f>
        <v>-0.5428090000000001</v>
      </c>
      <c r="HI3" s="23">
        <f t="shared" ref="HI3:HI82" si="126">IF((DI3&lt;&gt;"")*AND($L3&lt;&gt;""),DI3-$L3,"")</f>
        <v>-0.24004400000000015</v>
      </c>
      <c r="HJ3" s="23">
        <f t="shared" ref="HJ3:HJ82" si="127">IF((DJ3&lt;&gt;"")*AND($L3&lt;&gt;""),DJ3-$L3,"")</f>
        <v>0.20488200000000001</v>
      </c>
      <c r="HK3" s="23">
        <f t="shared" ref="HK3:HK82" si="128">IF((DK3&lt;&gt;"")*AND($L3&lt;&gt;""),DK3-$L3,"")</f>
        <v>-0.26967600000000003</v>
      </c>
      <c r="HL3" s="23">
        <f t="shared" ref="HL3:HL82" si="129">IF((DL3&lt;&gt;"")*AND($L3&lt;&gt;""),DL3-$L3,"")</f>
        <v>-0.17472300000000018</v>
      </c>
      <c r="HM3" s="23">
        <f t="shared" ref="HM3:HM82" si="130">IF((DM3&lt;&gt;"")*AND($L3&lt;&gt;""),DM3-$L3,"")</f>
        <v>0.14608899999999991</v>
      </c>
      <c r="HO3" s="23" t="e">
        <f t="shared" ref="HO3:HO34" si="131">IF(DO3&lt;&gt;"",ABS(DO3),"")</f>
        <v>#VALUE!</v>
      </c>
      <c r="HP3" s="23">
        <f t="shared" ref="HP3:HP34" si="132">IF(DP3&lt;&gt;"",ABS(DP3),"")</f>
        <v>9.8000000000000309E-2</v>
      </c>
      <c r="HQ3" s="23">
        <f t="shared" ref="HQ3:HQ34" si="133">IF(DQ3&lt;&gt;"",ABS(DQ3),"")</f>
        <v>0.66199999999999948</v>
      </c>
      <c r="HR3" s="23" t="str">
        <f t="shared" ref="HR3:HR34" si="134">IF(DR3&lt;&gt;"",ABS(DR3),"")</f>
        <v/>
      </c>
      <c r="HS3" s="23">
        <f t="shared" ref="HS3:HS34" si="135">IF(DS3&lt;&gt;"",ABS(DS3),"")</f>
        <v>0.22199999999999998</v>
      </c>
      <c r="HT3" s="23" t="str">
        <f t="shared" ref="HT3:HT34" si="136">IF(DT3&lt;&gt;"",ABS(DT3),"")</f>
        <v/>
      </c>
      <c r="HU3" s="23">
        <f t="shared" ref="HU3:HU34" si="137">IF(DU3&lt;&gt;"",ABS(DU3),"")</f>
        <v>8.1999999999999851E-2</v>
      </c>
      <c r="HV3" s="23">
        <f t="shared" ref="HV3:HV34" si="138">IF(DV3&lt;&gt;"",ABS(DV3),"")</f>
        <v>6.899999999999995E-2</v>
      </c>
      <c r="HW3" s="23" t="str">
        <f t="shared" ref="HW3:HW34" si="139">IF(DW3&lt;&gt;"",ABS(DW3),"")</f>
        <v/>
      </c>
      <c r="HX3" s="23" t="str">
        <f t="shared" ref="HX3:HX34" si="140">IF(DX3&lt;&gt;"",ABS(DX3),"")</f>
        <v/>
      </c>
      <c r="HY3" s="23">
        <f t="shared" ref="HY3:HY34" si="141">IF(DY3&lt;&gt;"",ABS(DY3),"")</f>
        <v>0.12599999999999989</v>
      </c>
      <c r="HZ3" s="23">
        <f t="shared" ref="HZ3:HZ34" si="142">IF(DZ3&lt;&gt;"",ABS(DZ3),"")</f>
        <v>0.15700000000000003</v>
      </c>
      <c r="IA3" s="23">
        <f t="shared" ref="IA3:IA34" si="143">IF(EA3&lt;&gt;"",ABS(EA3),"")</f>
        <v>7.4999999999999734E-2</v>
      </c>
      <c r="IB3" s="23">
        <f t="shared" ref="IB3:IB34" si="144">IF(EB3&lt;&gt;"",ABS(EB3),"")</f>
        <v>8.0000000000000071E-2</v>
      </c>
      <c r="IC3" s="23">
        <f t="shared" ref="IC3:IC34" si="145">IF(EC3&lt;&gt;"",ABS(EC3),"")</f>
        <v>0.10600000000000032</v>
      </c>
      <c r="ID3" s="23">
        <f t="shared" ref="ID3:ID34" si="146">IF(ED3&lt;&gt;"",ABS(ED3),"")</f>
        <v>0.11900000000000022</v>
      </c>
      <c r="IE3" s="23">
        <f t="shared" ref="IE3:IE34" si="147">IF(EE3&lt;&gt;"",ABS(EE3),"")</f>
        <v>0.11250000000000027</v>
      </c>
      <c r="IF3" s="23">
        <f t="shared" ref="IF3:IF34" si="148">IF(EF3&lt;&gt;"",ABS(EF3),"")</f>
        <v>0.621</v>
      </c>
      <c r="IG3" s="23">
        <f t="shared" ref="IG3:IG34" si="149">IF(EG3&lt;&gt;"",ABS(EG3),"")</f>
        <v>0.61900000000000022</v>
      </c>
      <c r="IH3" s="23">
        <f t="shared" ref="IH3:IH34" si="150">IF(EH3&lt;&gt;"",ABS(EH3),"")</f>
        <v>0.56000000000000005</v>
      </c>
      <c r="II3" s="23">
        <f t="shared" ref="II3:II34" si="151">IF(EI3&lt;&gt;"",ABS(EI3),"")</f>
        <v>0.4780000000000002</v>
      </c>
      <c r="IJ3" s="23">
        <f t="shared" ref="IJ3:IJ34" si="152">IF(EJ3&lt;&gt;"",ABS(EJ3),"")</f>
        <v>0.47199999999999998</v>
      </c>
      <c r="IK3" s="23">
        <f t="shared" ref="IK3:IK34" si="153">IF(EK3&lt;&gt;"",ABS(EK3),"")</f>
        <v>0.56400000000000006</v>
      </c>
      <c r="IL3" s="23">
        <f t="shared" ref="IL3:IL34" si="154">IF(EL3&lt;&gt;"",ABS(EL3),"")</f>
        <v>0.54899999999999993</v>
      </c>
      <c r="IM3" s="23">
        <f t="shared" ref="IM3:IM34" si="155">IF(EM3&lt;&gt;"",ABS(EM3),"")</f>
        <v>0.30299999999999994</v>
      </c>
      <c r="IN3" s="23">
        <f t="shared" ref="IN3:IN34" si="156">IF(EN3&lt;&gt;"",ABS(EN3),"")</f>
        <v>0.27200000000000024</v>
      </c>
      <c r="IO3" s="23">
        <f t="shared" ref="IO3:IO34" si="157">IF(EO3&lt;&gt;"",ABS(EO3),"")</f>
        <v>0.36500000000000021</v>
      </c>
      <c r="IP3" s="23">
        <f t="shared" ref="IP3:IP34" si="158">IF(EP3&lt;&gt;"",ABS(EP3),"")</f>
        <v>0.21700000000000008</v>
      </c>
      <c r="IQ3" s="23">
        <f t="shared" ref="IQ3:IQ34" si="159">IF(EQ3&lt;&gt;"",ABS(EQ3),"")</f>
        <v>0.21200000000000019</v>
      </c>
      <c r="IR3" s="23">
        <f t="shared" ref="IR3:IR34" si="160">IF(ER3&lt;&gt;"",ABS(ER3),"")</f>
        <v>0.18999999999999995</v>
      </c>
      <c r="IS3" s="23">
        <f t="shared" ref="IS3:IS34" si="161">IF(ES3&lt;&gt;"",ABS(ES3),"")</f>
        <v>0.37800000000000011</v>
      </c>
      <c r="IT3" s="23">
        <f t="shared" ref="IT3:IT34" si="162">IF(ET3&lt;&gt;"",ABS(ET3),"")</f>
        <v>0.38500000000000023</v>
      </c>
      <c r="IU3" s="23">
        <f t="shared" ref="IU3:IU34" si="163">IF(EU3&lt;&gt;"",ABS(EU3),"")</f>
        <v>0.2370000000000001</v>
      </c>
      <c r="IV3" s="23">
        <f t="shared" ref="IV3:IV34" si="164">IF(EV3&lt;&gt;"",ABS(EV3),"")</f>
        <v>0.45700000000000029</v>
      </c>
      <c r="IW3" s="23">
        <f t="shared" ref="IW3:IW34" si="165">IF(EW3&lt;&gt;"",ABS(EW3),"")</f>
        <v>0.42399999999999993</v>
      </c>
      <c r="IX3" s="23">
        <f t="shared" ref="IX3:IX34" si="166">IF(EX3&lt;&gt;"",ABS(EX3),"")</f>
        <v>2.4000000000000021E-2</v>
      </c>
      <c r="IY3" s="23">
        <f t="shared" ref="IY3:IY34" si="167">IF(EY3&lt;&gt;"",ABS(EY3),"")</f>
        <v>0.19900000000000029</v>
      </c>
      <c r="IZ3" s="23">
        <f t="shared" ref="IZ3:IZ34" si="168">IF(EZ3&lt;&gt;"",ABS(EZ3),"")</f>
        <v>0.13100000000000023</v>
      </c>
      <c r="JA3" s="23">
        <f t="shared" ref="JA3:JA34" si="169">IF(FA3&lt;&gt;"",ABS(FA3),"")</f>
        <v>6.7000000000000171E-2</v>
      </c>
      <c r="JB3" s="23">
        <f t="shared" ref="JB3:JB34" si="170">IF(FB3&lt;&gt;"",ABS(FB3),"")</f>
        <v>4.9999999999998934E-3</v>
      </c>
      <c r="JC3" s="23">
        <f t="shared" ref="JC3:JC34" si="171">IF(FC3&lt;&gt;"",ABS(FC3),"")</f>
        <v>2.8999999999999915E-2</v>
      </c>
      <c r="JD3" s="23">
        <f t="shared" ref="JD3:JD34" si="172">IF(FD3&lt;&gt;"",ABS(FD3),"")</f>
        <v>7.2000000000000064E-2</v>
      </c>
      <c r="JE3" s="23">
        <f t="shared" ref="JE3:JE34" si="173">IF(FE3&lt;&gt;"",ABS(FE3),"")</f>
        <v>0.36000000000000032</v>
      </c>
      <c r="JF3" s="23">
        <f t="shared" ref="JF3:JF34" si="174">IF(FF3&lt;&gt;"",ABS(FF3),"")</f>
        <v>0.29300000000000015</v>
      </c>
      <c r="JG3" s="23">
        <f t="shared" ref="JG3:JG34" si="175">IF(FG3&lt;&gt;"",ABS(FG3),"")</f>
        <v>0.17900000000000027</v>
      </c>
      <c r="JH3" s="23">
        <f t="shared" ref="JH3:JH34" si="176">IF(FH3&lt;&gt;"",ABS(FH3),"")</f>
        <v>5.600000000000005E-2</v>
      </c>
      <c r="JI3" s="23">
        <f t="shared" ref="JI3:JI34" si="177">IF(FI3&lt;&gt;"",ABS(FI3),"")</f>
        <v>1.499999999999968E-2</v>
      </c>
      <c r="JJ3" s="23">
        <f t="shared" ref="JJ3:JJ34" si="178">IF(FJ3&lt;&gt;"",ABS(FJ3),"")</f>
        <v>1.4000000000000234E-2</v>
      </c>
      <c r="JK3" s="23">
        <f t="shared" ref="JK3:JK34" si="179">IF(FK3&lt;&gt;"",ABS(FK3),"")</f>
        <v>0.14500000000000002</v>
      </c>
      <c r="JL3" s="23">
        <f t="shared" ref="JL3:JL34" si="180">IF(FL3&lt;&gt;"",ABS(FL3),"")</f>
        <v>0.19200000000000017</v>
      </c>
      <c r="JM3" s="23">
        <f t="shared" ref="JM3:JM34" si="181">IF(FM3&lt;&gt;"",ABS(FM3),"")</f>
        <v>0.23200000000000021</v>
      </c>
      <c r="JN3" s="23">
        <f t="shared" ref="JN3:JN34" si="182">IF(FN3&lt;&gt;"",ABS(FN3),"")</f>
        <v>0.38100000000000023</v>
      </c>
      <c r="JO3" s="23">
        <f t="shared" ref="JO3:JO34" si="183">IF(FO3&lt;&gt;"",ABS(FO3),"")</f>
        <v>0.48799999999999999</v>
      </c>
      <c r="JP3" s="23">
        <f t="shared" ref="JP3:JP34" si="184">IF(FP3&lt;&gt;"",ABS(FP3),"")</f>
        <v>0.38300000000000001</v>
      </c>
      <c r="JQ3" s="23">
        <f t="shared" ref="JQ3:JQ82" si="185">IF(FQ3&lt;&gt;"",ABS(FQ3),"")</f>
        <v>0.82676300000000014</v>
      </c>
      <c r="JR3" s="23">
        <f t="shared" ref="JR3:JR82" si="186">IF(FR3&lt;&gt;"",ABS(FR3),"")</f>
        <v>0.52000800000000025</v>
      </c>
      <c r="JS3" s="23">
        <f t="shared" ref="JS3:JS82" si="187">IF(FS3&lt;&gt;"",ABS(FS3),"")</f>
        <v>4.0100000000000247E-2</v>
      </c>
      <c r="JT3" s="23">
        <f t="shared" ref="JT3:JT82" si="188">IF(FT3&lt;&gt;"",ABS(FT3),"")</f>
        <v>0.54587999999999992</v>
      </c>
      <c r="JU3" s="23">
        <f t="shared" ref="JU3:JU82" si="189">IF(FU3&lt;&gt;"",ABS(FU3),"")</f>
        <v>0.45233400000000001</v>
      </c>
      <c r="JV3" s="23">
        <f t="shared" ref="JV3:JV82" si="190">IF(FV3&lt;&gt;"",ABS(FV3),"")</f>
        <v>0.10085900000000025</v>
      </c>
      <c r="JW3" s="23">
        <f t="shared" ref="JW3:JW34" si="191">IF(FW3&lt;&gt;"",ABS(FW3),"")</f>
        <v>0.41100000000000003</v>
      </c>
      <c r="JX3" s="23">
        <f t="shared" ref="JX3:JX34" si="192">IF(FX3&lt;&gt;"",ABS(FX3),"")</f>
        <v>0.40500000000000025</v>
      </c>
      <c r="JY3" s="23">
        <f t="shared" ref="JY3:JY34" si="193">IF(FY3&lt;&gt;"",ABS(FY3),"")</f>
        <v>0.34400000000000031</v>
      </c>
      <c r="JZ3" s="23">
        <f t="shared" ref="JZ3:JZ34" si="194">IF(FZ3&lt;&gt;"",ABS(FZ3),"")</f>
        <v>0.2589999999999999</v>
      </c>
      <c r="KA3" s="23">
        <f t="shared" ref="KA3:KA34" si="195">IF(GA3&lt;&gt;"",ABS(GA3),"")</f>
        <v>0.25600000000000023</v>
      </c>
      <c r="KB3" s="23">
        <f t="shared" ref="KB3:KB34" si="196">IF(GB3&lt;&gt;"",ABS(GB3),"")</f>
        <v>0.34699999999999998</v>
      </c>
      <c r="KC3" s="23">
        <f t="shared" ref="KC3:KC34" si="197">IF(GC3&lt;&gt;"",ABS(GC3),"")</f>
        <v>0.33000000000000007</v>
      </c>
      <c r="KD3" s="23">
        <f t="shared" ref="KD3:KD34" si="198">IF(GD3&lt;&gt;"",ABS(GD3),"")</f>
        <v>7.6999999999999957E-2</v>
      </c>
      <c r="KE3" s="23">
        <f t="shared" ref="KE3:KE34" si="199">IF(GE3&lt;&gt;"",ABS(GE3),"")</f>
        <v>2.7000000000000135E-2</v>
      </c>
      <c r="KF3" s="23">
        <f t="shared" ref="KF3:KF34" si="200">IF(GF3&lt;&gt;"",ABS(GF3),"")</f>
        <v>0.12700000000000022</v>
      </c>
      <c r="KG3" s="23">
        <f t="shared" ref="KG3:KG34" si="201">IF(GG3&lt;&gt;"",ABS(GG3),"")</f>
        <v>3.6000000000000032E-2</v>
      </c>
      <c r="KH3" s="23">
        <f t="shared" ref="KH3:KH34" si="202">IF(GH3&lt;&gt;"",ABS(GH3),"")</f>
        <v>3.7999999999999812E-2</v>
      </c>
      <c r="KI3" s="23">
        <f t="shared" ref="KI3:KI34" si="203">IF(GI3&lt;&gt;"",ABS(GI3),"")</f>
        <v>6.2999999999999723E-2</v>
      </c>
      <c r="KJ3" s="23">
        <f t="shared" ref="KJ3:KJ34" si="204">IF(GJ3&lt;&gt;"",ABS(GJ3),"")</f>
        <v>0.15900000000000025</v>
      </c>
      <c r="KK3" s="23">
        <f t="shared" ref="KK3:KK34" si="205">IF(GK3&lt;&gt;"",ABS(GK3),"")</f>
        <v>0.16400000000000015</v>
      </c>
      <c r="KL3" s="23">
        <f t="shared" ref="KL3:KL34" si="206">IF(GL3&lt;&gt;"",ABS(GL3),"")</f>
        <v>1.399999999999979E-2</v>
      </c>
      <c r="KM3" s="23">
        <f t="shared" ref="KM3:KM34" si="207">IF(GM3&lt;&gt;"",ABS(GM3),"")</f>
        <v>0.20599999999999996</v>
      </c>
      <c r="KN3" s="23">
        <f t="shared" ref="KN3:KN34" si="208">IF(GN3&lt;&gt;"",ABS(GN3),"")</f>
        <v>0.19399999999999995</v>
      </c>
      <c r="KO3" s="23">
        <f t="shared" ref="KO3:KO34" si="209">IF(GO3&lt;&gt;"",ABS(GO3),"")</f>
        <v>0.28400000000000025</v>
      </c>
      <c r="KP3" s="23">
        <f t="shared" ref="KP3:KP34" si="210">IF(GP3&lt;&gt;"",ABS(GP3),"")</f>
        <v>6.5999999999999837E-2</v>
      </c>
      <c r="KQ3" s="23">
        <f t="shared" ref="KQ3:KQ82" si="211">IF(GQ3&lt;&gt;"",ABS(GQ3),"")</f>
        <v>0.1469999999999998</v>
      </c>
      <c r="KR3" s="23">
        <f t="shared" ref="KR3:KR82" si="212">IF(GR3&lt;&gt;"",ABS(GR3),"")</f>
        <v>0.21099999999999985</v>
      </c>
      <c r="KS3" s="23">
        <f t="shared" ref="KS3:KS82" si="213">IF(GS3&lt;&gt;"",ABS(GS3),"")</f>
        <v>0.28900000000000015</v>
      </c>
      <c r="KT3" s="23">
        <f t="shared" ref="KT3:KT82" si="214">IF(GT3&lt;&gt;"",ABS(GT3),"")</f>
        <v>0.31899999999999951</v>
      </c>
      <c r="KU3" s="23">
        <f t="shared" ref="KU3:KU82" si="215">IF(GU3&lt;&gt;"",ABS(GU3),"")</f>
        <v>0.22500000000000009</v>
      </c>
      <c r="KV3" s="23">
        <f t="shared" ref="KV3:KV82" si="216">IF(GV3&lt;&gt;"",ABS(GV3),"")</f>
        <v>0.18400000000000016</v>
      </c>
      <c r="KW3" s="23">
        <f t="shared" ref="KW3:KW34" si="217">IF(GW3&lt;&gt;"",ABS(GW3),"")</f>
        <v>8.7000000000000188E-2</v>
      </c>
      <c r="KX3" s="23">
        <f t="shared" ref="KX3:KX82" si="218">IF(GX3&lt;&gt;"",ABS(GX3),"")</f>
        <v>9.9999999999997868E-3</v>
      </c>
      <c r="KY3" s="23">
        <f t="shared" ref="KY3:KY82" si="219">IF(GY3&lt;&gt;"",ABS(GY3),"")</f>
        <v>0.18199999999999994</v>
      </c>
      <c r="KZ3" s="23">
        <f t="shared" ref="KZ3:KZ82" si="220">IF(GZ3&lt;&gt;"",ABS(GZ3),"")</f>
        <v>0.28100000000000014</v>
      </c>
      <c r="LA3" s="23">
        <f t="shared" ref="LA3:LA82" si="221">IF(HA3&lt;&gt;"",ABS(HA3),"")</f>
        <v>0.21499999999999986</v>
      </c>
      <c r="LB3" s="23">
        <f t="shared" ref="LB3:LB82" si="222">IF(HB3&lt;&gt;"",ABS(HB3),"")</f>
        <v>5.500000000000016E-2</v>
      </c>
      <c r="LC3" s="23">
        <f t="shared" ref="LC3:LC82" si="223">IF(HC3&lt;&gt;"",ABS(HC3),"")</f>
        <v>2.0999999999999908E-2</v>
      </c>
      <c r="LD3" s="23">
        <f t="shared" ref="LD3:LD34" si="224">IF(HD3&lt;&gt;"",ABS(HD3),"")</f>
        <v>2.4999999999999911E-2</v>
      </c>
      <c r="LE3" s="23">
        <f t="shared" ref="LE3:LE82" si="225">IF(HE3&lt;&gt;"",ABS(HE3),"")</f>
        <v>0.15500000000000025</v>
      </c>
      <c r="LF3" s="23">
        <f t="shared" ref="LF3:LF34" si="226">IF(HF3&lt;&gt;"",ABS(HF3),"")</f>
        <v>0.2669999999999999</v>
      </c>
      <c r="LG3" s="23">
        <f t="shared" ref="LG3:LG82" si="227">IF(HG3&lt;&gt;"",ABS(HG3),"")</f>
        <v>0.15600000000000014</v>
      </c>
      <c r="LH3" s="23">
        <f t="shared" ref="LH3:LH82" si="228">IF(HH3&lt;&gt;"",ABS(HH3),"")</f>
        <v>0.5428090000000001</v>
      </c>
      <c r="LI3" s="23">
        <f t="shared" ref="LI3:LI82" si="229">IF(HI3&lt;&gt;"",ABS(HI3),"")</f>
        <v>0.24004400000000015</v>
      </c>
      <c r="LJ3" s="23">
        <f t="shared" ref="LJ3:LJ82" si="230">IF(HJ3&lt;&gt;"",ABS(HJ3),"")</f>
        <v>0.20488200000000001</v>
      </c>
      <c r="LK3" s="23">
        <f t="shared" ref="LK3:LK82" si="231">IF(HK3&lt;&gt;"",ABS(HK3),"")</f>
        <v>0.26967600000000003</v>
      </c>
      <c r="LL3" s="23">
        <f t="shared" ref="LL3:LM82" si="232">IF(HL3&lt;&gt;"",ABS(HL3),"")</f>
        <v>0.17472300000000018</v>
      </c>
      <c r="LM3" s="23">
        <f t="shared" si="232"/>
        <v>0.14608899999999991</v>
      </c>
    </row>
    <row r="4" spans="1:325">
      <c r="A4" s="1">
        <f>A3+1</f>
        <v>2</v>
      </c>
      <c r="B4" s="2"/>
      <c r="C4" s="4">
        <v>14</v>
      </c>
      <c r="D4" s="4">
        <f t="shared" ref="D4:D67" si="233">_xlfn.SWITCH(C4,1,12,2,12,3,35,4,35,5,35,6,69,7,69,8,69,9,69,1016)</f>
        <v>1016</v>
      </c>
      <c r="E4" s="4" t="s">
        <v>183</v>
      </c>
      <c r="F4" s="4">
        <v>1</v>
      </c>
      <c r="G4" s="4" t="s">
        <v>13</v>
      </c>
      <c r="H4" s="4" t="s">
        <v>19</v>
      </c>
      <c r="I4" s="4"/>
      <c r="J4" s="5">
        <v>85.4</v>
      </c>
      <c r="K4" s="67">
        <v>0</v>
      </c>
      <c r="L4" s="103">
        <v>3.782</v>
      </c>
      <c r="M4" s="7" t="s">
        <v>180</v>
      </c>
      <c r="N4" s="3" t="s">
        <v>227</v>
      </c>
      <c r="O4" s="23">
        <v>3.9460000000000002</v>
      </c>
      <c r="P4" s="23">
        <v>3.9039999999999999</v>
      </c>
      <c r="Q4" s="23">
        <v>4.3129999999999997</v>
      </c>
      <c r="R4" s="45"/>
      <c r="S4" s="23">
        <v>3.931</v>
      </c>
      <c r="T4" s="45"/>
      <c r="U4" s="23">
        <v>3.895</v>
      </c>
      <c r="V4" s="23">
        <v>3.823</v>
      </c>
      <c r="W4" s="45"/>
      <c r="X4" s="45"/>
      <c r="Y4" s="23">
        <v>3.8410000000000002</v>
      </c>
      <c r="Z4" s="23">
        <v>3.8290000000000002</v>
      </c>
      <c r="AA4" s="23">
        <v>3.8610000000000002</v>
      </c>
      <c r="AB4" s="23">
        <v>3.6110000000000002</v>
      </c>
      <c r="AC4" s="23">
        <v>3.911</v>
      </c>
      <c r="AD4" s="23">
        <v>3.64</v>
      </c>
      <c r="AE4" s="23">
        <f t="shared" ref="AE4:AE22" si="234">AVERAGE(AC4:AD4)</f>
        <v>3.7755000000000001</v>
      </c>
      <c r="AF4" s="107">
        <v>3.8460000000000001</v>
      </c>
      <c r="AG4" s="107">
        <v>3.8450000000000002</v>
      </c>
      <c r="AH4" s="107">
        <v>3.8780000000000001</v>
      </c>
      <c r="AI4" s="107">
        <v>3.9550000000000001</v>
      </c>
      <c r="AJ4" s="107">
        <v>4.0490000000000004</v>
      </c>
      <c r="AK4" s="107">
        <v>3.83</v>
      </c>
      <c r="AL4" s="107">
        <v>3.8330000000000002</v>
      </c>
      <c r="AM4" s="107">
        <v>4.0979999999999999</v>
      </c>
      <c r="AN4" s="107">
        <v>4.0999999999999996</v>
      </c>
      <c r="AO4" s="107">
        <v>3.98</v>
      </c>
      <c r="AP4" s="107">
        <v>4.1059999999999999</v>
      </c>
      <c r="AQ4" s="107">
        <v>4.0949999999999998</v>
      </c>
      <c r="AR4" s="107">
        <v>4.0970000000000004</v>
      </c>
      <c r="AS4" s="107">
        <v>4.0810000000000004</v>
      </c>
      <c r="AT4" s="107">
        <v>4.08</v>
      </c>
      <c r="AU4" s="107">
        <v>4.0570000000000004</v>
      </c>
      <c r="AV4" s="107">
        <v>3.903</v>
      </c>
      <c r="AW4" s="107">
        <v>3.9569999999999999</v>
      </c>
      <c r="AX4" s="107">
        <v>4.1139999999999999</v>
      </c>
      <c r="AY4" s="107">
        <v>4.077</v>
      </c>
      <c r="AZ4" s="107">
        <v>4.0960000000000001</v>
      </c>
      <c r="BA4" s="107">
        <v>4.1210000000000004</v>
      </c>
      <c r="BB4" s="107">
        <v>4.1399999999999997</v>
      </c>
      <c r="BC4" s="107">
        <v>4.1349999999999998</v>
      </c>
      <c r="BD4" s="107">
        <v>4.1909999999999998</v>
      </c>
      <c r="BE4" s="107">
        <v>3.7850000000000001</v>
      </c>
      <c r="BF4" s="107">
        <v>3.9849999999999999</v>
      </c>
      <c r="BG4" s="107">
        <v>3.9020000000000001</v>
      </c>
      <c r="BH4" s="107">
        <v>3.9769999999999999</v>
      </c>
      <c r="BI4" s="107">
        <v>4.1520000000000001</v>
      </c>
      <c r="BJ4" s="107">
        <v>4.0049999999999999</v>
      </c>
      <c r="BK4" s="107">
        <v>3.2879999999999998</v>
      </c>
      <c r="BL4" s="107">
        <v>3.5739999999999998</v>
      </c>
      <c r="BM4" s="107">
        <v>3.472</v>
      </c>
      <c r="BN4" s="107">
        <v>4.03</v>
      </c>
      <c r="BO4" s="107">
        <v>3.9319999999999999</v>
      </c>
      <c r="BP4" s="107">
        <v>3.992</v>
      </c>
      <c r="BQ4" s="91">
        <v>3.4673250000000002</v>
      </c>
      <c r="BR4" s="91">
        <v>3.7421609999999998</v>
      </c>
      <c r="BS4" s="91">
        <v>4.4290380000000003</v>
      </c>
      <c r="BT4" s="91">
        <v>3.719271</v>
      </c>
      <c r="BU4" s="91">
        <v>3.7984789999999999</v>
      </c>
      <c r="BV4" s="91">
        <v>4.3693549999999997</v>
      </c>
      <c r="BW4" s="109">
        <v>3.8610000000000002</v>
      </c>
      <c r="BX4" s="109">
        <v>3.86</v>
      </c>
      <c r="BY4" s="109">
        <v>3.8959999999999999</v>
      </c>
      <c r="BZ4" s="109">
        <v>3.9769999999999999</v>
      </c>
      <c r="CA4" s="109">
        <v>4.0780000000000003</v>
      </c>
      <c r="CB4" s="109">
        <v>3.863</v>
      </c>
      <c r="CC4" s="109">
        <v>3.8650000000000002</v>
      </c>
      <c r="CD4" s="109">
        <v>4.1429999999999998</v>
      </c>
      <c r="CE4" s="109">
        <v>4.1470000000000002</v>
      </c>
      <c r="CF4" s="109">
        <v>4.0250000000000004</v>
      </c>
      <c r="CG4" s="109">
        <v>4.1639999999999997</v>
      </c>
      <c r="CH4" s="109">
        <v>4.1550000000000002</v>
      </c>
      <c r="CI4" s="109">
        <v>4.157</v>
      </c>
      <c r="CJ4" s="109">
        <v>4.109</v>
      </c>
      <c r="CK4" s="109">
        <v>4.1079999999999997</v>
      </c>
      <c r="CL4" s="109">
        <v>4.1180000000000003</v>
      </c>
      <c r="CM4" s="109">
        <v>3.927</v>
      </c>
      <c r="CN4" s="109">
        <v>3.9870000000000001</v>
      </c>
      <c r="CO4" s="109">
        <v>4.2830000000000004</v>
      </c>
      <c r="CP4" s="109">
        <v>4.1399999999999997</v>
      </c>
      <c r="CQ4" s="109">
        <v>4.1900000000000004</v>
      </c>
      <c r="CR4" s="109">
        <v>4.2279999999999998</v>
      </c>
      <c r="CS4" s="109">
        <v>4.282</v>
      </c>
      <c r="CT4" s="109">
        <v>4.2770000000000001</v>
      </c>
      <c r="CU4" s="109">
        <v>4.2869999999999999</v>
      </c>
      <c r="CV4" s="109">
        <v>3.8940000000000001</v>
      </c>
      <c r="CW4" s="109">
        <v>4.0670000000000002</v>
      </c>
      <c r="CX4" s="109">
        <v>4.0670000000000002</v>
      </c>
      <c r="CY4" s="109">
        <v>4.1760000000000002</v>
      </c>
      <c r="CZ4" s="109">
        <v>4.3330000000000002</v>
      </c>
      <c r="DA4" s="109">
        <v>4.2290000000000001</v>
      </c>
      <c r="DB4" s="109">
        <v>3.6070000000000002</v>
      </c>
      <c r="DC4" s="109">
        <v>3.8420000000000001</v>
      </c>
      <c r="DD4" s="109">
        <v>3.7709999999999999</v>
      </c>
      <c r="DE4" s="109">
        <v>4.0590000000000002</v>
      </c>
      <c r="DF4" s="109">
        <v>3.9540000000000002</v>
      </c>
      <c r="DG4" s="109">
        <v>4.0259999999999998</v>
      </c>
      <c r="DH4" s="119">
        <v>3.497503</v>
      </c>
      <c r="DI4" s="119">
        <v>3.7785700000000002</v>
      </c>
      <c r="DJ4" s="119">
        <v>4.479247</v>
      </c>
      <c r="DK4" s="119">
        <v>3.760437</v>
      </c>
      <c r="DL4" s="119">
        <v>3.8384870000000002</v>
      </c>
      <c r="DM4" s="119">
        <v>4.4184749999999999</v>
      </c>
      <c r="DO4" s="23">
        <f t="shared" ref="DO4:DO34" si="235">IF((O4&lt;&gt;"")*AND($L4&lt;&gt;""),O4-$L4,"")</f>
        <v>0.16400000000000015</v>
      </c>
      <c r="DP4" s="23">
        <f t="shared" si="29"/>
        <v>0.12199999999999989</v>
      </c>
      <c r="DQ4" s="23">
        <f t="shared" si="30"/>
        <v>0.53099999999999969</v>
      </c>
      <c r="DR4" s="23" t="str">
        <f t="shared" si="31"/>
        <v/>
      </c>
      <c r="DS4" s="23">
        <f t="shared" si="32"/>
        <v>0.14900000000000002</v>
      </c>
      <c r="DT4" s="23" t="str">
        <f t="shared" si="33"/>
        <v/>
      </c>
      <c r="DU4" s="23">
        <f t="shared" si="34"/>
        <v>0.11299999999999999</v>
      </c>
      <c r="DV4" s="23">
        <f t="shared" si="35"/>
        <v>4.0999999999999925E-2</v>
      </c>
      <c r="DW4" s="23" t="str">
        <f t="shared" si="36"/>
        <v/>
      </c>
      <c r="DX4" s="23" t="str">
        <f t="shared" si="37"/>
        <v/>
      </c>
      <c r="DY4" s="23">
        <f t="shared" si="38"/>
        <v>5.9000000000000163E-2</v>
      </c>
      <c r="DZ4" s="23">
        <f t="shared" si="39"/>
        <v>4.7000000000000153E-2</v>
      </c>
      <c r="EA4" s="23">
        <f t="shared" si="40"/>
        <v>7.9000000000000181E-2</v>
      </c>
      <c r="EB4" s="23">
        <f t="shared" si="41"/>
        <v>-0.17099999999999982</v>
      </c>
      <c r="EC4" s="23">
        <f t="shared" si="42"/>
        <v>0.129</v>
      </c>
      <c r="ED4" s="23">
        <f t="shared" si="43"/>
        <v>-0.1419999999999999</v>
      </c>
      <c r="EE4" s="23">
        <f t="shared" si="44"/>
        <v>-6.4999999999999503E-3</v>
      </c>
      <c r="EF4" s="23">
        <f t="shared" si="45"/>
        <v>6.4000000000000057E-2</v>
      </c>
      <c r="EG4" s="23">
        <f t="shared" si="46"/>
        <v>6.3000000000000167E-2</v>
      </c>
      <c r="EH4" s="23">
        <f t="shared" si="47"/>
        <v>9.6000000000000085E-2</v>
      </c>
      <c r="EI4" s="23">
        <f t="shared" si="48"/>
        <v>0.17300000000000004</v>
      </c>
      <c r="EJ4" s="23">
        <f t="shared" si="49"/>
        <v>0.26700000000000035</v>
      </c>
      <c r="EK4" s="23">
        <f t="shared" si="50"/>
        <v>4.8000000000000043E-2</v>
      </c>
      <c r="EL4" s="23">
        <f t="shared" si="51"/>
        <v>5.1000000000000156E-2</v>
      </c>
      <c r="EM4" s="23">
        <f t="shared" si="52"/>
        <v>0.31599999999999984</v>
      </c>
      <c r="EN4" s="23">
        <f t="shared" si="53"/>
        <v>0.31799999999999962</v>
      </c>
      <c r="EO4" s="23">
        <f t="shared" si="54"/>
        <v>0.19799999999999995</v>
      </c>
      <c r="EP4" s="23">
        <f t="shared" si="55"/>
        <v>0.32399999999999984</v>
      </c>
      <c r="EQ4" s="23">
        <f t="shared" si="56"/>
        <v>0.31299999999999972</v>
      </c>
      <c r="ER4" s="23">
        <f t="shared" si="57"/>
        <v>0.31500000000000039</v>
      </c>
      <c r="ES4" s="23">
        <f t="shared" si="58"/>
        <v>0.29900000000000038</v>
      </c>
      <c r="ET4" s="23">
        <f t="shared" si="59"/>
        <v>0.29800000000000004</v>
      </c>
      <c r="EU4" s="23">
        <f t="shared" si="60"/>
        <v>0.27500000000000036</v>
      </c>
      <c r="EV4" s="23">
        <f t="shared" si="61"/>
        <v>0.121</v>
      </c>
      <c r="EW4" s="23">
        <f t="shared" si="62"/>
        <v>0.17499999999999982</v>
      </c>
      <c r="EX4" s="23">
        <f t="shared" si="63"/>
        <v>0.33199999999999985</v>
      </c>
      <c r="EY4" s="23">
        <f t="shared" si="64"/>
        <v>0.29499999999999993</v>
      </c>
      <c r="EZ4" s="23">
        <f t="shared" si="65"/>
        <v>0.31400000000000006</v>
      </c>
      <c r="FA4" s="23">
        <f t="shared" si="66"/>
        <v>0.33900000000000041</v>
      </c>
      <c r="FB4" s="23">
        <f t="shared" si="67"/>
        <v>0.35799999999999965</v>
      </c>
      <c r="FC4" s="23">
        <f t="shared" si="68"/>
        <v>0.35299999999999976</v>
      </c>
      <c r="FD4" s="23">
        <f t="shared" si="69"/>
        <v>0.40899999999999981</v>
      </c>
      <c r="FE4" s="23">
        <f t="shared" si="70"/>
        <v>3.0000000000001137E-3</v>
      </c>
      <c r="FF4" s="23">
        <f t="shared" si="71"/>
        <v>0.20299999999999985</v>
      </c>
      <c r="FG4" s="23">
        <f t="shared" si="72"/>
        <v>0.12000000000000011</v>
      </c>
      <c r="FH4" s="23">
        <f t="shared" si="73"/>
        <v>0.19499999999999984</v>
      </c>
      <c r="FI4" s="23">
        <f t="shared" si="74"/>
        <v>0.37000000000000011</v>
      </c>
      <c r="FJ4" s="23">
        <f t="shared" si="75"/>
        <v>0.22299999999999986</v>
      </c>
      <c r="FK4" s="23">
        <f t="shared" si="76"/>
        <v>-0.49400000000000022</v>
      </c>
      <c r="FL4" s="23">
        <f t="shared" si="77"/>
        <v>-0.20800000000000018</v>
      </c>
      <c r="FM4" s="23">
        <f t="shared" si="78"/>
        <v>-0.31000000000000005</v>
      </c>
      <c r="FN4" s="23">
        <f t="shared" si="79"/>
        <v>0.24800000000000022</v>
      </c>
      <c r="FO4" s="23">
        <f t="shared" si="80"/>
        <v>0.14999999999999991</v>
      </c>
      <c r="FP4" s="23">
        <f t="shared" si="81"/>
        <v>0.20999999999999996</v>
      </c>
      <c r="FQ4" s="23">
        <f t="shared" si="82"/>
        <v>-0.31467499999999982</v>
      </c>
      <c r="FR4" s="23">
        <f t="shared" si="83"/>
        <v>-3.983900000000018E-2</v>
      </c>
      <c r="FS4" s="23">
        <f t="shared" si="84"/>
        <v>0.64703800000000022</v>
      </c>
      <c r="FT4" s="23">
        <f t="shared" si="85"/>
        <v>-6.2729000000000035E-2</v>
      </c>
      <c r="FU4" s="23">
        <f t="shared" si="86"/>
        <v>1.647899999999991E-2</v>
      </c>
      <c r="FV4" s="23">
        <f t="shared" si="87"/>
        <v>0.58735499999999963</v>
      </c>
      <c r="FW4" s="23">
        <f t="shared" si="88"/>
        <v>7.9000000000000181E-2</v>
      </c>
      <c r="FX4" s="23">
        <f t="shared" si="89"/>
        <v>7.7999999999999847E-2</v>
      </c>
      <c r="FY4" s="23">
        <f t="shared" si="90"/>
        <v>0.11399999999999988</v>
      </c>
      <c r="FZ4" s="23">
        <f t="shared" si="91"/>
        <v>0.19499999999999984</v>
      </c>
      <c r="GA4" s="23">
        <f t="shared" si="92"/>
        <v>0.29600000000000026</v>
      </c>
      <c r="GB4" s="23">
        <f t="shared" si="93"/>
        <v>8.0999999999999961E-2</v>
      </c>
      <c r="GC4" s="23">
        <f t="shared" si="94"/>
        <v>8.3000000000000185E-2</v>
      </c>
      <c r="GD4" s="23">
        <f t="shared" si="95"/>
        <v>0.36099999999999977</v>
      </c>
      <c r="GE4" s="23">
        <f t="shared" si="96"/>
        <v>0.36500000000000021</v>
      </c>
      <c r="GF4" s="23">
        <f t="shared" si="97"/>
        <v>0.24300000000000033</v>
      </c>
      <c r="GG4" s="23">
        <f t="shared" si="98"/>
        <v>0.38199999999999967</v>
      </c>
      <c r="GH4" s="23">
        <f t="shared" si="99"/>
        <v>0.37300000000000022</v>
      </c>
      <c r="GI4" s="23">
        <f t="shared" si="100"/>
        <v>0.375</v>
      </c>
      <c r="GJ4" s="23">
        <f t="shared" si="101"/>
        <v>0.32699999999999996</v>
      </c>
      <c r="GK4" s="23">
        <f t="shared" si="102"/>
        <v>0.32599999999999962</v>
      </c>
      <c r="GL4" s="23">
        <f t="shared" si="103"/>
        <v>0.3360000000000003</v>
      </c>
      <c r="GM4" s="23">
        <f t="shared" si="104"/>
        <v>0.14500000000000002</v>
      </c>
      <c r="GN4" s="23">
        <f t="shared" si="105"/>
        <v>0.20500000000000007</v>
      </c>
      <c r="GO4" s="23">
        <f t="shared" si="106"/>
        <v>0.50100000000000033</v>
      </c>
      <c r="GP4" s="23">
        <f t="shared" si="107"/>
        <v>0.35799999999999965</v>
      </c>
      <c r="GQ4" s="23">
        <f t="shared" si="108"/>
        <v>0.40800000000000036</v>
      </c>
      <c r="GR4" s="23">
        <f t="shared" si="109"/>
        <v>0.44599999999999973</v>
      </c>
      <c r="GS4" s="23">
        <f t="shared" si="110"/>
        <v>0.5</v>
      </c>
      <c r="GT4" s="23">
        <f t="shared" si="111"/>
        <v>0.49500000000000011</v>
      </c>
      <c r="GU4" s="23">
        <f t="shared" si="112"/>
        <v>0.50499999999999989</v>
      </c>
      <c r="GV4" s="23">
        <f t="shared" si="113"/>
        <v>0.1120000000000001</v>
      </c>
      <c r="GW4" s="23">
        <f t="shared" si="114"/>
        <v>0.28500000000000014</v>
      </c>
      <c r="GX4" s="23">
        <f t="shared" si="115"/>
        <v>0.28500000000000014</v>
      </c>
      <c r="GY4" s="23">
        <f t="shared" si="116"/>
        <v>0.39400000000000013</v>
      </c>
      <c r="GZ4" s="23">
        <f t="shared" si="117"/>
        <v>0.55100000000000016</v>
      </c>
      <c r="HA4" s="23">
        <f t="shared" si="118"/>
        <v>0.44700000000000006</v>
      </c>
      <c r="HB4" s="23">
        <f t="shared" si="119"/>
        <v>-0.17499999999999982</v>
      </c>
      <c r="HC4" s="23">
        <f t="shared" si="120"/>
        <v>6.0000000000000053E-2</v>
      </c>
      <c r="HD4" s="23">
        <f t="shared" si="121"/>
        <v>-1.1000000000000121E-2</v>
      </c>
      <c r="HE4" s="23">
        <f t="shared" si="122"/>
        <v>0.27700000000000014</v>
      </c>
      <c r="HF4" s="23">
        <f t="shared" si="123"/>
        <v>0.17200000000000015</v>
      </c>
      <c r="HG4" s="23">
        <f t="shared" si="124"/>
        <v>0.24399999999999977</v>
      </c>
      <c r="HH4" s="23">
        <f t="shared" si="125"/>
        <v>-0.284497</v>
      </c>
      <c r="HI4" s="23">
        <f t="shared" si="126"/>
        <v>-3.4299999999998221E-3</v>
      </c>
      <c r="HJ4" s="23">
        <f t="shared" si="127"/>
        <v>0.69724699999999995</v>
      </c>
      <c r="HK4" s="23">
        <f t="shared" si="128"/>
        <v>-2.1562999999999999E-2</v>
      </c>
      <c r="HL4" s="23">
        <f t="shared" si="129"/>
        <v>5.6487000000000176E-2</v>
      </c>
      <c r="HM4" s="23">
        <f t="shared" si="130"/>
        <v>0.6364749999999999</v>
      </c>
      <c r="HO4" s="23">
        <f t="shared" si="131"/>
        <v>0.16400000000000015</v>
      </c>
      <c r="HP4" s="23">
        <f t="shared" si="132"/>
        <v>0.12199999999999989</v>
      </c>
      <c r="HQ4" s="23">
        <f t="shared" si="133"/>
        <v>0.53099999999999969</v>
      </c>
      <c r="HR4" s="23" t="str">
        <f t="shared" si="134"/>
        <v/>
      </c>
      <c r="HS4" s="23">
        <f t="shared" si="135"/>
        <v>0.14900000000000002</v>
      </c>
      <c r="HT4" s="23" t="str">
        <f t="shared" si="136"/>
        <v/>
      </c>
      <c r="HU4" s="23">
        <f t="shared" si="137"/>
        <v>0.11299999999999999</v>
      </c>
      <c r="HV4" s="23">
        <f t="shared" si="138"/>
        <v>4.0999999999999925E-2</v>
      </c>
      <c r="HW4" s="23" t="str">
        <f t="shared" si="139"/>
        <v/>
      </c>
      <c r="HX4" s="23" t="str">
        <f t="shared" si="140"/>
        <v/>
      </c>
      <c r="HY4" s="23">
        <f t="shared" si="141"/>
        <v>5.9000000000000163E-2</v>
      </c>
      <c r="HZ4" s="23">
        <f t="shared" si="142"/>
        <v>4.7000000000000153E-2</v>
      </c>
      <c r="IA4" s="23">
        <f t="shared" si="143"/>
        <v>7.9000000000000181E-2</v>
      </c>
      <c r="IB4" s="23">
        <f t="shared" si="144"/>
        <v>0.17099999999999982</v>
      </c>
      <c r="IC4" s="23">
        <f t="shared" si="145"/>
        <v>0.129</v>
      </c>
      <c r="ID4" s="23">
        <f t="shared" si="146"/>
        <v>0.1419999999999999</v>
      </c>
      <c r="IE4" s="23">
        <f t="shared" si="147"/>
        <v>6.4999999999999503E-3</v>
      </c>
      <c r="IF4" s="23">
        <f t="shared" si="148"/>
        <v>6.4000000000000057E-2</v>
      </c>
      <c r="IG4" s="23">
        <f t="shared" si="149"/>
        <v>6.3000000000000167E-2</v>
      </c>
      <c r="IH4" s="23">
        <f t="shared" si="150"/>
        <v>9.6000000000000085E-2</v>
      </c>
      <c r="II4" s="23">
        <f t="shared" si="151"/>
        <v>0.17300000000000004</v>
      </c>
      <c r="IJ4" s="23">
        <f t="shared" si="152"/>
        <v>0.26700000000000035</v>
      </c>
      <c r="IK4" s="23">
        <f t="shared" si="153"/>
        <v>4.8000000000000043E-2</v>
      </c>
      <c r="IL4" s="23">
        <f t="shared" si="154"/>
        <v>5.1000000000000156E-2</v>
      </c>
      <c r="IM4" s="23">
        <f t="shared" si="155"/>
        <v>0.31599999999999984</v>
      </c>
      <c r="IN4" s="23">
        <f t="shared" si="156"/>
        <v>0.31799999999999962</v>
      </c>
      <c r="IO4" s="23">
        <f t="shared" si="157"/>
        <v>0.19799999999999995</v>
      </c>
      <c r="IP4" s="23">
        <f t="shared" si="158"/>
        <v>0.32399999999999984</v>
      </c>
      <c r="IQ4" s="23">
        <f t="shared" si="159"/>
        <v>0.31299999999999972</v>
      </c>
      <c r="IR4" s="23">
        <f t="shared" si="160"/>
        <v>0.31500000000000039</v>
      </c>
      <c r="IS4" s="23">
        <f t="shared" si="161"/>
        <v>0.29900000000000038</v>
      </c>
      <c r="IT4" s="23">
        <f t="shared" si="162"/>
        <v>0.29800000000000004</v>
      </c>
      <c r="IU4" s="23">
        <f t="shared" si="163"/>
        <v>0.27500000000000036</v>
      </c>
      <c r="IV4" s="23">
        <f t="shared" si="164"/>
        <v>0.121</v>
      </c>
      <c r="IW4" s="23">
        <f t="shared" si="165"/>
        <v>0.17499999999999982</v>
      </c>
      <c r="IX4" s="23">
        <f t="shared" si="166"/>
        <v>0.33199999999999985</v>
      </c>
      <c r="IY4" s="23">
        <f t="shared" si="167"/>
        <v>0.29499999999999993</v>
      </c>
      <c r="IZ4" s="23">
        <f t="shared" si="168"/>
        <v>0.31400000000000006</v>
      </c>
      <c r="JA4" s="23">
        <f t="shared" si="169"/>
        <v>0.33900000000000041</v>
      </c>
      <c r="JB4" s="23">
        <f t="shared" si="170"/>
        <v>0.35799999999999965</v>
      </c>
      <c r="JC4" s="23">
        <f t="shared" si="171"/>
        <v>0.35299999999999976</v>
      </c>
      <c r="JD4" s="23">
        <f t="shared" si="172"/>
        <v>0.40899999999999981</v>
      </c>
      <c r="JE4" s="23">
        <f t="shared" si="173"/>
        <v>3.0000000000001137E-3</v>
      </c>
      <c r="JF4" s="23">
        <f t="shared" si="174"/>
        <v>0.20299999999999985</v>
      </c>
      <c r="JG4" s="23">
        <f t="shared" si="175"/>
        <v>0.12000000000000011</v>
      </c>
      <c r="JH4" s="23">
        <f t="shared" si="176"/>
        <v>0.19499999999999984</v>
      </c>
      <c r="JI4" s="23">
        <f t="shared" si="177"/>
        <v>0.37000000000000011</v>
      </c>
      <c r="JJ4" s="23">
        <f t="shared" si="178"/>
        <v>0.22299999999999986</v>
      </c>
      <c r="JK4" s="23">
        <f t="shared" si="179"/>
        <v>0.49400000000000022</v>
      </c>
      <c r="JL4" s="23">
        <f t="shared" si="180"/>
        <v>0.20800000000000018</v>
      </c>
      <c r="JM4" s="23">
        <f t="shared" si="181"/>
        <v>0.31000000000000005</v>
      </c>
      <c r="JN4" s="23">
        <f t="shared" si="182"/>
        <v>0.24800000000000022</v>
      </c>
      <c r="JO4" s="23">
        <f t="shared" si="183"/>
        <v>0.14999999999999991</v>
      </c>
      <c r="JP4" s="23">
        <f t="shared" si="184"/>
        <v>0.20999999999999996</v>
      </c>
      <c r="JQ4" s="23">
        <f t="shared" si="185"/>
        <v>0.31467499999999982</v>
      </c>
      <c r="JR4" s="23">
        <f t="shared" si="186"/>
        <v>3.983900000000018E-2</v>
      </c>
      <c r="JS4" s="23">
        <f t="shared" si="187"/>
        <v>0.64703800000000022</v>
      </c>
      <c r="JT4" s="23">
        <f t="shared" si="188"/>
        <v>6.2729000000000035E-2</v>
      </c>
      <c r="JU4" s="23">
        <f t="shared" si="189"/>
        <v>1.647899999999991E-2</v>
      </c>
      <c r="JV4" s="23">
        <f t="shared" si="190"/>
        <v>0.58735499999999963</v>
      </c>
      <c r="JW4" s="23">
        <f t="shared" si="191"/>
        <v>7.9000000000000181E-2</v>
      </c>
      <c r="JX4" s="23">
        <f t="shared" si="192"/>
        <v>7.7999999999999847E-2</v>
      </c>
      <c r="JY4" s="23">
        <f t="shared" si="193"/>
        <v>0.11399999999999988</v>
      </c>
      <c r="JZ4" s="23">
        <f t="shared" si="194"/>
        <v>0.19499999999999984</v>
      </c>
      <c r="KA4" s="23">
        <f t="shared" si="195"/>
        <v>0.29600000000000026</v>
      </c>
      <c r="KB4" s="23">
        <f t="shared" si="196"/>
        <v>8.0999999999999961E-2</v>
      </c>
      <c r="KC4" s="23">
        <f t="shared" si="197"/>
        <v>8.3000000000000185E-2</v>
      </c>
      <c r="KD4" s="23">
        <f t="shared" si="198"/>
        <v>0.36099999999999977</v>
      </c>
      <c r="KE4" s="23">
        <f t="shared" si="199"/>
        <v>0.36500000000000021</v>
      </c>
      <c r="KF4" s="23">
        <f t="shared" si="200"/>
        <v>0.24300000000000033</v>
      </c>
      <c r="KG4" s="23">
        <f t="shared" si="201"/>
        <v>0.38199999999999967</v>
      </c>
      <c r="KH4" s="23">
        <f t="shared" si="202"/>
        <v>0.37300000000000022</v>
      </c>
      <c r="KI4" s="23">
        <f t="shared" si="203"/>
        <v>0.375</v>
      </c>
      <c r="KJ4" s="23">
        <f t="shared" si="204"/>
        <v>0.32699999999999996</v>
      </c>
      <c r="KK4" s="23">
        <f t="shared" si="205"/>
        <v>0.32599999999999962</v>
      </c>
      <c r="KL4" s="23">
        <f t="shared" si="206"/>
        <v>0.3360000000000003</v>
      </c>
      <c r="KM4" s="23">
        <f t="shared" si="207"/>
        <v>0.14500000000000002</v>
      </c>
      <c r="KN4" s="23">
        <f t="shared" si="208"/>
        <v>0.20500000000000007</v>
      </c>
      <c r="KO4" s="23">
        <f t="shared" si="209"/>
        <v>0.50100000000000033</v>
      </c>
      <c r="KP4" s="23">
        <f t="shared" si="210"/>
        <v>0.35799999999999965</v>
      </c>
      <c r="KQ4" s="23">
        <f t="shared" si="211"/>
        <v>0.40800000000000036</v>
      </c>
      <c r="KR4" s="23">
        <f t="shared" si="212"/>
        <v>0.44599999999999973</v>
      </c>
      <c r="KS4" s="23">
        <f t="shared" si="213"/>
        <v>0.5</v>
      </c>
      <c r="KT4" s="23">
        <f t="shared" si="214"/>
        <v>0.49500000000000011</v>
      </c>
      <c r="KU4" s="23">
        <f t="shared" si="215"/>
        <v>0.50499999999999989</v>
      </c>
      <c r="KV4" s="23">
        <f t="shared" si="216"/>
        <v>0.1120000000000001</v>
      </c>
      <c r="KW4" s="23">
        <f t="shared" si="217"/>
        <v>0.28500000000000014</v>
      </c>
      <c r="KX4" s="23">
        <f t="shared" si="218"/>
        <v>0.28500000000000014</v>
      </c>
      <c r="KY4" s="23">
        <f t="shared" si="219"/>
        <v>0.39400000000000013</v>
      </c>
      <c r="KZ4" s="23">
        <f t="shared" si="220"/>
        <v>0.55100000000000016</v>
      </c>
      <c r="LA4" s="23">
        <f t="shared" si="221"/>
        <v>0.44700000000000006</v>
      </c>
      <c r="LB4" s="23">
        <f t="shared" si="222"/>
        <v>0.17499999999999982</v>
      </c>
      <c r="LC4" s="23">
        <f t="shared" si="223"/>
        <v>6.0000000000000053E-2</v>
      </c>
      <c r="LD4" s="23">
        <f t="shared" si="224"/>
        <v>1.1000000000000121E-2</v>
      </c>
      <c r="LE4" s="23">
        <f t="shared" si="225"/>
        <v>0.27700000000000014</v>
      </c>
      <c r="LF4" s="23">
        <f t="shared" si="226"/>
        <v>0.17200000000000015</v>
      </c>
      <c r="LG4" s="23">
        <f t="shared" si="227"/>
        <v>0.24399999999999977</v>
      </c>
      <c r="LH4" s="23">
        <f t="shared" si="228"/>
        <v>0.284497</v>
      </c>
      <c r="LI4" s="23">
        <f t="shared" si="229"/>
        <v>3.4299999999998221E-3</v>
      </c>
      <c r="LJ4" s="23">
        <f t="shared" si="230"/>
        <v>0.69724699999999995</v>
      </c>
      <c r="LK4" s="23">
        <f t="shared" si="231"/>
        <v>2.1562999999999999E-2</v>
      </c>
      <c r="LL4" s="23">
        <f t="shared" si="232"/>
        <v>5.6487000000000176E-2</v>
      </c>
      <c r="LM4" s="23">
        <f t="shared" si="232"/>
        <v>0.6364749999999999</v>
      </c>
    </row>
    <row r="5" spans="1:325">
      <c r="A5" s="1">
        <f t="shared" ref="A5:A27" si="236">A4+1</f>
        <v>3</v>
      </c>
      <c r="B5" s="2"/>
      <c r="C5" s="4">
        <v>14</v>
      </c>
      <c r="D5" s="4">
        <f t="shared" si="233"/>
        <v>1016</v>
      </c>
      <c r="E5" s="4" t="s">
        <v>182</v>
      </c>
      <c r="F5" s="4">
        <v>1</v>
      </c>
      <c r="G5" s="4" t="s">
        <v>13</v>
      </c>
      <c r="H5" s="4" t="s">
        <v>19</v>
      </c>
      <c r="I5" s="4" t="s">
        <v>345</v>
      </c>
      <c r="J5" s="5">
        <v>78.5</v>
      </c>
      <c r="K5" s="72"/>
      <c r="L5" s="103">
        <v>5.0119999999999996</v>
      </c>
      <c r="M5" s="7" t="s">
        <v>180</v>
      </c>
      <c r="N5" s="3" t="s">
        <v>227</v>
      </c>
      <c r="O5" s="23">
        <v>5.5369999999999999</v>
      </c>
      <c r="P5" s="23">
        <v>5.1130000000000004</v>
      </c>
      <c r="Q5" s="23">
        <v>5.97</v>
      </c>
      <c r="R5" s="45"/>
      <c r="S5" s="23">
        <v>5.6020000000000003</v>
      </c>
      <c r="T5" s="45"/>
      <c r="U5" s="23">
        <v>5.2960000000000003</v>
      </c>
      <c r="V5" s="23">
        <v>5.1929999999999996</v>
      </c>
      <c r="W5" s="45"/>
      <c r="X5" s="45"/>
      <c r="Y5" s="23">
        <v>5.49</v>
      </c>
      <c r="Z5" s="23">
        <v>5.4880000000000004</v>
      </c>
      <c r="AA5" s="23">
        <v>5.35</v>
      </c>
      <c r="AB5" s="23">
        <v>5.2549999999999999</v>
      </c>
      <c r="AC5" s="23">
        <v>5.1459999999999999</v>
      </c>
      <c r="AD5" s="23">
        <v>5.0090000000000003</v>
      </c>
      <c r="AE5" s="23">
        <f t="shared" si="234"/>
        <v>5.0775000000000006</v>
      </c>
      <c r="AF5" s="107">
        <v>4.7889999999999997</v>
      </c>
      <c r="AG5" s="107">
        <v>4.7699999999999996</v>
      </c>
      <c r="AH5" s="107">
        <v>4.8159999999999998</v>
      </c>
      <c r="AI5" s="107">
        <v>4.9249999999999998</v>
      </c>
      <c r="AJ5" s="107">
        <v>4.96</v>
      </c>
      <c r="AK5" s="107">
        <v>4.7590000000000003</v>
      </c>
      <c r="AL5" s="107">
        <v>4.7869999999999999</v>
      </c>
      <c r="AM5" s="107">
        <v>5.1070000000000002</v>
      </c>
      <c r="AN5" s="107">
        <v>5.1470000000000002</v>
      </c>
      <c r="AO5" s="107">
        <v>5.0140000000000002</v>
      </c>
      <c r="AP5" s="107">
        <v>5.1289999999999996</v>
      </c>
      <c r="AQ5" s="107">
        <v>5.16</v>
      </c>
      <c r="AR5" s="107">
        <v>5.1980000000000004</v>
      </c>
      <c r="AS5" s="107">
        <v>4.9000000000000004</v>
      </c>
      <c r="AT5" s="107">
        <v>4.8979999999999997</v>
      </c>
      <c r="AU5" s="107">
        <v>5.1189999999999998</v>
      </c>
      <c r="AV5" s="107">
        <v>4.8109999999999999</v>
      </c>
      <c r="AW5" s="107">
        <v>4.8339999999999996</v>
      </c>
      <c r="AX5" s="107">
        <v>5.2969999999999997</v>
      </c>
      <c r="AY5" s="107">
        <v>5.1539999999999999</v>
      </c>
      <c r="AZ5" s="107">
        <v>5.7080000000000002</v>
      </c>
      <c r="BA5" s="107">
        <v>5.2869999999999999</v>
      </c>
      <c r="BB5" s="107">
        <v>5.3639999999999999</v>
      </c>
      <c r="BC5" s="107">
        <v>5.391</v>
      </c>
      <c r="BD5" s="107">
        <v>5.2510000000000003</v>
      </c>
      <c r="BE5" s="107">
        <v>4.7510000000000003</v>
      </c>
      <c r="BF5" s="107">
        <v>5.0640000000000001</v>
      </c>
      <c r="BG5" s="107">
        <v>5.1989999999999998</v>
      </c>
      <c r="BH5" s="107">
        <v>5.2930000000000001</v>
      </c>
      <c r="BI5" s="107">
        <v>5.4130000000000003</v>
      </c>
      <c r="BJ5" s="107">
        <v>5.3659999999999997</v>
      </c>
      <c r="BK5" s="107">
        <v>4.5</v>
      </c>
      <c r="BL5" s="107">
        <v>5.1529999999999996</v>
      </c>
      <c r="BM5" s="107">
        <v>5.1230000000000002</v>
      </c>
      <c r="BN5" s="107">
        <v>5.048</v>
      </c>
      <c r="BO5" s="107">
        <v>4.9169999999999998</v>
      </c>
      <c r="BP5" s="107">
        <v>5.0149999999999997</v>
      </c>
      <c r="BQ5" s="91">
        <v>4.4433530000000001</v>
      </c>
      <c r="BR5" s="91">
        <v>4.7885340000000003</v>
      </c>
      <c r="BS5" s="91">
        <v>5.4288780000000001</v>
      </c>
      <c r="BT5" s="91">
        <v>4.7967199999999997</v>
      </c>
      <c r="BU5" s="91">
        <v>4.8718180000000002</v>
      </c>
      <c r="BV5" s="91">
        <v>5.3441159999999996</v>
      </c>
      <c r="BW5" s="109">
        <v>4.9669999999999996</v>
      </c>
      <c r="BX5" s="109">
        <v>4.9530000000000003</v>
      </c>
      <c r="BY5" s="109">
        <v>5.0030000000000001</v>
      </c>
      <c r="BZ5" s="109">
        <v>5.1180000000000003</v>
      </c>
      <c r="CA5" s="109">
        <v>5.1580000000000004</v>
      </c>
      <c r="CB5" s="109">
        <v>4.9480000000000004</v>
      </c>
      <c r="CC5" s="109">
        <v>4.9790000000000001</v>
      </c>
      <c r="CD5" s="109">
        <v>5.3230000000000004</v>
      </c>
      <c r="CE5" s="109">
        <v>5.3769999999999998</v>
      </c>
      <c r="CF5" s="109">
        <v>5.2370000000000001</v>
      </c>
      <c r="CG5" s="109">
        <v>5.3970000000000002</v>
      </c>
      <c r="CH5" s="109">
        <v>5.4109999999999996</v>
      </c>
      <c r="CI5" s="109">
        <v>5.444</v>
      </c>
      <c r="CJ5" s="109">
        <v>4.9059999999999997</v>
      </c>
      <c r="CK5" s="109">
        <v>4.9039999999999999</v>
      </c>
      <c r="CL5" s="109">
        <v>5.298</v>
      </c>
      <c r="CM5" s="109">
        <v>4.8179999999999996</v>
      </c>
      <c r="CN5" s="109">
        <v>4.8390000000000004</v>
      </c>
      <c r="CO5" s="109">
        <v>5.5549999999999997</v>
      </c>
      <c r="CP5" s="109">
        <v>5.3789999999999996</v>
      </c>
      <c r="CQ5" s="109">
        <v>5.73</v>
      </c>
      <c r="CR5" s="109">
        <v>5.53</v>
      </c>
      <c r="CS5" s="109">
        <v>5.6159999999999997</v>
      </c>
      <c r="CT5" s="109">
        <v>5.6509999999999998</v>
      </c>
      <c r="CU5" s="109">
        <v>5.5</v>
      </c>
      <c r="CV5" s="109">
        <v>4.8550000000000004</v>
      </c>
      <c r="CW5" s="109">
        <v>5.1559999999999997</v>
      </c>
      <c r="CX5" s="109">
        <v>5.3730000000000002</v>
      </c>
      <c r="CY5" s="109">
        <v>5.4939999999999998</v>
      </c>
      <c r="CZ5" s="109">
        <v>5.6449999999999996</v>
      </c>
      <c r="DA5" s="109">
        <v>5.5670000000000002</v>
      </c>
      <c r="DB5" s="109">
        <v>4.4850000000000003</v>
      </c>
      <c r="DC5" s="109">
        <v>5.3319999999999999</v>
      </c>
      <c r="DD5" s="109">
        <v>5.2969999999999997</v>
      </c>
      <c r="DE5" s="109">
        <v>5.2489999999999997</v>
      </c>
      <c r="DF5" s="109">
        <v>5.1100000000000003</v>
      </c>
      <c r="DG5" s="109">
        <v>5.218</v>
      </c>
      <c r="DH5" s="119">
        <v>4.6662629999999998</v>
      </c>
      <c r="DI5" s="119">
        <v>4.9271029999999998</v>
      </c>
      <c r="DJ5" s="119">
        <v>5.5917190000000003</v>
      </c>
      <c r="DK5" s="119">
        <v>4.9290710000000004</v>
      </c>
      <c r="DL5" s="119">
        <v>5.0424059999999997</v>
      </c>
      <c r="DM5" s="119">
        <v>5.502345</v>
      </c>
      <c r="DO5" s="23">
        <f t="shared" si="235"/>
        <v>0.52500000000000036</v>
      </c>
      <c r="DP5" s="23">
        <f t="shared" si="29"/>
        <v>0.10100000000000087</v>
      </c>
      <c r="DQ5" s="23">
        <f t="shared" si="30"/>
        <v>0.95800000000000018</v>
      </c>
      <c r="DR5" s="23" t="str">
        <f t="shared" si="31"/>
        <v/>
      </c>
      <c r="DS5" s="23">
        <f t="shared" si="32"/>
        <v>0.59000000000000075</v>
      </c>
      <c r="DT5" s="23" t="str">
        <f t="shared" si="33"/>
        <v/>
      </c>
      <c r="DU5" s="23">
        <f t="shared" si="34"/>
        <v>0.2840000000000007</v>
      </c>
      <c r="DV5" s="23">
        <f t="shared" si="35"/>
        <v>0.18100000000000005</v>
      </c>
      <c r="DW5" s="23" t="str">
        <f t="shared" si="36"/>
        <v/>
      </c>
      <c r="DX5" s="23" t="str">
        <f t="shared" si="37"/>
        <v/>
      </c>
      <c r="DY5" s="23">
        <f t="shared" si="38"/>
        <v>0.47800000000000065</v>
      </c>
      <c r="DZ5" s="23">
        <f t="shared" si="39"/>
        <v>0.47600000000000087</v>
      </c>
      <c r="EA5" s="23">
        <f t="shared" si="40"/>
        <v>0.33800000000000008</v>
      </c>
      <c r="EB5" s="23">
        <f t="shared" si="41"/>
        <v>0.24300000000000033</v>
      </c>
      <c r="EC5" s="23">
        <f t="shared" si="42"/>
        <v>0.13400000000000034</v>
      </c>
      <c r="ED5" s="23">
        <f t="shared" si="43"/>
        <v>-2.9999999999992255E-3</v>
      </c>
      <c r="EE5" s="23">
        <f t="shared" si="44"/>
        <v>6.5500000000001002E-2</v>
      </c>
      <c r="EF5" s="23">
        <f t="shared" si="45"/>
        <v>-0.22299999999999986</v>
      </c>
      <c r="EG5" s="23">
        <f t="shared" si="46"/>
        <v>-0.24199999999999999</v>
      </c>
      <c r="EH5" s="23">
        <f t="shared" si="47"/>
        <v>-0.19599999999999973</v>
      </c>
      <c r="EI5" s="23">
        <f t="shared" si="48"/>
        <v>-8.6999999999999744E-2</v>
      </c>
      <c r="EJ5" s="23">
        <f t="shared" si="49"/>
        <v>-5.1999999999999602E-2</v>
      </c>
      <c r="EK5" s="23">
        <f t="shared" si="50"/>
        <v>-0.25299999999999923</v>
      </c>
      <c r="EL5" s="23">
        <f t="shared" si="51"/>
        <v>-0.22499999999999964</v>
      </c>
      <c r="EM5" s="23">
        <f t="shared" si="52"/>
        <v>9.5000000000000639E-2</v>
      </c>
      <c r="EN5" s="23">
        <f t="shared" si="53"/>
        <v>0.13500000000000068</v>
      </c>
      <c r="EO5" s="23">
        <f t="shared" si="54"/>
        <v>2.0000000000006679E-3</v>
      </c>
      <c r="EP5" s="23">
        <f t="shared" si="55"/>
        <v>0.11699999999999999</v>
      </c>
      <c r="EQ5" s="23">
        <f t="shared" si="56"/>
        <v>0.14800000000000058</v>
      </c>
      <c r="ER5" s="23">
        <f t="shared" si="57"/>
        <v>0.18600000000000083</v>
      </c>
      <c r="ES5" s="23">
        <f t="shared" si="58"/>
        <v>-0.11199999999999921</v>
      </c>
      <c r="ET5" s="23">
        <f t="shared" si="59"/>
        <v>-0.11399999999999988</v>
      </c>
      <c r="EU5" s="23">
        <f t="shared" si="60"/>
        <v>0.10700000000000021</v>
      </c>
      <c r="EV5" s="23">
        <f t="shared" si="61"/>
        <v>-0.20099999999999962</v>
      </c>
      <c r="EW5" s="23">
        <f t="shared" si="62"/>
        <v>-0.17799999999999994</v>
      </c>
      <c r="EX5" s="23">
        <f t="shared" si="63"/>
        <v>0.28500000000000014</v>
      </c>
      <c r="EY5" s="23">
        <f t="shared" si="64"/>
        <v>0.14200000000000035</v>
      </c>
      <c r="EZ5" s="23">
        <f t="shared" si="65"/>
        <v>0.69600000000000062</v>
      </c>
      <c r="FA5" s="23">
        <f t="shared" si="66"/>
        <v>0.27500000000000036</v>
      </c>
      <c r="FB5" s="23">
        <f t="shared" si="67"/>
        <v>0.35200000000000031</v>
      </c>
      <c r="FC5" s="23">
        <f t="shared" si="68"/>
        <v>0.37900000000000045</v>
      </c>
      <c r="FD5" s="23">
        <f t="shared" si="69"/>
        <v>0.23900000000000077</v>
      </c>
      <c r="FE5" s="23">
        <f t="shared" si="70"/>
        <v>-0.26099999999999923</v>
      </c>
      <c r="FF5" s="23">
        <f t="shared" si="71"/>
        <v>5.200000000000049E-2</v>
      </c>
      <c r="FG5" s="23">
        <f t="shared" si="72"/>
        <v>0.18700000000000028</v>
      </c>
      <c r="FH5" s="23">
        <f t="shared" si="73"/>
        <v>0.28100000000000058</v>
      </c>
      <c r="FI5" s="23">
        <f t="shared" si="74"/>
        <v>0.40100000000000069</v>
      </c>
      <c r="FJ5" s="23">
        <f t="shared" si="75"/>
        <v>0.35400000000000009</v>
      </c>
      <c r="FK5" s="23">
        <f t="shared" si="76"/>
        <v>-0.51199999999999957</v>
      </c>
      <c r="FL5" s="23">
        <f t="shared" si="77"/>
        <v>0.14100000000000001</v>
      </c>
      <c r="FM5" s="23">
        <f t="shared" si="78"/>
        <v>0.11100000000000065</v>
      </c>
      <c r="FN5" s="23">
        <f t="shared" si="79"/>
        <v>3.6000000000000476E-2</v>
      </c>
      <c r="FO5" s="23">
        <f t="shared" si="80"/>
        <v>-9.4999999999999751E-2</v>
      </c>
      <c r="FP5" s="23">
        <f t="shared" si="81"/>
        <v>3.0000000000001137E-3</v>
      </c>
      <c r="FQ5" s="23">
        <f t="shared" si="82"/>
        <v>-0.56864699999999946</v>
      </c>
      <c r="FR5" s="23">
        <f t="shared" si="83"/>
        <v>-0.22346599999999928</v>
      </c>
      <c r="FS5" s="23">
        <f t="shared" si="84"/>
        <v>0.41687800000000053</v>
      </c>
      <c r="FT5" s="23">
        <f t="shared" si="85"/>
        <v>-0.21527999999999992</v>
      </c>
      <c r="FU5" s="23">
        <f t="shared" si="86"/>
        <v>-0.14018199999999936</v>
      </c>
      <c r="FV5" s="23">
        <f t="shared" si="87"/>
        <v>0.33211600000000008</v>
      </c>
      <c r="FW5" s="23">
        <f t="shared" si="88"/>
        <v>-4.4999999999999929E-2</v>
      </c>
      <c r="FX5" s="23">
        <f t="shared" si="89"/>
        <v>-5.8999999999999275E-2</v>
      </c>
      <c r="FY5" s="23">
        <f t="shared" si="90"/>
        <v>-8.9999999999994529E-3</v>
      </c>
      <c r="FZ5" s="23">
        <f t="shared" si="91"/>
        <v>0.10600000000000076</v>
      </c>
      <c r="GA5" s="23">
        <f t="shared" si="92"/>
        <v>0.1460000000000008</v>
      </c>
      <c r="GB5" s="23">
        <f t="shared" si="93"/>
        <v>-6.3999999999999169E-2</v>
      </c>
      <c r="GC5" s="23">
        <f t="shared" si="94"/>
        <v>-3.2999999999999474E-2</v>
      </c>
      <c r="GD5" s="23">
        <f t="shared" si="95"/>
        <v>0.31100000000000083</v>
      </c>
      <c r="GE5" s="23">
        <f t="shared" si="96"/>
        <v>0.36500000000000021</v>
      </c>
      <c r="GF5" s="23">
        <f t="shared" si="97"/>
        <v>0.22500000000000053</v>
      </c>
      <c r="GG5" s="23">
        <f t="shared" si="98"/>
        <v>0.38500000000000068</v>
      </c>
      <c r="GH5" s="23">
        <f t="shared" si="99"/>
        <v>0.39900000000000002</v>
      </c>
      <c r="GI5" s="23">
        <f t="shared" si="100"/>
        <v>0.43200000000000038</v>
      </c>
      <c r="GJ5" s="23">
        <f t="shared" si="101"/>
        <v>-0.10599999999999987</v>
      </c>
      <c r="GK5" s="23">
        <f t="shared" si="102"/>
        <v>-0.10799999999999965</v>
      </c>
      <c r="GL5" s="23">
        <f t="shared" si="103"/>
        <v>0.28600000000000048</v>
      </c>
      <c r="GM5" s="23">
        <f t="shared" si="104"/>
        <v>-0.19399999999999995</v>
      </c>
      <c r="GN5" s="23">
        <f t="shared" si="105"/>
        <v>-0.17299999999999915</v>
      </c>
      <c r="GO5" s="23">
        <f t="shared" si="106"/>
        <v>0.54300000000000015</v>
      </c>
      <c r="GP5" s="23">
        <f t="shared" si="107"/>
        <v>0.36699999999999999</v>
      </c>
      <c r="GQ5" s="23">
        <f t="shared" si="108"/>
        <v>0.71800000000000086</v>
      </c>
      <c r="GR5" s="23">
        <f t="shared" si="109"/>
        <v>0.51800000000000068</v>
      </c>
      <c r="GS5" s="23">
        <f t="shared" si="110"/>
        <v>0.60400000000000009</v>
      </c>
      <c r="GT5" s="23">
        <f t="shared" si="111"/>
        <v>0.63900000000000023</v>
      </c>
      <c r="GU5" s="23">
        <f t="shared" si="112"/>
        <v>0.48800000000000043</v>
      </c>
      <c r="GV5" s="23">
        <f t="shared" si="113"/>
        <v>-0.15699999999999914</v>
      </c>
      <c r="GW5" s="23">
        <f t="shared" si="114"/>
        <v>0.14400000000000013</v>
      </c>
      <c r="GX5" s="23">
        <f t="shared" si="115"/>
        <v>0.36100000000000065</v>
      </c>
      <c r="GY5" s="23">
        <f t="shared" si="116"/>
        <v>0.48200000000000021</v>
      </c>
      <c r="GZ5" s="23">
        <f t="shared" si="117"/>
        <v>0.63300000000000001</v>
      </c>
      <c r="HA5" s="23">
        <f t="shared" si="118"/>
        <v>0.5550000000000006</v>
      </c>
      <c r="HB5" s="23">
        <f t="shared" si="119"/>
        <v>-0.52699999999999925</v>
      </c>
      <c r="HC5" s="23">
        <f t="shared" si="120"/>
        <v>0.32000000000000028</v>
      </c>
      <c r="HD5" s="23">
        <f t="shared" si="121"/>
        <v>0.28500000000000014</v>
      </c>
      <c r="HE5" s="23">
        <f t="shared" si="122"/>
        <v>0.2370000000000001</v>
      </c>
      <c r="HF5" s="23">
        <f t="shared" si="123"/>
        <v>9.8000000000000753E-2</v>
      </c>
      <c r="HG5" s="23">
        <f t="shared" si="124"/>
        <v>0.20600000000000041</v>
      </c>
      <c r="HH5" s="23">
        <f t="shared" si="125"/>
        <v>-0.34573699999999974</v>
      </c>
      <c r="HI5" s="23">
        <f t="shared" si="126"/>
        <v>-8.4896999999999778E-2</v>
      </c>
      <c r="HJ5" s="23">
        <f t="shared" si="127"/>
        <v>0.57971900000000076</v>
      </c>
      <c r="HK5" s="23">
        <f t="shared" si="128"/>
        <v>-8.2928999999999142E-2</v>
      </c>
      <c r="HL5" s="23">
        <f t="shared" si="129"/>
        <v>3.0406000000000155E-2</v>
      </c>
      <c r="HM5" s="23">
        <f t="shared" si="130"/>
        <v>0.49034500000000047</v>
      </c>
      <c r="HO5" s="23">
        <f t="shared" si="131"/>
        <v>0.52500000000000036</v>
      </c>
      <c r="HP5" s="23">
        <f t="shared" si="132"/>
        <v>0.10100000000000087</v>
      </c>
      <c r="HQ5" s="23">
        <f t="shared" si="133"/>
        <v>0.95800000000000018</v>
      </c>
      <c r="HR5" s="23" t="str">
        <f t="shared" si="134"/>
        <v/>
      </c>
      <c r="HS5" s="23">
        <f t="shared" si="135"/>
        <v>0.59000000000000075</v>
      </c>
      <c r="HT5" s="23" t="str">
        <f t="shared" si="136"/>
        <v/>
      </c>
      <c r="HU5" s="23">
        <f t="shared" si="137"/>
        <v>0.2840000000000007</v>
      </c>
      <c r="HV5" s="23">
        <f t="shared" si="138"/>
        <v>0.18100000000000005</v>
      </c>
      <c r="HW5" s="23" t="str">
        <f t="shared" si="139"/>
        <v/>
      </c>
      <c r="HX5" s="23" t="str">
        <f t="shared" si="140"/>
        <v/>
      </c>
      <c r="HY5" s="23">
        <f t="shared" si="141"/>
        <v>0.47800000000000065</v>
      </c>
      <c r="HZ5" s="23">
        <f t="shared" si="142"/>
        <v>0.47600000000000087</v>
      </c>
      <c r="IA5" s="23">
        <f t="shared" si="143"/>
        <v>0.33800000000000008</v>
      </c>
      <c r="IB5" s="23">
        <f t="shared" si="144"/>
        <v>0.24300000000000033</v>
      </c>
      <c r="IC5" s="23">
        <f t="shared" si="145"/>
        <v>0.13400000000000034</v>
      </c>
      <c r="ID5" s="23">
        <f t="shared" si="146"/>
        <v>2.9999999999992255E-3</v>
      </c>
      <c r="IE5" s="23">
        <f t="shared" si="147"/>
        <v>6.5500000000001002E-2</v>
      </c>
      <c r="IF5" s="23">
        <f t="shared" si="148"/>
        <v>0.22299999999999986</v>
      </c>
      <c r="IG5" s="23">
        <f t="shared" si="149"/>
        <v>0.24199999999999999</v>
      </c>
      <c r="IH5" s="23">
        <f t="shared" si="150"/>
        <v>0.19599999999999973</v>
      </c>
      <c r="II5" s="23">
        <f t="shared" si="151"/>
        <v>8.6999999999999744E-2</v>
      </c>
      <c r="IJ5" s="23">
        <f t="shared" si="152"/>
        <v>5.1999999999999602E-2</v>
      </c>
      <c r="IK5" s="23">
        <f t="shared" si="153"/>
        <v>0.25299999999999923</v>
      </c>
      <c r="IL5" s="23">
        <f t="shared" si="154"/>
        <v>0.22499999999999964</v>
      </c>
      <c r="IM5" s="23">
        <f t="shared" si="155"/>
        <v>9.5000000000000639E-2</v>
      </c>
      <c r="IN5" s="23">
        <f t="shared" si="156"/>
        <v>0.13500000000000068</v>
      </c>
      <c r="IO5" s="23">
        <f t="shared" si="157"/>
        <v>2.0000000000006679E-3</v>
      </c>
      <c r="IP5" s="23">
        <f t="shared" si="158"/>
        <v>0.11699999999999999</v>
      </c>
      <c r="IQ5" s="23">
        <f t="shared" si="159"/>
        <v>0.14800000000000058</v>
      </c>
      <c r="IR5" s="23">
        <f t="shared" si="160"/>
        <v>0.18600000000000083</v>
      </c>
      <c r="IS5" s="23">
        <f t="shared" si="161"/>
        <v>0.11199999999999921</v>
      </c>
      <c r="IT5" s="23">
        <f t="shared" si="162"/>
        <v>0.11399999999999988</v>
      </c>
      <c r="IU5" s="23">
        <f t="shared" si="163"/>
        <v>0.10700000000000021</v>
      </c>
      <c r="IV5" s="23">
        <f t="shared" si="164"/>
        <v>0.20099999999999962</v>
      </c>
      <c r="IW5" s="23">
        <f t="shared" si="165"/>
        <v>0.17799999999999994</v>
      </c>
      <c r="IX5" s="23">
        <f t="shared" si="166"/>
        <v>0.28500000000000014</v>
      </c>
      <c r="IY5" s="23">
        <f t="shared" si="167"/>
        <v>0.14200000000000035</v>
      </c>
      <c r="IZ5" s="23">
        <f t="shared" si="168"/>
        <v>0.69600000000000062</v>
      </c>
      <c r="JA5" s="23">
        <f t="shared" si="169"/>
        <v>0.27500000000000036</v>
      </c>
      <c r="JB5" s="23">
        <f t="shared" si="170"/>
        <v>0.35200000000000031</v>
      </c>
      <c r="JC5" s="23">
        <f t="shared" si="171"/>
        <v>0.37900000000000045</v>
      </c>
      <c r="JD5" s="23">
        <f t="shared" si="172"/>
        <v>0.23900000000000077</v>
      </c>
      <c r="JE5" s="23">
        <f t="shared" si="173"/>
        <v>0.26099999999999923</v>
      </c>
      <c r="JF5" s="23">
        <f t="shared" si="174"/>
        <v>5.200000000000049E-2</v>
      </c>
      <c r="JG5" s="23">
        <f t="shared" si="175"/>
        <v>0.18700000000000028</v>
      </c>
      <c r="JH5" s="23">
        <f t="shared" si="176"/>
        <v>0.28100000000000058</v>
      </c>
      <c r="JI5" s="23">
        <f t="shared" si="177"/>
        <v>0.40100000000000069</v>
      </c>
      <c r="JJ5" s="23">
        <f t="shared" si="178"/>
        <v>0.35400000000000009</v>
      </c>
      <c r="JK5" s="23">
        <f t="shared" si="179"/>
        <v>0.51199999999999957</v>
      </c>
      <c r="JL5" s="23">
        <f t="shared" si="180"/>
        <v>0.14100000000000001</v>
      </c>
      <c r="JM5" s="23">
        <f t="shared" si="181"/>
        <v>0.11100000000000065</v>
      </c>
      <c r="JN5" s="23">
        <f t="shared" si="182"/>
        <v>3.6000000000000476E-2</v>
      </c>
      <c r="JO5" s="23">
        <f t="shared" si="183"/>
        <v>9.4999999999999751E-2</v>
      </c>
      <c r="JP5" s="23">
        <f t="shared" si="184"/>
        <v>3.0000000000001137E-3</v>
      </c>
      <c r="JQ5" s="23">
        <f t="shared" si="185"/>
        <v>0.56864699999999946</v>
      </c>
      <c r="JR5" s="23">
        <f t="shared" si="186"/>
        <v>0.22346599999999928</v>
      </c>
      <c r="JS5" s="23">
        <f t="shared" si="187"/>
        <v>0.41687800000000053</v>
      </c>
      <c r="JT5" s="23">
        <f t="shared" si="188"/>
        <v>0.21527999999999992</v>
      </c>
      <c r="JU5" s="23">
        <f t="shared" si="189"/>
        <v>0.14018199999999936</v>
      </c>
      <c r="JV5" s="23">
        <f t="shared" si="190"/>
        <v>0.33211600000000008</v>
      </c>
      <c r="JW5" s="23">
        <f t="shared" si="191"/>
        <v>4.4999999999999929E-2</v>
      </c>
      <c r="JX5" s="23">
        <f t="shared" si="192"/>
        <v>5.8999999999999275E-2</v>
      </c>
      <c r="JY5" s="23">
        <f t="shared" si="193"/>
        <v>8.9999999999994529E-3</v>
      </c>
      <c r="JZ5" s="23">
        <f t="shared" si="194"/>
        <v>0.10600000000000076</v>
      </c>
      <c r="KA5" s="23">
        <f t="shared" si="195"/>
        <v>0.1460000000000008</v>
      </c>
      <c r="KB5" s="23">
        <f t="shared" si="196"/>
        <v>6.3999999999999169E-2</v>
      </c>
      <c r="KC5" s="23">
        <f t="shared" si="197"/>
        <v>3.2999999999999474E-2</v>
      </c>
      <c r="KD5" s="23">
        <f t="shared" si="198"/>
        <v>0.31100000000000083</v>
      </c>
      <c r="KE5" s="23">
        <f t="shared" si="199"/>
        <v>0.36500000000000021</v>
      </c>
      <c r="KF5" s="23">
        <f t="shared" si="200"/>
        <v>0.22500000000000053</v>
      </c>
      <c r="KG5" s="23">
        <f t="shared" si="201"/>
        <v>0.38500000000000068</v>
      </c>
      <c r="KH5" s="23">
        <f t="shared" si="202"/>
        <v>0.39900000000000002</v>
      </c>
      <c r="KI5" s="23">
        <f t="shared" si="203"/>
        <v>0.43200000000000038</v>
      </c>
      <c r="KJ5" s="23">
        <f t="shared" si="204"/>
        <v>0.10599999999999987</v>
      </c>
      <c r="KK5" s="23">
        <f t="shared" si="205"/>
        <v>0.10799999999999965</v>
      </c>
      <c r="KL5" s="23">
        <f t="shared" si="206"/>
        <v>0.28600000000000048</v>
      </c>
      <c r="KM5" s="23">
        <f t="shared" si="207"/>
        <v>0.19399999999999995</v>
      </c>
      <c r="KN5" s="23">
        <f t="shared" si="208"/>
        <v>0.17299999999999915</v>
      </c>
      <c r="KO5" s="23">
        <f t="shared" si="209"/>
        <v>0.54300000000000015</v>
      </c>
      <c r="KP5" s="23">
        <f t="shared" si="210"/>
        <v>0.36699999999999999</v>
      </c>
      <c r="KQ5" s="23">
        <f t="shared" si="211"/>
        <v>0.71800000000000086</v>
      </c>
      <c r="KR5" s="23">
        <f t="shared" si="212"/>
        <v>0.51800000000000068</v>
      </c>
      <c r="KS5" s="23">
        <f t="shared" si="213"/>
        <v>0.60400000000000009</v>
      </c>
      <c r="KT5" s="23">
        <f t="shared" si="214"/>
        <v>0.63900000000000023</v>
      </c>
      <c r="KU5" s="23">
        <f t="shared" si="215"/>
        <v>0.48800000000000043</v>
      </c>
      <c r="KV5" s="23">
        <f t="shared" si="216"/>
        <v>0.15699999999999914</v>
      </c>
      <c r="KW5" s="23">
        <f t="shared" si="217"/>
        <v>0.14400000000000013</v>
      </c>
      <c r="KX5" s="23">
        <f t="shared" si="218"/>
        <v>0.36100000000000065</v>
      </c>
      <c r="KY5" s="23">
        <f t="shared" si="219"/>
        <v>0.48200000000000021</v>
      </c>
      <c r="KZ5" s="23">
        <f t="shared" si="220"/>
        <v>0.63300000000000001</v>
      </c>
      <c r="LA5" s="23">
        <f t="shared" si="221"/>
        <v>0.5550000000000006</v>
      </c>
      <c r="LB5" s="23">
        <f t="shared" si="222"/>
        <v>0.52699999999999925</v>
      </c>
      <c r="LC5" s="23">
        <f t="shared" si="223"/>
        <v>0.32000000000000028</v>
      </c>
      <c r="LD5" s="23">
        <f t="shared" si="224"/>
        <v>0.28500000000000014</v>
      </c>
      <c r="LE5" s="23">
        <f t="shared" si="225"/>
        <v>0.2370000000000001</v>
      </c>
      <c r="LF5" s="23">
        <f t="shared" si="226"/>
        <v>9.8000000000000753E-2</v>
      </c>
      <c r="LG5" s="23">
        <f t="shared" si="227"/>
        <v>0.20600000000000041</v>
      </c>
      <c r="LH5" s="23">
        <f t="shared" si="228"/>
        <v>0.34573699999999974</v>
      </c>
      <c r="LI5" s="23">
        <f t="shared" si="229"/>
        <v>8.4896999999999778E-2</v>
      </c>
      <c r="LJ5" s="23">
        <f t="shared" si="230"/>
        <v>0.57971900000000076</v>
      </c>
      <c r="LK5" s="23">
        <f t="shared" si="231"/>
        <v>8.2928999999999142E-2</v>
      </c>
      <c r="LL5" s="23">
        <f t="shared" si="232"/>
        <v>3.0406000000000155E-2</v>
      </c>
      <c r="LM5" s="23">
        <f t="shared" si="232"/>
        <v>0.49034500000000047</v>
      </c>
    </row>
    <row r="6" spans="1:325">
      <c r="A6" s="1">
        <f t="shared" si="236"/>
        <v>4</v>
      </c>
      <c r="B6" s="2"/>
      <c r="C6" s="4">
        <v>14</v>
      </c>
      <c r="D6" s="4">
        <f t="shared" si="233"/>
        <v>1016</v>
      </c>
      <c r="E6" s="4" t="s">
        <v>254</v>
      </c>
      <c r="F6" s="4">
        <v>1</v>
      </c>
      <c r="G6" s="4" t="s">
        <v>16</v>
      </c>
      <c r="H6" s="4"/>
      <c r="I6" s="4"/>
      <c r="J6" s="5">
        <v>92.4</v>
      </c>
      <c r="K6" s="72"/>
      <c r="L6" s="103">
        <v>5.0599999999999996</v>
      </c>
      <c r="M6" s="7" t="s">
        <v>180</v>
      </c>
      <c r="N6" s="3" t="s">
        <v>227</v>
      </c>
      <c r="O6" s="23">
        <v>5.0919999999999996</v>
      </c>
      <c r="P6" s="23">
        <v>4.9690000000000003</v>
      </c>
      <c r="Q6" s="23">
        <v>5.4669999999999996</v>
      </c>
      <c r="R6" s="45"/>
      <c r="S6" s="23">
        <v>5.1230000000000002</v>
      </c>
      <c r="T6" s="45"/>
      <c r="U6" s="23">
        <v>5.1070000000000002</v>
      </c>
      <c r="V6" s="23">
        <v>5.0869999999999997</v>
      </c>
      <c r="W6" s="45"/>
      <c r="X6" s="45"/>
      <c r="Y6" s="23">
        <v>5.2549999999999999</v>
      </c>
      <c r="Z6" s="23">
        <v>5.2</v>
      </c>
      <c r="AA6" s="23">
        <v>5.1230000000000002</v>
      </c>
      <c r="AB6" s="23">
        <v>5.1360000000000001</v>
      </c>
      <c r="AC6" s="23">
        <v>5.03</v>
      </c>
      <c r="AD6" s="23">
        <v>4.8970000000000002</v>
      </c>
      <c r="AE6" s="23">
        <f t="shared" si="234"/>
        <v>4.9634999999999998</v>
      </c>
      <c r="AF6" s="107">
        <v>4.7370000000000001</v>
      </c>
      <c r="AG6" s="107">
        <v>4.8890000000000002</v>
      </c>
      <c r="AH6" s="107">
        <v>4.6820000000000004</v>
      </c>
      <c r="AI6" s="107">
        <v>4.9340000000000002</v>
      </c>
      <c r="AJ6" s="107">
        <v>5.2759999999999998</v>
      </c>
      <c r="AK6" s="107">
        <v>3.9580000000000002</v>
      </c>
      <c r="AL6" s="107">
        <v>4.0119999999999996</v>
      </c>
      <c r="AM6" s="107">
        <v>4.867</v>
      </c>
      <c r="AN6" s="107">
        <v>5.2380000000000004</v>
      </c>
      <c r="AO6" s="107">
        <v>5.59</v>
      </c>
      <c r="AP6" s="107">
        <v>4.4790000000000001</v>
      </c>
      <c r="AQ6" s="107">
        <v>4.9669999999999996</v>
      </c>
      <c r="AR6" s="107">
        <v>5.016</v>
      </c>
      <c r="AS6" s="107">
        <v>5.4009999999999998</v>
      </c>
      <c r="AT6" s="107">
        <v>5.3940000000000001</v>
      </c>
      <c r="AU6" s="107">
        <v>5.0730000000000004</v>
      </c>
      <c r="AV6" s="107">
        <v>4.6680000000000001</v>
      </c>
      <c r="AW6" s="107">
        <v>4.8150000000000004</v>
      </c>
      <c r="AX6" s="107">
        <v>5.2519999999999998</v>
      </c>
      <c r="AY6" s="107">
        <v>5.3339999999999996</v>
      </c>
      <c r="AZ6" s="107">
        <v>4.8860000000000001</v>
      </c>
      <c r="BA6" s="107">
        <v>5.6109999999999998</v>
      </c>
      <c r="BB6" s="107">
        <v>5.7169999999999996</v>
      </c>
      <c r="BC6" s="107">
        <v>5.7359999999999998</v>
      </c>
      <c r="BD6" s="107">
        <v>4.6440000000000001</v>
      </c>
      <c r="BE6" s="107">
        <v>4.8159999999999998</v>
      </c>
      <c r="BF6" s="107">
        <v>5.15</v>
      </c>
      <c r="BG6" s="107">
        <v>5.2190000000000003</v>
      </c>
      <c r="BH6" s="107">
        <v>5.2279999999999998</v>
      </c>
      <c r="BI6" s="107">
        <v>5.6769999999999996</v>
      </c>
      <c r="BJ6" s="107">
        <v>5.4960000000000004</v>
      </c>
      <c r="BK6" s="107">
        <v>5.19</v>
      </c>
      <c r="BL6" s="107">
        <v>5.3159999999999998</v>
      </c>
      <c r="BM6" s="107">
        <v>5.3970000000000002</v>
      </c>
      <c r="BN6" s="107">
        <v>5.4240000000000004</v>
      </c>
      <c r="BO6" s="107">
        <v>5.1710000000000003</v>
      </c>
      <c r="BP6" s="107">
        <v>4.9989999999999997</v>
      </c>
      <c r="BQ6" s="91">
        <v>4.5966779999999998</v>
      </c>
      <c r="BR6" s="91">
        <v>4.8827340000000001</v>
      </c>
      <c r="BS6" s="91">
        <v>5.772265</v>
      </c>
      <c r="BT6" s="91">
        <v>4.8019160000000003</v>
      </c>
      <c r="BU6" s="91">
        <v>4.9302849999999996</v>
      </c>
      <c r="BV6" s="91">
        <v>5.7481770000000001</v>
      </c>
      <c r="BW6" s="109">
        <v>4.7370000000000001</v>
      </c>
      <c r="BX6" s="109">
        <v>4.8899999999999997</v>
      </c>
      <c r="BY6" s="109">
        <v>4.6829999999999998</v>
      </c>
      <c r="BZ6" s="109">
        <v>4.9349999999999996</v>
      </c>
      <c r="CA6" s="109">
        <v>5.2779999999999996</v>
      </c>
      <c r="CB6" s="109">
        <v>3.9649999999999999</v>
      </c>
      <c r="CC6" s="109">
        <v>4.016</v>
      </c>
      <c r="CD6" s="109">
        <v>4.8710000000000004</v>
      </c>
      <c r="CE6" s="109">
        <v>5.2430000000000003</v>
      </c>
      <c r="CF6" s="109">
        <v>5.5960000000000001</v>
      </c>
      <c r="CG6" s="109">
        <v>4.4859999999999998</v>
      </c>
      <c r="CH6" s="109">
        <v>4.97</v>
      </c>
      <c r="CI6" s="109">
        <v>5.0179999999999998</v>
      </c>
      <c r="CJ6" s="109">
        <v>5.4050000000000002</v>
      </c>
      <c r="CK6" s="109">
        <v>5.3970000000000002</v>
      </c>
      <c r="CL6" s="109">
        <v>5.0739999999999998</v>
      </c>
      <c r="CM6" s="109">
        <v>4.6680000000000001</v>
      </c>
      <c r="CN6" s="109">
        <v>4.8159999999999998</v>
      </c>
      <c r="CO6" s="109">
        <v>5.2539999999999996</v>
      </c>
      <c r="CP6" s="109">
        <v>5.3360000000000003</v>
      </c>
      <c r="CQ6" s="109">
        <v>4.8879999999999999</v>
      </c>
      <c r="CR6" s="109">
        <v>5.6139999999999999</v>
      </c>
      <c r="CS6" s="109">
        <v>5.72</v>
      </c>
      <c r="CT6" s="109">
        <v>5.7370000000000001</v>
      </c>
      <c r="CU6" s="109">
        <v>4.6520000000000001</v>
      </c>
      <c r="CV6" s="109">
        <v>4.8220000000000001</v>
      </c>
      <c r="CW6" s="109">
        <v>5.1559999999999997</v>
      </c>
      <c r="CX6" s="109">
        <v>5.2270000000000003</v>
      </c>
      <c r="CY6" s="109">
        <v>5.2309999999999999</v>
      </c>
      <c r="CZ6" s="109">
        <v>5.6790000000000003</v>
      </c>
      <c r="DA6" s="109">
        <v>5.4980000000000002</v>
      </c>
      <c r="DB6" s="109">
        <v>5.19</v>
      </c>
      <c r="DC6" s="109">
        <v>5.319</v>
      </c>
      <c r="DD6" s="109">
        <v>5.399</v>
      </c>
      <c r="DE6" s="109">
        <v>5.4260000000000002</v>
      </c>
      <c r="DF6" s="109">
        <v>5.173</v>
      </c>
      <c r="DG6" s="109">
        <v>5</v>
      </c>
      <c r="DH6" s="119">
        <v>4.5980800000000004</v>
      </c>
      <c r="DI6" s="119">
        <v>4.8840029999999999</v>
      </c>
      <c r="DJ6" s="119">
        <v>5.7728339999999996</v>
      </c>
      <c r="DK6" s="119">
        <v>4.8035379999999996</v>
      </c>
      <c r="DL6" s="119">
        <v>4.9315680000000004</v>
      </c>
      <c r="DM6" s="119">
        <v>5.7487120000000003</v>
      </c>
      <c r="DO6" s="23">
        <f t="shared" si="235"/>
        <v>3.2000000000000028E-2</v>
      </c>
      <c r="DP6" s="23">
        <f t="shared" si="29"/>
        <v>-9.0999999999999304E-2</v>
      </c>
      <c r="DQ6" s="23">
        <f t="shared" si="30"/>
        <v>0.40700000000000003</v>
      </c>
      <c r="DR6" s="23" t="str">
        <f t="shared" si="31"/>
        <v/>
      </c>
      <c r="DS6" s="23">
        <f t="shared" si="32"/>
        <v>6.3000000000000611E-2</v>
      </c>
      <c r="DT6" s="23" t="str">
        <f t="shared" si="33"/>
        <v/>
      </c>
      <c r="DU6" s="23">
        <f t="shared" si="34"/>
        <v>4.7000000000000597E-2</v>
      </c>
      <c r="DV6" s="23">
        <f t="shared" si="35"/>
        <v>2.7000000000000135E-2</v>
      </c>
      <c r="DW6" s="23" t="str">
        <f t="shared" si="36"/>
        <v/>
      </c>
      <c r="DX6" s="23" t="str">
        <f t="shared" si="37"/>
        <v/>
      </c>
      <c r="DY6" s="23">
        <f t="shared" si="38"/>
        <v>0.19500000000000028</v>
      </c>
      <c r="DZ6" s="23">
        <f t="shared" si="39"/>
        <v>0.14000000000000057</v>
      </c>
      <c r="EA6" s="23">
        <f t="shared" si="40"/>
        <v>6.3000000000000611E-2</v>
      </c>
      <c r="EB6" s="23">
        <f t="shared" si="41"/>
        <v>7.6000000000000512E-2</v>
      </c>
      <c r="EC6" s="23">
        <f t="shared" si="42"/>
        <v>-2.9999999999999361E-2</v>
      </c>
      <c r="ED6" s="23">
        <f t="shared" si="43"/>
        <v>-0.16299999999999937</v>
      </c>
      <c r="EE6" s="23">
        <f t="shared" si="44"/>
        <v>-9.6499999999999808E-2</v>
      </c>
      <c r="EF6" s="23">
        <f t="shared" si="45"/>
        <v>-0.32299999999999951</v>
      </c>
      <c r="EG6" s="23">
        <f t="shared" si="46"/>
        <v>-0.17099999999999937</v>
      </c>
      <c r="EH6" s="23">
        <f t="shared" si="47"/>
        <v>-0.37799999999999923</v>
      </c>
      <c r="EI6" s="23">
        <f t="shared" si="48"/>
        <v>-0.12599999999999945</v>
      </c>
      <c r="EJ6" s="23">
        <f t="shared" si="49"/>
        <v>0.21600000000000019</v>
      </c>
      <c r="EK6" s="23">
        <f t="shared" si="50"/>
        <v>-1.1019999999999994</v>
      </c>
      <c r="EL6" s="23">
        <f t="shared" si="51"/>
        <v>-1.048</v>
      </c>
      <c r="EM6" s="23">
        <f t="shared" si="52"/>
        <v>-0.19299999999999962</v>
      </c>
      <c r="EN6" s="23">
        <f t="shared" si="53"/>
        <v>0.17800000000000082</v>
      </c>
      <c r="EO6" s="23">
        <f t="shared" si="54"/>
        <v>0.53000000000000025</v>
      </c>
      <c r="EP6" s="23">
        <f t="shared" si="55"/>
        <v>-0.58099999999999952</v>
      </c>
      <c r="EQ6" s="23">
        <f t="shared" si="56"/>
        <v>-9.2999999999999972E-2</v>
      </c>
      <c r="ER6" s="23">
        <f t="shared" si="57"/>
        <v>-4.3999999999999595E-2</v>
      </c>
      <c r="ES6" s="23">
        <f t="shared" si="58"/>
        <v>0.34100000000000019</v>
      </c>
      <c r="ET6" s="23">
        <f t="shared" si="59"/>
        <v>0.33400000000000052</v>
      </c>
      <c r="EU6" s="23">
        <f t="shared" si="60"/>
        <v>1.3000000000000789E-2</v>
      </c>
      <c r="EV6" s="23">
        <f t="shared" si="61"/>
        <v>-0.39199999999999946</v>
      </c>
      <c r="EW6" s="23">
        <f t="shared" si="62"/>
        <v>-0.24499999999999922</v>
      </c>
      <c r="EX6" s="23">
        <f t="shared" si="63"/>
        <v>0.19200000000000017</v>
      </c>
      <c r="EY6" s="23">
        <f t="shared" si="64"/>
        <v>0.27400000000000002</v>
      </c>
      <c r="EZ6" s="23">
        <f t="shared" si="65"/>
        <v>-0.17399999999999949</v>
      </c>
      <c r="FA6" s="23">
        <f t="shared" si="66"/>
        <v>0.55100000000000016</v>
      </c>
      <c r="FB6" s="23">
        <f t="shared" si="67"/>
        <v>0.65700000000000003</v>
      </c>
      <c r="FC6" s="23">
        <f t="shared" si="68"/>
        <v>0.67600000000000016</v>
      </c>
      <c r="FD6" s="23">
        <f t="shared" si="69"/>
        <v>-0.41599999999999948</v>
      </c>
      <c r="FE6" s="23">
        <f t="shared" si="70"/>
        <v>-0.24399999999999977</v>
      </c>
      <c r="FF6" s="23">
        <f t="shared" si="71"/>
        <v>9.0000000000000746E-2</v>
      </c>
      <c r="FG6" s="23">
        <f t="shared" si="72"/>
        <v>0.1590000000000007</v>
      </c>
      <c r="FH6" s="23">
        <f t="shared" si="73"/>
        <v>0.16800000000000015</v>
      </c>
      <c r="FI6" s="23">
        <f t="shared" si="74"/>
        <v>0.61699999999999999</v>
      </c>
      <c r="FJ6" s="23">
        <f t="shared" si="75"/>
        <v>0.43600000000000083</v>
      </c>
      <c r="FK6" s="23">
        <f t="shared" si="76"/>
        <v>0.13000000000000078</v>
      </c>
      <c r="FL6" s="23">
        <f t="shared" si="77"/>
        <v>0.25600000000000023</v>
      </c>
      <c r="FM6" s="23">
        <f t="shared" si="78"/>
        <v>0.33700000000000063</v>
      </c>
      <c r="FN6" s="23">
        <f t="shared" si="79"/>
        <v>0.36400000000000077</v>
      </c>
      <c r="FO6" s="23">
        <f t="shared" si="80"/>
        <v>0.11100000000000065</v>
      </c>
      <c r="FP6" s="23">
        <f t="shared" si="81"/>
        <v>-6.0999999999999943E-2</v>
      </c>
      <c r="FQ6" s="23">
        <f t="shared" si="82"/>
        <v>-0.46332199999999979</v>
      </c>
      <c r="FR6" s="23">
        <f t="shared" si="83"/>
        <v>-0.17726599999999948</v>
      </c>
      <c r="FS6" s="23">
        <f t="shared" si="84"/>
        <v>0.71226500000000037</v>
      </c>
      <c r="FT6" s="23">
        <f t="shared" si="85"/>
        <v>-0.25808399999999931</v>
      </c>
      <c r="FU6" s="23">
        <f t="shared" si="86"/>
        <v>-0.12971500000000002</v>
      </c>
      <c r="FV6" s="23">
        <f t="shared" si="87"/>
        <v>0.68817700000000048</v>
      </c>
      <c r="FW6" s="23">
        <f t="shared" si="88"/>
        <v>-0.32299999999999951</v>
      </c>
      <c r="FX6" s="23">
        <f t="shared" si="89"/>
        <v>-0.16999999999999993</v>
      </c>
      <c r="FY6" s="23">
        <f t="shared" si="90"/>
        <v>-0.37699999999999978</v>
      </c>
      <c r="FZ6" s="23">
        <f t="shared" si="91"/>
        <v>-0.125</v>
      </c>
      <c r="GA6" s="23">
        <f t="shared" si="92"/>
        <v>0.21799999999999997</v>
      </c>
      <c r="GB6" s="23">
        <f t="shared" si="93"/>
        <v>-1.0949999999999998</v>
      </c>
      <c r="GC6" s="23">
        <f t="shared" si="94"/>
        <v>-1.0439999999999996</v>
      </c>
      <c r="GD6" s="23">
        <f t="shared" si="95"/>
        <v>-0.18899999999999917</v>
      </c>
      <c r="GE6" s="23">
        <f t="shared" si="96"/>
        <v>0.18300000000000072</v>
      </c>
      <c r="GF6" s="23">
        <f t="shared" si="97"/>
        <v>0.53600000000000048</v>
      </c>
      <c r="GG6" s="23">
        <f t="shared" si="98"/>
        <v>-0.57399999999999984</v>
      </c>
      <c r="GH6" s="23">
        <f t="shared" si="99"/>
        <v>-8.9999999999999858E-2</v>
      </c>
      <c r="GI6" s="23">
        <f t="shared" si="100"/>
        <v>-4.1999999999999815E-2</v>
      </c>
      <c r="GJ6" s="23">
        <f t="shared" si="101"/>
        <v>0.34500000000000064</v>
      </c>
      <c r="GK6" s="23">
        <f t="shared" si="102"/>
        <v>0.33700000000000063</v>
      </c>
      <c r="GL6" s="23">
        <f t="shared" si="103"/>
        <v>1.4000000000000234E-2</v>
      </c>
      <c r="GM6" s="23">
        <f t="shared" si="104"/>
        <v>-0.39199999999999946</v>
      </c>
      <c r="GN6" s="23">
        <f t="shared" si="105"/>
        <v>-0.24399999999999977</v>
      </c>
      <c r="GO6" s="23">
        <f t="shared" si="106"/>
        <v>0.19399999999999995</v>
      </c>
      <c r="GP6" s="23">
        <f t="shared" si="107"/>
        <v>0.27600000000000069</v>
      </c>
      <c r="GQ6" s="23">
        <f t="shared" si="108"/>
        <v>-0.17199999999999971</v>
      </c>
      <c r="GR6" s="23">
        <f t="shared" si="109"/>
        <v>0.55400000000000027</v>
      </c>
      <c r="GS6" s="23">
        <f t="shared" si="110"/>
        <v>0.66000000000000014</v>
      </c>
      <c r="GT6" s="23">
        <f t="shared" si="111"/>
        <v>0.67700000000000049</v>
      </c>
      <c r="GU6" s="23">
        <f t="shared" si="112"/>
        <v>-0.40799999999999947</v>
      </c>
      <c r="GV6" s="23">
        <f t="shared" si="113"/>
        <v>-0.23799999999999955</v>
      </c>
      <c r="GW6" s="23">
        <f t="shared" si="114"/>
        <v>9.6000000000000085E-2</v>
      </c>
      <c r="GX6" s="23">
        <f t="shared" si="115"/>
        <v>0.1670000000000007</v>
      </c>
      <c r="GY6" s="23">
        <f t="shared" si="116"/>
        <v>0.17100000000000026</v>
      </c>
      <c r="GZ6" s="23">
        <f t="shared" si="117"/>
        <v>0.61900000000000066</v>
      </c>
      <c r="HA6" s="23">
        <f t="shared" si="118"/>
        <v>0.43800000000000061</v>
      </c>
      <c r="HB6" s="23">
        <f t="shared" si="119"/>
        <v>0.13000000000000078</v>
      </c>
      <c r="HC6" s="23">
        <f t="shared" si="120"/>
        <v>0.25900000000000034</v>
      </c>
      <c r="HD6" s="23">
        <f t="shared" si="121"/>
        <v>0.33900000000000041</v>
      </c>
      <c r="HE6" s="23">
        <f t="shared" si="122"/>
        <v>0.36600000000000055</v>
      </c>
      <c r="HF6" s="23">
        <f t="shared" si="123"/>
        <v>0.11300000000000043</v>
      </c>
      <c r="HG6" s="23">
        <f t="shared" si="124"/>
        <v>-5.9999999999999609E-2</v>
      </c>
      <c r="HH6" s="23">
        <f t="shared" si="125"/>
        <v>-0.46191999999999922</v>
      </c>
      <c r="HI6" s="23">
        <f t="shared" si="126"/>
        <v>-0.17599699999999974</v>
      </c>
      <c r="HJ6" s="23">
        <f t="shared" si="127"/>
        <v>0.71283399999999997</v>
      </c>
      <c r="HK6" s="23">
        <f t="shared" si="128"/>
        <v>-0.25646199999999997</v>
      </c>
      <c r="HL6" s="23">
        <f t="shared" si="129"/>
        <v>-0.12843199999999921</v>
      </c>
      <c r="HM6" s="23">
        <f t="shared" si="130"/>
        <v>0.68871200000000066</v>
      </c>
      <c r="HO6" s="23">
        <f t="shared" si="131"/>
        <v>3.2000000000000028E-2</v>
      </c>
      <c r="HP6" s="23">
        <f t="shared" si="132"/>
        <v>9.0999999999999304E-2</v>
      </c>
      <c r="HQ6" s="23">
        <f t="shared" si="133"/>
        <v>0.40700000000000003</v>
      </c>
      <c r="HR6" s="23" t="str">
        <f t="shared" si="134"/>
        <v/>
      </c>
      <c r="HS6" s="23">
        <f t="shared" si="135"/>
        <v>6.3000000000000611E-2</v>
      </c>
      <c r="HT6" s="23" t="str">
        <f t="shared" si="136"/>
        <v/>
      </c>
      <c r="HU6" s="23">
        <f t="shared" si="137"/>
        <v>4.7000000000000597E-2</v>
      </c>
      <c r="HV6" s="23">
        <f t="shared" si="138"/>
        <v>2.7000000000000135E-2</v>
      </c>
      <c r="HW6" s="23" t="str">
        <f t="shared" si="139"/>
        <v/>
      </c>
      <c r="HX6" s="23" t="str">
        <f t="shared" si="140"/>
        <v/>
      </c>
      <c r="HY6" s="23">
        <f t="shared" si="141"/>
        <v>0.19500000000000028</v>
      </c>
      <c r="HZ6" s="23">
        <f t="shared" si="142"/>
        <v>0.14000000000000057</v>
      </c>
      <c r="IA6" s="23">
        <f t="shared" si="143"/>
        <v>6.3000000000000611E-2</v>
      </c>
      <c r="IB6" s="23">
        <f t="shared" si="144"/>
        <v>7.6000000000000512E-2</v>
      </c>
      <c r="IC6" s="23">
        <f t="shared" si="145"/>
        <v>2.9999999999999361E-2</v>
      </c>
      <c r="ID6" s="23">
        <f t="shared" si="146"/>
        <v>0.16299999999999937</v>
      </c>
      <c r="IE6" s="23">
        <f t="shared" si="147"/>
        <v>9.6499999999999808E-2</v>
      </c>
      <c r="IF6" s="23">
        <f t="shared" si="148"/>
        <v>0.32299999999999951</v>
      </c>
      <c r="IG6" s="23">
        <f t="shared" si="149"/>
        <v>0.17099999999999937</v>
      </c>
      <c r="IH6" s="23">
        <f t="shared" si="150"/>
        <v>0.37799999999999923</v>
      </c>
      <c r="II6" s="23">
        <f t="shared" si="151"/>
        <v>0.12599999999999945</v>
      </c>
      <c r="IJ6" s="23">
        <f t="shared" si="152"/>
        <v>0.21600000000000019</v>
      </c>
      <c r="IK6" s="23">
        <f t="shared" si="153"/>
        <v>1.1019999999999994</v>
      </c>
      <c r="IL6" s="23">
        <f t="shared" si="154"/>
        <v>1.048</v>
      </c>
      <c r="IM6" s="23">
        <f t="shared" si="155"/>
        <v>0.19299999999999962</v>
      </c>
      <c r="IN6" s="23">
        <f t="shared" si="156"/>
        <v>0.17800000000000082</v>
      </c>
      <c r="IO6" s="23">
        <f t="shared" si="157"/>
        <v>0.53000000000000025</v>
      </c>
      <c r="IP6" s="23">
        <f t="shared" si="158"/>
        <v>0.58099999999999952</v>
      </c>
      <c r="IQ6" s="23">
        <f t="shared" si="159"/>
        <v>9.2999999999999972E-2</v>
      </c>
      <c r="IR6" s="23">
        <f t="shared" si="160"/>
        <v>4.3999999999999595E-2</v>
      </c>
      <c r="IS6" s="23">
        <f t="shared" si="161"/>
        <v>0.34100000000000019</v>
      </c>
      <c r="IT6" s="23">
        <f t="shared" si="162"/>
        <v>0.33400000000000052</v>
      </c>
      <c r="IU6" s="23">
        <f t="shared" si="163"/>
        <v>1.3000000000000789E-2</v>
      </c>
      <c r="IV6" s="23">
        <f t="shared" si="164"/>
        <v>0.39199999999999946</v>
      </c>
      <c r="IW6" s="23">
        <f t="shared" si="165"/>
        <v>0.24499999999999922</v>
      </c>
      <c r="IX6" s="23">
        <f t="shared" si="166"/>
        <v>0.19200000000000017</v>
      </c>
      <c r="IY6" s="23">
        <f t="shared" si="167"/>
        <v>0.27400000000000002</v>
      </c>
      <c r="IZ6" s="23">
        <f t="shared" si="168"/>
        <v>0.17399999999999949</v>
      </c>
      <c r="JA6" s="23">
        <f t="shared" si="169"/>
        <v>0.55100000000000016</v>
      </c>
      <c r="JB6" s="23">
        <f t="shared" si="170"/>
        <v>0.65700000000000003</v>
      </c>
      <c r="JC6" s="23">
        <f t="shared" si="171"/>
        <v>0.67600000000000016</v>
      </c>
      <c r="JD6" s="23">
        <f t="shared" si="172"/>
        <v>0.41599999999999948</v>
      </c>
      <c r="JE6" s="23">
        <f t="shared" si="173"/>
        <v>0.24399999999999977</v>
      </c>
      <c r="JF6" s="23">
        <f t="shared" si="174"/>
        <v>9.0000000000000746E-2</v>
      </c>
      <c r="JG6" s="23">
        <f t="shared" si="175"/>
        <v>0.1590000000000007</v>
      </c>
      <c r="JH6" s="23">
        <f t="shared" si="176"/>
        <v>0.16800000000000015</v>
      </c>
      <c r="JI6" s="23">
        <f t="shared" si="177"/>
        <v>0.61699999999999999</v>
      </c>
      <c r="JJ6" s="23">
        <f t="shared" si="178"/>
        <v>0.43600000000000083</v>
      </c>
      <c r="JK6" s="23">
        <f t="shared" si="179"/>
        <v>0.13000000000000078</v>
      </c>
      <c r="JL6" s="23">
        <f t="shared" si="180"/>
        <v>0.25600000000000023</v>
      </c>
      <c r="JM6" s="23">
        <f t="shared" si="181"/>
        <v>0.33700000000000063</v>
      </c>
      <c r="JN6" s="23">
        <f t="shared" si="182"/>
        <v>0.36400000000000077</v>
      </c>
      <c r="JO6" s="23">
        <f t="shared" si="183"/>
        <v>0.11100000000000065</v>
      </c>
      <c r="JP6" s="23">
        <f t="shared" si="184"/>
        <v>6.0999999999999943E-2</v>
      </c>
      <c r="JQ6" s="23">
        <f t="shared" si="185"/>
        <v>0.46332199999999979</v>
      </c>
      <c r="JR6" s="23">
        <f t="shared" si="186"/>
        <v>0.17726599999999948</v>
      </c>
      <c r="JS6" s="23">
        <f t="shared" si="187"/>
        <v>0.71226500000000037</v>
      </c>
      <c r="JT6" s="23">
        <f t="shared" si="188"/>
        <v>0.25808399999999931</v>
      </c>
      <c r="JU6" s="23">
        <f t="shared" si="189"/>
        <v>0.12971500000000002</v>
      </c>
      <c r="JV6" s="23">
        <f t="shared" si="190"/>
        <v>0.68817700000000048</v>
      </c>
      <c r="JW6" s="23">
        <f t="shared" si="191"/>
        <v>0.32299999999999951</v>
      </c>
      <c r="JX6" s="23">
        <f t="shared" si="192"/>
        <v>0.16999999999999993</v>
      </c>
      <c r="JY6" s="23">
        <f t="shared" si="193"/>
        <v>0.37699999999999978</v>
      </c>
      <c r="JZ6" s="23">
        <f t="shared" si="194"/>
        <v>0.125</v>
      </c>
      <c r="KA6" s="23">
        <f t="shared" si="195"/>
        <v>0.21799999999999997</v>
      </c>
      <c r="KB6" s="23">
        <f t="shared" si="196"/>
        <v>1.0949999999999998</v>
      </c>
      <c r="KC6" s="23">
        <f t="shared" si="197"/>
        <v>1.0439999999999996</v>
      </c>
      <c r="KD6" s="23">
        <f t="shared" si="198"/>
        <v>0.18899999999999917</v>
      </c>
      <c r="KE6" s="23">
        <f t="shared" si="199"/>
        <v>0.18300000000000072</v>
      </c>
      <c r="KF6" s="23">
        <f t="shared" si="200"/>
        <v>0.53600000000000048</v>
      </c>
      <c r="KG6" s="23">
        <f t="shared" si="201"/>
        <v>0.57399999999999984</v>
      </c>
      <c r="KH6" s="23">
        <f t="shared" si="202"/>
        <v>8.9999999999999858E-2</v>
      </c>
      <c r="KI6" s="23">
        <f t="shared" si="203"/>
        <v>4.1999999999999815E-2</v>
      </c>
      <c r="KJ6" s="23">
        <f t="shared" si="204"/>
        <v>0.34500000000000064</v>
      </c>
      <c r="KK6" s="23">
        <f t="shared" si="205"/>
        <v>0.33700000000000063</v>
      </c>
      <c r="KL6" s="23">
        <f t="shared" si="206"/>
        <v>1.4000000000000234E-2</v>
      </c>
      <c r="KM6" s="23">
        <f t="shared" si="207"/>
        <v>0.39199999999999946</v>
      </c>
      <c r="KN6" s="23">
        <f t="shared" si="208"/>
        <v>0.24399999999999977</v>
      </c>
      <c r="KO6" s="23">
        <f t="shared" si="209"/>
        <v>0.19399999999999995</v>
      </c>
      <c r="KP6" s="23">
        <f t="shared" si="210"/>
        <v>0.27600000000000069</v>
      </c>
      <c r="KQ6" s="23">
        <f t="shared" si="211"/>
        <v>0.17199999999999971</v>
      </c>
      <c r="KR6" s="23">
        <f t="shared" si="212"/>
        <v>0.55400000000000027</v>
      </c>
      <c r="KS6" s="23">
        <f t="shared" si="213"/>
        <v>0.66000000000000014</v>
      </c>
      <c r="KT6" s="23">
        <f t="shared" si="214"/>
        <v>0.67700000000000049</v>
      </c>
      <c r="KU6" s="23">
        <f t="shared" si="215"/>
        <v>0.40799999999999947</v>
      </c>
      <c r="KV6" s="23">
        <f t="shared" si="216"/>
        <v>0.23799999999999955</v>
      </c>
      <c r="KW6" s="23">
        <f t="shared" si="217"/>
        <v>9.6000000000000085E-2</v>
      </c>
      <c r="KX6" s="23">
        <f t="shared" si="218"/>
        <v>0.1670000000000007</v>
      </c>
      <c r="KY6" s="23">
        <f t="shared" si="219"/>
        <v>0.17100000000000026</v>
      </c>
      <c r="KZ6" s="23">
        <f t="shared" si="220"/>
        <v>0.61900000000000066</v>
      </c>
      <c r="LA6" s="23">
        <f t="shared" si="221"/>
        <v>0.43800000000000061</v>
      </c>
      <c r="LB6" s="23">
        <f t="shared" si="222"/>
        <v>0.13000000000000078</v>
      </c>
      <c r="LC6" s="23">
        <f t="shared" si="223"/>
        <v>0.25900000000000034</v>
      </c>
      <c r="LD6" s="23">
        <f t="shared" si="224"/>
        <v>0.33900000000000041</v>
      </c>
      <c r="LE6" s="23">
        <f t="shared" si="225"/>
        <v>0.36600000000000055</v>
      </c>
      <c r="LF6" s="23">
        <f t="shared" si="226"/>
        <v>0.11300000000000043</v>
      </c>
      <c r="LG6" s="23">
        <f t="shared" si="227"/>
        <v>5.9999999999999609E-2</v>
      </c>
      <c r="LH6" s="23">
        <f t="shared" si="228"/>
        <v>0.46191999999999922</v>
      </c>
      <c r="LI6" s="23">
        <f t="shared" si="229"/>
        <v>0.17599699999999974</v>
      </c>
      <c r="LJ6" s="23">
        <f t="shared" si="230"/>
        <v>0.71283399999999997</v>
      </c>
      <c r="LK6" s="23">
        <f t="shared" si="231"/>
        <v>0.25646199999999997</v>
      </c>
      <c r="LL6" s="23">
        <f t="shared" si="232"/>
        <v>0.12843199999999921</v>
      </c>
      <c r="LM6" s="23">
        <f t="shared" si="232"/>
        <v>0.68871200000000066</v>
      </c>
    </row>
    <row r="7" spans="1:325">
      <c r="A7" s="1">
        <f t="shared" si="236"/>
        <v>5</v>
      </c>
      <c r="B7" s="2"/>
      <c r="C7" s="4">
        <v>14</v>
      </c>
      <c r="D7" s="4">
        <f t="shared" si="233"/>
        <v>1016</v>
      </c>
      <c r="E7" s="4" t="s">
        <v>184</v>
      </c>
      <c r="F7" s="4">
        <v>1</v>
      </c>
      <c r="G7" s="4" t="s">
        <v>13</v>
      </c>
      <c r="H7" s="4" t="s">
        <v>19</v>
      </c>
      <c r="I7" s="4"/>
      <c r="J7" s="5">
        <v>86.8</v>
      </c>
      <c r="K7" s="67">
        <v>1E-3</v>
      </c>
      <c r="L7" s="103">
        <v>5.2839999999999998</v>
      </c>
      <c r="M7" s="7" t="s">
        <v>180</v>
      </c>
      <c r="N7" s="3" t="s">
        <v>227</v>
      </c>
      <c r="O7" s="23">
        <v>5.5620000000000003</v>
      </c>
      <c r="P7" s="23">
        <v>5.2469999999999999</v>
      </c>
      <c r="Q7" s="23">
        <v>6.0979999999999999</v>
      </c>
      <c r="R7" s="45"/>
      <c r="S7" s="23">
        <v>5.5039999999999996</v>
      </c>
      <c r="T7" s="45"/>
      <c r="U7" s="23">
        <v>5.407</v>
      </c>
      <c r="V7" s="23">
        <v>5.3680000000000003</v>
      </c>
      <c r="W7" s="45"/>
      <c r="X7" s="45"/>
      <c r="Y7" s="23">
        <v>5.5339999999999998</v>
      </c>
      <c r="Z7" s="23">
        <v>5.5140000000000002</v>
      </c>
      <c r="AA7" s="23">
        <v>5.4260000000000002</v>
      </c>
      <c r="AB7" s="23">
        <v>5.3570000000000002</v>
      </c>
      <c r="AC7" s="23">
        <v>5.2839999999999998</v>
      </c>
      <c r="AD7" s="23">
        <v>5.2359999999999998</v>
      </c>
      <c r="AE7" s="23">
        <f t="shared" si="234"/>
        <v>5.26</v>
      </c>
      <c r="AF7" s="107">
        <v>4.9450000000000003</v>
      </c>
      <c r="AG7" s="107">
        <v>4.9669999999999996</v>
      </c>
      <c r="AH7" s="107">
        <v>4.9610000000000003</v>
      </c>
      <c r="AI7" s="107">
        <v>5.1420000000000003</v>
      </c>
      <c r="AJ7" s="107">
        <v>5.3280000000000003</v>
      </c>
      <c r="AK7" s="107">
        <v>4.6269999999999998</v>
      </c>
      <c r="AL7" s="107">
        <v>4.7140000000000004</v>
      </c>
      <c r="AM7" s="107">
        <v>5.3129999999999997</v>
      </c>
      <c r="AN7" s="107">
        <v>5.5010000000000003</v>
      </c>
      <c r="AO7" s="107">
        <v>5.4169999999999998</v>
      </c>
      <c r="AP7" s="107">
        <v>5.0140000000000002</v>
      </c>
      <c r="AQ7" s="107">
        <v>5.3490000000000002</v>
      </c>
      <c r="AR7" s="107">
        <v>5.3979999999999997</v>
      </c>
      <c r="AS7" s="107">
        <v>5.4619999999999997</v>
      </c>
      <c r="AT7" s="107">
        <v>5.452</v>
      </c>
      <c r="AU7" s="107">
        <v>5.3780000000000001</v>
      </c>
      <c r="AV7" s="107">
        <v>4.9630000000000001</v>
      </c>
      <c r="AW7" s="107">
        <v>5.1280000000000001</v>
      </c>
      <c r="AX7" s="107">
        <v>5.6369999999999996</v>
      </c>
      <c r="AY7" s="107">
        <v>5.5339999999999998</v>
      </c>
      <c r="AZ7" s="107">
        <v>5.3070000000000004</v>
      </c>
      <c r="BA7" s="107">
        <v>5.7350000000000003</v>
      </c>
      <c r="BB7" s="107">
        <v>5.8470000000000004</v>
      </c>
      <c r="BC7" s="107">
        <v>5.8860000000000001</v>
      </c>
      <c r="BD7" s="107">
        <v>5.2050000000000001</v>
      </c>
      <c r="BE7" s="107">
        <v>5.1580000000000004</v>
      </c>
      <c r="BF7" s="107">
        <v>5.39</v>
      </c>
      <c r="BG7" s="107">
        <v>5.508</v>
      </c>
      <c r="BH7" s="107">
        <v>5.5679999999999996</v>
      </c>
      <c r="BI7" s="107">
        <v>5.87</v>
      </c>
      <c r="BJ7" s="107">
        <v>5.7590000000000003</v>
      </c>
      <c r="BK7" s="107">
        <v>5.399</v>
      </c>
      <c r="BL7" s="107">
        <v>5.5469999999999997</v>
      </c>
      <c r="BM7" s="107">
        <v>5.5629999999999997</v>
      </c>
      <c r="BN7" s="107">
        <v>5.3979999999999997</v>
      </c>
      <c r="BO7" s="107">
        <v>5.1749999999999998</v>
      </c>
      <c r="BP7" s="107">
        <v>5.2489999999999997</v>
      </c>
      <c r="BQ7" s="91">
        <v>4.6916859999999998</v>
      </c>
      <c r="BR7" s="91">
        <v>5.071256</v>
      </c>
      <c r="BS7" s="91">
        <v>5.9758599999999999</v>
      </c>
      <c r="BT7" s="91">
        <v>5.0228760000000001</v>
      </c>
      <c r="BU7" s="91">
        <v>5.1347759999999996</v>
      </c>
      <c r="BV7" s="91">
        <v>5.9400539999999999</v>
      </c>
      <c r="BW7" s="109">
        <v>4.9630000000000001</v>
      </c>
      <c r="BX7" s="109">
        <v>4.9880000000000004</v>
      </c>
      <c r="BY7" s="109">
        <v>4.9850000000000003</v>
      </c>
      <c r="BZ7" s="109">
        <v>5.1689999999999996</v>
      </c>
      <c r="CA7" s="109">
        <v>5.3630000000000004</v>
      </c>
      <c r="CB7" s="109">
        <v>4.6500000000000004</v>
      </c>
      <c r="CC7" s="109">
        <v>4.7359999999999998</v>
      </c>
      <c r="CD7" s="109">
        <v>5.35</v>
      </c>
      <c r="CE7" s="109">
        <v>5.5490000000000004</v>
      </c>
      <c r="CF7" s="109">
        <v>5.468</v>
      </c>
      <c r="CG7" s="109">
        <v>5.0410000000000004</v>
      </c>
      <c r="CH7" s="109">
        <v>5.391</v>
      </c>
      <c r="CI7" s="109">
        <v>5.4390000000000001</v>
      </c>
      <c r="CJ7" s="109">
        <v>5.4960000000000004</v>
      </c>
      <c r="CK7" s="109">
        <v>5.4870000000000001</v>
      </c>
      <c r="CL7" s="109">
        <v>5.4219999999999997</v>
      </c>
      <c r="CM7" s="109">
        <v>4.9880000000000004</v>
      </c>
      <c r="CN7" s="109">
        <v>5.1589999999999998</v>
      </c>
      <c r="CO7" s="109">
        <v>5.7050000000000001</v>
      </c>
      <c r="CP7" s="109">
        <v>5.5860000000000003</v>
      </c>
      <c r="CQ7" s="109">
        <v>5.3470000000000004</v>
      </c>
      <c r="CR7" s="109">
        <v>5.8140000000000001</v>
      </c>
      <c r="CS7" s="109">
        <v>5.9420000000000002</v>
      </c>
      <c r="CT7" s="109">
        <v>5.9779999999999998</v>
      </c>
      <c r="CU7" s="109">
        <v>5.2380000000000004</v>
      </c>
      <c r="CV7" s="109">
        <v>5.181</v>
      </c>
      <c r="CW7" s="109">
        <v>5.4219999999999997</v>
      </c>
      <c r="CX7" s="109">
        <v>5.5439999999999996</v>
      </c>
      <c r="CY7" s="109">
        <v>5.6150000000000002</v>
      </c>
      <c r="CZ7" s="109">
        <v>5.9480000000000004</v>
      </c>
      <c r="DA7" s="109">
        <v>5.8170000000000002</v>
      </c>
      <c r="DB7" s="109">
        <v>5.4219999999999997</v>
      </c>
      <c r="DC7" s="109">
        <v>5.5949999999999998</v>
      </c>
      <c r="DD7" s="109">
        <v>5.6130000000000004</v>
      </c>
      <c r="DE7" s="109">
        <v>5.4370000000000003</v>
      </c>
      <c r="DF7" s="109">
        <v>5.1989999999999998</v>
      </c>
      <c r="DG7" s="109">
        <v>5.2779999999999996</v>
      </c>
      <c r="DH7" s="119">
        <v>4.7372990000000001</v>
      </c>
      <c r="DI7" s="119">
        <v>5.1143789999999996</v>
      </c>
      <c r="DJ7" s="119">
        <v>5.9884789999999999</v>
      </c>
      <c r="DK7" s="119">
        <v>5.0853130000000002</v>
      </c>
      <c r="DL7" s="119">
        <v>5.181368</v>
      </c>
      <c r="DM7" s="119">
        <v>5.9515840000000004</v>
      </c>
      <c r="DO7" s="23">
        <f t="shared" si="235"/>
        <v>0.27800000000000047</v>
      </c>
      <c r="DP7" s="23">
        <f t="shared" si="29"/>
        <v>-3.6999999999999922E-2</v>
      </c>
      <c r="DQ7" s="23">
        <f t="shared" si="30"/>
        <v>0.81400000000000006</v>
      </c>
      <c r="DR7" s="23" t="str">
        <f t="shared" si="31"/>
        <v/>
      </c>
      <c r="DS7" s="23">
        <f t="shared" si="32"/>
        <v>0.21999999999999975</v>
      </c>
      <c r="DT7" s="23" t="str">
        <f t="shared" si="33"/>
        <v/>
      </c>
      <c r="DU7" s="23">
        <f t="shared" si="34"/>
        <v>0.12300000000000022</v>
      </c>
      <c r="DV7" s="23">
        <f t="shared" si="35"/>
        <v>8.4000000000000519E-2</v>
      </c>
      <c r="DW7" s="23" t="str">
        <f t="shared" si="36"/>
        <v/>
      </c>
      <c r="DX7" s="23" t="str">
        <f t="shared" si="37"/>
        <v/>
      </c>
      <c r="DY7" s="23">
        <f t="shared" si="38"/>
        <v>0.25</v>
      </c>
      <c r="DZ7" s="23">
        <f t="shared" si="39"/>
        <v>0.23000000000000043</v>
      </c>
      <c r="EA7" s="23">
        <f t="shared" si="40"/>
        <v>0.14200000000000035</v>
      </c>
      <c r="EB7" s="23">
        <f t="shared" si="41"/>
        <v>7.3000000000000398E-2</v>
      </c>
      <c r="EC7" s="23">
        <f t="shared" si="42"/>
        <v>0</v>
      </c>
      <c r="ED7" s="23">
        <f t="shared" si="43"/>
        <v>-4.8000000000000043E-2</v>
      </c>
      <c r="EE7" s="23">
        <f t="shared" si="44"/>
        <v>-2.4000000000000021E-2</v>
      </c>
      <c r="EF7" s="23">
        <f t="shared" si="45"/>
        <v>-0.33899999999999952</v>
      </c>
      <c r="EG7" s="23">
        <f t="shared" si="46"/>
        <v>-0.31700000000000017</v>
      </c>
      <c r="EH7" s="23">
        <f t="shared" si="47"/>
        <v>-0.32299999999999951</v>
      </c>
      <c r="EI7" s="23">
        <f t="shared" si="48"/>
        <v>-0.14199999999999946</v>
      </c>
      <c r="EJ7" s="23">
        <f t="shared" si="49"/>
        <v>4.4000000000000483E-2</v>
      </c>
      <c r="EK7" s="23">
        <f t="shared" si="50"/>
        <v>-0.65700000000000003</v>
      </c>
      <c r="EL7" s="23">
        <f t="shared" si="51"/>
        <v>-0.5699999999999994</v>
      </c>
      <c r="EM7" s="23">
        <f t="shared" si="52"/>
        <v>2.8999999999999915E-2</v>
      </c>
      <c r="EN7" s="23">
        <f t="shared" si="53"/>
        <v>0.21700000000000053</v>
      </c>
      <c r="EO7" s="23">
        <f t="shared" si="54"/>
        <v>0.13300000000000001</v>
      </c>
      <c r="EP7" s="23">
        <f t="shared" si="55"/>
        <v>-0.26999999999999957</v>
      </c>
      <c r="EQ7" s="23">
        <f t="shared" si="56"/>
        <v>6.5000000000000391E-2</v>
      </c>
      <c r="ER7" s="23">
        <f t="shared" si="57"/>
        <v>0.11399999999999988</v>
      </c>
      <c r="ES7" s="23">
        <f t="shared" si="58"/>
        <v>0.17799999999999994</v>
      </c>
      <c r="ET7" s="23">
        <f t="shared" si="59"/>
        <v>0.16800000000000015</v>
      </c>
      <c r="EU7" s="23">
        <f t="shared" si="60"/>
        <v>9.4000000000000306E-2</v>
      </c>
      <c r="EV7" s="23">
        <f t="shared" si="61"/>
        <v>-0.32099999999999973</v>
      </c>
      <c r="EW7" s="23">
        <f t="shared" si="62"/>
        <v>-0.15599999999999969</v>
      </c>
      <c r="EX7" s="23">
        <f t="shared" si="63"/>
        <v>0.35299999999999976</v>
      </c>
      <c r="EY7" s="23">
        <f t="shared" si="64"/>
        <v>0.25</v>
      </c>
      <c r="EZ7" s="23">
        <f t="shared" si="65"/>
        <v>2.3000000000000576E-2</v>
      </c>
      <c r="FA7" s="23">
        <f t="shared" si="66"/>
        <v>0.45100000000000051</v>
      </c>
      <c r="FB7" s="23">
        <f t="shared" si="67"/>
        <v>0.56300000000000061</v>
      </c>
      <c r="FC7" s="23">
        <f t="shared" si="68"/>
        <v>0.60200000000000031</v>
      </c>
      <c r="FD7" s="23">
        <f t="shared" si="69"/>
        <v>-7.8999999999999737E-2</v>
      </c>
      <c r="FE7" s="23">
        <f t="shared" si="70"/>
        <v>-0.12599999999999945</v>
      </c>
      <c r="FF7" s="23">
        <f t="shared" si="71"/>
        <v>0.10599999999999987</v>
      </c>
      <c r="FG7" s="23">
        <f t="shared" si="72"/>
        <v>0.2240000000000002</v>
      </c>
      <c r="FH7" s="23">
        <f t="shared" si="73"/>
        <v>0.28399999999999981</v>
      </c>
      <c r="FI7" s="23">
        <f t="shared" si="74"/>
        <v>0.5860000000000003</v>
      </c>
      <c r="FJ7" s="23">
        <f t="shared" si="75"/>
        <v>0.47500000000000053</v>
      </c>
      <c r="FK7" s="23">
        <f t="shared" si="76"/>
        <v>0.11500000000000021</v>
      </c>
      <c r="FL7" s="23">
        <f t="shared" si="77"/>
        <v>0.2629999999999999</v>
      </c>
      <c r="FM7" s="23">
        <f t="shared" si="78"/>
        <v>0.27899999999999991</v>
      </c>
      <c r="FN7" s="23">
        <f t="shared" si="79"/>
        <v>0.11399999999999988</v>
      </c>
      <c r="FO7" s="23">
        <f t="shared" si="80"/>
        <v>-0.10899999999999999</v>
      </c>
      <c r="FP7" s="23">
        <f t="shared" si="81"/>
        <v>-3.5000000000000142E-2</v>
      </c>
      <c r="FQ7" s="23">
        <f t="shared" si="82"/>
        <v>-0.59231400000000001</v>
      </c>
      <c r="FR7" s="23">
        <f t="shared" si="83"/>
        <v>-0.21274399999999982</v>
      </c>
      <c r="FS7" s="23">
        <f t="shared" si="84"/>
        <v>0.69186000000000014</v>
      </c>
      <c r="FT7" s="23">
        <f t="shared" si="85"/>
        <v>-0.26112399999999969</v>
      </c>
      <c r="FU7" s="23">
        <f t="shared" si="86"/>
        <v>-0.14922400000000025</v>
      </c>
      <c r="FV7" s="23">
        <f t="shared" si="87"/>
        <v>0.65605400000000014</v>
      </c>
      <c r="FW7" s="23">
        <f t="shared" si="88"/>
        <v>-0.32099999999999973</v>
      </c>
      <c r="FX7" s="23">
        <f t="shared" si="89"/>
        <v>-0.29599999999999937</v>
      </c>
      <c r="FY7" s="23">
        <f t="shared" si="90"/>
        <v>-0.29899999999999949</v>
      </c>
      <c r="FZ7" s="23">
        <f t="shared" si="91"/>
        <v>-0.11500000000000021</v>
      </c>
      <c r="GA7" s="23">
        <f t="shared" si="92"/>
        <v>7.9000000000000625E-2</v>
      </c>
      <c r="GB7" s="23">
        <f t="shared" si="93"/>
        <v>-0.63399999999999945</v>
      </c>
      <c r="GC7" s="23">
        <f t="shared" si="94"/>
        <v>-0.54800000000000004</v>
      </c>
      <c r="GD7" s="23">
        <f t="shared" si="95"/>
        <v>6.5999999999999837E-2</v>
      </c>
      <c r="GE7" s="23">
        <f t="shared" si="96"/>
        <v>0.26500000000000057</v>
      </c>
      <c r="GF7" s="23">
        <f t="shared" si="97"/>
        <v>0.18400000000000016</v>
      </c>
      <c r="GG7" s="23">
        <f t="shared" si="98"/>
        <v>-0.24299999999999944</v>
      </c>
      <c r="GH7" s="23">
        <f t="shared" si="99"/>
        <v>0.10700000000000021</v>
      </c>
      <c r="GI7" s="23">
        <f t="shared" si="100"/>
        <v>0.15500000000000025</v>
      </c>
      <c r="GJ7" s="23">
        <f t="shared" si="101"/>
        <v>0.21200000000000063</v>
      </c>
      <c r="GK7" s="23">
        <f t="shared" si="102"/>
        <v>0.20300000000000029</v>
      </c>
      <c r="GL7" s="23">
        <f t="shared" si="103"/>
        <v>0.1379999999999999</v>
      </c>
      <c r="GM7" s="23">
        <f t="shared" si="104"/>
        <v>-0.29599999999999937</v>
      </c>
      <c r="GN7" s="23">
        <f t="shared" si="105"/>
        <v>-0.125</v>
      </c>
      <c r="GO7" s="23">
        <f t="shared" si="106"/>
        <v>0.42100000000000026</v>
      </c>
      <c r="GP7" s="23">
        <f t="shared" si="107"/>
        <v>0.30200000000000049</v>
      </c>
      <c r="GQ7" s="23">
        <f t="shared" si="108"/>
        <v>6.3000000000000611E-2</v>
      </c>
      <c r="GR7" s="23">
        <f t="shared" si="109"/>
        <v>0.53000000000000025</v>
      </c>
      <c r="GS7" s="23">
        <f t="shared" si="110"/>
        <v>0.65800000000000036</v>
      </c>
      <c r="GT7" s="23">
        <f t="shared" si="111"/>
        <v>0.69399999999999995</v>
      </c>
      <c r="GU7" s="23">
        <f t="shared" si="112"/>
        <v>-4.5999999999999375E-2</v>
      </c>
      <c r="GV7" s="23">
        <f t="shared" si="113"/>
        <v>-0.10299999999999976</v>
      </c>
      <c r="GW7" s="23">
        <f t="shared" si="114"/>
        <v>0.1379999999999999</v>
      </c>
      <c r="GX7" s="23">
        <f t="shared" si="115"/>
        <v>0.25999999999999979</v>
      </c>
      <c r="GY7" s="23">
        <f t="shared" si="116"/>
        <v>0.33100000000000041</v>
      </c>
      <c r="GZ7" s="23">
        <f t="shared" si="117"/>
        <v>0.66400000000000059</v>
      </c>
      <c r="HA7" s="23">
        <f t="shared" si="118"/>
        <v>0.53300000000000036</v>
      </c>
      <c r="HB7" s="23">
        <f t="shared" si="119"/>
        <v>0.1379999999999999</v>
      </c>
      <c r="HC7" s="23">
        <f t="shared" si="120"/>
        <v>0.31099999999999994</v>
      </c>
      <c r="HD7" s="23">
        <f t="shared" si="121"/>
        <v>0.32900000000000063</v>
      </c>
      <c r="HE7" s="23">
        <f t="shared" si="122"/>
        <v>0.15300000000000047</v>
      </c>
      <c r="HF7" s="23">
        <f t="shared" si="123"/>
        <v>-8.4999999999999964E-2</v>
      </c>
      <c r="HG7" s="23">
        <f t="shared" si="124"/>
        <v>-6.0000000000002274E-3</v>
      </c>
      <c r="HH7" s="23">
        <f t="shared" si="125"/>
        <v>-0.54670099999999966</v>
      </c>
      <c r="HI7" s="23">
        <f t="shared" si="126"/>
        <v>-0.16962100000000024</v>
      </c>
      <c r="HJ7" s="23">
        <f t="shared" si="127"/>
        <v>0.70447900000000008</v>
      </c>
      <c r="HK7" s="23">
        <f t="shared" si="128"/>
        <v>-0.19868699999999961</v>
      </c>
      <c r="HL7" s="23">
        <f t="shared" si="129"/>
        <v>-0.10263199999999983</v>
      </c>
      <c r="HM7" s="23">
        <f t="shared" si="130"/>
        <v>0.66758400000000062</v>
      </c>
      <c r="HO7" s="23">
        <f t="shared" si="131"/>
        <v>0.27800000000000047</v>
      </c>
      <c r="HP7" s="23">
        <f t="shared" si="132"/>
        <v>3.6999999999999922E-2</v>
      </c>
      <c r="HQ7" s="23">
        <f t="shared" si="133"/>
        <v>0.81400000000000006</v>
      </c>
      <c r="HR7" s="23" t="str">
        <f t="shared" si="134"/>
        <v/>
      </c>
      <c r="HS7" s="23">
        <f t="shared" si="135"/>
        <v>0.21999999999999975</v>
      </c>
      <c r="HT7" s="23" t="str">
        <f t="shared" si="136"/>
        <v/>
      </c>
      <c r="HU7" s="23">
        <f t="shared" si="137"/>
        <v>0.12300000000000022</v>
      </c>
      <c r="HV7" s="23">
        <f t="shared" si="138"/>
        <v>8.4000000000000519E-2</v>
      </c>
      <c r="HW7" s="23" t="str">
        <f t="shared" si="139"/>
        <v/>
      </c>
      <c r="HX7" s="23" t="str">
        <f t="shared" si="140"/>
        <v/>
      </c>
      <c r="HY7" s="23">
        <f t="shared" si="141"/>
        <v>0.25</v>
      </c>
      <c r="HZ7" s="23">
        <f t="shared" si="142"/>
        <v>0.23000000000000043</v>
      </c>
      <c r="IA7" s="23">
        <f t="shared" si="143"/>
        <v>0.14200000000000035</v>
      </c>
      <c r="IB7" s="23">
        <f t="shared" si="144"/>
        <v>7.3000000000000398E-2</v>
      </c>
      <c r="IC7" s="23">
        <f t="shared" si="145"/>
        <v>0</v>
      </c>
      <c r="ID7" s="23">
        <f t="shared" si="146"/>
        <v>4.8000000000000043E-2</v>
      </c>
      <c r="IE7" s="23">
        <f t="shared" si="147"/>
        <v>2.4000000000000021E-2</v>
      </c>
      <c r="IF7" s="23">
        <f t="shared" si="148"/>
        <v>0.33899999999999952</v>
      </c>
      <c r="IG7" s="23">
        <f t="shared" si="149"/>
        <v>0.31700000000000017</v>
      </c>
      <c r="IH7" s="23">
        <f t="shared" si="150"/>
        <v>0.32299999999999951</v>
      </c>
      <c r="II7" s="23">
        <f t="shared" si="151"/>
        <v>0.14199999999999946</v>
      </c>
      <c r="IJ7" s="23">
        <f t="shared" si="152"/>
        <v>4.4000000000000483E-2</v>
      </c>
      <c r="IK7" s="23">
        <f t="shared" si="153"/>
        <v>0.65700000000000003</v>
      </c>
      <c r="IL7" s="23">
        <f t="shared" si="154"/>
        <v>0.5699999999999994</v>
      </c>
      <c r="IM7" s="23">
        <f t="shared" si="155"/>
        <v>2.8999999999999915E-2</v>
      </c>
      <c r="IN7" s="23">
        <f t="shared" si="156"/>
        <v>0.21700000000000053</v>
      </c>
      <c r="IO7" s="23">
        <f t="shared" si="157"/>
        <v>0.13300000000000001</v>
      </c>
      <c r="IP7" s="23">
        <f t="shared" si="158"/>
        <v>0.26999999999999957</v>
      </c>
      <c r="IQ7" s="23">
        <f t="shared" si="159"/>
        <v>6.5000000000000391E-2</v>
      </c>
      <c r="IR7" s="23">
        <f t="shared" si="160"/>
        <v>0.11399999999999988</v>
      </c>
      <c r="IS7" s="23">
        <f t="shared" si="161"/>
        <v>0.17799999999999994</v>
      </c>
      <c r="IT7" s="23">
        <f t="shared" si="162"/>
        <v>0.16800000000000015</v>
      </c>
      <c r="IU7" s="23">
        <f t="shared" si="163"/>
        <v>9.4000000000000306E-2</v>
      </c>
      <c r="IV7" s="23">
        <f t="shared" si="164"/>
        <v>0.32099999999999973</v>
      </c>
      <c r="IW7" s="23">
        <f t="shared" si="165"/>
        <v>0.15599999999999969</v>
      </c>
      <c r="IX7" s="23">
        <f t="shared" si="166"/>
        <v>0.35299999999999976</v>
      </c>
      <c r="IY7" s="23">
        <f t="shared" si="167"/>
        <v>0.25</v>
      </c>
      <c r="IZ7" s="23">
        <f t="shared" si="168"/>
        <v>2.3000000000000576E-2</v>
      </c>
      <c r="JA7" s="23">
        <f t="shared" si="169"/>
        <v>0.45100000000000051</v>
      </c>
      <c r="JB7" s="23">
        <f t="shared" si="170"/>
        <v>0.56300000000000061</v>
      </c>
      <c r="JC7" s="23">
        <f t="shared" si="171"/>
        <v>0.60200000000000031</v>
      </c>
      <c r="JD7" s="23">
        <f t="shared" si="172"/>
        <v>7.8999999999999737E-2</v>
      </c>
      <c r="JE7" s="23">
        <f t="shared" si="173"/>
        <v>0.12599999999999945</v>
      </c>
      <c r="JF7" s="23">
        <f t="shared" si="174"/>
        <v>0.10599999999999987</v>
      </c>
      <c r="JG7" s="23">
        <f t="shared" si="175"/>
        <v>0.2240000000000002</v>
      </c>
      <c r="JH7" s="23">
        <f t="shared" si="176"/>
        <v>0.28399999999999981</v>
      </c>
      <c r="JI7" s="23">
        <f t="shared" si="177"/>
        <v>0.5860000000000003</v>
      </c>
      <c r="JJ7" s="23">
        <f t="shared" si="178"/>
        <v>0.47500000000000053</v>
      </c>
      <c r="JK7" s="23">
        <f t="shared" si="179"/>
        <v>0.11500000000000021</v>
      </c>
      <c r="JL7" s="23">
        <f t="shared" si="180"/>
        <v>0.2629999999999999</v>
      </c>
      <c r="JM7" s="23">
        <f t="shared" si="181"/>
        <v>0.27899999999999991</v>
      </c>
      <c r="JN7" s="23">
        <f t="shared" si="182"/>
        <v>0.11399999999999988</v>
      </c>
      <c r="JO7" s="23">
        <f t="shared" si="183"/>
        <v>0.10899999999999999</v>
      </c>
      <c r="JP7" s="23">
        <f t="shared" si="184"/>
        <v>3.5000000000000142E-2</v>
      </c>
      <c r="JQ7" s="23">
        <f t="shared" si="185"/>
        <v>0.59231400000000001</v>
      </c>
      <c r="JR7" s="23">
        <f t="shared" si="186"/>
        <v>0.21274399999999982</v>
      </c>
      <c r="JS7" s="23">
        <f t="shared" si="187"/>
        <v>0.69186000000000014</v>
      </c>
      <c r="JT7" s="23">
        <f t="shared" si="188"/>
        <v>0.26112399999999969</v>
      </c>
      <c r="JU7" s="23">
        <f t="shared" si="189"/>
        <v>0.14922400000000025</v>
      </c>
      <c r="JV7" s="23">
        <f t="shared" si="190"/>
        <v>0.65605400000000014</v>
      </c>
      <c r="JW7" s="23">
        <f t="shared" si="191"/>
        <v>0.32099999999999973</v>
      </c>
      <c r="JX7" s="23">
        <f t="shared" si="192"/>
        <v>0.29599999999999937</v>
      </c>
      <c r="JY7" s="23">
        <f t="shared" si="193"/>
        <v>0.29899999999999949</v>
      </c>
      <c r="JZ7" s="23">
        <f t="shared" si="194"/>
        <v>0.11500000000000021</v>
      </c>
      <c r="KA7" s="23">
        <f t="shared" si="195"/>
        <v>7.9000000000000625E-2</v>
      </c>
      <c r="KB7" s="23">
        <f t="shared" si="196"/>
        <v>0.63399999999999945</v>
      </c>
      <c r="KC7" s="23">
        <f t="shared" si="197"/>
        <v>0.54800000000000004</v>
      </c>
      <c r="KD7" s="23">
        <f t="shared" si="198"/>
        <v>6.5999999999999837E-2</v>
      </c>
      <c r="KE7" s="23">
        <f t="shared" si="199"/>
        <v>0.26500000000000057</v>
      </c>
      <c r="KF7" s="23">
        <f t="shared" si="200"/>
        <v>0.18400000000000016</v>
      </c>
      <c r="KG7" s="23">
        <f t="shared" si="201"/>
        <v>0.24299999999999944</v>
      </c>
      <c r="KH7" s="23">
        <f t="shared" si="202"/>
        <v>0.10700000000000021</v>
      </c>
      <c r="KI7" s="23">
        <f t="shared" si="203"/>
        <v>0.15500000000000025</v>
      </c>
      <c r="KJ7" s="23">
        <f t="shared" si="204"/>
        <v>0.21200000000000063</v>
      </c>
      <c r="KK7" s="23">
        <f t="shared" si="205"/>
        <v>0.20300000000000029</v>
      </c>
      <c r="KL7" s="23">
        <f t="shared" si="206"/>
        <v>0.1379999999999999</v>
      </c>
      <c r="KM7" s="23">
        <f t="shared" si="207"/>
        <v>0.29599999999999937</v>
      </c>
      <c r="KN7" s="23">
        <f t="shared" si="208"/>
        <v>0.125</v>
      </c>
      <c r="KO7" s="23">
        <f t="shared" si="209"/>
        <v>0.42100000000000026</v>
      </c>
      <c r="KP7" s="23">
        <f t="shared" si="210"/>
        <v>0.30200000000000049</v>
      </c>
      <c r="KQ7" s="23">
        <f t="shared" si="211"/>
        <v>6.3000000000000611E-2</v>
      </c>
      <c r="KR7" s="23">
        <f t="shared" si="212"/>
        <v>0.53000000000000025</v>
      </c>
      <c r="KS7" s="23">
        <f t="shared" si="213"/>
        <v>0.65800000000000036</v>
      </c>
      <c r="KT7" s="23">
        <f t="shared" si="214"/>
        <v>0.69399999999999995</v>
      </c>
      <c r="KU7" s="23">
        <f t="shared" si="215"/>
        <v>4.5999999999999375E-2</v>
      </c>
      <c r="KV7" s="23">
        <f t="shared" si="216"/>
        <v>0.10299999999999976</v>
      </c>
      <c r="KW7" s="23">
        <f t="shared" si="217"/>
        <v>0.1379999999999999</v>
      </c>
      <c r="KX7" s="23">
        <f t="shared" si="218"/>
        <v>0.25999999999999979</v>
      </c>
      <c r="KY7" s="23">
        <f t="shared" si="219"/>
        <v>0.33100000000000041</v>
      </c>
      <c r="KZ7" s="23">
        <f t="shared" si="220"/>
        <v>0.66400000000000059</v>
      </c>
      <c r="LA7" s="23">
        <f t="shared" si="221"/>
        <v>0.53300000000000036</v>
      </c>
      <c r="LB7" s="23">
        <f t="shared" si="222"/>
        <v>0.1379999999999999</v>
      </c>
      <c r="LC7" s="23">
        <f t="shared" si="223"/>
        <v>0.31099999999999994</v>
      </c>
      <c r="LD7" s="23">
        <f t="shared" si="224"/>
        <v>0.32900000000000063</v>
      </c>
      <c r="LE7" s="23">
        <f t="shared" si="225"/>
        <v>0.15300000000000047</v>
      </c>
      <c r="LF7" s="23">
        <f t="shared" si="226"/>
        <v>8.4999999999999964E-2</v>
      </c>
      <c r="LG7" s="23">
        <f t="shared" si="227"/>
        <v>6.0000000000002274E-3</v>
      </c>
      <c r="LH7" s="23">
        <f t="shared" si="228"/>
        <v>0.54670099999999966</v>
      </c>
      <c r="LI7" s="23">
        <f t="shared" si="229"/>
        <v>0.16962100000000024</v>
      </c>
      <c r="LJ7" s="23">
        <f t="shared" si="230"/>
        <v>0.70447900000000008</v>
      </c>
      <c r="LK7" s="23">
        <f t="shared" si="231"/>
        <v>0.19868699999999961</v>
      </c>
      <c r="LL7" s="23">
        <f t="shared" si="232"/>
        <v>0.10263199999999983</v>
      </c>
      <c r="LM7" s="23">
        <f t="shared" si="232"/>
        <v>0.66758400000000062</v>
      </c>
    </row>
    <row r="8" spans="1:325">
      <c r="A8" s="1">
        <f t="shared" si="236"/>
        <v>6</v>
      </c>
      <c r="B8" s="2"/>
      <c r="C8" s="4">
        <v>14</v>
      </c>
      <c r="D8" s="4">
        <f t="shared" si="233"/>
        <v>1016</v>
      </c>
      <c r="E8" s="4" t="s">
        <v>182</v>
      </c>
      <c r="F8" s="4">
        <v>1</v>
      </c>
      <c r="G8" s="4" t="s">
        <v>13</v>
      </c>
      <c r="H8" s="4" t="s">
        <v>19</v>
      </c>
      <c r="I8" s="4"/>
      <c r="J8" s="5">
        <v>89.6</v>
      </c>
      <c r="K8" s="72"/>
      <c r="L8" s="103">
        <v>5.2910000000000004</v>
      </c>
      <c r="M8" s="7" t="s">
        <v>180</v>
      </c>
      <c r="N8" s="3" t="s">
        <v>227</v>
      </c>
      <c r="O8" s="23">
        <v>5.4710000000000001</v>
      </c>
      <c r="P8" s="23">
        <v>5.2469999999999999</v>
      </c>
      <c r="Q8" s="23">
        <v>5.7770000000000001</v>
      </c>
      <c r="R8" s="45"/>
      <c r="S8" s="6">
        <v>5.4850000000000003</v>
      </c>
      <c r="T8" s="45"/>
      <c r="U8" s="23">
        <v>5.3419999999999996</v>
      </c>
      <c r="V8" s="45"/>
      <c r="W8" s="45"/>
      <c r="X8" s="45"/>
      <c r="Y8" s="23">
        <v>5.3840000000000003</v>
      </c>
      <c r="Z8" s="23">
        <v>5.4029999999999996</v>
      </c>
      <c r="AA8" s="23">
        <v>5.3650000000000002</v>
      </c>
      <c r="AB8" s="23">
        <v>5.1859999999999999</v>
      </c>
      <c r="AC8" s="23">
        <v>5.2370000000000001</v>
      </c>
      <c r="AD8" s="23">
        <v>5.2060000000000004</v>
      </c>
      <c r="AE8" s="23">
        <f t="shared" si="234"/>
        <v>5.2215000000000007</v>
      </c>
      <c r="AF8" s="107">
        <v>4.3360000000000003</v>
      </c>
      <c r="AG8" s="107">
        <v>4.3869999999999996</v>
      </c>
      <c r="AH8" s="107">
        <v>4.5069999999999997</v>
      </c>
      <c r="AI8" s="107">
        <v>4.6859999999999999</v>
      </c>
      <c r="AJ8" s="107">
        <v>4.8419999999999996</v>
      </c>
      <c r="AK8" s="107">
        <v>4.6029999999999998</v>
      </c>
      <c r="AL8" s="107">
        <v>4.6150000000000002</v>
      </c>
      <c r="AM8" s="107">
        <v>5.1420000000000003</v>
      </c>
      <c r="AN8" s="107">
        <v>5.1639999999999997</v>
      </c>
      <c r="AO8" s="107">
        <v>5.0460000000000003</v>
      </c>
      <c r="AP8" s="107">
        <v>5.2679999999999998</v>
      </c>
      <c r="AQ8" s="107">
        <v>5.3179999999999996</v>
      </c>
      <c r="AR8" s="107">
        <v>5.33</v>
      </c>
      <c r="AS8" s="107">
        <v>5.0789999999999997</v>
      </c>
      <c r="AT8" s="107">
        <v>5.0659999999999998</v>
      </c>
      <c r="AU8" s="107">
        <v>5.33</v>
      </c>
      <c r="AV8" s="107">
        <v>4.8600000000000003</v>
      </c>
      <c r="AW8" s="107">
        <v>4.944</v>
      </c>
      <c r="AX8" s="107">
        <v>6.1749999999999998</v>
      </c>
      <c r="AY8" s="107">
        <v>5.4560000000000004</v>
      </c>
      <c r="AZ8" s="107">
        <v>5.1890000000000001</v>
      </c>
      <c r="BA8" s="107">
        <v>5.8369999999999997</v>
      </c>
      <c r="BB8" s="107">
        <v>6.0609999999999999</v>
      </c>
      <c r="BC8" s="107">
        <v>6.0670000000000002</v>
      </c>
      <c r="BD8" s="107">
        <v>5.78</v>
      </c>
      <c r="BE8" s="107">
        <v>4.9880000000000004</v>
      </c>
      <c r="BF8" s="107">
        <v>5.15</v>
      </c>
      <c r="BG8" s="107">
        <v>5.2050000000000001</v>
      </c>
      <c r="BH8" s="107">
        <v>5.7110000000000003</v>
      </c>
      <c r="BI8" s="107">
        <v>6.0620000000000003</v>
      </c>
      <c r="BJ8" s="107">
        <v>5.7889999999999997</v>
      </c>
      <c r="BK8" s="107">
        <v>5.1070000000000002</v>
      </c>
      <c r="BL8" s="107">
        <v>5.359</v>
      </c>
      <c r="BM8" s="107">
        <v>5.2839999999999998</v>
      </c>
      <c r="BN8" s="107">
        <v>4.8810000000000002</v>
      </c>
      <c r="BO8" s="107">
        <v>4.6479999999999997</v>
      </c>
      <c r="BP8" s="107">
        <v>4.899</v>
      </c>
      <c r="BQ8" s="91">
        <v>4.4102350000000001</v>
      </c>
      <c r="BR8" s="91">
        <v>4.9231749999999996</v>
      </c>
      <c r="BS8" s="91">
        <v>6.112635</v>
      </c>
      <c r="BT8" s="91">
        <v>4.9241640000000002</v>
      </c>
      <c r="BU8" s="91">
        <v>5.0406339999999998</v>
      </c>
      <c r="BV8" s="91">
        <v>6.0430989999999998</v>
      </c>
      <c r="BW8" s="109">
        <v>4.34</v>
      </c>
      <c r="BX8" s="109">
        <v>4.3899999999999997</v>
      </c>
      <c r="BY8" s="109">
        <v>4.5110000000000001</v>
      </c>
      <c r="BZ8" s="109">
        <v>4.6900000000000004</v>
      </c>
      <c r="CA8" s="109">
        <v>4.8490000000000002</v>
      </c>
      <c r="CB8" s="109">
        <v>4.6079999999999997</v>
      </c>
      <c r="CC8" s="109">
        <v>4.6210000000000004</v>
      </c>
      <c r="CD8" s="109">
        <v>5.1379999999999999</v>
      </c>
      <c r="CE8" s="109">
        <v>5.1660000000000004</v>
      </c>
      <c r="CF8" s="109">
        <v>5.05</v>
      </c>
      <c r="CG8" s="109">
        <v>5.2359999999999998</v>
      </c>
      <c r="CH8" s="109">
        <v>5.3040000000000003</v>
      </c>
      <c r="CI8" s="109">
        <v>5.32</v>
      </c>
      <c r="CJ8" s="109">
        <v>5.28</v>
      </c>
      <c r="CK8" s="109">
        <v>5.2690000000000001</v>
      </c>
      <c r="CL8" s="109">
        <v>5.3819999999999997</v>
      </c>
      <c r="CM8" s="109">
        <v>5.0599999999999996</v>
      </c>
      <c r="CN8" s="109">
        <v>5.1449999999999996</v>
      </c>
      <c r="CO8" s="109">
        <v>6.1959999999999997</v>
      </c>
      <c r="CP8" s="109">
        <v>5.4690000000000003</v>
      </c>
      <c r="CQ8" s="109">
        <v>5.4189999999999996</v>
      </c>
      <c r="CR8" s="109">
        <v>5.8520000000000003</v>
      </c>
      <c r="CS8" s="109">
        <v>6.0789999999999997</v>
      </c>
      <c r="CT8" s="109">
        <v>6.0839999999999996</v>
      </c>
      <c r="CU8" s="109">
        <v>5.8070000000000004</v>
      </c>
      <c r="CV8" s="109">
        <v>5.0430000000000001</v>
      </c>
      <c r="CW8" s="109">
        <v>5.2080000000000002</v>
      </c>
      <c r="CX8" s="109">
        <v>5.2080000000000002</v>
      </c>
      <c r="CY8" s="109">
        <v>5.7210000000000001</v>
      </c>
      <c r="CZ8" s="109">
        <v>6.0750000000000002</v>
      </c>
      <c r="DA8" s="109">
        <v>5.798</v>
      </c>
      <c r="DB8" s="109">
        <v>5.2030000000000003</v>
      </c>
      <c r="DC8" s="109">
        <v>5.3609999999999998</v>
      </c>
      <c r="DD8" s="109">
        <v>5.2850000000000001</v>
      </c>
      <c r="DE8" s="109">
        <v>4.8869999999999996</v>
      </c>
      <c r="DF8" s="109">
        <v>4.6529999999999996</v>
      </c>
      <c r="DG8" s="109">
        <v>4.9050000000000002</v>
      </c>
      <c r="DH8" s="119">
        <v>4.441732</v>
      </c>
      <c r="DI8" s="119">
        <v>5.0432689999999996</v>
      </c>
      <c r="DJ8" s="119">
        <v>6.1646229999999997</v>
      </c>
      <c r="DK8" s="119">
        <v>5.0480510000000001</v>
      </c>
      <c r="DL8" s="119">
        <v>5.1292309999999999</v>
      </c>
      <c r="DM8" s="119">
        <v>6.0999319999999999</v>
      </c>
      <c r="DO8" s="23">
        <f t="shared" si="235"/>
        <v>0.17999999999999972</v>
      </c>
      <c r="DP8" s="23">
        <f t="shared" si="29"/>
        <v>-4.4000000000000483E-2</v>
      </c>
      <c r="DQ8" s="23">
        <f t="shared" si="30"/>
        <v>0.48599999999999977</v>
      </c>
      <c r="DR8" s="23" t="str">
        <f t="shared" si="31"/>
        <v/>
      </c>
      <c r="DS8" s="23">
        <f t="shared" si="32"/>
        <v>0.19399999999999995</v>
      </c>
      <c r="DT8" s="23" t="str">
        <f t="shared" si="33"/>
        <v/>
      </c>
      <c r="DU8" s="23">
        <f t="shared" si="34"/>
        <v>5.0999999999999268E-2</v>
      </c>
      <c r="DV8" s="23" t="str">
        <f t="shared" si="35"/>
        <v/>
      </c>
      <c r="DW8" s="23" t="str">
        <f t="shared" si="36"/>
        <v/>
      </c>
      <c r="DX8" s="23" t="str">
        <f t="shared" si="37"/>
        <v/>
      </c>
      <c r="DY8" s="23">
        <f t="shared" si="38"/>
        <v>9.2999999999999972E-2</v>
      </c>
      <c r="DZ8" s="23">
        <f t="shared" si="39"/>
        <v>0.11199999999999921</v>
      </c>
      <c r="EA8" s="23">
        <f t="shared" si="40"/>
        <v>7.3999999999999844E-2</v>
      </c>
      <c r="EB8" s="23">
        <f t="shared" si="41"/>
        <v>-0.10500000000000043</v>
      </c>
      <c r="EC8" s="23">
        <f t="shared" si="42"/>
        <v>-5.400000000000027E-2</v>
      </c>
      <c r="ED8" s="23">
        <f t="shared" si="43"/>
        <v>-8.4999999999999964E-2</v>
      </c>
      <c r="EE8" s="23">
        <f t="shared" si="44"/>
        <v>-6.9499999999999673E-2</v>
      </c>
      <c r="EF8" s="23">
        <f t="shared" si="45"/>
        <v>-0.95500000000000007</v>
      </c>
      <c r="EG8" s="23">
        <f t="shared" si="46"/>
        <v>-0.9040000000000008</v>
      </c>
      <c r="EH8" s="23">
        <f t="shared" si="47"/>
        <v>-0.7840000000000007</v>
      </c>
      <c r="EI8" s="23">
        <f t="shared" si="48"/>
        <v>-0.60500000000000043</v>
      </c>
      <c r="EJ8" s="23">
        <f t="shared" si="49"/>
        <v>-0.44900000000000073</v>
      </c>
      <c r="EK8" s="23">
        <f t="shared" si="50"/>
        <v>-0.68800000000000061</v>
      </c>
      <c r="EL8" s="23">
        <f t="shared" si="51"/>
        <v>-0.67600000000000016</v>
      </c>
      <c r="EM8" s="23">
        <f t="shared" si="52"/>
        <v>-0.14900000000000002</v>
      </c>
      <c r="EN8" s="23">
        <f t="shared" si="53"/>
        <v>-0.12700000000000067</v>
      </c>
      <c r="EO8" s="23">
        <f t="shared" si="54"/>
        <v>-0.24500000000000011</v>
      </c>
      <c r="EP8" s="23">
        <f t="shared" si="55"/>
        <v>-2.3000000000000576E-2</v>
      </c>
      <c r="EQ8" s="23">
        <f t="shared" si="56"/>
        <v>2.6999999999999247E-2</v>
      </c>
      <c r="ER8" s="23">
        <f t="shared" si="57"/>
        <v>3.8999999999999702E-2</v>
      </c>
      <c r="ES8" s="23">
        <f t="shared" si="58"/>
        <v>-0.21200000000000063</v>
      </c>
      <c r="ET8" s="23">
        <f t="shared" si="59"/>
        <v>-0.22500000000000053</v>
      </c>
      <c r="EU8" s="23">
        <f t="shared" si="60"/>
        <v>3.8999999999999702E-2</v>
      </c>
      <c r="EV8" s="23">
        <f t="shared" si="61"/>
        <v>-0.43100000000000005</v>
      </c>
      <c r="EW8" s="23">
        <f t="shared" si="62"/>
        <v>-0.34700000000000042</v>
      </c>
      <c r="EX8" s="23">
        <f t="shared" si="63"/>
        <v>0.88399999999999945</v>
      </c>
      <c r="EY8" s="23">
        <f t="shared" si="64"/>
        <v>0.16500000000000004</v>
      </c>
      <c r="EZ8" s="23">
        <f t="shared" si="65"/>
        <v>-0.10200000000000031</v>
      </c>
      <c r="FA8" s="23">
        <f t="shared" si="66"/>
        <v>0.54599999999999937</v>
      </c>
      <c r="FB8" s="23">
        <f t="shared" si="67"/>
        <v>0.76999999999999957</v>
      </c>
      <c r="FC8" s="23">
        <f t="shared" si="68"/>
        <v>0.7759999999999998</v>
      </c>
      <c r="FD8" s="23">
        <f t="shared" si="69"/>
        <v>0.48899999999999988</v>
      </c>
      <c r="FE8" s="23">
        <f t="shared" si="70"/>
        <v>-0.30299999999999994</v>
      </c>
      <c r="FF8" s="23">
        <f t="shared" si="71"/>
        <v>-0.14100000000000001</v>
      </c>
      <c r="FG8" s="23">
        <f t="shared" si="72"/>
        <v>-8.6000000000000298E-2</v>
      </c>
      <c r="FH8" s="23">
        <f t="shared" si="73"/>
        <v>0.41999999999999993</v>
      </c>
      <c r="FI8" s="23">
        <f t="shared" si="74"/>
        <v>0.77099999999999991</v>
      </c>
      <c r="FJ8" s="23">
        <f t="shared" si="75"/>
        <v>0.49799999999999933</v>
      </c>
      <c r="FK8" s="23">
        <f t="shared" si="76"/>
        <v>-0.18400000000000016</v>
      </c>
      <c r="FL8" s="23">
        <f t="shared" si="77"/>
        <v>6.7999999999999616E-2</v>
      </c>
      <c r="FM8" s="23">
        <f t="shared" si="78"/>
        <v>-7.0000000000005613E-3</v>
      </c>
      <c r="FN8" s="23">
        <f t="shared" si="79"/>
        <v>-0.41000000000000014</v>
      </c>
      <c r="FO8" s="23">
        <f t="shared" si="80"/>
        <v>-0.64300000000000068</v>
      </c>
      <c r="FP8" s="23">
        <f t="shared" si="81"/>
        <v>-0.39200000000000035</v>
      </c>
      <c r="FQ8" s="23">
        <f t="shared" si="82"/>
        <v>-0.88076500000000024</v>
      </c>
      <c r="FR8" s="23">
        <f t="shared" si="83"/>
        <v>-0.36782500000000073</v>
      </c>
      <c r="FS8" s="23">
        <f t="shared" si="84"/>
        <v>0.82163499999999967</v>
      </c>
      <c r="FT8" s="23">
        <f t="shared" si="85"/>
        <v>-0.36683600000000016</v>
      </c>
      <c r="FU8" s="23">
        <f t="shared" si="86"/>
        <v>-0.25036600000000053</v>
      </c>
      <c r="FV8" s="23">
        <f t="shared" si="87"/>
        <v>0.75209899999999941</v>
      </c>
      <c r="FW8" s="23">
        <f t="shared" si="88"/>
        <v>-0.95100000000000051</v>
      </c>
      <c r="FX8" s="23">
        <f t="shared" si="89"/>
        <v>-0.90100000000000069</v>
      </c>
      <c r="FY8" s="23">
        <f t="shared" si="90"/>
        <v>-0.78000000000000025</v>
      </c>
      <c r="FZ8" s="23">
        <f t="shared" si="91"/>
        <v>-0.60099999999999998</v>
      </c>
      <c r="GA8" s="23">
        <f t="shared" si="92"/>
        <v>-0.44200000000000017</v>
      </c>
      <c r="GB8" s="23">
        <f t="shared" si="93"/>
        <v>-0.68300000000000072</v>
      </c>
      <c r="GC8" s="23">
        <f t="shared" si="94"/>
        <v>-0.66999999999999993</v>
      </c>
      <c r="GD8" s="23">
        <f t="shared" si="95"/>
        <v>-0.15300000000000047</v>
      </c>
      <c r="GE8" s="23">
        <f t="shared" si="96"/>
        <v>-0.125</v>
      </c>
      <c r="GF8" s="23">
        <f t="shared" si="97"/>
        <v>-0.24100000000000055</v>
      </c>
      <c r="GG8" s="23">
        <f t="shared" si="98"/>
        <v>-5.5000000000000604E-2</v>
      </c>
      <c r="GH8" s="23">
        <f t="shared" si="99"/>
        <v>1.2999999999999901E-2</v>
      </c>
      <c r="GI8" s="23">
        <f t="shared" si="100"/>
        <v>2.8999999999999915E-2</v>
      </c>
      <c r="GJ8" s="23">
        <f t="shared" si="101"/>
        <v>-1.1000000000000121E-2</v>
      </c>
      <c r="GK8" s="23">
        <f t="shared" si="102"/>
        <v>-2.2000000000000242E-2</v>
      </c>
      <c r="GL8" s="23">
        <f t="shared" si="103"/>
        <v>9.0999999999999304E-2</v>
      </c>
      <c r="GM8" s="23">
        <f t="shared" si="104"/>
        <v>-0.23100000000000076</v>
      </c>
      <c r="GN8" s="23">
        <f t="shared" si="105"/>
        <v>-0.1460000000000008</v>
      </c>
      <c r="GO8" s="23">
        <f t="shared" si="106"/>
        <v>0.90499999999999936</v>
      </c>
      <c r="GP8" s="23">
        <f t="shared" si="107"/>
        <v>0.17799999999999994</v>
      </c>
      <c r="GQ8" s="23">
        <f t="shared" si="108"/>
        <v>0.12799999999999923</v>
      </c>
      <c r="GR8" s="23">
        <f t="shared" si="109"/>
        <v>0.56099999999999994</v>
      </c>
      <c r="GS8" s="23">
        <f t="shared" si="110"/>
        <v>0.78799999999999937</v>
      </c>
      <c r="GT8" s="23">
        <f t="shared" si="111"/>
        <v>0.79299999999999926</v>
      </c>
      <c r="GU8" s="23">
        <f t="shared" si="112"/>
        <v>0.51600000000000001</v>
      </c>
      <c r="GV8" s="23">
        <f t="shared" si="113"/>
        <v>-0.24800000000000022</v>
      </c>
      <c r="GW8" s="23">
        <f t="shared" si="114"/>
        <v>-8.3000000000000185E-2</v>
      </c>
      <c r="GX8" s="23">
        <f t="shared" si="115"/>
        <v>-8.3000000000000185E-2</v>
      </c>
      <c r="GY8" s="23">
        <f t="shared" si="116"/>
        <v>0.42999999999999972</v>
      </c>
      <c r="GZ8" s="23">
        <f t="shared" si="117"/>
        <v>0.78399999999999981</v>
      </c>
      <c r="HA8" s="23">
        <f t="shared" si="118"/>
        <v>0.50699999999999967</v>
      </c>
      <c r="HB8" s="23">
        <f t="shared" si="119"/>
        <v>-8.8000000000000078E-2</v>
      </c>
      <c r="HC8" s="23">
        <f t="shared" si="120"/>
        <v>6.9999999999999396E-2</v>
      </c>
      <c r="HD8" s="23">
        <f t="shared" si="121"/>
        <v>-6.0000000000002274E-3</v>
      </c>
      <c r="HE8" s="23">
        <f t="shared" si="122"/>
        <v>-0.4040000000000008</v>
      </c>
      <c r="HF8" s="23">
        <f t="shared" si="123"/>
        <v>-0.63800000000000079</v>
      </c>
      <c r="HG8" s="23">
        <f t="shared" si="124"/>
        <v>-0.38600000000000012</v>
      </c>
      <c r="HH8" s="23">
        <f t="shared" si="125"/>
        <v>-0.84926800000000036</v>
      </c>
      <c r="HI8" s="23">
        <f t="shared" si="126"/>
        <v>-0.24773100000000081</v>
      </c>
      <c r="HJ8" s="23">
        <f t="shared" si="127"/>
        <v>0.87362299999999937</v>
      </c>
      <c r="HK8" s="23">
        <f t="shared" si="128"/>
        <v>-0.2429490000000003</v>
      </c>
      <c r="HL8" s="23">
        <f t="shared" si="129"/>
        <v>-0.1617690000000005</v>
      </c>
      <c r="HM8" s="23">
        <f t="shared" si="130"/>
        <v>0.80893199999999954</v>
      </c>
      <c r="HO8" s="23">
        <f t="shared" si="131"/>
        <v>0.17999999999999972</v>
      </c>
      <c r="HP8" s="23">
        <f t="shared" si="132"/>
        <v>4.4000000000000483E-2</v>
      </c>
      <c r="HQ8" s="23">
        <f t="shared" si="133"/>
        <v>0.48599999999999977</v>
      </c>
      <c r="HR8" s="23" t="str">
        <f t="shared" si="134"/>
        <v/>
      </c>
      <c r="HS8" s="23">
        <f t="shared" si="135"/>
        <v>0.19399999999999995</v>
      </c>
      <c r="HT8" s="23" t="str">
        <f t="shared" si="136"/>
        <v/>
      </c>
      <c r="HU8" s="23">
        <f t="shared" si="137"/>
        <v>5.0999999999999268E-2</v>
      </c>
      <c r="HV8" s="23" t="str">
        <f t="shared" si="138"/>
        <v/>
      </c>
      <c r="HW8" s="23" t="str">
        <f t="shared" si="139"/>
        <v/>
      </c>
      <c r="HX8" s="23" t="str">
        <f t="shared" si="140"/>
        <v/>
      </c>
      <c r="HY8" s="23">
        <f t="shared" si="141"/>
        <v>9.2999999999999972E-2</v>
      </c>
      <c r="HZ8" s="23">
        <f t="shared" si="142"/>
        <v>0.11199999999999921</v>
      </c>
      <c r="IA8" s="23">
        <f t="shared" si="143"/>
        <v>7.3999999999999844E-2</v>
      </c>
      <c r="IB8" s="23">
        <f t="shared" si="144"/>
        <v>0.10500000000000043</v>
      </c>
      <c r="IC8" s="23">
        <f t="shared" si="145"/>
        <v>5.400000000000027E-2</v>
      </c>
      <c r="ID8" s="23">
        <f t="shared" si="146"/>
        <v>8.4999999999999964E-2</v>
      </c>
      <c r="IE8" s="23">
        <f t="shared" si="147"/>
        <v>6.9499999999999673E-2</v>
      </c>
      <c r="IF8" s="23">
        <f t="shared" si="148"/>
        <v>0.95500000000000007</v>
      </c>
      <c r="IG8" s="23">
        <f t="shared" si="149"/>
        <v>0.9040000000000008</v>
      </c>
      <c r="IH8" s="23">
        <f t="shared" si="150"/>
        <v>0.7840000000000007</v>
      </c>
      <c r="II8" s="23">
        <f t="shared" si="151"/>
        <v>0.60500000000000043</v>
      </c>
      <c r="IJ8" s="23">
        <f t="shared" si="152"/>
        <v>0.44900000000000073</v>
      </c>
      <c r="IK8" s="23">
        <f t="shared" si="153"/>
        <v>0.68800000000000061</v>
      </c>
      <c r="IL8" s="23">
        <f t="shared" si="154"/>
        <v>0.67600000000000016</v>
      </c>
      <c r="IM8" s="23">
        <f t="shared" si="155"/>
        <v>0.14900000000000002</v>
      </c>
      <c r="IN8" s="23">
        <f t="shared" si="156"/>
        <v>0.12700000000000067</v>
      </c>
      <c r="IO8" s="23">
        <f t="shared" si="157"/>
        <v>0.24500000000000011</v>
      </c>
      <c r="IP8" s="23">
        <f t="shared" si="158"/>
        <v>2.3000000000000576E-2</v>
      </c>
      <c r="IQ8" s="23">
        <f t="shared" si="159"/>
        <v>2.6999999999999247E-2</v>
      </c>
      <c r="IR8" s="23">
        <f t="shared" si="160"/>
        <v>3.8999999999999702E-2</v>
      </c>
      <c r="IS8" s="23">
        <f t="shared" si="161"/>
        <v>0.21200000000000063</v>
      </c>
      <c r="IT8" s="23">
        <f t="shared" si="162"/>
        <v>0.22500000000000053</v>
      </c>
      <c r="IU8" s="23">
        <f t="shared" si="163"/>
        <v>3.8999999999999702E-2</v>
      </c>
      <c r="IV8" s="23">
        <f t="shared" si="164"/>
        <v>0.43100000000000005</v>
      </c>
      <c r="IW8" s="23">
        <f t="shared" si="165"/>
        <v>0.34700000000000042</v>
      </c>
      <c r="IX8" s="23">
        <f t="shared" si="166"/>
        <v>0.88399999999999945</v>
      </c>
      <c r="IY8" s="23">
        <f t="shared" si="167"/>
        <v>0.16500000000000004</v>
      </c>
      <c r="IZ8" s="23">
        <f t="shared" si="168"/>
        <v>0.10200000000000031</v>
      </c>
      <c r="JA8" s="23">
        <f t="shared" si="169"/>
        <v>0.54599999999999937</v>
      </c>
      <c r="JB8" s="23">
        <f t="shared" si="170"/>
        <v>0.76999999999999957</v>
      </c>
      <c r="JC8" s="23">
        <f t="shared" si="171"/>
        <v>0.7759999999999998</v>
      </c>
      <c r="JD8" s="23">
        <f t="shared" si="172"/>
        <v>0.48899999999999988</v>
      </c>
      <c r="JE8" s="23">
        <f t="shared" si="173"/>
        <v>0.30299999999999994</v>
      </c>
      <c r="JF8" s="23">
        <f t="shared" si="174"/>
        <v>0.14100000000000001</v>
      </c>
      <c r="JG8" s="23">
        <f t="shared" si="175"/>
        <v>8.6000000000000298E-2</v>
      </c>
      <c r="JH8" s="23">
        <f t="shared" si="176"/>
        <v>0.41999999999999993</v>
      </c>
      <c r="JI8" s="23">
        <f t="shared" si="177"/>
        <v>0.77099999999999991</v>
      </c>
      <c r="JJ8" s="23">
        <f t="shared" si="178"/>
        <v>0.49799999999999933</v>
      </c>
      <c r="JK8" s="23">
        <f t="shared" si="179"/>
        <v>0.18400000000000016</v>
      </c>
      <c r="JL8" s="23">
        <f t="shared" si="180"/>
        <v>6.7999999999999616E-2</v>
      </c>
      <c r="JM8" s="23">
        <f t="shared" si="181"/>
        <v>7.0000000000005613E-3</v>
      </c>
      <c r="JN8" s="23">
        <f t="shared" si="182"/>
        <v>0.41000000000000014</v>
      </c>
      <c r="JO8" s="23">
        <f t="shared" si="183"/>
        <v>0.64300000000000068</v>
      </c>
      <c r="JP8" s="23">
        <f t="shared" si="184"/>
        <v>0.39200000000000035</v>
      </c>
      <c r="JQ8" s="23">
        <f t="shared" si="185"/>
        <v>0.88076500000000024</v>
      </c>
      <c r="JR8" s="23">
        <f t="shared" si="186"/>
        <v>0.36782500000000073</v>
      </c>
      <c r="JS8" s="23">
        <f t="shared" si="187"/>
        <v>0.82163499999999967</v>
      </c>
      <c r="JT8" s="23">
        <f t="shared" si="188"/>
        <v>0.36683600000000016</v>
      </c>
      <c r="JU8" s="23">
        <f t="shared" si="189"/>
        <v>0.25036600000000053</v>
      </c>
      <c r="JV8" s="23">
        <f t="shared" si="190"/>
        <v>0.75209899999999941</v>
      </c>
      <c r="JW8" s="23">
        <f t="shared" si="191"/>
        <v>0.95100000000000051</v>
      </c>
      <c r="JX8" s="23">
        <f t="shared" si="192"/>
        <v>0.90100000000000069</v>
      </c>
      <c r="JY8" s="23">
        <f t="shared" si="193"/>
        <v>0.78000000000000025</v>
      </c>
      <c r="JZ8" s="23">
        <f t="shared" si="194"/>
        <v>0.60099999999999998</v>
      </c>
      <c r="KA8" s="23">
        <f t="shared" si="195"/>
        <v>0.44200000000000017</v>
      </c>
      <c r="KB8" s="23">
        <f t="shared" si="196"/>
        <v>0.68300000000000072</v>
      </c>
      <c r="KC8" s="23">
        <f t="shared" si="197"/>
        <v>0.66999999999999993</v>
      </c>
      <c r="KD8" s="23">
        <f t="shared" si="198"/>
        <v>0.15300000000000047</v>
      </c>
      <c r="KE8" s="23">
        <f t="shared" si="199"/>
        <v>0.125</v>
      </c>
      <c r="KF8" s="23">
        <f t="shared" si="200"/>
        <v>0.24100000000000055</v>
      </c>
      <c r="KG8" s="23">
        <f t="shared" si="201"/>
        <v>5.5000000000000604E-2</v>
      </c>
      <c r="KH8" s="23">
        <f t="shared" si="202"/>
        <v>1.2999999999999901E-2</v>
      </c>
      <c r="KI8" s="23">
        <f t="shared" si="203"/>
        <v>2.8999999999999915E-2</v>
      </c>
      <c r="KJ8" s="23">
        <f t="shared" si="204"/>
        <v>1.1000000000000121E-2</v>
      </c>
      <c r="KK8" s="23">
        <f t="shared" si="205"/>
        <v>2.2000000000000242E-2</v>
      </c>
      <c r="KL8" s="23">
        <f t="shared" si="206"/>
        <v>9.0999999999999304E-2</v>
      </c>
      <c r="KM8" s="23">
        <f t="shared" si="207"/>
        <v>0.23100000000000076</v>
      </c>
      <c r="KN8" s="23">
        <f t="shared" si="208"/>
        <v>0.1460000000000008</v>
      </c>
      <c r="KO8" s="23">
        <f t="shared" si="209"/>
        <v>0.90499999999999936</v>
      </c>
      <c r="KP8" s="23">
        <f t="shared" si="210"/>
        <v>0.17799999999999994</v>
      </c>
      <c r="KQ8" s="23">
        <f t="shared" si="211"/>
        <v>0.12799999999999923</v>
      </c>
      <c r="KR8" s="23">
        <f t="shared" si="212"/>
        <v>0.56099999999999994</v>
      </c>
      <c r="KS8" s="23">
        <f t="shared" si="213"/>
        <v>0.78799999999999937</v>
      </c>
      <c r="KT8" s="23">
        <f t="shared" si="214"/>
        <v>0.79299999999999926</v>
      </c>
      <c r="KU8" s="23">
        <f t="shared" si="215"/>
        <v>0.51600000000000001</v>
      </c>
      <c r="KV8" s="23">
        <f t="shared" si="216"/>
        <v>0.24800000000000022</v>
      </c>
      <c r="KW8" s="23">
        <f t="shared" si="217"/>
        <v>8.3000000000000185E-2</v>
      </c>
      <c r="KX8" s="23">
        <f t="shared" si="218"/>
        <v>8.3000000000000185E-2</v>
      </c>
      <c r="KY8" s="23">
        <f t="shared" si="219"/>
        <v>0.42999999999999972</v>
      </c>
      <c r="KZ8" s="23">
        <f t="shared" si="220"/>
        <v>0.78399999999999981</v>
      </c>
      <c r="LA8" s="23">
        <f t="shared" si="221"/>
        <v>0.50699999999999967</v>
      </c>
      <c r="LB8" s="23">
        <f t="shared" si="222"/>
        <v>8.8000000000000078E-2</v>
      </c>
      <c r="LC8" s="23">
        <f t="shared" si="223"/>
        <v>6.9999999999999396E-2</v>
      </c>
      <c r="LD8" s="23">
        <f t="shared" si="224"/>
        <v>6.0000000000002274E-3</v>
      </c>
      <c r="LE8" s="23">
        <f t="shared" si="225"/>
        <v>0.4040000000000008</v>
      </c>
      <c r="LF8" s="23">
        <f t="shared" si="226"/>
        <v>0.63800000000000079</v>
      </c>
      <c r="LG8" s="23">
        <f t="shared" si="227"/>
        <v>0.38600000000000012</v>
      </c>
      <c r="LH8" s="23">
        <f t="shared" si="228"/>
        <v>0.84926800000000036</v>
      </c>
      <c r="LI8" s="23">
        <f t="shared" si="229"/>
        <v>0.24773100000000081</v>
      </c>
      <c r="LJ8" s="23">
        <f t="shared" si="230"/>
        <v>0.87362299999999937</v>
      </c>
      <c r="LK8" s="23">
        <f t="shared" si="231"/>
        <v>0.2429490000000003</v>
      </c>
      <c r="LL8" s="23">
        <f t="shared" si="232"/>
        <v>0.1617690000000005</v>
      </c>
      <c r="LM8" s="23">
        <f t="shared" si="232"/>
        <v>0.80893199999999954</v>
      </c>
    </row>
    <row r="9" spans="1:325">
      <c r="A9" s="1">
        <f t="shared" si="236"/>
        <v>7</v>
      </c>
      <c r="B9" s="2"/>
      <c r="C9" s="4">
        <v>14</v>
      </c>
      <c r="D9" s="4">
        <f t="shared" si="233"/>
        <v>1016</v>
      </c>
      <c r="E9" s="4" t="s">
        <v>137</v>
      </c>
      <c r="F9" s="4">
        <v>1</v>
      </c>
      <c r="G9" s="4" t="s">
        <v>13</v>
      </c>
      <c r="H9" s="4" t="s">
        <v>19</v>
      </c>
      <c r="I9" s="4" t="s">
        <v>345</v>
      </c>
      <c r="J9" s="5">
        <v>75.099999999999994</v>
      </c>
      <c r="K9" s="72"/>
      <c r="L9" s="103">
        <v>5.319</v>
      </c>
      <c r="M9" s="7" t="s">
        <v>180</v>
      </c>
      <c r="N9" s="3" t="s">
        <v>227</v>
      </c>
      <c r="O9" s="23">
        <v>5.6459999999999999</v>
      </c>
      <c r="P9" s="23">
        <v>5.6070000000000002</v>
      </c>
      <c r="Q9" s="23">
        <v>6.08</v>
      </c>
      <c r="R9" s="45"/>
      <c r="S9" s="6">
        <v>5.7039999999999997</v>
      </c>
      <c r="T9" s="45"/>
      <c r="U9" s="23">
        <v>5.5540000000000003</v>
      </c>
      <c r="V9" s="23">
        <v>5.4420000000000002</v>
      </c>
      <c r="W9" s="45"/>
      <c r="X9" s="45"/>
      <c r="Y9" s="23">
        <v>5.6079999999999997</v>
      </c>
      <c r="Z9" s="23">
        <v>5.5979999999999999</v>
      </c>
      <c r="AA9" s="23">
        <v>5.5990000000000002</v>
      </c>
      <c r="AB9" s="23">
        <v>5.3780000000000001</v>
      </c>
      <c r="AC9" s="23">
        <v>5.62</v>
      </c>
      <c r="AD9" s="58"/>
      <c r="AE9" s="58"/>
      <c r="AF9" s="107">
        <v>5.4790000000000001</v>
      </c>
      <c r="AG9" s="107">
        <v>5.4779999999999998</v>
      </c>
      <c r="AH9" s="107">
        <v>5.5279999999999996</v>
      </c>
      <c r="AI9" s="107">
        <v>5.649</v>
      </c>
      <c r="AJ9" s="107">
        <v>5.8019999999999996</v>
      </c>
      <c r="AK9" s="107">
        <v>5.4740000000000002</v>
      </c>
      <c r="AL9" s="107">
        <v>5.4779999999999998</v>
      </c>
      <c r="AM9" s="107">
        <v>5.891</v>
      </c>
      <c r="AN9" s="107">
        <v>5.8970000000000002</v>
      </c>
      <c r="AO9" s="107">
        <v>5.7409999999999997</v>
      </c>
      <c r="AP9" s="107">
        <v>5.9089999999999998</v>
      </c>
      <c r="AQ9" s="107">
        <v>5.9059999999999997</v>
      </c>
      <c r="AR9" s="107">
        <v>5.91</v>
      </c>
      <c r="AS9" s="107">
        <v>5.851</v>
      </c>
      <c r="AT9" s="107">
        <v>5.85</v>
      </c>
      <c r="AU9" s="107">
        <v>5.8390000000000004</v>
      </c>
      <c r="AV9" s="107">
        <v>5.5190000000000001</v>
      </c>
      <c r="AW9" s="107">
        <v>5.65</v>
      </c>
      <c r="AX9" s="107">
        <v>6.0780000000000003</v>
      </c>
      <c r="AY9" s="107">
        <v>5.8460000000000001</v>
      </c>
      <c r="AZ9" s="107">
        <v>5.9260000000000002</v>
      </c>
      <c r="BA9" s="107">
        <v>5.9989999999999997</v>
      </c>
      <c r="BB9" s="107">
        <v>6.1</v>
      </c>
      <c r="BC9" s="107">
        <v>6.093</v>
      </c>
      <c r="BD9" s="107">
        <v>6.056</v>
      </c>
      <c r="BE9" s="107">
        <v>5.4740000000000002</v>
      </c>
      <c r="BF9" s="107">
        <v>5.7549999999999999</v>
      </c>
      <c r="BG9" s="107">
        <v>5.7089999999999996</v>
      </c>
      <c r="BH9" s="107">
        <v>5.8769999999999998</v>
      </c>
      <c r="BI9" s="107">
        <v>6.1479999999999997</v>
      </c>
      <c r="BJ9" s="107">
        <v>5.944</v>
      </c>
      <c r="BK9" s="107">
        <v>4.93</v>
      </c>
      <c r="BL9" s="107">
        <v>5.4649999999999999</v>
      </c>
      <c r="BM9" s="107">
        <v>5.3760000000000003</v>
      </c>
      <c r="BN9" s="107">
        <v>5.7690000000000001</v>
      </c>
      <c r="BO9" s="107">
        <v>5.617</v>
      </c>
      <c r="BP9" s="107">
        <v>5.7220000000000004</v>
      </c>
      <c r="BQ9" s="91">
        <v>4.9410090000000002</v>
      </c>
      <c r="BR9" s="91">
        <v>5.4298830000000002</v>
      </c>
      <c r="BS9" s="91">
        <v>6.4947759999999999</v>
      </c>
      <c r="BT9" s="91">
        <v>5.370406</v>
      </c>
      <c r="BU9" s="91">
        <v>5.5158209999999999</v>
      </c>
      <c r="BV9" s="91">
        <v>6.4150010000000002</v>
      </c>
      <c r="BW9" s="109">
        <v>5.4969999999999999</v>
      </c>
      <c r="BX9" s="109">
        <v>5.4950000000000001</v>
      </c>
      <c r="BY9" s="109">
        <v>5.5449999999999999</v>
      </c>
      <c r="BZ9" s="109">
        <v>5.67</v>
      </c>
      <c r="CA9" s="109">
        <v>5.827</v>
      </c>
      <c r="CB9" s="109">
        <v>5.5010000000000003</v>
      </c>
      <c r="CC9" s="109">
        <v>5.5060000000000002</v>
      </c>
      <c r="CD9" s="109">
        <v>5.9219999999999997</v>
      </c>
      <c r="CE9" s="109">
        <v>5.93</v>
      </c>
      <c r="CF9" s="109">
        <v>5.7709999999999999</v>
      </c>
      <c r="CG9" s="109">
        <v>5.944</v>
      </c>
      <c r="CH9" s="109">
        <v>5.9420000000000002</v>
      </c>
      <c r="CI9" s="109">
        <v>5.9470000000000001</v>
      </c>
      <c r="CJ9" s="109">
        <v>5.8760000000000003</v>
      </c>
      <c r="CK9" s="109">
        <v>5.8739999999999997</v>
      </c>
      <c r="CL9" s="109">
        <v>5.8739999999999997</v>
      </c>
      <c r="CM9" s="109">
        <v>5.5380000000000003</v>
      </c>
      <c r="CN9" s="109">
        <v>5.673</v>
      </c>
      <c r="CO9" s="109">
        <v>6.1539999999999999</v>
      </c>
      <c r="CP9" s="109">
        <v>5.88</v>
      </c>
      <c r="CQ9" s="109">
        <v>5.9690000000000003</v>
      </c>
      <c r="CR9" s="109">
        <v>6.05</v>
      </c>
      <c r="CS9" s="109">
        <v>6.1669999999999998</v>
      </c>
      <c r="CT9" s="109">
        <v>6.1589999999999998</v>
      </c>
      <c r="CU9" s="109">
        <v>6.1059999999999999</v>
      </c>
      <c r="CV9" s="109">
        <v>5.5579999999999998</v>
      </c>
      <c r="CW9" s="109">
        <v>5.8129999999999997</v>
      </c>
      <c r="CX9" s="109">
        <v>5.8250000000000002</v>
      </c>
      <c r="CY9" s="109">
        <v>5.9950000000000001</v>
      </c>
      <c r="CZ9" s="109">
        <v>6.2439999999999998</v>
      </c>
      <c r="DA9" s="109">
        <v>6.08</v>
      </c>
      <c r="DB9" s="109">
        <v>5.2409999999999997</v>
      </c>
      <c r="DC9" s="109">
        <v>5.6289999999999996</v>
      </c>
      <c r="DD9" s="109">
        <v>5.5570000000000004</v>
      </c>
      <c r="DE9" s="109">
        <v>5.7939999999999996</v>
      </c>
      <c r="DF9" s="109">
        <v>5.6379999999999999</v>
      </c>
      <c r="DG9" s="109">
        <v>5.7489999999999997</v>
      </c>
      <c r="DH9" s="119">
        <v>4.9643839999999999</v>
      </c>
      <c r="DI9" s="119">
        <v>5.456734</v>
      </c>
      <c r="DJ9" s="119">
        <v>6.5328569999999999</v>
      </c>
      <c r="DK9" s="119">
        <v>5.3971960000000001</v>
      </c>
      <c r="DL9" s="119">
        <v>5.5437409999999998</v>
      </c>
      <c r="DM9" s="119">
        <v>6.4547980000000003</v>
      </c>
      <c r="DO9" s="23">
        <f t="shared" si="235"/>
        <v>0.32699999999999996</v>
      </c>
      <c r="DP9" s="23">
        <f t="shared" si="29"/>
        <v>0.28800000000000026</v>
      </c>
      <c r="DQ9" s="23">
        <f t="shared" si="30"/>
        <v>0.76100000000000012</v>
      </c>
      <c r="DR9" s="23" t="str">
        <f t="shared" si="31"/>
        <v/>
      </c>
      <c r="DS9" s="23">
        <f t="shared" si="32"/>
        <v>0.38499999999999979</v>
      </c>
      <c r="DT9" s="23" t="str">
        <f t="shared" si="33"/>
        <v/>
      </c>
      <c r="DU9" s="23">
        <f t="shared" si="34"/>
        <v>0.23500000000000032</v>
      </c>
      <c r="DV9" s="23">
        <f t="shared" si="35"/>
        <v>0.12300000000000022</v>
      </c>
      <c r="DW9" s="23" t="str">
        <f t="shared" si="36"/>
        <v/>
      </c>
      <c r="DX9" s="23" t="str">
        <f t="shared" si="37"/>
        <v/>
      </c>
      <c r="DY9" s="23">
        <f t="shared" si="38"/>
        <v>0.2889999999999997</v>
      </c>
      <c r="DZ9" s="23">
        <f t="shared" si="39"/>
        <v>0.27899999999999991</v>
      </c>
      <c r="EA9" s="23">
        <f t="shared" si="40"/>
        <v>0.28000000000000025</v>
      </c>
      <c r="EB9" s="23">
        <f t="shared" si="41"/>
        <v>5.9000000000000163E-2</v>
      </c>
      <c r="EC9" s="23">
        <f t="shared" si="42"/>
        <v>0.30100000000000016</v>
      </c>
      <c r="ED9" s="23" t="str">
        <f t="shared" si="43"/>
        <v/>
      </c>
      <c r="EE9" s="23" t="str">
        <f t="shared" si="44"/>
        <v/>
      </c>
      <c r="EF9" s="23">
        <f t="shared" si="45"/>
        <v>0.16000000000000014</v>
      </c>
      <c r="EG9" s="23">
        <f t="shared" si="46"/>
        <v>0.15899999999999981</v>
      </c>
      <c r="EH9" s="23">
        <f t="shared" si="47"/>
        <v>0.20899999999999963</v>
      </c>
      <c r="EI9" s="23">
        <f t="shared" si="48"/>
        <v>0.33000000000000007</v>
      </c>
      <c r="EJ9" s="23">
        <f t="shared" si="49"/>
        <v>0.48299999999999965</v>
      </c>
      <c r="EK9" s="23">
        <f t="shared" si="50"/>
        <v>0.15500000000000025</v>
      </c>
      <c r="EL9" s="23">
        <f t="shared" si="51"/>
        <v>0.15899999999999981</v>
      </c>
      <c r="EM9" s="23">
        <f t="shared" si="52"/>
        <v>0.57200000000000006</v>
      </c>
      <c r="EN9" s="23">
        <f t="shared" si="53"/>
        <v>0.57800000000000029</v>
      </c>
      <c r="EO9" s="23">
        <f t="shared" si="54"/>
        <v>0.42199999999999971</v>
      </c>
      <c r="EP9" s="23">
        <f t="shared" si="55"/>
        <v>0.58999999999999986</v>
      </c>
      <c r="EQ9" s="23">
        <f t="shared" si="56"/>
        <v>0.58699999999999974</v>
      </c>
      <c r="ER9" s="23">
        <f t="shared" si="57"/>
        <v>0.59100000000000019</v>
      </c>
      <c r="ES9" s="23">
        <f t="shared" si="58"/>
        <v>0.53200000000000003</v>
      </c>
      <c r="ET9" s="23">
        <f t="shared" si="59"/>
        <v>0.53099999999999969</v>
      </c>
      <c r="EU9" s="23">
        <f t="shared" si="60"/>
        <v>0.52000000000000046</v>
      </c>
      <c r="EV9" s="23">
        <f t="shared" si="61"/>
        <v>0.20000000000000018</v>
      </c>
      <c r="EW9" s="23">
        <f t="shared" si="62"/>
        <v>0.33100000000000041</v>
      </c>
      <c r="EX9" s="23">
        <f t="shared" si="63"/>
        <v>0.75900000000000034</v>
      </c>
      <c r="EY9" s="23">
        <f t="shared" si="64"/>
        <v>0.52700000000000014</v>
      </c>
      <c r="EZ9" s="23">
        <f t="shared" si="65"/>
        <v>0.60700000000000021</v>
      </c>
      <c r="FA9" s="23">
        <f t="shared" si="66"/>
        <v>0.67999999999999972</v>
      </c>
      <c r="FB9" s="23">
        <f t="shared" si="67"/>
        <v>0.78099999999999969</v>
      </c>
      <c r="FC9" s="23">
        <f t="shared" si="68"/>
        <v>0.77400000000000002</v>
      </c>
      <c r="FD9" s="23">
        <f t="shared" si="69"/>
        <v>0.7370000000000001</v>
      </c>
      <c r="FE9" s="23">
        <f t="shared" si="70"/>
        <v>0.15500000000000025</v>
      </c>
      <c r="FF9" s="23">
        <f t="shared" si="71"/>
        <v>0.43599999999999994</v>
      </c>
      <c r="FG9" s="23">
        <f t="shared" si="72"/>
        <v>0.38999999999999968</v>
      </c>
      <c r="FH9" s="23">
        <f t="shared" si="73"/>
        <v>0.55799999999999983</v>
      </c>
      <c r="FI9" s="23">
        <f t="shared" si="74"/>
        <v>0.82899999999999974</v>
      </c>
      <c r="FJ9" s="23">
        <f t="shared" si="75"/>
        <v>0.625</v>
      </c>
      <c r="FK9" s="23">
        <f t="shared" si="76"/>
        <v>-0.38900000000000023</v>
      </c>
      <c r="FL9" s="23">
        <f t="shared" si="77"/>
        <v>0.14599999999999991</v>
      </c>
      <c r="FM9" s="23">
        <f t="shared" si="78"/>
        <v>5.7000000000000384E-2</v>
      </c>
      <c r="FN9" s="23">
        <f t="shared" si="79"/>
        <v>0.45000000000000018</v>
      </c>
      <c r="FO9" s="23">
        <f t="shared" si="80"/>
        <v>0.29800000000000004</v>
      </c>
      <c r="FP9" s="23">
        <f t="shared" si="81"/>
        <v>0.40300000000000047</v>
      </c>
      <c r="FQ9" s="23">
        <f t="shared" si="82"/>
        <v>-0.37799099999999974</v>
      </c>
      <c r="FR9" s="23">
        <f t="shared" si="83"/>
        <v>0.11088300000000029</v>
      </c>
      <c r="FS9" s="23">
        <f t="shared" si="84"/>
        <v>1.1757759999999999</v>
      </c>
      <c r="FT9" s="23">
        <f t="shared" si="85"/>
        <v>5.1406000000000063E-2</v>
      </c>
      <c r="FU9" s="23">
        <f t="shared" si="86"/>
        <v>0.19682099999999991</v>
      </c>
      <c r="FV9" s="23">
        <f t="shared" si="87"/>
        <v>1.0960010000000002</v>
      </c>
      <c r="FW9" s="23">
        <f t="shared" si="88"/>
        <v>0.17799999999999994</v>
      </c>
      <c r="FX9" s="23">
        <f t="shared" si="89"/>
        <v>0.17600000000000016</v>
      </c>
      <c r="FY9" s="23">
        <f t="shared" si="90"/>
        <v>0.22599999999999998</v>
      </c>
      <c r="FZ9" s="23">
        <f t="shared" si="91"/>
        <v>0.35099999999999998</v>
      </c>
      <c r="GA9" s="23">
        <f t="shared" si="92"/>
        <v>0.50800000000000001</v>
      </c>
      <c r="GB9" s="23">
        <f t="shared" si="93"/>
        <v>0.18200000000000038</v>
      </c>
      <c r="GC9" s="23">
        <f t="shared" si="94"/>
        <v>0.18700000000000028</v>
      </c>
      <c r="GD9" s="23">
        <f t="shared" si="95"/>
        <v>0.60299999999999976</v>
      </c>
      <c r="GE9" s="23">
        <f t="shared" si="96"/>
        <v>0.61099999999999977</v>
      </c>
      <c r="GF9" s="23">
        <f t="shared" si="97"/>
        <v>0.45199999999999996</v>
      </c>
      <c r="GG9" s="23">
        <f t="shared" si="98"/>
        <v>0.625</v>
      </c>
      <c r="GH9" s="23">
        <f t="shared" si="99"/>
        <v>0.62300000000000022</v>
      </c>
      <c r="GI9" s="23">
        <f t="shared" si="100"/>
        <v>0.62800000000000011</v>
      </c>
      <c r="GJ9" s="23">
        <f t="shared" si="101"/>
        <v>0.55700000000000038</v>
      </c>
      <c r="GK9" s="23">
        <f t="shared" si="102"/>
        <v>0.55499999999999972</v>
      </c>
      <c r="GL9" s="23">
        <f t="shared" si="103"/>
        <v>0.55499999999999972</v>
      </c>
      <c r="GM9" s="23">
        <f t="shared" si="104"/>
        <v>0.21900000000000031</v>
      </c>
      <c r="GN9" s="23">
        <f t="shared" si="105"/>
        <v>0.35400000000000009</v>
      </c>
      <c r="GO9" s="23">
        <f t="shared" si="106"/>
        <v>0.83499999999999996</v>
      </c>
      <c r="GP9" s="23">
        <f t="shared" si="107"/>
        <v>0.56099999999999994</v>
      </c>
      <c r="GQ9" s="23">
        <f t="shared" si="108"/>
        <v>0.65000000000000036</v>
      </c>
      <c r="GR9" s="23">
        <f t="shared" si="109"/>
        <v>0.73099999999999987</v>
      </c>
      <c r="GS9" s="23">
        <f t="shared" si="110"/>
        <v>0.84799999999999986</v>
      </c>
      <c r="GT9" s="23">
        <f t="shared" si="111"/>
        <v>0.83999999999999986</v>
      </c>
      <c r="GU9" s="23">
        <f t="shared" si="112"/>
        <v>0.78699999999999992</v>
      </c>
      <c r="GV9" s="23">
        <f t="shared" si="113"/>
        <v>0.23899999999999988</v>
      </c>
      <c r="GW9" s="23">
        <f t="shared" si="114"/>
        <v>0.49399999999999977</v>
      </c>
      <c r="GX9" s="23">
        <f t="shared" si="115"/>
        <v>0.50600000000000023</v>
      </c>
      <c r="GY9" s="23">
        <f t="shared" si="116"/>
        <v>0.67600000000000016</v>
      </c>
      <c r="GZ9" s="23">
        <f t="shared" si="117"/>
        <v>0.92499999999999982</v>
      </c>
      <c r="HA9" s="23">
        <f t="shared" si="118"/>
        <v>0.76100000000000012</v>
      </c>
      <c r="HB9" s="23">
        <f t="shared" si="119"/>
        <v>-7.8000000000000291E-2</v>
      </c>
      <c r="HC9" s="23">
        <f t="shared" si="120"/>
        <v>0.30999999999999961</v>
      </c>
      <c r="HD9" s="23">
        <f t="shared" si="121"/>
        <v>0.23800000000000043</v>
      </c>
      <c r="HE9" s="23">
        <f t="shared" si="122"/>
        <v>0.47499999999999964</v>
      </c>
      <c r="HF9" s="23">
        <f t="shared" si="123"/>
        <v>0.31899999999999995</v>
      </c>
      <c r="HG9" s="23">
        <f t="shared" si="124"/>
        <v>0.42999999999999972</v>
      </c>
      <c r="HH9" s="23">
        <f t="shared" si="125"/>
        <v>-0.35461600000000004</v>
      </c>
      <c r="HI9" s="23">
        <f t="shared" si="126"/>
        <v>0.13773400000000002</v>
      </c>
      <c r="HJ9" s="23">
        <f t="shared" si="127"/>
        <v>1.213857</v>
      </c>
      <c r="HK9" s="23">
        <f t="shared" si="128"/>
        <v>7.8196000000000154E-2</v>
      </c>
      <c r="HL9" s="23">
        <f t="shared" si="129"/>
        <v>0.22474099999999986</v>
      </c>
      <c r="HM9" s="23">
        <f t="shared" si="130"/>
        <v>1.1357980000000003</v>
      </c>
      <c r="HO9" s="23">
        <f t="shared" si="131"/>
        <v>0.32699999999999996</v>
      </c>
      <c r="HP9" s="23">
        <f t="shared" si="132"/>
        <v>0.28800000000000026</v>
      </c>
      <c r="HQ9" s="23">
        <f t="shared" si="133"/>
        <v>0.76100000000000012</v>
      </c>
      <c r="HR9" s="23" t="str">
        <f t="shared" si="134"/>
        <v/>
      </c>
      <c r="HS9" s="23">
        <f t="shared" si="135"/>
        <v>0.38499999999999979</v>
      </c>
      <c r="HT9" s="23" t="str">
        <f t="shared" si="136"/>
        <v/>
      </c>
      <c r="HU9" s="23">
        <f t="shared" si="137"/>
        <v>0.23500000000000032</v>
      </c>
      <c r="HV9" s="23">
        <f t="shared" si="138"/>
        <v>0.12300000000000022</v>
      </c>
      <c r="HW9" s="23" t="str">
        <f t="shared" si="139"/>
        <v/>
      </c>
      <c r="HX9" s="23" t="str">
        <f t="shared" si="140"/>
        <v/>
      </c>
      <c r="HY9" s="23">
        <f t="shared" si="141"/>
        <v>0.2889999999999997</v>
      </c>
      <c r="HZ9" s="23">
        <f t="shared" si="142"/>
        <v>0.27899999999999991</v>
      </c>
      <c r="IA9" s="23">
        <f t="shared" si="143"/>
        <v>0.28000000000000025</v>
      </c>
      <c r="IB9" s="23">
        <f t="shared" si="144"/>
        <v>5.9000000000000163E-2</v>
      </c>
      <c r="IC9" s="23">
        <f t="shared" si="145"/>
        <v>0.30100000000000016</v>
      </c>
      <c r="ID9" s="23" t="str">
        <f t="shared" si="146"/>
        <v/>
      </c>
      <c r="IE9" s="23" t="str">
        <f t="shared" si="147"/>
        <v/>
      </c>
      <c r="IF9" s="23">
        <f t="shared" si="148"/>
        <v>0.16000000000000014</v>
      </c>
      <c r="IG9" s="23">
        <f t="shared" si="149"/>
        <v>0.15899999999999981</v>
      </c>
      <c r="IH9" s="23">
        <f t="shared" si="150"/>
        <v>0.20899999999999963</v>
      </c>
      <c r="II9" s="23">
        <f t="shared" si="151"/>
        <v>0.33000000000000007</v>
      </c>
      <c r="IJ9" s="23">
        <f t="shared" si="152"/>
        <v>0.48299999999999965</v>
      </c>
      <c r="IK9" s="23">
        <f t="shared" si="153"/>
        <v>0.15500000000000025</v>
      </c>
      <c r="IL9" s="23">
        <f t="shared" si="154"/>
        <v>0.15899999999999981</v>
      </c>
      <c r="IM9" s="23">
        <f t="shared" si="155"/>
        <v>0.57200000000000006</v>
      </c>
      <c r="IN9" s="23">
        <f t="shared" si="156"/>
        <v>0.57800000000000029</v>
      </c>
      <c r="IO9" s="23">
        <f t="shared" si="157"/>
        <v>0.42199999999999971</v>
      </c>
      <c r="IP9" s="23">
        <f t="shared" si="158"/>
        <v>0.58999999999999986</v>
      </c>
      <c r="IQ9" s="23">
        <f t="shared" si="159"/>
        <v>0.58699999999999974</v>
      </c>
      <c r="IR9" s="23">
        <f t="shared" si="160"/>
        <v>0.59100000000000019</v>
      </c>
      <c r="IS9" s="23">
        <f t="shared" si="161"/>
        <v>0.53200000000000003</v>
      </c>
      <c r="IT9" s="23">
        <f t="shared" si="162"/>
        <v>0.53099999999999969</v>
      </c>
      <c r="IU9" s="23">
        <f t="shared" si="163"/>
        <v>0.52000000000000046</v>
      </c>
      <c r="IV9" s="23">
        <f t="shared" si="164"/>
        <v>0.20000000000000018</v>
      </c>
      <c r="IW9" s="23">
        <f t="shared" si="165"/>
        <v>0.33100000000000041</v>
      </c>
      <c r="IX9" s="23">
        <f t="shared" si="166"/>
        <v>0.75900000000000034</v>
      </c>
      <c r="IY9" s="23">
        <f t="shared" si="167"/>
        <v>0.52700000000000014</v>
      </c>
      <c r="IZ9" s="23">
        <f t="shared" si="168"/>
        <v>0.60700000000000021</v>
      </c>
      <c r="JA9" s="23">
        <f t="shared" si="169"/>
        <v>0.67999999999999972</v>
      </c>
      <c r="JB9" s="23">
        <f t="shared" si="170"/>
        <v>0.78099999999999969</v>
      </c>
      <c r="JC9" s="23">
        <f t="shared" si="171"/>
        <v>0.77400000000000002</v>
      </c>
      <c r="JD9" s="23">
        <f t="shared" si="172"/>
        <v>0.7370000000000001</v>
      </c>
      <c r="JE9" s="23">
        <f t="shared" si="173"/>
        <v>0.15500000000000025</v>
      </c>
      <c r="JF9" s="23">
        <f t="shared" si="174"/>
        <v>0.43599999999999994</v>
      </c>
      <c r="JG9" s="23">
        <f t="shared" si="175"/>
        <v>0.38999999999999968</v>
      </c>
      <c r="JH9" s="23">
        <f t="shared" si="176"/>
        <v>0.55799999999999983</v>
      </c>
      <c r="JI9" s="23">
        <f t="shared" si="177"/>
        <v>0.82899999999999974</v>
      </c>
      <c r="JJ9" s="23">
        <f t="shared" si="178"/>
        <v>0.625</v>
      </c>
      <c r="JK9" s="23">
        <f t="shared" si="179"/>
        <v>0.38900000000000023</v>
      </c>
      <c r="JL9" s="23">
        <f t="shared" si="180"/>
        <v>0.14599999999999991</v>
      </c>
      <c r="JM9" s="23">
        <f t="shared" si="181"/>
        <v>5.7000000000000384E-2</v>
      </c>
      <c r="JN9" s="23">
        <f t="shared" si="182"/>
        <v>0.45000000000000018</v>
      </c>
      <c r="JO9" s="23">
        <f t="shared" si="183"/>
        <v>0.29800000000000004</v>
      </c>
      <c r="JP9" s="23">
        <f t="shared" si="184"/>
        <v>0.40300000000000047</v>
      </c>
      <c r="JQ9" s="23">
        <f t="shared" si="185"/>
        <v>0.37799099999999974</v>
      </c>
      <c r="JR9" s="23">
        <f t="shared" si="186"/>
        <v>0.11088300000000029</v>
      </c>
      <c r="JS9" s="23">
        <f t="shared" si="187"/>
        <v>1.1757759999999999</v>
      </c>
      <c r="JT9" s="23">
        <f t="shared" si="188"/>
        <v>5.1406000000000063E-2</v>
      </c>
      <c r="JU9" s="23">
        <f t="shared" si="189"/>
        <v>0.19682099999999991</v>
      </c>
      <c r="JV9" s="23">
        <f t="shared" si="190"/>
        <v>1.0960010000000002</v>
      </c>
      <c r="JW9" s="23">
        <f t="shared" si="191"/>
        <v>0.17799999999999994</v>
      </c>
      <c r="JX9" s="23">
        <f t="shared" si="192"/>
        <v>0.17600000000000016</v>
      </c>
      <c r="JY9" s="23">
        <f t="shared" si="193"/>
        <v>0.22599999999999998</v>
      </c>
      <c r="JZ9" s="23">
        <f t="shared" si="194"/>
        <v>0.35099999999999998</v>
      </c>
      <c r="KA9" s="23">
        <f t="shared" si="195"/>
        <v>0.50800000000000001</v>
      </c>
      <c r="KB9" s="23">
        <f t="shared" si="196"/>
        <v>0.18200000000000038</v>
      </c>
      <c r="KC9" s="23">
        <f t="shared" si="197"/>
        <v>0.18700000000000028</v>
      </c>
      <c r="KD9" s="23">
        <f t="shared" si="198"/>
        <v>0.60299999999999976</v>
      </c>
      <c r="KE9" s="23">
        <f t="shared" si="199"/>
        <v>0.61099999999999977</v>
      </c>
      <c r="KF9" s="23">
        <f t="shared" si="200"/>
        <v>0.45199999999999996</v>
      </c>
      <c r="KG9" s="23">
        <f t="shared" si="201"/>
        <v>0.625</v>
      </c>
      <c r="KH9" s="23">
        <f t="shared" si="202"/>
        <v>0.62300000000000022</v>
      </c>
      <c r="KI9" s="23">
        <f t="shared" si="203"/>
        <v>0.62800000000000011</v>
      </c>
      <c r="KJ9" s="23">
        <f t="shared" si="204"/>
        <v>0.55700000000000038</v>
      </c>
      <c r="KK9" s="23">
        <f t="shared" si="205"/>
        <v>0.55499999999999972</v>
      </c>
      <c r="KL9" s="23">
        <f t="shared" si="206"/>
        <v>0.55499999999999972</v>
      </c>
      <c r="KM9" s="23">
        <f t="shared" si="207"/>
        <v>0.21900000000000031</v>
      </c>
      <c r="KN9" s="23">
        <f t="shared" si="208"/>
        <v>0.35400000000000009</v>
      </c>
      <c r="KO9" s="23">
        <f t="shared" si="209"/>
        <v>0.83499999999999996</v>
      </c>
      <c r="KP9" s="23">
        <f t="shared" si="210"/>
        <v>0.56099999999999994</v>
      </c>
      <c r="KQ9" s="23">
        <f t="shared" si="211"/>
        <v>0.65000000000000036</v>
      </c>
      <c r="KR9" s="23">
        <f t="shared" si="212"/>
        <v>0.73099999999999987</v>
      </c>
      <c r="KS9" s="23">
        <f t="shared" si="213"/>
        <v>0.84799999999999986</v>
      </c>
      <c r="KT9" s="23">
        <f t="shared" si="214"/>
        <v>0.83999999999999986</v>
      </c>
      <c r="KU9" s="23">
        <f t="shared" si="215"/>
        <v>0.78699999999999992</v>
      </c>
      <c r="KV9" s="23">
        <f t="shared" si="216"/>
        <v>0.23899999999999988</v>
      </c>
      <c r="KW9" s="23">
        <f t="shared" si="217"/>
        <v>0.49399999999999977</v>
      </c>
      <c r="KX9" s="23">
        <f t="shared" si="218"/>
        <v>0.50600000000000023</v>
      </c>
      <c r="KY9" s="23">
        <f t="shared" si="219"/>
        <v>0.67600000000000016</v>
      </c>
      <c r="KZ9" s="23">
        <f t="shared" si="220"/>
        <v>0.92499999999999982</v>
      </c>
      <c r="LA9" s="23">
        <f t="shared" si="221"/>
        <v>0.76100000000000012</v>
      </c>
      <c r="LB9" s="23">
        <f t="shared" si="222"/>
        <v>7.8000000000000291E-2</v>
      </c>
      <c r="LC9" s="23">
        <f t="shared" si="223"/>
        <v>0.30999999999999961</v>
      </c>
      <c r="LD9" s="23">
        <f t="shared" si="224"/>
        <v>0.23800000000000043</v>
      </c>
      <c r="LE9" s="23">
        <f t="shared" si="225"/>
        <v>0.47499999999999964</v>
      </c>
      <c r="LF9" s="23">
        <f t="shared" si="226"/>
        <v>0.31899999999999995</v>
      </c>
      <c r="LG9" s="23">
        <f t="shared" si="227"/>
        <v>0.42999999999999972</v>
      </c>
      <c r="LH9" s="23">
        <f t="shared" si="228"/>
        <v>0.35461600000000004</v>
      </c>
      <c r="LI9" s="23">
        <f t="shared" si="229"/>
        <v>0.13773400000000002</v>
      </c>
      <c r="LJ9" s="23">
        <f t="shared" si="230"/>
        <v>1.213857</v>
      </c>
      <c r="LK9" s="23">
        <f t="shared" si="231"/>
        <v>7.8196000000000154E-2</v>
      </c>
      <c r="LL9" s="23">
        <f t="shared" si="232"/>
        <v>0.22474099999999986</v>
      </c>
      <c r="LM9" s="23">
        <f t="shared" si="232"/>
        <v>1.1357980000000003</v>
      </c>
    </row>
    <row r="10" spans="1:325">
      <c r="A10" s="1">
        <f t="shared" si="236"/>
        <v>8</v>
      </c>
      <c r="B10" s="2"/>
      <c r="C10" s="4">
        <v>14</v>
      </c>
      <c r="D10" s="4">
        <f t="shared" si="233"/>
        <v>1016</v>
      </c>
      <c r="E10" s="4" t="s">
        <v>185</v>
      </c>
      <c r="F10" s="4">
        <v>1</v>
      </c>
      <c r="G10" s="4" t="s">
        <v>16</v>
      </c>
      <c r="H10" s="4"/>
      <c r="I10" s="4"/>
      <c r="J10" s="5">
        <v>92.3</v>
      </c>
      <c r="K10" s="67">
        <v>2E-3</v>
      </c>
      <c r="L10" s="103">
        <v>5.3790000000000004</v>
      </c>
      <c r="M10" s="7" t="s">
        <v>415</v>
      </c>
      <c r="N10" s="3" t="s">
        <v>227</v>
      </c>
      <c r="O10" s="23">
        <v>5.3620000000000001</v>
      </c>
      <c r="P10" s="23">
        <v>5.2480000000000002</v>
      </c>
      <c r="Q10" s="23">
        <v>5.7729999999999997</v>
      </c>
      <c r="R10" s="45"/>
      <c r="S10" s="23">
        <v>5.423</v>
      </c>
      <c r="T10" s="45"/>
      <c r="U10" s="23">
        <v>5.4080000000000004</v>
      </c>
      <c r="V10" s="45"/>
      <c r="W10" s="45"/>
      <c r="X10" s="45"/>
      <c r="Y10" s="23">
        <v>5.5570000000000004</v>
      </c>
      <c r="Z10" s="23">
        <v>5.5030000000000001</v>
      </c>
      <c r="AA10" s="23">
        <v>5.4169999999999998</v>
      </c>
      <c r="AB10" s="23">
        <v>5.4509999999999996</v>
      </c>
      <c r="AC10" s="23">
        <v>5.3209999999999997</v>
      </c>
      <c r="AD10" s="23">
        <v>5.1950000000000003</v>
      </c>
      <c r="AE10" s="23">
        <f t="shared" si="234"/>
        <v>5.258</v>
      </c>
      <c r="AF10" s="107">
        <v>4.9640000000000004</v>
      </c>
      <c r="AG10" s="107">
        <v>5.1260000000000003</v>
      </c>
      <c r="AH10" s="107">
        <v>4.9180000000000001</v>
      </c>
      <c r="AI10" s="107">
        <v>5.1680000000000001</v>
      </c>
      <c r="AJ10" s="107">
        <v>5.5380000000000003</v>
      </c>
      <c r="AK10" s="107">
        <v>4.1429999999999998</v>
      </c>
      <c r="AL10" s="107">
        <v>4.1790000000000003</v>
      </c>
      <c r="AM10" s="107">
        <v>5.0830000000000002</v>
      </c>
      <c r="AN10" s="107">
        <v>5.4539999999999997</v>
      </c>
      <c r="AO10" s="107">
        <v>5.8849999999999998</v>
      </c>
      <c r="AP10" s="107">
        <v>4.7089999999999996</v>
      </c>
      <c r="AQ10" s="107">
        <v>5.2119999999999997</v>
      </c>
      <c r="AR10" s="107">
        <v>5.24</v>
      </c>
      <c r="AS10" s="107">
        <v>5.5990000000000002</v>
      </c>
      <c r="AT10" s="107">
        <v>5.5949999999999998</v>
      </c>
      <c r="AU10" s="107">
        <v>5.3460000000000001</v>
      </c>
      <c r="AV10" s="107">
        <v>4.9349999999999996</v>
      </c>
      <c r="AW10" s="107">
        <v>5.0579999999999998</v>
      </c>
      <c r="AX10" s="107">
        <v>5.5960000000000001</v>
      </c>
      <c r="AY10" s="107">
        <v>5.6219999999999999</v>
      </c>
      <c r="AZ10" s="107">
        <v>5.2110000000000003</v>
      </c>
      <c r="BA10" s="107">
        <v>5.9870000000000001</v>
      </c>
      <c r="BB10" s="107">
        <v>6.0810000000000004</v>
      </c>
      <c r="BC10" s="107">
        <v>6.0389999999999997</v>
      </c>
      <c r="BD10" s="107">
        <v>4.8890000000000002</v>
      </c>
      <c r="BE10" s="107">
        <v>5.0650000000000004</v>
      </c>
      <c r="BF10" s="107">
        <v>5.3970000000000002</v>
      </c>
      <c r="BG10" s="107">
        <v>5.4820000000000002</v>
      </c>
      <c r="BH10" s="107">
        <v>5.5529999999999999</v>
      </c>
      <c r="BI10" s="107">
        <v>5.984</v>
      </c>
      <c r="BJ10" s="107">
        <v>5.7949999999999999</v>
      </c>
      <c r="BK10" s="107">
        <v>5.4950000000000001</v>
      </c>
      <c r="BL10" s="107">
        <v>5.6349999999999998</v>
      </c>
      <c r="BM10" s="107">
        <v>5.7210000000000001</v>
      </c>
      <c r="BN10" s="107">
        <v>5.718</v>
      </c>
      <c r="BO10" s="107">
        <v>5.4669999999999996</v>
      </c>
      <c r="BP10" s="107">
        <v>5.2869999999999999</v>
      </c>
      <c r="BQ10" s="91">
        <v>4.8288380000000002</v>
      </c>
      <c r="BR10" s="91">
        <v>5.1520409999999996</v>
      </c>
      <c r="BS10" s="91">
        <v>5.8461550000000004</v>
      </c>
      <c r="BT10" s="91">
        <v>5.0258890000000003</v>
      </c>
      <c r="BU10" s="91">
        <v>5.1980360000000001</v>
      </c>
      <c r="BV10" s="91">
        <v>5.8195540000000001</v>
      </c>
      <c r="BW10" s="109">
        <v>4.9649999999999999</v>
      </c>
      <c r="BX10" s="109">
        <v>5.1269999999999998</v>
      </c>
      <c r="BY10" s="109">
        <v>4.9189999999999996</v>
      </c>
      <c r="BZ10" s="109">
        <v>5.1680000000000001</v>
      </c>
      <c r="CA10" s="109">
        <v>5.54</v>
      </c>
      <c r="CB10" s="109">
        <v>4.149</v>
      </c>
      <c r="CC10" s="109">
        <v>4.1820000000000004</v>
      </c>
      <c r="CD10" s="109">
        <v>5.0860000000000003</v>
      </c>
      <c r="CE10" s="109">
        <v>5.4569999999999999</v>
      </c>
      <c r="CF10" s="109">
        <v>5.8890000000000002</v>
      </c>
      <c r="CG10" s="109">
        <v>4.7140000000000004</v>
      </c>
      <c r="CH10" s="109">
        <v>5.2149999999999999</v>
      </c>
      <c r="CI10" s="109">
        <v>5.242</v>
      </c>
      <c r="CJ10" s="109">
        <v>5.601</v>
      </c>
      <c r="CK10" s="109">
        <v>5.5970000000000004</v>
      </c>
      <c r="CL10" s="109">
        <v>5.3470000000000004</v>
      </c>
      <c r="CM10" s="109">
        <v>4.9359999999999999</v>
      </c>
      <c r="CN10" s="109">
        <v>5.0599999999999996</v>
      </c>
      <c r="CO10" s="109">
        <v>5.5979999999999999</v>
      </c>
      <c r="CP10" s="109">
        <v>5.6239999999999997</v>
      </c>
      <c r="CQ10" s="109">
        <v>5.2130000000000001</v>
      </c>
      <c r="CR10" s="109">
        <v>5.9889999999999999</v>
      </c>
      <c r="CS10" s="109">
        <v>6.0830000000000002</v>
      </c>
      <c r="CT10" s="109">
        <v>6.0410000000000004</v>
      </c>
      <c r="CU10" s="109">
        <v>4.8949999999999996</v>
      </c>
      <c r="CV10" s="109">
        <v>5.07</v>
      </c>
      <c r="CW10" s="109">
        <v>5.4009999999999998</v>
      </c>
      <c r="CX10" s="109">
        <v>5.4870000000000001</v>
      </c>
      <c r="CY10" s="109">
        <v>5.556</v>
      </c>
      <c r="CZ10" s="109">
        <v>5.9870000000000001</v>
      </c>
      <c r="DA10" s="109">
        <v>5.7990000000000004</v>
      </c>
      <c r="DB10" s="109">
        <v>5.4980000000000002</v>
      </c>
      <c r="DC10" s="109">
        <v>5.6379999999999999</v>
      </c>
      <c r="DD10" s="109">
        <v>5.7249999999999996</v>
      </c>
      <c r="DE10" s="109">
        <v>5.7190000000000003</v>
      </c>
      <c r="DF10" s="109">
        <v>5.468</v>
      </c>
      <c r="DG10" s="109">
        <v>5.2880000000000003</v>
      </c>
      <c r="DH10" s="119">
        <v>4.8305749999999996</v>
      </c>
      <c r="DI10" s="119">
        <v>5.1533620000000004</v>
      </c>
      <c r="DJ10" s="119">
        <v>5.846749</v>
      </c>
      <c r="DK10" s="119">
        <v>5.0279059999999998</v>
      </c>
      <c r="DL10" s="119">
        <v>5.1993819999999999</v>
      </c>
      <c r="DM10" s="119">
        <v>5.8201210000000003</v>
      </c>
      <c r="DO10" s="23">
        <f t="shared" si="235"/>
        <v>-1.7000000000000348E-2</v>
      </c>
      <c r="DP10" s="23">
        <f t="shared" si="29"/>
        <v>-0.13100000000000023</v>
      </c>
      <c r="DQ10" s="23">
        <f t="shared" si="30"/>
        <v>0.39399999999999924</v>
      </c>
      <c r="DR10" s="23" t="str">
        <f t="shared" si="31"/>
        <v/>
      </c>
      <c r="DS10" s="23">
        <f t="shared" si="32"/>
        <v>4.3999999999999595E-2</v>
      </c>
      <c r="DT10" s="23" t="str">
        <f t="shared" si="33"/>
        <v/>
      </c>
      <c r="DU10" s="23">
        <f t="shared" si="34"/>
        <v>2.8999999999999915E-2</v>
      </c>
      <c r="DV10" s="23" t="str">
        <f t="shared" si="35"/>
        <v/>
      </c>
      <c r="DW10" s="23" t="str">
        <f t="shared" si="36"/>
        <v/>
      </c>
      <c r="DX10" s="23" t="str">
        <f t="shared" si="37"/>
        <v/>
      </c>
      <c r="DY10" s="23">
        <f t="shared" si="38"/>
        <v>0.17799999999999994</v>
      </c>
      <c r="DZ10" s="23">
        <f t="shared" si="39"/>
        <v>0.12399999999999967</v>
      </c>
      <c r="EA10" s="23">
        <f t="shared" si="40"/>
        <v>3.7999999999999368E-2</v>
      </c>
      <c r="EB10" s="23">
        <f t="shared" si="41"/>
        <v>7.1999999999999176E-2</v>
      </c>
      <c r="EC10" s="23">
        <f t="shared" si="42"/>
        <v>-5.8000000000000718E-2</v>
      </c>
      <c r="ED10" s="23">
        <f t="shared" si="43"/>
        <v>-0.18400000000000016</v>
      </c>
      <c r="EE10" s="23">
        <f t="shared" si="44"/>
        <v>-0.12100000000000044</v>
      </c>
      <c r="EF10" s="23">
        <f t="shared" si="45"/>
        <v>-0.41500000000000004</v>
      </c>
      <c r="EG10" s="23">
        <f t="shared" si="46"/>
        <v>-0.25300000000000011</v>
      </c>
      <c r="EH10" s="23">
        <f t="shared" si="47"/>
        <v>-0.4610000000000003</v>
      </c>
      <c r="EI10" s="23">
        <f t="shared" si="48"/>
        <v>-0.2110000000000003</v>
      </c>
      <c r="EJ10" s="23">
        <f t="shared" si="49"/>
        <v>0.15899999999999981</v>
      </c>
      <c r="EK10" s="23">
        <f t="shared" si="50"/>
        <v>-1.2360000000000007</v>
      </c>
      <c r="EL10" s="23">
        <f t="shared" si="51"/>
        <v>-1.2000000000000002</v>
      </c>
      <c r="EM10" s="23">
        <f t="shared" si="52"/>
        <v>-0.29600000000000026</v>
      </c>
      <c r="EN10" s="23">
        <f t="shared" si="53"/>
        <v>7.4999999999999289E-2</v>
      </c>
      <c r="EO10" s="23">
        <f t="shared" si="54"/>
        <v>0.50599999999999934</v>
      </c>
      <c r="EP10" s="23">
        <f t="shared" si="55"/>
        <v>-0.67000000000000082</v>
      </c>
      <c r="EQ10" s="23">
        <f t="shared" si="56"/>
        <v>-0.1670000000000007</v>
      </c>
      <c r="ER10" s="23">
        <f t="shared" si="57"/>
        <v>-0.13900000000000023</v>
      </c>
      <c r="ES10" s="23">
        <f t="shared" si="58"/>
        <v>0.21999999999999975</v>
      </c>
      <c r="ET10" s="23">
        <f t="shared" si="59"/>
        <v>0.2159999999999993</v>
      </c>
      <c r="EU10" s="23">
        <f t="shared" si="60"/>
        <v>-3.3000000000000362E-2</v>
      </c>
      <c r="EV10" s="23">
        <f t="shared" si="61"/>
        <v>-0.44400000000000084</v>
      </c>
      <c r="EW10" s="23">
        <f t="shared" si="62"/>
        <v>-0.32100000000000062</v>
      </c>
      <c r="EX10" s="23">
        <f t="shared" si="63"/>
        <v>0.21699999999999964</v>
      </c>
      <c r="EY10" s="23">
        <f t="shared" si="64"/>
        <v>0.24299999999999944</v>
      </c>
      <c r="EZ10" s="23">
        <f t="shared" si="65"/>
        <v>-0.16800000000000015</v>
      </c>
      <c r="FA10" s="23">
        <f t="shared" si="66"/>
        <v>0.60799999999999965</v>
      </c>
      <c r="FB10" s="23">
        <f t="shared" si="67"/>
        <v>0.70199999999999996</v>
      </c>
      <c r="FC10" s="23">
        <f t="shared" si="68"/>
        <v>0.65999999999999925</v>
      </c>
      <c r="FD10" s="23">
        <f t="shared" si="69"/>
        <v>-0.49000000000000021</v>
      </c>
      <c r="FE10" s="23">
        <f t="shared" si="70"/>
        <v>-0.31400000000000006</v>
      </c>
      <c r="FF10" s="23">
        <f t="shared" si="71"/>
        <v>1.7999999999999794E-2</v>
      </c>
      <c r="FG10" s="23">
        <f t="shared" si="72"/>
        <v>0.10299999999999976</v>
      </c>
      <c r="FH10" s="23">
        <f t="shared" si="73"/>
        <v>0.17399999999999949</v>
      </c>
      <c r="FI10" s="23">
        <f t="shared" si="74"/>
        <v>0.60499999999999954</v>
      </c>
      <c r="FJ10" s="23">
        <f t="shared" si="75"/>
        <v>0.41599999999999948</v>
      </c>
      <c r="FK10" s="23">
        <f t="shared" si="76"/>
        <v>0.11599999999999966</v>
      </c>
      <c r="FL10" s="23">
        <f t="shared" si="77"/>
        <v>0.25599999999999934</v>
      </c>
      <c r="FM10" s="23">
        <f t="shared" si="78"/>
        <v>0.34199999999999964</v>
      </c>
      <c r="FN10" s="23">
        <f t="shared" si="79"/>
        <v>0.33899999999999952</v>
      </c>
      <c r="FO10" s="23">
        <f t="shared" si="80"/>
        <v>8.799999999999919E-2</v>
      </c>
      <c r="FP10" s="23">
        <f t="shared" si="81"/>
        <v>-9.2000000000000526E-2</v>
      </c>
      <c r="FQ10" s="23">
        <f t="shared" si="82"/>
        <v>-0.55016200000000026</v>
      </c>
      <c r="FR10" s="23">
        <f t="shared" si="83"/>
        <v>-0.2269590000000008</v>
      </c>
      <c r="FS10" s="23">
        <f t="shared" si="84"/>
        <v>0.46715499999999999</v>
      </c>
      <c r="FT10" s="23">
        <f t="shared" si="85"/>
        <v>-0.35311100000000017</v>
      </c>
      <c r="FU10" s="23">
        <f t="shared" si="86"/>
        <v>-0.18096400000000035</v>
      </c>
      <c r="FV10" s="23">
        <f t="shared" si="87"/>
        <v>0.44055399999999967</v>
      </c>
      <c r="FW10" s="23">
        <f t="shared" si="88"/>
        <v>-0.41400000000000059</v>
      </c>
      <c r="FX10" s="23">
        <f t="shared" si="89"/>
        <v>-0.25200000000000067</v>
      </c>
      <c r="FY10" s="23">
        <f t="shared" si="90"/>
        <v>-0.46000000000000085</v>
      </c>
      <c r="FZ10" s="23">
        <f t="shared" si="91"/>
        <v>-0.2110000000000003</v>
      </c>
      <c r="GA10" s="23">
        <f t="shared" si="92"/>
        <v>0.16099999999999959</v>
      </c>
      <c r="GB10" s="23">
        <f t="shared" si="93"/>
        <v>-1.2300000000000004</v>
      </c>
      <c r="GC10" s="23">
        <f t="shared" si="94"/>
        <v>-1.1970000000000001</v>
      </c>
      <c r="GD10" s="23">
        <f t="shared" si="95"/>
        <v>-0.29300000000000015</v>
      </c>
      <c r="GE10" s="23">
        <f t="shared" si="96"/>
        <v>7.7999999999999403E-2</v>
      </c>
      <c r="GF10" s="23">
        <f t="shared" si="97"/>
        <v>0.50999999999999979</v>
      </c>
      <c r="GG10" s="23">
        <f t="shared" si="98"/>
        <v>-0.66500000000000004</v>
      </c>
      <c r="GH10" s="23">
        <f t="shared" si="99"/>
        <v>-0.16400000000000059</v>
      </c>
      <c r="GI10" s="23">
        <f t="shared" si="100"/>
        <v>-0.13700000000000045</v>
      </c>
      <c r="GJ10" s="23">
        <f t="shared" si="101"/>
        <v>0.22199999999999953</v>
      </c>
      <c r="GK10" s="23">
        <f t="shared" si="102"/>
        <v>0.21799999999999997</v>
      </c>
      <c r="GL10" s="23">
        <f t="shared" si="103"/>
        <v>-3.2000000000000028E-2</v>
      </c>
      <c r="GM10" s="23">
        <f t="shared" si="104"/>
        <v>-0.4430000000000005</v>
      </c>
      <c r="GN10" s="23">
        <f t="shared" si="105"/>
        <v>-0.31900000000000084</v>
      </c>
      <c r="GO10" s="23">
        <f t="shared" si="106"/>
        <v>0.21899999999999942</v>
      </c>
      <c r="GP10" s="23">
        <f t="shared" si="107"/>
        <v>0.24499999999999922</v>
      </c>
      <c r="GQ10" s="23">
        <f t="shared" si="108"/>
        <v>-0.16600000000000037</v>
      </c>
      <c r="GR10" s="23">
        <f t="shared" si="109"/>
        <v>0.60999999999999943</v>
      </c>
      <c r="GS10" s="23">
        <f t="shared" si="110"/>
        <v>0.70399999999999974</v>
      </c>
      <c r="GT10" s="23">
        <f t="shared" si="111"/>
        <v>0.66199999999999992</v>
      </c>
      <c r="GU10" s="23">
        <f t="shared" si="112"/>
        <v>-0.48400000000000087</v>
      </c>
      <c r="GV10" s="23">
        <f t="shared" si="113"/>
        <v>-0.30900000000000016</v>
      </c>
      <c r="GW10" s="23">
        <f t="shared" si="114"/>
        <v>2.1999999999999353E-2</v>
      </c>
      <c r="GX10" s="23">
        <f t="shared" si="115"/>
        <v>0.10799999999999965</v>
      </c>
      <c r="GY10" s="23">
        <f t="shared" si="116"/>
        <v>0.1769999999999996</v>
      </c>
      <c r="GZ10" s="23">
        <f t="shared" si="117"/>
        <v>0.60799999999999965</v>
      </c>
      <c r="HA10" s="23">
        <f t="shared" si="118"/>
        <v>0.41999999999999993</v>
      </c>
      <c r="HB10" s="23">
        <f t="shared" si="119"/>
        <v>0.11899999999999977</v>
      </c>
      <c r="HC10" s="23">
        <f t="shared" si="120"/>
        <v>0.25899999999999945</v>
      </c>
      <c r="HD10" s="23">
        <f t="shared" si="121"/>
        <v>0.3459999999999992</v>
      </c>
      <c r="HE10" s="23">
        <f t="shared" si="122"/>
        <v>0.33999999999999986</v>
      </c>
      <c r="HF10" s="23">
        <f t="shared" si="123"/>
        <v>8.8999999999999524E-2</v>
      </c>
      <c r="HG10" s="23">
        <f t="shared" si="124"/>
        <v>-9.1000000000000192E-2</v>
      </c>
      <c r="HH10" s="23">
        <f t="shared" si="125"/>
        <v>-0.54842500000000083</v>
      </c>
      <c r="HI10" s="23">
        <f t="shared" si="126"/>
        <v>-0.22563800000000001</v>
      </c>
      <c r="HJ10" s="23">
        <f t="shared" si="127"/>
        <v>0.46774899999999953</v>
      </c>
      <c r="HK10" s="23">
        <f t="shared" si="128"/>
        <v>-0.35109400000000068</v>
      </c>
      <c r="HL10" s="23">
        <f t="shared" si="129"/>
        <v>-0.1796180000000005</v>
      </c>
      <c r="HM10" s="23">
        <f t="shared" si="130"/>
        <v>0.44112099999999987</v>
      </c>
      <c r="HO10" s="23">
        <f t="shared" si="131"/>
        <v>1.7000000000000348E-2</v>
      </c>
      <c r="HP10" s="23">
        <f t="shared" si="132"/>
        <v>0.13100000000000023</v>
      </c>
      <c r="HQ10" s="23">
        <f t="shared" si="133"/>
        <v>0.39399999999999924</v>
      </c>
      <c r="HR10" s="23" t="str">
        <f t="shared" si="134"/>
        <v/>
      </c>
      <c r="HS10" s="23">
        <f t="shared" si="135"/>
        <v>4.3999999999999595E-2</v>
      </c>
      <c r="HT10" s="23" t="str">
        <f t="shared" si="136"/>
        <v/>
      </c>
      <c r="HU10" s="23">
        <f t="shared" si="137"/>
        <v>2.8999999999999915E-2</v>
      </c>
      <c r="HV10" s="23" t="str">
        <f t="shared" si="138"/>
        <v/>
      </c>
      <c r="HW10" s="23" t="str">
        <f t="shared" si="139"/>
        <v/>
      </c>
      <c r="HX10" s="23" t="str">
        <f t="shared" si="140"/>
        <v/>
      </c>
      <c r="HY10" s="23">
        <f t="shared" si="141"/>
        <v>0.17799999999999994</v>
      </c>
      <c r="HZ10" s="23">
        <f t="shared" si="142"/>
        <v>0.12399999999999967</v>
      </c>
      <c r="IA10" s="23">
        <f t="shared" si="143"/>
        <v>3.7999999999999368E-2</v>
      </c>
      <c r="IB10" s="23">
        <f t="shared" si="144"/>
        <v>7.1999999999999176E-2</v>
      </c>
      <c r="IC10" s="23">
        <f t="shared" si="145"/>
        <v>5.8000000000000718E-2</v>
      </c>
      <c r="ID10" s="23">
        <f t="shared" si="146"/>
        <v>0.18400000000000016</v>
      </c>
      <c r="IE10" s="23">
        <f t="shared" si="147"/>
        <v>0.12100000000000044</v>
      </c>
      <c r="IF10" s="23">
        <f t="shared" si="148"/>
        <v>0.41500000000000004</v>
      </c>
      <c r="IG10" s="23">
        <f t="shared" si="149"/>
        <v>0.25300000000000011</v>
      </c>
      <c r="IH10" s="23">
        <f t="shared" si="150"/>
        <v>0.4610000000000003</v>
      </c>
      <c r="II10" s="23">
        <f t="shared" si="151"/>
        <v>0.2110000000000003</v>
      </c>
      <c r="IJ10" s="23">
        <f t="shared" si="152"/>
        <v>0.15899999999999981</v>
      </c>
      <c r="IK10" s="23">
        <f t="shared" si="153"/>
        <v>1.2360000000000007</v>
      </c>
      <c r="IL10" s="23">
        <f t="shared" si="154"/>
        <v>1.2000000000000002</v>
      </c>
      <c r="IM10" s="23">
        <f t="shared" si="155"/>
        <v>0.29600000000000026</v>
      </c>
      <c r="IN10" s="23">
        <f t="shared" si="156"/>
        <v>7.4999999999999289E-2</v>
      </c>
      <c r="IO10" s="23">
        <f t="shared" si="157"/>
        <v>0.50599999999999934</v>
      </c>
      <c r="IP10" s="23">
        <f t="shared" si="158"/>
        <v>0.67000000000000082</v>
      </c>
      <c r="IQ10" s="23">
        <f t="shared" si="159"/>
        <v>0.1670000000000007</v>
      </c>
      <c r="IR10" s="23">
        <f t="shared" si="160"/>
        <v>0.13900000000000023</v>
      </c>
      <c r="IS10" s="23">
        <f t="shared" si="161"/>
        <v>0.21999999999999975</v>
      </c>
      <c r="IT10" s="23">
        <f t="shared" si="162"/>
        <v>0.2159999999999993</v>
      </c>
      <c r="IU10" s="23">
        <f t="shared" si="163"/>
        <v>3.3000000000000362E-2</v>
      </c>
      <c r="IV10" s="23">
        <f t="shared" si="164"/>
        <v>0.44400000000000084</v>
      </c>
      <c r="IW10" s="23">
        <f t="shared" si="165"/>
        <v>0.32100000000000062</v>
      </c>
      <c r="IX10" s="23">
        <f t="shared" si="166"/>
        <v>0.21699999999999964</v>
      </c>
      <c r="IY10" s="23">
        <f t="shared" si="167"/>
        <v>0.24299999999999944</v>
      </c>
      <c r="IZ10" s="23">
        <f t="shared" si="168"/>
        <v>0.16800000000000015</v>
      </c>
      <c r="JA10" s="23">
        <f t="shared" si="169"/>
        <v>0.60799999999999965</v>
      </c>
      <c r="JB10" s="23">
        <f t="shared" si="170"/>
        <v>0.70199999999999996</v>
      </c>
      <c r="JC10" s="23">
        <f t="shared" si="171"/>
        <v>0.65999999999999925</v>
      </c>
      <c r="JD10" s="23">
        <f t="shared" si="172"/>
        <v>0.49000000000000021</v>
      </c>
      <c r="JE10" s="23">
        <f t="shared" si="173"/>
        <v>0.31400000000000006</v>
      </c>
      <c r="JF10" s="23">
        <f t="shared" si="174"/>
        <v>1.7999999999999794E-2</v>
      </c>
      <c r="JG10" s="23">
        <f t="shared" si="175"/>
        <v>0.10299999999999976</v>
      </c>
      <c r="JH10" s="23">
        <f t="shared" si="176"/>
        <v>0.17399999999999949</v>
      </c>
      <c r="JI10" s="23">
        <f t="shared" si="177"/>
        <v>0.60499999999999954</v>
      </c>
      <c r="JJ10" s="23">
        <f t="shared" si="178"/>
        <v>0.41599999999999948</v>
      </c>
      <c r="JK10" s="23">
        <f t="shared" si="179"/>
        <v>0.11599999999999966</v>
      </c>
      <c r="JL10" s="23">
        <f t="shared" si="180"/>
        <v>0.25599999999999934</v>
      </c>
      <c r="JM10" s="23">
        <f t="shared" si="181"/>
        <v>0.34199999999999964</v>
      </c>
      <c r="JN10" s="23">
        <f t="shared" si="182"/>
        <v>0.33899999999999952</v>
      </c>
      <c r="JO10" s="23">
        <f t="shared" si="183"/>
        <v>8.799999999999919E-2</v>
      </c>
      <c r="JP10" s="23">
        <f t="shared" si="184"/>
        <v>9.2000000000000526E-2</v>
      </c>
      <c r="JQ10" s="23">
        <f t="shared" si="185"/>
        <v>0.55016200000000026</v>
      </c>
      <c r="JR10" s="23">
        <f t="shared" si="186"/>
        <v>0.2269590000000008</v>
      </c>
      <c r="JS10" s="23">
        <f t="shared" si="187"/>
        <v>0.46715499999999999</v>
      </c>
      <c r="JT10" s="23">
        <f t="shared" si="188"/>
        <v>0.35311100000000017</v>
      </c>
      <c r="JU10" s="23">
        <f t="shared" si="189"/>
        <v>0.18096400000000035</v>
      </c>
      <c r="JV10" s="23">
        <f t="shared" si="190"/>
        <v>0.44055399999999967</v>
      </c>
      <c r="JW10" s="23">
        <f t="shared" si="191"/>
        <v>0.41400000000000059</v>
      </c>
      <c r="JX10" s="23">
        <f t="shared" si="192"/>
        <v>0.25200000000000067</v>
      </c>
      <c r="JY10" s="23">
        <f t="shared" si="193"/>
        <v>0.46000000000000085</v>
      </c>
      <c r="JZ10" s="23">
        <f t="shared" si="194"/>
        <v>0.2110000000000003</v>
      </c>
      <c r="KA10" s="23">
        <f t="shared" si="195"/>
        <v>0.16099999999999959</v>
      </c>
      <c r="KB10" s="23">
        <f t="shared" si="196"/>
        <v>1.2300000000000004</v>
      </c>
      <c r="KC10" s="23">
        <f t="shared" si="197"/>
        <v>1.1970000000000001</v>
      </c>
      <c r="KD10" s="23">
        <f t="shared" si="198"/>
        <v>0.29300000000000015</v>
      </c>
      <c r="KE10" s="23">
        <f t="shared" si="199"/>
        <v>7.7999999999999403E-2</v>
      </c>
      <c r="KF10" s="23">
        <f t="shared" si="200"/>
        <v>0.50999999999999979</v>
      </c>
      <c r="KG10" s="23">
        <f t="shared" si="201"/>
        <v>0.66500000000000004</v>
      </c>
      <c r="KH10" s="23">
        <f t="shared" si="202"/>
        <v>0.16400000000000059</v>
      </c>
      <c r="KI10" s="23">
        <f t="shared" si="203"/>
        <v>0.13700000000000045</v>
      </c>
      <c r="KJ10" s="23">
        <f t="shared" si="204"/>
        <v>0.22199999999999953</v>
      </c>
      <c r="KK10" s="23">
        <f t="shared" si="205"/>
        <v>0.21799999999999997</v>
      </c>
      <c r="KL10" s="23">
        <f t="shared" si="206"/>
        <v>3.2000000000000028E-2</v>
      </c>
      <c r="KM10" s="23">
        <f t="shared" si="207"/>
        <v>0.4430000000000005</v>
      </c>
      <c r="KN10" s="23">
        <f t="shared" si="208"/>
        <v>0.31900000000000084</v>
      </c>
      <c r="KO10" s="23">
        <f t="shared" si="209"/>
        <v>0.21899999999999942</v>
      </c>
      <c r="KP10" s="23">
        <f t="shared" si="210"/>
        <v>0.24499999999999922</v>
      </c>
      <c r="KQ10" s="23">
        <f t="shared" si="211"/>
        <v>0.16600000000000037</v>
      </c>
      <c r="KR10" s="23">
        <f t="shared" si="212"/>
        <v>0.60999999999999943</v>
      </c>
      <c r="KS10" s="23">
        <f t="shared" si="213"/>
        <v>0.70399999999999974</v>
      </c>
      <c r="KT10" s="23">
        <f t="shared" si="214"/>
        <v>0.66199999999999992</v>
      </c>
      <c r="KU10" s="23">
        <f t="shared" si="215"/>
        <v>0.48400000000000087</v>
      </c>
      <c r="KV10" s="23">
        <f t="shared" si="216"/>
        <v>0.30900000000000016</v>
      </c>
      <c r="KW10" s="23">
        <f t="shared" si="217"/>
        <v>2.1999999999999353E-2</v>
      </c>
      <c r="KX10" s="23">
        <f t="shared" si="218"/>
        <v>0.10799999999999965</v>
      </c>
      <c r="KY10" s="23">
        <f t="shared" si="219"/>
        <v>0.1769999999999996</v>
      </c>
      <c r="KZ10" s="23">
        <f t="shared" si="220"/>
        <v>0.60799999999999965</v>
      </c>
      <c r="LA10" s="23">
        <f t="shared" si="221"/>
        <v>0.41999999999999993</v>
      </c>
      <c r="LB10" s="23">
        <f t="shared" si="222"/>
        <v>0.11899999999999977</v>
      </c>
      <c r="LC10" s="23">
        <f t="shared" si="223"/>
        <v>0.25899999999999945</v>
      </c>
      <c r="LD10" s="23">
        <f t="shared" si="224"/>
        <v>0.3459999999999992</v>
      </c>
      <c r="LE10" s="23">
        <f t="shared" si="225"/>
        <v>0.33999999999999986</v>
      </c>
      <c r="LF10" s="23">
        <f t="shared" si="226"/>
        <v>8.8999999999999524E-2</v>
      </c>
      <c r="LG10" s="23">
        <f t="shared" si="227"/>
        <v>9.1000000000000192E-2</v>
      </c>
      <c r="LH10" s="23">
        <f t="shared" si="228"/>
        <v>0.54842500000000083</v>
      </c>
      <c r="LI10" s="23">
        <f t="shared" si="229"/>
        <v>0.22563800000000001</v>
      </c>
      <c r="LJ10" s="23">
        <f t="shared" si="230"/>
        <v>0.46774899999999953</v>
      </c>
      <c r="LK10" s="23">
        <f t="shared" si="231"/>
        <v>0.35109400000000068</v>
      </c>
      <c r="LL10" s="23">
        <f t="shared" si="232"/>
        <v>0.1796180000000005</v>
      </c>
      <c r="LM10" s="23">
        <f t="shared" si="232"/>
        <v>0.44112099999999987</v>
      </c>
    </row>
    <row r="11" spans="1:325">
      <c r="A11" s="1">
        <f t="shared" si="236"/>
        <v>9</v>
      </c>
      <c r="B11" s="2"/>
      <c r="C11" s="4">
        <v>14</v>
      </c>
      <c r="D11" s="4">
        <f t="shared" si="233"/>
        <v>1016</v>
      </c>
      <c r="E11" s="4" t="s">
        <v>171</v>
      </c>
      <c r="F11" s="4">
        <v>1</v>
      </c>
      <c r="G11" s="4" t="s">
        <v>16</v>
      </c>
      <c r="H11" s="4"/>
      <c r="I11" s="4"/>
      <c r="J11" s="5">
        <v>92.1</v>
      </c>
      <c r="K11" s="72"/>
      <c r="L11" s="103">
        <v>5.431</v>
      </c>
      <c r="M11" s="7" t="s">
        <v>180</v>
      </c>
      <c r="N11" s="3" t="s">
        <v>227</v>
      </c>
      <c r="O11" s="23">
        <v>5.444</v>
      </c>
      <c r="P11" s="23">
        <v>5.319</v>
      </c>
      <c r="Q11" s="6">
        <v>5.8410000000000002</v>
      </c>
      <c r="R11" s="45"/>
      <c r="S11" s="6">
        <v>5.5110000000000001</v>
      </c>
      <c r="T11" s="45"/>
      <c r="U11" s="23">
        <v>5.4829999999999997</v>
      </c>
      <c r="V11" s="23">
        <v>5.4630000000000001</v>
      </c>
      <c r="W11" s="45"/>
      <c r="X11" s="45"/>
      <c r="Y11" s="23">
        <v>5.625</v>
      </c>
      <c r="Z11" s="23">
        <v>5.57</v>
      </c>
      <c r="AA11" s="23">
        <v>5.4870000000000001</v>
      </c>
      <c r="AB11" s="23">
        <v>5.5090000000000003</v>
      </c>
      <c r="AC11" s="6">
        <v>5.3860000000000001</v>
      </c>
      <c r="AD11" s="23">
        <v>5.274</v>
      </c>
      <c r="AE11" s="23">
        <f t="shared" si="234"/>
        <v>5.33</v>
      </c>
      <c r="AF11" s="107">
        <v>4.9260000000000002</v>
      </c>
      <c r="AG11" s="107">
        <v>5.0990000000000002</v>
      </c>
      <c r="AH11" s="107">
        <v>4.8949999999999996</v>
      </c>
      <c r="AI11" s="107">
        <v>5.1680000000000001</v>
      </c>
      <c r="AJ11" s="107">
        <v>5.5490000000000004</v>
      </c>
      <c r="AK11" s="107">
        <v>4.1710000000000003</v>
      </c>
      <c r="AL11" s="107">
        <v>4.2110000000000003</v>
      </c>
      <c r="AM11" s="107">
        <v>5.1210000000000004</v>
      </c>
      <c r="AN11" s="107">
        <v>5.4779999999999998</v>
      </c>
      <c r="AO11" s="107">
        <v>5.8970000000000002</v>
      </c>
      <c r="AP11" s="107">
        <v>4.7889999999999997</v>
      </c>
      <c r="AQ11" s="107">
        <v>5.2869999999999999</v>
      </c>
      <c r="AR11" s="107">
        <v>5.3220000000000001</v>
      </c>
      <c r="AS11" s="107">
        <v>5.5910000000000002</v>
      </c>
      <c r="AT11" s="107">
        <v>5.5860000000000003</v>
      </c>
      <c r="AU11" s="107">
        <v>5.4039999999999999</v>
      </c>
      <c r="AV11" s="107">
        <v>5.0209999999999999</v>
      </c>
      <c r="AW11" s="107">
        <v>5.0759999999999996</v>
      </c>
      <c r="AX11" s="107">
        <v>5.673</v>
      </c>
      <c r="AY11" s="107">
        <v>5.7110000000000003</v>
      </c>
      <c r="AZ11" s="107">
        <v>5.3150000000000004</v>
      </c>
      <c r="BA11" s="107">
        <v>6.056</v>
      </c>
      <c r="BB11" s="107">
        <v>6.1509999999999998</v>
      </c>
      <c r="BC11" s="107">
        <v>6.1319999999999997</v>
      </c>
      <c r="BD11" s="107">
        <v>5.0309999999999997</v>
      </c>
      <c r="BE11" s="107">
        <v>5.0910000000000002</v>
      </c>
      <c r="BF11" s="107">
        <v>5.4359999999999999</v>
      </c>
      <c r="BG11" s="107">
        <v>5.5389999999999997</v>
      </c>
      <c r="BH11" s="107">
        <v>5.6390000000000002</v>
      </c>
      <c r="BI11" s="107">
        <v>6.0750000000000002</v>
      </c>
      <c r="BJ11" s="107">
        <v>5.88</v>
      </c>
      <c r="BK11" s="107">
        <v>5.556</v>
      </c>
      <c r="BL11" s="107">
        <v>5.7069999999999999</v>
      </c>
      <c r="BM11" s="107">
        <v>5.7859999999999996</v>
      </c>
      <c r="BN11" s="107">
        <v>5.7119999999999997</v>
      </c>
      <c r="BO11" s="107">
        <v>5.46</v>
      </c>
      <c r="BP11" s="107">
        <v>5.3150000000000004</v>
      </c>
      <c r="BQ11" s="91">
        <v>4.9133339999999999</v>
      </c>
      <c r="BR11" s="91">
        <v>5.2303600000000001</v>
      </c>
      <c r="BS11" s="91">
        <v>5.491009</v>
      </c>
      <c r="BT11" s="91">
        <v>5.1226050000000001</v>
      </c>
      <c r="BU11" s="91">
        <v>5.2786749999999998</v>
      </c>
      <c r="BV11" s="91">
        <v>5.465948</v>
      </c>
      <c r="BW11" s="109">
        <v>4.9269999999999996</v>
      </c>
      <c r="BX11" s="109">
        <v>5.0999999999999996</v>
      </c>
      <c r="BY11" s="109">
        <v>4.8949999999999996</v>
      </c>
      <c r="BZ11" s="109">
        <v>5.1680000000000001</v>
      </c>
      <c r="CA11" s="109">
        <v>5.55</v>
      </c>
      <c r="CB11" s="109">
        <v>4.1769999999999996</v>
      </c>
      <c r="CC11" s="109">
        <v>4.2140000000000004</v>
      </c>
      <c r="CD11" s="109">
        <v>5.1239999999999997</v>
      </c>
      <c r="CE11" s="109">
        <v>5.4809999999999999</v>
      </c>
      <c r="CF11" s="109">
        <v>5.9009999999999998</v>
      </c>
      <c r="CG11" s="109">
        <v>4.7939999999999996</v>
      </c>
      <c r="CH11" s="109">
        <v>5.2889999999999997</v>
      </c>
      <c r="CI11" s="109">
        <v>5.3220000000000001</v>
      </c>
      <c r="CJ11" s="109">
        <v>5.593</v>
      </c>
      <c r="CK11" s="109">
        <v>5.5880000000000001</v>
      </c>
      <c r="CL11" s="109">
        <v>5.4050000000000002</v>
      </c>
      <c r="CM11" s="109">
        <v>5.0220000000000002</v>
      </c>
      <c r="CN11" s="109">
        <v>5.077</v>
      </c>
      <c r="CO11" s="109">
        <v>5.6749999999999998</v>
      </c>
      <c r="CP11" s="109">
        <v>5.7130000000000001</v>
      </c>
      <c r="CQ11" s="109">
        <v>5.3170000000000002</v>
      </c>
      <c r="CR11" s="109">
        <v>6.0590000000000002</v>
      </c>
      <c r="CS11" s="109">
        <v>6.1539999999999999</v>
      </c>
      <c r="CT11" s="109">
        <v>6.133</v>
      </c>
      <c r="CU11" s="109">
        <v>5.0380000000000003</v>
      </c>
      <c r="CV11" s="109">
        <v>5.0970000000000004</v>
      </c>
      <c r="CW11" s="109">
        <v>5.4409999999999998</v>
      </c>
      <c r="CX11" s="109">
        <v>5.5449999999999999</v>
      </c>
      <c r="CY11" s="109">
        <v>5.641</v>
      </c>
      <c r="CZ11" s="109">
        <v>6.077</v>
      </c>
      <c r="DA11" s="109">
        <v>5.8819999999999997</v>
      </c>
      <c r="DB11" s="109">
        <v>5.5570000000000004</v>
      </c>
      <c r="DC11" s="109">
        <v>5.7089999999999996</v>
      </c>
      <c r="DD11" s="109">
        <v>5.7880000000000003</v>
      </c>
      <c r="DE11" s="109">
        <v>5.7130000000000001</v>
      </c>
      <c r="DF11" s="109">
        <v>5.4610000000000003</v>
      </c>
      <c r="DG11" s="109">
        <v>5.3159999999999998</v>
      </c>
      <c r="DH11" s="119">
        <v>4.914752</v>
      </c>
      <c r="DI11" s="119">
        <v>5.2314489999999996</v>
      </c>
      <c r="DJ11" s="119">
        <v>5.4918469999999999</v>
      </c>
      <c r="DK11" s="119">
        <v>5.124206</v>
      </c>
      <c r="DL11" s="119">
        <v>5.2797650000000003</v>
      </c>
      <c r="DM11" s="119">
        <v>5.4667459999999997</v>
      </c>
      <c r="DO11" s="23">
        <f t="shared" si="235"/>
        <v>1.2999999999999901E-2</v>
      </c>
      <c r="DP11" s="23">
        <f t="shared" si="29"/>
        <v>-0.1120000000000001</v>
      </c>
      <c r="DQ11" s="23">
        <f t="shared" si="30"/>
        <v>0.41000000000000014</v>
      </c>
      <c r="DR11" s="23" t="str">
        <f t="shared" si="31"/>
        <v/>
      </c>
      <c r="DS11" s="23">
        <f t="shared" si="32"/>
        <v>8.0000000000000071E-2</v>
      </c>
      <c r="DT11" s="23" t="str">
        <f t="shared" si="33"/>
        <v/>
      </c>
      <c r="DU11" s="23">
        <f t="shared" si="34"/>
        <v>5.1999999999999602E-2</v>
      </c>
      <c r="DV11" s="23">
        <f t="shared" si="35"/>
        <v>3.2000000000000028E-2</v>
      </c>
      <c r="DW11" s="23" t="str">
        <f t="shared" si="36"/>
        <v/>
      </c>
      <c r="DX11" s="23" t="str">
        <f t="shared" si="37"/>
        <v/>
      </c>
      <c r="DY11" s="23">
        <f t="shared" si="38"/>
        <v>0.19399999999999995</v>
      </c>
      <c r="DZ11" s="23">
        <f t="shared" si="39"/>
        <v>0.13900000000000023</v>
      </c>
      <c r="EA11" s="23">
        <f t="shared" si="40"/>
        <v>5.600000000000005E-2</v>
      </c>
      <c r="EB11" s="23">
        <f t="shared" si="41"/>
        <v>7.8000000000000291E-2</v>
      </c>
      <c r="EC11" s="23">
        <f t="shared" si="42"/>
        <v>-4.4999999999999929E-2</v>
      </c>
      <c r="ED11" s="23">
        <f t="shared" si="43"/>
        <v>-0.15700000000000003</v>
      </c>
      <c r="EE11" s="23">
        <f t="shared" si="44"/>
        <v>-0.10099999999999998</v>
      </c>
      <c r="EF11" s="23">
        <f t="shared" si="45"/>
        <v>-0.50499999999999989</v>
      </c>
      <c r="EG11" s="23">
        <f t="shared" si="46"/>
        <v>-0.33199999999999985</v>
      </c>
      <c r="EH11" s="23">
        <f t="shared" si="47"/>
        <v>-0.53600000000000048</v>
      </c>
      <c r="EI11" s="23">
        <f t="shared" si="48"/>
        <v>-0.2629999999999999</v>
      </c>
      <c r="EJ11" s="23">
        <f t="shared" si="49"/>
        <v>0.11800000000000033</v>
      </c>
      <c r="EK11" s="23">
        <f t="shared" si="50"/>
        <v>-1.2599999999999998</v>
      </c>
      <c r="EL11" s="23">
        <f t="shared" si="51"/>
        <v>-1.2199999999999998</v>
      </c>
      <c r="EM11" s="23">
        <f t="shared" si="52"/>
        <v>-0.30999999999999961</v>
      </c>
      <c r="EN11" s="23">
        <f t="shared" si="53"/>
        <v>4.6999999999999709E-2</v>
      </c>
      <c r="EO11" s="23">
        <f t="shared" si="54"/>
        <v>0.46600000000000019</v>
      </c>
      <c r="EP11" s="23">
        <f t="shared" si="55"/>
        <v>-0.64200000000000035</v>
      </c>
      <c r="EQ11" s="23">
        <f t="shared" si="56"/>
        <v>-0.14400000000000013</v>
      </c>
      <c r="ER11" s="23">
        <f t="shared" si="57"/>
        <v>-0.10899999999999999</v>
      </c>
      <c r="ES11" s="23">
        <f t="shared" si="58"/>
        <v>0.16000000000000014</v>
      </c>
      <c r="ET11" s="23">
        <f t="shared" si="59"/>
        <v>0.15500000000000025</v>
      </c>
      <c r="EU11" s="23">
        <f t="shared" si="60"/>
        <v>-2.7000000000000135E-2</v>
      </c>
      <c r="EV11" s="23">
        <f t="shared" si="61"/>
        <v>-0.41000000000000014</v>
      </c>
      <c r="EW11" s="23">
        <f t="shared" si="62"/>
        <v>-0.35500000000000043</v>
      </c>
      <c r="EX11" s="23">
        <f t="shared" si="63"/>
        <v>0.24199999999999999</v>
      </c>
      <c r="EY11" s="23">
        <f t="shared" si="64"/>
        <v>0.28000000000000025</v>
      </c>
      <c r="EZ11" s="23">
        <f t="shared" si="65"/>
        <v>-0.11599999999999966</v>
      </c>
      <c r="FA11" s="23">
        <f t="shared" si="66"/>
        <v>0.625</v>
      </c>
      <c r="FB11" s="23">
        <f t="shared" si="67"/>
        <v>0.71999999999999975</v>
      </c>
      <c r="FC11" s="23">
        <f t="shared" si="68"/>
        <v>0.70099999999999962</v>
      </c>
      <c r="FD11" s="23">
        <f t="shared" si="69"/>
        <v>-0.40000000000000036</v>
      </c>
      <c r="FE11" s="23">
        <f t="shared" si="70"/>
        <v>-0.33999999999999986</v>
      </c>
      <c r="FF11" s="23">
        <f t="shared" si="71"/>
        <v>4.9999999999998934E-3</v>
      </c>
      <c r="FG11" s="23">
        <f t="shared" si="72"/>
        <v>0.10799999999999965</v>
      </c>
      <c r="FH11" s="23">
        <f t="shared" si="73"/>
        <v>0.20800000000000018</v>
      </c>
      <c r="FI11" s="23">
        <f t="shared" si="74"/>
        <v>0.64400000000000013</v>
      </c>
      <c r="FJ11" s="23">
        <f t="shared" si="75"/>
        <v>0.44899999999999984</v>
      </c>
      <c r="FK11" s="23">
        <f t="shared" si="76"/>
        <v>0.125</v>
      </c>
      <c r="FL11" s="23">
        <f t="shared" si="77"/>
        <v>0.2759999999999998</v>
      </c>
      <c r="FM11" s="23">
        <f t="shared" si="78"/>
        <v>0.35499999999999954</v>
      </c>
      <c r="FN11" s="23">
        <f t="shared" si="79"/>
        <v>0.28099999999999969</v>
      </c>
      <c r="FO11" s="23">
        <f t="shared" si="80"/>
        <v>2.8999999999999915E-2</v>
      </c>
      <c r="FP11" s="23">
        <f t="shared" si="81"/>
        <v>-0.11599999999999966</v>
      </c>
      <c r="FQ11" s="23">
        <f t="shared" si="82"/>
        <v>-0.51766600000000018</v>
      </c>
      <c r="FR11" s="23">
        <f t="shared" si="83"/>
        <v>-0.20063999999999993</v>
      </c>
      <c r="FS11" s="23">
        <f t="shared" si="84"/>
        <v>6.0008999999999979E-2</v>
      </c>
      <c r="FT11" s="23">
        <f t="shared" si="85"/>
        <v>-0.30839499999999997</v>
      </c>
      <c r="FU11" s="23">
        <f t="shared" si="86"/>
        <v>-0.15232500000000027</v>
      </c>
      <c r="FV11" s="23">
        <f t="shared" si="87"/>
        <v>3.4947999999999979E-2</v>
      </c>
      <c r="FW11" s="23">
        <f t="shared" si="88"/>
        <v>-0.50400000000000045</v>
      </c>
      <c r="FX11" s="23">
        <f t="shared" si="89"/>
        <v>-0.33100000000000041</v>
      </c>
      <c r="FY11" s="23">
        <f t="shared" si="90"/>
        <v>-0.53600000000000048</v>
      </c>
      <c r="FZ11" s="23">
        <f t="shared" si="91"/>
        <v>-0.2629999999999999</v>
      </c>
      <c r="GA11" s="23">
        <f t="shared" si="92"/>
        <v>0.11899999999999977</v>
      </c>
      <c r="GB11" s="23">
        <f t="shared" si="93"/>
        <v>-1.2540000000000004</v>
      </c>
      <c r="GC11" s="23">
        <f t="shared" si="94"/>
        <v>-1.2169999999999996</v>
      </c>
      <c r="GD11" s="23">
        <f t="shared" si="95"/>
        <v>-0.30700000000000038</v>
      </c>
      <c r="GE11" s="23">
        <f t="shared" si="96"/>
        <v>4.9999999999999822E-2</v>
      </c>
      <c r="GF11" s="23">
        <f t="shared" si="97"/>
        <v>0.46999999999999975</v>
      </c>
      <c r="GG11" s="23">
        <f t="shared" si="98"/>
        <v>-0.63700000000000045</v>
      </c>
      <c r="GH11" s="23">
        <f t="shared" si="99"/>
        <v>-0.14200000000000035</v>
      </c>
      <c r="GI11" s="23">
        <f t="shared" si="100"/>
        <v>-0.10899999999999999</v>
      </c>
      <c r="GJ11" s="23">
        <f t="shared" si="101"/>
        <v>0.16199999999999992</v>
      </c>
      <c r="GK11" s="23">
        <f t="shared" si="102"/>
        <v>0.15700000000000003</v>
      </c>
      <c r="GL11" s="23">
        <f t="shared" si="103"/>
        <v>-2.5999999999999801E-2</v>
      </c>
      <c r="GM11" s="23">
        <f t="shared" si="104"/>
        <v>-0.40899999999999981</v>
      </c>
      <c r="GN11" s="23">
        <f t="shared" si="105"/>
        <v>-0.35400000000000009</v>
      </c>
      <c r="GO11" s="23">
        <f t="shared" si="106"/>
        <v>0.24399999999999977</v>
      </c>
      <c r="GP11" s="23">
        <f t="shared" si="107"/>
        <v>0.28200000000000003</v>
      </c>
      <c r="GQ11" s="23">
        <f t="shared" si="108"/>
        <v>-0.11399999999999988</v>
      </c>
      <c r="GR11" s="23">
        <f t="shared" si="109"/>
        <v>0.62800000000000011</v>
      </c>
      <c r="GS11" s="23">
        <f t="shared" si="110"/>
        <v>0.72299999999999986</v>
      </c>
      <c r="GT11" s="23">
        <f t="shared" si="111"/>
        <v>0.70199999999999996</v>
      </c>
      <c r="GU11" s="23">
        <f t="shared" si="112"/>
        <v>-0.39299999999999979</v>
      </c>
      <c r="GV11" s="23">
        <f t="shared" si="113"/>
        <v>-0.33399999999999963</v>
      </c>
      <c r="GW11" s="23">
        <f t="shared" si="114"/>
        <v>9.9999999999997868E-3</v>
      </c>
      <c r="GX11" s="23">
        <f t="shared" si="115"/>
        <v>0.11399999999999988</v>
      </c>
      <c r="GY11" s="23">
        <f t="shared" si="116"/>
        <v>0.20999999999999996</v>
      </c>
      <c r="GZ11" s="23">
        <f t="shared" si="117"/>
        <v>0.64599999999999991</v>
      </c>
      <c r="HA11" s="23">
        <f t="shared" si="118"/>
        <v>0.45099999999999962</v>
      </c>
      <c r="HB11" s="23">
        <f t="shared" si="119"/>
        <v>0.12600000000000033</v>
      </c>
      <c r="HC11" s="23">
        <f t="shared" si="120"/>
        <v>0.27799999999999958</v>
      </c>
      <c r="HD11" s="23">
        <f t="shared" si="121"/>
        <v>0.35700000000000021</v>
      </c>
      <c r="HE11" s="23">
        <f t="shared" si="122"/>
        <v>0.28200000000000003</v>
      </c>
      <c r="HF11" s="23">
        <f t="shared" si="123"/>
        <v>3.0000000000000249E-2</v>
      </c>
      <c r="HG11" s="23">
        <f t="shared" si="124"/>
        <v>-0.11500000000000021</v>
      </c>
      <c r="HH11" s="23">
        <f t="shared" si="125"/>
        <v>-0.51624800000000004</v>
      </c>
      <c r="HI11" s="23">
        <f t="shared" si="126"/>
        <v>-0.19955100000000048</v>
      </c>
      <c r="HJ11" s="23">
        <f t="shared" si="127"/>
        <v>6.0846999999999873E-2</v>
      </c>
      <c r="HK11" s="23">
        <f t="shared" si="128"/>
        <v>-0.30679400000000001</v>
      </c>
      <c r="HL11" s="23">
        <f t="shared" si="129"/>
        <v>-0.15123499999999979</v>
      </c>
      <c r="HM11" s="23">
        <f t="shared" si="130"/>
        <v>3.5745999999999611E-2</v>
      </c>
      <c r="HO11" s="23">
        <f t="shared" si="131"/>
        <v>1.2999999999999901E-2</v>
      </c>
      <c r="HP11" s="23">
        <f t="shared" si="132"/>
        <v>0.1120000000000001</v>
      </c>
      <c r="HQ11" s="23">
        <f t="shared" si="133"/>
        <v>0.41000000000000014</v>
      </c>
      <c r="HR11" s="23" t="str">
        <f t="shared" si="134"/>
        <v/>
      </c>
      <c r="HS11" s="23">
        <f t="shared" si="135"/>
        <v>8.0000000000000071E-2</v>
      </c>
      <c r="HT11" s="23" t="str">
        <f t="shared" si="136"/>
        <v/>
      </c>
      <c r="HU11" s="23">
        <f t="shared" si="137"/>
        <v>5.1999999999999602E-2</v>
      </c>
      <c r="HV11" s="23">
        <f t="shared" si="138"/>
        <v>3.2000000000000028E-2</v>
      </c>
      <c r="HW11" s="23" t="str">
        <f t="shared" si="139"/>
        <v/>
      </c>
      <c r="HX11" s="23" t="str">
        <f t="shared" si="140"/>
        <v/>
      </c>
      <c r="HY11" s="23">
        <f t="shared" si="141"/>
        <v>0.19399999999999995</v>
      </c>
      <c r="HZ11" s="23">
        <f t="shared" si="142"/>
        <v>0.13900000000000023</v>
      </c>
      <c r="IA11" s="23">
        <f t="shared" si="143"/>
        <v>5.600000000000005E-2</v>
      </c>
      <c r="IB11" s="23">
        <f t="shared" si="144"/>
        <v>7.8000000000000291E-2</v>
      </c>
      <c r="IC11" s="23">
        <f t="shared" si="145"/>
        <v>4.4999999999999929E-2</v>
      </c>
      <c r="ID11" s="23">
        <f t="shared" si="146"/>
        <v>0.15700000000000003</v>
      </c>
      <c r="IE11" s="23">
        <f t="shared" si="147"/>
        <v>0.10099999999999998</v>
      </c>
      <c r="IF11" s="23">
        <f t="shared" si="148"/>
        <v>0.50499999999999989</v>
      </c>
      <c r="IG11" s="23">
        <f t="shared" si="149"/>
        <v>0.33199999999999985</v>
      </c>
      <c r="IH11" s="23">
        <f t="shared" si="150"/>
        <v>0.53600000000000048</v>
      </c>
      <c r="II11" s="23">
        <f t="shared" si="151"/>
        <v>0.2629999999999999</v>
      </c>
      <c r="IJ11" s="23">
        <f t="shared" si="152"/>
        <v>0.11800000000000033</v>
      </c>
      <c r="IK11" s="23">
        <f t="shared" si="153"/>
        <v>1.2599999999999998</v>
      </c>
      <c r="IL11" s="23">
        <f t="shared" si="154"/>
        <v>1.2199999999999998</v>
      </c>
      <c r="IM11" s="23">
        <f t="shared" si="155"/>
        <v>0.30999999999999961</v>
      </c>
      <c r="IN11" s="23">
        <f t="shared" si="156"/>
        <v>4.6999999999999709E-2</v>
      </c>
      <c r="IO11" s="23">
        <f t="shared" si="157"/>
        <v>0.46600000000000019</v>
      </c>
      <c r="IP11" s="23">
        <f t="shared" si="158"/>
        <v>0.64200000000000035</v>
      </c>
      <c r="IQ11" s="23">
        <f t="shared" si="159"/>
        <v>0.14400000000000013</v>
      </c>
      <c r="IR11" s="23">
        <f t="shared" si="160"/>
        <v>0.10899999999999999</v>
      </c>
      <c r="IS11" s="23">
        <f t="shared" si="161"/>
        <v>0.16000000000000014</v>
      </c>
      <c r="IT11" s="23">
        <f t="shared" si="162"/>
        <v>0.15500000000000025</v>
      </c>
      <c r="IU11" s="23">
        <f t="shared" si="163"/>
        <v>2.7000000000000135E-2</v>
      </c>
      <c r="IV11" s="23">
        <f t="shared" si="164"/>
        <v>0.41000000000000014</v>
      </c>
      <c r="IW11" s="23">
        <f t="shared" si="165"/>
        <v>0.35500000000000043</v>
      </c>
      <c r="IX11" s="23">
        <f t="shared" si="166"/>
        <v>0.24199999999999999</v>
      </c>
      <c r="IY11" s="23">
        <f t="shared" si="167"/>
        <v>0.28000000000000025</v>
      </c>
      <c r="IZ11" s="23">
        <f t="shared" si="168"/>
        <v>0.11599999999999966</v>
      </c>
      <c r="JA11" s="23">
        <f t="shared" si="169"/>
        <v>0.625</v>
      </c>
      <c r="JB11" s="23">
        <f t="shared" si="170"/>
        <v>0.71999999999999975</v>
      </c>
      <c r="JC11" s="23">
        <f t="shared" si="171"/>
        <v>0.70099999999999962</v>
      </c>
      <c r="JD11" s="23">
        <f t="shared" si="172"/>
        <v>0.40000000000000036</v>
      </c>
      <c r="JE11" s="23">
        <f t="shared" si="173"/>
        <v>0.33999999999999986</v>
      </c>
      <c r="JF11" s="23">
        <f t="shared" si="174"/>
        <v>4.9999999999998934E-3</v>
      </c>
      <c r="JG11" s="23">
        <f t="shared" si="175"/>
        <v>0.10799999999999965</v>
      </c>
      <c r="JH11" s="23">
        <f t="shared" si="176"/>
        <v>0.20800000000000018</v>
      </c>
      <c r="JI11" s="23">
        <f t="shared" si="177"/>
        <v>0.64400000000000013</v>
      </c>
      <c r="JJ11" s="23">
        <f t="shared" si="178"/>
        <v>0.44899999999999984</v>
      </c>
      <c r="JK11" s="23">
        <f t="shared" si="179"/>
        <v>0.125</v>
      </c>
      <c r="JL11" s="23">
        <f t="shared" si="180"/>
        <v>0.2759999999999998</v>
      </c>
      <c r="JM11" s="23">
        <f t="shared" si="181"/>
        <v>0.35499999999999954</v>
      </c>
      <c r="JN11" s="23">
        <f t="shared" si="182"/>
        <v>0.28099999999999969</v>
      </c>
      <c r="JO11" s="23">
        <f t="shared" si="183"/>
        <v>2.8999999999999915E-2</v>
      </c>
      <c r="JP11" s="23">
        <f t="shared" si="184"/>
        <v>0.11599999999999966</v>
      </c>
      <c r="JQ11" s="23">
        <f t="shared" si="185"/>
        <v>0.51766600000000018</v>
      </c>
      <c r="JR11" s="23">
        <f t="shared" si="186"/>
        <v>0.20063999999999993</v>
      </c>
      <c r="JS11" s="23">
        <f t="shared" si="187"/>
        <v>6.0008999999999979E-2</v>
      </c>
      <c r="JT11" s="23">
        <f t="shared" si="188"/>
        <v>0.30839499999999997</v>
      </c>
      <c r="JU11" s="23">
        <f t="shared" si="189"/>
        <v>0.15232500000000027</v>
      </c>
      <c r="JV11" s="23">
        <f t="shared" si="190"/>
        <v>3.4947999999999979E-2</v>
      </c>
      <c r="JW11" s="23">
        <f t="shared" si="191"/>
        <v>0.50400000000000045</v>
      </c>
      <c r="JX11" s="23">
        <f t="shared" si="192"/>
        <v>0.33100000000000041</v>
      </c>
      <c r="JY11" s="23">
        <f t="shared" si="193"/>
        <v>0.53600000000000048</v>
      </c>
      <c r="JZ11" s="23">
        <f t="shared" si="194"/>
        <v>0.2629999999999999</v>
      </c>
      <c r="KA11" s="23">
        <f t="shared" si="195"/>
        <v>0.11899999999999977</v>
      </c>
      <c r="KB11" s="23">
        <f t="shared" si="196"/>
        <v>1.2540000000000004</v>
      </c>
      <c r="KC11" s="23">
        <f t="shared" si="197"/>
        <v>1.2169999999999996</v>
      </c>
      <c r="KD11" s="23">
        <f t="shared" si="198"/>
        <v>0.30700000000000038</v>
      </c>
      <c r="KE11" s="23">
        <f t="shared" si="199"/>
        <v>4.9999999999999822E-2</v>
      </c>
      <c r="KF11" s="23">
        <f t="shared" si="200"/>
        <v>0.46999999999999975</v>
      </c>
      <c r="KG11" s="23">
        <f t="shared" si="201"/>
        <v>0.63700000000000045</v>
      </c>
      <c r="KH11" s="23">
        <f t="shared" si="202"/>
        <v>0.14200000000000035</v>
      </c>
      <c r="KI11" s="23">
        <f t="shared" si="203"/>
        <v>0.10899999999999999</v>
      </c>
      <c r="KJ11" s="23">
        <f t="shared" si="204"/>
        <v>0.16199999999999992</v>
      </c>
      <c r="KK11" s="23">
        <f t="shared" si="205"/>
        <v>0.15700000000000003</v>
      </c>
      <c r="KL11" s="23">
        <f t="shared" si="206"/>
        <v>2.5999999999999801E-2</v>
      </c>
      <c r="KM11" s="23">
        <f t="shared" si="207"/>
        <v>0.40899999999999981</v>
      </c>
      <c r="KN11" s="23">
        <f t="shared" si="208"/>
        <v>0.35400000000000009</v>
      </c>
      <c r="KO11" s="23">
        <f t="shared" si="209"/>
        <v>0.24399999999999977</v>
      </c>
      <c r="KP11" s="23">
        <f t="shared" si="210"/>
        <v>0.28200000000000003</v>
      </c>
      <c r="KQ11" s="23">
        <f t="shared" si="211"/>
        <v>0.11399999999999988</v>
      </c>
      <c r="KR11" s="23">
        <f t="shared" si="212"/>
        <v>0.62800000000000011</v>
      </c>
      <c r="KS11" s="23">
        <f t="shared" si="213"/>
        <v>0.72299999999999986</v>
      </c>
      <c r="KT11" s="23">
        <f t="shared" si="214"/>
        <v>0.70199999999999996</v>
      </c>
      <c r="KU11" s="23">
        <f t="shared" si="215"/>
        <v>0.39299999999999979</v>
      </c>
      <c r="KV11" s="23">
        <f t="shared" si="216"/>
        <v>0.33399999999999963</v>
      </c>
      <c r="KW11" s="23">
        <f t="shared" si="217"/>
        <v>9.9999999999997868E-3</v>
      </c>
      <c r="KX11" s="23">
        <f t="shared" si="218"/>
        <v>0.11399999999999988</v>
      </c>
      <c r="KY11" s="23">
        <f t="shared" si="219"/>
        <v>0.20999999999999996</v>
      </c>
      <c r="KZ11" s="23">
        <f t="shared" si="220"/>
        <v>0.64599999999999991</v>
      </c>
      <c r="LA11" s="23">
        <f t="shared" si="221"/>
        <v>0.45099999999999962</v>
      </c>
      <c r="LB11" s="23">
        <f t="shared" si="222"/>
        <v>0.12600000000000033</v>
      </c>
      <c r="LC11" s="23">
        <f t="shared" si="223"/>
        <v>0.27799999999999958</v>
      </c>
      <c r="LD11" s="23">
        <f t="shared" si="224"/>
        <v>0.35700000000000021</v>
      </c>
      <c r="LE11" s="23">
        <f t="shared" si="225"/>
        <v>0.28200000000000003</v>
      </c>
      <c r="LF11" s="23">
        <f t="shared" si="226"/>
        <v>3.0000000000000249E-2</v>
      </c>
      <c r="LG11" s="23">
        <f t="shared" si="227"/>
        <v>0.11500000000000021</v>
      </c>
      <c r="LH11" s="23">
        <f t="shared" si="228"/>
        <v>0.51624800000000004</v>
      </c>
      <c r="LI11" s="23">
        <f t="shared" si="229"/>
        <v>0.19955100000000048</v>
      </c>
      <c r="LJ11" s="23">
        <f t="shared" si="230"/>
        <v>6.0846999999999873E-2</v>
      </c>
      <c r="LK11" s="23">
        <f t="shared" si="231"/>
        <v>0.30679400000000001</v>
      </c>
      <c r="LL11" s="23">
        <f t="shared" si="232"/>
        <v>0.15123499999999979</v>
      </c>
      <c r="LM11" s="23">
        <f t="shared" si="232"/>
        <v>3.5745999999999611E-2</v>
      </c>
    </row>
    <row r="12" spans="1:325">
      <c r="A12" s="1">
        <f t="shared" si="236"/>
        <v>10</v>
      </c>
      <c r="B12" s="2"/>
      <c r="C12" s="4">
        <v>14</v>
      </c>
      <c r="D12" s="4">
        <f t="shared" si="233"/>
        <v>1016</v>
      </c>
      <c r="E12" s="4" t="s">
        <v>183</v>
      </c>
      <c r="F12" s="4">
        <v>1</v>
      </c>
      <c r="G12" s="4" t="s">
        <v>13</v>
      </c>
      <c r="H12" s="4" t="s">
        <v>19</v>
      </c>
      <c r="I12" s="4"/>
      <c r="J12" s="5">
        <v>89.8</v>
      </c>
      <c r="K12" s="67">
        <v>2.3220000000000001</v>
      </c>
      <c r="L12" s="103">
        <v>5.476</v>
      </c>
      <c r="M12" s="7" t="s">
        <v>180</v>
      </c>
      <c r="N12" s="3" t="s">
        <v>227</v>
      </c>
      <c r="O12" s="23">
        <v>5.47</v>
      </c>
      <c r="P12" s="23">
        <v>5.3719999999999999</v>
      </c>
      <c r="Q12" s="23">
        <v>5.8490000000000002</v>
      </c>
      <c r="R12" s="45"/>
      <c r="S12" s="23">
        <v>5.702</v>
      </c>
      <c r="T12" s="45"/>
      <c r="U12" s="23">
        <v>5.5330000000000004</v>
      </c>
      <c r="V12" s="45"/>
      <c r="W12" s="45"/>
      <c r="X12" s="45"/>
      <c r="Y12" s="23">
        <v>5.569</v>
      </c>
      <c r="Z12" s="23">
        <v>5.5830000000000002</v>
      </c>
      <c r="AA12" s="23">
        <v>5.5129999999999999</v>
      </c>
      <c r="AB12" s="23">
        <v>5.359</v>
      </c>
      <c r="AC12" s="23">
        <v>5.3520000000000003</v>
      </c>
      <c r="AD12" s="23">
        <v>5.4089999999999998</v>
      </c>
      <c r="AE12" s="23">
        <f t="shared" si="234"/>
        <v>5.3804999999999996</v>
      </c>
      <c r="AF12" s="107">
        <v>5.1580000000000004</v>
      </c>
      <c r="AG12" s="107">
        <v>5.1310000000000002</v>
      </c>
      <c r="AH12" s="107">
        <v>5.1619999999999999</v>
      </c>
      <c r="AI12" s="107">
        <v>5.2469999999999999</v>
      </c>
      <c r="AJ12" s="107">
        <v>5.3140000000000001</v>
      </c>
      <c r="AK12" s="107">
        <v>5.0979999999999999</v>
      </c>
      <c r="AL12" s="107">
        <v>5.1479999999999997</v>
      </c>
      <c r="AM12" s="107">
        <v>5.3979999999999997</v>
      </c>
      <c r="AN12" s="107">
        <v>5.3970000000000002</v>
      </c>
      <c r="AO12" s="107">
        <v>5.258</v>
      </c>
      <c r="AP12" s="107">
        <v>5.3550000000000004</v>
      </c>
      <c r="AQ12" s="107">
        <v>5.367</v>
      </c>
      <c r="AR12" s="107">
        <v>5.4379999999999997</v>
      </c>
      <c r="AS12" s="107">
        <v>5.375</v>
      </c>
      <c r="AT12" s="107">
        <v>5.3529999999999998</v>
      </c>
      <c r="AU12" s="107">
        <v>5.383</v>
      </c>
      <c r="AV12" s="107">
        <v>5.1890000000000001</v>
      </c>
      <c r="AW12" s="107">
        <v>5.2510000000000003</v>
      </c>
      <c r="AX12" s="107">
        <v>5.5659999999999998</v>
      </c>
      <c r="AY12" s="107">
        <v>5.4139999999999997</v>
      </c>
      <c r="AZ12" s="107">
        <v>5.4130000000000003</v>
      </c>
      <c r="BA12" s="107">
        <v>5.5049999999999999</v>
      </c>
      <c r="BB12" s="107">
        <v>5.56</v>
      </c>
      <c r="BC12" s="107">
        <v>5.5679999999999996</v>
      </c>
      <c r="BD12" s="107">
        <v>5.4450000000000003</v>
      </c>
      <c r="BE12" s="107">
        <v>5.1989999999999998</v>
      </c>
      <c r="BF12" s="107">
        <v>5.3520000000000003</v>
      </c>
      <c r="BG12" s="107">
        <v>5.3710000000000004</v>
      </c>
      <c r="BH12" s="107">
        <v>5.47</v>
      </c>
      <c r="BI12" s="107">
        <v>5.6150000000000002</v>
      </c>
      <c r="BJ12" s="107">
        <v>5.5279999999999996</v>
      </c>
      <c r="BK12" s="107">
        <v>5.0179999999999998</v>
      </c>
      <c r="BL12" s="107">
        <v>5.3250000000000002</v>
      </c>
      <c r="BM12" s="107">
        <v>5.2889999999999997</v>
      </c>
      <c r="BN12" s="107">
        <v>5.3319999999999999</v>
      </c>
      <c r="BO12" s="107">
        <v>5.2359999999999998</v>
      </c>
      <c r="BP12" s="107">
        <v>5.3019999999999996</v>
      </c>
      <c r="BQ12" s="91">
        <v>4.7637689999999999</v>
      </c>
      <c r="BR12" s="91">
        <v>5.0131439999999996</v>
      </c>
      <c r="BS12" s="91">
        <v>5.6551</v>
      </c>
      <c r="BT12" s="91">
        <v>5.0558459999999998</v>
      </c>
      <c r="BU12" s="91">
        <v>5.0804489999999998</v>
      </c>
      <c r="BV12" s="91">
        <v>5.5971890000000002</v>
      </c>
      <c r="BW12" s="109">
        <v>5.5620000000000003</v>
      </c>
      <c r="BX12" s="109">
        <v>5.5430000000000001</v>
      </c>
      <c r="BY12" s="109">
        <v>5.5609999999999999</v>
      </c>
      <c r="BZ12" s="109">
        <v>5.6539999999999999</v>
      </c>
      <c r="CA12" s="109">
        <v>5.7350000000000003</v>
      </c>
      <c r="CB12" s="109">
        <v>5.4550000000000001</v>
      </c>
      <c r="CC12" s="109">
        <v>5.5149999999999997</v>
      </c>
      <c r="CD12" s="109">
        <v>5.7939999999999996</v>
      </c>
      <c r="CE12" s="109">
        <v>5.8220000000000001</v>
      </c>
      <c r="CF12" s="109">
        <v>5.6210000000000004</v>
      </c>
      <c r="CG12" s="109">
        <v>5.7389999999999999</v>
      </c>
      <c r="CH12" s="109">
        <v>5.7759999999999998</v>
      </c>
      <c r="CI12" s="109">
        <v>5.827</v>
      </c>
      <c r="CJ12" s="109">
        <v>5.7969999999999997</v>
      </c>
      <c r="CK12" s="109">
        <v>5.78</v>
      </c>
      <c r="CL12" s="109">
        <v>5.7640000000000002</v>
      </c>
      <c r="CM12" s="109">
        <v>5.5469999999999997</v>
      </c>
      <c r="CN12" s="109">
        <v>5.64</v>
      </c>
      <c r="CO12" s="109">
        <v>5.9279999999999999</v>
      </c>
      <c r="CP12" s="109">
        <v>5.7880000000000003</v>
      </c>
      <c r="CQ12" s="109">
        <v>5.7679999999999998</v>
      </c>
      <c r="CR12" s="109">
        <v>5.88</v>
      </c>
      <c r="CS12" s="109">
        <v>5.9429999999999996</v>
      </c>
      <c r="CT12" s="109">
        <v>5.9560000000000004</v>
      </c>
      <c r="CU12" s="109">
        <v>5.819</v>
      </c>
      <c r="CV12" s="109">
        <v>5.4740000000000002</v>
      </c>
      <c r="CW12" s="109">
        <v>5.694</v>
      </c>
      <c r="CX12" s="109">
        <v>5.6509999999999998</v>
      </c>
      <c r="CY12" s="109">
        <v>5.7670000000000003</v>
      </c>
      <c r="CZ12" s="109">
        <v>5.9649999999999999</v>
      </c>
      <c r="DA12" s="109">
        <v>5.8209999999999997</v>
      </c>
      <c r="DB12" s="109">
        <v>5.1289999999999996</v>
      </c>
      <c r="DC12" s="109">
        <v>5.5810000000000004</v>
      </c>
      <c r="DD12" s="109">
        <v>5.5279999999999996</v>
      </c>
      <c r="DE12" s="109">
        <v>5.742</v>
      </c>
      <c r="DF12" s="109">
        <v>5.6440000000000001</v>
      </c>
      <c r="DG12" s="109">
        <v>5.7009999999999996</v>
      </c>
      <c r="DH12" s="119">
        <v>5.2178800000000001</v>
      </c>
      <c r="DI12" s="119">
        <v>5.434183</v>
      </c>
      <c r="DJ12" s="119">
        <v>5.9587110000000001</v>
      </c>
      <c r="DK12" s="119">
        <v>5.4964899999999997</v>
      </c>
      <c r="DL12" s="119">
        <v>5.499047</v>
      </c>
      <c r="DM12" s="119">
        <v>5.8998379999999999</v>
      </c>
      <c r="DO12" s="23">
        <f t="shared" si="235"/>
        <v>-6.0000000000002274E-3</v>
      </c>
      <c r="DP12" s="23">
        <f t="shared" si="29"/>
        <v>-0.10400000000000009</v>
      </c>
      <c r="DQ12" s="23">
        <f t="shared" si="30"/>
        <v>0.37300000000000022</v>
      </c>
      <c r="DR12" s="23" t="str">
        <f t="shared" si="31"/>
        <v/>
      </c>
      <c r="DS12" s="23">
        <f t="shared" si="32"/>
        <v>0.22599999999999998</v>
      </c>
      <c r="DT12" s="23" t="str">
        <f t="shared" si="33"/>
        <v/>
      </c>
      <c r="DU12" s="23">
        <f t="shared" si="34"/>
        <v>5.7000000000000384E-2</v>
      </c>
      <c r="DV12" s="23" t="str">
        <f t="shared" si="35"/>
        <v/>
      </c>
      <c r="DW12" s="23" t="str">
        <f t="shared" si="36"/>
        <v/>
      </c>
      <c r="DX12" s="23" t="str">
        <f t="shared" si="37"/>
        <v/>
      </c>
      <c r="DY12" s="23">
        <f t="shared" si="38"/>
        <v>9.2999999999999972E-2</v>
      </c>
      <c r="DZ12" s="23">
        <f t="shared" si="39"/>
        <v>0.10700000000000021</v>
      </c>
      <c r="EA12" s="23">
        <f t="shared" si="40"/>
        <v>3.6999999999999922E-2</v>
      </c>
      <c r="EB12" s="23">
        <f t="shared" si="41"/>
        <v>-0.11699999999999999</v>
      </c>
      <c r="EC12" s="23">
        <f t="shared" si="42"/>
        <v>-0.12399999999999967</v>
      </c>
      <c r="ED12" s="23">
        <f t="shared" si="43"/>
        <v>-6.7000000000000171E-2</v>
      </c>
      <c r="EE12" s="23">
        <f t="shared" si="44"/>
        <v>-9.5500000000000362E-2</v>
      </c>
      <c r="EF12" s="23">
        <f t="shared" si="45"/>
        <v>-0.31799999999999962</v>
      </c>
      <c r="EG12" s="23">
        <f t="shared" si="46"/>
        <v>-0.34499999999999975</v>
      </c>
      <c r="EH12" s="23">
        <f t="shared" si="47"/>
        <v>-0.31400000000000006</v>
      </c>
      <c r="EI12" s="23">
        <f t="shared" si="48"/>
        <v>-0.22900000000000009</v>
      </c>
      <c r="EJ12" s="23">
        <f t="shared" si="49"/>
        <v>-0.16199999999999992</v>
      </c>
      <c r="EK12" s="23">
        <f t="shared" si="50"/>
        <v>-0.37800000000000011</v>
      </c>
      <c r="EL12" s="23">
        <f t="shared" si="51"/>
        <v>-0.32800000000000029</v>
      </c>
      <c r="EM12" s="23">
        <f t="shared" si="52"/>
        <v>-7.8000000000000291E-2</v>
      </c>
      <c r="EN12" s="23">
        <f t="shared" si="53"/>
        <v>-7.8999999999999737E-2</v>
      </c>
      <c r="EO12" s="23">
        <f t="shared" si="54"/>
        <v>-0.21799999999999997</v>
      </c>
      <c r="EP12" s="23">
        <f t="shared" si="55"/>
        <v>-0.12099999999999955</v>
      </c>
      <c r="EQ12" s="23">
        <f t="shared" si="56"/>
        <v>-0.10899999999999999</v>
      </c>
      <c r="ER12" s="23">
        <f t="shared" si="57"/>
        <v>-3.8000000000000256E-2</v>
      </c>
      <c r="ES12" s="23">
        <f t="shared" si="58"/>
        <v>-0.10099999999999998</v>
      </c>
      <c r="ET12" s="23">
        <f t="shared" si="59"/>
        <v>-0.12300000000000022</v>
      </c>
      <c r="EU12" s="23">
        <f t="shared" si="60"/>
        <v>-9.2999999999999972E-2</v>
      </c>
      <c r="EV12" s="23">
        <f t="shared" si="61"/>
        <v>-0.28699999999999992</v>
      </c>
      <c r="EW12" s="23">
        <f t="shared" si="62"/>
        <v>-0.22499999999999964</v>
      </c>
      <c r="EX12" s="23">
        <f t="shared" si="63"/>
        <v>8.9999999999999858E-2</v>
      </c>
      <c r="EY12" s="23">
        <f t="shared" si="64"/>
        <v>-6.2000000000000277E-2</v>
      </c>
      <c r="EZ12" s="23">
        <f t="shared" si="65"/>
        <v>-6.2999999999999723E-2</v>
      </c>
      <c r="FA12" s="23">
        <f t="shared" si="66"/>
        <v>2.8999999999999915E-2</v>
      </c>
      <c r="FB12" s="23">
        <f t="shared" si="67"/>
        <v>8.3999999999999631E-2</v>
      </c>
      <c r="FC12" s="23">
        <f t="shared" si="68"/>
        <v>9.1999999999999638E-2</v>
      </c>
      <c r="FD12" s="23">
        <f t="shared" si="69"/>
        <v>-3.0999999999999694E-2</v>
      </c>
      <c r="FE12" s="23">
        <f t="shared" si="70"/>
        <v>-0.27700000000000014</v>
      </c>
      <c r="FF12" s="23">
        <f t="shared" si="71"/>
        <v>-0.12399999999999967</v>
      </c>
      <c r="FG12" s="23">
        <f t="shared" si="72"/>
        <v>-0.10499999999999954</v>
      </c>
      <c r="FH12" s="23">
        <f t="shared" si="73"/>
        <v>-6.0000000000002274E-3</v>
      </c>
      <c r="FI12" s="23">
        <f t="shared" si="74"/>
        <v>0.13900000000000023</v>
      </c>
      <c r="FJ12" s="23">
        <f t="shared" si="75"/>
        <v>5.1999999999999602E-2</v>
      </c>
      <c r="FK12" s="23">
        <f t="shared" si="76"/>
        <v>-0.45800000000000018</v>
      </c>
      <c r="FL12" s="23">
        <f t="shared" si="77"/>
        <v>-0.1509999999999998</v>
      </c>
      <c r="FM12" s="23">
        <f t="shared" si="78"/>
        <v>-0.18700000000000028</v>
      </c>
      <c r="FN12" s="23">
        <f t="shared" si="79"/>
        <v>-0.14400000000000013</v>
      </c>
      <c r="FO12" s="23">
        <f t="shared" si="80"/>
        <v>-0.24000000000000021</v>
      </c>
      <c r="FP12" s="23">
        <f t="shared" si="81"/>
        <v>-0.17400000000000038</v>
      </c>
      <c r="FQ12" s="23">
        <f t="shared" si="82"/>
        <v>-0.71223100000000006</v>
      </c>
      <c r="FR12" s="23">
        <f t="shared" si="83"/>
        <v>-0.46285600000000038</v>
      </c>
      <c r="FS12" s="23">
        <f t="shared" si="84"/>
        <v>0.17910000000000004</v>
      </c>
      <c r="FT12" s="23">
        <f t="shared" si="85"/>
        <v>-0.42015400000000014</v>
      </c>
      <c r="FU12" s="23">
        <f t="shared" si="86"/>
        <v>-0.39555100000000021</v>
      </c>
      <c r="FV12" s="23">
        <f t="shared" si="87"/>
        <v>0.12118900000000021</v>
      </c>
      <c r="FW12" s="23">
        <f t="shared" si="88"/>
        <v>8.6000000000000298E-2</v>
      </c>
      <c r="FX12" s="23">
        <f t="shared" si="89"/>
        <v>6.7000000000000171E-2</v>
      </c>
      <c r="FY12" s="23">
        <f t="shared" si="90"/>
        <v>8.4999999999999964E-2</v>
      </c>
      <c r="FZ12" s="23">
        <f t="shared" si="91"/>
        <v>0.17799999999999994</v>
      </c>
      <c r="GA12" s="23">
        <f t="shared" si="92"/>
        <v>0.25900000000000034</v>
      </c>
      <c r="GB12" s="23">
        <f t="shared" si="93"/>
        <v>-2.0999999999999908E-2</v>
      </c>
      <c r="GC12" s="23">
        <f t="shared" si="94"/>
        <v>3.8999999999999702E-2</v>
      </c>
      <c r="GD12" s="23">
        <f t="shared" si="95"/>
        <v>0.31799999999999962</v>
      </c>
      <c r="GE12" s="23">
        <f t="shared" si="96"/>
        <v>0.34600000000000009</v>
      </c>
      <c r="GF12" s="23">
        <f t="shared" si="97"/>
        <v>0.14500000000000046</v>
      </c>
      <c r="GG12" s="23">
        <f t="shared" si="98"/>
        <v>0.2629999999999999</v>
      </c>
      <c r="GH12" s="23">
        <f t="shared" si="99"/>
        <v>0.29999999999999982</v>
      </c>
      <c r="GI12" s="23">
        <f t="shared" si="100"/>
        <v>0.35099999999999998</v>
      </c>
      <c r="GJ12" s="23">
        <f t="shared" si="101"/>
        <v>0.32099999999999973</v>
      </c>
      <c r="GK12" s="23">
        <f t="shared" si="102"/>
        <v>0.30400000000000027</v>
      </c>
      <c r="GL12" s="23">
        <f t="shared" si="103"/>
        <v>0.28800000000000026</v>
      </c>
      <c r="GM12" s="23">
        <f t="shared" si="104"/>
        <v>7.099999999999973E-2</v>
      </c>
      <c r="GN12" s="23">
        <f t="shared" si="105"/>
        <v>0.1639999999999997</v>
      </c>
      <c r="GO12" s="23">
        <f t="shared" si="106"/>
        <v>0.45199999999999996</v>
      </c>
      <c r="GP12" s="23">
        <f t="shared" si="107"/>
        <v>0.31200000000000028</v>
      </c>
      <c r="GQ12" s="23">
        <f t="shared" si="108"/>
        <v>0.29199999999999982</v>
      </c>
      <c r="GR12" s="23">
        <f t="shared" si="109"/>
        <v>0.40399999999999991</v>
      </c>
      <c r="GS12" s="23">
        <f t="shared" si="110"/>
        <v>0.46699999999999964</v>
      </c>
      <c r="GT12" s="23">
        <f t="shared" si="111"/>
        <v>0.48000000000000043</v>
      </c>
      <c r="GU12" s="23">
        <f t="shared" si="112"/>
        <v>0.34299999999999997</v>
      </c>
      <c r="GV12" s="23">
        <f t="shared" si="113"/>
        <v>-1.9999999999997797E-3</v>
      </c>
      <c r="GW12" s="23">
        <f t="shared" si="114"/>
        <v>0.21799999999999997</v>
      </c>
      <c r="GX12" s="23">
        <f t="shared" si="115"/>
        <v>0.17499999999999982</v>
      </c>
      <c r="GY12" s="23">
        <f t="shared" si="116"/>
        <v>0.29100000000000037</v>
      </c>
      <c r="GZ12" s="23">
        <f t="shared" si="117"/>
        <v>0.48899999999999988</v>
      </c>
      <c r="HA12" s="23">
        <f t="shared" si="118"/>
        <v>0.34499999999999975</v>
      </c>
      <c r="HB12" s="23">
        <f t="shared" si="119"/>
        <v>-0.34700000000000042</v>
      </c>
      <c r="HC12" s="23">
        <f t="shared" si="120"/>
        <v>0.10500000000000043</v>
      </c>
      <c r="HD12" s="23">
        <f t="shared" si="121"/>
        <v>5.1999999999999602E-2</v>
      </c>
      <c r="HE12" s="23">
        <f t="shared" si="122"/>
        <v>0.26600000000000001</v>
      </c>
      <c r="HF12" s="23">
        <f t="shared" si="123"/>
        <v>0.16800000000000015</v>
      </c>
      <c r="HG12" s="23">
        <f t="shared" si="124"/>
        <v>0.22499999999999964</v>
      </c>
      <c r="HH12" s="23">
        <f t="shared" si="125"/>
        <v>-0.25811999999999991</v>
      </c>
      <c r="HI12" s="23">
        <f t="shared" si="126"/>
        <v>-4.1816999999999993E-2</v>
      </c>
      <c r="HJ12" s="23">
        <f t="shared" si="127"/>
        <v>0.48271100000000011</v>
      </c>
      <c r="HK12" s="23">
        <f t="shared" si="128"/>
        <v>2.0489999999999675E-2</v>
      </c>
      <c r="HL12" s="23">
        <f t="shared" si="129"/>
        <v>2.304700000000004E-2</v>
      </c>
      <c r="HM12" s="23">
        <f t="shared" si="130"/>
        <v>0.42383799999999994</v>
      </c>
      <c r="HO12" s="23">
        <f t="shared" si="131"/>
        <v>6.0000000000002274E-3</v>
      </c>
      <c r="HP12" s="23">
        <f t="shared" si="132"/>
        <v>0.10400000000000009</v>
      </c>
      <c r="HQ12" s="23">
        <f t="shared" si="133"/>
        <v>0.37300000000000022</v>
      </c>
      <c r="HR12" s="23" t="str">
        <f t="shared" si="134"/>
        <v/>
      </c>
      <c r="HS12" s="23">
        <f t="shared" si="135"/>
        <v>0.22599999999999998</v>
      </c>
      <c r="HT12" s="23" t="str">
        <f t="shared" si="136"/>
        <v/>
      </c>
      <c r="HU12" s="23">
        <f t="shared" si="137"/>
        <v>5.7000000000000384E-2</v>
      </c>
      <c r="HV12" s="23" t="str">
        <f t="shared" si="138"/>
        <v/>
      </c>
      <c r="HW12" s="23" t="str">
        <f t="shared" si="139"/>
        <v/>
      </c>
      <c r="HX12" s="23" t="str">
        <f t="shared" si="140"/>
        <v/>
      </c>
      <c r="HY12" s="23">
        <f t="shared" si="141"/>
        <v>9.2999999999999972E-2</v>
      </c>
      <c r="HZ12" s="23">
        <f t="shared" si="142"/>
        <v>0.10700000000000021</v>
      </c>
      <c r="IA12" s="23">
        <f t="shared" si="143"/>
        <v>3.6999999999999922E-2</v>
      </c>
      <c r="IB12" s="23">
        <f t="shared" si="144"/>
        <v>0.11699999999999999</v>
      </c>
      <c r="IC12" s="23">
        <f t="shared" si="145"/>
        <v>0.12399999999999967</v>
      </c>
      <c r="ID12" s="23">
        <f t="shared" si="146"/>
        <v>6.7000000000000171E-2</v>
      </c>
      <c r="IE12" s="23">
        <f t="shared" si="147"/>
        <v>9.5500000000000362E-2</v>
      </c>
      <c r="IF12" s="23">
        <f t="shared" si="148"/>
        <v>0.31799999999999962</v>
      </c>
      <c r="IG12" s="23">
        <f t="shared" si="149"/>
        <v>0.34499999999999975</v>
      </c>
      <c r="IH12" s="23">
        <f t="shared" si="150"/>
        <v>0.31400000000000006</v>
      </c>
      <c r="II12" s="23">
        <f t="shared" si="151"/>
        <v>0.22900000000000009</v>
      </c>
      <c r="IJ12" s="23">
        <f t="shared" si="152"/>
        <v>0.16199999999999992</v>
      </c>
      <c r="IK12" s="23">
        <f t="shared" si="153"/>
        <v>0.37800000000000011</v>
      </c>
      <c r="IL12" s="23">
        <f t="shared" si="154"/>
        <v>0.32800000000000029</v>
      </c>
      <c r="IM12" s="23">
        <f t="shared" si="155"/>
        <v>7.8000000000000291E-2</v>
      </c>
      <c r="IN12" s="23">
        <f t="shared" si="156"/>
        <v>7.8999999999999737E-2</v>
      </c>
      <c r="IO12" s="23">
        <f t="shared" si="157"/>
        <v>0.21799999999999997</v>
      </c>
      <c r="IP12" s="23">
        <f t="shared" si="158"/>
        <v>0.12099999999999955</v>
      </c>
      <c r="IQ12" s="23">
        <f t="shared" si="159"/>
        <v>0.10899999999999999</v>
      </c>
      <c r="IR12" s="23">
        <f t="shared" si="160"/>
        <v>3.8000000000000256E-2</v>
      </c>
      <c r="IS12" s="23">
        <f t="shared" si="161"/>
        <v>0.10099999999999998</v>
      </c>
      <c r="IT12" s="23">
        <f t="shared" si="162"/>
        <v>0.12300000000000022</v>
      </c>
      <c r="IU12" s="23">
        <f t="shared" si="163"/>
        <v>9.2999999999999972E-2</v>
      </c>
      <c r="IV12" s="23">
        <f t="shared" si="164"/>
        <v>0.28699999999999992</v>
      </c>
      <c r="IW12" s="23">
        <f t="shared" si="165"/>
        <v>0.22499999999999964</v>
      </c>
      <c r="IX12" s="23">
        <f t="shared" si="166"/>
        <v>8.9999999999999858E-2</v>
      </c>
      <c r="IY12" s="23">
        <f t="shared" si="167"/>
        <v>6.2000000000000277E-2</v>
      </c>
      <c r="IZ12" s="23">
        <f t="shared" si="168"/>
        <v>6.2999999999999723E-2</v>
      </c>
      <c r="JA12" s="23">
        <f t="shared" si="169"/>
        <v>2.8999999999999915E-2</v>
      </c>
      <c r="JB12" s="23">
        <f t="shared" si="170"/>
        <v>8.3999999999999631E-2</v>
      </c>
      <c r="JC12" s="23">
        <f t="shared" si="171"/>
        <v>9.1999999999999638E-2</v>
      </c>
      <c r="JD12" s="23">
        <f t="shared" si="172"/>
        <v>3.0999999999999694E-2</v>
      </c>
      <c r="JE12" s="23">
        <f t="shared" si="173"/>
        <v>0.27700000000000014</v>
      </c>
      <c r="JF12" s="23">
        <f t="shared" si="174"/>
        <v>0.12399999999999967</v>
      </c>
      <c r="JG12" s="23">
        <f t="shared" si="175"/>
        <v>0.10499999999999954</v>
      </c>
      <c r="JH12" s="23">
        <f t="shared" si="176"/>
        <v>6.0000000000002274E-3</v>
      </c>
      <c r="JI12" s="23">
        <f t="shared" si="177"/>
        <v>0.13900000000000023</v>
      </c>
      <c r="JJ12" s="23">
        <f t="shared" si="178"/>
        <v>5.1999999999999602E-2</v>
      </c>
      <c r="JK12" s="23">
        <f t="shared" si="179"/>
        <v>0.45800000000000018</v>
      </c>
      <c r="JL12" s="23">
        <f t="shared" si="180"/>
        <v>0.1509999999999998</v>
      </c>
      <c r="JM12" s="23">
        <f t="shared" si="181"/>
        <v>0.18700000000000028</v>
      </c>
      <c r="JN12" s="23">
        <f t="shared" si="182"/>
        <v>0.14400000000000013</v>
      </c>
      <c r="JO12" s="23">
        <f t="shared" si="183"/>
        <v>0.24000000000000021</v>
      </c>
      <c r="JP12" s="23">
        <f t="shared" si="184"/>
        <v>0.17400000000000038</v>
      </c>
      <c r="JQ12" s="23">
        <f t="shared" si="185"/>
        <v>0.71223100000000006</v>
      </c>
      <c r="JR12" s="23">
        <f t="shared" si="186"/>
        <v>0.46285600000000038</v>
      </c>
      <c r="JS12" s="23">
        <f t="shared" si="187"/>
        <v>0.17910000000000004</v>
      </c>
      <c r="JT12" s="23">
        <f t="shared" si="188"/>
        <v>0.42015400000000014</v>
      </c>
      <c r="JU12" s="23">
        <f t="shared" si="189"/>
        <v>0.39555100000000021</v>
      </c>
      <c r="JV12" s="23">
        <f t="shared" si="190"/>
        <v>0.12118900000000021</v>
      </c>
      <c r="JW12" s="23">
        <f t="shared" si="191"/>
        <v>8.6000000000000298E-2</v>
      </c>
      <c r="JX12" s="23">
        <f t="shared" si="192"/>
        <v>6.7000000000000171E-2</v>
      </c>
      <c r="JY12" s="23">
        <f t="shared" si="193"/>
        <v>8.4999999999999964E-2</v>
      </c>
      <c r="JZ12" s="23">
        <f t="shared" si="194"/>
        <v>0.17799999999999994</v>
      </c>
      <c r="KA12" s="23">
        <f t="shared" si="195"/>
        <v>0.25900000000000034</v>
      </c>
      <c r="KB12" s="23">
        <f t="shared" si="196"/>
        <v>2.0999999999999908E-2</v>
      </c>
      <c r="KC12" s="23">
        <f t="shared" si="197"/>
        <v>3.8999999999999702E-2</v>
      </c>
      <c r="KD12" s="23">
        <f t="shared" si="198"/>
        <v>0.31799999999999962</v>
      </c>
      <c r="KE12" s="23">
        <f t="shared" si="199"/>
        <v>0.34600000000000009</v>
      </c>
      <c r="KF12" s="23">
        <f t="shared" si="200"/>
        <v>0.14500000000000046</v>
      </c>
      <c r="KG12" s="23">
        <f t="shared" si="201"/>
        <v>0.2629999999999999</v>
      </c>
      <c r="KH12" s="23">
        <f t="shared" si="202"/>
        <v>0.29999999999999982</v>
      </c>
      <c r="KI12" s="23">
        <f t="shared" si="203"/>
        <v>0.35099999999999998</v>
      </c>
      <c r="KJ12" s="23">
        <f t="shared" si="204"/>
        <v>0.32099999999999973</v>
      </c>
      <c r="KK12" s="23">
        <f t="shared" si="205"/>
        <v>0.30400000000000027</v>
      </c>
      <c r="KL12" s="23">
        <f t="shared" si="206"/>
        <v>0.28800000000000026</v>
      </c>
      <c r="KM12" s="23">
        <f t="shared" si="207"/>
        <v>7.099999999999973E-2</v>
      </c>
      <c r="KN12" s="23">
        <f t="shared" si="208"/>
        <v>0.1639999999999997</v>
      </c>
      <c r="KO12" s="23">
        <f t="shared" si="209"/>
        <v>0.45199999999999996</v>
      </c>
      <c r="KP12" s="23">
        <f t="shared" si="210"/>
        <v>0.31200000000000028</v>
      </c>
      <c r="KQ12" s="23">
        <f t="shared" si="211"/>
        <v>0.29199999999999982</v>
      </c>
      <c r="KR12" s="23">
        <f t="shared" si="212"/>
        <v>0.40399999999999991</v>
      </c>
      <c r="KS12" s="23">
        <f t="shared" si="213"/>
        <v>0.46699999999999964</v>
      </c>
      <c r="KT12" s="23">
        <f t="shared" si="214"/>
        <v>0.48000000000000043</v>
      </c>
      <c r="KU12" s="23">
        <f t="shared" si="215"/>
        <v>0.34299999999999997</v>
      </c>
      <c r="KV12" s="23">
        <f t="shared" si="216"/>
        <v>1.9999999999997797E-3</v>
      </c>
      <c r="KW12" s="23">
        <f t="shared" si="217"/>
        <v>0.21799999999999997</v>
      </c>
      <c r="KX12" s="23">
        <f t="shared" si="218"/>
        <v>0.17499999999999982</v>
      </c>
      <c r="KY12" s="23">
        <f t="shared" si="219"/>
        <v>0.29100000000000037</v>
      </c>
      <c r="KZ12" s="23">
        <f t="shared" si="220"/>
        <v>0.48899999999999988</v>
      </c>
      <c r="LA12" s="23">
        <f t="shared" si="221"/>
        <v>0.34499999999999975</v>
      </c>
      <c r="LB12" s="23">
        <f t="shared" si="222"/>
        <v>0.34700000000000042</v>
      </c>
      <c r="LC12" s="23">
        <f t="shared" si="223"/>
        <v>0.10500000000000043</v>
      </c>
      <c r="LD12" s="23">
        <f t="shared" si="224"/>
        <v>5.1999999999999602E-2</v>
      </c>
      <c r="LE12" s="23">
        <f t="shared" si="225"/>
        <v>0.26600000000000001</v>
      </c>
      <c r="LF12" s="23">
        <f t="shared" si="226"/>
        <v>0.16800000000000015</v>
      </c>
      <c r="LG12" s="23">
        <f t="shared" si="227"/>
        <v>0.22499999999999964</v>
      </c>
      <c r="LH12" s="23">
        <f t="shared" si="228"/>
        <v>0.25811999999999991</v>
      </c>
      <c r="LI12" s="23">
        <f t="shared" si="229"/>
        <v>4.1816999999999993E-2</v>
      </c>
      <c r="LJ12" s="23">
        <f t="shared" si="230"/>
        <v>0.48271100000000011</v>
      </c>
      <c r="LK12" s="23">
        <f t="shared" si="231"/>
        <v>2.0489999999999675E-2</v>
      </c>
      <c r="LL12" s="23">
        <f t="shared" si="232"/>
        <v>2.304700000000004E-2</v>
      </c>
      <c r="LM12" s="23">
        <f t="shared" si="232"/>
        <v>0.42383799999999994</v>
      </c>
    </row>
    <row r="13" spans="1:325">
      <c r="A13" s="1">
        <f t="shared" si="236"/>
        <v>11</v>
      </c>
      <c r="B13" s="2"/>
      <c r="C13" s="4">
        <v>14</v>
      </c>
      <c r="D13" s="4">
        <f t="shared" si="233"/>
        <v>1016</v>
      </c>
      <c r="E13" s="4" t="s">
        <v>188</v>
      </c>
      <c r="F13" s="4">
        <v>3</v>
      </c>
      <c r="G13" s="4" t="s">
        <v>13</v>
      </c>
      <c r="H13" s="4" t="s">
        <v>19</v>
      </c>
      <c r="I13" s="4"/>
      <c r="J13" s="5">
        <v>97.3</v>
      </c>
      <c r="K13" s="72"/>
      <c r="L13" s="103">
        <v>2.2869999999999999</v>
      </c>
      <c r="M13" s="7" t="s">
        <v>282</v>
      </c>
      <c r="N13" s="3" t="s">
        <v>227</v>
      </c>
      <c r="O13" s="23">
        <v>2.6459999999999999</v>
      </c>
      <c r="P13" s="23">
        <v>2.39</v>
      </c>
      <c r="Q13" s="23">
        <v>2.71</v>
      </c>
      <c r="R13" s="45"/>
      <c r="S13" s="6">
        <v>2.2170000000000001</v>
      </c>
      <c r="T13" s="45"/>
      <c r="U13" s="45"/>
      <c r="V13" s="45"/>
      <c r="W13" s="45"/>
      <c r="X13" s="45"/>
      <c r="Y13" s="23">
        <v>2.5059999999999998</v>
      </c>
      <c r="Z13" s="23">
        <v>2.5089999999999999</v>
      </c>
      <c r="AA13" s="23">
        <v>2.4700000000000002</v>
      </c>
      <c r="AB13" s="23">
        <v>2.343</v>
      </c>
      <c r="AC13" s="23">
        <v>2.4049999999999998</v>
      </c>
      <c r="AD13" s="23">
        <v>2.024</v>
      </c>
      <c r="AE13" s="23">
        <f t="shared" si="234"/>
        <v>2.2145000000000001</v>
      </c>
      <c r="AF13" s="107">
        <v>1.7729999999999999</v>
      </c>
      <c r="AG13" s="107">
        <v>1.857</v>
      </c>
      <c r="AH13" s="107">
        <v>1.847</v>
      </c>
      <c r="AI13" s="107">
        <v>1.7010000000000001</v>
      </c>
      <c r="AJ13" s="112"/>
      <c r="AK13" s="107">
        <v>1.756</v>
      </c>
      <c r="AL13" s="107">
        <v>1.7649999999999999</v>
      </c>
      <c r="AM13" s="107">
        <v>1.851</v>
      </c>
      <c r="AN13" s="107">
        <v>2.0110000000000001</v>
      </c>
      <c r="AO13" s="107">
        <v>1.8859999999999999</v>
      </c>
      <c r="AP13" s="107">
        <v>2.1800000000000002</v>
      </c>
      <c r="AQ13" s="107">
        <v>2.1859999999999999</v>
      </c>
      <c r="AR13" s="107">
        <v>2.2040000000000002</v>
      </c>
      <c r="AS13" s="107">
        <v>1.952</v>
      </c>
      <c r="AT13" s="107">
        <v>1.946</v>
      </c>
      <c r="AU13" s="107">
        <v>1.647</v>
      </c>
      <c r="AV13" s="107">
        <v>1.96</v>
      </c>
      <c r="AW13" s="107">
        <v>1.772</v>
      </c>
      <c r="AX13" s="112"/>
      <c r="AY13" s="107">
        <v>1.782</v>
      </c>
      <c r="AZ13" s="107">
        <v>1.954</v>
      </c>
      <c r="BA13" s="107">
        <v>1.5640000000000001</v>
      </c>
      <c r="BB13" s="107">
        <v>1.373</v>
      </c>
      <c r="BC13" s="107">
        <v>0.97299999999999998</v>
      </c>
      <c r="BD13" s="107">
        <v>1.7509999999999999</v>
      </c>
      <c r="BE13" s="112"/>
      <c r="BF13" s="112"/>
      <c r="BG13" s="112"/>
      <c r="BH13" s="112"/>
      <c r="BI13" s="112"/>
      <c r="BJ13" s="112"/>
      <c r="BK13" s="112"/>
      <c r="BL13" s="112"/>
      <c r="BM13" s="112"/>
      <c r="BN13" s="107">
        <v>2.1150000000000002</v>
      </c>
      <c r="BO13" s="107">
        <v>1.8560000000000001</v>
      </c>
      <c r="BP13" s="107">
        <v>2.06</v>
      </c>
      <c r="BQ13" s="91">
        <v>1.536972</v>
      </c>
      <c r="BR13" s="91">
        <v>1.7071769999999999</v>
      </c>
      <c r="BS13" s="91">
        <v>2.3002880000000001</v>
      </c>
      <c r="BT13" s="91">
        <v>1.604805</v>
      </c>
      <c r="BU13" s="91">
        <v>1.711354</v>
      </c>
      <c r="BV13" s="91">
        <v>2.2876970000000001</v>
      </c>
      <c r="BW13" s="109">
        <v>2.0569999999999999</v>
      </c>
      <c r="BX13" s="109">
        <v>2.0910000000000002</v>
      </c>
      <c r="BY13" s="109">
        <v>2.1070000000000002</v>
      </c>
      <c r="BZ13" s="109">
        <v>2.0840000000000001</v>
      </c>
      <c r="CA13" s="109">
        <v>1.6279999999999999</v>
      </c>
      <c r="CB13" s="109">
        <v>2.0990000000000002</v>
      </c>
      <c r="CC13" s="109">
        <v>2.117</v>
      </c>
      <c r="CD13" s="109">
        <v>2.246</v>
      </c>
      <c r="CE13" s="109">
        <v>2.3109999999999999</v>
      </c>
      <c r="CF13" s="109">
        <v>2.2120000000000002</v>
      </c>
      <c r="CG13" s="109">
        <v>2.4060000000000001</v>
      </c>
      <c r="CH13" s="109">
        <v>2.4089999999999998</v>
      </c>
      <c r="CI13" s="109">
        <v>2.4369999999999998</v>
      </c>
      <c r="CJ13" s="109">
        <v>2.2480000000000002</v>
      </c>
      <c r="CK13" s="109">
        <v>2.2400000000000002</v>
      </c>
      <c r="CL13" s="109">
        <v>2.1859999999999999</v>
      </c>
      <c r="CM13" s="109">
        <v>2.1720000000000002</v>
      </c>
      <c r="CN13" s="109">
        <v>2.1349999999999998</v>
      </c>
      <c r="CO13" s="109">
        <v>2.093</v>
      </c>
      <c r="CP13" s="109">
        <v>2.242</v>
      </c>
      <c r="CQ13" s="109">
        <v>2.3519999999999999</v>
      </c>
      <c r="CR13" s="109">
        <v>2.2669999999999999</v>
      </c>
      <c r="CS13" s="109">
        <v>2.2869999999999999</v>
      </c>
      <c r="CT13" s="109">
        <v>2.1890000000000001</v>
      </c>
      <c r="CU13" s="109">
        <v>2.2879999999999998</v>
      </c>
      <c r="CV13" s="109">
        <v>2.2549999999999999</v>
      </c>
      <c r="CW13" s="109">
        <v>2.1560000000000001</v>
      </c>
      <c r="CX13" s="109">
        <v>2.2690000000000001</v>
      </c>
      <c r="CY13" s="109">
        <v>2.3130000000000002</v>
      </c>
      <c r="CZ13" s="109">
        <v>2.2090000000000001</v>
      </c>
      <c r="DA13" s="109">
        <v>2.29</v>
      </c>
      <c r="DB13" s="109">
        <v>2.778</v>
      </c>
      <c r="DC13" s="109">
        <v>2.2629999999999999</v>
      </c>
      <c r="DD13" s="109">
        <v>2.258</v>
      </c>
      <c r="DE13" s="109">
        <v>2.302</v>
      </c>
      <c r="DF13" s="109">
        <v>2.1389999999999998</v>
      </c>
      <c r="DG13" s="109">
        <v>2.278</v>
      </c>
      <c r="DH13" s="119">
        <v>1.7708630000000001</v>
      </c>
      <c r="DI13" s="119">
        <v>1.987903</v>
      </c>
      <c r="DJ13" s="119">
        <v>2.5189900000000001</v>
      </c>
      <c r="DK13" s="119">
        <v>1.94371</v>
      </c>
      <c r="DL13" s="119">
        <v>2.0251220000000001</v>
      </c>
      <c r="DM13" s="119">
        <v>2.4835090000000002</v>
      </c>
      <c r="DO13" s="23">
        <f t="shared" si="235"/>
        <v>0.35899999999999999</v>
      </c>
      <c r="DP13" s="23">
        <f t="shared" si="29"/>
        <v>0.1030000000000002</v>
      </c>
      <c r="DQ13" s="23">
        <f t="shared" si="30"/>
        <v>0.42300000000000004</v>
      </c>
      <c r="DR13" s="23" t="str">
        <f t="shared" si="31"/>
        <v/>
      </c>
      <c r="DS13" s="23">
        <f t="shared" si="32"/>
        <v>-6.999999999999984E-2</v>
      </c>
      <c r="DT13" s="23" t="str">
        <f t="shared" si="33"/>
        <v/>
      </c>
      <c r="DU13" s="23" t="str">
        <f t="shared" si="34"/>
        <v/>
      </c>
      <c r="DV13" s="23" t="str">
        <f t="shared" si="35"/>
        <v/>
      </c>
      <c r="DW13" s="23" t="str">
        <f t="shared" si="36"/>
        <v/>
      </c>
      <c r="DX13" s="23" t="str">
        <f t="shared" si="37"/>
        <v/>
      </c>
      <c r="DY13" s="23">
        <f t="shared" si="38"/>
        <v>0.21899999999999986</v>
      </c>
      <c r="DZ13" s="23">
        <f t="shared" si="39"/>
        <v>0.22199999999999998</v>
      </c>
      <c r="EA13" s="23">
        <f t="shared" si="40"/>
        <v>0.18300000000000027</v>
      </c>
      <c r="EB13" s="23">
        <f t="shared" si="41"/>
        <v>5.600000000000005E-2</v>
      </c>
      <c r="EC13" s="23">
        <f t="shared" si="42"/>
        <v>0.11799999999999988</v>
      </c>
      <c r="ED13" s="23">
        <f t="shared" si="43"/>
        <v>-0.2629999999999999</v>
      </c>
      <c r="EE13" s="23">
        <f t="shared" si="44"/>
        <v>-7.2499999999999787E-2</v>
      </c>
      <c r="EF13" s="23">
        <f t="shared" si="45"/>
        <v>-0.51400000000000001</v>
      </c>
      <c r="EG13" s="23">
        <f t="shared" si="46"/>
        <v>-0.42999999999999994</v>
      </c>
      <c r="EH13" s="23">
        <f t="shared" si="47"/>
        <v>-0.43999999999999995</v>
      </c>
      <c r="EI13" s="23">
        <f t="shared" si="48"/>
        <v>-0.58599999999999985</v>
      </c>
      <c r="EJ13" s="23" t="str">
        <f t="shared" si="49"/>
        <v/>
      </c>
      <c r="EK13" s="23">
        <f t="shared" si="50"/>
        <v>-0.53099999999999992</v>
      </c>
      <c r="EL13" s="23">
        <f t="shared" si="51"/>
        <v>-0.52200000000000002</v>
      </c>
      <c r="EM13" s="23">
        <f t="shared" si="52"/>
        <v>-0.43599999999999994</v>
      </c>
      <c r="EN13" s="23">
        <f t="shared" si="53"/>
        <v>-0.2759999999999998</v>
      </c>
      <c r="EO13" s="23">
        <f t="shared" si="54"/>
        <v>-0.40100000000000002</v>
      </c>
      <c r="EP13" s="23">
        <f t="shared" si="55"/>
        <v>-0.10699999999999976</v>
      </c>
      <c r="EQ13" s="23">
        <f t="shared" si="56"/>
        <v>-0.10099999999999998</v>
      </c>
      <c r="ER13" s="23">
        <f t="shared" si="57"/>
        <v>-8.2999999999999741E-2</v>
      </c>
      <c r="ES13" s="23">
        <f t="shared" si="58"/>
        <v>-0.33499999999999996</v>
      </c>
      <c r="ET13" s="23">
        <f t="shared" si="59"/>
        <v>-0.34099999999999997</v>
      </c>
      <c r="EU13" s="23">
        <f t="shared" si="60"/>
        <v>-0.6399999999999999</v>
      </c>
      <c r="EV13" s="23">
        <f t="shared" si="61"/>
        <v>-0.32699999999999996</v>
      </c>
      <c r="EW13" s="23">
        <f t="shared" si="62"/>
        <v>-0.5149999999999999</v>
      </c>
      <c r="EX13" s="23" t="str">
        <f t="shared" si="63"/>
        <v/>
      </c>
      <c r="EY13" s="23">
        <f t="shared" si="64"/>
        <v>-0.50499999999999989</v>
      </c>
      <c r="EZ13" s="23">
        <f t="shared" si="65"/>
        <v>-0.33299999999999996</v>
      </c>
      <c r="FA13" s="23">
        <f t="shared" si="66"/>
        <v>-0.72299999999999986</v>
      </c>
      <c r="FB13" s="23">
        <f t="shared" si="67"/>
        <v>-0.91399999999999992</v>
      </c>
      <c r="FC13" s="23">
        <f t="shared" si="68"/>
        <v>-1.3140000000000001</v>
      </c>
      <c r="FD13" s="23">
        <f t="shared" si="69"/>
        <v>-0.53600000000000003</v>
      </c>
      <c r="FE13" s="23" t="str">
        <f t="shared" si="70"/>
        <v/>
      </c>
      <c r="FF13" s="23" t="str">
        <f t="shared" si="71"/>
        <v/>
      </c>
      <c r="FG13" s="23" t="str">
        <f t="shared" si="72"/>
        <v/>
      </c>
      <c r="FH13" s="23" t="str">
        <f t="shared" si="73"/>
        <v/>
      </c>
      <c r="FI13" s="23" t="str">
        <f t="shared" si="74"/>
        <v/>
      </c>
      <c r="FJ13" s="23" t="str">
        <f t="shared" si="75"/>
        <v/>
      </c>
      <c r="FK13" s="23" t="str">
        <f t="shared" si="76"/>
        <v/>
      </c>
      <c r="FL13" s="23" t="str">
        <f t="shared" si="77"/>
        <v/>
      </c>
      <c r="FM13" s="23" t="str">
        <f t="shared" si="78"/>
        <v/>
      </c>
      <c r="FN13" s="23">
        <f t="shared" si="79"/>
        <v>-0.17199999999999971</v>
      </c>
      <c r="FO13" s="23">
        <f t="shared" si="80"/>
        <v>-0.43099999999999983</v>
      </c>
      <c r="FP13" s="23">
        <f t="shared" si="81"/>
        <v>-0.22699999999999987</v>
      </c>
      <c r="FQ13" s="23">
        <f t="shared" si="82"/>
        <v>-0.75002799999999992</v>
      </c>
      <c r="FR13" s="23">
        <f t="shared" si="83"/>
        <v>-0.57982299999999998</v>
      </c>
      <c r="FS13" s="23">
        <f t="shared" si="84"/>
        <v>1.3288000000000189E-2</v>
      </c>
      <c r="FT13" s="23">
        <f t="shared" si="85"/>
        <v>-0.68219499999999988</v>
      </c>
      <c r="FU13" s="23">
        <f t="shared" si="86"/>
        <v>-0.57564599999999988</v>
      </c>
      <c r="FV13" s="23">
        <f t="shared" si="87"/>
        <v>6.9700000000016971E-4</v>
      </c>
      <c r="FW13" s="23">
        <f t="shared" si="88"/>
        <v>-0.22999999999999998</v>
      </c>
      <c r="FX13" s="23">
        <f t="shared" si="89"/>
        <v>-0.19599999999999973</v>
      </c>
      <c r="FY13" s="23">
        <f t="shared" si="90"/>
        <v>-0.17999999999999972</v>
      </c>
      <c r="FZ13" s="23">
        <f t="shared" si="91"/>
        <v>-0.20299999999999985</v>
      </c>
      <c r="GA13" s="23">
        <f t="shared" si="92"/>
        <v>-0.65900000000000003</v>
      </c>
      <c r="GB13" s="23">
        <f t="shared" si="93"/>
        <v>-0.18799999999999972</v>
      </c>
      <c r="GC13" s="23">
        <f t="shared" si="94"/>
        <v>-0.16999999999999993</v>
      </c>
      <c r="GD13" s="23">
        <f t="shared" si="95"/>
        <v>-4.0999999999999925E-2</v>
      </c>
      <c r="GE13" s="23">
        <f t="shared" si="96"/>
        <v>2.4000000000000021E-2</v>
      </c>
      <c r="GF13" s="23">
        <f t="shared" si="97"/>
        <v>-7.4999999999999734E-2</v>
      </c>
      <c r="GG13" s="23">
        <f t="shared" si="98"/>
        <v>0.11900000000000022</v>
      </c>
      <c r="GH13" s="23">
        <f t="shared" si="99"/>
        <v>0.12199999999999989</v>
      </c>
      <c r="GI13" s="23">
        <f t="shared" si="100"/>
        <v>0.14999999999999991</v>
      </c>
      <c r="GJ13" s="23">
        <f t="shared" si="101"/>
        <v>-3.8999999999999702E-2</v>
      </c>
      <c r="GK13" s="23">
        <f t="shared" si="102"/>
        <v>-4.6999999999999709E-2</v>
      </c>
      <c r="GL13" s="23">
        <f t="shared" si="103"/>
        <v>-0.10099999999999998</v>
      </c>
      <c r="GM13" s="23">
        <f t="shared" si="104"/>
        <v>-0.11499999999999977</v>
      </c>
      <c r="GN13" s="23">
        <f t="shared" si="105"/>
        <v>-0.15200000000000014</v>
      </c>
      <c r="GO13" s="23">
        <f t="shared" si="106"/>
        <v>-0.19399999999999995</v>
      </c>
      <c r="GP13" s="23">
        <f t="shared" si="107"/>
        <v>-4.4999999999999929E-2</v>
      </c>
      <c r="GQ13" s="23">
        <f t="shared" si="108"/>
        <v>6.4999999999999947E-2</v>
      </c>
      <c r="GR13" s="23">
        <f t="shared" si="109"/>
        <v>-2.0000000000000018E-2</v>
      </c>
      <c r="GS13" s="23">
        <f t="shared" si="110"/>
        <v>0</v>
      </c>
      <c r="GT13" s="23">
        <f t="shared" si="111"/>
        <v>-9.7999999999999865E-2</v>
      </c>
      <c r="GU13" s="23">
        <f t="shared" si="112"/>
        <v>9.9999999999988987E-4</v>
      </c>
      <c r="GV13" s="23">
        <f t="shared" si="113"/>
        <v>-3.2000000000000028E-2</v>
      </c>
      <c r="GW13" s="23">
        <f t="shared" si="114"/>
        <v>-0.13099999999999978</v>
      </c>
      <c r="GX13" s="23">
        <f t="shared" si="115"/>
        <v>-1.7999999999999794E-2</v>
      </c>
      <c r="GY13" s="23">
        <f t="shared" si="116"/>
        <v>2.6000000000000245E-2</v>
      </c>
      <c r="GZ13" s="23">
        <f t="shared" si="117"/>
        <v>-7.7999999999999847E-2</v>
      </c>
      <c r="HA13" s="23">
        <f t="shared" si="118"/>
        <v>3.0000000000001137E-3</v>
      </c>
      <c r="HB13" s="23">
        <f t="shared" si="119"/>
        <v>0.4910000000000001</v>
      </c>
      <c r="HC13" s="23">
        <f t="shared" si="120"/>
        <v>-2.4000000000000021E-2</v>
      </c>
      <c r="HD13" s="23">
        <f t="shared" si="121"/>
        <v>-2.8999999999999915E-2</v>
      </c>
      <c r="HE13" s="23">
        <f t="shared" si="122"/>
        <v>1.5000000000000124E-2</v>
      </c>
      <c r="HF13" s="23">
        <f t="shared" si="123"/>
        <v>-0.14800000000000013</v>
      </c>
      <c r="HG13" s="23">
        <f t="shared" si="124"/>
        <v>-8.999999999999897E-3</v>
      </c>
      <c r="HH13" s="23">
        <f t="shared" si="125"/>
        <v>-0.51613699999999985</v>
      </c>
      <c r="HI13" s="23">
        <f t="shared" si="126"/>
        <v>-0.29909699999999995</v>
      </c>
      <c r="HJ13" s="23">
        <f t="shared" si="127"/>
        <v>0.23199000000000014</v>
      </c>
      <c r="HK13" s="23">
        <f t="shared" si="128"/>
        <v>-0.34328999999999987</v>
      </c>
      <c r="HL13" s="23">
        <f t="shared" si="129"/>
        <v>-0.26187799999999983</v>
      </c>
      <c r="HM13" s="23">
        <f t="shared" si="130"/>
        <v>0.19650900000000027</v>
      </c>
      <c r="HO13" s="23">
        <f t="shared" si="131"/>
        <v>0.35899999999999999</v>
      </c>
      <c r="HP13" s="23">
        <f t="shared" si="132"/>
        <v>0.1030000000000002</v>
      </c>
      <c r="HQ13" s="23">
        <f t="shared" si="133"/>
        <v>0.42300000000000004</v>
      </c>
      <c r="HR13" s="23" t="str">
        <f t="shared" si="134"/>
        <v/>
      </c>
      <c r="HS13" s="23">
        <f t="shared" si="135"/>
        <v>6.999999999999984E-2</v>
      </c>
      <c r="HT13" s="23" t="str">
        <f t="shared" si="136"/>
        <v/>
      </c>
      <c r="HU13" s="23" t="str">
        <f t="shared" si="137"/>
        <v/>
      </c>
      <c r="HV13" s="23" t="str">
        <f t="shared" si="138"/>
        <v/>
      </c>
      <c r="HW13" s="23" t="str">
        <f t="shared" si="139"/>
        <v/>
      </c>
      <c r="HX13" s="23" t="str">
        <f t="shared" si="140"/>
        <v/>
      </c>
      <c r="HY13" s="23">
        <f t="shared" si="141"/>
        <v>0.21899999999999986</v>
      </c>
      <c r="HZ13" s="23">
        <f t="shared" si="142"/>
        <v>0.22199999999999998</v>
      </c>
      <c r="IA13" s="23">
        <f t="shared" si="143"/>
        <v>0.18300000000000027</v>
      </c>
      <c r="IB13" s="23">
        <f t="shared" si="144"/>
        <v>5.600000000000005E-2</v>
      </c>
      <c r="IC13" s="23">
        <f t="shared" si="145"/>
        <v>0.11799999999999988</v>
      </c>
      <c r="ID13" s="23">
        <f t="shared" si="146"/>
        <v>0.2629999999999999</v>
      </c>
      <c r="IE13" s="23">
        <f t="shared" si="147"/>
        <v>7.2499999999999787E-2</v>
      </c>
      <c r="IF13" s="23">
        <f t="shared" si="148"/>
        <v>0.51400000000000001</v>
      </c>
      <c r="IG13" s="23">
        <f t="shared" si="149"/>
        <v>0.42999999999999994</v>
      </c>
      <c r="IH13" s="23">
        <f t="shared" si="150"/>
        <v>0.43999999999999995</v>
      </c>
      <c r="II13" s="23">
        <f t="shared" si="151"/>
        <v>0.58599999999999985</v>
      </c>
      <c r="IJ13" s="23" t="str">
        <f t="shared" si="152"/>
        <v/>
      </c>
      <c r="IK13" s="23">
        <f t="shared" si="153"/>
        <v>0.53099999999999992</v>
      </c>
      <c r="IL13" s="23">
        <f t="shared" si="154"/>
        <v>0.52200000000000002</v>
      </c>
      <c r="IM13" s="23">
        <f t="shared" si="155"/>
        <v>0.43599999999999994</v>
      </c>
      <c r="IN13" s="23">
        <f t="shared" si="156"/>
        <v>0.2759999999999998</v>
      </c>
      <c r="IO13" s="23">
        <f t="shared" si="157"/>
        <v>0.40100000000000002</v>
      </c>
      <c r="IP13" s="23">
        <f t="shared" si="158"/>
        <v>0.10699999999999976</v>
      </c>
      <c r="IQ13" s="23">
        <f t="shared" si="159"/>
        <v>0.10099999999999998</v>
      </c>
      <c r="IR13" s="23">
        <f t="shared" si="160"/>
        <v>8.2999999999999741E-2</v>
      </c>
      <c r="IS13" s="23">
        <f t="shared" si="161"/>
        <v>0.33499999999999996</v>
      </c>
      <c r="IT13" s="23">
        <f t="shared" si="162"/>
        <v>0.34099999999999997</v>
      </c>
      <c r="IU13" s="23">
        <f t="shared" si="163"/>
        <v>0.6399999999999999</v>
      </c>
      <c r="IV13" s="23">
        <f t="shared" si="164"/>
        <v>0.32699999999999996</v>
      </c>
      <c r="IW13" s="23">
        <f t="shared" si="165"/>
        <v>0.5149999999999999</v>
      </c>
      <c r="IX13" s="23" t="str">
        <f t="shared" si="166"/>
        <v/>
      </c>
      <c r="IY13" s="23">
        <f t="shared" si="167"/>
        <v>0.50499999999999989</v>
      </c>
      <c r="IZ13" s="23">
        <f t="shared" si="168"/>
        <v>0.33299999999999996</v>
      </c>
      <c r="JA13" s="23">
        <f t="shared" si="169"/>
        <v>0.72299999999999986</v>
      </c>
      <c r="JB13" s="23">
        <f t="shared" si="170"/>
        <v>0.91399999999999992</v>
      </c>
      <c r="JC13" s="23">
        <f t="shared" si="171"/>
        <v>1.3140000000000001</v>
      </c>
      <c r="JD13" s="23">
        <f t="shared" si="172"/>
        <v>0.53600000000000003</v>
      </c>
      <c r="JE13" s="23" t="str">
        <f t="shared" si="173"/>
        <v/>
      </c>
      <c r="JF13" s="23" t="str">
        <f t="shared" si="174"/>
        <v/>
      </c>
      <c r="JG13" s="23" t="str">
        <f t="shared" si="175"/>
        <v/>
      </c>
      <c r="JH13" s="23" t="str">
        <f t="shared" si="176"/>
        <v/>
      </c>
      <c r="JI13" s="23" t="str">
        <f t="shared" si="177"/>
        <v/>
      </c>
      <c r="JJ13" s="23" t="str">
        <f t="shared" si="178"/>
        <v/>
      </c>
      <c r="JK13" s="23" t="str">
        <f t="shared" si="179"/>
        <v/>
      </c>
      <c r="JL13" s="23" t="str">
        <f t="shared" si="180"/>
        <v/>
      </c>
      <c r="JM13" s="23" t="str">
        <f t="shared" si="181"/>
        <v/>
      </c>
      <c r="JN13" s="23">
        <f t="shared" si="182"/>
        <v>0.17199999999999971</v>
      </c>
      <c r="JO13" s="23">
        <f t="shared" si="183"/>
        <v>0.43099999999999983</v>
      </c>
      <c r="JP13" s="23">
        <f t="shared" si="184"/>
        <v>0.22699999999999987</v>
      </c>
      <c r="JQ13" s="23">
        <f t="shared" si="185"/>
        <v>0.75002799999999992</v>
      </c>
      <c r="JR13" s="23">
        <f t="shared" si="186"/>
        <v>0.57982299999999998</v>
      </c>
      <c r="JS13" s="23">
        <f t="shared" si="187"/>
        <v>1.3288000000000189E-2</v>
      </c>
      <c r="JT13" s="23">
        <f t="shared" si="188"/>
        <v>0.68219499999999988</v>
      </c>
      <c r="JU13" s="23">
        <f t="shared" si="189"/>
        <v>0.57564599999999988</v>
      </c>
      <c r="JV13" s="23">
        <f t="shared" si="190"/>
        <v>6.9700000000016971E-4</v>
      </c>
      <c r="JW13" s="23">
        <f t="shared" si="191"/>
        <v>0.22999999999999998</v>
      </c>
      <c r="JX13" s="23">
        <f t="shared" si="192"/>
        <v>0.19599999999999973</v>
      </c>
      <c r="JY13" s="23">
        <f t="shared" si="193"/>
        <v>0.17999999999999972</v>
      </c>
      <c r="JZ13" s="23">
        <f t="shared" si="194"/>
        <v>0.20299999999999985</v>
      </c>
      <c r="KA13" s="23">
        <f t="shared" si="195"/>
        <v>0.65900000000000003</v>
      </c>
      <c r="KB13" s="23">
        <f t="shared" si="196"/>
        <v>0.18799999999999972</v>
      </c>
      <c r="KC13" s="23">
        <f t="shared" si="197"/>
        <v>0.16999999999999993</v>
      </c>
      <c r="KD13" s="23">
        <f t="shared" si="198"/>
        <v>4.0999999999999925E-2</v>
      </c>
      <c r="KE13" s="23">
        <f t="shared" si="199"/>
        <v>2.4000000000000021E-2</v>
      </c>
      <c r="KF13" s="23">
        <f t="shared" si="200"/>
        <v>7.4999999999999734E-2</v>
      </c>
      <c r="KG13" s="23">
        <f t="shared" si="201"/>
        <v>0.11900000000000022</v>
      </c>
      <c r="KH13" s="23">
        <f t="shared" si="202"/>
        <v>0.12199999999999989</v>
      </c>
      <c r="KI13" s="23">
        <f t="shared" si="203"/>
        <v>0.14999999999999991</v>
      </c>
      <c r="KJ13" s="23">
        <f t="shared" si="204"/>
        <v>3.8999999999999702E-2</v>
      </c>
      <c r="KK13" s="23">
        <f t="shared" si="205"/>
        <v>4.6999999999999709E-2</v>
      </c>
      <c r="KL13" s="23">
        <f t="shared" si="206"/>
        <v>0.10099999999999998</v>
      </c>
      <c r="KM13" s="23">
        <f t="shared" si="207"/>
        <v>0.11499999999999977</v>
      </c>
      <c r="KN13" s="23">
        <f t="shared" si="208"/>
        <v>0.15200000000000014</v>
      </c>
      <c r="KO13" s="23">
        <f t="shared" si="209"/>
        <v>0.19399999999999995</v>
      </c>
      <c r="KP13" s="23">
        <f t="shared" si="210"/>
        <v>4.4999999999999929E-2</v>
      </c>
      <c r="KQ13" s="23">
        <f t="shared" si="211"/>
        <v>6.4999999999999947E-2</v>
      </c>
      <c r="KR13" s="23">
        <f t="shared" si="212"/>
        <v>2.0000000000000018E-2</v>
      </c>
      <c r="KS13" s="23">
        <f t="shared" si="213"/>
        <v>0</v>
      </c>
      <c r="KT13" s="23">
        <f t="shared" si="214"/>
        <v>9.7999999999999865E-2</v>
      </c>
      <c r="KU13" s="23">
        <f t="shared" si="215"/>
        <v>9.9999999999988987E-4</v>
      </c>
      <c r="KV13" s="23">
        <f t="shared" si="216"/>
        <v>3.2000000000000028E-2</v>
      </c>
      <c r="KW13" s="23">
        <f t="shared" si="217"/>
        <v>0.13099999999999978</v>
      </c>
      <c r="KX13" s="23">
        <f t="shared" si="218"/>
        <v>1.7999999999999794E-2</v>
      </c>
      <c r="KY13" s="23">
        <f t="shared" si="219"/>
        <v>2.6000000000000245E-2</v>
      </c>
      <c r="KZ13" s="23">
        <f t="shared" si="220"/>
        <v>7.7999999999999847E-2</v>
      </c>
      <c r="LA13" s="23">
        <f t="shared" si="221"/>
        <v>3.0000000000001137E-3</v>
      </c>
      <c r="LB13" s="23">
        <f t="shared" si="222"/>
        <v>0.4910000000000001</v>
      </c>
      <c r="LC13" s="23">
        <f t="shared" si="223"/>
        <v>2.4000000000000021E-2</v>
      </c>
      <c r="LD13" s="23">
        <f t="shared" si="224"/>
        <v>2.8999999999999915E-2</v>
      </c>
      <c r="LE13" s="23">
        <f t="shared" si="225"/>
        <v>1.5000000000000124E-2</v>
      </c>
      <c r="LF13" s="23">
        <f t="shared" si="226"/>
        <v>0.14800000000000013</v>
      </c>
      <c r="LG13" s="23">
        <f t="shared" si="227"/>
        <v>8.999999999999897E-3</v>
      </c>
      <c r="LH13" s="23">
        <f t="shared" si="228"/>
        <v>0.51613699999999985</v>
      </c>
      <c r="LI13" s="23">
        <f t="shared" si="229"/>
        <v>0.29909699999999995</v>
      </c>
      <c r="LJ13" s="23">
        <f t="shared" si="230"/>
        <v>0.23199000000000014</v>
      </c>
      <c r="LK13" s="23">
        <f t="shared" si="231"/>
        <v>0.34328999999999987</v>
      </c>
      <c r="LL13" s="23">
        <f t="shared" si="232"/>
        <v>0.26187799999999983</v>
      </c>
      <c r="LM13" s="23">
        <f t="shared" si="232"/>
        <v>0.19650900000000027</v>
      </c>
    </row>
    <row r="14" spans="1:325">
      <c r="A14" s="1">
        <f>A13+1</f>
        <v>12</v>
      </c>
      <c r="B14" s="2"/>
      <c r="C14" s="4">
        <v>14</v>
      </c>
      <c r="D14" s="4">
        <f t="shared" si="233"/>
        <v>1016</v>
      </c>
      <c r="E14" s="4" t="s">
        <v>255</v>
      </c>
      <c r="F14" s="4">
        <v>3</v>
      </c>
      <c r="G14" s="4" t="s">
        <v>13</v>
      </c>
      <c r="H14" s="4" t="s">
        <v>19</v>
      </c>
      <c r="I14" s="4"/>
      <c r="J14" s="5">
        <v>97.6</v>
      </c>
      <c r="K14" s="72"/>
      <c r="L14" s="103">
        <v>3.6549999999999998</v>
      </c>
      <c r="M14" s="7" t="s">
        <v>282</v>
      </c>
      <c r="N14" s="3" t="s">
        <v>227</v>
      </c>
      <c r="O14" s="23">
        <v>3.9550000000000001</v>
      </c>
      <c r="P14" s="23">
        <v>3.7919999999999998</v>
      </c>
      <c r="Q14" s="23">
        <v>3.952</v>
      </c>
      <c r="R14" s="45"/>
      <c r="S14" s="6">
        <v>3.62</v>
      </c>
      <c r="T14" s="45"/>
      <c r="U14" s="45"/>
      <c r="V14" s="45"/>
      <c r="W14" s="45"/>
      <c r="X14" s="45"/>
      <c r="Y14" s="23">
        <v>3.7959999999999998</v>
      </c>
      <c r="Z14" s="23">
        <v>3.8029999999999999</v>
      </c>
      <c r="AA14" s="23">
        <v>3.8</v>
      </c>
      <c r="AB14" s="23">
        <v>3.65</v>
      </c>
      <c r="AC14" s="23">
        <v>3.78</v>
      </c>
      <c r="AD14" s="23">
        <v>3.4049999999999998</v>
      </c>
      <c r="AE14" s="23">
        <f t="shared" si="234"/>
        <v>3.5924999999999998</v>
      </c>
      <c r="AF14" s="107">
        <v>3.2450000000000001</v>
      </c>
      <c r="AG14" s="107">
        <v>3.319</v>
      </c>
      <c r="AH14" s="107">
        <v>3.3130000000000002</v>
      </c>
      <c r="AI14" s="107">
        <v>3.214</v>
      </c>
      <c r="AJ14" s="112"/>
      <c r="AK14" s="107">
        <v>3.2189999999999999</v>
      </c>
      <c r="AL14" s="107">
        <v>3.24</v>
      </c>
      <c r="AM14" s="107">
        <v>3.415</v>
      </c>
      <c r="AN14" s="107">
        <v>3.55</v>
      </c>
      <c r="AO14" s="107">
        <v>3.3919999999999999</v>
      </c>
      <c r="AP14" s="107">
        <v>3.6680000000000001</v>
      </c>
      <c r="AQ14" s="107">
        <v>3.6779999999999999</v>
      </c>
      <c r="AR14" s="107">
        <v>3.714</v>
      </c>
      <c r="AS14" s="107">
        <v>3.4990000000000001</v>
      </c>
      <c r="AT14" s="107">
        <v>3.488</v>
      </c>
      <c r="AU14" s="107">
        <v>3.2360000000000002</v>
      </c>
      <c r="AV14" s="107">
        <v>3.399</v>
      </c>
      <c r="AW14" s="107">
        <v>3.274</v>
      </c>
      <c r="AX14" s="112"/>
      <c r="AY14" s="107">
        <v>3.3420000000000001</v>
      </c>
      <c r="AZ14" s="107">
        <v>3.4870000000000001</v>
      </c>
      <c r="BA14" s="107">
        <v>3.2490000000000001</v>
      </c>
      <c r="BB14" s="107">
        <v>3.18</v>
      </c>
      <c r="BC14" s="107">
        <v>2.9729999999999999</v>
      </c>
      <c r="BD14" s="107">
        <v>3.3650000000000002</v>
      </c>
      <c r="BE14" s="112"/>
      <c r="BF14" s="112"/>
      <c r="BG14" s="112"/>
      <c r="BH14" s="112"/>
      <c r="BI14" s="112"/>
      <c r="BJ14" s="112"/>
      <c r="BK14" s="112"/>
      <c r="BL14" s="112"/>
      <c r="BM14" s="112"/>
      <c r="BN14" s="107">
        <v>3.621</v>
      </c>
      <c r="BO14" s="107">
        <v>3.3420000000000001</v>
      </c>
      <c r="BP14" s="107">
        <v>3.5529999999999999</v>
      </c>
      <c r="BQ14" s="91">
        <v>2.8082069999999999</v>
      </c>
      <c r="BR14" s="91">
        <v>3.0723319999999998</v>
      </c>
      <c r="BS14" s="91">
        <v>3.9468390000000002</v>
      </c>
      <c r="BT14" s="91">
        <v>2.9971399999999999</v>
      </c>
      <c r="BU14" s="91">
        <v>3.1003090000000002</v>
      </c>
      <c r="BV14" s="91">
        <v>3.9209529999999999</v>
      </c>
      <c r="BW14" s="109">
        <v>3.476</v>
      </c>
      <c r="BX14" s="109">
        <v>3.5059999999999998</v>
      </c>
      <c r="BY14" s="109">
        <v>3.508</v>
      </c>
      <c r="BZ14" s="109">
        <v>3.484</v>
      </c>
      <c r="CA14" s="109">
        <v>2.964</v>
      </c>
      <c r="CB14" s="109">
        <v>3.464</v>
      </c>
      <c r="CC14" s="109">
        <v>3.4950000000000001</v>
      </c>
      <c r="CD14" s="109">
        <v>3.6739999999999999</v>
      </c>
      <c r="CE14" s="109">
        <v>3.75</v>
      </c>
      <c r="CF14" s="109">
        <v>3.5990000000000002</v>
      </c>
      <c r="CG14" s="109">
        <v>3.8180000000000001</v>
      </c>
      <c r="CH14" s="109">
        <v>3.8210000000000002</v>
      </c>
      <c r="CI14" s="109">
        <v>3.8679999999999999</v>
      </c>
      <c r="CJ14" s="109">
        <v>3.7120000000000002</v>
      </c>
      <c r="CK14" s="109">
        <v>3.698</v>
      </c>
      <c r="CL14" s="109">
        <v>3.5489999999999999</v>
      </c>
      <c r="CM14" s="109">
        <v>3.548</v>
      </c>
      <c r="CN14" s="109">
        <v>3.5190000000000001</v>
      </c>
      <c r="CO14" s="109">
        <v>3.367</v>
      </c>
      <c r="CP14" s="109">
        <v>3.6139999999999999</v>
      </c>
      <c r="CQ14" s="109">
        <v>3.706</v>
      </c>
      <c r="CR14" s="109">
        <v>3.6160000000000001</v>
      </c>
      <c r="CS14" s="109">
        <v>3.6219999999999999</v>
      </c>
      <c r="CT14" s="109">
        <v>3.5</v>
      </c>
      <c r="CU14" s="109">
        <v>3.6440000000000001</v>
      </c>
      <c r="CV14" s="109">
        <v>3.629</v>
      </c>
      <c r="CW14" s="109">
        <v>3.5430000000000001</v>
      </c>
      <c r="CX14" s="109">
        <v>3.6280000000000001</v>
      </c>
      <c r="CY14" s="109">
        <v>3.653</v>
      </c>
      <c r="CZ14" s="109">
        <v>3.548</v>
      </c>
      <c r="DA14" s="109">
        <v>3.6320000000000001</v>
      </c>
      <c r="DB14" s="109">
        <v>4.1429999999999998</v>
      </c>
      <c r="DC14" s="109">
        <v>3.589</v>
      </c>
      <c r="DD14" s="109">
        <v>3.59</v>
      </c>
      <c r="DE14" s="109">
        <v>3.76</v>
      </c>
      <c r="DF14" s="109">
        <v>3.5539999999999998</v>
      </c>
      <c r="DG14" s="109">
        <v>3.7109999999999999</v>
      </c>
      <c r="DH14" s="119">
        <v>2.9697079999999998</v>
      </c>
      <c r="DI14" s="119">
        <v>3.2609319999999999</v>
      </c>
      <c r="DJ14" s="119">
        <v>4.0991910000000003</v>
      </c>
      <c r="DK14" s="119">
        <v>3.2145069999999998</v>
      </c>
      <c r="DL14" s="119">
        <v>3.306486</v>
      </c>
      <c r="DM14" s="119">
        <v>4.0585300000000002</v>
      </c>
      <c r="DO14" s="23">
        <f t="shared" si="235"/>
        <v>0.30000000000000027</v>
      </c>
      <c r="DP14" s="23">
        <f t="shared" si="29"/>
        <v>0.13700000000000001</v>
      </c>
      <c r="DQ14" s="23">
        <f t="shared" si="30"/>
        <v>0.29700000000000015</v>
      </c>
      <c r="DR14" s="23" t="str">
        <f t="shared" si="31"/>
        <v/>
      </c>
      <c r="DS14" s="23">
        <f t="shared" si="32"/>
        <v>-3.4999999999999698E-2</v>
      </c>
      <c r="DT14" s="23" t="str">
        <f t="shared" si="33"/>
        <v/>
      </c>
      <c r="DU14" s="23" t="str">
        <f t="shared" si="34"/>
        <v/>
      </c>
      <c r="DV14" s="23" t="str">
        <f t="shared" si="35"/>
        <v/>
      </c>
      <c r="DW14" s="23" t="str">
        <f t="shared" si="36"/>
        <v/>
      </c>
      <c r="DX14" s="23" t="str">
        <f t="shared" si="37"/>
        <v/>
      </c>
      <c r="DY14" s="23">
        <f t="shared" si="38"/>
        <v>0.14100000000000001</v>
      </c>
      <c r="DZ14" s="23">
        <f t="shared" si="39"/>
        <v>0.14800000000000013</v>
      </c>
      <c r="EA14" s="23">
        <f t="shared" si="40"/>
        <v>0.14500000000000002</v>
      </c>
      <c r="EB14" s="23">
        <f t="shared" si="41"/>
        <v>-4.9999999999998934E-3</v>
      </c>
      <c r="EC14" s="23">
        <f t="shared" si="42"/>
        <v>0.125</v>
      </c>
      <c r="ED14" s="23">
        <f t="shared" si="43"/>
        <v>-0.25</v>
      </c>
      <c r="EE14" s="23">
        <f t="shared" si="44"/>
        <v>-6.25E-2</v>
      </c>
      <c r="EF14" s="23">
        <f t="shared" si="45"/>
        <v>-0.4099999999999997</v>
      </c>
      <c r="EG14" s="23">
        <f t="shared" si="46"/>
        <v>-0.33599999999999985</v>
      </c>
      <c r="EH14" s="23">
        <f t="shared" si="47"/>
        <v>-0.34199999999999964</v>
      </c>
      <c r="EI14" s="23">
        <f t="shared" si="48"/>
        <v>-0.44099999999999984</v>
      </c>
      <c r="EJ14" s="23" t="str">
        <f t="shared" si="49"/>
        <v/>
      </c>
      <c r="EK14" s="23">
        <f t="shared" si="50"/>
        <v>-0.43599999999999994</v>
      </c>
      <c r="EL14" s="23">
        <f t="shared" si="51"/>
        <v>-0.41499999999999959</v>
      </c>
      <c r="EM14" s="23">
        <f t="shared" si="52"/>
        <v>-0.23999999999999977</v>
      </c>
      <c r="EN14" s="23">
        <f t="shared" si="53"/>
        <v>-0.10499999999999998</v>
      </c>
      <c r="EO14" s="23">
        <f t="shared" si="54"/>
        <v>-0.2629999999999999</v>
      </c>
      <c r="EP14" s="23">
        <f t="shared" si="55"/>
        <v>1.3000000000000345E-2</v>
      </c>
      <c r="EQ14" s="23">
        <f t="shared" si="56"/>
        <v>2.3000000000000131E-2</v>
      </c>
      <c r="ER14" s="23">
        <f t="shared" si="57"/>
        <v>5.9000000000000163E-2</v>
      </c>
      <c r="ES14" s="23">
        <f t="shared" si="58"/>
        <v>-0.15599999999999969</v>
      </c>
      <c r="ET14" s="23">
        <f t="shared" si="59"/>
        <v>-0.16699999999999982</v>
      </c>
      <c r="EU14" s="23">
        <f t="shared" si="60"/>
        <v>-0.41899999999999959</v>
      </c>
      <c r="EV14" s="23">
        <f t="shared" si="61"/>
        <v>-0.25599999999999978</v>
      </c>
      <c r="EW14" s="23">
        <f t="shared" si="62"/>
        <v>-0.38099999999999978</v>
      </c>
      <c r="EX14" s="23" t="str">
        <f t="shared" si="63"/>
        <v/>
      </c>
      <c r="EY14" s="23">
        <f t="shared" si="64"/>
        <v>-0.31299999999999972</v>
      </c>
      <c r="EZ14" s="23">
        <f t="shared" si="65"/>
        <v>-0.16799999999999971</v>
      </c>
      <c r="FA14" s="23">
        <f t="shared" si="66"/>
        <v>-0.40599999999999969</v>
      </c>
      <c r="FB14" s="23">
        <f t="shared" si="67"/>
        <v>-0.47499999999999964</v>
      </c>
      <c r="FC14" s="23">
        <f t="shared" si="68"/>
        <v>-0.68199999999999994</v>
      </c>
      <c r="FD14" s="23">
        <f t="shared" si="69"/>
        <v>-0.28999999999999959</v>
      </c>
      <c r="FE14" s="23" t="str">
        <f t="shared" si="70"/>
        <v/>
      </c>
      <c r="FF14" s="23" t="str">
        <f t="shared" si="71"/>
        <v/>
      </c>
      <c r="FG14" s="23" t="str">
        <f t="shared" si="72"/>
        <v/>
      </c>
      <c r="FH14" s="23" t="str">
        <f t="shared" si="73"/>
        <v/>
      </c>
      <c r="FI14" s="23" t="str">
        <f t="shared" si="74"/>
        <v/>
      </c>
      <c r="FJ14" s="23" t="str">
        <f t="shared" si="75"/>
        <v/>
      </c>
      <c r="FK14" s="23" t="str">
        <f t="shared" si="76"/>
        <v/>
      </c>
      <c r="FL14" s="23" t="str">
        <f t="shared" si="77"/>
        <v/>
      </c>
      <c r="FM14" s="23" t="str">
        <f t="shared" si="78"/>
        <v/>
      </c>
      <c r="FN14" s="23">
        <f t="shared" si="79"/>
        <v>-3.3999999999999808E-2</v>
      </c>
      <c r="FO14" s="23">
        <f t="shared" si="80"/>
        <v>-0.31299999999999972</v>
      </c>
      <c r="FP14" s="23">
        <f t="shared" si="81"/>
        <v>-0.10199999999999987</v>
      </c>
      <c r="FQ14" s="23">
        <f t="shared" si="82"/>
        <v>-0.84679299999999991</v>
      </c>
      <c r="FR14" s="23">
        <f t="shared" si="83"/>
        <v>-0.58266799999999996</v>
      </c>
      <c r="FS14" s="23">
        <f t="shared" si="84"/>
        <v>0.2918390000000004</v>
      </c>
      <c r="FT14" s="23">
        <f t="shared" si="85"/>
        <v>-0.65785999999999989</v>
      </c>
      <c r="FU14" s="23">
        <f t="shared" si="86"/>
        <v>-0.5546909999999996</v>
      </c>
      <c r="FV14" s="23">
        <f t="shared" si="87"/>
        <v>0.26595300000000011</v>
      </c>
      <c r="FW14" s="23">
        <f t="shared" si="88"/>
        <v>-0.17899999999999983</v>
      </c>
      <c r="FX14" s="23">
        <f t="shared" si="89"/>
        <v>-0.14900000000000002</v>
      </c>
      <c r="FY14" s="23">
        <f t="shared" si="90"/>
        <v>-0.1469999999999998</v>
      </c>
      <c r="FZ14" s="23">
        <f t="shared" si="91"/>
        <v>-0.17099999999999982</v>
      </c>
      <c r="GA14" s="23">
        <f t="shared" si="92"/>
        <v>-0.69099999999999984</v>
      </c>
      <c r="GB14" s="23">
        <f t="shared" si="93"/>
        <v>-0.19099999999999984</v>
      </c>
      <c r="GC14" s="23">
        <f t="shared" si="94"/>
        <v>-0.1599999999999997</v>
      </c>
      <c r="GD14" s="23">
        <f t="shared" si="95"/>
        <v>1.9000000000000128E-2</v>
      </c>
      <c r="GE14" s="23">
        <f t="shared" si="96"/>
        <v>9.5000000000000195E-2</v>
      </c>
      <c r="GF14" s="23">
        <f t="shared" si="97"/>
        <v>-5.5999999999999606E-2</v>
      </c>
      <c r="GG14" s="23">
        <f t="shared" si="98"/>
        <v>0.16300000000000026</v>
      </c>
      <c r="GH14" s="23">
        <f t="shared" si="99"/>
        <v>0.16600000000000037</v>
      </c>
      <c r="GI14" s="23">
        <f t="shared" si="100"/>
        <v>0.21300000000000008</v>
      </c>
      <c r="GJ14" s="23">
        <f t="shared" si="101"/>
        <v>5.7000000000000384E-2</v>
      </c>
      <c r="GK14" s="23">
        <f t="shared" si="102"/>
        <v>4.3000000000000149E-2</v>
      </c>
      <c r="GL14" s="23">
        <f t="shared" si="103"/>
        <v>-0.10599999999999987</v>
      </c>
      <c r="GM14" s="23">
        <f t="shared" si="104"/>
        <v>-0.10699999999999976</v>
      </c>
      <c r="GN14" s="23">
        <f t="shared" si="105"/>
        <v>-0.13599999999999968</v>
      </c>
      <c r="GO14" s="23">
        <f t="shared" si="106"/>
        <v>-0.28799999999999981</v>
      </c>
      <c r="GP14" s="23">
        <f t="shared" si="107"/>
        <v>-4.0999999999999925E-2</v>
      </c>
      <c r="GQ14" s="23">
        <f t="shared" si="108"/>
        <v>5.1000000000000156E-2</v>
      </c>
      <c r="GR14" s="23">
        <f t="shared" si="109"/>
        <v>-3.8999999999999702E-2</v>
      </c>
      <c r="GS14" s="23">
        <f t="shared" si="110"/>
        <v>-3.2999999999999918E-2</v>
      </c>
      <c r="GT14" s="23">
        <f t="shared" si="111"/>
        <v>-0.1549999999999998</v>
      </c>
      <c r="GU14" s="23">
        <f t="shared" si="112"/>
        <v>-1.0999999999999677E-2</v>
      </c>
      <c r="GV14" s="23">
        <f t="shared" si="113"/>
        <v>-2.5999999999999801E-2</v>
      </c>
      <c r="GW14" s="23">
        <f t="shared" si="114"/>
        <v>-0.11199999999999966</v>
      </c>
      <c r="GX14" s="23">
        <f t="shared" si="115"/>
        <v>-2.6999999999999691E-2</v>
      </c>
      <c r="GY14" s="23">
        <f t="shared" si="116"/>
        <v>-1.9999999999997797E-3</v>
      </c>
      <c r="GZ14" s="23">
        <f t="shared" si="117"/>
        <v>-0.10699999999999976</v>
      </c>
      <c r="HA14" s="23">
        <f t="shared" si="118"/>
        <v>-2.2999999999999687E-2</v>
      </c>
      <c r="HB14" s="23">
        <f t="shared" si="119"/>
        <v>0.48799999999999999</v>
      </c>
      <c r="HC14" s="23">
        <f t="shared" si="120"/>
        <v>-6.5999999999999837E-2</v>
      </c>
      <c r="HD14" s="23">
        <f t="shared" si="121"/>
        <v>-6.4999999999999947E-2</v>
      </c>
      <c r="HE14" s="23">
        <f t="shared" si="122"/>
        <v>0.10499999999999998</v>
      </c>
      <c r="HF14" s="23">
        <f t="shared" si="123"/>
        <v>-0.10099999999999998</v>
      </c>
      <c r="HG14" s="23">
        <f t="shared" si="124"/>
        <v>5.600000000000005E-2</v>
      </c>
      <c r="HH14" s="23">
        <f t="shared" si="125"/>
        <v>-0.68529200000000001</v>
      </c>
      <c r="HI14" s="23">
        <f t="shared" si="126"/>
        <v>-0.39406799999999986</v>
      </c>
      <c r="HJ14" s="23">
        <f t="shared" si="127"/>
        <v>0.44419100000000045</v>
      </c>
      <c r="HK14" s="23">
        <f t="shared" si="128"/>
        <v>-0.44049300000000002</v>
      </c>
      <c r="HL14" s="23">
        <f t="shared" si="129"/>
        <v>-0.34851399999999977</v>
      </c>
      <c r="HM14" s="23">
        <f t="shared" si="130"/>
        <v>0.40353000000000039</v>
      </c>
      <c r="HO14" s="23">
        <f t="shared" si="131"/>
        <v>0.30000000000000027</v>
      </c>
      <c r="HP14" s="23">
        <f t="shared" si="132"/>
        <v>0.13700000000000001</v>
      </c>
      <c r="HQ14" s="23">
        <f t="shared" si="133"/>
        <v>0.29700000000000015</v>
      </c>
      <c r="HR14" s="23" t="str">
        <f t="shared" si="134"/>
        <v/>
      </c>
      <c r="HS14" s="23">
        <f t="shared" si="135"/>
        <v>3.4999999999999698E-2</v>
      </c>
      <c r="HT14" s="23" t="str">
        <f t="shared" si="136"/>
        <v/>
      </c>
      <c r="HU14" s="23" t="str">
        <f t="shared" si="137"/>
        <v/>
      </c>
      <c r="HV14" s="23" t="str">
        <f t="shared" si="138"/>
        <v/>
      </c>
      <c r="HW14" s="23" t="str">
        <f t="shared" si="139"/>
        <v/>
      </c>
      <c r="HX14" s="23" t="str">
        <f t="shared" si="140"/>
        <v/>
      </c>
      <c r="HY14" s="23">
        <f t="shared" si="141"/>
        <v>0.14100000000000001</v>
      </c>
      <c r="HZ14" s="23">
        <f t="shared" si="142"/>
        <v>0.14800000000000013</v>
      </c>
      <c r="IA14" s="23">
        <f t="shared" si="143"/>
        <v>0.14500000000000002</v>
      </c>
      <c r="IB14" s="23">
        <f t="shared" si="144"/>
        <v>4.9999999999998934E-3</v>
      </c>
      <c r="IC14" s="23">
        <f t="shared" si="145"/>
        <v>0.125</v>
      </c>
      <c r="ID14" s="23">
        <f t="shared" si="146"/>
        <v>0.25</v>
      </c>
      <c r="IE14" s="23">
        <f t="shared" si="147"/>
        <v>6.25E-2</v>
      </c>
      <c r="IF14" s="23">
        <f t="shared" si="148"/>
        <v>0.4099999999999997</v>
      </c>
      <c r="IG14" s="23">
        <f t="shared" si="149"/>
        <v>0.33599999999999985</v>
      </c>
      <c r="IH14" s="23">
        <f t="shared" si="150"/>
        <v>0.34199999999999964</v>
      </c>
      <c r="II14" s="23">
        <f t="shared" si="151"/>
        <v>0.44099999999999984</v>
      </c>
      <c r="IJ14" s="23" t="str">
        <f t="shared" si="152"/>
        <v/>
      </c>
      <c r="IK14" s="23">
        <f t="shared" si="153"/>
        <v>0.43599999999999994</v>
      </c>
      <c r="IL14" s="23">
        <f t="shared" si="154"/>
        <v>0.41499999999999959</v>
      </c>
      <c r="IM14" s="23">
        <f t="shared" si="155"/>
        <v>0.23999999999999977</v>
      </c>
      <c r="IN14" s="23">
        <f t="shared" si="156"/>
        <v>0.10499999999999998</v>
      </c>
      <c r="IO14" s="23">
        <f t="shared" si="157"/>
        <v>0.2629999999999999</v>
      </c>
      <c r="IP14" s="23">
        <f t="shared" si="158"/>
        <v>1.3000000000000345E-2</v>
      </c>
      <c r="IQ14" s="23">
        <f t="shared" si="159"/>
        <v>2.3000000000000131E-2</v>
      </c>
      <c r="IR14" s="23">
        <f t="shared" si="160"/>
        <v>5.9000000000000163E-2</v>
      </c>
      <c r="IS14" s="23">
        <f t="shared" si="161"/>
        <v>0.15599999999999969</v>
      </c>
      <c r="IT14" s="23">
        <f t="shared" si="162"/>
        <v>0.16699999999999982</v>
      </c>
      <c r="IU14" s="23">
        <f t="shared" si="163"/>
        <v>0.41899999999999959</v>
      </c>
      <c r="IV14" s="23">
        <f t="shared" si="164"/>
        <v>0.25599999999999978</v>
      </c>
      <c r="IW14" s="23">
        <f t="shared" si="165"/>
        <v>0.38099999999999978</v>
      </c>
      <c r="IX14" s="23" t="str">
        <f t="shared" si="166"/>
        <v/>
      </c>
      <c r="IY14" s="23">
        <f t="shared" si="167"/>
        <v>0.31299999999999972</v>
      </c>
      <c r="IZ14" s="23">
        <f t="shared" si="168"/>
        <v>0.16799999999999971</v>
      </c>
      <c r="JA14" s="23">
        <f t="shared" si="169"/>
        <v>0.40599999999999969</v>
      </c>
      <c r="JB14" s="23">
        <f t="shared" si="170"/>
        <v>0.47499999999999964</v>
      </c>
      <c r="JC14" s="23">
        <f t="shared" si="171"/>
        <v>0.68199999999999994</v>
      </c>
      <c r="JD14" s="23">
        <f t="shared" si="172"/>
        <v>0.28999999999999959</v>
      </c>
      <c r="JE14" s="23" t="str">
        <f t="shared" si="173"/>
        <v/>
      </c>
      <c r="JF14" s="23" t="str">
        <f t="shared" si="174"/>
        <v/>
      </c>
      <c r="JG14" s="23" t="str">
        <f t="shared" si="175"/>
        <v/>
      </c>
      <c r="JH14" s="23" t="str">
        <f t="shared" si="176"/>
        <v/>
      </c>
      <c r="JI14" s="23" t="str">
        <f t="shared" si="177"/>
        <v/>
      </c>
      <c r="JJ14" s="23" t="str">
        <f t="shared" si="178"/>
        <v/>
      </c>
      <c r="JK14" s="23" t="str">
        <f t="shared" si="179"/>
        <v/>
      </c>
      <c r="JL14" s="23" t="str">
        <f t="shared" si="180"/>
        <v/>
      </c>
      <c r="JM14" s="23" t="str">
        <f t="shared" si="181"/>
        <v/>
      </c>
      <c r="JN14" s="23">
        <f t="shared" si="182"/>
        <v>3.3999999999999808E-2</v>
      </c>
      <c r="JO14" s="23">
        <f t="shared" si="183"/>
        <v>0.31299999999999972</v>
      </c>
      <c r="JP14" s="23">
        <f t="shared" si="184"/>
        <v>0.10199999999999987</v>
      </c>
      <c r="JQ14" s="23">
        <f t="shared" si="185"/>
        <v>0.84679299999999991</v>
      </c>
      <c r="JR14" s="23">
        <f t="shared" si="186"/>
        <v>0.58266799999999996</v>
      </c>
      <c r="JS14" s="23">
        <f t="shared" si="187"/>
        <v>0.2918390000000004</v>
      </c>
      <c r="JT14" s="23">
        <f t="shared" si="188"/>
        <v>0.65785999999999989</v>
      </c>
      <c r="JU14" s="23">
        <f t="shared" si="189"/>
        <v>0.5546909999999996</v>
      </c>
      <c r="JV14" s="23">
        <f t="shared" si="190"/>
        <v>0.26595300000000011</v>
      </c>
      <c r="JW14" s="23">
        <f t="shared" si="191"/>
        <v>0.17899999999999983</v>
      </c>
      <c r="JX14" s="23">
        <f t="shared" si="192"/>
        <v>0.14900000000000002</v>
      </c>
      <c r="JY14" s="23">
        <f t="shared" si="193"/>
        <v>0.1469999999999998</v>
      </c>
      <c r="JZ14" s="23">
        <f t="shared" si="194"/>
        <v>0.17099999999999982</v>
      </c>
      <c r="KA14" s="23">
        <f t="shared" si="195"/>
        <v>0.69099999999999984</v>
      </c>
      <c r="KB14" s="23">
        <f t="shared" si="196"/>
        <v>0.19099999999999984</v>
      </c>
      <c r="KC14" s="23">
        <f t="shared" si="197"/>
        <v>0.1599999999999997</v>
      </c>
      <c r="KD14" s="23">
        <f t="shared" si="198"/>
        <v>1.9000000000000128E-2</v>
      </c>
      <c r="KE14" s="23">
        <f t="shared" si="199"/>
        <v>9.5000000000000195E-2</v>
      </c>
      <c r="KF14" s="23">
        <f t="shared" si="200"/>
        <v>5.5999999999999606E-2</v>
      </c>
      <c r="KG14" s="23">
        <f t="shared" si="201"/>
        <v>0.16300000000000026</v>
      </c>
      <c r="KH14" s="23">
        <f t="shared" si="202"/>
        <v>0.16600000000000037</v>
      </c>
      <c r="KI14" s="23">
        <f t="shared" si="203"/>
        <v>0.21300000000000008</v>
      </c>
      <c r="KJ14" s="23">
        <f t="shared" si="204"/>
        <v>5.7000000000000384E-2</v>
      </c>
      <c r="KK14" s="23">
        <f t="shared" si="205"/>
        <v>4.3000000000000149E-2</v>
      </c>
      <c r="KL14" s="23">
        <f t="shared" si="206"/>
        <v>0.10599999999999987</v>
      </c>
      <c r="KM14" s="23">
        <f t="shared" si="207"/>
        <v>0.10699999999999976</v>
      </c>
      <c r="KN14" s="23">
        <f t="shared" si="208"/>
        <v>0.13599999999999968</v>
      </c>
      <c r="KO14" s="23">
        <f t="shared" si="209"/>
        <v>0.28799999999999981</v>
      </c>
      <c r="KP14" s="23">
        <f t="shared" si="210"/>
        <v>4.0999999999999925E-2</v>
      </c>
      <c r="KQ14" s="23">
        <f t="shared" si="211"/>
        <v>5.1000000000000156E-2</v>
      </c>
      <c r="KR14" s="23">
        <f t="shared" si="212"/>
        <v>3.8999999999999702E-2</v>
      </c>
      <c r="KS14" s="23">
        <f t="shared" si="213"/>
        <v>3.2999999999999918E-2</v>
      </c>
      <c r="KT14" s="23">
        <f t="shared" si="214"/>
        <v>0.1549999999999998</v>
      </c>
      <c r="KU14" s="23">
        <f t="shared" si="215"/>
        <v>1.0999999999999677E-2</v>
      </c>
      <c r="KV14" s="23">
        <f t="shared" si="216"/>
        <v>2.5999999999999801E-2</v>
      </c>
      <c r="KW14" s="23">
        <f t="shared" si="217"/>
        <v>0.11199999999999966</v>
      </c>
      <c r="KX14" s="23">
        <f t="shared" si="218"/>
        <v>2.6999999999999691E-2</v>
      </c>
      <c r="KY14" s="23">
        <f t="shared" si="219"/>
        <v>1.9999999999997797E-3</v>
      </c>
      <c r="KZ14" s="23">
        <f t="shared" si="220"/>
        <v>0.10699999999999976</v>
      </c>
      <c r="LA14" s="23">
        <f t="shared" si="221"/>
        <v>2.2999999999999687E-2</v>
      </c>
      <c r="LB14" s="23">
        <f t="shared" si="222"/>
        <v>0.48799999999999999</v>
      </c>
      <c r="LC14" s="23">
        <f t="shared" si="223"/>
        <v>6.5999999999999837E-2</v>
      </c>
      <c r="LD14" s="23">
        <f t="shared" si="224"/>
        <v>6.4999999999999947E-2</v>
      </c>
      <c r="LE14" s="23">
        <f t="shared" si="225"/>
        <v>0.10499999999999998</v>
      </c>
      <c r="LF14" s="23">
        <f t="shared" si="226"/>
        <v>0.10099999999999998</v>
      </c>
      <c r="LG14" s="23">
        <f t="shared" si="227"/>
        <v>5.600000000000005E-2</v>
      </c>
      <c r="LH14" s="23">
        <f t="shared" si="228"/>
        <v>0.68529200000000001</v>
      </c>
      <c r="LI14" s="23">
        <f t="shared" si="229"/>
        <v>0.39406799999999986</v>
      </c>
      <c r="LJ14" s="23">
        <f t="shared" si="230"/>
        <v>0.44419100000000045</v>
      </c>
      <c r="LK14" s="23">
        <f t="shared" si="231"/>
        <v>0.44049300000000002</v>
      </c>
      <c r="LL14" s="23">
        <f t="shared" si="232"/>
        <v>0.34851399999999977</v>
      </c>
      <c r="LM14" s="23">
        <f t="shared" si="232"/>
        <v>0.40353000000000039</v>
      </c>
    </row>
    <row r="15" spans="1:325">
      <c r="A15" s="1">
        <f t="shared" si="236"/>
        <v>13</v>
      </c>
      <c r="B15" s="2"/>
      <c r="C15" s="4">
        <v>14</v>
      </c>
      <c r="D15" s="4">
        <f t="shared" si="233"/>
        <v>1016</v>
      </c>
      <c r="E15" s="4" t="s">
        <v>186</v>
      </c>
      <c r="F15" s="4">
        <v>3</v>
      </c>
      <c r="G15" s="4" t="s">
        <v>13</v>
      </c>
      <c r="H15" s="4" t="s">
        <v>19</v>
      </c>
      <c r="I15" s="4"/>
      <c r="J15" s="5">
        <v>96.1</v>
      </c>
      <c r="K15" s="72"/>
      <c r="L15" s="103">
        <v>3.7079999999999993</v>
      </c>
      <c r="M15" s="7" t="s">
        <v>282</v>
      </c>
      <c r="N15" s="3" t="s">
        <v>227</v>
      </c>
      <c r="O15" s="23">
        <v>4.008</v>
      </c>
      <c r="P15" s="23">
        <v>3.8610000000000002</v>
      </c>
      <c r="Q15" s="23">
        <v>4.2450000000000001</v>
      </c>
      <c r="R15" s="45"/>
      <c r="S15" s="6">
        <v>3.8079999999999998</v>
      </c>
      <c r="T15" s="45"/>
      <c r="U15" s="45"/>
      <c r="V15" s="45"/>
      <c r="W15" s="45"/>
      <c r="X15" s="45"/>
      <c r="Y15" s="23">
        <v>3.863</v>
      </c>
      <c r="Z15" s="23">
        <v>3.875</v>
      </c>
      <c r="AA15" s="23">
        <v>3.8719999999999999</v>
      </c>
      <c r="AB15" s="23">
        <v>3.673</v>
      </c>
      <c r="AC15" s="23">
        <v>3.847</v>
      </c>
      <c r="AD15" s="23">
        <v>3.4319999999999999</v>
      </c>
      <c r="AE15" s="23">
        <f t="shared" si="234"/>
        <v>3.6395</v>
      </c>
      <c r="AF15" s="107">
        <v>3.4649999999999999</v>
      </c>
      <c r="AG15" s="107">
        <v>3.4769999999999999</v>
      </c>
      <c r="AH15" s="107">
        <v>3.5030000000000001</v>
      </c>
      <c r="AI15" s="107">
        <v>3.5179999999999998</v>
      </c>
      <c r="AJ15" s="112"/>
      <c r="AK15" s="107">
        <v>3.456</v>
      </c>
      <c r="AL15" s="107">
        <v>3.488</v>
      </c>
      <c r="AM15" s="107">
        <v>3.6989999999999998</v>
      </c>
      <c r="AN15" s="107">
        <v>3.7440000000000002</v>
      </c>
      <c r="AO15" s="107">
        <v>3.593</v>
      </c>
      <c r="AP15" s="107">
        <v>3.7719999999999998</v>
      </c>
      <c r="AQ15" s="107">
        <v>3.7679999999999998</v>
      </c>
      <c r="AR15" s="107">
        <v>3.8170000000000002</v>
      </c>
      <c r="AS15" s="107">
        <v>3.6970000000000001</v>
      </c>
      <c r="AT15" s="107">
        <v>3.68</v>
      </c>
      <c r="AU15" s="107">
        <v>3.6419999999999999</v>
      </c>
      <c r="AV15" s="107">
        <v>3.5670000000000002</v>
      </c>
      <c r="AW15" s="107">
        <v>3.5590000000000002</v>
      </c>
      <c r="AX15" s="112"/>
      <c r="AY15" s="107">
        <v>3.7</v>
      </c>
      <c r="AZ15" s="107">
        <v>3.7650000000000001</v>
      </c>
      <c r="BA15" s="107">
        <v>3.7370000000000001</v>
      </c>
      <c r="BB15" s="107">
        <v>3.7530000000000001</v>
      </c>
      <c r="BC15" s="107">
        <v>3.677</v>
      </c>
      <c r="BD15" s="107">
        <v>3.7589999999999999</v>
      </c>
      <c r="BE15" s="112"/>
      <c r="BF15" s="112"/>
      <c r="BG15" s="112"/>
      <c r="BH15" s="112"/>
      <c r="BI15" s="112"/>
      <c r="BJ15" s="112"/>
      <c r="BK15" s="112"/>
      <c r="BL15" s="112"/>
      <c r="BM15" s="112"/>
      <c r="BN15" s="107">
        <v>3.7029999999999998</v>
      </c>
      <c r="BO15" s="107">
        <v>3.5529999999999999</v>
      </c>
      <c r="BP15" s="107">
        <v>3.677</v>
      </c>
      <c r="BQ15" s="91">
        <v>3.0350440000000001</v>
      </c>
      <c r="BR15" s="91">
        <v>3.2965680000000002</v>
      </c>
      <c r="BS15" s="91">
        <v>3.830946</v>
      </c>
      <c r="BT15" s="91">
        <v>3.262019</v>
      </c>
      <c r="BU15" s="91">
        <v>3.3446020000000001</v>
      </c>
      <c r="BV15" s="91">
        <v>3.7712639999999999</v>
      </c>
      <c r="BW15" s="109">
        <v>3.52</v>
      </c>
      <c r="BX15" s="109">
        <v>3.5230000000000001</v>
      </c>
      <c r="BY15" s="109">
        <v>3.548</v>
      </c>
      <c r="BZ15" s="109">
        <v>3.58</v>
      </c>
      <c r="CA15" s="109">
        <v>3.42</v>
      </c>
      <c r="CB15" s="109">
        <v>3.5169999999999999</v>
      </c>
      <c r="CC15" s="109">
        <v>3.5539999999999998</v>
      </c>
      <c r="CD15" s="109">
        <v>3.758</v>
      </c>
      <c r="CE15" s="109">
        <v>3.7879999999999998</v>
      </c>
      <c r="CF15" s="109">
        <v>3.6379999999999999</v>
      </c>
      <c r="CG15" s="109">
        <v>3.8069999999999999</v>
      </c>
      <c r="CH15" s="109">
        <v>3.8010000000000002</v>
      </c>
      <c r="CI15" s="109">
        <v>3.8580000000000001</v>
      </c>
      <c r="CJ15" s="109">
        <v>3.7429999999999999</v>
      </c>
      <c r="CK15" s="109">
        <v>3.7250000000000001</v>
      </c>
      <c r="CL15" s="109">
        <v>3.7130000000000001</v>
      </c>
      <c r="CM15" s="109">
        <v>3.6070000000000002</v>
      </c>
      <c r="CN15" s="109">
        <v>3.6150000000000002</v>
      </c>
      <c r="CO15" s="109">
        <v>3.7839999999999998</v>
      </c>
      <c r="CP15" s="109">
        <v>3.766</v>
      </c>
      <c r="CQ15" s="109">
        <v>3.82</v>
      </c>
      <c r="CR15" s="109">
        <v>3.8260000000000001</v>
      </c>
      <c r="CS15" s="109">
        <v>3.86</v>
      </c>
      <c r="CT15" s="109">
        <v>3.8029999999999999</v>
      </c>
      <c r="CU15" s="109">
        <v>3.8210000000000002</v>
      </c>
      <c r="CV15" s="109">
        <v>3.694</v>
      </c>
      <c r="CW15" s="109">
        <v>3.702</v>
      </c>
      <c r="CX15" s="109">
        <v>3.7949999999999999</v>
      </c>
      <c r="CY15" s="109">
        <v>3.8580000000000001</v>
      </c>
      <c r="CZ15" s="109">
        <v>3.8650000000000002</v>
      </c>
      <c r="DA15" s="109">
        <v>3.883</v>
      </c>
      <c r="DB15" s="109">
        <v>3.907</v>
      </c>
      <c r="DC15" s="109">
        <v>3.7010000000000001</v>
      </c>
      <c r="DD15" s="109">
        <v>3.6709999999999998</v>
      </c>
      <c r="DE15" s="109">
        <v>3.7330000000000001</v>
      </c>
      <c r="DF15" s="109">
        <v>3.6</v>
      </c>
      <c r="DG15" s="109">
        <v>3.7109999999999999</v>
      </c>
      <c r="DH15" s="119">
        <v>3.0768450000000001</v>
      </c>
      <c r="DI15" s="119">
        <v>3.3426809999999998</v>
      </c>
      <c r="DJ15" s="119">
        <v>3.8864770000000002</v>
      </c>
      <c r="DK15" s="119">
        <v>3.3155079999999999</v>
      </c>
      <c r="DL15" s="119">
        <v>3.3944049999999999</v>
      </c>
      <c r="DM15" s="119">
        <v>3.8227760000000002</v>
      </c>
      <c r="DO15" s="23">
        <f t="shared" si="235"/>
        <v>0.30000000000000071</v>
      </c>
      <c r="DP15" s="23">
        <f t="shared" si="29"/>
        <v>0.15300000000000091</v>
      </c>
      <c r="DQ15" s="23">
        <f t="shared" si="30"/>
        <v>0.53700000000000081</v>
      </c>
      <c r="DR15" s="23" t="str">
        <f t="shared" si="31"/>
        <v/>
      </c>
      <c r="DS15" s="23">
        <f t="shared" si="32"/>
        <v>0.10000000000000053</v>
      </c>
      <c r="DT15" s="23" t="str">
        <f t="shared" si="33"/>
        <v/>
      </c>
      <c r="DU15" s="23" t="str">
        <f t="shared" si="34"/>
        <v/>
      </c>
      <c r="DV15" s="23" t="str">
        <f t="shared" si="35"/>
        <v/>
      </c>
      <c r="DW15" s="23" t="str">
        <f t="shared" si="36"/>
        <v/>
      </c>
      <c r="DX15" s="23" t="str">
        <f t="shared" si="37"/>
        <v/>
      </c>
      <c r="DY15" s="23">
        <f t="shared" si="38"/>
        <v>0.15500000000000069</v>
      </c>
      <c r="DZ15" s="23">
        <f t="shared" si="39"/>
        <v>0.1670000000000007</v>
      </c>
      <c r="EA15" s="23">
        <f t="shared" si="40"/>
        <v>0.16400000000000059</v>
      </c>
      <c r="EB15" s="23">
        <f t="shared" si="41"/>
        <v>-3.4999999999999254E-2</v>
      </c>
      <c r="EC15" s="23">
        <f t="shared" si="42"/>
        <v>0.13900000000000068</v>
      </c>
      <c r="ED15" s="23">
        <f t="shared" si="43"/>
        <v>-0.27599999999999936</v>
      </c>
      <c r="EE15" s="23">
        <f t="shared" si="44"/>
        <v>-6.8499999999999339E-2</v>
      </c>
      <c r="EF15" s="23">
        <f t="shared" si="45"/>
        <v>-0.24299999999999944</v>
      </c>
      <c r="EG15" s="23">
        <f t="shared" si="46"/>
        <v>-0.23099999999999943</v>
      </c>
      <c r="EH15" s="23">
        <f t="shared" si="47"/>
        <v>-0.20499999999999918</v>
      </c>
      <c r="EI15" s="23">
        <f t="shared" si="48"/>
        <v>-0.1899999999999995</v>
      </c>
      <c r="EJ15" s="23" t="str">
        <f t="shared" si="49"/>
        <v/>
      </c>
      <c r="EK15" s="23">
        <f t="shared" si="50"/>
        <v>-0.25199999999999934</v>
      </c>
      <c r="EL15" s="23">
        <f t="shared" si="51"/>
        <v>-0.21999999999999931</v>
      </c>
      <c r="EM15" s="23">
        <f t="shared" si="52"/>
        <v>-8.9999999999994529E-3</v>
      </c>
      <c r="EN15" s="23">
        <f t="shared" si="53"/>
        <v>3.600000000000092E-2</v>
      </c>
      <c r="EO15" s="23">
        <f t="shared" si="54"/>
        <v>-0.11499999999999932</v>
      </c>
      <c r="EP15" s="23">
        <f t="shared" si="55"/>
        <v>6.4000000000000501E-2</v>
      </c>
      <c r="EQ15" s="23">
        <f t="shared" si="56"/>
        <v>6.0000000000000497E-2</v>
      </c>
      <c r="ER15" s="23">
        <f t="shared" si="57"/>
        <v>0.10900000000000087</v>
      </c>
      <c r="ES15" s="23">
        <f t="shared" si="58"/>
        <v>-1.0999999999999233E-2</v>
      </c>
      <c r="ET15" s="23">
        <f t="shared" si="59"/>
        <v>-2.7999999999999137E-2</v>
      </c>
      <c r="EU15" s="23">
        <f t="shared" si="60"/>
        <v>-6.5999999999999392E-2</v>
      </c>
      <c r="EV15" s="23">
        <f t="shared" si="61"/>
        <v>-0.14099999999999913</v>
      </c>
      <c r="EW15" s="23">
        <f t="shared" si="62"/>
        <v>-0.14899999999999913</v>
      </c>
      <c r="EX15" s="23" t="str">
        <f t="shared" si="63"/>
        <v/>
      </c>
      <c r="EY15" s="23">
        <f t="shared" si="64"/>
        <v>-7.9999999999991189E-3</v>
      </c>
      <c r="EZ15" s="23">
        <f t="shared" si="65"/>
        <v>5.7000000000000828E-2</v>
      </c>
      <c r="FA15" s="23">
        <f t="shared" si="66"/>
        <v>2.9000000000000803E-2</v>
      </c>
      <c r="FB15" s="23">
        <f t="shared" si="67"/>
        <v>4.5000000000000817E-2</v>
      </c>
      <c r="FC15" s="23">
        <f t="shared" si="68"/>
        <v>-3.099999999999925E-2</v>
      </c>
      <c r="FD15" s="23">
        <f t="shared" si="69"/>
        <v>5.10000000000006E-2</v>
      </c>
      <c r="FE15" s="23" t="str">
        <f t="shared" si="70"/>
        <v/>
      </c>
      <c r="FF15" s="23" t="str">
        <f t="shared" si="71"/>
        <v/>
      </c>
      <c r="FG15" s="23" t="str">
        <f t="shared" si="72"/>
        <v/>
      </c>
      <c r="FH15" s="23" t="str">
        <f t="shared" si="73"/>
        <v/>
      </c>
      <c r="FI15" s="23" t="str">
        <f t="shared" si="74"/>
        <v/>
      </c>
      <c r="FJ15" s="23" t="str">
        <f t="shared" si="75"/>
        <v/>
      </c>
      <c r="FK15" s="23" t="str">
        <f t="shared" si="76"/>
        <v/>
      </c>
      <c r="FL15" s="23" t="str">
        <f t="shared" si="77"/>
        <v/>
      </c>
      <c r="FM15" s="23" t="str">
        <f t="shared" si="78"/>
        <v/>
      </c>
      <c r="FN15" s="23">
        <f t="shared" si="79"/>
        <v>-4.9999999999994493E-3</v>
      </c>
      <c r="FO15" s="23">
        <f t="shared" si="80"/>
        <v>-0.15499999999999936</v>
      </c>
      <c r="FP15" s="23">
        <f t="shared" si="81"/>
        <v>-3.099999999999925E-2</v>
      </c>
      <c r="FQ15" s="23">
        <f t="shared" si="82"/>
        <v>-0.67295599999999922</v>
      </c>
      <c r="FR15" s="23">
        <f t="shared" si="83"/>
        <v>-0.41143199999999913</v>
      </c>
      <c r="FS15" s="23">
        <f t="shared" si="84"/>
        <v>0.12294600000000067</v>
      </c>
      <c r="FT15" s="23">
        <f t="shared" si="85"/>
        <v>-0.44598099999999929</v>
      </c>
      <c r="FU15" s="23">
        <f t="shared" si="86"/>
        <v>-0.36339799999999922</v>
      </c>
      <c r="FV15" s="23">
        <f t="shared" si="87"/>
        <v>6.3264000000000653E-2</v>
      </c>
      <c r="FW15" s="23">
        <f t="shared" si="88"/>
        <v>-0.18799999999999928</v>
      </c>
      <c r="FX15" s="23">
        <f t="shared" si="89"/>
        <v>-0.18499999999999917</v>
      </c>
      <c r="FY15" s="23">
        <f t="shared" si="90"/>
        <v>-0.15999999999999925</v>
      </c>
      <c r="FZ15" s="23">
        <f t="shared" si="91"/>
        <v>-0.12799999999999923</v>
      </c>
      <c r="GA15" s="23">
        <f t="shared" si="92"/>
        <v>-0.28799999999999937</v>
      </c>
      <c r="GB15" s="23">
        <f t="shared" si="93"/>
        <v>-0.19099999999999939</v>
      </c>
      <c r="GC15" s="23">
        <f t="shared" si="94"/>
        <v>-0.15399999999999947</v>
      </c>
      <c r="GD15" s="23">
        <f t="shared" si="95"/>
        <v>5.0000000000000711E-2</v>
      </c>
      <c r="GE15" s="23">
        <f t="shared" si="96"/>
        <v>8.0000000000000515E-2</v>
      </c>
      <c r="GF15" s="23">
        <f t="shared" si="97"/>
        <v>-6.9999999999999396E-2</v>
      </c>
      <c r="GG15" s="23">
        <f t="shared" si="98"/>
        <v>9.9000000000000643E-2</v>
      </c>
      <c r="GH15" s="23">
        <f t="shared" si="99"/>
        <v>9.300000000000086E-2</v>
      </c>
      <c r="GI15" s="23">
        <f t="shared" si="100"/>
        <v>0.1500000000000008</v>
      </c>
      <c r="GJ15" s="23">
        <f t="shared" si="101"/>
        <v>3.5000000000000586E-2</v>
      </c>
      <c r="GK15" s="23">
        <f t="shared" si="102"/>
        <v>1.7000000000000792E-2</v>
      </c>
      <c r="GL15" s="23">
        <f t="shared" si="103"/>
        <v>5.0000000000007816E-3</v>
      </c>
      <c r="GM15" s="23">
        <f t="shared" si="104"/>
        <v>-0.10099999999999909</v>
      </c>
      <c r="GN15" s="23">
        <f t="shared" si="105"/>
        <v>-9.2999999999999083E-2</v>
      </c>
      <c r="GO15" s="23">
        <f t="shared" si="106"/>
        <v>7.6000000000000512E-2</v>
      </c>
      <c r="GP15" s="23">
        <f t="shared" si="107"/>
        <v>5.8000000000000718E-2</v>
      </c>
      <c r="GQ15" s="23">
        <f t="shared" si="108"/>
        <v>0.11200000000000054</v>
      </c>
      <c r="GR15" s="23">
        <f t="shared" si="109"/>
        <v>0.11800000000000077</v>
      </c>
      <c r="GS15" s="23">
        <f t="shared" si="110"/>
        <v>0.15200000000000058</v>
      </c>
      <c r="GT15" s="23">
        <f t="shared" si="111"/>
        <v>9.5000000000000639E-2</v>
      </c>
      <c r="GU15" s="23">
        <f t="shared" si="112"/>
        <v>0.11300000000000088</v>
      </c>
      <c r="GV15" s="23">
        <f t="shared" si="113"/>
        <v>-1.3999999999999346E-2</v>
      </c>
      <c r="GW15" s="23">
        <f t="shared" si="114"/>
        <v>-5.9999999999993392E-3</v>
      </c>
      <c r="GX15" s="23">
        <f t="shared" si="115"/>
        <v>8.7000000000000632E-2</v>
      </c>
      <c r="GY15" s="23">
        <f t="shared" si="116"/>
        <v>0.1500000000000008</v>
      </c>
      <c r="GZ15" s="23">
        <f t="shared" si="117"/>
        <v>0.15700000000000092</v>
      </c>
      <c r="HA15" s="23">
        <f t="shared" si="118"/>
        <v>0.17500000000000071</v>
      </c>
      <c r="HB15" s="23">
        <f t="shared" si="119"/>
        <v>0.19900000000000073</v>
      </c>
      <c r="HC15" s="23">
        <f t="shared" si="120"/>
        <v>-6.9999999999992291E-3</v>
      </c>
      <c r="HD15" s="23">
        <f t="shared" si="121"/>
        <v>-3.6999999999999478E-2</v>
      </c>
      <c r="HE15" s="23">
        <f t="shared" si="122"/>
        <v>2.5000000000000799E-2</v>
      </c>
      <c r="HF15" s="23">
        <f t="shared" si="123"/>
        <v>-0.10799999999999921</v>
      </c>
      <c r="HG15" s="23">
        <f t="shared" si="124"/>
        <v>3.0000000000005578E-3</v>
      </c>
      <c r="HH15" s="23">
        <f t="shared" si="125"/>
        <v>-0.63115499999999924</v>
      </c>
      <c r="HI15" s="23">
        <f t="shared" si="126"/>
        <v>-0.36531899999999951</v>
      </c>
      <c r="HJ15" s="23">
        <f t="shared" si="127"/>
        <v>0.17847700000000088</v>
      </c>
      <c r="HK15" s="23">
        <f t="shared" si="128"/>
        <v>-0.3924919999999994</v>
      </c>
      <c r="HL15" s="23">
        <f t="shared" si="129"/>
        <v>-0.3135949999999994</v>
      </c>
      <c r="HM15" s="23">
        <f t="shared" si="130"/>
        <v>0.11477600000000088</v>
      </c>
      <c r="HO15" s="23">
        <f t="shared" si="131"/>
        <v>0.30000000000000071</v>
      </c>
      <c r="HP15" s="23">
        <f t="shared" si="132"/>
        <v>0.15300000000000091</v>
      </c>
      <c r="HQ15" s="23">
        <f t="shared" si="133"/>
        <v>0.53700000000000081</v>
      </c>
      <c r="HR15" s="23" t="str">
        <f t="shared" si="134"/>
        <v/>
      </c>
      <c r="HS15" s="23">
        <f t="shared" si="135"/>
        <v>0.10000000000000053</v>
      </c>
      <c r="HT15" s="23" t="str">
        <f t="shared" si="136"/>
        <v/>
      </c>
      <c r="HU15" s="23" t="str">
        <f t="shared" si="137"/>
        <v/>
      </c>
      <c r="HV15" s="23" t="str">
        <f t="shared" si="138"/>
        <v/>
      </c>
      <c r="HW15" s="23" t="str">
        <f t="shared" si="139"/>
        <v/>
      </c>
      <c r="HX15" s="23" t="str">
        <f t="shared" si="140"/>
        <v/>
      </c>
      <c r="HY15" s="23">
        <f t="shared" si="141"/>
        <v>0.15500000000000069</v>
      </c>
      <c r="HZ15" s="23">
        <f t="shared" si="142"/>
        <v>0.1670000000000007</v>
      </c>
      <c r="IA15" s="23">
        <f t="shared" si="143"/>
        <v>0.16400000000000059</v>
      </c>
      <c r="IB15" s="23">
        <f t="shared" si="144"/>
        <v>3.4999999999999254E-2</v>
      </c>
      <c r="IC15" s="23">
        <f t="shared" si="145"/>
        <v>0.13900000000000068</v>
      </c>
      <c r="ID15" s="23">
        <f t="shared" si="146"/>
        <v>0.27599999999999936</v>
      </c>
      <c r="IE15" s="23">
        <f t="shared" si="147"/>
        <v>6.8499999999999339E-2</v>
      </c>
      <c r="IF15" s="23">
        <f t="shared" si="148"/>
        <v>0.24299999999999944</v>
      </c>
      <c r="IG15" s="23">
        <f t="shared" si="149"/>
        <v>0.23099999999999943</v>
      </c>
      <c r="IH15" s="23">
        <f t="shared" si="150"/>
        <v>0.20499999999999918</v>
      </c>
      <c r="II15" s="23">
        <f t="shared" si="151"/>
        <v>0.1899999999999995</v>
      </c>
      <c r="IJ15" s="23" t="str">
        <f t="shared" si="152"/>
        <v/>
      </c>
      <c r="IK15" s="23">
        <f t="shared" si="153"/>
        <v>0.25199999999999934</v>
      </c>
      <c r="IL15" s="23">
        <f t="shared" si="154"/>
        <v>0.21999999999999931</v>
      </c>
      <c r="IM15" s="23">
        <f t="shared" si="155"/>
        <v>8.9999999999994529E-3</v>
      </c>
      <c r="IN15" s="23">
        <f t="shared" si="156"/>
        <v>3.600000000000092E-2</v>
      </c>
      <c r="IO15" s="23">
        <f t="shared" si="157"/>
        <v>0.11499999999999932</v>
      </c>
      <c r="IP15" s="23">
        <f t="shared" si="158"/>
        <v>6.4000000000000501E-2</v>
      </c>
      <c r="IQ15" s="23">
        <f t="shared" si="159"/>
        <v>6.0000000000000497E-2</v>
      </c>
      <c r="IR15" s="23">
        <f t="shared" si="160"/>
        <v>0.10900000000000087</v>
      </c>
      <c r="IS15" s="23">
        <f t="shared" si="161"/>
        <v>1.0999999999999233E-2</v>
      </c>
      <c r="IT15" s="23">
        <f t="shared" si="162"/>
        <v>2.7999999999999137E-2</v>
      </c>
      <c r="IU15" s="23">
        <f t="shared" si="163"/>
        <v>6.5999999999999392E-2</v>
      </c>
      <c r="IV15" s="23">
        <f t="shared" si="164"/>
        <v>0.14099999999999913</v>
      </c>
      <c r="IW15" s="23">
        <f t="shared" si="165"/>
        <v>0.14899999999999913</v>
      </c>
      <c r="IX15" s="23" t="str">
        <f t="shared" si="166"/>
        <v/>
      </c>
      <c r="IY15" s="23">
        <f t="shared" si="167"/>
        <v>7.9999999999991189E-3</v>
      </c>
      <c r="IZ15" s="23">
        <f t="shared" si="168"/>
        <v>5.7000000000000828E-2</v>
      </c>
      <c r="JA15" s="23">
        <f t="shared" si="169"/>
        <v>2.9000000000000803E-2</v>
      </c>
      <c r="JB15" s="23">
        <f t="shared" si="170"/>
        <v>4.5000000000000817E-2</v>
      </c>
      <c r="JC15" s="23">
        <f t="shared" si="171"/>
        <v>3.099999999999925E-2</v>
      </c>
      <c r="JD15" s="23">
        <f t="shared" si="172"/>
        <v>5.10000000000006E-2</v>
      </c>
      <c r="JE15" s="23" t="str">
        <f t="shared" si="173"/>
        <v/>
      </c>
      <c r="JF15" s="23" t="str">
        <f t="shared" si="174"/>
        <v/>
      </c>
      <c r="JG15" s="23" t="str">
        <f t="shared" si="175"/>
        <v/>
      </c>
      <c r="JH15" s="23" t="str">
        <f t="shared" si="176"/>
        <v/>
      </c>
      <c r="JI15" s="23" t="str">
        <f t="shared" si="177"/>
        <v/>
      </c>
      <c r="JJ15" s="23" t="str">
        <f t="shared" si="178"/>
        <v/>
      </c>
      <c r="JK15" s="23" t="str">
        <f t="shared" si="179"/>
        <v/>
      </c>
      <c r="JL15" s="23" t="str">
        <f t="shared" si="180"/>
        <v/>
      </c>
      <c r="JM15" s="23" t="str">
        <f t="shared" si="181"/>
        <v/>
      </c>
      <c r="JN15" s="23">
        <f t="shared" si="182"/>
        <v>4.9999999999994493E-3</v>
      </c>
      <c r="JO15" s="23">
        <f t="shared" si="183"/>
        <v>0.15499999999999936</v>
      </c>
      <c r="JP15" s="23">
        <f t="shared" si="184"/>
        <v>3.099999999999925E-2</v>
      </c>
      <c r="JQ15" s="23">
        <f t="shared" si="185"/>
        <v>0.67295599999999922</v>
      </c>
      <c r="JR15" s="23">
        <f t="shared" si="186"/>
        <v>0.41143199999999913</v>
      </c>
      <c r="JS15" s="23">
        <f t="shared" si="187"/>
        <v>0.12294600000000067</v>
      </c>
      <c r="JT15" s="23">
        <f t="shared" si="188"/>
        <v>0.44598099999999929</v>
      </c>
      <c r="JU15" s="23">
        <f t="shared" si="189"/>
        <v>0.36339799999999922</v>
      </c>
      <c r="JV15" s="23">
        <f t="shared" si="190"/>
        <v>6.3264000000000653E-2</v>
      </c>
      <c r="JW15" s="23">
        <f t="shared" si="191"/>
        <v>0.18799999999999928</v>
      </c>
      <c r="JX15" s="23">
        <f t="shared" si="192"/>
        <v>0.18499999999999917</v>
      </c>
      <c r="JY15" s="23">
        <f t="shared" si="193"/>
        <v>0.15999999999999925</v>
      </c>
      <c r="JZ15" s="23">
        <f t="shared" si="194"/>
        <v>0.12799999999999923</v>
      </c>
      <c r="KA15" s="23">
        <f t="shared" si="195"/>
        <v>0.28799999999999937</v>
      </c>
      <c r="KB15" s="23">
        <f t="shared" si="196"/>
        <v>0.19099999999999939</v>
      </c>
      <c r="KC15" s="23">
        <f t="shared" si="197"/>
        <v>0.15399999999999947</v>
      </c>
      <c r="KD15" s="23">
        <f t="shared" si="198"/>
        <v>5.0000000000000711E-2</v>
      </c>
      <c r="KE15" s="23">
        <f t="shared" si="199"/>
        <v>8.0000000000000515E-2</v>
      </c>
      <c r="KF15" s="23">
        <f t="shared" si="200"/>
        <v>6.9999999999999396E-2</v>
      </c>
      <c r="KG15" s="23">
        <f t="shared" si="201"/>
        <v>9.9000000000000643E-2</v>
      </c>
      <c r="KH15" s="23">
        <f t="shared" si="202"/>
        <v>9.300000000000086E-2</v>
      </c>
      <c r="KI15" s="23">
        <f t="shared" si="203"/>
        <v>0.1500000000000008</v>
      </c>
      <c r="KJ15" s="23">
        <f t="shared" si="204"/>
        <v>3.5000000000000586E-2</v>
      </c>
      <c r="KK15" s="23">
        <f t="shared" si="205"/>
        <v>1.7000000000000792E-2</v>
      </c>
      <c r="KL15" s="23">
        <f t="shared" si="206"/>
        <v>5.0000000000007816E-3</v>
      </c>
      <c r="KM15" s="23">
        <f t="shared" si="207"/>
        <v>0.10099999999999909</v>
      </c>
      <c r="KN15" s="23">
        <f t="shared" si="208"/>
        <v>9.2999999999999083E-2</v>
      </c>
      <c r="KO15" s="23">
        <f t="shared" si="209"/>
        <v>7.6000000000000512E-2</v>
      </c>
      <c r="KP15" s="23">
        <f t="shared" si="210"/>
        <v>5.8000000000000718E-2</v>
      </c>
      <c r="KQ15" s="23">
        <f t="shared" si="211"/>
        <v>0.11200000000000054</v>
      </c>
      <c r="KR15" s="23">
        <f t="shared" si="212"/>
        <v>0.11800000000000077</v>
      </c>
      <c r="KS15" s="23">
        <f t="shared" si="213"/>
        <v>0.15200000000000058</v>
      </c>
      <c r="KT15" s="23">
        <f t="shared" si="214"/>
        <v>9.5000000000000639E-2</v>
      </c>
      <c r="KU15" s="23">
        <f t="shared" si="215"/>
        <v>0.11300000000000088</v>
      </c>
      <c r="KV15" s="23">
        <f t="shared" si="216"/>
        <v>1.3999999999999346E-2</v>
      </c>
      <c r="KW15" s="23">
        <f t="shared" si="217"/>
        <v>5.9999999999993392E-3</v>
      </c>
      <c r="KX15" s="23">
        <f t="shared" si="218"/>
        <v>8.7000000000000632E-2</v>
      </c>
      <c r="KY15" s="23">
        <f t="shared" si="219"/>
        <v>0.1500000000000008</v>
      </c>
      <c r="KZ15" s="23">
        <f t="shared" si="220"/>
        <v>0.15700000000000092</v>
      </c>
      <c r="LA15" s="23">
        <f t="shared" si="221"/>
        <v>0.17500000000000071</v>
      </c>
      <c r="LB15" s="23">
        <f t="shared" si="222"/>
        <v>0.19900000000000073</v>
      </c>
      <c r="LC15" s="23">
        <f t="shared" si="223"/>
        <v>6.9999999999992291E-3</v>
      </c>
      <c r="LD15" s="23">
        <f t="shared" si="224"/>
        <v>3.6999999999999478E-2</v>
      </c>
      <c r="LE15" s="23">
        <f t="shared" si="225"/>
        <v>2.5000000000000799E-2</v>
      </c>
      <c r="LF15" s="23">
        <f t="shared" si="226"/>
        <v>0.10799999999999921</v>
      </c>
      <c r="LG15" s="23">
        <f t="shared" si="227"/>
        <v>3.0000000000005578E-3</v>
      </c>
      <c r="LH15" s="23">
        <f t="shared" si="228"/>
        <v>0.63115499999999924</v>
      </c>
      <c r="LI15" s="23">
        <f t="shared" si="229"/>
        <v>0.36531899999999951</v>
      </c>
      <c r="LJ15" s="23">
        <f t="shared" si="230"/>
        <v>0.17847700000000088</v>
      </c>
      <c r="LK15" s="23">
        <f t="shared" si="231"/>
        <v>0.3924919999999994</v>
      </c>
      <c r="LL15" s="23">
        <f t="shared" si="232"/>
        <v>0.3135949999999994</v>
      </c>
      <c r="LM15" s="23">
        <f t="shared" si="232"/>
        <v>0.11477600000000088</v>
      </c>
    </row>
    <row r="16" spans="1:325">
      <c r="A16" s="1">
        <f t="shared" si="236"/>
        <v>14</v>
      </c>
      <c r="B16" s="2" t="s">
        <v>419</v>
      </c>
      <c r="C16" s="4">
        <v>16</v>
      </c>
      <c r="D16" s="4">
        <f t="shared" si="233"/>
        <v>1016</v>
      </c>
      <c r="E16" s="4" t="s">
        <v>262</v>
      </c>
      <c r="F16" s="4">
        <v>1</v>
      </c>
      <c r="G16" s="4" t="s">
        <v>13</v>
      </c>
      <c r="H16" s="4" t="s">
        <v>14</v>
      </c>
      <c r="I16" s="4"/>
      <c r="J16" s="5">
        <v>87.1</v>
      </c>
      <c r="K16" s="72"/>
      <c r="L16" s="103">
        <v>3.2260000000000004</v>
      </c>
      <c r="M16" s="7" t="s">
        <v>415</v>
      </c>
      <c r="N16" s="3" t="s">
        <v>227</v>
      </c>
      <c r="O16" s="6">
        <v>3.28</v>
      </c>
      <c r="P16" s="6">
        <v>3.1640000000000001</v>
      </c>
      <c r="Q16" s="6">
        <v>3.681</v>
      </c>
      <c r="R16" s="58"/>
      <c r="S16" s="6">
        <v>3.4849999999999999</v>
      </c>
      <c r="T16" s="58"/>
      <c r="U16" s="6">
        <v>3.343</v>
      </c>
      <c r="V16" s="58"/>
      <c r="W16" s="58"/>
      <c r="X16" s="58"/>
      <c r="Y16" s="6">
        <v>3.4540000000000002</v>
      </c>
      <c r="Z16" s="6">
        <v>3.5939999999999999</v>
      </c>
      <c r="AA16" s="6">
        <v>3.46</v>
      </c>
      <c r="AB16" s="6">
        <v>3.2029999999999998</v>
      </c>
      <c r="AC16" s="6">
        <v>3.0249999999999999</v>
      </c>
      <c r="AD16" s="23">
        <v>3.419</v>
      </c>
      <c r="AE16" s="23">
        <f t="shared" si="234"/>
        <v>3.222</v>
      </c>
      <c r="AF16" s="107">
        <v>2.7629999999999999</v>
      </c>
      <c r="AG16" s="107">
        <v>2.81</v>
      </c>
      <c r="AH16" s="107">
        <v>2.9380000000000002</v>
      </c>
      <c r="AI16" s="107">
        <v>3.0030000000000001</v>
      </c>
      <c r="AJ16" s="107">
        <v>3.0960000000000001</v>
      </c>
      <c r="AK16" s="107">
        <v>3.032</v>
      </c>
      <c r="AL16" s="107">
        <v>3.0419999999999998</v>
      </c>
      <c r="AM16" s="107">
        <v>3.3570000000000002</v>
      </c>
      <c r="AN16" s="107">
        <v>3.181</v>
      </c>
      <c r="AO16" s="107">
        <v>2.9969999999999999</v>
      </c>
      <c r="AP16" s="107">
        <v>3.2229999999999999</v>
      </c>
      <c r="AQ16" s="107">
        <v>3.1819999999999999</v>
      </c>
      <c r="AR16" s="107">
        <v>3.3929999999999998</v>
      </c>
      <c r="AS16" s="107">
        <v>3.056</v>
      </c>
      <c r="AT16" s="107">
        <v>3.0350000000000001</v>
      </c>
      <c r="AU16" s="107">
        <v>3.3159999999999998</v>
      </c>
      <c r="AV16" s="107">
        <v>2.9</v>
      </c>
      <c r="AW16" s="107">
        <v>3.1040000000000001</v>
      </c>
      <c r="AX16" s="107">
        <v>3.7490000000000001</v>
      </c>
      <c r="AY16" s="107">
        <v>3.2879999999999998</v>
      </c>
      <c r="AZ16" s="107">
        <v>3.4159999999999999</v>
      </c>
      <c r="BA16" s="107">
        <v>3.4420000000000002</v>
      </c>
      <c r="BB16" s="107">
        <v>3.51</v>
      </c>
      <c r="BC16" s="107">
        <v>3.4489999999999998</v>
      </c>
      <c r="BD16" s="107">
        <v>3.1739999999999999</v>
      </c>
      <c r="BE16" s="107">
        <v>3.0430000000000001</v>
      </c>
      <c r="BF16" s="107">
        <v>3.24</v>
      </c>
      <c r="BG16" s="107">
        <v>3.3090000000000002</v>
      </c>
      <c r="BH16" s="107">
        <v>3.4540000000000002</v>
      </c>
      <c r="BI16" s="107">
        <v>3.6190000000000002</v>
      </c>
      <c r="BJ16" s="107">
        <v>3.5230000000000001</v>
      </c>
      <c r="BK16" s="107">
        <v>2.5209999999999999</v>
      </c>
      <c r="BL16" s="107">
        <v>3.2570000000000001</v>
      </c>
      <c r="BM16" s="107">
        <v>3.214</v>
      </c>
      <c r="BN16" s="107">
        <v>3.0649999999999999</v>
      </c>
      <c r="BO16" s="107">
        <v>2.9620000000000002</v>
      </c>
      <c r="BP16" s="107">
        <v>3.1339999999999999</v>
      </c>
      <c r="BQ16" s="91">
        <v>2.6255190000000002</v>
      </c>
      <c r="BR16" s="91">
        <v>3.0652469999999998</v>
      </c>
      <c r="BS16" s="91">
        <v>4.0747109999999997</v>
      </c>
      <c r="BT16" s="91">
        <v>3.1044309999999999</v>
      </c>
      <c r="BU16" s="91">
        <v>3.1844139999999999</v>
      </c>
      <c r="BV16" s="91">
        <v>3.8252730000000001</v>
      </c>
      <c r="BW16" s="109">
        <v>2.778</v>
      </c>
      <c r="BX16" s="109">
        <v>2.8290000000000002</v>
      </c>
      <c r="BY16" s="109">
        <v>2.9580000000000002</v>
      </c>
      <c r="BZ16" s="109">
        <v>3.0289999999999999</v>
      </c>
      <c r="CA16" s="109">
        <v>3.1339999999999999</v>
      </c>
      <c r="CB16" s="109">
        <v>3.0619999999999998</v>
      </c>
      <c r="CC16" s="109">
        <v>3.073</v>
      </c>
      <c r="CD16" s="109">
        <v>3.3969999999999998</v>
      </c>
      <c r="CE16" s="109">
        <v>3.23</v>
      </c>
      <c r="CF16" s="109">
        <v>3.0619999999999998</v>
      </c>
      <c r="CG16" s="109">
        <v>3.2959999999999998</v>
      </c>
      <c r="CH16" s="109">
        <v>3.2570000000000001</v>
      </c>
      <c r="CI16" s="109">
        <v>3.4369999999999998</v>
      </c>
      <c r="CJ16" s="109">
        <v>3.09</v>
      </c>
      <c r="CK16" s="109">
        <v>3.0710000000000002</v>
      </c>
      <c r="CL16" s="109">
        <v>3.347</v>
      </c>
      <c r="CM16" s="109">
        <v>2.92</v>
      </c>
      <c r="CN16" s="109">
        <v>3.1280000000000001</v>
      </c>
      <c r="CO16" s="109">
        <v>3.7909999999999999</v>
      </c>
      <c r="CP16" s="109">
        <v>3.32</v>
      </c>
      <c r="CQ16" s="109">
        <v>3.4529999999999998</v>
      </c>
      <c r="CR16" s="109">
        <v>3.4790000000000001</v>
      </c>
      <c r="CS16" s="109">
        <v>3.55</v>
      </c>
      <c r="CT16" s="109">
        <v>3.49</v>
      </c>
      <c r="CU16" s="109">
        <v>3.26</v>
      </c>
      <c r="CV16" s="109">
        <v>3.0670000000000002</v>
      </c>
      <c r="CW16" s="109">
        <v>3.2770000000000001</v>
      </c>
      <c r="CX16" s="109">
        <v>3.359</v>
      </c>
      <c r="CY16" s="109">
        <v>3.504</v>
      </c>
      <c r="CZ16" s="109">
        <v>3.6819999999999999</v>
      </c>
      <c r="DA16" s="109">
        <v>3.589</v>
      </c>
      <c r="DB16" s="109">
        <v>2.5190000000000001</v>
      </c>
      <c r="DC16" s="109">
        <v>3.3029999999999999</v>
      </c>
      <c r="DD16" s="109">
        <v>3.2610000000000001</v>
      </c>
      <c r="DE16" s="109">
        <v>3.093</v>
      </c>
      <c r="DF16" s="109">
        <v>2.984</v>
      </c>
      <c r="DG16" s="109">
        <v>3.1629999999999998</v>
      </c>
      <c r="DH16" s="119">
        <v>2.6644909999999999</v>
      </c>
      <c r="DI16" s="119">
        <v>3.1020460000000001</v>
      </c>
      <c r="DJ16" s="119">
        <v>4.1056150000000002</v>
      </c>
      <c r="DK16" s="119">
        <v>3.1431170000000002</v>
      </c>
      <c r="DL16" s="119">
        <v>3.2215780000000001</v>
      </c>
      <c r="DM16" s="119">
        <v>3.855191</v>
      </c>
      <c r="DO16" s="23">
        <f t="shared" si="235"/>
        <v>5.3999999999999382E-2</v>
      </c>
      <c r="DP16" s="23">
        <f t="shared" si="29"/>
        <v>-6.2000000000000277E-2</v>
      </c>
      <c r="DQ16" s="23">
        <f t="shared" si="30"/>
        <v>0.45499999999999963</v>
      </c>
      <c r="DR16" s="23" t="str">
        <f t="shared" si="31"/>
        <v/>
      </c>
      <c r="DS16" s="23">
        <f t="shared" si="32"/>
        <v>0.25899999999999945</v>
      </c>
      <c r="DT16" s="23" t="str">
        <f t="shared" si="33"/>
        <v/>
      </c>
      <c r="DU16" s="23">
        <f t="shared" si="34"/>
        <v>0.11699999999999955</v>
      </c>
      <c r="DV16" s="23" t="str">
        <f t="shared" si="35"/>
        <v/>
      </c>
      <c r="DW16" s="23" t="str">
        <f t="shared" si="36"/>
        <v/>
      </c>
      <c r="DX16" s="23" t="str">
        <f t="shared" si="37"/>
        <v/>
      </c>
      <c r="DY16" s="23">
        <f t="shared" si="38"/>
        <v>0.22799999999999976</v>
      </c>
      <c r="DZ16" s="23">
        <f t="shared" si="39"/>
        <v>0.36799999999999944</v>
      </c>
      <c r="EA16" s="23">
        <f t="shared" si="40"/>
        <v>0.23399999999999954</v>
      </c>
      <c r="EB16" s="23">
        <f t="shared" si="41"/>
        <v>-2.3000000000000576E-2</v>
      </c>
      <c r="EC16" s="23">
        <f t="shared" si="42"/>
        <v>-0.20100000000000051</v>
      </c>
      <c r="ED16" s="23">
        <f t="shared" si="43"/>
        <v>0.19299999999999962</v>
      </c>
      <c r="EE16" s="23">
        <f t="shared" si="44"/>
        <v>-4.0000000000004476E-3</v>
      </c>
      <c r="EF16" s="23">
        <f t="shared" si="45"/>
        <v>-0.46300000000000052</v>
      </c>
      <c r="EG16" s="23">
        <f t="shared" si="46"/>
        <v>-0.41600000000000037</v>
      </c>
      <c r="EH16" s="23">
        <f t="shared" si="47"/>
        <v>-0.28800000000000026</v>
      </c>
      <c r="EI16" s="23">
        <f t="shared" si="48"/>
        <v>-0.22300000000000031</v>
      </c>
      <c r="EJ16" s="23">
        <f t="shared" si="49"/>
        <v>-0.13000000000000034</v>
      </c>
      <c r="EK16" s="23">
        <f t="shared" si="50"/>
        <v>-0.19400000000000039</v>
      </c>
      <c r="EL16" s="23">
        <f t="shared" si="51"/>
        <v>-0.18400000000000061</v>
      </c>
      <c r="EM16" s="23">
        <f t="shared" si="52"/>
        <v>0.13099999999999978</v>
      </c>
      <c r="EN16" s="23">
        <f t="shared" si="53"/>
        <v>-4.5000000000000373E-2</v>
      </c>
      <c r="EO16" s="23">
        <f t="shared" si="54"/>
        <v>-0.22900000000000054</v>
      </c>
      <c r="EP16" s="23">
        <f t="shared" si="55"/>
        <v>-3.0000000000005578E-3</v>
      </c>
      <c r="EQ16" s="23">
        <f t="shared" si="56"/>
        <v>-4.4000000000000483E-2</v>
      </c>
      <c r="ER16" s="23">
        <f t="shared" si="57"/>
        <v>0.16699999999999937</v>
      </c>
      <c r="ES16" s="23">
        <f t="shared" si="58"/>
        <v>-0.17000000000000037</v>
      </c>
      <c r="ET16" s="23">
        <f t="shared" si="59"/>
        <v>-0.19100000000000028</v>
      </c>
      <c r="EU16" s="23">
        <f t="shared" si="60"/>
        <v>8.9999999999999414E-2</v>
      </c>
      <c r="EV16" s="23">
        <f t="shared" si="61"/>
        <v>-0.32600000000000051</v>
      </c>
      <c r="EW16" s="23">
        <f t="shared" si="62"/>
        <v>-0.12200000000000033</v>
      </c>
      <c r="EX16" s="23">
        <f t="shared" si="63"/>
        <v>0.52299999999999969</v>
      </c>
      <c r="EY16" s="23">
        <f t="shared" si="64"/>
        <v>6.1999999999999389E-2</v>
      </c>
      <c r="EZ16" s="23">
        <f t="shared" si="65"/>
        <v>0.1899999999999995</v>
      </c>
      <c r="FA16" s="23">
        <f t="shared" si="66"/>
        <v>0.21599999999999975</v>
      </c>
      <c r="FB16" s="23">
        <f t="shared" si="67"/>
        <v>0.28399999999999936</v>
      </c>
      <c r="FC16" s="23">
        <f t="shared" si="68"/>
        <v>0.22299999999999942</v>
      </c>
      <c r="FD16" s="23">
        <f t="shared" si="69"/>
        <v>-5.200000000000049E-2</v>
      </c>
      <c r="FE16" s="23">
        <f t="shared" si="70"/>
        <v>-0.18300000000000027</v>
      </c>
      <c r="FF16" s="23">
        <f t="shared" si="71"/>
        <v>1.399999999999979E-2</v>
      </c>
      <c r="FG16" s="23">
        <f t="shared" si="72"/>
        <v>8.2999999999999741E-2</v>
      </c>
      <c r="FH16" s="23">
        <f t="shared" si="73"/>
        <v>0.22799999999999976</v>
      </c>
      <c r="FI16" s="23">
        <f t="shared" si="74"/>
        <v>0.39299999999999979</v>
      </c>
      <c r="FJ16" s="23">
        <f t="shared" si="75"/>
        <v>0.29699999999999971</v>
      </c>
      <c r="FK16" s="23">
        <f t="shared" si="76"/>
        <v>-0.70500000000000052</v>
      </c>
      <c r="FL16" s="23">
        <f t="shared" si="77"/>
        <v>3.0999999999999694E-2</v>
      </c>
      <c r="FM16" s="23">
        <f t="shared" si="78"/>
        <v>-1.2000000000000455E-2</v>
      </c>
      <c r="FN16" s="23">
        <f t="shared" si="79"/>
        <v>-0.16100000000000048</v>
      </c>
      <c r="FO16" s="23">
        <f t="shared" si="80"/>
        <v>-0.26400000000000023</v>
      </c>
      <c r="FP16" s="23">
        <f t="shared" si="81"/>
        <v>-9.2000000000000526E-2</v>
      </c>
      <c r="FQ16" s="23">
        <f t="shared" si="82"/>
        <v>-0.60048100000000026</v>
      </c>
      <c r="FR16" s="23">
        <f t="shared" si="83"/>
        <v>-0.16075300000000059</v>
      </c>
      <c r="FS16" s="23">
        <f t="shared" si="84"/>
        <v>0.84871099999999933</v>
      </c>
      <c r="FT16" s="23">
        <f t="shared" si="85"/>
        <v>-0.12156900000000048</v>
      </c>
      <c r="FU16" s="23">
        <f t="shared" si="86"/>
        <v>-4.1586000000000567E-2</v>
      </c>
      <c r="FV16" s="23">
        <f t="shared" si="87"/>
        <v>0.59927299999999972</v>
      </c>
      <c r="FW16" s="23">
        <f t="shared" si="88"/>
        <v>-0.4480000000000004</v>
      </c>
      <c r="FX16" s="23">
        <f t="shared" si="89"/>
        <v>-0.39700000000000024</v>
      </c>
      <c r="FY16" s="23">
        <f t="shared" si="90"/>
        <v>-0.26800000000000024</v>
      </c>
      <c r="FZ16" s="23">
        <f t="shared" si="91"/>
        <v>-0.19700000000000051</v>
      </c>
      <c r="GA16" s="23">
        <f t="shared" si="92"/>
        <v>-9.2000000000000526E-2</v>
      </c>
      <c r="GB16" s="23">
        <f t="shared" si="93"/>
        <v>-0.16400000000000059</v>
      </c>
      <c r="GC16" s="23">
        <f t="shared" si="94"/>
        <v>-0.15300000000000047</v>
      </c>
      <c r="GD16" s="23">
        <f t="shared" si="95"/>
        <v>0.17099999999999937</v>
      </c>
      <c r="GE16" s="23">
        <f t="shared" si="96"/>
        <v>3.9999999999995595E-3</v>
      </c>
      <c r="GF16" s="23">
        <f t="shared" si="97"/>
        <v>-0.16400000000000059</v>
      </c>
      <c r="GG16" s="23">
        <f t="shared" si="98"/>
        <v>6.9999999999999396E-2</v>
      </c>
      <c r="GH16" s="23">
        <f t="shared" si="99"/>
        <v>3.0999999999999694E-2</v>
      </c>
      <c r="GI16" s="23">
        <f t="shared" si="100"/>
        <v>0.21099999999999941</v>
      </c>
      <c r="GJ16" s="23">
        <f t="shared" si="101"/>
        <v>-0.13600000000000056</v>
      </c>
      <c r="GK16" s="23">
        <f t="shared" si="102"/>
        <v>-0.15500000000000025</v>
      </c>
      <c r="GL16" s="23">
        <f t="shared" si="103"/>
        <v>0.12099999999999955</v>
      </c>
      <c r="GM16" s="23">
        <f t="shared" si="104"/>
        <v>-0.30600000000000049</v>
      </c>
      <c r="GN16" s="23">
        <f t="shared" si="105"/>
        <v>-9.8000000000000309E-2</v>
      </c>
      <c r="GO16" s="23">
        <f t="shared" si="106"/>
        <v>0.5649999999999995</v>
      </c>
      <c r="GP16" s="23">
        <f t="shared" si="107"/>
        <v>9.3999999999999417E-2</v>
      </c>
      <c r="GQ16" s="23">
        <f t="shared" si="108"/>
        <v>0.22699999999999942</v>
      </c>
      <c r="GR16" s="23">
        <f t="shared" si="109"/>
        <v>0.25299999999999967</v>
      </c>
      <c r="GS16" s="23">
        <f t="shared" si="110"/>
        <v>0.3239999999999994</v>
      </c>
      <c r="GT16" s="23">
        <f t="shared" si="111"/>
        <v>0.26399999999999979</v>
      </c>
      <c r="GU16" s="23">
        <f t="shared" si="112"/>
        <v>3.3999999999999364E-2</v>
      </c>
      <c r="GV16" s="23">
        <f t="shared" si="113"/>
        <v>-0.15900000000000025</v>
      </c>
      <c r="GW16" s="23">
        <f t="shared" si="114"/>
        <v>5.0999999999999712E-2</v>
      </c>
      <c r="GX16" s="23">
        <f t="shared" si="115"/>
        <v>0.13299999999999956</v>
      </c>
      <c r="GY16" s="23">
        <f t="shared" si="116"/>
        <v>0.27799999999999958</v>
      </c>
      <c r="GZ16" s="23">
        <f t="shared" si="117"/>
        <v>0.45599999999999952</v>
      </c>
      <c r="HA16" s="23">
        <f t="shared" si="118"/>
        <v>0.36299999999999955</v>
      </c>
      <c r="HB16" s="23">
        <f t="shared" si="119"/>
        <v>-0.70700000000000029</v>
      </c>
      <c r="HC16" s="23">
        <f t="shared" si="120"/>
        <v>7.6999999999999513E-2</v>
      </c>
      <c r="HD16" s="23">
        <f t="shared" si="121"/>
        <v>3.4999999999999698E-2</v>
      </c>
      <c r="HE16" s="23">
        <f t="shared" si="122"/>
        <v>-0.13300000000000045</v>
      </c>
      <c r="HF16" s="23">
        <f t="shared" si="123"/>
        <v>-0.24200000000000044</v>
      </c>
      <c r="HG16" s="23">
        <f t="shared" si="124"/>
        <v>-6.3000000000000611E-2</v>
      </c>
      <c r="HH16" s="23">
        <f t="shared" si="125"/>
        <v>-0.56150900000000048</v>
      </c>
      <c r="HI16" s="23">
        <f t="shared" si="126"/>
        <v>-0.12395400000000034</v>
      </c>
      <c r="HJ16" s="23">
        <f t="shared" si="127"/>
        <v>0.87961499999999981</v>
      </c>
      <c r="HK16" s="23">
        <f t="shared" si="128"/>
        <v>-8.2883000000000262E-2</v>
      </c>
      <c r="HL16" s="23">
        <f t="shared" si="129"/>
        <v>-4.4220000000003701E-3</v>
      </c>
      <c r="HM16" s="23">
        <f t="shared" si="130"/>
        <v>0.62919099999999961</v>
      </c>
      <c r="HO16" s="23">
        <f t="shared" si="131"/>
        <v>5.3999999999999382E-2</v>
      </c>
      <c r="HP16" s="23">
        <f t="shared" si="132"/>
        <v>6.2000000000000277E-2</v>
      </c>
      <c r="HQ16" s="23">
        <f t="shared" si="133"/>
        <v>0.45499999999999963</v>
      </c>
      <c r="HR16" s="23" t="str">
        <f t="shared" si="134"/>
        <v/>
      </c>
      <c r="HS16" s="23">
        <f t="shared" si="135"/>
        <v>0.25899999999999945</v>
      </c>
      <c r="HT16" s="23" t="str">
        <f t="shared" si="136"/>
        <v/>
      </c>
      <c r="HU16" s="23">
        <f t="shared" si="137"/>
        <v>0.11699999999999955</v>
      </c>
      <c r="HV16" s="23" t="str">
        <f t="shared" si="138"/>
        <v/>
      </c>
      <c r="HW16" s="23" t="str">
        <f t="shared" si="139"/>
        <v/>
      </c>
      <c r="HX16" s="23" t="str">
        <f t="shared" si="140"/>
        <v/>
      </c>
      <c r="HY16" s="23">
        <f t="shared" si="141"/>
        <v>0.22799999999999976</v>
      </c>
      <c r="HZ16" s="23">
        <f t="shared" si="142"/>
        <v>0.36799999999999944</v>
      </c>
      <c r="IA16" s="23">
        <f t="shared" si="143"/>
        <v>0.23399999999999954</v>
      </c>
      <c r="IB16" s="23">
        <f t="shared" si="144"/>
        <v>2.3000000000000576E-2</v>
      </c>
      <c r="IC16" s="23">
        <f t="shared" si="145"/>
        <v>0.20100000000000051</v>
      </c>
      <c r="ID16" s="23">
        <f t="shared" si="146"/>
        <v>0.19299999999999962</v>
      </c>
      <c r="IE16" s="23">
        <f t="shared" si="147"/>
        <v>4.0000000000004476E-3</v>
      </c>
      <c r="IF16" s="23">
        <f t="shared" si="148"/>
        <v>0.46300000000000052</v>
      </c>
      <c r="IG16" s="23">
        <f t="shared" si="149"/>
        <v>0.41600000000000037</v>
      </c>
      <c r="IH16" s="23">
        <f t="shared" si="150"/>
        <v>0.28800000000000026</v>
      </c>
      <c r="II16" s="23">
        <f t="shared" si="151"/>
        <v>0.22300000000000031</v>
      </c>
      <c r="IJ16" s="23">
        <f t="shared" si="152"/>
        <v>0.13000000000000034</v>
      </c>
      <c r="IK16" s="23">
        <f t="shared" si="153"/>
        <v>0.19400000000000039</v>
      </c>
      <c r="IL16" s="23">
        <f t="shared" si="154"/>
        <v>0.18400000000000061</v>
      </c>
      <c r="IM16" s="23">
        <f t="shared" si="155"/>
        <v>0.13099999999999978</v>
      </c>
      <c r="IN16" s="23">
        <f t="shared" si="156"/>
        <v>4.5000000000000373E-2</v>
      </c>
      <c r="IO16" s="23">
        <f t="shared" si="157"/>
        <v>0.22900000000000054</v>
      </c>
      <c r="IP16" s="23">
        <f t="shared" si="158"/>
        <v>3.0000000000005578E-3</v>
      </c>
      <c r="IQ16" s="23">
        <f t="shared" si="159"/>
        <v>4.4000000000000483E-2</v>
      </c>
      <c r="IR16" s="23">
        <f t="shared" si="160"/>
        <v>0.16699999999999937</v>
      </c>
      <c r="IS16" s="23">
        <f t="shared" si="161"/>
        <v>0.17000000000000037</v>
      </c>
      <c r="IT16" s="23">
        <f t="shared" si="162"/>
        <v>0.19100000000000028</v>
      </c>
      <c r="IU16" s="23">
        <f t="shared" si="163"/>
        <v>8.9999999999999414E-2</v>
      </c>
      <c r="IV16" s="23">
        <f t="shared" si="164"/>
        <v>0.32600000000000051</v>
      </c>
      <c r="IW16" s="23">
        <f t="shared" si="165"/>
        <v>0.12200000000000033</v>
      </c>
      <c r="IX16" s="23">
        <f t="shared" si="166"/>
        <v>0.52299999999999969</v>
      </c>
      <c r="IY16" s="23">
        <f t="shared" si="167"/>
        <v>6.1999999999999389E-2</v>
      </c>
      <c r="IZ16" s="23">
        <f t="shared" si="168"/>
        <v>0.1899999999999995</v>
      </c>
      <c r="JA16" s="23">
        <f t="shared" si="169"/>
        <v>0.21599999999999975</v>
      </c>
      <c r="JB16" s="23">
        <f t="shared" si="170"/>
        <v>0.28399999999999936</v>
      </c>
      <c r="JC16" s="23">
        <f t="shared" si="171"/>
        <v>0.22299999999999942</v>
      </c>
      <c r="JD16" s="23">
        <f t="shared" si="172"/>
        <v>5.200000000000049E-2</v>
      </c>
      <c r="JE16" s="23">
        <f t="shared" si="173"/>
        <v>0.18300000000000027</v>
      </c>
      <c r="JF16" s="23">
        <f t="shared" si="174"/>
        <v>1.399999999999979E-2</v>
      </c>
      <c r="JG16" s="23">
        <f t="shared" si="175"/>
        <v>8.2999999999999741E-2</v>
      </c>
      <c r="JH16" s="23">
        <f t="shared" si="176"/>
        <v>0.22799999999999976</v>
      </c>
      <c r="JI16" s="23">
        <f t="shared" si="177"/>
        <v>0.39299999999999979</v>
      </c>
      <c r="JJ16" s="23">
        <f t="shared" si="178"/>
        <v>0.29699999999999971</v>
      </c>
      <c r="JK16" s="23">
        <f t="shared" si="179"/>
        <v>0.70500000000000052</v>
      </c>
      <c r="JL16" s="23">
        <f t="shared" si="180"/>
        <v>3.0999999999999694E-2</v>
      </c>
      <c r="JM16" s="23">
        <f t="shared" si="181"/>
        <v>1.2000000000000455E-2</v>
      </c>
      <c r="JN16" s="23">
        <f t="shared" si="182"/>
        <v>0.16100000000000048</v>
      </c>
      <c r="JO16" s="23">
        <f t="shared" si="183"/>
        <v>0.26400000000000023</v>
      </c>
      <c r="JP16" s="23">
        <f t="shared" si="184"/>
        <v>9.2000000000000526E-2</v>
      </c>
      <c r="JQ16" s="23">
        <f t="shared" si="185"/>
        <v>0.60048100000000026</v>
      </c>
      <c r="JR16" s="23">
        <f t="shared" si="186"/>
        <v>0.16075300000000059</v>
      </c>
      <c r="JS16" s="23">
        <f t="shared" si="187"/>
        <v>0.84871099999999933</v>
      </c>
      <c r="JT16" s="23">
        <f t="shared" si="188"/>
        <v>0.12156900000000048</v>
      </c>
      <c r="JU16" s="23">
        <f t="shared" si="189"/>
        <v>4.1586000000000567E-2</v>
      </c>
      <c r="JV16" s="23">
        <f t="shared" si="190"/>
        <v>0.59927299999999972</v>
      </c>
      <c r="JW16" s="23">
        <f t="shared" si="191"/>
        <v>0.4480000000000004</v>
      </c>
      <c r="JX16" s="23">
        <f t="shared" si="192"/>
        <v>0.39700000000000024</v>
      </c>
      <c r="JY16" s="23">
        <f t="shared" si="193"/>
        <v>0.26800000000000024</v>
      </c>
      <c r="JZ16" s="23">
        <f t="shared" si="194"/>
        <v>0.19700000000000051</v>
      </c>
      <c r="KA16" s="23">
        <f t="shared" si="195"/>
        <v>9.2000000000000526E-2</v>
      </c>
      <c r="KB16" s="23">
        <f t="shared" si="196"/>
        <v>0.16400000000000059</v>
      </c>
      <c r="KC16" s="23">
        <f t="shared" si="197"/>
        <v>0.15300000000000047</v>
      </c>
      <c r="KD16" s="23">
        <f t="shared" si="198"/>
        <v>0.17099999999999937</v>
      </c>
      <c r="KE16" s="23">
        <f t="shared" si="199"/>
        <v>3.9999999999995595E-3</v>
      </c>
      <c r="KF16" s="23">
        <f t="shared" si="200"/>
        <v>0.16400000000000059</v>
      </c>
      <c r="KG16" s="23">
        <f t="shared" si="201"/>
        <v>6.9999999999999396E-2</v>
      </c>
      <c r="KH16" s="23">
        <f t="shared" si="202"/>
        <v>3.0999999999999694E-2</v>
      </c>
      <c r="KI16" s="23">
        <f t="shared" si="203"/>
        <v>0.21099999999999941</v>
      </c>
      <c r="KJ16" s="23">
        <f t="shared" si="204"/>
        <v>0.13600000000000056</v>
      </c>
      <c r="KK16" s="23">
        <f t="shared" si="205"/>
        <v>0.15500000000000025</v>
      </c>
      <c r="KL16" s="23">
        <f t="shared" si="206"/>
        <v>0.12099999999999955</v>
      </c>
      <c r="KM16" s="23">
        <f t="shared" si="207"/>
        <v>0.30600000000000049</v>
      </c>
      <c r="KN16" s="23">
        <f t="shared" si="208"/>
        <v>9.8000000000000309E-2</v>
      </c>
      <c r="KO16" s="23">
        <f t="shared" si="209"/>
        <v>0.5649999999999995</v>
      </c>
      <c r="KP16" s="23">
        <f t="shared" si="210"/>
        <v>9.3999999999999417E-2</v>
      </c>
      <c r="KQ16" s="23">
        <f t="shared" si="211"/>
        <v>0.22699999999999942</v>
      </c>
      <c r="KR16" s="23">
        <f t="shared" si="212"/>
        <v>0.25299999999999967</v>
      </c>
      <c r="KS16" s="23">
        <f t="shared" si="213"/>
        <v>0.3239999999999994</v>
      </c>
      <c r="KT16" s="23">
        <f t="shared" si="214"/>
        <v>0.26399999999999979</v>
      </c>
      <c r="KU16" s="23">
        <f t="shared" si="215"/>
        <v>3.3999999999999364E-2</v>
      </c>
      <c r="KV16" s="23">
        <f t="shared" si="216"/>
        <v>0.15900000000000025</v>
      </c>
      <c r="KW16" s="23">
        <f t="shared" si="217"/>
        <v>5.0999999999999712E-2</v>
      </c>
      <c r="KX16" s="23">
        <f t="shared" si="218"/>
        <v>0.13299999999999956</v>
      </c>
      <c r="KY16" s="23">
        <f t="shared" si="219"/>
        <v>0.27799999999999958</v>
      </c>
      <c r="KZ16" s="23">
        <f t="shared" si="220"/>
        <v>0.45599999999999952</v>
      </c>
      <c r="LA16" s="23">
        <f t="shared" si="221"/>
        <v>0.36299999999999955</v>
      </c>
      <c r="LB16" s="23">
        <f t="shared" si="222"/>
        <v>0.70700000000000029</v>
      </c>
      <c r="LC16" s="23">
        <f t="shared" si="223"/>
        <v>7.6999999999999513E-2</v>
      </c>
      <c r="LD16" s="23">
        <f t="shared" si="224"/>
        <v>3.4999999999999698E-2</v>
      </c>
      <c r="LE16" s="23">
        <f t="shared" si="225"/>
        <v>0.13300000000000045</v>
      </c>
      <c r="LF16" s="23">
        <f t="shared" si="226"/>
        <v>0.24200000000000044</v>
      </c>
      <c r="LG16" s="23">
        <f t="shared" si="227"/>
        <v>6.3000000000000611E-2</v>
      </c>
      <c r="LH16" s="23">
        <f t="shared" si="228"/>
        <v>0.56150900000000048</v>
      </c>
      <c r="LI16" s="23">
        <f t="shared" si="229"/>
        <v>0.12395400000000034</v>
      </c>
      <c r="LJ16" s="23">
        <f t="shared" si="230"/>
        <v>0.87961499999999981</v>
      </c>
      <c r="LK16" s="23">
        <f t="shared" si="231"/>
        <v>8.2883000000000262E-2</v>
      </c>
      <c r="LL16" s="23">
        <f t="shared" si="232"/>
        <v>4.4220000000003701E-3</v>
      </c>
      <c r="LM16" s="23">
        <f t="shared" si="232"/>
        <v>0.62919099999999961</v>
      </c>
    </row>
    <row r="17" spans="1:325">
      <c r="A17" s="1">
        <f t="shared" si="236"/>
        <v>15</v>
      </c>
      <c r="B17" s="2"/>
      <c r="C17" s="4">
        <v>16</v>
      </c>
      <c r="D17" s="4">
        <f t="shared" si="233"/>
        <v>1016</v>
      </c>
      <c r="E17" s="4" t="s">
        <v>171</v>
      </c>
      <c r="F17" s="4">
        <v>1</v>
      </c>
      <c r="G17" s="4" t="s">
        <v>13</v>
      </c>
      <c r="H17" s="4" t="s">
        <v>14</v>
      </c>
      <c r="I17" s="4"/>
      <c r="J17" s="5">
        <v>86.4</v>
      </c>
      <c r="K17" s="72"/>
      <c r="L17" s="103">
        <v>3.4660000000000002</v>
      </c>
      <c r="M17" s="7" t="s">
        <v>415</v>
      </c>
      <c r="N17" s="3" t="s">
        <v>227</v>
      </c>
      <c r="O17" s="6">
        <v>3.492</v>
      </c>
      <c r="P17" s="6">
        <v>3.4260000000000002</v>
      </c>
      <c r="Q17" s="6">
        <v>3.8580000000000001</v>
      </c>
      <c r="R17" s="58"/>
      <c r="S17" s="6">
        <v>3.7010000000000001</v>
      </c>
      <c r="T17" s="58"/>
      <c r="U17" s="6">
        <v>3.5739999999999998</v>
      </c>
      <c r="V17" s="58"/>
      <c r="W17" s="58"/>
      <c r="X17" s="58"/>
      <c r="Y17" s="6">
        <v>3.6230000000000002</v>
      </c>
      <c r="Z17" s="6">
        <v>3.7930000000000001</v>
      </c>
      <c r="AA17" s="6">
        <v>3.6779999999999999</v>
      </c>
      <c r="AB17" s="6">
        <v>3.3719999999999999</v>
      </c>
      <c r="AC17" s="6">
        <v>3.2360000000000002</v>
      </c>
      <c r="AD17" s="23">
        <v>3.6720000000000002</v>
      </c>
      <c r="AE17" s="23">
        <f t="shared" si="234"/>
        <v>3.4540000000000002</v>
      </c>
      <c r="AF17" s="107">
        <v>3.0750000000000002</v>
      </c>
      <c r="AG17" s="107">
        <v>3.117</v>
      </c>
      <c r="AH17" s="107">
        <v>3.2330000000000001</v>
      </c>
      <c r="AI17" s="107">
        <v>3.306</v>
      </c>
      <c r="AJ17" s="107">
        <v>3.3849999999999998</v>
      </c>
      <c r="AK17" s="107">
        <v>3.3239999999999998</v>
      </c>
      <c r="AL17" s="107">
        <v>3.331</v>
      </c>
      <c r="AM17" s="107">
        <v>3.6349999999999998</v>
      </c>
      <c r="AN17" s="107">
        <v>3.4689999999999999</v>
      </c>
      <c r="AO17" s="107">
        <v>3.2639999999999998</v>
      </c>
      <c r="AP17" s="107">
        <v>3.4889999999999999</v>
      </c>
      <c r="AQ17" s="107">
        <v>3.4510000000000001</v>
      </c>
      <c r="AR17" s="107">
        <v>3.681</v>
      </c>
      <c r="AS17" s="107">
        <v>3.3969999999999998</v>
      </c>
      <c r="AT17" s="107">
        <v>3.3719999999999999</v>
      </c>
      <c r="AU17" s="107">
        <v>3.5790000000000002</v>
      </c>
      <c r="AV17" s="107">
        <v>3.2010000000000001</v>
      </c>
      <c r="AW17" s="107">
        <v>3.387</v>
      </c>
      <c r="AX17" s="107">
        <v>3.9470000000000001</v>
      </c>
      <c r="AY17" s="107">
        <v>3.5550000000000002</v>
      </c>
      <c r="AZ17" s="107">
        <v>3.67</v>
      </c>
      <c r="BA17" s="107">
        <v>3.69</v>
      </c>
      <c r="BB17" s="107">
        <v>3.754</v>
      </c>
      <c r="BC17" s="107">
        <v>3.6920000000000002</v>
      </c>
      <c r="BD17" s="107">
        <v>3.431</v>
      </c>
      <c r="BE17" s="107">
        <v>3.2970000000000002</v>
      </c>
      <c r="BF17" s="107">
        <v>3.5049999999999999</v>
      </c>
      <c r="BG17" s="107">
        <v>3.5510000000000002</v>
      </c>
      <c r="BH17" s="107">
        <v>3.68</v>
      </c>
      <c r="BI17" s="107">
        <v>3.8519999999999999</v>
      </c>
      <c r="BJ17" s="107">
        <v>3.7490000000000001</v>
      </c>
      <c r="BK17" s="107">
        <v>2.7570000000000001</v>
      </c>
      <c r="BL17" s="107">
        <v>3.472</v>
      </c>
      <c r="BM17" s="107">
        <v>3.427</v>
      </c>
      <c r="BN17" s="107">
        <v>3.399</v>
      </c>
      <c r="BO17" s="107">
        <v>3.286</v>
      </c>
      <c r="BP17" s="107">
        <v>3.4550000000000001</v>
      </c>
      <c r="BQ17" s="91">
        <v>2.8433440000000001</v>
      </c>
      <c r="BR17" s="91">
        <v>3.297593</v>
      </c>
      <c r="BS17" s="91">
        <v>4.2597500000000004</v>
      </c>
      <c r="BT17" s="91">
        <v>3.3508</v>
      </c>
      <c r="BU17" s="91">
        <v>3.4210189999999998</v>
      </c>
      <c r="BV17" s="91">
        <v>3.9921519999999999</v>
      </c>
      <c r="BW17" s="109">
        <v>3.0870000000000002</v>
      </c>
      <c r="BX17" s="109">
        <v>3.133</v>
      </c>
      <c r="BY17" s="109">
        <v>3.2519999999999998</v>
      </c>
      <c r="BZ17" s="109">
        <v>3.33</v>
      </c>
      <c r="CA17" s="109">
        <v>3.4209999999999998</v>
      </c>
      <c r="CB17" s="109">
        <v>3.3540000000000001</v>
      </c>
      <c r="CC17" s="109">
        <v>3.3620000000000001</v>
      </c>
      <c r="CD17" s="109">
        <v>3.673</v>
      </c>
      <c r="CE17" s="109">
        <v>3.5169999999999999</v>
      </c>
      <c r="CF17" s="109">
        <v>3.327</v>
      </c>
      <c r="CG17" s="109">
        <v>3.5609999999999999</v>
      </c>
      <c r="CH17" s="109">
        <v>3.5249999999999999</v>
      </c>
      <c r="CI17" s="109">
        <v>3.722</v>
      </c>
      <c r="CJ17" s="109">
        <v>3.43</v>
      </c>
      <c r="CK17" s="109">
        <v>3.407</v>
      </c>
      <c r="CL17" s="109">
        <v>3.6070000000000002</v>
      </c>
      <c r="CM17" s="109">
        <v>3.218</v>
      </c>
      <c r="CN17" s="109">
        <v>3.4079999999999999</v>
      </c>
      <c r="CO17" s="109">
        <v>3.984</v>
      </c>
      <c r="CP17" s="109">
        <v>3.5840000000000001</v>
      </c>
      <c r="CQ17" s="109">
        <v>3.7010000000000001</v>
      </c>
      <c r="CR17" s="109">
        <v>3.7229999999999999</v>
      </c>
      <c r="CS17" s="109">
        <v>3.7879999999999998</v>
      </c>
      <c r="CT17" s="109">
        <v>3.7280000000000002</v>
      </c>
      <c r="CU17" s="109">
        <v>3.5139999999999998</v>
      </c>
      <c r="CV17" s="109">
        <v>3.3220000000000001</v>
      </c>
      <c r="CW17" s="109">
        <v>3.5419999999999998</v>
      </c>
      <c r="CX17" s="109">
        <v>3.6019999999999999</v>
      </c>
      <c r="CY17" s="109">
        <v>3.7280000000000002</v>
      </c>
      <c r="CZ17" s="109">
        <v>3.911</v>
      </c>
      <c r="DA17" s="109">
        <v>3.8149999999999999</v>
      </c>
      <c r="DB17" s="109">
        <v>2.7589999999999999</v>
      </c>
      <c r="DC17" s="109">
        <v>3.5169999999999999</v>
      </c>
      <c r="DD17" s="109">
        <v>3.4740000000000002</v>
      </c>
      <c r="DE17" s="109">
        <v>3.4249999999999998</v>
      </c>
      <c r="DF17" s="109">
        <v>3.306</v>
      </c>
      <c r="DG17" s="109">
        <v>3.4820000000000002</v>
      </c>
      <c r="DH17" s="119">
        <v>2.878965</v>
      </c>
      <c r="DI17" s="119">
        <v>3.3313229999999998</v>
      </c>
      <c r="DJ17" s="119">
        <v>4.288036</v>
      </c>
      <c r="DK17" s="119">
        <v>3.386047</v>
      </c>
      <c r="DL17" s="119">
        <v>3.4550519999999998</v>
      </c>
      <c r="DM17" s="119">
        <v>4.0193570000000003</v>
      </c>
      <c r="DO17" s="23">
        <f t="shared" si="235"/>
        <v>2.5999999999999801E-2</v>
      </c>
      <c r="DP17" s="23">
        <f t="shared" si="29"/>
        <v>-4.0000000000000036E-2</v>
      </c>
      <c r="DQ17" s="23">
        <f t="shared" si="30"/>
        <v>0.3919999999999999</v>
      </c>
      <c r="DR17" s="23" t="str">
        <f t="shared" si="31"/>
        <v/>
      </c>
      <c r="DS17" s="23">
        <f t="shared" si="32"/>
        <v>0.23499999999999988</v>
      </c>
      <c r="DT17" s="23" t="str">
        <f t="shared" si="33"/>
        <v/>
      </c>
      <c r="DU17" s="23">
        <f t="shared" si="34"/>
        <v>0.10799999999999965</v>
      </c>
      <c r="DV17" s="23" t="str">
        <f t="shared" si="35"/>
        <v/>
      </c>
      <c r="DW17" s="23" t="str">
        <f t="shared" si="36"/>
        <v/>
      </c>
      <c r="DX17" s="23" t="str">
        <f t="shared" si="37"/>
        <v/>
      </c>
      <c r="DY17" s="23">
        <f t="shared" si="38"/>
        <v>0.15700000000000003</v>
      </c>
      <c r="DZ17" s="23">
        <f t="shared" si="39"/>
        <v>0.32699999999999996</v>
      </c>
      <c r="EA17" s="23">
        <f t="shared" si="40"/>
        <v>0.21199999999999974</v>
      </c>
      <c r="EB17" s="23">
        <f t="shared" si="41"/>
        <v>-9.4000000000000306E-2</v>
      </c>
      <c r="EC17" s="23">
        <f t="shared" si="42"/>
        <v>-0.22999999999999998</v>
      </c>
      <c r="ED17" s="23">
        <f t="shared" si="43"/>
        <v>0.20599999999999996</v>
      </c>
      <c r="EE17" s="23">
        <f t="shared" si="44"/>
        <v>-1.2000000000000011E-2</v>
      </c>
      <c r="EF17" s="23">
        <f t="shared" si="45"/>
        <v>-0.39100000000000001</v>
      </c>
      <c r="EG17" s="23">
        <f t="shared" si="46"/>
        <v>-0.3490000000000002</v>
      </c>
      <c r="EH17" s="23">
        <f t="shared" si="47"/>
        <v>-0.2330000000000001</v>
      </c>
      <c r="EI17" s="23">
        <f t="shared" si="48"/>
        <v>-0.16000000000000014</v>
      </c>
      <c r="EJ17" s="23">
        <f t="shared" si="49"/>
        <v>-8.1000000000000405E-2</v>
      </c>
      <c r="EK17" s="23">
        <f t="shared" si="50"/>
        <v>-0.14200000000000035</v>
      </c>
      <c r="EL17" s="23">
        <f t="shared" si="51"/>
        <v>-0.13500000000000023</v>
      </c>
      <c r="EM17" s="23">
        <f t="shared" si="52"/>
        <v>0.16899999999999959</v>
      </c>
      <c r="EN17" s="23">
        <f t="shared" si="53"/>
        <v>2.9999999999996696E-3</v>
      </c>
      <c r="EO17" s="23">
        <f t="shared" si="54"/>
        <v>-0.2020000000000004</v>
      </c>
      <c r="EP17" s="23">
        <f t="shared" si="55"/>
        <v>2.2999999999999687E-2</v>
      </c>
      <c r="EQ17" s="23">
        <f t="shared" si="56"/>
        <v>-1.5000000000000124E-2</v>
      </c>
      <c r="ER17" s="23">
        <f t="shared" si="57"/>
        <v>0.21499999999999986</v>
      </c>
      <c r="ES17" s="23">
        <f t="shared" si="58"/>
        <v>-6.9000000000000394E-2</v>
      </c>
      <c r="ET17" s="23">
        <f t="shared" si="59"/>
        <v>-9.4000000000000306E-2</v>
      </c>
      <c r="EU17" s="23">
        <f t="shared" si="60"/>
        <v>0.11299999999999999</v>
      </c>
      <c r="EV17" s="23">
        <f t="shared" si="61"/>
        <v>-0.26500000000000012</v>
      </c>
      <c r="EW17" s="23">
        <f t="shared" si="62"/>
        <v>-7.9000000000000181E-2</v>
      </c>
      <c r="EX17" s="23">
        <f t="shared" si="63"/>
        <v>0.48099999999999987</v>
      </c>
      <c r="EY17" s="23">
        <f t="shared" si="64"/>
        <v>8.8999999999999968E-2</v>
      </c>
      <c r="EZ17" s="23">
        <f t="shared" si="65"/>
        <v>0.20399999999999974</v>
      </c>
      <c r="FA17" s="23">
        <f t="shared" si="66"/>
        <v>0.22399999999999975</v>
      </c>
      <c r="FB17" s="23">
        <f t="shared" si="67"/>
        <v>0.28799999999999981</v>
      </c>
      <c r="FC17" s="23">
        <f t="shared" si="68"/>
        <v>0.22599999999999998</v>
      </c>
      <c r="FD17" s="23">
        <f t="shared" si="69"/>
        <v>-3.5000000000000142E-2</v>
      </c>
      <c r="FE17" s="23">
        <f t="shared" si="70"/>
        <v>-0.16900000000000004</v>
      </c>
      <c r="FF17" s="23">
        <f t="shared" si="71"/>
        <v>3.8999999999999702E-2</v>
      </c>
      <c r="FG17" s="23">
        <f t="shared" si="72"/>
        <v>8.4999999999999964E-2</v>
      </c>
      <c r="FH17" s="23">
        <f t="shared" si="73"/>
        <v>0.21399999999999997</v>
      </c>
      <c r="FI17" s="23">
        <f t="shared" si="74"/>
        <v>0.38599999999999968</v>
      </c>
      <c r="FJ17" s="23">
        <f t="shared" si="75"/>
        <v>0.28299999999999992</v>
      </c>
      <c r="FK17" s="23">
        <f t="shared" si="76"/>
        <v>-0.70900000000000007</v>
      </c>
      <c r="FL17" s="23">
        <f t="shared" si="77"/>
        <v>5.9999999999997833E-3</v>
      </c>
      <c r="FM17" s="23">
        <f t="shared" si="78"/>
        <v>-3.9000000000000146E-2</v>
      </c>
      <c r="FN17" s="23">
        <f t="shared" si="79"/>
        <v>-6.7000000000000171E-2</v>
      </c>
      <c r="FO17" s="23">
        <f t="shared" si="80"/>
        <v>-0.18000000000000016</v>
      </c>
      <c r="FP17" s="23">
        <f t="shared" si="81"/>
        <v>-1.1000000000000121E-2</v>
      </c>
      <c r="FQ17" s="23">
        <f t="shared" si="82"/>
        <v>-0.6226560000000001</v>
      </c>
      <c r="FR17" s="23">
        <f t="shared" si="83"/>
        <v>-0.1684070000000002</v>
      </c>
      <c r="FS17" s="23">
        <f t="shared" si="84"/>
        <v>0.79375000000000018</v>
      </c>
      <c r="FT17" s="23">
        <f t="shared" si="85"/>
        <v>-0.11520000000000019</v>
      </c>
      <c r="FU17" s="23">
        <f t="shared" si="86"/>
        <v>-4.4981000000000382E-2</v>
      </c>
      <c r="FV17" s="23">
        <f t="shared" si="87"/>
        <v>0.52615199999999973</v>
      </c>
      <c r="FW17" s="23">
        <f t="shared" si="88"/>
        <v>-0.379</v>
      </c>
      <c r="FX17" s="23">
        <f t="shared" si="89"/>
        <v>-0.33300000000000018</v>
      </c>
      <c r="FY17" s="23">
        <f t="shared" si="90"/>
        <v>-0.21400000000000041</v>
      </c>
      <c r="FZ17" s="23">
        <f t="shared" si="91"/>
        <v>-0.13600000000000012</v>
      </c>
      <c r="GA17" s="23">
        <f t="shared" si="92"/>
        <v>-4.5000000000000373E-2</v>
      </c>
      <c r="GB17" s="23">
        <f t="shared" si="93"/>
        <v>-0.1120000000000001</v>
      </c>
      <c r="GC17" s="23">
        <f t="shared" si="94"/>
        <v>-0.10400000000000009</v>
      </c>
      <c r="GD17" s="23">
        <f t="shared" si="95"/>
        <v>0.20699999999999985</v>
      </c>
      <c r="GE17" s="23">
        <f t="shared" si="96"/>
        <v>5.0999999999999712E-2</v>
      </c>
      <c r="GF17" s="23">
        <f t="shared" si="97"/>
        <v>-0.13900000000000023</v>
      </c>
      <c r="GG17" s="23">
        <f t="shared" si="98"/>
        <v>9.4999999999999751E-2</v>
      </c>
      <c r="GH17" s="23">
        <f t="shared" si="99"/>
        <v>5.8999999999999719E-2</v>
      </c>
      <c r="GI17" s="23">
        <f t="shared" si="100"/>
        <v>0.25599999999999978</v>
      </c>
      <c r="GJ17" s="23">
        <f t="shared" si="101"/>
        <v>-3.6000000000000032E-2</v>
      </c>
      <c r="GK17" s="23">
        <f t="shared" si="102"/>
        <v>-5.9000000000000163E-2</v>
      </c>
      <c r="GL17" s="23">
        <f t="shared" si="103"/>
        <v>0.14100000000000001</v>
      </c>
      <c r="GM17" s="23">
        <f t="shared" si="104"/>
        <v>-0.24800000000000022</v>
      </c>
      <c r="GN17" s="23">
        <f t="shared" si="105"/>
        <v>-5.8000000000000274E-2</v>
      </c>
      <c r="GO17" s="23">
        <f t="shared" si="106"/>
        <v>0.51799999999999979</v>
      </c>
      <c r="GP17" s="23">
        <f t="shared" si="107"/>
        <v>0.11799999999999988</v>
      </c>
      <c r="GQ17" s="23">
        <f t="shared" si="108"/>
        <v>0.23499999999999988</v>
      </c>
      <c r="GR17" s="23">
        <f t="shared" si="109"/>
        <v>0.25699999999999967</v>
      </c>
      <c r="GS17" s="23">
        <f t="shared" si="110"/>
        <v>0.32199999999999962</v>
      </c>
      <c r="GT17" s="23">
        <f t="shared" si="111"/>
        <v>0.26200000000000001</v>
      </c>
      <c r="GU17" s="23">
        <f t="shared" si="112"/>
        <v>4.7999999999999599E-2</v>
      </c>
      <c r="GV17" s="23">
        <f t="shared" si="113"/>
        <v>-0.14400000000000013</v>
      </c>
      <c r="GW17" s="23">
        <f t="shared" si="114"/>
        <v>7.5999999999999623E-2</v>
      </c>
      <c r="GX17" s="23">
        <f t="shared" si="115"/>
        <v>0.13599999999999968</v>
      </c>
      <c r="GY17" s="23">
        <f t="shared" si="116"/>
        <v>0.26200000000000001</v>
      </c>
      <c r="GZ17" s="23">
        <f t="shared" si="117"/>
        <v>0.44499999999999984</v>
      </c>
      <c r="HA17" s="23">
        <f t="shared" si="118"/>
        <v>0.34899999999999975</v>
      </c>
      <c r="HB17" s="23">
        <f t="shared" si="119"/>
        <v>-0.70700000000000029</v>
      </c>
      <c r="HC17" s="23">
        <f t="shared" si="120"/>
        <v>5.0999999999999712E-2</v>
      </c>
      <c r="HD17" s="23">
        <f t="shared" si="121"/>
        <v>8.0000000000000071E-3</v>
      </c>
      <c r="HE17" s="23">
        <f t="shared" si="122"/>
        <v>-4.1000000000000369E-2</v>
      </c>
      <c r="HF17" s="23">
        <f t="shared" si="123"/>
        <v>-0.16000000000000014</v>
      </c>
      <c r="HG17" s="23">
        <f t="shared" si="124"/>
        <v>1.6000000000000014E-2</v>
      </c>
      <c r="HH17" s="23">
        <f t="shared" si="125"/>
        <v>-0.5870350000000002</v>
      </c>
      <c r="HI17" s="23">
        <f t="shared" si="126"/>
        <v>-0.13467700000000038</v>
      </c>
      <c r="HJ17" s="23">
        <f t="shared" si="127"/>
        <v>0.82203599999999977</v>
      </c>
      <c r="HK17" s="23">
        <f t="shared" si="128"/>
        <v>-7.9953000000000163E-2</v>
      </c>
      <c r="HL17" s="23">
        <f t="shared" si="129"/>
        <v>-1.0948000000000402E-2</v>
      </c>
      <c r="HM17" s="23">
        <f t="shared" si="130"/>
        <v>0.5533570000000001</v>
      </c>
      <c r="HO17" s="23">
        <f t="shared" si="131"/>
        <v>2.5999999999999801E-2</v>
      </c>
      <c r="HP17" s="23">
        <f t="shared" si="132"/>
        <v>4.0000000000000036E-2</v>
      </c>
      <c r="HQ17" s="23">
        <f t="shared" si="133"/>
        <v>0.3919999999999999</v>
      </c>
      <c r="HR17" s="23" t="str">
        <f t="shared" si="134"/>
        <v/>
      </c>
      <c r="HS17" s="23">
        <f t="shared" si="135"/>
        <v>0.23499999999999988</v>
      </c>
      <c r="HT17" s="23" t="str">
        <f t="shared" si="136"/>
        <v/>
      </c>
      <c r="HU17" s="23">
        <f t="shared" si="137"/>
        <v>0.10799999999999965</v>
      </c>
      <c r="HV17" s="23" t="str">
        <f t="shared" si="138"/>
        <v/>
      </c>
      <c r="HW17" s="23" t="str">
        <f t="shared" si="139"/>
        <v/>
      </c>
      <c r="HX17" s="23" t="str">
        <f t="shared" si="140"/>
        <v/>
      </c>
      <c r="HY17" s="23">
        <f t="shared" si="141"/>
        <v>0.15700000000000003</v>
      </c>
      <c r="HZ17" s="23">
        <f t="shared" si="142"/>
        <v>0.32699999999999996</v>
      </c>
      <c r="IA17" s="23">
        <f t="shared" si="143"/>
        <v>0.21199999999999974</v>
      </c>
      <c r="IB17" s="23">
        <f t="shared" si="144"/>
        <v>9.4000000000000306E-2</v>
      </c>
      <c r="IC17" s="23">
        <f t="shared" si="145"/>
        <v>0.22999999999999998</v>
      </c>
      <c r="ID17" s="23">
        <f t="shared" si="146"/>
        <v>0.20599999999999996</v>
      </c>
      <c r="IE17" s="23">
        <f t="shared" si="147"/>
        <v>1.2000000000000011E-2</v>
      </c>
      <c r="IF17" s="23">
        <f t="shared" si="148"/>
        <v>0.39100000000000001</v>
      </c>
      <c r="IG17" s="23">
        <f t="shared" si="149"/>
        <v>0.3490000000000002</v>
      </c>
      <c r="IH17" s="23">
        <f t="shared" si="150"/>
        <v>0.2330000000000001</v>
      </c>
      <c r="II17" s="23">
        <f t="shared" si="151"/>
        <v>0.16000000000000014</v>
      </c>
      <c r="IJ17" s="23">
        <f t="shared" si="152"/>
        <v>8.1000000000000405E-2</v>
      </c>
      <c r="IK17" s="23">
        <f t="shared" si="153"/>
        <v>0.14200000000000035</v>
      </c>
      <c r="IL17" s="23">
        <f t="shared" si="154"/>
        <v>0.13500000000000023</v>
      </c>
      <c r="IM17" s="23">
        <f t="shared" si="155"/>
        <v>0.16899999999999959</v>
      </c>
      <c r="IN17" s="23">
        <f t="shared" si="156"/>
        <v>2.9999999999996696E-3</v>
      </c>
      <c r="IO17" s="23">
        <f t="shared" si="157"/>
        <v>0.2020000000000004</v>
      </c>
      <c r="IP17" s="23">
        <f t="shared" si="158"/>
        <v>2.2999999999999687E-2</v>
      </c>
      <c r="IQ17" s="23">
        <f t="shared" si="159"/>
        <v>1.5000000000000124E-2</v>
      </c>
      <c r="IR17" s="23">
        <f t="shared" si="160"/>
        <v>0.21499999999999986</v>
      </c>
      <c r="IS17" s="23">
        <f t="shared" si="161"/>
        <v>6.9000000000000394E-2</v>
      </c>
      <c r="IT17" s="23">
        <f t="shared" si="162"/>
        <v>9.4000000000000306E-2</v>
      </c>
      <c r="IU17" s="23">
        <f t="shared" si="163"/>
        <v>0.11299999999999999</v>
      </c>
      <c r="IV17" s="23">
        <f t="shared" si="164"/>
        <v>0.26500000000000012</v>
      </c>
      <c r="IW17" s="23">
        <f t="shared" si="165"/>
        <v>7.9000000000000181E-2</v>
      </c>
      <c r="IX17" s="23">
        <f t="shared" si="166"/>
        <v>0.48099999999999987</v>
      </c>
      <c r="IY17" s="23">
        <f t="shared" si="167"/>
        <v>8.8999999999999968E-2</v>
      </c>
      <c r="IZ17" s="23">
        <f t="shared" si="168"/>
        <v>0.20399999999999974</v>
      </c>
      <c r="JA17" s="23">
        <f t="shared" si="169"/>
        <v>0.22399999999999975</v>
      </c>
      <c r="JB17" s="23">
        <f t="shared" si="170"/>
        <v>0.28799999999999981</v>
      </c>
      <c r="JC17" s="23">
        <f t="shared" si="171"/>
        <v>0.22599999999999998</v>
      </c>
      <c r="JD17" s="23">
        <f t="shared" si="172"/>
        <v>3.5000000000000142E-2</v>
      </c>
      <c r="JE17" s="23">
        <f t="shared" si="173"/>
        <v>0.16900000000000004</v>
      </c>
      <c r="JF17" s="23">
        <f t="shared" si="174"/>
        <v>3.8999999999999702E-2</v>
      </c>
      <c r="JG17" s="23">
        <f t="shared" si="175"/>
        <v>8.4999999999999964E-2</v>
      </c>
      <c r="JH17" s="23">
        <f t="shared" si="176"/>
        <v>0.21399999999999997</v>
      </c>
      <c r="JI17" s="23">
        <f t="shared" si="177"/>
        <v>0.38599999999999968</v>
      </c>
      <c r="JJ17" s="23">
        <f t="shared" si="178"/>
        <v>0.28299999999999992</v>
      </c>
      <c r="JK17" s="23">
        <f t="shared" si="179"/>
        <v>0.70900000000000007</v>
      </c>
      <c r="JL17" s="23">
        <f t="shared" si="180"/>
        <v>5.9999999999997833E-3</v>
      </c>
      <c r="JM17" s="23">
        <f t="shared" si="181"/>
        <v>3.9000000000000146E-2</v>
      </c>
      <c r="JN17" s="23">
        <f t="shared" si="182"/>
        <v>6.7000000000000171E-2</v>
      </c>
      <c r="JO17" s="23">
        <f t="shared" si="183"/>
        <v>0.18000000000000016</v>
      </c>
      <c r="JP17" s="23">
        <f t="shared" si="184"/>
        <v>1.1000000000000121E-2</v>
      </c>
      <c r="JQ17" s="23">
        <f t="shared" si="185"/>
        <v>0.6226560000000001</v>
      </c>
      <c r="JR17" s="23">
        <f t="shared" si="186"/>
        <v>0.1684070000000002</v>
      </c>
      <c r="JS17" s="23">
        <f t="shared" si="187"/>
        <v>0.79375000000000018</v>
      </c>
      <c r="JT17" s="23">
        <f t="shared" si="188"/>
        <v>0.11520000000000019</v>
      </c>
      <c r="JU17" s="23">
        <f t="shared" si="189"/>
        <v>4.4981000000000382E-2</v>
      </c>
      <c r="JV17" s="23">
        <f t="shared" si="190"/>
        <v>0.52615199999999973</v>
      </c>
      <c r="JW17" s="23">
        <f t="shared" si="191"/>
        <v>0.379</v>
      </c>
      <c r="JX17" s="23">
        <f t="shared" si="192"/>
        <v>0.33300000000000018</v>
      </c>
      <c r="JY17" s="23">
        <f t="shared" si="193"/>
        <v>0.21400000000000041</v>
      </c>
      <c r="JZ17" s="23">
        <f t="shared" si="194"/>
        <v>0.13600000000000012</v>
      </c>
      <c r="KA17" s="23">
        <f t="shared" si="195"/>
        <v>4.5000000000000373E-2</v>
      </c>
      <c r="KB17" s="23">
        <f t="shared" si="196"/>
        <v>0.1120000000000001</v>
      </c>
      <c r="KC17" s="23">
        <f t="shared" si="197"/>
        <v>0.10400000000000009</v>
      </c>
      <c r="KD17" s="23">
        <f t="shared" si="198"/>
        <v>0.20699999999999985</v>
      </c>
      <c r="KE17" s="23">
        <f t="shared" si="199"/>
        <v>5.0999999999999712E-2</v>
      </c>
      <c r="KF17" s="23">
        <f t="shared" si="200"/>
        <v>0.13900000000000023</v>
      </c>
      <c r="KG17" s="23">
        <f t="shared" si="201"/>
        <v>9.4999999999999751E-2</v>
      </c>
      <c r="KH17" s="23">
        <f t="shared" si="202"/>
        <v>5.8999999999999719E-2</v>
      </c>
      <c r="KI17" s="23">
        <f t="shared" si="203"/>
        <v>0.25599999999999978</v>
      </c>
      <c r="KJ17" s="23">
        <f t="shared" si="204"/>
        <v>3.6000000000000032E-2</v>
      </c>
      <c r="KK17" s="23">
        <f t="shared" si="205"/>
        <v>5.9000000000000163E-2</v>
      </c>
      <c r="KL17" s="23">
        <f t="shared" si="206"/>
        <v>0.14100000000000001</v>
      </c>
      <c r="KM17" s="23">
        <f t="shared" si="207"/>
        <v>0.24800000000000022</v>
      </c>
      <c r="KN17" s="23">
        <f t="shared" si="208"/>
        <v>5.8000000000000274E-2</v>
      </c>
      <c r="KO17" s="23">
        <f t="shared" si="209"/>
        <v>0.51799999999999979</v>
      </c>
      <c r="KP17" s="23">
        <f t="shared" si="210"/>
        <v>0.11799999999999988</v>
      </c>
      <c r="KQ17" s="23">
        <f t="shared" si="211"/>
        <v>0.23499999999999988</v>
      </c>
      <c r="KR17" s="23">
        <f t="shared" si="212"/>
        <v>0.25699999999999967</v>
      </c>
      <c r="KS17" s="23">
        <f t="shared" si="213"/>
        <v>0.32199999999999962</v>
      </c>
      <c r="KT17" s="23">
        <f t="shared" si="214"/>
        <v>0.26200000000000001</v>
      </c>
      <c r="KU17" s="23">
        <f t="shared" si="215"/>
        <v>4.7999999999999599E-2</v>
      </c>
      <c r="KV17" s="23">
        <f t="shared" si="216"/>
        <v>0.14400000000000013</v>
      </c>
      <c r="KW17" s="23">
        <f t="shared" si="217"/>
        <v>7.5999999999999623E-2</v>
      </c>
      <c r="KX17" s="23">
        <f t="shared" si="218"/>
        <v>0.13599999999999968</v>
      </c>
      <c r="KY17" s="23">
        <f t="shared" si="219"/>
        <v>0.26200000000000001</v>
      </c>
      <c r="KZ17" s="23">
        <f t="shared" si="220"/>
        <v>0.44499999999999984</v>
      </c>
      <c r="LA17" s="23">
        <f t="shared" si="221"/>
        <v>0.34899999999999975</v>
      </c>
      <c r="LB17" s="23">
        <f t="shared" si="222"/>
        <v>0.70700000000000029</v>
      </c>
      <c r="LC17" s="23">
        <f t="shared" si="223"/>
        <v>5.0999999999999712E-2</v>
      </c>
      <c r="LD17" s="23">
        <f t="shared" si="224"/>
        <v>8.0000000000000071E-3</v>
      </c>
      <c r="LE17" s="23">
        <f t="shared" si="225"/>
        <v>4.1000000000000369E-2</v>
      </c>
      <c r="LF17" s="23">
        <f t="shared" si="226"/>
        <v>0.16000000000000014</v>
      </c>
      <c r="LG17" s="23">
        <f t="shared" si="227"/>
        <v>1.6000000000000014E-2</v>
      </c>
      <c r="LH17" s="23">
        <f t="shared" si="228"/>
        <v>0.5870350000000002</v>
      </c>
      <c r="LI17" s="23">
        <f t="shared" si="229"/>
        <v>0.13467700000000038</v>
      </c>
      <c r="LJ17" s="23">
        <f t="shared" si="230"/>
        <v>0.82203599999999977</v>
      </c>
      <c r="LK17" s="23">
        <f t="shared" si="231"/>
        <v>7.9953000000000163E-2</v>
      </c>
      <c r="LL17" s="23">
        <f t="shared" si="232"/>
        <v>1.0948000000000402E-2</v>
      </c>
      <c r="LM17" s="23">
        <f t="shared" si="232"/>
        <v>0.5533570000000001</v>
      </c>
    </row>
    <row r="18" spans="1:325">
      <c r="A18" s="1">
        <f t="shared" si="236"/>
        <v>16</v>
      </c>
      <c r="B18" s="2"/>
      <c r="C18" s="4">
        <v>16</v>
      </c>
      <c r="D18" s="4">
        <f t="shared" si="233"/>
        <v>1016</v>
      </c>
      <c r="E18" s="4" t="s">
        <v>137</v>
      </c>
      <c r="F18" s="4">
        <v>1</v>
      </c>
      <c r="G18" s="4" t="s">
        <v>13</v>
      </c>
      <c r="H18" s="4" t="s">
        <v>19</v>
      </c>
      <c r="I18" s="4"/>
      <c r="J18" s="5">
        <v>85.5</v>
      </c>
      <c r="K18" s="72"/>
      <c r="L18" s="103">
        <v>4.1040000000000019</v>
      </c>
      <c r="M18" s="7" t="s">
        <v>415</v>
      </c>
      <c r="N18" s="3" t="s">
        <v>227</v>
      </c>
      <c r="O18" s="6">
        <v>4.3220000000000001</v>
      </c>
      <c r="P18" s="6">
        <v>4.2380000000000004</v>
      </c>
      <c r="Q18" s="6">
        <v>4.8559999999999999</v>
      </c>
      <c r="R18" s="58"/>
      <c r="S18" s="6">
        <v>4.4720000000000004</v>
      </c>
      <c r="T18" s="58"/>
      <c r="U18" s="6">
        <v>4.3280000000000003</v>
      </c>
      <c r="V18" s="58"/>
      <c r="W18" s="58"/>
      <c r="X18" s="58"/>
      <c r="Y18" s="6">
        <v>4.3159999999999998</v>
      </c>
      <c r="Z18" s="6">
        <v>4.3250000000000002</v>
      </c>
      <c r="AA18" s="6">
        <v>4.3099999999999996</v>
      </c>
      <c r="AB18" s="6">
        <v>4.0750000000000002</v>
      </c>
      <c r="AC18" s="6">
        <v>4.2290000000000001</v>
      </c>
      <c r="AD18" s="23">
        <v>4.1959999999999997</v>
      </c>
      <c r="AE18" s="23">
        <f t="shared" si="234"/>
        <v>4.2125000000000004</v>
      </c>
      <c r="AF18" s="107">
        <v>3.7250000000000001</v>
      </c>
      <c r="AG18" s="107">
        <v>3.7669999999999999</v>
      </c>
      <c r="AH18" s="107">
        <v>3.8620000000000001</v>
      </c>
      <c r="AI18" s="107">
        <v>4.0060000000000002</v>
      </c>
      <c r="AJ18" s="113"/>
      <c r="AK18" s="107">
        <v>3.9590000000000001</v>
      </c>
      <c r="AL18" s="107">
        <v>3.964</v>
      </c>
      <c r="AM18" s="107">
        <v>4.3289999999999997</v>
      </c>
      <c r="AN18" s="107">
        <v>4.3380000000000001</v>
      </c>
      <c r="AO18" s="107">
        <v>4.2359999999999998</v>
      </c>
      <c r="AP18" s="107">
        <v>4.4779999999999998</v>
      </c>
      <c r="AQ18" s="107">
        <v>4.4690000000000003</v>
      </c>
      <c r="AR18" s="107">
        <v>4.4770000000000003</v>
      </c>
      <c r="AS18" s="107">
        <v>4.1890000000000001</v>
      </c>
      <c r="AT18" s="107">
        <v>4.1859999999999999</v>
      </c>
      <c r="AU18" s="107">
        <v>4.3860000000000001</v>
      </c>
      <c r="AV18" s="107">
        <v>3.9689999999999999</v>
      </c>
      <c r="AW18" s="107">
        <v>4.0860000000000003</v>
      </c>
      <c r="AX18" s="107">
        <v>4.74</v>
      </c>
      <c r="AY18" s="107">
        <v>4.4139999999999997</v>
      </c>
      <c r="AZ18" s="107">
        <v>4.5789999999999997</v>
      </c>
      <c r="BA18" s="107">
        <v>4.63</v>
      </c>
      <c r="BB18" s="107">
        <v>4.7439999999999998</v>
      </c>
      <c r="BC18" s="107">
        <v>4.742</v>
      </c>
      <c r="BD18" s="107">
        <v>4.6859999999999999</v>
      </c>
      <c r="BE18" s="107">
        <v>4.0049999999999999</v>
      </c>
      <c r="BF18" s="107">
        <v>4.2519999999999998</v>
      </c>
      <c r="BG18" s="107">
        <v>4.29</v>
      </c>
      <c r="BH18" s="107">
        <v>4.5049999999999999</v>
      </c>
      <c r="BI18" s="107">
        <v>4.7450000000000001</v>
      </c>
      <c r="BJ18" s="107">
        <v>4.5579999999999998</v>
      </c>
      <c r="BK18" s="107">
        <v>3.633</v>
      </c>
      <c r="BL18" s="107">
        <v>4.125</v>
      </c>
      <c r="BM18" s="107">
        <v>4.0380000000000003</v>
      </c>
      <c r="BN18" s="107">
        <v>4.117</v>
      </c>
      <c r="BO18" s="107">
        <v>3.9409999999999998</v>
      </c>
      <c r="BP18" s="107">
        <v>4.1180000000000003</v>
      </c>
      <c r="BQ18" s="91">
        <v>3.7216640000000001</v>
      </c>
      <c r="BR18" s="91">
        <v>4.0782420000000004</v>
      </c>
      <c r="BS18" s="91">
        <v>4.6300780000000001</v>
      </c>
      <c r="BT18" s="91">
        <v>4.1212059999999999</v>
      </c>
      <c r="BU18" s="91">
        <v>4.1756279999999997</v>
      </c>
      <c r="BV18" s="91">
        <v>4.5107030000000004</v>
      </c>
      <c r="BW18" s="109">
        <v>3.8149999999999999</v>
      </c>
      <c r="BX18" s="109">
        <v>3.859</v>
      </c>
      <c r="BY18" s="109">
        <v>3.9550000000000001</v>
      </c>
      <c r="BZ18" s="109">
        <v>4.101</v>
      </c>
      <c r="CA18" s="109">
        <v>4.2140000000000004</v>
      </c>
      <c r="CB18" s="109">
        <v>4.0549999999999997</v>
      </c>
      <c r="CC18" s="109">
        <v>4.0599999999999996</v>
      </c>
      <c r="CD18" s="109">
        <v>4.4349999999999996</v>
      </c>
      <c r="CE18" s="109">
        <v>4.4480000000000004</v>
      </c>
      <c r="CF18" s="109">
        <v>4.343</v>
      </c>
      <c r="CG18" s="109">
        <v>4.5880000000000001</v>
      </c>
      <c r="CH18" s="109">
        <v>4.5819999999999999</v>
      </c>
      <c r="CI18" s="109">
        <v>4.5880000000000001</v>
      </c>
      <c r="CJ18" s="109">
        <v>4.2889999999999997</v>
      </c>
      <c r="CK18" s="109">
        <v>4.2880000000000003</v>
      </c>
      <c r="CL18" s="109">
        <v>4.4969999999999999</v>
      </c>
      <c r="CM18" s="109">
        <v>4.0650000000000004</v>
      </c>
      <c r="CN18" s="109">
        <v>4.1849999999999996</v>
      </c>
      <c r="CO18" s="109">
        <v>4.899</v>
      </c>
      <c r="CP18" s="109">
        <v>4.5250000000000004</v>
      </c>
      <c r="CQ18" s="109">
        <v>4.7009999999999996</v>
      </c>
      <c r="CR18" s="109">
        <v>4.758</v>
      </c>
      <c r="CS18" s="109">
        <v>4.8890000000000002</v>
      </c>
      <c r="CT18" s="109">
        <v>4.8869999999999996</v>
      </c>
      <c r="CU18" s="109">
        <v>4.8170000000000002</v>
      </c>
      <c r="CV18" s="109">
        <v>4.101</v>
      </c>
      <c r="CW18" s="109">
        <v>4.3559999999999999</v>
      </c>
      <c r="CX18" s="109">
        <v>4.4219999999999997</v>
      </c>
      <c r="CY18" s="109">
        <v>4.6660000000000004</v>
      </c>
      <c r="CZ18" s="109">
        <v>4.91</v>
      </c>
      <c r="DA18" s="109">
        <v>4.734</v>
      </c>
      <c r="DB18" s="109">
        <v>3.806</v>
      </c>
      <c r="DC18" s="109">
        <v>4.3010000000000002</v>
      </c>
      <c r="DD18" s="109">
        <v>4.226</v>
      </c>
      <c r="DE18" s="109">
        <v>4.2169999999999996</v>
      </c>
      <c r="DF18" s="109">
        <v>4.0369999999999999</v>
      </c>
      <c r="DG18" s="109">
        <v>4.22</v>
      </c>
      <c r="DH18" s="119">
        <v>3.8232719999999998</v>
      </c>
      <c r="DI18" s="119">
        <v>4.1808800000000002</v>
      </c>
      <c r="DJ18" s="119">
        <v>4.7397710000000002</v>
      </c>
      <c r="DK18" s="119">
        <v>4.2253020000000001</v>
      </c>
      <c r="DL18" s="119">
        <v>4.2792009999999996</v>
      </c>
      <c r="DM18" s="119">
        <v>4.6190360000000004</v>
      </c>
      <c r="DO18" s="23">
        <f t="shared" si="235"/>
        <v>0.2179999999999982</v>
      </c>
      <c r="DP18" s="23">
        <f t="shared" si="29"/>
        <v>0.13399999999999856</v>
      </c>
      <c r="DQ18" s="23">
        <f t="shared" si="30"/>
        <v>0.751999999999998</v>
      </c>
      <c r="DR18" s="23" t="str">
        <f t="shared" si="31"/>
        <v/>
      </c>
      <c r="DS18" s="23">
        <f t="shared" si="32"/>
        <v>0.36799999999999855</v>
      </c>
      <c r="DT18" s="23" t="str">
        <f t="shared" si="33"/>
        <v/>
      </c>
      <c r="DU18" s="23">
        <f t="shared" si="34"/>
        <v>0.22399999999999842</v>
      </c>
      <c r="DV18" s="23" t="str">
        <f t="shared" si="35"/>
        <v/>
      </c>
      <c r="DW18" s="23" t="str">
        <f t="shared" si="36"/>
        <v/>
      </c>
      <c r="DX18" s="23" t="str">
        <f t="shared" si="37"/>
        <v/>
      </c>
      <c r="DY18" s="23">
        <f t="shared" si="38"/>
        <v>0.21199999999999797</v>
      </c>
      <c r="DZ18" s="23">
        <f t="shared" si="39"/>
        <v>0.22099999999999831</v>
      </c>
      <c r="EA18" s="23">
        <f t="shared" si="40"/>
        <v>0.20599999999999774</v>
      </c>
      <c r="EB18" s="23">
        <f t="shared" si="41"/>
        <v>-2.9000000000001691E-2</v>
      </c>
      <c r="EC18" s="23">
        <f t="shared" si="42"/>
        <v>0.12499999999999822</v>
      </c>
      <c r="ED18" s="23">
        <f t="shared" si="43"/>
        <v>9.1999999999997861E-2</v>
      </c>
      <c r="EE18" s="23">
        <f t="shared" si="44"/>
        <v>0.10849999999999849</v>
      </c>
      <c r="EF18" s="23">
        <f t="shared" si="45"/>
        <v>-0.37900000000000178</v>
      </c>
      <c r="EG18" s="23">
        <f t="shared" si="46"/>
        <v>-0.33700000000000196</v>
      </c>
      <c r="EH18" s="23">
        <f t="shared" si="47"/>
        <v>-0.24200000000000177</v>
      </c>
      <c r="EI18" s="23">
        <f t="shared" si="48"/>
        <v>-9.8000000000001641E-2</v>
      </c>
      <c r="EJ18" s="23" t="str">
        <f t="shared" si="49"/>
        <v/>
      </c>
      <c r="EK18" s="23">
        <f t="shared" si="50"/>
        <v>-0.14500000000000179</v>
      </c>
      <c r="EL18" s="23">
        <f t="shared" si="51"/>
        <v>-0.1400000000000019</v>
      </c>
      <c r="EM18" s="23">
        <f t="shared" si="52"/>
        <v>0.22499999999999787</v>
      </c>
      <c r="EN18" s="23">
        <f t="shared" si="53"/>
        <v>0.23399999999999821</v>
      </c>
      <c r="EO18" s="23">
        <f t="shared" si="54"/>
        <v>0.1319999999999979</v>
      </c>
      <c r="EP18" s="23">
        <f t="shared" si="55"/>
        <v>0.37399999999999789</v>
      </c>
      <c r="EQ18" s="23">
        <f t="shared" si="56"/>
        <v>0.36499999999999844</v>
      </c>
      <c r="ER18" s="23">
        <f t="shared" si="57"/>
        <v>0.37299999999999844</v>
      </c>
      <c r="ES18" s="23">
        <f t="shared" si="58"/>
        <v>8.4999999999998188E-2</v>
      </c>
      <c r="ET18" s="23">
        <f t="shared" si="59"/>
        <v>8.1999999999998074E-2</v>
      </c>
      <c r="EU18" s="23">
        <f t="shared" si="60"/>
        <v>0.28199999999999825</v>
      </c>
      <c r="EV18" s="23">
        <f t="shared" si="61"/>
        <v>-0.13500000000000201</v>
      </c>
      <c r="EW18" s="23">
        <f t="shared" si="62"/>
        <v>-1.800000000000157E-2</v>
      </c>
      <c r="EX18" s="23">
        <f t="shared" si="63"/>
        <v>0.63599999999999834</v>
      </c>
      <c r="EY18" s="23">
        <f t="shared" si="64"/>
        <v>0.30999999999999783</v>
      </c>
      <c r="EZ18" s="23">
        <f t="shared" si="65"/>
        <v>0.47499999999999787</v>
      </c>
      <c r="FA18" s="23">
        <f t="shared" si="66"/>
        <v>0.52599999999999802</v>
      </c>
      <c r="FB18" s="23">
        <f t="shared" si="67"/>
        <v>0.6399999999999979</v>
      </c>
      <c r="FC18" s="23">
        <f t="shared" si="68"/>
        <v>0.63799999999999812</v>
      </c>
      <c r="FD18" s="23">
        <f t="shared" si="69"/>
        <v>0.58199999999999807</v>
      </c>
      <c r="FE18" s="23">
        <f t="shared" si="70"/>
        <v>-9.9000000000001975E-2</v>
      </c>
      <c r="FF18" s="23">
        <f t="shared" si="71"/>
        <v>0.14799999999999791</v>
      </c>
      <c r="FG18" s="23">
        <f t="shared" si="72"/>
        <v>0.18599999999999817</v>
      </c>
      <c r="FH18" s="23">
        <f t="shared" si="73"/>
        <v>0.40099999999999802</v>
      </c>
      <c r="FI18" s="23">
        <f t="shared" si="74"/>
        <v>0.64099999999999824</v>
      </c>
      <c r="FJ18" s="23">
        <f t="shared" si="75"/>
        <v>0.45399999999999796</v>
      </c>
      <c r="FK18" s="23">
        <f t="shared" si="76"/>
        <v>-0.47100000000000186</v>
      </c>
      <c r="FL18" s="23">
        <f t="shared" si="77"/>
        <v>2.0999999999998131E-2</v>
      </c>
      <c r="FM18" s="23">
        <f t="shared" si="78"/>
        <v>-6.6000000000001613E-2</v>
      </c>
      <c r="FN18" s="23">
        <f t="shared" si="79"/>
        <v>1.2999999999998124E-2</v>
      </c>
      <c r="FO18" s="23">
        <f t="shared" si="80"/>
        <v>-0.16300000000000203</v>
      </c>
      <c r="FP18" s="23">
        <f t="shared" si="81"/>
        <v>1.3999999999998458E-2</v>
      </c>
      <c r="FQ18" s="23">
        <f t="shared" si="82"/>
        <v>-0.38233600000000179</v>
      </c>
      <c r="FR18" s="23">
        <f t="shared" si="83"/>
        <v>-2.5758000000001502E-2</v>
      </c>
      <c r="FS18" s="23">
        <f t="shared" si="84"/>
        <v>0.52607799999999827</v>
      </c>
      <c r="FT18" s="23">
        <f t="shared" si="85"/>
        <v>1.7205999999998056E-2</v>
      </c>
      <c r="FU18" s="23">
        <f t="shared" si="86"/>
        <v>7.1627999999997805E-2</v>
      </c>
      <c r="FV18" s="23">
        <f t="shared" si="87"/>
        <v>0.40670299999999848</v>
      </c>
      <c r="FW18" s="23">
        <f t="shared" si="88"/>
        <v>-0.28900000000000192</v>
      </c>
      <c r="FX18" s="23">
        <f t="shared" si="89"/>
        <v>-0.24500000000000188</v>
      </c>
      <c r="FY18" s="23">
        <f t="shared" si="90"/>
        <v>-0.1490000000000018</v>
      </c>
      <c r="FZ18" s="23">
        <f t="shared" si="91"/>
        <v>-3.00000000000189E-3</v>
      </c>
      <c r="GA18" s="23">
        <f t="shared" si="92"/>
        <v>0.10999999999999854</v>
      </c>
      <c r="GB18" s="23">
        <f t="shared" si="93"/>
        <v>-4.9000000000002153E-2</v>
      </c>
      <c r="GC18" s="23">
        <f t="shared" si="94"/>
        <v>-4.400000000000226E-2</v>
      </c>
      <c r="GD18" s="23">
        <f t="shared" si="95"/>
        <v>0.33099999999999774</v>
      </c>
      <c r="GE18" s="23">
        <f t="shared" si="96"/>
        <v>0.34399999999999853</v>
      </c>
      <c r="GF18" s="23">
        <f t="shared" si="97"/>
        <v>0.2389999999999981</v>
      </c>
      <c r="GG18" s="23">
        <f t="shared" si="98"/>
        <v>0.48399999999999821</v>
      </c>
      <c r="GH18" s="23">
        <f t="shared" si="99"/>
        <v>0.47799999999999798</v>
      </c>
      <c r="GI18" s="23">
        <f t="shared" si="100"/>
        <v>0.48399999999999821</v>
      </c>
      <c r="GJ18" s="23">
        <f t="shared" si="101"/>
        <v>0.18499999999999783</v>
      </c>
      <c r="GK18" s="23">
        <f t="shared" si="102"/>
        <v>0.18399999999999839</v>
      </c>
      <c r="GL18" s="23">
        <f t="shared" si="103"/>
        <v>0.39299999999999802</v>
      </c>
      <c r="GM18" s="23">
        <f t="shared" si="104"/>
        <v>-3.9000000000001478E-2</v>
      </c>
      <c r="GN18" s="23">
        <f t="shared" si="105"/>
        <v>8.099999999999774E-2</v>
      </c>
      <c r="GO18" s="23">
        <f t="shared" si="106"/>
        <v>0.79499999999999815</v>
      </c>
      <c r="GP18" s="23">
        <f t="shared" si="107"/>
        <v>0.42099999999999849</v>
      </c>
      <c r="GQ18" s="23">
        <f t="shared" si="108"/>
        <v>0.59699999999999775</v>
      </c>
      <c r="GR18" s="23">
        <f t="shared" si="109"/>
        <v>0.65399999999999814</v>
      </c>
      <c r="GS18" s="23">
        <f t="shared" si="110"/>
        <v>0.78499999999999837</v>
      </c>
      <c r="GT18" s="23">
        <f t="shared" si="111"/>
        <v>0.7829999999999977</v>
      </c>
      <c r="GU18" s="23">
        <f t="shared" si="112"/>
        <v>0.7129999999999983</v>
      </c>
      <c r="GV18" s="23">
        <f t="shared" si="113"/>
        <v>-3.00000000000189E-3</v>
      </c>
      <c r="GW18" s="23">
        <f t="shared" si="114"/>
        <v>0.251999999999998</v>
      </c>
      <c r="GX18" s="23">
        <f t="shared" si="115"/>
        <v>0.31799999999999784</v>
      </c>
      <c r="GY18" s="23">
        <f t="shared" si="116"/>
        <v>0.5619999999999985</v>
      </c>
      <c r="GZ18" s="23">
        <f t="shared" si="117"/>
        <v>0.80599999999999827</v>
      </c>
      <c r="HA18" s="23">
        <f t="shared" si="118"/>
        <v>0.62999999999999812</v>
      </c>
      <c r="HB18" s="23">
        <f t="shared" si="119"/>
        <v>-0.29800000000000182</v>
      </c>
      <c r="HC18" s="23">
        <f t="shared" si="120"/>
        <v>0.19699999999999829</v>
      </c>
      <c r="HD18" s="23">
        <f t="shared" si="121"/>
        <v>0.12199999999999811</v>
      </c>
      <c r="HE18" s="23">
        <f t="shared" si="122"/>
        <v>0.11299999999999777</v>
      </c>
      <c r="HF18" s="23">
        <f t="shared" si="123"/>
        <v>-6.7000000000001947E-2</v>
      </c>
      <c r="HG18" s="23">
        <f t="shared" si="124"/>
        <v>0.11599999999999788</v>
      </c>
      <c r="HH18" s="23">
        <f t="shared" si="125"/>
        <v>-0.28072800000000209</v>
      </c>
      <c r="HI18" s="23">
        <f t="shared" si="126"/>
        <v>7.6879999999998283E-2</v>
      </c>
      <c r="HJ18" s="23">
        <f t="shared" si="127"/>
        <v>0.63577099999999831</v>
      </c>
      <c r="HK18" s="23">
        <f t="shared" si="128"/>
        <v>0.12130199999999824</v>
      </c>
      <c r="HL18" s="23">
        <f t="shared" si="129"/>
        <v>0.17520099999999772</v>
      </c>
      <c r="HM18" s="23">
        <f t="shared" si="130"/>
        <v>0.5150359999999985</v>
      </c>
      <c r="HO18" s="23">
        <f t="shared" si="131"/>
        <v>0.2179999999999982</v>
      </c>
      <c r="HP18" s="23">
        <f t="shared" si="132"/>
        <v>0.13399999999999856</v>
      </c>
      <c r="HQ18" s="23">
        <f t="shared" si="133"/>
        <v>0.751999999999998</v>
      </c>
      <c r="HR18" s="23" t="str">
        <f t="shared" si="134"/>
        <v/>
      </c>
      <c r="HS18" s="23">
        <f t="shared" si="135"/>
        <v>0.36799999999999855</v>
      </c>
      <c r="HT18" s="23" t="str">
        <f t="shared" si="136"/>
        <v/>
      </c>
      <c r="HU18" s="23">
        <f t="shared" si="137"/>
        <v>0.22399999999999842</v>
      </c>
      <c r="HV18" s="23" t="str">
        <f t="shared" si="138"/>
        <v/>
      </c>
      <c r="HW18" s="23" t="str">
        <f t="shared" si="139"/>
        <v/>
      </c>
      <c r="HX18" s="23" t="str">
        <f t="shared" si="140"/>
        <v/>
      </c>
      <c r="HY18" s="23">
        <f t="shared" si="141"/>
        <v>0.21199999999999797</v>
      </c>
      <c r="HZ18" s="23">
        <f t="shared" si="142"/>
        <v>0.22099999999999831</v>
      </c>
      <c r="IA18" s="23">
        <f t="shared" si="143"/>
        <v>0.20599999999999774</v>
      </c>
      <c r="IB18" s="23">
        <f t="shared" si="144"/>
        <v>2.9000000000001691E-2</v>
      </c>
      <c r="IC18" s="23">
        <f t="shared" si="145"/>
        <v>0.12499999999999822</v>
      </c>
      <c r="ID18" s="23">
        <f t="shared" si="146"/>
        <v>9.1999999999997861E-2</v>
      </c>
      <c r="IE18" s="23">
        <f t="shared" si="147"/>
        <v>0.10849999999999849</v>
      </c>
      <c r="IF18" s="23">
        <f t="shared" si="148"/>
        <v>0.37900000000000178</v>
      </c>
      <c r="IG18" s="23">
        <f t="shared" si="149"/>
        <v>0.33700000000000196</v>
      </c>
      <c r="IH18" s="23">
        <f t="shared" si="150"/>
        <v>0.24200000000000177</v>
      </c>
      <c r="II18" s="23">
        <f t="shared" si="151"/>
        <v>9.8000000000001641E-2</v>
      </c>
      <c r="IJ18" s="23" t="str">
        <f t="shared" si="152"/>
        <v/>
      </c>
      <c r="IK18" s="23">
        <f t="shared" si="153"/>
        <v>0.14500000000000179</v>
      </c>
      <c r="IL18" s="23">
        <f t="shared" si="154"/>
        <v>0.1400000000000019</v>
      </c>
      <c r="IM18" s="23">
        <f t="shared" si="155"/>
        <v>0.22499999999999787</v>
      </c>
      <c r="IN18" s="23">
        <f t="shared" si="156"/>
        <v>0.23399999999999821</v>
      </c>
      <c r="IO18" s="23">
        <f t="shared" si="157"/>
        <v>0.1319999999999979</v>
      </c>
      <c r="IP18" s="23">
        <f t="shared" si="158"/>
        <v>0.37399999999999789</v>
      </c>
      <c r="IQ18" s="23">
        <f t="shared" si="159"/>
        <v>0.36499999999999844</v>
      </c>
      <c r="IR18" s="23">
        <f t="shared" si="160"/>
        <v>0.37299999999999844</v>
      </c>
      <c r="IS18" s="23">
        <f t="shared" si="161"/>
        <v>8.4999999999998188E-2</v>
      </c>
      <c r="IT18" s="23">
        <f t="shared" si="162"/>
        <v>8.1999999999998074E-2</v>
      </c>
      <c r="IU18" s="23">
        <f t="shared" si="163"/>
        <v>0.28199999999999825</v>
      </c>
      <c r="IV18" s="23">
        <f t="shared" si="164"/>
        <v>0.13500000000000201</v>
      </c>
      <c r="IW18" s="23">
        <f t="shared" si="165"/>
        <v>1.800000000000157E-2</v>
      </c>
      <c r="IX18" s="23">
        <f t="shared" si="166"/>
        <v>0.63599999999999834</v>
      </c>
      <c r="IY18" s="23">
        <f t="shared" si="167"/>
        <v>0.30999999999999783</v>
      </c>
      <c r="IZ18" s="23">
        <f t="shared" si="168"/>
        <v>0.47499999999999787</v>
      </c>
      <c r="JA18" s="23">
        <f t="shared" si="169"/>
        <v>0.52599999999999802</v>
      </c>
      <c r="JB18" s="23">
        <f t="shared" si="170"/>
        <v>0.6399999999999979</v>
      </c>
      <c r="JC18" s="23">
        <f t="shared" si="171"/>
        <v>0.63799999999999812</v>
      </c>
      <c r="JD18" s="23">
        <f t="shared" si="172"/>
        <v>0.58199999999999807</v>
      </c>
      <c r="JE18" s="23">
        <f t="shared" si="173"/>
        <v>9.9000000000001975E-2</v>
      </c>
      <c r="JF18" s="23">
        <f t="shared" si="174"/>
        <v>0.14799999999999791</v>
      </c>
      <c r="JG18" s="23">
        <f t="shared" si="175"/>
        <v>0.18599999999999817</v>
      </c>
      <c r="JH18" s="23">
        <f t="shared" si="176"/>
        <v>0.40099999999999802</v>
      </c>
      <c r="JI18" s="23">
        <f t="shared" si="177"/>
        <v>0.64099999999999824</v>
      </c>
      <c r="JJ18" s="23">
        <f t="shared" si="178"/>
        <v>0.45399999999999796</v>
      </c>
      <c r="JK18" s="23">
        <f t="shared" si="179"/>
        <v>0.47100000000000186</v>
      </c>
      <c r="JL18" s="23">
        <f t="shared" si="180"/>
        <v>2.0999999999998131E-2</v>
      </c>
      <c r="JM18" s="23">
        <f t="shared" si="181"/>
        <v>6.6000000000001613E-2</v>
      </c>
      <c r="JN18" s="23">
        <f t="shared" si="182"/>
        <v>1.2999999999998124E-2</v>
      </c>
      <c r="JO18" s="23">
        <f t="shared" si="183"/>
        <v>0.16300000000000203</v>
      </c>
      <c r="JP18" s="23">
        <f t="shared" si="184"/>
        <v>1.3999999999998458E-2</v>
      </c>
      <c r="JQ18" s="23">
        <f t="shared" si="185"/>
        <v>0.38233600000000179</v>
      </c>
      <c r="JR18" s="23">
        <f t="shared" si="186"/>
        <v>2.5758000000001502E-2</v>
      </c>
      <c r="JS18" s="23">
        <f t="shared" si="187"/>
        <v>0.52607799999999827</v>
      </c>
      <c r="JT18" s="23">
        <f t="shared" si="188"/>
        <v>1.7205999999998056E-2</v>
      </c>
      <c r="JU18" s="23">
        <f t="shared" si="189"/>
        <v>7.1627999999997805E-2</v>
      </c>
      <c r="JV18" s="23">
        <f t="shared" si="190"/>
        <v>0.40670299999999848</v>
      </c>
      <c r="JW18" s="23">
        <f t="shared" si="191"/>
        <v>0.28900000000000192</v>
      </c>
      <c r="JX18" s="23">
        <f t="shared" si="192"/>
        <v>0.24500000000000188</v>
      </c>
      <c r="JY18" s="23">
        <f t="shared" si="193"/>
        <v>0.1490000000000018</v>
      </c>
      <c r="JZ18" s="23">
        <f t="shared" si="194"/>
        <v>3.00000000000189E-3</v>
      </c>
      <c r="KA18" s="23">
        <f t="shared" si="195"/>
        <v>0.10999999999999854</v>
      </c>
      <c r="KB18" s="23">
        <f t="shared" si="196"/>
        <v>4.9000000000002153E-2</v>
      </c>
      <c r="KC18" s="23">
        <f t="shared" si="197"/>
        <v>4.400000000000226E-2</v>
      </c>
      <c r="KD18" s="23">
        <f t="shared" si="198"/>
        <v>0.33099999999999774</v>
      </c>
      <c r="KE18" s="23">
        <f t="shared" si="199"/>
        <v>0.34399999999999853</v>
      </c>
      <c r="KF18" s="23">
        <f t="shared" si="200"/>
        <v>0.2389999999999981</v>
      </c>
      <c r="KG18" s="23">
        <f t="shared" si="201"/>
        <v>0.48399999999999821</v>
      </c>
      <c r="KH18" s="23">
        <f t="shared" si="202"/>
        <v>0.47799999999999798</v>
      </c>
      <c r="KI18" s="23">
        <f t="shared" si="203"/>
        <v>0.48399999999999821</v>
      </c>
      <c r="KJ18" s="23">
        <f t="shared" si="204"/>
        <v>0.18499999999999783</v>
      </c>
      <c r="KK18" s="23">
        <f t="shared" si="205"/>
        <v>0.18399999999999839</v>
      </c>
      <c r="KL18" s="23">
        <f t="shared" si="206"/>
        <v>0.39299999999999802</v>
      </c>
      <c r="KM18" s="23">
        <f t="shared" si="207"/>
        <v>3.9000000000001478E-2</v>
      </c>
      <c r="KN18" s="23">
        <f t="shared" si="208"/>
        <v>8.099999999999774E-2</v>
      </c>
      <c r="KO18" s="23">
        <f t="shared" si="209"/>
        <v>0.79499999999999815</v>
      </c>
      <c r="KP18" s="23">
        <f t="shared" si="210"/>
        <v>0.42099999999999849</v>
      </c>
      <c r="KQ18" s="23">
        <f t="shared" si="211"/>
        <v>0.59699999999999775</v>
      </c>
      <c r="KR18" s="23">
        <f t="shared" si="212"/>
        <v>0.65399999999999814</v>
      </c>
      <c r="KS18" s="23">
        <f t="shared" si="213"/>
        <v>0.78499999999999837</v>
      </c>
      <c r="KT18" s="23">
        <f t="shared" si="214"/>
        <v>0.7829999999999977</v>
      </c>
      <c r="KU18" s="23">
        <f t="shared" si="215"/>
        <v>0.7129999999999983</v>
      </c>
      <c r="KV18" s="23">
        <f t="shared" si="216"/>
        <v>3.00000000000189E-3</v>
      </c>
      <c r="KW18" s="23">
        <f t="shared" si="217"/>
        <v>0.251999999999998</v>
      </c>
      <c r="KX18" s="23">
        <f t="shared" si="218"/>
        <v>0.31799999999999784</v>
      </c>
      <c r="KY18" s="23">
        <f t="shared" si="219"/>
        <v>0.5619999999999985</v>
      </c>
      <c r="KZ18" s="23">
        <f t="shared" si="220"/>
        <v>0.80599999999999827</v>
      </c>
      <c r="LA18" s="23">
        <f t="shared" si="221"/>
        <v>0.62999999999999812</v>
      </c>
      <c r="LB18" s="23">
        <f t="shared" si="222"/>
        <v>0.29800000000000182</v>
      </c>
      <c r="LC18" s="23">
        <f t="shared" si="223"/>
        <v>0.19699999999999829</v>
      </c>
      <c r="LD18" s="23">
        <f t="shared" si="224"/>
        <v>0.12199999999999811</v>
      </c>
      <c r="LE18" s="23">
        <f t="shared" si="225"/>
        <v>0.11299999999999777</v>
      </c>
      <c r="LF18" s="23">
        <f t="shared" si="226"/>
        <v>6.7000000000001947E-2</v>
      </c>
      <c r="LG18" s="23">
        <f t="shared" si="227"/>
        <v>0.11599999999999788</v>
      </c>
      <c r="LH18" s="23">
        <f t="shared" si="228"/>
        <v>0.28072800000000209</v>
      </c>
      <c r="LI18" s="23">
        <f t="shared" si="229"/>
        <v>7.6879999999998283E-2</v>
      </c>
      <c r="LJ18" s="23">
        <f t="shared" si="230"/>
        <v>0.63577099999999831</v>
      </c>
      <c r="LK18" s="23">
        <f t="shared" si="231"/>
        <v>0.12130199999999824</v>
      </c>
      <c r="LL18" s="23">
        <f t="shared" si="232"/>
        <v>0.17520099999999772</v>
      </c>
      <c r="LM18" s="23">
        <f t="shared" si="232"/>
        <v>0.5150359999999985</v>
      </c>
    </row>
    <row r="19" spans="1:325">
      <c r="A19" s="1">
        <f t="shared" si="236"/>
        <v>17</v>
      </c>
      <c r="B19" s="2"/>
      <c r="C19" s="4">
        <v>16</v>
      </c>
      <c r="D19" s="4">
        <f t="shared" si="233"/>
        <v>1016</v>
      </c>
      <c r="E19" s="4" t="s">
        <v>183</v>
      </c>
      <c r="F19" s="4">
        <v>1</v>
      </c>
      <c r="G19" s="4" t="s">
        <v>13</v>
      </c>
      <c r="H19" s="4" t="s">
        <v>19</v>
      </c>
      <c r="I19" s="4"/>
      <c r="J19" s="5">
        <v>85.3</v>
      </c>
      <c r="K19" s="67">
        <v>5.6000000000000001E-2</v>
      </c>
      <c r="L19" s="103">
        <v>4.2190000000000012</v>
      </c>
      <c r="M19" s="7" t="s">
        <v>415</v>
      </c>
      <c r="N19" s="3" t="s">
        <v>227</v>
      </c>
      <c r="O19" s="6">
        <v>4.3710000000000004</v>
      </c>
      <c r="P19" s="6">
        <v>4.2869999999999999</v>
      </c>
      <c r="Q19" s="6">
        <v>4.8600000000000003</v>
      </c>
      <c r="R19" s="58"/>
      <c r="S19" s="6">
        <v>4.4619999999999997</v>
      </c>
      <c r="T19" s="58"/>
      <c r="U19" s="6">
        <v>4.3360000000000003</v>
      </c>
      <c r="V19" s="58"/>
      <c r="W19" s="58"/>
      <c r="X19" s="58"/>
      <c r="Y19" s="6">
        <v>4.335</v>
      </c>
      <c r="Z19" s="6">
        <v>4.3289999999999997</v>
      </c>
      <c r="AA19" s="6">
        <v>4.3280000000000003</v>
      </c>
      <c r="AB19" s="6">
        <v>4.0999999999999996</v>
      </c>
      <c r="AC19" s="6">
        <v>4.3079999999999998</v>
      </c>
      <c r="AD19" s="23">
        <v>4.1719999999999997</v>
      </c>
      <c r="AE19" s="23">
        <f t="shared" si="234"/>
        <v>4.24</v>
      </c>
      <c r="AF19" s="107">
        <v>3.7370000000000001</v>
      </c>
      <c r="AG19" s="107">
        <v>3.7719999999999998</v>
      </c>
      <c r="AH19" s="107">
        <v>3.867</v>
      </c>
      <c r="AI19" s="107">
        <v>4.0110000000000001</v>
      </c>
      <c r="AJ19" s="107">
        <v>4.117</v>
      </c>
      <c r="AK19" s="107">
        <v>3.9449999999999998</v>
      </c>
      <c r="AL19" s="107">
        <v>3.95</v>
      </c>
      <c r="AM19" s="107">
        <v>4.3330000000000002</v>
      </c>
      <c r="AN19" s="107">
        <v>4.3419999999999996</v>
      </c>
      <c r="AO19" s="107">
        <v>4.2460000000000004</v>
      </c>
      <c r="AP19" s="107">
        <v>4.4809999999999999</v>
      </c>
      <c r="AQ19" s="107">
        <v>4.4720000000000004</v>
      </c>
      <c r="AR19" s="107">
        <v>4.4790000000000001</v>
      </c>
      <c r="AS19" s="107">
        <v>4.2</v>
      </c>
      <c r="AT19" s="107">
        <v>4.1970000000000001</v>
      </c>
      <c r="AU19" s="107">
        <v>4.3710000000000004</v>
      </c>
      <c r="AV19" s="107">
        <v>3.9529999999999998</v>
      </c>
      <c r="AW19" s="107">
        <v>4.0830000000000002</v>
      </c>
      <c r="AX19" s="107">
        <v>4.7030000000000003</v>
      </c>
      <c r="AY19" s="107">
        <v>4.3869999999999996</v>
      </c>
      <c r="AZ19" s="107">
        <v>4.556</v>
      </c>
      <c r="BA19" s="107">
        <v>4.601</v>
      </c>
      <c r="BB19" s="107">
        <v>4.7149999999999999</v>
      </c>
      <c r="BC19" s="107">
        <v>4.71</v>
      </c>
      <c r="BD19" s="107">
        <v>4.6580000000000004</v>
      </c>
      <c r="BE19" s="107">
        <v>4.0419999999999998</v>
      </c>
      <c r="BF19" s="107">
        <v>4.2699999999999996</v>
      </c>
      <c r="BG19" s="107">
        <v>4.3140000000000001</v>
      </c>
      <c r="BH19" s="107">
        <v>4.5010000000000003</v>
      </c>
      <c r="BI19" s="107">
        <v>4.726</v>
      </c>
      <c r="BJ19" s="107">
        <v>4.5570000000000004</v>
      </c>
      <c r="BK19" s="107">
        <v>3.6850000000000001</v>
      </c>
      <c r="BL19" s="107">
        <v>4.1180000000000003</v>
      </c>
      <c r="BM19" s="107">
        <v>4.0309999999999997</v>
      </c>
      <c r="BN19" s="107">
        <v>4.1150000000000002</v>
      </c>
      <c r="BO19" s="107">
        <v>3.9430000000000001</v>
      </c>
      <c r="BP19" s="107">
        <v>4.1180000000000003</v>
      </c>
      <c r="BQ19" s="91">
        <v>3.7432940000000001</v>
      </c>
      <c r="BR19" s="91">
        <v>4.0928399999999998</v>
      </c>
      <c r="BS19" s="91">
        <v>4.6682610000000002</v>
      </c>
      <c r="BT19" s="91">
        <v>4.1189600000000004</v>
      </c>
      <c r="BU19" s="91">
        <v>4.1837559999999998</v>
      </c>
      <c r="BV19" s="91">
        <v>4.5581829999999997</v>
      </c>
      <c r="BW19" s="109">
        <v>3.7869999999999999</v>
      </c>
      <c r="BX19" s="109">
        <v>3.8239999999999998</v>
      </c>
      <c r="BY19" s="109">
        <v>3.92</v>
      </c>
      <c r="BZ19" s="109">
        <v>4.0670000000000002</v>
      </c>
      <c r="CA19" s="109">
        <v>4.1790000000000003</v>
      </c>
      <c r="CB19" s="109">
        <v>4.0049999999999999</v>
      </c>
      <c r="CC19" s="109">
        <v>4.0090000000000003</v>
      </c>
      <c r="CD19" s="109">
        <v>4.4020000000000001</v>
      </c>
      <c r="CE19" s="109">
        <v>4.4139999999999997</v>
      </c>
      <c r="CF19" s="109">
        <v>4.3150000000000004</v>
      </c>
      <c r="CG19" s="109">
        <v>4.5579999999999998</v>
      </c>
      <c r="CH19" s="109">
        <v>4.55</v>
      </c>
      <c r="CI19" s="109">
        <v>4.5549999999999997</v>
      </c>
      <c r="CJ19" s="109">
        <v>4.2610000000000001</v>
      </c>
      <c r="CK19" s="109">
        <v>4.2590000000000003</v>
      </c>
      <c r="CL19" s="109">
        <v>4.4489999999999998</v>
      </c>
      <c r="CM19" s="109">
        <v>4.0110000000000001</v>
      </c>
      <c r="CN19" s="109">
        <v>4.1429999999999998</v>
      </c>
      <c r="CO19" s="109">
        <v>4.8419999999999996</v>
      </c>
      <c r="CP19" s="109">
        <v>4.4649999999999999</v>
      </c>
      <c r="CQ19" s="109">
        <v>4.6500000000000004</v>
      </c>
      <c r="CR19" s="109">
        <v>4.7009999999999996</v>
      </c>
      <c r="CS19" s="109">
        <v>4.8369999999999997</v>
      </c>
      <c r="CT19" s="109">
        <v>4.8319999999999999</v>
      </c>
      <c r="CU19" s="109">
        <v>4.76</v>
      </c>
      <c r="CV19" s="109">
        <v>4.1219999999999999</v>
      </c>
      <c r="CW19" s="109">
        <v>4.3470000000000004</v>
      </c>
      <c r="CX19" s="109">
        <v>4.4340000000000002</v>
      </c>
      <c r="CY19" s="109">
        <v>4.6500000000000004</v>
      </c>
      <c r="CZ19" s="109">
        <v>4.875</v>
      </c>
      <c r="DA19" s="109">
        <v>4.7229999999999999</v>
      </c>
      <c r="DB19" s="109">
        <v>3.8809999999999998</v>
      </c>
      <c r="DC19" s="109">
        <v>4.2969999999999997</v>
      </c>
      <c r="DD19" s="109">
        <v>4.2270000000000003</v>
      </c>
      <c r="DE19" s="109">
        <v>4.1769999999999996</v>
      </c>
      <c r="DF19" s="109">
        <v>3.9990000000000001</v>
      </c>
      <c r="DG19" s="109">
        <v>4.181</v>
      </c>
      <c r="DH19" s="119">
        <v>3.8090630000000001</v>
      </c>
      <c r="DI19" s="119">
        <v>4.1608289999999997</v>
      </c>
      <c r="DJ19" s="119">
        <v>4.745234</v>
      </c>
      <c r="DK19" s="119">
        <v>4.187443</v>
      </c>
      <c r="DL19" s="119">
        <v>4.2529260000000004</v>
      </c>
      <c r="DM19" s="119">
        <v>4.6334540000000004</v>
      </c>
      <c r="DO19" s="23">
        <f t="shared" si="235"/>
        <v>0.15199999999999925</v>
      </c>
      <c r="DP19" s="23">
        <f t="shared" si="29"/>
        <v>6.7999999999998728E-2</v>
      </c>
      <c r="DQ19" s="23">
        <f t="shared" si="30"/>
        <v>0.64099999999999913</v>
      </c>
      <c r="DR19" s="23" t="str">
        <f t="shared" si="31"/>
        <v/>
      </c>
      <c r="DS19" s="23">
        <f t="shared" si="32"/>
        <v>0.24299999999999855</v>
      </c>
      <c r="DT19" s="23" t="str">
        <f t="shared" si="33"/>
        <v/>
      </c>
      <c r="DU19" s="23">
        <f t="shared" si="34"/>
        <v>0.1169999999999991</v>
      </c>
      <c r="DV19" s="23" t="str">
        <f t="shared" si="35"/>
        <v/>
      </c>
      <c r="DW19" s="23" t="str">
        <f t="shared" si="36"/>
        <v/>
      </c>
      <c r="DX19" s="23" t="str">
        <f t="shared" si="37"/>
        <v/>
      </c>
      <c r="DY19" s="23">
        <f t="shared" si="38"/>
        <v>0.11599999999999877</v>
      </c>
      <c r="DZ19" s="23">
        <f t="shared" si="39"/>
        <v>0.10999999999999854</v>
      </c>
      <c r="EA19" s="23">
        <f t="shared" si="40"/>
        <v>0.1089999999999991</v>
      </c>
      <c r="EB19" s="23">
        <f t="shared" si="41"/>
        <v>-0.11900000000000155</v>
      </c>
      <c r="EC19" s="23">
        <f t="shared" si="42"/>
        <v>8.8999999999998636E-2</v>
      </c>
      <c r="ED19" s="23">
        <f t="shared" si="43"/>
        <v>-4.7000000000001485E-2</v>
      </c>
      <c r="EE19" s="23">
        <f t="shared" si="44"/>
        <v>2.0999999999999019E-2</v>
      </c>
      <c r="EF19" s="23">
        <f t="shared" si="45"/>
        <v>-0.48200000000000109</v>
      </c>
      <c r="EG19" s="23">
        <f t="shared" si="46"/>
        <v>-0.4470000000000014</v>
      </c>
      <c r="EH19" s="23">
        <f t="shared" si="47"/>
        <v>-0.3520000000000012</v>
      </c>
      <c r="EI19" s="23">
        <f t="shared" si="48"/>
        <v>-0.20800000000000107</v>
      </c>
      <c r="EJ19" s="23">
        <f t="shared" si="49"/>
        <v>-0.1020000000000012</v>
      </c>
      <c r="EK19" s="23">
        <f t="shared" si="50"/>
        <v>-0.27400000000000135</v>
      </c>
      <c r="EL19" s="23">
        <f t="shared" si="51"/>
        <v>-0.26900000000000102</v>
      </c>
      <c r="EM19" s="23">
        <f t="shared" si="52"/>
        <v>0.11399999999999899</v>
      </c>
      <c r="EN19" s="23">
        <f t="shared" si="53"/>
        <v>0.12299999999999844</v>
      </c>
      <c r="EO19" s="23">
        <f t="shared" si="54"/>
        <v>2.6999999999999247E-2</v>
      </c>
      <c r="EP19" s="23">
        <f t="shared" si="55"/>
        <v>0.26199999999999868</v>
      </c>
      <c r="EQ19" s="23">
        <f t="shared" si="56"/>
        <v>0.25299999999999923</v>
      </c>
      <c r="ER19" s="23">
        <f t="shared" si="57"/>
        <v>0.2599999999999989</v>
      </c>
      <c r="ES19" s="23">
        <f t="shared" si="58"/>
        <v>-1.9000000000001016E-2</v>
      </c>
      <c r="ET19" s="23">
        <f t="shared" si="59"/>
        <v>-2.200000000000113E-2</v>
      </c>
      <c r="EU19" s="23">
        <f t="shared" si="60"/>
        <v>0.15199999999999925</v>
      </c>
      <c r="EV19" s="23">
        <f t="shared" si="61"/>
        <v>-0.26600000000000135</v>
      </c>
      <c r="EW19" s="23">
        <f t="shared" si="62"/>
        <v>-0.13600000000000101</v>
      </c>
      <c r="EX19" s="23">
        <f t="shared" si="63"/>
        <v>0.4839999999999991</v>
      </c>
      <c r="EY19" s="23">
        <f t="shared" si="64"/>
        <v>0.16799999999999837</v>
      </c>
      <c r="EZ19" s="23">
        <f t="shared" si="65"/>
        <v>0.33699999999999886</v>
      </c>
      <c r="FA19" s="23">
        <f t="shared" si="66"/>
        <v>0.38199999999999878</v>
      </c>
      <c r="FB19" s="23">
        <f t="shared" si="67"/>
        <v>0.49599999999999866</v>
      </c>
      <c r="FC19" s="23">
        <f t="shared" si="68"/>
        <v>0.49099999999999877</v>
      </c>
      <c r="FD19" s="23">
        <f t="shared" si="69"/>
        <v>0.43899999999999917</v>
      </c>
      <c r="FE19" s="23">
        <f t="shared" si="70"/>
        <v>-0.17700000000000138</v>
      </c>
      <c r="FF19" s="23">
        <f t="shared" si="71"/>
        <v>5.099999999999838E-2</v>
      </c>
      <c r="FG19" s="23">
        <f t="shared" si="72"/>
        <v>9.4999999999998863E-2</v>
      </c>
      <c r="FH19" s="23">
        <f t="shared" si="73"/>
        <v>0.28199999999999914</v>
      </c>
      <c r="FI19" s="23">
        <f t="shared" si="74"/>
        <v>0.50699999999999878</v>
      </c>
      <c r="FJ19" s="23">
        <f t="shared" si="75"/>
        <v>0.33799999999999919</v>
      </c>
      <c r="FK19" s="23">
        <f t="shared" si="76"/>
        <v>-0.53400000000000114</v>
      </c>
      <c r="FL19" s="23">
        <f t="shared" si="77"/>
        <v>-0.10100000000000087</v>
      </c>
      <c r="FM19" s="23">
        <f t="shared" si="78"/>
        <v>-0.1880000000000015</v>
      </c>
      <c r="FN19" s="23">
        <f t="shared" si="79"/>
        <v>-0.10400000000000098</v>
      </c>
      <c r="FO19" s="23">
        <f t="shared" si="80"/>
        <v>-0.27600000000000113</v>
      </c>
      <c r="FP19" s="23">
        <f t="shared" si="81"/>
        <v>-0.10100000000000087</v>
      </c>
      <c r="FQ19" s="23">
        <f t="shared" si="82"/>
        <v>-0.47570600000000107</v>
      </c>
      <c r="FR19" s="23">
        <f t="shared" si="83"/>
        <v>-0.12616000000000138</v>
      </c>
      <c r="FS19" s="23">
        <f t="shared" si="84"/>
        <v>0.44926099999999902</v>
      </c>
      <c r="FT19" s="23">
        <f t="shared" si="85"/>
        <v>-0.10004000000000079</v>
      </c>
      <c r="FU19" s="23">
        <f t="shared" si="86"/>
        <v>-3.5244000000001385E-2</v>
      </c>
      <c r="FV19" s="23">
        <f t="shared" si="87"/>
        <v>0.33918299999999846</v>
      </c>
      <c r="FW19" s="23">
        <f t="shared" si="88"/>
        <v>-0.43200000000000127</v>
      </c>
      <c r="FX19" s="23">
        <f t="shared" si="89"/>
        <v>-0.39500000000000135</v>
      </c>
      <c r="FY19" s="23">
        <f t="shared" si="90"/>
        <v>-0.29900000000000126</v>
      </c>
      <c r="FZ19" s="23">
        <f t="shared" si="91"/>
        <v>-0.15200000000000102</v>
      </c>
      <c r="GA19" s="23">
        <f t="shared" si="92"/>
        <v>-4.0000000000000924E-2</v>
      </c>
      <c r="GB19" s="23">
        <f t="shared" si="93"/>
        <v>-0.2140000000000013</v>
      </c>
      <c r="GC19" s="23">
        <f t="shared" si="94"/>
        <v>-0.21000000000000085</v>
      </c>
      <c r="GD19" s="23">
        <f t="shared" si="95"/>
        <v>0.18299999999999894</v>
      </c>
      <c r="GE19" s="23">
        <f t="shared" si="96"/>
        <v>0.19499999999999851</v>
      </c>
      <c r="GF19" s="23">
        <f t="shared" si="97"/>
        <v>9.5999999999999197E-2</v>
      </c>
      <c r="GG19" s="23">
        <f t="shared" si="98"/>
        <v>0.33899999999999864</v>
      </c>
      <c r="GH19" s="23">
        <f t="shared" si="99"/>
        <v>0.33099999999999863</v>
      </c>
      <c r="GI19" s="23">
        <f t="shared" si="100"/>
        <v>0.33599999999999852</v>
      </c>
      <c r="GJ19" s="23">
        <f t="shared" si="101"/>
        <v>4.1999999999998927E-2</v>
      </c>
      <c r="GK19" s="23">
        <f t="shared" si="102"/>
        <v>3.9999999999999147E-2</v>
      </c>
      <c r="GL19" s="23">
        <f t="shared" si="103"/>
        <v>0.22999999999999865</v>
      </c>
      <c r="GM19" s="23">
        <f t="shared" si="104"/>
        <v>-0.20800000000000107</v>
      </c>
      <c r="GN19" s="23">
        <f t="shared" si="105"/>
        <v>-7.60000000000014E-2</v>
      </c>
      <c r="GO19" s="23">
        <f t="shared" si="106"/>
        <v>0.62299999999999844</v>
      </c>
      <c r="GP19" s="23">
        <f t="shared" si="107"/>
        <v>0.24599999999999866</v>
      </c>
      <c r="GQ19" s="23">
        <f t="shared" si="108"/>
        <v>0.43099999999999916</v>
      </c>
      <c r="GR19" s="23">
        <f t="shared" si="109"/>
        <v>0.48199999999999843</v>
      </c>
      <c r="GS19" s="23">
        <f t="shared" si="110"/>
        <v>0.61799999999999855</v>
      </c>
      <c r="GT19" s="23">
        <f t="shared" si="111"/>
        <v>0.61299999999999866</v>
      </c>
      <c r="GU19" s="23">
        <f t="shared" si="112"/>
        <v>0.54099999999999859</v>
      </c>
      <c r="GV19" s="23">
        <f t="shared" si="113"/>
        <v>-9.7000000000001307E-2</v>
      </c>
      <c r="GW19" s="23">
        <f t="shared" si="114"/>
        <v>0.12799999999999923</v>
      </c>
      <c r="GX19" s="23">
        <f t="shared" si="115"/>
        <v>0.21499999999999897</v>
      </c>
      <c r="GY19" s="23">
        <f t="shared" si="116"/>
        <v>0.43099999999999916</v>
      </c>
      <c r="GZ19" s="23">
        <f t="shared" si="117"/>
        <v>0.65599999999999881</v>
      </c>
      <c r="HA19" s="23">
        <f t="shared" si="118"/>
        <v>0.50399999999999867</v>
      </c>
      <c r="HB19" s="23">
        <f t="shared" si="119"/>
        <v>-0.33800000000000141</v>
      </c>
      <c r="HC19" s="23">
        <f t="shared" si="120"/>
        <v>7.7999999999998515E-2</v>
      </c>
      <c r="HD19" s="23">
        <f t="shared" si="121"/>
        <v>7.9999999999991189E-3</v>
      </c>
      <c r="HE19" s="23">
        <f t="shared" si="122"/>
        <v>-4.2000000000001592E-2</v>
      </c>
      <c r="HF19" s="23">
        <f t="shared" si="123"/>
        <v>-0.22000000000000108</v>
      </c>
      <c r="HG19" s="23">
        <f t="shared" si="124"/>
        <v>-3.8000000000001144E-2</v>
      </c>
      <c r="HH19" s="23">
        <f t="shared" si="125"/>
        <v>-0.40993700000000111</v>
      </c>
      <c r="HI19" s="23">
        <f t="shared" si="126"/>
        <v>-5.8171000000001527E-2</v>
      </c>
      <c r="HJ19" s="23">
        <f t="shared" si="127"/>
        <v>0.52623399999999876</v>
      </c>
      <c r="HK19" s="23">
        <f t="shared" si="128"/>
        <v>-3.1557000000001167E-2</v>
      </c>
      <c r="HL19" s="23">
        <f t="shared" si="129"/>
        <v>3.3925999999999235E-2</v>
      </c>
      <c r="HM19" s="23">
        <f t="shared" si="130"/>
        <v>0.41445399999999921</v>
      </c>
      <c r="HO19" s="23">
        <f t="shared" si="131"/>
        <v>0.15199999999999925</v>
      </c>
      <c r="HP19" s="23">
        <f t="shared" si="132"/>
        <v>6.7999999999998728E-2</v>
      </c>
      <c r="HQ19" s="23">
        <f t="shared" si="133"/>
        <v>0.64099999999999913</v>
      </c>
      <c r="HR19" s="23" t="str">
        <f t="shared" si="134"/>
        <v/>
      </c>
      <c r="HS19" s="23">
        <f t="shared" si="135"/>
        <v>0.24299999999999855</v>
      </c>
      <c r="HT19" s="23" t="str">
        <f t="shared" si="136"/>
        <v/>
      </c>
      <c r="HU19" s="23">
        <f t="shared" si="137"/>
        <v>0.1169999999999991</v>
      </c>
      <c r="HV19" s="23" t="str">
        <f t="shared" si="138"/>
        <v/>
      </c>
      <c r="HW19" s="23" t="str">
        <f t="shared" si="139"/>
        <v/>
      </c>
      <c r="HX19" s="23" t="str">
        <f t="shared" si="140"/>
        <v/>
      </c>
      <c r="HY19" s="23">
        <f t="shared" si="141"/>
        <v>0.11599999999999877</v>
      </c>
      <c r="HZ19" s="23">
        <f t="shared" si="142"/>
        <v>0.10999999999999854</v>
      </c>
      <c r="IA19" s="23">
        <f t="shared" si="143"/>
        <v>0.1089999999999991</v>
      </c>
      <c r="IB19" s="23">
        <f t="shared" si="144"/>
        <v>0.11900000000000155</v>
      </c>
      <c r="IC19" s="23">
        <f t="shared" si="145"/>
        <v>8.8999999999998636E-2</v>
      </c>
      <c r="ID19" s="23">
        <f t="shared" si="146"/>
        <v>4.7000000000001485E-2</v>
      </c>
      <c r="IE19" s="23">
        <f t="shared" si="147"/>
        <v>2.0999999999999019E-2</v>
      </c>
      <c r="IF19" s="23">
        <f t="shared" si="148"/>
        <v>0.48200000000000109</v>
      </c>
      <c r="IG19" s="23">
        <f t="shared" si="149"/>
        <v>0.4470000000000014</v>
      </c>
      <c r="IH19" s="23">
        <f t="shared" si="150"/>
        <v>0.3520000000000012</v>
      </c>
      <c r="II19" s="23">
        <f t="shared" si="151"/>
        <v>0.20800000000000107</v>
      </c>
      <c r="IJ19" s="23">
        <f t="shared" si="152"/>
        <v>0.1020000000000012</v>
      </c>
      <c r="IK19" s="23">
        <f t="shared" si="153"/>
        <v>0.27400000000000135</v>
      </c>
      <c r="IL19" s="23">
        <f t="shared" si="154"/>
        <v>0.26900000000000102</v>
      </c>
      <c r="IM19" s="23">
        <f t="shared" si="155"/>
        <v>0.11399999999999899</v>
      </c>
      <c r="IN19" s="23">
        <f t="shared" si="156"/>
        <v>0.12299999999999844</v>
      </c>
      <c r="IO19" s="23">
        <f t="shared" si="157"/>
        <v>2.6999999999999247E-2</v>
      </c>
      <c r="IP19" s="23">
        <f t="shared" si="158"/>
        <v>0.26199999999999868</v>
      </c>
      <c r="IQ19" s="23">
        <f t="shared" si="159"/>
        <v>0.25299999999999923</v>
      </c>
      <c r="IR19" s="23">
        <f t="shared" si="160"/>
        <v>0.2599999999999989</v>
      </c>
      <c r="IS19" s="23">
        <f t="shared" si="161"/>
        <v>1.9000000000001016E-2</v>
      </c>
      <c r="IT19" s="23">
        <f t="shared" si="162"/>
        <v>2.200000000000113E-2</v>
      </c>
      <c r="IU19" s="23">
        <f t="shared" si="163"/>
        <v>0.15199999999999925</v>
      </c>
      <c r="IV19" s="23">
        <f t="shared" si="164"/>
        <v>0.26600000000000135</v>
      </c>
      <c r="IW19" s="23">
        <f t="shared" si="165"/>
        <v>0.13600000000000101</v>
      </c>
      <c r="IX19" s="23">
        <f t="shared" si="166"/>
        <v>0.4839999999999991</v>
      </c>
      <c r="IY19" s="23">
        <f t="shared" si="167"/>
        <v>0.16799999999999837</v>
      </c>
      <c r="IZ19" s="23">
        <f t="shared" si="168"/>
        <v>0.33699999999999886</v>
      </c>
      <c r="JA19" s="23">
        <f t="shared" si="169"/>
        <v>0.38199999999999878</v>
      </c>
      <c r="JB19" s="23">
        <f t="shared" si="170"/>
        <v>0.49599999999999866</v>
      </c>
      <c r="JC19" s="23">
        <f t="shared" si="171"/>
        <v>0.49099999999999877</v>
      </c>
      <c r="JD19" s="23">
        <f t="shared" si="172"/>
        <v>0.43899999999999917</v>
      </c>
      <c r="JE19" s="23">
        <f t="shared" si="173"/>
        <v>0.17700000000000138</v>
      </c>
      <c r="JF19" s="23">
        <f t="shared" si="174"/>
        <v>5.099999999999838E-2</v>
      </c>
      <c r="JG19" s="23">
        <f t="shared" si="175"/>
        <v>9.4999999999998863E-2</v>
      </c>
      <c r="JH19" s="23">
        <f t="shared" si="176"/>
        <v>0.28199999999999914</v>
      </c>
      <c r="JI19" s="23">
        <f t="shared" si="177"/>
        <v>0.50699999999999878</v>
      </c>
      <c r="JJ19" s="23">
        <f t="shared" si="178"/>
        <v>0.33799999999999919</v>
      </c>
      <c r="JK19" s="23">
        <f t="shared" si="179"/>
        <v>0.53400000000000114</v>
      </c>
      <c r="JL19" s="23">
        <f t="shared" si="180"/>
        <v>0.10100000000000087</v>
      </c>
      <c r="JM19" s="23">
        <f t="shared" si="181"/>
        <v>0.1880000000000015</v>
      </c>
      <c r="JN19" s="23">
        <f t="shared" si="182"/>
        <v>0.10400000000000098</v>
      </c>
      <c r="JO19" s="23">
        <f t="shared" si="183"/>
        <v>0.27600000000000113</v>
      </c>
      <c r="JP19" s="23">
        <f t="shared" si="184"/>
        <v>0.10100000000000087</v>
      </c>
      <c r="JQ19" s="23">
        <f t="shared" si="185"/>
        <v>0.47570600000000107</v>
      </c>
      <c r="JR19" s="23">
        <f t="shared" si="186"/>
        <v>0.12616000000000138</v>
      </c>
      <c r="JS19" s="23">
        <f t="shared" si="187"/>
        <v>0.44926099999999902</v>
      </c>
      <c r="JT19" s="23">
        <f t="shared" si="188"/>
        <v>0.10004000000000079</v>
      </c>
      <c r="JU19" s="23">
        <f t="shared" si="189"/>
        <v>3.5244000000001385E-2</v>
      </c>
      <c r="JV19" s="23">
        <f t="shared" si="190"/>
        <v>0.33918299999999846</v>
      </c>
      <c r="JW19" s="23">
        <f t="shared" si="191"/>
        <v>0.43200000000000127</v>
      </c>
      <c r="JX19" s="23">
        <f t="shared" si="192"/>
        <v>0.39500000000000135</v>
      </c>
      <c r="JY19" s="23">
        <f t="shared" si="193"/>
        <v>0.29900000000000126</v>
      </c>
      <c r="JZ19" s="23">
        <f t="shared" si="194"/>
        <v>0.15200000000000102</v>
      </c>
      <c r="KA19" s="23">
        <f t="shared" si="195"/>
        <v>4.0000000000000924E-2</v>
      </c>
      <c r="KB19" s="23">
        <f t="shared" si="196"/>
        <v>0.2140000000000013</v>
      </c>
      <c r="KC19" s="23">
        <f t="shared" si="197"/>
        <v>0.21000000000000085</v>
      </c>
      <c r="KD19" s="23">
        <f t="shared" si="198"/>
        <v>0.18299999999999894</v>
      </c>
      <c r="KE19" s="23">
        <f t="shared" si="199"/>
        <v>0.19499999999999851</v>
      </c>
      <c r="KF19" s="23">
        <f t="shared" si="200"/>
        <v>9.5999999999999197E-2</v>
      </c>
      <c r="KG19" s="23">
        <f t="shared" si="201"/>
        <v>0.33899999999999864</v>
      </c>
      <c r="KH19" s="23">
        <f t="shared" si="202"/>
        <v>0.33099999999999863</v>
      </c>
      <c r="KI19" s="23">
        <f t="shared" si="203"/>
        <v>0.33599999999999852</v>
      </c>
      <c r="KJ19" s="23">
        <f t="shared" si="204"/>
        <v>4.1999999999998927E-2</v>
      </c>
      <c r="KK19" s="23">
        <f t="shared" si="205"/>
        <v>3.9999999999999147E-2</v>
      </c>
      <c r="KL19" s="23">
        <f t="shared" si="206"/>
        <v>0.22999999999999865</v>
      </c>
      <c r="KM19" s="23">
        <f t="shared" si="207"/>
        <v>0.20800000000000107</v>
      </c>
      <c r="KN19" s="23">
        <f t="shared" si="208"/>
        <v>7.60000000000014E-2</v>
      </c>
      <c r="KO19" s="23">
        <f t="shared" si="209"/>
        <v>0.62299999999999844</v>
      </c>
      <c r="KP19" s="23">
        <f t="shared" si="210"/>
        <v>0.24599999999999866</v>
      </c>
      <c r="KQ19" s="23">
        <f t="shared" si="211"/>
        <v>0.43099999999999916</v>
      </c>
      <c r="KR19" s="23">
        <f t="shared" si="212"/>
        <v>0.48199999999999843</v>
      </c>
      <c r="KS19" s="23">
        <f t="shared" si="213"/>
        <v>0.61799999999999855</v>
      </c>
      <c r="KT19" s="23">
        <f t="shared" si="214"/>
        <v>0.61299999999999866</v>
      </c>
      <c r="KU19" s="23">
        <f t="shared" si="215"/>
        <v>0.54099999999999859</v>
      </c>
      <c r="KV19" s="23">
        <f t="shared" si="216"/>
        <v>9.7000000000001307E-2</v>
      </c>
      <c r="KW19" s="23">
        <f t="shared" si="217"/>
        <v>0.12799999999999923</v>
      </c>
      <c r="KX19" s="23">
        <f t="shared" si="218"/>
        <v>0.21499999999999897</v>
      </c>
      <c r="KY19" s="23">
        <f t="shared" si="219"/>
        <v>0.43099999999999916</v>
      </c>
      <c r="KZ19" s="23">
        <f t="shared" si="220"/>
        <v>0.65599999999999881</v>
      </c>
      <c r="LA19" s="23">
        <f t="shared" si="221"/>
        <v>0.50399999999999867</v>
      </c>
      <c r="LB19" s="23">
        <f t="shared" si="222"/>
        <v>0.33800000000000141</v>
      </c>
      <c r="LC19" s="23">
        <f t="shared" si="223"/>
        <v>7.7999999999998515E-2</v>
      </c>
      <c r="LD19" s="23">
        <f t="shared" si="224"/>
        <v>7.9999999999991189E-3</v>
      </c>
      <c r="LE19" s="23">
        <f t="shared" si="225"/>
        <v>4.2000000000001592E-2</v>
      </c>
      <c r="LF19" s="23">
        <f t="shared" si="226"/>
        <v>0.22000000000000108</v>
      </c>
      <c r="LG19" s="23">
        <f t="shared" si="227"/>
        <v>3.8000000000001144E-2</v>
      </c>
      <c r="LH19" s="23">
        <f t="shared" si="228"/>
        <v>0.40993700000000111</v>
      </c>
      <c r="LI19" s="23">
        <f t="shared" si="229"/>
        <v>5.8171000000001527E-2</v>
      </c>
      <c r="LJ19" s="23">
        <f t="shared" si="230"/>
        <v>0.52623399999999876</v>
      </c>
      <c r="LK19" s="23">
        <f t="shared" si="231"/>
        <v>3.1557000000001167E-2</v>
      </c>
      <c r="LL19" s="23">
        <f t="shared" si="232"/>
        <v>3.3925999999999235E-2</v>
      </c>
      <c r="LM19" s="23">
        <f t="shared" si="232"/>
        <v>0.41445399999999921</v>
      </c>
    </row>
    <row r="20" spans="1:325">
      <c r="A20" s="1">
        <f t="shared" si="236"/>
        <v>18</v>
      </c>
      <c r="B20" s="2"/>
      <c r="C20" s="4">
        <v>16</v>
      </c>
      <c r="D20" s="4">
        <f t="shared" si="233"/>
        <v>1016</v>
      </c>
      <c r="E20" s="4" t="s">
        <v>182</v>
      </c>
      <c r="F20" s="4">
        <v>1</v>
      </c>
      <c r="G20" s="4" t="s">
        <v>13</v>
      </c>
      <c r="H20" s="4" t="s">
        <v>19</v>
      </c>
      <c r="I20" s="4"/>
      <c r="J20" s="5">
        <v>88.1</v>
      </c>
      <c r="K20" s="72"/>
      <c r="L20" s="103">
        <v>4.3209999999999997</v>
      </c>
      <c r="M20" s="7" t="s">
        <v>415</v>
      </c>
      <c r="N20" s="3" t="s">
        <v>227</v>
      </c>
      <c r="O20" s="6">
        <v>4.7389999999999999</v>
      </c>
      <c r="P20" s="6">
        <v>4.3479999999999999</v>
      </c>
      <c r="Q20" s="6">
        <v>5.0679999999999996</v>
      </c>
      <c r="R20" s="58"/>
      <c r="S20" s="6">
        <v>4.6269999999999998</v>
      </c>
      <c r="T20" s="58"/>
      <c r="U20" s="6">
        <v>4.4550000000000001</v>
      </c>
      <c r="V20" s="58"/>
      <c r="W20" s="58"/>
      <c r="X20" s="58"/>
      <c r="Y20" s="6">
        <v>4.6289999999999996</v>
      </c>
      <c r="Z20" s="6">
        <v>4.6079999999999997</v>
      </c>
      <c r="AA20" s="6">
        <v>4.5259999999999998</v>
      </c>
      <c r="AB20" s="6">
        <v>4.407</v>
      </c>
      <c r="AC20" s="6">
        <v>4.4000000000000004</v>
      </c>
      <c r="AD20" s="23">
        <v>4.2089999999999996</v>
      </c>
      <c r="AE20" s="23">
        <f t="shared" si="234"/>
        <v>4.3045</v>
      </c>
      <c r="AF20" s="107">
        <v>3.6019999999999999</v>
      </c>
      <c r="AG20" s="107">
        <v>3.6190000000000002</v>
      </c>
      <c r="AH20" s="107">
        <v>3.7040000000000002</v>
      </c>
      <c r="AI20" s="107">
        <v>3.8380000000000001</v>
      </c>
      <c r="AJ20" s="107">
        <v>3.9039999999999999</v>
      </c>
      <c r="AK20" s="107">
        <v>3.7679999999999998</v>
      </c>
      <c r="AL20" s="107">
        <v>3.7839999999999998</v>
      </c>
      <c r="AM20" s="107">
        <v>4.1310000000000002</v>
      </c>
      <c r="AN20" s="107">
        <v>4.1449999999999996</v>
      </c>
      <c r="AO20" s="107">
        <v>4.0410000000000004</v>
      </c>
      <c r="AP20" s="107">
        <v>4.2949999999999999</v>
      </c>
      <c r="AQ20" s="107">
        <v>4.2809999999999997</v>
      </c>
      <c r="AR20" s="107">
        <v>4.3070000000000004</v>
      </c>
      <c r="AS20" s="107">
        <v>4.0039999999999996</v>
      </c>
      <c r="AT20" s="107">
        <v>3.996</v>
      </c>
      <c r="AU20" s="107">
        <v>4.1710000000000003</v>
      </c>
      <c r="AV20" s="107">
        <v>3.7789999999999999</v>
      </c>
      <c r="AW20" s="107">
        <v>3.8969999999999998</v>
      </c>
      <c r="AX20" s="107">
        <v>4.5289999999999999</v>
      </c>
      <c r="AY20" s="107">
        <v>4.1970000000000001</v>
      </c>
      <c r="AZ20" s="107">
        <v>4.37</v>
      </c>
      <c r="BA20" s="107">
        <v>4.423</v>
      </c>
      <c r="BB20" s="107">
        <v>4.5549999999999997</v>
      </c>
      <c r="BC20" s="107">
        <v>4.5629999999999997</v>
      </c>
      <c r="BD20" s="107">
        <v>4.4589999999999996</v>
      </c>
      <c r="BE20" s="107">
        <v>4.0339999999999998</v>
      </c>
      <c r="BF20" s="107">
        <v>4.1509999999999998</v>
      </c>
      <c r="BG20" s="107">
        <v>4.343</v>
      </c>
      <c r="BH20" s="107">
        <v>4.4989999999999997</v>
      </c>
      <c r="BI20" s="107">
        <v>4.6239999999999997</v>
      </c>
      <c r="BJ20" s="107">
        <v>4.5919999999999996</v>
      </c>
      <c r="BK20" s="107">
        <v>4.2889999999999997</v>
      </c>
      <c r="BL20" s="107">
        <v>4.3250000000000002</v>
      </c>
      <c r="BM20" s="107">
        <v>4.2880000000000003</v>
      </c>
      <c r="BN20" s="107">
        <v>3.9319999999999999</v>
      </c>
      <c r="BO20" s="107">
        <v>3.778</v>
      </c>
      <c r="BP20" s="107">
        <v>3.9430000000000001</v>
      </c>
      <c r="BQ20" s="91">
        <v>3.631224</v>
      </c>
      <c r="BR20" s="91">
        <v>3.9913340000000002</v>
      </c>
      <c r="BS20" s="91">
        <v>4.5861689999999999</v>
      </c>
      <c r="BT20" s="91">
        <v>3.9731559999999999</v>
      </c>
      <c r="BU20" s="91">
        <v>4.0755650000000001</v>
      </c>
      <c r="BV20" s="91">
        <v>4.4804000000000004</v>
      </c>
      <c r="BW20" s="109">
        <v>3.661</v>
      </c>
      <c r="BX20" s="109">
        <v>3.681</v>
      </c>
      <c r="BY20" s="109">
        <v>3.7679999999999998</v>
      </c>
      <c r="BZ20" s="109">
        <v>3.9060000000000001</v>
      </c>
      <c r="CA20" s="109">
        <v>3.9780000000000002</v>
      </c>
      <c r="CB20" s="109">
        <v>3.8410000000000002</v>
      </c>
      <c r="CC20" s="109">
        <v>3.8570000000000002</v>
      </c>
      <c r="CD20" s="109">
        <v>4.2110000000000003</v>
      </c>
      <c r="CE20" s="109">
        <v>4.2300000000000004</v>
      </c>
      <c r="CF20" s="109">
        <v>4.1239999999999997</v>
      </c>
      <c r="CG20" s="109">
        <v>4.3899999999999997</v>
      </c>
      <c r="CH20" s="109">
        <v>4.3739999999999997</v>
      </c>
      <c r="CI20" s="109">
        <v>4.4009999999999998</v>
      </c>
      <c r="CJ20" s="109">
        <v>4.0759999999999996</v>
      </c>
      <c r="CK20" s="109">
        <v>4.07</v>
      </c>
      <c r="CL20" s="109">
        <v>4.2610000000000001</v>
      </c>
      <c r="CM20" s="109">
        <v>3.8530000000000002</v>
      </c>
      <c r="CN20" s="109">
        <v>3.9710000000000001</v>
      </c>
      <c r="CO20" s="109">
        <v>4.6749999999999998</v>
      </c>
      <c r="CP20" s="109">
        <v>4.29</v>
      </c>
      <c r="CQ20" s="109">
        <v>4.4779999999999998</v>
      </c>
      <c r="CR20" s="109">
        <v>4.5330000000000004</v>
      </c>
      <c r="CS20" s="109">
        <v>4.6779999999999999</v>
      </c>
      <c r="CT20" s="109">
        <v>4.6870000000000003</v>
      </c>
      <c r="CU20" s="109">
        <v>4.5780000000000003</v>
      </c>
      <c r="CV20" s="109">
        <v>4.09</v>
      </c>
      <c r="CW20" s="109">
        <v>4.2240000000000002</v>
      </c>
      <c r="CX20" s="109">
        <v>4.4130000000000003</v>
      </c>
      <c r="CY20" s="109">
        <v>4.5979999999999999</v>
      </c>
      <c r="CZ20" s="109">
        <v>4.7450000000000001</v>
      </c>
      <c r="DA20" s="109">
        <v>4.6920000000000002</v>
      </c>
      <c r="DB20" s="109">
        <v>4.2759999999999998</v>
      </c>
      <c r="DC20" s="109">
        <v>4.4109999999999996</v>
      </c>
      <c r="DD20" s="109">
        <v>4.3730000000000002</v>
      </c>
      <c r="DE20" s="109">
        <v>4.0039999999999996</v>
      </c>
      <c r="DF20" s="109">
        <v>3.8450000000000002</v>
      </c>
      <c r="DG20" s="109">
        <v>4.0170000000000003</v>
      </c>
      <c r="DH20" s="119">
        <v>3.7311809999999999</v>
      </c>
      <c r="DI20" s="119">
        <v>4.0962329999999998</v>
      </c>
      <c r="DJ20" s="119">
        <v>4.6980019999999998</v>
      </c>
      <c r="DK20" s="119">
        <v>4.071637</v>
      </c>
      <c r="DL20" s="119">
        <v>4.1800069999999998</v>
      </c>
      <c r="DM20" s="119">
        <v>4.5925710000000004</v>
      </c>
      <c r="DO20" s="23">
        <f t="shared" si="235"/>
        <v>0.41800000000000015</v>
      </c>
      <c r="DP20" s="23">
        <f t="shared" si="29"/>
        <v>2.7000000000000135E-2</v>
      </c>
      <c r="DQ20" s="23">
        <f t="shared" si="30"/>
        <v>0.74699999999999989</v>
      </c>
      <c r="DR20" s="23" t="str">
        <f t="shared" si="31"/>
        <v/>
      </c>
      <c r="DS20" s="23">
        <f t="shared" si="32"/>
        <v>0.30600000000000005</v>
      </c>
      <c r="DT20" s="23" t="str">
        <f t="shared" si="33"/>
        <v/>
      </c>
      <c r="DU20" s="23">
        <f t="shared" si="34"/>
        <v>0.13400000000000034</v>
      </c>
      <c r="DV20" s="23" t="str">
        <f t="shared" si="35"/>
        <v/>
      </c>
      <c r="DW20" s="23" t="str">
        <f t="shared" si="36"/>
        <v/>
      </c>
      <c r="DX20" s="23" t="str">
        <f t="shared" si="37"/>
        <v/>
      </c>
      <c r="DY20" s="23">
        <f t="shared" si="38"/>
        <v>0.30799999999999983</v>
      </c>
      <c r="DZ20" s="23">
        <f t="shared" si="39"/>
        <v>0.28699999999999992</v>
      </c>
      <c r="EA20" s="23">
        <f t="shared" si="40"/>
        <v>0.20500000000000007</v>
      </c>
      <c r="EB20" s="23">
        <f t="shared" si="41"/>
        <v>8.6000000000000298E-2</v>
      </c>
      <c r="EC20" s="23">
        <f t="shared" si="42"/>
        <v>7.9000000000000625E-2</v>
      </c>
      <c r="ED20" s="23">
        <f t="shared" si="43"/>
        <v>-0.1120000000000001</v>
      </c>
      <c r="EE20" s="23">
        <f t="shared" si="44"/>
        <v>-1.6499999999999737E-2</v>
      </c>
      <c r="EF20" s="23">
        <f t="shared" si="45"/>
        <v>-0.71899999999999986</v>
      </c>
      <c r="EG20" s="23">
        <f t="shared" si="46"/>
        <v>-0.70199999999999951</v>
      </c>
      <c r="EH20" s="23">
        <f t="shared" si="47"/>
        <v>-0.61699999999999955</v>
      </c>
      <c r="EI20" s="23">
        <f t="shared" si="48"/>
        <v>-0.48299999999999965</v>
      </c>
      <c r="EJ20" s="23">
        <f t="shared" si="49"/>
        <v>-0.41699999999999982</v>
      </c>
      <c r="EK20" s="23">
        <f t="shared" si="50"/>
        <v>-0.55299999999999994</v>
      </c>
      <c r="EL20" s="23">
        <f t="shared" si="51"/>
        <v>-0.53699999999999992</v>
      </c>
      <c r="EM20" s="23">
        <f t="shared" si="52"/>
        <v>-0.1899999999999995</v>
      </c>
      <c r="EN20" s="23">
        <f t="shared" si="53"/>
        <v>-0.17600000000000016</v>
      </c>
      <c r="EO20" s="23">
        <f t="shared" si="54"/>
        <v>-0.27999999999999936</v>
      </c>
      <c r="EP20" s="23">
        <f t="shared" si="55"/>
        <v>-2.5999999999999801E-2</v>
      </c>
      <c r="EQ20" s="23">
        <f t="shared" si="56"/>
        <v>-4.0000000000000036E-2</v>
      </c>
      <c r="ER20" s="23">
        <f t="shared" si="57"/>
        <v>-1.3999999999999346E-2</v>
      </c>
      <c r="ES20" s="23">
        <f t="shared" si="58"/>
        <v>-0.31700000000000017</v>
      </c>
      <c r="ET20" s="23">
        <f t="shared" si="59"/>
        <v>-0.32499999999999973</v>
      </c>
      <c r="EU20" s="23">
        <f t="shared" si="60"/>
        <v>-0.14999999999999947</v>
      </c>
      <c r="EV20" s="23">
        <f t="shared" si="61"/>
        <v>-0.54199999999999982</v>
      </c>
      <c r="EW20" s="23">
        <f t="shared" si="62"/>
        <v>-0.42399999999999993</v>
      </c>
      <c r="EX20" s="23">
        <f t="shared" si="63"/>
        <v>0.20800000000000018</v>
      </c>
      <c r="EY20" s="23">
        <f t="shared" si="64"/>
        <v>-0.12399999999999967</v>
      </c>
      <c r="EZ20" s="23">
        <f t="shared" si="65"/>
        <v>4.9000000000000377E-2</v>
      </c>
      <c r="FA20" s="23">
        <f t="shared" si="66"/>
        <v>0.10200000000000031</v>
      </c>
      <c r="FB20" s="23">
        <f t="shared" si="67"/>
        <v>0.23399999999999999</v>
      </c>
      <c r="FC20" s="23">
        <f t="shared" si="68"/>
        <v>0.24199999999999999</v>
      </c>
      <c r="FD20" s="23">
        <f t="shared" si="69"/>
        <v>0.1379999999999999</v>
      </c>
      <c r="FE20" s="23">
        <f t="shared" si="70"/>
        <v>-0.28699999999999992</v>
      </c>
      <c r="FF20" s="23">
        <f t="shared" si="71"/>
        <v>-0.16999999999999993</v>
      </c>
      <c r="FG20" s="23">
        <f t="shared" si="72"/>
        <v>2.2000000000000242E-2</v>
      </c>
      <c r="FH20" s="23">
        <f t="shared" si="73"/>
        <v>0.17799999999999994</v>
      </c>
      <c r="FI20" s="23">
        <f t="shared" si="74"/>
        <v>0.30299999999999994</v>
      </c>
      <c r="FJ20" s="23">
        <f t="shared" si="75"/>
        <v>0.27099999999999991</v>
      </c>
      <c r="FK20" s="23">
        <f t="shared" si="76"/>
        <v>-3.2000000000000028E-2</v>
      </c>
      <c r="FL20" s="23">
        <f t="shared" si="77"/>
        <v>4.0000000000004476E-3</v>
      </c>
      <c r="FM20" s="23">
        <f t="shared" si="78"/>
        <v>-3.2999999999999474E-2</v>
      </c>
      <c r="FN20" s="23">
        <f t="shared" si="79"/>
        <v>-0.38899999999999979</v>
      </c>
      <c r="FO20" s="23">
        <f t="shared" si="80"/>
        <v>-0.54299999999999971</v>
      </c>
      <c r="FP20" s="23">
        <f t="shared" si="81"/>
        <v>-0.37799999999999967</v>
      </c>
      <c r="FQ20" s="23">
        <f t="shared" si="82"/>
        <v>-0.68977599999999972</v>
      </c>
      <c r="FR20" s="23">
        <f t="shared" si="83"/>
        <v>-0.32966599999999957</v>
      </c>
      <c r="FS20" s="23">
        <f t="shared" si="84"/>
        <v>0.26516900000000021</v>
      </c>
      <c r="FT20" s="23">
        <f t="shared" si="85"/>
        <v>-0.34784399999999982</v>
      </c>
      <c r="FU20" s="23">
        <f t="shared" si="86"/>
        <v>-0.24543499999999963</v>
      </c>
      <c r="FV20" s="23">
        <f t="shared" si="87"/>
        <v>0.15940000000000065</v>
      </c>
      <c r="FW20" s="23">
        <f t="shared" si="88"/>
        <v>-0.6599999999999997</v>
      </c>
      <c r="FX20" s="23">
        <f t="shared" si="89"/>
        <v>-0.63999999999999968</v>
      </c>
      <c r="FY20" s="23">
        <f t="shared" si="90"/>
        <v>-0.55299999999999994</v>
      </c>
      <c r="FZ20" s="23">
        <f t="shared" si="91"/>
        <v>-0.41499999999999959</v>
      </c>
      <c r="GA20" s="23">
        <f t="shared" si="92"/>
        <v>-0.34299999999999953</v>
      </c>
      <c r="GB20" s="23">
        <f t="shared" si="93"/>
        <v>-0.47999999999999954</v>
      </c>
      <c r="GC20" s="23">
        <f t="shared" si="94"/>
        <v>-0.46399999999999952</v>
      </c>
      <c r="GD20" s="23">
        <f t="shared" si="95"/>
        <v>-0.10999999999999943</v>
      </c>
      <c r="GE20" s="23">
        <f t="shared" si="96"/>
        <v>-9.0999999999999304E-2</v>
      </c>
      <c r="GF20" s="23">
        <f t="shared" si="97"/>
        <v>-0.19700000000000006</v>
      </c>
      <c r="GG20" s="23">
        <f t="shared" si="98"/>
        <v>6.899999999999995E-2</v>
      </c>
      <c r="GH20" s="23">
        <f t="shared" si="99"/>
        <v>5.2999999999999936E-2</v>
      </c>
      <c r="GI20" s="23">
        <f t="shared" si="100"/>
        <v>8.0000000000000071E-2</v>
      </c>
      <c r="GJ20" s="23">
        <f t="shared" si="101"/>
        <v>-0.24500000000000011</v>
      </c>
      <c r="GK20" s="23">
        <f t="shared" si="102"/>
        <v>-0.25099999999999945</v>
      </c>
      <c r="GL20" s="23">
        <f t="shared" si="103"/>
        <v>-5.9999999999999609E-2</v>
      </c>
      <c r="GM20" s="23">
        <f t="shared" si="104"/>
        <v>-0.46799999999999953</v>
      </c>
      <c r="GN20" s="23">
        <f t="shared" si="105"/>
        <v>-0.34999999999999964</v>
      </c>
      <c r="GO20" s="23">
        <f t="shared" si="106"/>
        <v>0.35400000000000009</v>
      </c>
      <c r="GP20" s="23">
        <f t="shared" si="107"/>
        <v>-3.0999999999999694E-2</v>
      </c>
      <c r="GQ20" s="23">
        <f t="shared" si="108"/>
        <v>0.15700000000000003</v>
      </c>
      <c r="GR20" s="23">
        <f t="shared" si="109"/>
        <v>0.21200000000000063</v>
      </c>
      <c r="GS20" s="23">
        <f t="shared" si="110"/>
        <v>0.35700000000000021</v>
      </c>
      <c r="GT20" s="23">
        <f t="shared" si="111"/>
        <v>0.36600000000000055</v>
      </c>
      <c r="GU20" s="23">
        <f t="shared" si="112"/>
        <v>0.25700000000000056</v>
      </c>
      <c r="GV20" s="23">
        <f t="shared" si="113"/>
        <v>-0.23099999999999987</v>
      </c>
      <c r="GW20" s="23">
        <f t="shared" si="114"/>
        <v>-9.6999999999999531E-2</v>
      </c>
      <c r="GX20" s="23">
        <f t="shared" si="115"/>
        <v>9.2000000000000526E-2</v>
      </c>
      <c r="GY20" s="23">
        <f t="shared" si="116"/>
        <v>0.27700000000000014</v>
      </c>
      <c r="GZ20" s="23">
        <f t="shared" si="117"/>
        <v>0.42400000000000038</v>
      </c>
      <c r="HA20" s="23">
        <f t="shared" si="118"/>
        <v>0.37100000000000044</v>
      </c>
      <c r="HB20" s="23">
        <f t="shared" si="119"/>
        <v>-4.4999999999999929E-2</v>
      </c>
      <c r="HC20" s="23">
        <f t="shared" si="120"/>
        <v>8.9999999999999858E-2</v>
      </c>
      <c r="HD20" s="23">
        <f t="shared" si="121"/>
        <v>5.200000000000049E-2</v>
      </c>
      <c r="HE20" s="23">
        <f t="shared" si="122"/>
        <v>-0.31700000000000017</v>
      </c>
      <c r="HF20" s="23">
        <f t="shared" si="123"/>
        <v>-0.47599999999999953</v>
      </c>
      <c r="HG20" s="23">
        <f t="shared" si="124"/>
        <v>-0.30399999999999938</v>
      </c>
      <c r="HH20" s="23">
        <f t="shared" si="125"/>
        <v>-0.58981899999999987</v>
      </c>
      <c r="HI20" s="23">
        <f t="shared" si="126"/>
        <v>-0.22476699999999994</v>
      </c>
      <c r="HJ20" s="23">
        <f t="shared" si="127"/>
        <v>0.37700200000000006</v>
      </c>
      <c r="HK20" s="23">
        <f t="shared" si="128"/>
        <v>-0.24936299999999978</v>
      </c>
      <c r="HL20" s="23">
        <f t="shared" si="129"/>
        <v>-0.14099299999999992</v>
      </c>
      <c r="HM20" s="23">
        <f t="shared" si="130"/>
        <v>0.27157100000000067</v>
      </c>
      <c r="HO20" s="23">
        <f t="shared" si="131"/>
        <v>0.41800000000000015</v>
      </c>
      <c r="HP20" s="23">
        <f t="shared" si="132"/>
        <v>2.7000000000000135E-2</v>
      </c>
      <c r="HQ20" s="23">
        <f t="shared" si="133"/>
        <v>0.74699999999999989</v>
      </c>
      <c r="HR20" s="23" t="str">
        <f t="shared" si="134"/>
        <v/>
      </c>
      <c r="HS20" s="23">
        <f t="shared" si="135"/>
        <v>0.30600000000000005</v>
      </c>
      <c r="HT20" s="23" t="str">
        <f t="shared" si="136"/>
        <v/>
      </c>
      <c r="HU20" s="23">
        <f t="shared" si="137"/>
        <v>0.13400000000000034</v>
      </c>
      <c r="HV20" s="23" t="str">
        <f t="shared" si="138"/>
        <v/>
      </c>
      <c r="HW20" s="23" t="str">
        <f t="shared" si="139"/>
        <v/>
      </c>
      <c r="HX20" s="23" t="str">
        <f t="shared" si="140"/>
        <v/>
      </c>
      <c r="HY20" s="23">
        <f t="shared" si="141"/>
        <v>0.30799999999999983</v>
      </c>
      <c r="HZ20" s="23">
        <f t="shared" si="142"/>
        <v>0.28699999999999992</v>
      </c>
      <c r="IA20" s="23">
        <f t="shared" si="143"/>
        <v>0.20500000000000007</v>
      </c>
      <c r="IB20" s="23">
        <f t="shared" si="144"/>
        <v>8.6000000000000298E-2</v>
      </c>
      <c r="IC20" s="23">
        <f t="shared" si="145"/>
        <v>7.9000000000000625E-2</v>
      </c>
      <c r="ID20" s="23">
        <f t="shared" si="146"/>
        <v>0.1120000000000001</v>
      </c>
      <c r="IE20" s="23">
        <f t="shared" si="147"/>
        <v>1.6499999999999737E-2</v>
      </c>
      <c r="IF20" s="23">
        <f t="shared" si="148"/>
        <v>0.71899999999999986</v>
      </c>
      <c r="IG20" s="23">
        <f t="shared" si="149"/>
        <v>0.70199999999999951</v>
      </c>
      <c r="IH20" s="23">
        <f t="shared" si="150"/>
        <v>0.61699999999999955</v>
      </c>
      <c r="II20" s="23">
        <f t="shared" si="151"/>
        <v>0.48299999999999965</v>
      </c>
      <c r="IJ20" s="23">
        <f t="shared" si="152"/>
        <v>0.41699999999999982</v>
      </c>
      <c r="IK20" s="23">
        <f t="shared" si="153"/>
        <v>0.55299999999999994</v>
      </c>
      <c r="IL20" s="23">
        <f t="shared" si="154"/>
        <v>0.53699999999999992</v>
      </c>
      <c r="IM20" s="23">
        <f t="shared" si="155"/>
        <v>0.1899999999999995</v>
      </c>
      <c r="IN20" s="23">
        <f t="shared" si="156"/>
        <v>0.17600000000000016</v>
      </c>
      <c r="IO20" s="23">
        <f t="shared" si="157"/>
        <v>0.27999999999999936</v>
      </c>
      <c r="IP20" s="23">
        <f t="shared" si="158"/>
        <v>2.5999999999999801E-2</v>
      </c>
      <c r="IQ20" s="23">
        <f t="shared" si="159"/>
        <v>4.0000000000000036E-2</v>
      </c>
      <c r="IR20" s="23">
        <f t="shared" si="160"/>
        <v>1.3999999999999346E-2</v>
      </c>
      <c r="IS20" s="23">
        <f t="shared" si="161"/>
        <v>0.31700000000000017</v>
      </c>
      <c r="IT20" s="23">
        <f t="shared" si="162"/>
        <v>0.32499999999999973</v>
      </c>
      <c r="IU20" s="23">
        <f t="shared" si="163"/>
        <v>0.14999999999999947</v>
      </c>
      <c r="IV20" s="23">
        <f t="shared" si="164"/>
        <v>0.54199999999999982</v>
      </c>
      <c r="IW20" s="23">
        <f t="shared" si="165"/>
        <v>0.42399999999999993</v>
      </c>
      <c r="IX20" s="23">
        <f t="shared" si="166"/>
        <v>0.20800000000000018</v>
      </c>
      <c r="IY20" s="23">
        <f t="shared" si="167"/>
        <v>0.12399999999999967</v>
      </c>
      <c r="IZ20" s="23">
        <f t="shared" si="168"/>
        <v>4.9000000000000377E-2</v>
      </c>
      <c r="JA20" s="23">
        <f t="shared" si="169"/>
        <v>0.10200000000000031</v>
      </c>
      <c r="JB20" s="23">
        <f t="shared" si="170"/>
        <v>0.23399999999999999</v>
      </c>
      <c r="JC20" s="23">
        <f t="shared" si="171"/>
        <v>0.24199999999999999</v>
      </c>
      <c r="JD20" s="23">
        <f t="shared" si="172"/>
        <v>0.1379999999999999</v>
      </c>
      <c r="JE20" s="23">
        <f t="shared" si="173"/>
        <v>0.28699999999999992</v>
      </c>
      <c r="JF20" s="23">
        <f t="shared" si="174"/>
        <v>0.16999999999999993</v>
      </c>
      <c r="JG20" s="23">
        <f t="shared" si="175"/>
        <v>2.2000000000000242E-2</v>
      </c>
      <c r="JH20" s="23">
        <f t="shared" si="176"/>
        <v>0.17799999999999994</v>
      </c>
      <c r="JI20" s="23">
        <f t="shared" si="177"/>
        <v>0.30299999999999994</v>
      </c>
      <c r="JJ20" s="23">
        <f t="shared" si="178"/>
        <v>0.27099999999999991</v>
      </c>
      <c r="JK20" s="23">
        <f t="shared" si="179"/>
        <v>3.2000000000000028E-2</v>
      </c>
      <c r="JL20" s="23">
        <f t="shared" si="180"/>
        <v>4.0000000000004476E-3</v>
      </c>
      <c r="JM20" s="23">
        <f t="shared" si="181"/>
        <v>3.2999999999999474E-2</v>
      </c>
      <c r="JN20" s="23">
        <f t="shared" si="182"/>
        <v>0.38899999999999979</v>
      </c>
      <c r="JO20" s="23">
        <f t="shared" si="183"/>
        <v>0.54299999999999971</v>
      </c>
      <c r="JP20" s="23">
        <f t="shared" si="184"/>
        <v>0.37799999999999967</v>
      </c>
      <c r="JQ20" s="23">
        <f t="shared" si="185"/>
        <v>0.68977599999999972</v>
      </c>
      <c r="JR20" s="23">
        <f t="shared" si="186"/>
        <v>0.32966599999999957</v>
      </c>
      <c r="JS20" s="23">
        <f t="shared" si="187"/>
        <v>0.26516900000000021</v>
      </c>
      <c r="JT20" s="23">
        <f t="shared" si="188"/>
        <v>0.34784399999999982</v>
      </c>
      <c r="JU20" s="23">
        <f t="shared" si="189"/>
        <v>0.24543499999999963</v>
      </c>
      <c r="JV20" s="23">
        <f t="shared" si="190"/>
        <v>0.15940000000000065</v>
      </c>
      <c r="JW20" s="23">
        <f t="shared" si="191"/>
        <v>0.6599999999999997</v>
      </c>
      <c r="JX20" s="23">
        <f t="shared" si="192"/>
        <v>0.63999999999999968</v>
      </c>
      <c r="JY20" s="23">
        <f t="shared" si="193"/>
        <v>0.55299999999999994</v>
      </c>
      <c r="JZ20" s="23">
        <f t="shared" si="194"/>
        <v>0.41499999999999959</v>
      </c>
      <c r="KA20" s="23">
        <f t="shared" si="195"/>
        <v>0.34299999999999953</v>
      </c>
      <c r="KB20" s="23">
        <f t="shared" si="196"/>
        <v>0.47999999999999954</v>
      </c>
      <c r="KC20" s="23">
        <f t="shared" si="197"/>
        <v>0.46399999999999952</v>
      </c>
      <c r="KD20" s="23">
        <f t="shared" si="198"/>
        <v>0.10999999999999943</v>
      </c>
      <c r="KE20" s="23">
        <f t="shared" si="199"/>
        <v>9.0999999999999304E-2</v>
      </c>
      <c r="KF20" s="23">
        <f t="shared" si="200"/>
        <v>0.19700000000000006</v>
      </c>
      <c r="KG20" s="23">
        <f t="shared" si="201"/>
        <v>6.899999999999995E-2</v>
      </c>
      <c r="KH20" s="23">
        <f t="shared" si="202"/>
        <v>5.2999999999999936E-2</v>
      </c>
      <c r="KI20" s="23">
        <f t="shared" si="203"/>
        <v>8.0000000000000071E-2</v>
      </c>
      <c r="KJ20" s="23">
        <f t="shared" si="204"/>
        <v>0.24500000000000011</v>
      </c>
      <c r="KK20" s="23">
        <f t="shared" si="205"/>
        <v>0.25099999999999945</v>
      </c>
      <c r="KL20" s="23">
        <f t="shared" si="206"/>
        <v>5.9999999999999609E-2</v>
      </c>
      <c r="KM20" s="23">
        <f t="shared" si="207"/>
        <v>0.46799999999999953</v>
      </c>
      <c r="KN20" s="23">
        <f t="shared" si="208"/>
        <v>0.34999999999999964</v>
      </c>
      <c r="KO20" s="23">
        <f t="shared" si="209"/>
        <v>0.35400000000000009</v>
      </c>
      <c r="KP20" s="23">
        <f t="shared" si="210"/>
        <v>3.0999999999999694E-2</v>
      </c>
      <c r="KQ20" s="23">
        <f t="shared" si="211"/>
        <v>0.15700000000000003</v>
      </c>
      <c r="KR20" s="23">
        <f t="shared" si="212"/>
        <v>0.21200000000000063</v>
      </c>
      <c r="KS20" s="23">
        <f t="shared" si="213"/>
        <v>0.35700000000000021</v>
      </c>
      <c r="KT20" s="23">
        <f t="shared" si="214"/>
        <v>0.36600000000000055</v>
      </c>
      <c r="KU20" s="23">
        <f t="shared" si="215"/>
        <v>0.25700000000000056</v>
      </c>
      <c r="KV20" s="23">
        <f t="shared" si="216"/>
        <v>0.23099999999999987</v>
      </c>
      <c r="KW20" s="23">
        <f t="shared" si="217"/>
        <v>9.6999999999999531E-2</v>
      </c>
      <c r="KX20" s="23">
        <f t="shared" si="218"/>
        <v>9.2000000000000526E-2</v>
      </c>
      <c r="KY20" s="23">
        <f t="shared" si="219"/>
        <v>0.27700000000000014</v>
      </c>
      <c r="KZ20" s="23">
        <f t="shared" si="220"/>
        <v>0.42400000000000038</v>
      </c>
      <c r="LA20" s="23">
        <f t="shared" si="221"/>
        <v>0.37100000000000044</v>
      </c>
      <c r="LB20" s="23">
        <f t="shared" si="222"/>
        <v>4.4999999999999929E-2</v>
      </c>
      <c r="LC20" s="23">
        <f t="shared" si="223"/>
        <v>8.9999999999999858E-2</v>
      </c>
      <c r="LD20" s="23">
        <f t="shared" si="224"/>
        <v>5.200000000000049E-2</v>
      </c>
      <c r="LE20" s="23">
        <f t="shared" si="225"/>
        <v>0.31700000000000017</v>
      </c>
      <c r="LF20" s="23">
        <f t="shared" si="226"/>
        <v>0.47599999999999953</v>
      </c>
      <c r="LG20" s="23">
        <f t="shared" si="227"/>
        <v>0.30399999999999938</v>
      </c>
      <c r="LH20" s="23">
        <f t="shared" si="228"/>
        <v>0.58981899999999987</v>
      </c>
      <c r="LI20" s="23">
        <f t="shared" si="229"/>
        <v>0.22476699999999994</v>
      </c>
      <c r="LJ20" s="23">
        <f t="shared" si="230"/>
        <v>0.37700200000000006</v>
      </c>
      <c r="LK20" s="23">
        <f t="shared" si="231"/>
        <v>0.24936299999999978</v>
      </c>
      <c r="LL20" s="23">
        <f t="shared" si="232"/>
        <v>0.14099299999999992</v>
      </c>
      <c r="LM20" s="23">
        <f t="shared" si="232"/>
        <v>0.27157100000000067</v>
      </c>
    </row>
    <row r="21" spans="1:325">
      <c r="A21" s="1">
        <f t="shared" si="236"/>
        <v>19</v>
      </c>
      <c r="B21" s="2"/>
      <c r="C21" s="4">
        <v>16</v>
      </c>
      <c r="D21" s="4">
        <f t="shared" si="233"/>
        <v>1016</v>
      </c>
      <c r="E21" s="4" t="s">
        <v>184</v>
      </c>
      <c r="F21" s="4">
        <v>1</v>
      </c>
      <c r="G21" s="4" t="s">
        <v>13</v>
      </c>
      <c r="H21" s="4" t="s">
        <v>19</v>
      </c>
      <c r="I21" s="4"/>
      <c r="J21" s="5">
        <v>87.7</v>
      </c>
      <c r="K21" s="67">
        <v>0.19600000000000001</v>
      </c>
      <c r="L21" s="103">
        <v>5.1009999999999991</v>
      </c>
      <c r="M21" s="7" t="s">
        <v>415</v>
      </c>
      <c r="N21" s="3" t="s">
        <v>227</v>
      </c>
      <c r="O21" s="6">
        <v>5.4820000000000002</v>
      </c>
      <c r="P21" s="6">
        <v>5.4260000000000002</v>
      </c>
      <c r="Q21" s="6">
        <v>5.6449999999999996</v>
      </c>
      <c r="R21" s="58"/>
      <c r="S21" s="6">
        <v>5.3440000000000003</v>
      </c>
      <c r="T21" s="58"/>
      <c r="U21" s="6">
        <v>5.1959999999999997</v>
      </c>
      <c r="V21" s="58"/>
      <c r="W21" s="58"/>
      <c r="X21" s="58"/>
      <c r="Y21" s="6">
        <v>5.1879999999999997</v>
      </c>
      <c r="Z21" s="6">
        <v>5.2690000000000001</v>
      </c>
      <c r="AA21" s="6">
        <v>5.2160000000000002</v>
      </c>
      <c r="AB21" s="6">
        <v>4.9640000000000004</v>
      </c>
      <c r="AC21" s="6">
        <v>4.9939999999999998</v>
      </c>
      <c r="AD21" s="23">
        <v>5.0289999999999999</v>
      </c>
      <c r="AE21" s="23">
        <f t="shared" si="234"/>
        <v>5.0114999999999998</v>
      </c>
      <c r="AF21" s="107">
        <v>4.3840000000000003</v>
      </c>
      <c r="AG21" s="107">
        <v>4.4290000000000003</v>
      </c>
      <c r="AH21" s="107">
        <v>4.5259999999999998</v>
      </c>
      <c r="AI21" s="107">
        <v>4.665</v>
      </c>
      <c r="AJ21" s="107">
        <v>4.758</v>
      </c>
      <c r="AK21" s="107">
        <v>4.6050000000000004</v>
      </c>
      <c r="AL21" s="107">
        <v>4.6180000000000003</v>
      </c>
      <c r="AM21" s="107">
        <v>4.9539999999999997</v>
      </c>
      <c r="AN21" s="107">
        <v>4.976</v>
      </c>
      <c r="AO21" s="107">
        <v>4.8739999999999997</v>
      </c>
      <c r="AP21" s="107">
        <v>5.0750000000000002</v>
      </c>
      <c r="AQ21" s="107">
        <v>5.0730000000000004</v>
      </c>
      <c r="AR21" s="107">
        <v>5.0960000000000001</v>
      </c>
      <c r="AS21" s="107">
        <v>4.8319999999999999</v>
      </c>
      <c r="AT21" s="107">
        <v>4.8259999999999996</v>
      </c>
      <c r="AU21" s="107">
        <v>5.0140000000000002</v>
      </c>
      <c r="AV21" s="107">
        <v>4.6719999999999997</v>
      </c>
      <c r="AW21" s="107">
        <v>4.7450000000000001</v>
      </c>
      <c r="AX21" s="107">
        <v>5.202</v>
      </c>
      <c r="AY21" s="107">
        <v>5.05</v>
      </c>
      <c r="AZ21" s="107">
        <v>5.15</v>
      </c>
      <c r="BA21" s="107">
        <v>5.2140000000000004</v>
      </c>
      <c r="BB21" s="107">
        <v>5.2930000000000001</v>
      </c>
      <c r="BC21" s="107">
        <v>5.3120000000000003</v>
      </c>
      <c r="BD21" s="107">
        <v>5.2370000000000001</v>
      </c>
      <c r="BE21" s="107">
        <v>4.8150000000000004</v>
      </c>
      <c r="BF21" s="107">
        <v>4.9409999999999998</v>
      </c>
      <c r="BG21" s="107">
        <v>5.0919999999999996</v>
      </c>
      <c r="BH21" s="107">
        <v>5.2190000000000003</v>
      </c>
      <c r="BI21" s="107">
        <v>5.3220000000000001</v>
      </c>
      <c r="BJ21" s="107">
        <v>5.2830000000000004</v>
      </c>
      <c r="BK21" s="107">
        <v>5.085</v>
      </c>
      <c r="BL21" s="107">
        <v>5.0330000000000004</v>
      </c>
      <c r="BM21" s="107">
        <v>4.9909999999999997</v>
      </c>
      <c r="BN21" s="107">
        <v>4.7779999999999996</v>
      </c>
      <c r="BO21" s="107">
        <v>4.6100000000000003</v>
      </c>
      <c r="BP21" s="107">
        <v>4.774</v>
      </c>
      <c r="BQ21" s="91">
        <v>4.4055980000000003</v>
      </c>
      <c r="BR21" s="91">
        <v>4.7670409999999999</v>
      </c>
      <c r="BS21" s="91">
        <v>5.2599720000000003</v>
      </c>
      <c r="BT21" s="91">
        <v>4.816268</v>
      </c>
      <c r="BU21" s="91">
        <v>4.8638649999999997</v>
      </c>
      <c r="BV21" s="91">
        <v>5.1368669999999996</v>
      </c>
      <c r="BW21" s="109">
        <v>4.556</v>
      </c>
      <c r="BX21" s="109">
        <v>4.6040000000000001</v>
      </c>
      <c r="BY21" s="109">
        <v>4.7060000000000004</v>
      </c>
      <c r="BZ21" s="109">
        <v>4.8540000000000001</v>
      </c>
      <c r="CA21" s="109">
        <v>4.9589999999999996</v>
      </c>
      <c r="CB21" s="109">
        <v>4.7880000000000003</v>
      </c>
      <c r="CC21" s="109">
        <v>4.8010000000000002</v>
      </c>
      <c r="CD21" s="109">
        <v>5.16</v>
      </c>
      <c r="CE21" s="109">
        <v>5.1929999999999996</v>
      </c>
      <c r="CF21" s="109">
        <v>5.0919999999999996</v>
      </c>
      <c r="CG21" s="109">
        <v>5.2960000000000003</v>
      </c>
      <c r="CH21" s="109">
        <v>5.2919999999999998</v>
      </c>
      <c r="CI21" s="109">
        <v>5.3120000000000003</v>
      </c>
      <c r="CJ21" s="109">
        <v>5.03</v>
      </c>
      <c r="CK21" s="109">
        <v>5.0259999999999998</v>
      </c>
      <c r="CL21" s="109">
        <v>5.2350000000000003</v>
      </c>
      <c r="CM21" s="109">
        <v>4.8780000000000001</v>
      </c>
      <c r="CN21" s="109">
        <v>4.9450000000000003</v>
      </c>
      <c r="CO21" s="109">
        <v>5.4550000000000001</v>
      </c>
      <c r="CP21" s="109">
        <v>5.282</v>
      </c>
      <c r="CQ21" s="109">
        <v>5.3819999999999997</v>
      </c>
      <c r="CR21" s="109">
        <v>5.452</v>
      </c>
      <c r="CS21" s="109">
        <v>5.5350000000000001</v>
      </c>
      <c r="CT21" s="109">
        <v>5.5609999999999999</v>
      </c>
      <c r="CU21" s="109">
        <v>5.4909999999999997</v>
      </c>
      <c r="CV21" s="109">
        <v>4.9610000000000003</v>
      </c>
      <c r="CW21" s="109">
        <v>5.1219999999999999</v>
      </c>
      <c r="CX21" s="109">
        <v>5.26</v>
      </c>
      <c r="CY21" s="109">
        <v>5.4169999999999998</v>
      </c>
      <c r="CZ21" s="109">
        <v>5.5490000000000004</v>
      </c>
      <c r="DA21" s="109">
        <v>5.4820000000000002</v>
      </c>
      <c r="DB21" s="109">
        <v>5.165</v>
      </c>
      <c r="DC21" s="109">
        <v>5.2140000000000004</v>
      </c>
      <c r="DD21" s="109">
        <v>5.17</v>
      </c>
      <c r="DE21" s="109">
        <v>4.9740000000000002</v>
      </c>
      <c r="DF21" s="109">
        <v>4.7960000000000003</v>
      </c>
      <c r="DG21" s="109">
        <v>4.9710000000000001</v>
      </c>
      <c r="DH21" s="119">
        <v>4.6585419999999997</v>
      </c>
      <c r="DI21" s="119">
        <v>5.0144450000000003</v>
      </c>
      <c r="DJ21" s="119">
        <v>5.4565460000000003</v>
      </c>
      <c r="DK21" s="119">
        <v>5.069121</v>
      </c>
      <c r="DL21" s="119">
        <v>5.110671</v>
      </c>
      <c r="DM21" s="119">
        <v>5.3357599999999996</v>
      </c>
      <c r="DO21" s="23">
        <f t="shared" si="235"/>
        <v>0.38100000000000112</v>
      </c>
      <c r="DP21" s="23">
        <f t="shared" si="29"/>
        <v>0.32500000000000107</v>
      </c>
      <c r="DQ21" s="23">
        <f t="shared" si="30"/>
        <v>0.54400000000000048</v>
      </c>
      <c r="DR21" s="23" t="str">
        <f t="shared" si="31"/>
        <v/>
      </c>
      <c r="DS21" s="23">
        <f t="shared" si="32"/>
        <v>0.24300000000000122</v>
      </c>
      <c r="DT21" s="23" t="str">
        <f t="shared" si="33"/>
        <v/>
      </c>
      <c r="DU21" s="23">
        <f t="shared" si="34"/>
        <v>9.5000000000000639E-2</v>
      </c>
      <c r="DV21" s="23" t="str">
        <f t="shared" si="35"/>
        <v/>
      </c>
      <c r="DW21" s="23" t="str">
        <f t="shared" si="36"/>
        <v/>
      </c>
      <c r="DX21" s="23" t="str">
        <f t="shared" si="37"/>
        <v/>
      </c>
      <c r="DY21" s="23">
        <f t="shared" si="38"/>
        <v>8.7000000000000632E-2</v>
      </c>
      <c r="DZ21" s="23">
        <f t="shared" si="39"/>
        <v>0.16800000000000104</v>
      </c>
      <c r="EA21" s="23">
        <f t="shared" si="40"/>
        <v>0.1150000000000011</v>
      </c>
      <c r="EB21" s="23">
        <f t="shared" si="41"/>
        <v>-0.13699999999999868</v>
      </c>
      <c r="EC21" s="23">
        <f t="shared" si="42"/>
        <v>-0.10699999999999932</v>
      </c>
      <c r="ED21" s="23">
        <f t="shared" si="43"/>
        <v>-7.1999999999999176E-2</v>
      </c>
      <c r="EE21" s="23">
        <f t="shared" si="44"/>
        <v>-8.9499999999999247E-2</v>
      </c>
      <c r="EF21" s="23">
        <f t="shared" si="45"/>
        <v>-0.71699999999999875</v>
      </c>
      <c r="EG21" s="23">
        <f t="shared" si="46"/>
        <v>-0.67199999999999882</v>
      </c>
      <c r="EH21" s="23">
        <f t="shared" si="47"/>
        <v>-0.57499999999999929</v>
      </c>
      <c r="EI21" s="23">
        <f t="shared" si="48"/>
        <v>-0.43599999999999905</v>
      </c>
      <c r="EJ21" s="23">
        <f t="shared" si="49"/>
        <v>-0.34299999999999908</v>
      </c>
      <c r="EK21" s="23">
        <f t="shared" si="50"/>
        <v>-0.49599999999999866</v>
      </c>
      <c r="EL21" s="23">
        <f t="shared" si="51"/>
        <v>-0.48299999999999876</v>
      </c>
      <c r="EM21" s="23">
        <f t="shared" si="52"/>
        <v>-0.14699999999999935</v>
      </c>
      <c r="EN21" s="23">
        <f t="shared" si="53"/>
        <v>-0.12499999999999911</v>
      </c>
      <c r="EO21" s="23">
        <f t="shared" si="54"/>
        <v>-0.22699999999999942</v>
      </c>
      <c r="EP21" s="23">
        <f t="shared" si="55"/>
        <v>-2.5999999999998913E-2</v>
      </c>
      <c r="EQ21" s="23">
        <f t="shared" si="56"/>
        <v>-2.7999999999998693E-2</v>
      </c>
      <c r="ER21" s="23">
        <f t="shared" si="57"/>
        <v>-4.9999999999990052E-3</v>
      </c>
      <c r="ES21" s="23">
        <f t="shared" si="58"/>
        <v>-0.26899999999999924</v>
      </c>
      <c r="ET21" s="23">
        <f t="shared" si="59"/>
        <v>-0.27499999999999947</v>
      </c>
      <c r="EU21" s="23">
        <f t="shared" si="60"/>
        <v>-8.6999999999998856E-2</v>
      </c>
      <c r="EV21" s="23">
        <f t="shared" si="61"/>
        <v>-0.42899999999999938</v>
      </c>
      <c r="EW21" s="23">
        <f t="shared" si="62"/>
        <v>-0.35599999999999898</v>
      </c>
      <c r="EX21" s="23">
        <f t="shared" si="63"/>
        <v>0.10100000000000087</v>
      </c>
      <c r="EY21" s="23">
        <f t="shared" si="64"/>
        <v>-5.0999999999999268E-2</v>
      </c>
      <c r="EZ21" s="23">
        <f t="shared" si="65"/>
        <v>4.9000000000001265E-2</v>
      </c>
      <c r="FA21" s="23">
        <f t="shared" si="66"/>
        <v>0.11300000000000132</v>
      </c>
      <c r="FB21" s="23">
        <f t="shared" si="67"/>
        <v>0.19200000000000106</v>
      </c>
      <c r="FC21" s="23">
        <f t="shared" si="68"/>
        <v>0.21100000000000119</v>
      </c>
      <c r="FD21" s="23">
        <f t="shared" si="69"/>
        <v>0.13600000000000101</v>
      </c>
      <c r="FE21" s="23">
        <f t="shared" si="70"/>
        <v>-0.2859999999999987</v>
      </c>
      <c r="FF21" s="23">
        <f t="shared" si="71"/>
        <v>-0.15999999999999925</v>
      </c>
      <c r="FG21" s="23">
        <f t="shared" si="72"/>
        <v>-8.9999999999994529E-3</v>
      </c>
      <c r="FH21" s="23">
        <f t="shared" si="73"/>
        <v>0.11800000000000122</v>
      </c>
      <c r="FI21" s="23">
        <f t="shared" si="74"/>
        <v>0.22100000000000097</v>
      </c>
      <c r="FJ21" s="23">
        <f t="shared" si="75"/>
        <v>0.18200000000000127</v>
      </c>
      <c r="FK21" s="23">
        <f t="shared" si="76"/>
        <v>-1.5999999999999126E-2</v>
      </c>
      <c r="FL21" s="23">
        <f t="shared" si="77"/>
        <v>-6.7999999999998728E-2</v>
      </c>
      <c r="FM21" s="23">
        <f t="shared" si="78"/>
        <v>-0.10999999999999943</v>
      </c>
      <c r="FN21" s="23">
        <f t="shared" si="79"/>
        <v>-0.32299999999999951</v>
      </c>
      <c r="FO21" s="23">
        <f t="shared" si="80"/>
        <v>-0.49099999999999877</v>
      </c>
      <c r="FP21" s="23">
        <f t="shared" si="81"/>
        <v>-0.32699999999999907</v>
      </c>
      <c r="FQ21" s="23">
        <f t="shared" si="82"/>
        <v>-0.69540199999999874</v>
      </c>
      <c r="FR21" s="23">
        <f t="shared" si="83"/>
        <v>-0.33395899999999923</v>
      </c>
      <c r="FS21" s="23">
        <f t="shared" si="84"/>
        <v>0.15897200000000122</v>
      </c>
      <c r="FT21" s="23">
        <f t="shared" si="85"/>
        <v>-0.2847319999999991</v>
      </c>
      <c r="FU21" s="23">
        <f t="shared" si="86"/>
        <v>-0.23713499999999943</v>
      </c>
      <c r="FV21" s="23">
        <f t="shared" si="87"/>
        <v>3.5867000000000537E-2</v>
      </c>
      <c r="FW21" s="23">
        <f t="shared" si="88"/>
        <v>-0.54499999999999904</v>
      </c>
      <c r="FX21" s="23">
        <f t="shared" si="89"/>
        <v>-0.496999999999999</v>
      </c>
      <c r="FY21" s="23">
        <f t="shared" si="90"/>
        <v>-0.39499999999999869</v>
      </c>
      <c r="FZ21" s="23">
        <f t="shared" si="91"/>
        <v>-0.246999999999999</v>
      </c>
      <c r="GA21" s="23">
        <f t="shared" si="92"/>
        <v>-0.14199999999999946</v>
      </c>
      <c r="GB21" s="23">
        <f t="shared" si="93"/>
        <v>-0.31299999999999883</v>
      </c>
      <c r="GC21" s="23">
        <f t="shared" si="94"/>
        <v>-0.29999999999999893</v>
      </c>
      <c r="GD21" s="23">
        <f t="shared" si="95"/>
        <v>5.9000000000001052E-2</v>
      </c>
      <c r="GE21" s="23">
        <f t="shared" si="96"/>
        <v>9.2000000000000526E-2</v>
      </c>
      <c r="GF21" s="23">
        <f t="shared" si="97"/>
        <v>-8.9999999999994529E-3</v>
      </c>
      <c r="GG21" s="23">
        <f t="shared" si="98"/>
        <v>0.19500000000000117</v>
      </c>
      <c r="GH21" s="23">
        <f t="shared" si="99"/>
        <v>0.19100000000000072</v>
      </c>
      <c r="GI21" s="23">
        <f t="shared" si="100"/>
        <v>0.21100000000000119</v>
      </c>
      <c r="GJ21" s="23">
        <f t="shared" si="101"/>
        <v>-7.0999999999998842E-2</v>
      </c>
      <c r="GK21" s="23">
        <f t="shared" si="102"/>
        <v>-7.4999999999999289E-2</v>
      </c>
      <c r="GL21" s="23">
        <f t="shared" si="103"/>
        <v>0.13400000000000123</v>
      </c>
      <c r="GM21" s="23">
        <f t="shared" si="104"/>
        <v>-0.22299999999999898</v>
      </c>
      <c r="GN21" s="23">
        <f t="shared" si="105"/>
        <v>-0.15599999999999881</v>
      </c>
      <c r="GO21" s="23">
        <f t="shared" si="106"/>
        <v>0.35400000000000098</v>
      </c>
      <c r="GP21" s="23">
        <f t="shared" si="107"/>
        <v>0.18100000000000094</v>
      </c>
      <c r="GQ21" s="23">
        <f t="shared" si="108"/>
        <v>0.28100000000000058</v>
      </c>
      <c r="GR21" s="23">
        <f t="shared" si="109"/>
        <v>0.35100000000000087</v>
      </c>
      <c r="GS21" s="23">
        <f t="shared" si="110"/>
        <v>0.43400000000000105</v>
      </c>
      <c r="GT21" s="23">
        <f t="shared" si="111"/>
        <v>0.46000000000000085</v>
      </c>
      <c r="GU21" s="23">
        <f t="shared" si="112"/>
        <v>0.39000000000000057</v>
      </c>
      <c r="GV21" s="23">
        <f t="shared" si="113"/>
        <v>-0.13999999999999879</v>
      </c>
      <c r="GW21" s="23">
        <f t="shared" si="114"/>
        <v>2.1000000000000796E-2</v>
      </c>
      <c r="GX21" s="23">
        <f t="shared" si="115"/>
        <v>0.1590000000000007</v>
      </c>
      <c r="GY21" s="23">
        <f t="shared" si="116"/>
        <v>0.31600000000000072</v>
      </c>
      <c r="GZ21" s="23">
        <f t="shared" si="117"/>
        <v>0.44800000000000129</v>
      </c>
      <c r="HA21" s="23">
        <f t="shared" si="118"/>
        <v>0.38100000000000112</v>
      </c>
      <c r="HB21" s="23">
        <f t="shared" si="119"/>
        <v>6.4000000000000945E-2</v>
      </c>
      <c r="HC21" s="23">
        <f t="shared" si="120"/>
        <v>0.11300000000000132</v>
      </c>
      <c r="HD21" s="23">
        <f t="shared" si="121"/>
        <v>6.9000000000000838E-2</v>
      </c>
      <c r="HE21" s="23">
        <f t="shared" si="122"/>
        <v>-0.12699999999999889</v>
      </c>
      <c r="HF21" s="23">
        <f t="shared" si="123"/>
        <v>-0.30499999999999883</v>
      </c>
      <c r="HG21" s="23">
        <f t="shared" si="124"/>
        <v>-0.12999999999999901</v>
      </c>
      <c r="HH21" s="23">
        <f t="shared" si="125"/>
        <v>-0.44245799999999935</v>
      </c>
      <c r="HI21" s="23">
        <f t="shared" si="126"/>
        <v>-8.6554999999998827E-2</v>
      </c>
      <c r="HJ21" s="23">
        <f t="shared" si="127"/>
        <v>0.35554600000000125</v>
      </c>
      <c r="HK21" s="23">
        <f t="shared" si="128"/>
        <v>-3.1878999999999102E-2</v>
      </c>
      <c r="HL21" s="23">
        <f t="shared" si="129"/>
        <v>9.6710000000008733E-3</v>
      </c>
      <c r="HM21" s="23">
        <f t="shared" si="130"/>
        <v>0.23476000000000052</v>
      </c>
      <c r="HO21" s="23">
        <f t="shared" si="131"/>
        <v>0.38100000000000112</v>
      </c>
      <c r="HP21" s="23">
        <f t="shared" si="132"/>
        <v>0.32500000000000107</v>
      </c>
      <c r="HQ21" s="23">
        <f t="shared" si="133"/>
        <v>0.54400000000000048</v>
      </c>
      <c r="HR21" s="23" t="str">
        <f t="shared" si="134"/>
        <v/>
      </c>
      <c r="HS21" s="23">
        <f t="shared" si="135"/>
        <v>0.24300000000000122</v>
      </c>
      <c r="HT21" s="23" t="str">
        <f t="shared" si="136"/>
        <v/>
      </c>
      <c r="HU21" s="23">
        <f t="shared" si="137"/>
        <v>9.5000000000000639E-2</v>
      </c>
      <c r="HV21" s="23" t="str">
        <f t="shared" si="138"/>
        <v/>
      </c>
      <c r="HW21" s="23" t="str">
        <f t="shared" si="139"/>
        <v/>
      </c>
      <c r="HX21" s="23" t="str">
        <f t="shared" si="140"/>
        <v/>
      </c>
      <c r="HY21" s="23">
        <f t="shared" si="141"/>
        <v>8.7000000000000632E-2</v>
      </c>
      <c r="HZ21" s="23">
        <f t="shared" si="142"/>
        <v>0.16800000000000104</v>
      </c>
      <c r="IA21" s="23">
        <f t="shared" si="143"/>
        <v>0.1150000000000011</v>
      </c>
      <c r="IB21" s="23">
        <f t="shared" si="144"/>
        <v>0.13699999999999868</v>
      </c>
      <c r="IC21" s="23">
        <f t="shared" si="145"/>
        <v>0.10699999999999932</v>
      </c>
      <c r="ID21" s="23">
        <f t="shared" si="146"/>
        <v>7.1999999999999176E-2</v>
      </c>
      <c r="IE21" s="23">
        <f t="shared" si="147"/>
        <v>8.9499999999999247E-2</v>
      </c>
      <c r="IF21" s="23">
        <f t="shared" si="148"/>
        <v>0.71699999999999875</v>
      </c>
      <c r="IG21" s="23">
        <f t="shared" si="149"/>
        <v>0.67199999999999882</v>
      </c>
      <c r="IH21" s="23">
        <f t="shared" si="150"/>
        <v>0.57499999999999929</v>
      </c>
      <c r="II21" s="23">
        <f t="shared" si="151"/>
        <v>0.43599999999999905</v>
      </c>
      <c r="IJ21" s="23">
        <f t="shared" si="152"/>
        <v>0.34299999999999908</v>
      </c>
      <c r="IK21" s="23">
        <f t="shared" si="153"/>
        <v>0.49599999999999866</v>
      </c>
      <c r="IL21" s="23">
        <f t="shared" si="154"/>
        <v>0.48299999999999876</v>
      </c>
      <c r="IM21" s="23">
        <f t="shared" si="155"/>
        <v>0.14699999999999935</v>
      </c>
      <c r="IN21" s="23">
        <f t="shared" si="156"/>
        <v>0.12499999999999911</v>
      </c>
      <c r="IO21" s="23">
        <f t="shared" si="157"/>
        <v>0.22699999999999942</v>
      </c>
      <c r="IP21" s="23">
        <f t="shared" si="158"/>
        <v>2.5999999999998913E-2</v>
      </c>
      <c r="IQ21" s="23">
        <f t="shared" si="159"/>
        <v>2.7999999999998693E-2</v>
      </c>
      <c r="IR21" s="23">
        <f t="shared" si="160"/>
        <v>4.9999999999990052E-3</v>
      </c>
      <c r="IS21" s="23">
        <f t="shared" si="161"/>
        <v>0.26899999999999924</v>
      </c>
      <c r="IT21" s="23">
        <f t="shared" si="162"/>
        <v>0.27499999999999947</v>
      </c>
      <c r="IU21" s="23">
        <f t="shared" si="163"/>
        <v>8.6999999999998856E-2</v>
      </c>
      <c r="IV21" s="23">
        <f t="shared" si="164"/>
        <v>0.42899999999999938</v>
      </c>
      <c r="IW21" s="23">
        <f t="shared" si="165"/>
        <v>0.35599999999999898</v>
      </c>
      <c r="IX21" s="23">
        <f t="shared" si="166"/>
        <v>0.10100000000000087</v>
      </c>
      <c r="IY21" s="23">
        <f t="shared" si="167"/>
        <v>5.0999999999999268E-2</v>
      </c>
      <c r="IZ21" s="23">
        <f t="shared" si="168"/>
        <v>4.9000000000001265E-2</v>
      </c>
      <c r="JA21" s="23">
        <f t="shared" si="169"/>
        <v>0.11300000000000132</v>
      </c>
      <c r="JB21" s="23">
        <f t="shared" si="170"/>
        <v>0.19200000000000106</v>
      </c>
      <c r="JC21" s="23">
        <f t="shared" si="171"/>
        <v>0.21100000000000119</v>
      </c>
      <c r="JD21" s="23">
        <f t="shared" si="172"/>
        <v>0.13600000000000101</v>
      </c>
      <c r="JE21" s="23">
        <f t="shared" si="173"/>
        <v>0.2859999999999987</v>
      </c>
      <c r="JF21" s="23">
        <f t="shared" si="174"/>
        <v>0.15999999999999925</v>
      </c>
      <c r="JG21" s="23">
        <f t="shared" si="175"/>
        <v>8.9999999999994529E-3</v>
      </c>
      <c r="JH21" s="23">
        <f t="shared" si="176"/>
        <v>0.11800000000000122</v>
      </c>
      <c r="JI21" s="23">
        <f t="shared" si="177"/>
        <v>0.22100000000000097</v>
      </c>
      <c r="JJ21" s="23">
        <f t="shared" si="178"/>
        <v>0.18200000000000127</v>
      </c>
      <c r="JK21" s="23">
        <f t="shared" si="179"/>
        <v>1.5999999999999126E-2</v>
      </c>
      <c r="JL21" s="23">
        <f t="shared" si="180"/>
        <v>6.7999999999998728E-2</v>
      </c>
      <c r="JM21" s="23">
        <f t="shared" si="181"/>
        <v>0.10999999999999943</v>
      </c>
      <c r="JN21" s="23">
        <f t="shared" si="182"/>
        <v>0.32299999999999951</v>
      </c>
      <c r="JO21" s="23">
        <f t="shared" si="183"/>
        <v>0.49099999999999877</v>
      </c>
      <c r="JP21" s="23">
        <f t="shared" si="184"/>
        <v>0.32699999999999907</v>
      </c>
      <c r="JQ21" s="23">
        <f t="shared" si="185"/>
        <v>0.69540199999999874</v>
      </c>
      <c r="JR21" s="23">
        <f t="shared" si="186"/>
        <v>0.33395899999999923</v>
      </c>
      <c r="JS21" s="23">
        <f t="shared" si="187"/>
        <v>0.15897200000000122</v>
      </c>
      <c r="JT21" s="23">
        <f t="shared" si="188"/>
        <v>0.2847319999999991</v>
      </c>
      <c r="JU21" s="23">
        <f t="shared" si="189"/>
        <v>0.23713499999999943</v>
      </c>
      <c r="JV21" s="23">
        <f t="shared" si="190"/>
        <v>3.5867000000000537E-2</v>
      </c>
      <c r="JW21" s="23">
        <f t="shared" si="191"/>
        <v>0.54499999999999904</v>
      </c>
      <c r="JX21" s="23">
        <f t="shared" si="192"/>
        <v>0.496999999999999</v>
      </c>
      <c r="JY21" s="23">
        <f t="shared" si="193"/>
        <v>0.39499999999999869</v>
      </c>
      <c r="JZ21" s="23">
        <f t="shared" si="194"/>
        <v>0.246999999999999</v>
      </c>
      <c r="KA21" s="23">
        <f t="shared" si="195"/>
        <v>0.14199999999999946</v>
      </c>
      <c r="KB21" s="23">
        <f t="shared" si="196"/>
        <v>0.31299999999999883</v>
      </c>
      <c r="KC21" s="23">
        <f t="shared" si="197"/>
        <v>0.29999999999999893</v>
      </c>
      <c r="KD21" s="23">
        <f t="shared" si="198"/>
        <v>5.9000000000001052E-2</v>
      </c>
      <c r="KE21" s="23">
        <f t="shared" si="199"/>
        <v>9.2000000000000526E-2</v>
      </c>
      <c r="KF21" s="23">
        <f t="shared" si="200"/>
        <v>8.9999999999994529E-3</v>
      </c>
      <c r="KG21" s="23">
        <f t="shared" si="201"/>
        <v>0.19500000000000117</v>
      </c>
      <c r="KH21" s="23">
        <f t="shared" si="202"/>
        <v>0.19100000000000072</v>
      </c>
      <c r="KI21" s="23">
        <f t="shared" si="203"/>
        <v>0.21100000000000119</v>
      </c>
      <c r="KJ21" s="23">
        <f t="shared" si="204"/>
        <v>7.0999999999998842E-2</v>
      </c>
      <c r="KK21" s="23">
        <f t="shared" si="205"/>
        <v>7.4999999999999289E-2</v>
      </c>
      <c r="KL21" s="23">
        <f t="shared" si="206"/>
        <v>0.13400000000000123</v>
      </c>
      <c r="KM21" s="23">
        <f t="shared" si="207"/>
        <v>0.22299999999999898</v>
      </c>
      <c r="KN21" s="23">
        <f t="shared" si="208"/>
        <v>0.15599999999999881</v>
      </c>
      <c r="KO21" s="23">
        <f t="shared" si="209"/>
        <v>0.35400000000000098</v>
      </c>
      <c r="KP21" s="23">
        <f t="shared" si="210"/>
        <v>0.18100000000000094</v>
      </c>
      <c r="KQ21" s="23">
        <f t="shared" si="211"/>
        <v>0.28100000000000058</v>
      </c>
      <c r="KR21" s="23">
        <f t="shared" si="212"/>
        <v>0.35100000000000087</v>
      </c>
      <c r="KS21" s="23">
        <f t="shared" si="213"/>
        <v>0.43400000000000105</v>
      </c>
      <c r="KT21" s="23">
        <f t="shared" si="214"/>
        <v>0.46000000000000085</v>
      </c>
      <c r="KU21" s="23">
        <f t="shared" si="215"/>
        <v>0.39000000000000057</v>
      </c>
      <c r="KV21" s="23">
        <f t="shared" si="216"/>
        <v>0.13999999999999879</v>
      </c>
      <c r="KW21" s="23">
        <f t="shared" si="217"/>
        <v>2.1000000000000796E-2</v>
      </c>
      <c r="KX21" s="23">
        <f t="shared" si="218"/>
        <v>0.1590000000000007</v>
      </c>
      <c r="KY21" s="23">
        <f t="shared" si="219"/>
        <v>0.31600000000000072</v>
      </c>
      <c r="KZ21" s="23">
        <f t="shared" si="220"/>
        <v>0.44800000000000129</v>
      </c>
      <c r="LA21" s="23">
        <f t="shared" si="221"/>
        <v>0.38100000000000112</v>
      </c>
      <c r="LB21" s="23">
        <f t="shared" si="222"/>
        <v>6.4000000000000945E-2</v>
      </c>
      <c r="LC21" s="23">
        <f t="shared" si="223"/>
        <v>0.11300000000000132</v>
      </c>
      <c r="LD21" s="23">
        <f t="shared" si="224"/>
        <v>6.9000000000000838E-2</v>
      </c>
      <c r="LE21" s="23">
        <f t="shared" si="225"/>
        <v>0.12699999999999889</v>
      </c>
      <c r="LF21" s="23">
        <f t="shared" si="226"/>
        <v>0.30499999999999883</v>
      </c>
      <c r="LG21" s="23">
        <f t="shared" si="227"/>
        <v>0.12999999999999901</v>
      </c>
      <c r="LH21" s="23">
        <f t="shared" si="228"/>
        <v>0.44245799999999935</v>
      </c>
      <c r="LI21" s="23">
        <f t="shared" si="229"/>
        <v>8.6554999999998827E-2</v>
      </c>
      <c r="LJ21" s="23">
        <f t="shared" si="230"/>
        <v>0.35554600000000125</v>
      </c>
      <c r="LK21" s="23">
        <f t="shared" si="231"/>
        <v>3.1878999999999102E-2</v>
      </c>
      <c r="LL21" s="23">
        <f t="shared" si="232"/>
        <v>9.6710000000008733E-3</v>
      </c>
      <c r="LM21" s="23">
        <f t="shared" si="232"/>
        <v>0.23476000000000052</v>
      </c>
    </row>
    <row r="22" spans="1:325">
      <c r="A22" s="1">
        <f t="shared" si="236"/>
        <v>20</v>
      </c>
      <c r="B22" s="2"/>
      <c r="C22" s="4">
        <v>16</v>
      </c>
      <c r="D22" s="4">
        <f t="shared" si="233"/>
        <v>1016</v>
      </c>
      <c r="E22" s="4" t="s">
        <v>183</v>
      </c>
      <c r="F22" s="4">
        <v>1</v>
      </c>
      <c r="G22" s="4" t="s">
        <v>13</v>
      </c>
      <c r="H22" s="4" t="s">
        <v>19</v>
      </c>
      <c r="I22" s="4"/>
      <c r="J22" s="5">
        <v>87</v>
      </c>
      <c r="K22" s="67">
        <v>0.85299999999999998</v>
      </c>
      <c r="L22" s="103">
        <v>5.4060000000000006</v>
      </c>
      <c r="M22" s="7" t="s">
        <v>415</v>
      </c>
      <c r="N22" s="3" t="s">
        <v>227</v>
      </c>
      <c r="O22" s="6">
        <v>5.5229999999999997</v>
      </c>
      <c r="P22" s="6">
        <v>5.0780000000000003</v>
      </c>
      <c r="Q22" s="6">
        <v>6.109</v>
      </c>
      <c r="R22" s="58"/>
      <c r="S22" s="6">
        <v>5.734</v>
      </c>
      <c r="T22" s="58"/>
      <c r="U22" s="6">
        <v>5.51</v>
      </c>
      <c r="V22" s="58"/>
      <c r="W22" s="58"/>
      <c r="X22" s="58"/>
      <c r="Y22" s="6">
        <v>5.6909999999999998</v>
      </c>
      <c r="Z22" s="6">
        <v>5.6710000000000003</v>
      </c>
      <c r="AA22" s="6">
        <v>5.585</v>
      </c>
      <c r="AB22" s="6">
        <v>5.4660000000000002</v>
      </c>
      <c r="AC22" s="6">
        <v>5.452</v>
      </c>
      <c r="AD22" s="23">
        <v>5.3849999999999998</v>
      </c>
      <c r="AE22" s="23">
        <f t="shared" si="234"/>
        <v>5.4184999999999999</v>
      </c>
      <c r="AF22" s="107">
        <v>4.92</v>
      </c>
      <c r="AG22" s="107">
        <v>4.9429999999999996</v>
      </c>
      <c r="AH22" s="107">
        <v>5.0250000000000004</v>
      </c>
      <c r="AI22" s="107">
        <v>5.1639999999999997</v>
      </c>
      <c r="AJ22" s="107">
        <v>5.2960000000000003</v>
      </c>
      <c r="AK22" s="107">
        <v>5.0590000000000002</v>
      </c>
      <c r="AL22" s="107">
        <v>5.0789999999999997</v>
      </c>
      <c r="AM22" s="107">
        <v>5.468</v>
      </c>
      <c r="AN22" s="107">
        <v>5.47</v>
      </c>
      <c r="AO22" s="107">
        <v>5.3129999999999997</v>
      </c>
      <c r="AP22" s="107">
        <v>5.5220000000000002</v>
      </c>
      <c r="AQ22" s="107">
        <v>5.5279999999999996</v>
      </c>
      <c r="AR22" s="107">
        <v>5.56</v>
      </c>
      <c r="AS22" s="107">
        <v>5.3559999999999999</v>
      </c>
      <c r="AT22" s="107">
        <v>5.3470000000000004</v>
      </c>
      <c r="AU22" s="107">
        <v>5.4989999999999997</v>
      </c>
      <c r="AV22" s="107">
        <v>5.1340000000000003</v>
      </c>
      <c r="AW22" s="107">
        <v>5.2270000000000003</v>
      </c>
      <c r="AX22" s="107">
        <v>5.8949999999999996</v>
      </c>
      <c r="AY22" s="107">
        <v>5.5510000000000002</v>
      </c>
      <c r="AZ22" s="107">
        <v>5.6509999999999998</v>
      </c>
      <c r="BA22" s="107">
        <v>5.74</v>
      </c>
      <c r="BB22" s="107">
        <v>5.8520000000000003</v>
      </c>
      <c r="BC22" s="107">
        <v>5.8550000000000004</v>
      </c>
      <c r="BD22" s="107">
        <v>5.7480000000000002</v>
      </c>
      <c r="BE22" s="107">
        <v>5.1689999999999996</v>
      </c>
      <c r="BF22" s="107">
        <v>5.4039999999999999</v>
      </c>
      <c r="BG22" s="107">
        <v>5.4820000000000002</v>
      </c>
      <c r="BH22" s="107">
        <v>5.6920000000000002</v>
      </c>
      <c r="BI22" s="107">
        <v>5.9180000000000001</v>
      </c>
      <c r="BJ22" s="107">
        <v>5.78</v>
      </c>
      <c r="BK22" s="107">
        <v>4.9429999999999996</v>
      </c>
      <c r="BL22" s="107">
        <v>5.431</v>
      </c>
      <c r="BM22" s="107">
        <v>5.3789999999999996</v>
      </c>
      <c r="BN22" s="107">
        <v>5.2949999999999999</v>
      </c>
      <c r="BO22" s="107">
        <v>5.1219999999999999</v>
      </c>
      <c r="BP22" s="107">
        <v>5.2809999999999997</v>
      </c>
      <c r="BQ22" s="91">
        <v>4.8443990000000001</v>
      </c>
      <c r="BR22" s="91">
        <v>5.1949589999999999</v>
      </c>
      <c r="BS22" s="91">
        <v>5.9355330000000004</v>
      </c>
      <c r="BT22" s="91">
        <v>5.2329290000000004</v>
      </c>
      <c r="BU22" s="91">
        <v>5.2874160000000003</v>
      </c>
      <c r="BV22" s="91">
        <v>5.8253750000000002</v>
      </c>
      <c r="BW22" s="109">
        <v>5.0010000000000003</v>
      </c>
      <c r="BX22" s="109">
        <v>5.0289999999999999</v>
      </c>
      <c r="BY22" s="109">
        <v>5.1130000000000004</v>
      </c>
      <c r="BZ22" s="109">
        <v>5.2590000000000003</v>
      </c>
      <c r="CA22" s="109">
        <v>5.4</v>
      </c>
      <c r="CB22" s="109">
        <v>5.1589999999999998</v>
      </c>
      <c r="CC22" s="109">
        <v>5.1769999999999996</v>
      </c>
      <c r="CD22" s="109">
        <v>5.5869999999999997</v>
      </c>
      <c r="CE22" s="109">
        <v>5.5960000000000001</v>
      </c>
      <c r="CF22" s="109">
        <v>5.4409999999999998</v>
      </c>
      <c r="CG22" s="109">
        <v>5.6639999999999997</v>
      </c>
      <c r="CH22" s="109">
        <v>5.6719999999999997</v>
      </c>
      <c r="CI22" s="109">
        <v>5.6959999999999997</v>
      </c>
      <c r="CJ22" s="109">
        <v>5.4589999999999996</v>
      </c>
      <c r="CK22" s="109">
        <v>5.4530000000000003</v>
      </c>
      <c r="CL22" s="109">
        <v>5.6349999999999998</v>
      </c>
      <c r="CM22" s="109">
        <v>5.2359999999999998</v>
      </c>
      <c r="CN22" s="109">
        <v>5.3310000000000004</v>
      </c>
      <c r="CO22" s="109">
        <v>6.1070000000000002</v>
      </c>
      <c r="CP22" s="109">
        <v>5.6920000000000002</v>
      </c>
      <c r="CQ22" s="109">
        <v>5.8239999999999998</v>
      </c>
      <c r="CR22" s="109">
        <v>5.9169999999999998</v>
      </c>
      <c r="CS22" s="109">
        <v>6.0529999999999999</v>
      </c>
      <c r="CT22" s="109">
        <v>6.056</v>
      </c>
      <c r="CU22" s="109">
        <v>5.9340000000000002</v>
      </c>
      <c r="CV22" s="109">
        <v>5.2489999999999997</v>
      </c>
      <c r="CW22" s="109">
        <v>5.5119999999999996</v>
      </c>
      <c r="CX22" s="109">
        <v>5.5910000000000002</v>
      </c>
      <c r="CY22" s="109">
        <v>5.8470000000000004</v>
      </c>
      <c r="CZ22" s="109">
        <v>6.1070000000000002</v>
      </c>
      <c r="DA22" s="109">
        <v>5.9359999999999999</v>
      </c>
      <c r="DB22" s="109">
        <v>4.96</v>
      </c>
      <c r="DC22" s="109">
        <v>5.5720000000000001</v>
      </c>
      <c r="DD22" s="109">
        <v>5.5149999999999997</v>
      </c>
      <c r="DE22" s="109">
        <v>5.399</v>
      </c>
      <c r="DF22" s="109">
        <v>5.2160000000000002</v>
      </c>
      <c r="DG22" s="109">
        <v>5.3860000000000001</v>
      </c>
      <c r="DH22" s="119">
        <v>4.9896520000000004</v>
      </c>
      <c r="DI22" s="119">
        <v>5.3487280000000004</v>
      </c>
      <c r="DJ22" s="119">
        <v>6.1004230000000002</v>
      </c>
      <c r="DK22" s="119">
        <v>5.387893</v>
      </c>
      <c r="DL22" s="119">
        <v>5.4435450000000003</v>
      </c>
      <c r="DM22" s="119">
        <v>5.9878280000000004</v>
      </c>
      <c r="DO22" s="23">
        <f t="shared" si="235"/>
        <v>0.1169999999999991</v>
      </c>
      <c r="DP22" s="23">
        <f t="shared" si="29"/>
        <v>-0.32800000000000029</v>
      </c>
      <c r="DQ22" s="23">
        <f t="shared" si="30"/>
        <v>0.7029999999999994</v>
      </c>
      <c r="DR22" s="23" t="str">
        <f t="shared" si="31"/>
        <v/>
      </c>
      <c r="DS22" s="23">
        <f t="shared" si="32"/>
        <v>0.3279999999999994</v>
      </c>
      <c r="DT22" s="23" t="str">
        <f t="shared" si="33"/>
        <v/>
      </c>
      <c r="DU22" s="23">
        <f t="shared" si="34"/>
        <v>0.1039999999999992</v>
      </c>
      <c r="DV22" s="23" t="str">
        <f t="shared" si="35"/>
        <v/>
      </c>
      <c r="DW22" s="23" t="str">
        <f t="shared" si="36"/>
        <v/>
      </c>
      <c r="DX22" s="23" t="str">
        <f t="shared" si="37"/>
        <v/>
      </c>
      <c r="DY22" s="23">
        <f t="shared" si="38"/>
        <v>0.28499999999999925</v>
      </c>
      <c r="DZ22" s="23">
        <f t="shared" si="39"/>
        <v>0.26499999999999968</v>
      </c>
      <c r="EA22" s="23">
        <f t="shared" si="40"/>
        <v>0.17899999999999938</v>
      </c>
      <c r="EB22" s="23">
        <f t="shared" si="41"/>
        <v>5.9999999999999609E-2</v>
      </c>
      <c r="EC22" s="23">
        <f t="shared" si="42"/>
        <v>4.5999999999999375E-2</v>
      </c>
      <c r="ED22" s="23">
        <f t="shared" si="43"/>
        <v>-2.1000000000000796E-2</v>
      </c>
      <c r="EE22" s="23">
        <f t="shared" si="44"/>
        <v>1.2499999999999289E-2</v>
      </c>
      <c r="EF22" s="23">
        <f t="shared" si="45"/>
        <v>-0.48600000000000065</v>
      </c>
      <c r="EG22" s="23">
        <f t="shared" si="46"/>
        <v>-0.46300000000000097</v>
      </c>
      <c r="EH22" s="23">
        <f t="shared" si="47"/>
        <v>-0.38100000000000023</v>
      </c>
      <c r="EI22" s="23">
        <f t="shared" si="48"/>
        <v>-0.24200000000000088</v>
      </c>
      <c r="EJ22" s="23">
        <f t="shared" si="49"/>
        <v>-0.11000000000000032</v>
      </c>
      <c r="EK22" s="23">
        <f t="shared" si="50"/>
        <v>-0.34700000000000042</v>
      </c>
      <c r="EL22" s="23">
        <f t="shared" si="51"/>
        <v>-0.32700000000000085</v>
      </c>
      <c r="EM22" s="23">
        <f t="shared" si="52"/>
        <v>6.1999999999999389E-2</v>
      </c>
      <c r="EN22" s="23">
        <f t="shared" si="53"/>
        <v>6.3999999999999169E-2</v>
      </c>
      <c r="EO22" s="23">
        <f t="shared" si="54"/>
        <v>-9.300000000000086E-2</v>
      </c>
      <c r="EP22" s="23">
        <f t="shared" si="55"/>
        <v>0.11599999999999966</v>
      </c>
      <c r="EQ22" s="23">
        <f t="shared" si="56"/>
        <v>0.121999999999999</v>
      </c>
      <c r="ER22" s="23">
        <f t="shared" si="57"/>
        <v>0.15399999999999903</v>
      </c>
      <c r="ES22" s="23">
        <f t="shared" si="58"/>
        <v>-5.0000000000000711E-2</v>
      </c>
      <c r="ET22" s="23">
        <f t="shared" si="59"/>
        <v>-5.9000000000000163E-2</v>
      </c>
      <c r="EU22" s="23">
        <f t="shared" si="60"/>
        <v>9.2999999999999083E-2</v>
      </c>
      <c r="EV22" s="23">
        <f t="shared" si="61"/>
        <v>-0.27200000000000024</v>
      </c>
      <c r="EW22" s="23">
        <f t="shared" si="62"/>
        <v>-0.17900000000000027</v>
      </c>
      <c r="EX22" s="23">
        <f t="shared" si="63"/>
        <v>0.48899999999999899</v>
      </c>
      <c r="EY22" s="23">
        <f t="shared" si="64"/>
        <v>0.14499999999999957</v>
      </c>
      <c r="EZ22" s="23">
        <f t="shared" si="65"/>
        <v>0.24499999999999922</v>
      </c>
      <c r="FA22" s="23">
        <f t="shared" si="66"/>
        <v>0.33399999999999963</v>
      </c>
      <c r="FB22" s="23">
        <f t="shared" si="67"/>
        <v>0.44599999999999973</v>
      </c>
      <c r="FC22" s="23">
        <f t="shared" si="68"/>
        <v>0.44899999999999984</v>
      </c>
      <c r="FD22" s="23">
        <f t="shared" si="69"/>
        <v>0.34199999999999964</v>
      </c>
      <c r="FE22" s="23">
        <f t="shared" si="70"/>
        <v>-0.23700000000000099</v>
      </c>
      <c r="FF22" s="23">
        <f t="shared" si="71"/>
        <v>-2.0000000000006679E-3</v>
      </c>
      <c r="FG22" s="23">
        <f t="shared" si="72"/>
        <v>7.5999999999999623E-2</v>
      </c>
      <c r="FH22" s="23">
        <f t="shared" si="73"/>
        <v>0.28599999999999959</v>
      </c>
      <c r="FI22" s="23">
        <f t="shared" si="74"/>
        <v>0.51199999999999957</v>
      </c>
      <c r="FJ22" s="23">
        <f t="shared" si="75"/>
        <v>0.37399999999999967</v>
      </c>
      <c r="FK22" s="23">
        <f t="shared" si="76"/>
        <v>-0.46300000000000097</v>
      </c>
      <c r="FL22" s="23">
        <f t="shared" si="77"/>
        <v>2.4999999999999467E-2</v>
      </c>
      <c r="FM22" s="23">
        <f t="shared" si="78"/>
        <v>-2.7000000000001023E-2</v>
      </c>
      <c r="FN22" s="23">
        <f t="shared" si="79"/>
        <v>-0.11100000000000065</v>
      </c>
      <c r="FO22" s="23">
        <f t="shared" si="80"/>
        <v>-0.2840000000000007</v>
      </c>
      <c r="FP22" s="23">
        <f t="shared" si="81"/>
        <v>-0.12500000000000089</v>
      </c>
      <c r="FQ22" s="23">
        <f t="shared" si="82"/>
        <v>-0.56160100000000046</v>
      </c>
      <c r="FR22" s="23">
        <f t="shared" si="83"/>
        <v>-0.2110410000000007</v>
      </c>
      <c r="FS22" s="23">
        <f t="shared" si="84"/>
        <v>0.52953299999999981</v>
      </c>
      <c r="FT22" s="23">
        <f t="shared" si="85"/>
        <v>-0.1730710000000002</v>
      </c>
      <c r="FU22" s="23">
        <f t="shared" si="86"/>
        <v>-0.11858400000000024</v>
      </c>
      <c r="FV22" s="23">
        <f t="shared" si="87"/>
        <v>0.41937499999999961</v>
      </c>
      <c r="FW22" s="23">
        <f t="shared" si="88"/>
        <v>-0.40500000000000025</v>
      </c>
      <c r="FX22" s="23">
        <f t="shared" si="89"/>
        <v>-0.37700000000000067</v>
      </c>
      <c r="FY22" s="23">
        <f t="shared" si="90"/>
        <v>-0.29300000000000015</v>
      </c>
      <c r="FZ22" s="23">
        <f t="shared" si="91"/>
        <v>-0.14700000000000024</v>
      </c>
      <c r="GA22" s="23">
        <f t="shared" si="92"/>
        <v>-6.0000000000002274E-3</v>
      </c>
      <c r="GB22" s="23">
        <f t="shared" si="93"/>
        <v>-0.24700000000000077</v>
      </c>
      <c r="GC22" s="23">
        <f t="shared" si="94"/>
        <v>-0.22900000000000098</v>
      </c>
      <c r="GD22" s="23">
        <f t="shared" si="95"/>
        <v>0.18099999999999916</v>
      </c>
      <c r="GE22" s="23">
        <f t="shared" si="96"/>
        <v>0.1899999999999995</v>
      </c>
      <c r="GF22" s="23">
        <f t="shared" si="97"/>
        <v>3.4999999999999254E-2</v>
      </c>
      <c r="GG22" s="23">
        <f t="shared" si="98"/>
        <v>0.25799999999999912</v>
      </c>
      <c r="GH22" s="23">
        <f t="shared" si="99"/>
        <v>0.26599999999999913</v>
      </c>
      <c r="GI22" s="23">
        <f t="shared" si="100"/>
        <v>0.28999999999999915</v>
      </c>
      <c r="GJ22" s="23">
        <f t="shared" si="101"/>
        <v>5.2999999999999048E-2</v>
      </c>
      <c r="GK22" s="23">
        <f t="shared" si="102"/>
        <v>4.6999999999999709E-2</v>
      </c>
      <c r="GL22" s="23">
        <f t="shared" si="103"/>
        <v>0.2289999999999992</v>
      </c>
      <c r="GM22" s="23">
        <f t="shared" si="104"/>
        <v>-0.17000000000000082</v>
      </c>
      <c r="GN22" s="23">
        <f t="shared" si="105"/>
        <v>-7.5000000000000178E-2</v>
      </c>
      <c r="GO22" s="23">
        <f t="shared" si="106"/>
        <v>0.70099999999999962</v>
      </c>
      <c r="GP22" s="23">
        <f t="shared" si="107"/>
        <v>0.28599999999999959</v>
      </c>
      <c r="GQ22" s="23">
        <f t="shared" si="108"/>
        <v>0.41799999999999926</v>
      </c>
      <c r="GR22" s="23">
        <f t="shared" si="109"/>
        <v>0.51099999999999923</v>
      </c>
      <c r="GS22" s="23">
        <f t="shared" si="110"/>
        <v>0.64699999999999935</v>
      </c>
      <c r="GT22" s="23">
        <f t="shared" si="111"/>
        <v>0.64999999999999947</v>
      </c>
      <c r="GU22" s="23">
        <f t="shared" si="112"/>
        <v>0.52799999999999958</v>
      </c>
      <c r="GV22" s="23">
        <f t="shared" si="113"/>
        <v>-0.15700000000000092</v>
      </c>
      <c r="GW22" s="23">
        <f t="shared" si="114"/>
        <v>0.10599999999999898</v>
      </c>
      <c r="GX22" s="23">
        <f t="shared" si="115"/>
        <v>0.18499999999999961</v>
      </c>
      <c r="GY22" s="23">
        <f t="shared" si="116"/>
        <v>0.44099999999999984</v>
      </c>
      <c r="GZ22" s="23">
        <f t="shared" si="117"/>
        <v>0.70099999999999962</v>
      </c>
      <c r="HA22" s="23">
        <f t="shared" si="118"/>
        <v>0.52999999999999936</v>
      </c>
      <c r="HB22" s="23">
        <f t="shared" si="119"/>
        <v>-0.44600000000000062</v>
      </c>
      <c r="HC22" s="23">
        <f t="shared" si="120"/>
        <v>0.16599999999999948</v>
      </c>
      <c r="HD22" s="23">
        <f t="shared" si="121"/>
        <v>0.1089999999999991</v>
      </c>
      <c r="HE22" s="23">
        <f t="shared" si="122"/>
        <v>-7.0000000000005613E-3</v>
      </c>
      <c r="HF22" s="23">
        <f t="shared" si="123"/>
        <v>-0.19000000000000039</v>
      </c>
      <c r="HG22" s="23">
        <f t="shared" si="124"/>
        <v>-2.0000000000000462E-2</v>
      </c>
      <c r="HH22" s="23">
        <f t="shared" si="125"/>
        <v>-0.41634800000000016</v>
      </c>
      <c r="HI22" s="23">
        <f t="shared" si="126"/>
        <v>-5.7272000000000212E-2</v>
      </c>
      <c r="HJ22" s="23">
        <f t="shared" si="127"/>
        <v>0.69442299999999957</v>
      </c>
      <c r="HK22" s="23">
        <f t="shared" si="128"/>
        <v>-1.8107000000000539E-2</v>
      </c>
      <c r="HL22" s="23">
        <f t="shared" si="129"/>
        <v>3.7544999999999717E-2</v>
      </c>
      <c r="HM22" s="23">
        <f t="shared" si="130"/>
        <v>0.58182799999999979</v>
      </c>
      <c r="HO22" s="23">
        <f t="shared" si="131"/>
        <v>0.1169999999999991</v>
      </c>
      <c r="HP22" s="23">
        <f t="shared" si="132"/>
        <v>0.32800000000000029</v>
      </c>
      <c r="HQ22" s="23">
        <f t="shared" si="133"/>
        <v>0.7029999999999994</v>
      </c>
      <c r="HR22" s="23" t="str">
        <f t="shared" si="134"/>
        <v/>
      </c>
      <c r="HS22" s="23">
        <f t="shared" si="135"/>
        <v>0.3279999999999994</v>
      </c>
      <c r="HT22" s="23" t="str">
        <f t="shared" si="136"/>
        <v/>
      </c>
      <c r="HU22" s="23">
        <f t="shared" si="137"/>
        <v>0.1039999999999992</v>
      </c>
      <c r="HV22" s="23" t="str">
        <f t="shared" si="138"/>
        <v/>
      </c>
      <c r="HW22" s="23" t="str">
        <f t="shared" si="139"/>
        <v/>
      </c>
      <c r="HX22" s="23" t="str">
        <f t="shared" si="140"/>
        <v/>
      </c>
      <c r="HY22" s="23">
        <f t="shared" si="141"/>
        <v>0.28499999999999925</v>
      </c>
      <c r="HZ22" s="23">
        <f t="shared" si="142"/>
        <v>0.26499999999999968</v>
      </c>
      <c r="IA22" s="23">
        <f t="shared" si="143"/>
        <v>0.17899999999999938</v>
      </c>
      <c r="IB22" s="23">
        <f t="shared" si="144"/>
        <v>5.9999999999999609E-2</v>
      </c>
      <c r="IC22" s="23">
        <f t="shared" si="145"/>
        <v>4.5999999999999375E-2</v>
      </c>
      <c r="ID22" s="23">
        <f t="shared" si="146"/>
        <v>2.1000000000000796E-2</v>
      </c>
      <c r="IE22" s="23">
        <f t="shared" si="147"/>
        <v>1.2499999999999289E-2</v>
      </c>
      <c r="IF22" s="23">
        <f t="shared" si="148"/>
        <v>0.48600000000000065</v>
      </c>
      <c r="IG22" s="23">
        <f t="shared" si="149"/>
        <v>0.46300000000000097</v>
      </c>
      <c r="IH22" s="23">
        <f t="shared" si="150"/>
        <v>0.38100000000000023</v>
      </c>
      <c r="II22" s="23">
        <f t="shared" si="151"/>
        <v>0.24200000000000088</v>
      </c>
      <c r="IJ22" s="23">
        <f t="shared" si="152"/>
        <v>0.11000000000000032</v>
      </c>
      <c r="IK22" s="23">
        <f t="shared" si="153"/>
        <v>0.34700000000000042</v>
      </c>
      <c r="IL22" s="23">
        <f t="shared" si="154"/>
        <v>0.32700000000000085</v>
      </c>
      <c r="IM22" s="23">
        <f t="shared" si="155"/>
        <v>6.1999999999999389E-2</v>
      </c>
      <c r="IN22" s="23">
        <f t="shared" si="156"/>
        <v>6.3999999999999169E-2</v>
      </c>
      <c r="IO22" s="23">
        <f t="shared" si="157"/>
        <v>9.300000000000086E-2</v>
      </c>
      <c r="IP22" s="23">
        <f t="shared" si="158"/>
        <v>0.11599999999999966</v>
      </c>
      <c r="IQ22" s="23">
        <f t="shared" si="159"/>
        <v>0.121999999999999</v>
      </c>
      <c r="IR22" s="23">
        <f t="shared" si="160"/>
        <v>0.15399999999999903</v>
      </c>
      <c r="IS22" s="23">
        <f t="shared" si="161"/>
        <v>5.0000000000000711E-2</v>
      </c>
      <c r="IT22" s="23">
        <f t="shared" si="162"/>
        <v>5.9000000000000163E-2</v>
      </c>
      <c r="IU22" s="23">
        <f t="shared" si="163"/>
        <v>9.2999999999999083E-2</v>
      </c>
      <c r="IV22" s="23">
        <f t="shared" si="164"/>
        <v>0.27200000000000024</v>
      </c>
      <c r="IW22" s="23">
        <f t="shared" si="165"/>
        <v>0.17900000000000027</v>
      </c>
      <c r="IX22" s="23">
        <f t="shared" si="166"/>
        <v>0.48899999999999899</v>
      </c>
      <c r="IY22" s="23">
        <f t="shared" si="167"/>
        <v>0.14499999999999957</v>
      </c>
      <c r="IZ22" s="23">
        <f t="shared" si="168"/>
        <v>0.24499999999999922</v>
      </c>
      <c r="JA22" s="23">
        <f t="shared" si="169"/>
        <v>0.33399999999999963</v>
      </c>
      <c r="JB22" s="23">
        <f t="shared" si="170"/>
        <v>0.44599999999999973</v>
      </c>
      <c r="JC22" s="23">
        <f t="shared" si="171"/>
        <v>0.44899999999999984</v>
      </c>
      <c r="JD22" s="23">
        <f t="shared" si="172"/>
        <v>0.34199999999999964</v>
      </c>
      <c r="JE22" s="23">
        <f t="shared" si="173"/>
        <v>0.23700000000000099</v>
      </c>
      <c r="JF22" s="23">
        <f t="shared" si="174"/>
        <v>2.0000000000006679E-3</v>
      </c>
      <c r="JG22" s="23">
        <f t="shared" si="175"/>
        <v>7.5999999999999623E-2</v>
      </c>
      <c r="JH22" s="23">
        <f t="shared" si="176"/>
        <v>0.28599999999999959</v>
      </c>
      <c r="JI22" s="23">
        <f t="shared" si="177"/>
        <v>0.51199999999999957</v>
      </c>
      <c r="JJ22" s="23">
        <f t="shared" si="178"/>
        <v>0.37399999999999967</v>
      </c>
      <c r="JK22" s="23">
        <f t="shared" si="179"/>
        <v>0.46300000000000097</v>
      </c>
      <c r="JL22" s="23">
        <f t="shared" si="180"/>
        <v>2.4999999999999467E-2</v>
      </c>
      <c r="JM22" s="23">
        <f t="shared" si="181"/>
        <v>2.7000000000001023E-2</v>
      </c>
      <c r="JN22" s="23">
        <f t="shared" si="182"/>
        <v>0.11100000000000065</v>
      </c>
      <c r="JO22" s="23">
        <f t="shared" si="183"/>
        <v>0.2840000000000007</v>
      </c>
      <c r="JP22" s="23">
        <f t="shared" si="184"/>
        <v>0.12500000000000089</v>
      </c>
      <c r="JQ22" s="23">
        <f t="shared" si="185"/>
        <v>0.56160100000000046</v>
      </c>
      <c r="JR22" s="23">
        <f t="shared" si="186"/>
        <v>0.2110410000000007</v>
      </c>
      <c r="JS22" s="23">
        <f t="shared" si="187"/>
        <v>0.52953299999999981</v>
      </c>
      <c r="JT22" s="23">
        <f t="shared" si="188"/>
        <v>0.1730710000000002</v>
      </c>
      <c r="JU22" s="23">
        <f t="shared" si="189"/>
        <v>0.11858400000000024</v>
      </c>
      <c r="JV22" s="23">
        <f t="shared" si="190"/>
        <v>0.41937499999999961</v>
      </c>
      <c r="JW22" s="23">
        <f t="shared" si="191"/>
        <v>0.40500000000000025</v>
      </c>
      <c r="JX22" s="23">
        <f t="shared" si="192"/>
        <v>0.37700000000000067</v>
      </c>
      <c r="JY22" s="23">
        <f t="shared" si="193"/>
        <v>0.29300000000000015</v>
      </c>
      <c r="JZ22" s="23">
        <f t="shared" si="194"/>
        <v>0.14700000000000024</v>
      </c>
      <c r="KA22" s="23">
        <f t="shared" si="195"/>
        <v>6.0000000000002274E-3</v>
      </c>
      <c r="KB22" s="23">
        <f t="shared" si="196"/>
        <v>0.24700000000000077</v>
      </c>
      <c r="KC22" s="23">
        <f t="shared" si="197"/>
        <v>0.22900000000000098</v>
      </c>
      <c r="KD22" s="23">
        <f t="shared" si="198"/>
        <v>0.18099999999999916</v>
      </c>
      <c r="KE22" s="23">
        <f t="shared" si="199"/>
        <v>0.1899999999999995</v>
      </c>
      <c r="KF22" s="23">
        <f t="shared" si="200"/>
        <v>3.4999999999999254E-2</v>
      </c>
      <c r="KG22" s="23">
        <f t="shared" si="201"/>
        <v>0.25799999999999912</v>
      </c>
      <c r="KH22" s="23">
        <f t="shared" si="202"/>
        <v>0.26599999999999913</v>
      </c>
      <c r="KI22" s="23">
        <f t="shared" si="203"/>
        <v>0.28999999999999915</v>
      </c>
      <c r="KJ22" s="23">
        <f t="shared" si="204"/>
        <v>5.2999999999999048E-2</v>
      </c>
      <c r="KK22" s="23">
        <f t="shared" si="205"/>
        <v>4.6999999999999709E-2</v>
      </c>
      <c r="KL22" s="23">
        <f t="shared" si="206"/>
        <v>0.2289999999999992</v>
      </c>
      <c r="KM22" s="23">
        <f t="shared" si="207"/>
        <v>0.17000000000000082</v>
      </c>
      <c r="KN22" s="23">
        <f t="shared" si="208"/>
        <v>7.5000000000000178E-2</v>
      </c>
      <c r="KO22" s="23">
        <f t="shared" si="209"/>
        <v>0.70099999999999962</v>
      </c>
      <c r="KP22" s="23">
        <f t="shared" si="210"/>
        <v>0.28599999999999959</v>
      </c>
      <c r="KQ22" s="23">
        <f t="shared" si="211"/>
        <v>0.41799999999999926</v>
      </c>
      <c r="KR22" s="23">
        <f t="shared" si="212"/>
        <v>0.51099999999999923</v>
      </c>
      <c r="KS22" s="23">
        <f t="shared" si="213"/>
        <v>0.64699999999999935</v>
      </c>
      <c r="KT22" s="23">
        <f t="shared" si="214"/>
        <v>0.64999999999999947</v>
      </c>
      <c r="KU22" s="23">
        <f t="shared" si="215"/>
        <v>0.52799999999999958</v>
      </c>
      <c r="KV22" s="23">
        <f t="shared" si="216"/>
        <v>0.15700000000000092</v>
      </c>
      <c r="KW22" s="23">
        <f t="shared" si="217"/>
        <v>0.10599999999999898</v>
      </c>
      <c r="KX22" s="23">
        <f t="shared" si="218"/>
        <v>0.18499999999999961</v>
      </c>
      <c r="KY22" s="23">
        <f t="shared" si="219"/>
        <v>0.44099999999999984</v>
      </c>
      <c r="KZ22" s="23">
        <f t="shared" si="220"/>
        <v>0.70099999999999962</v>
      </c>
      <c r="LA22" s="23">
        <f t="shared" si="221"/>
        <v>0.52999999999999936</v>
      </c>
      <c r="LB22" s="23">
        <f t="shared" si="222"/>
        <v>0.44600000000000062</v>
      </c>
      <c r="LC22" s="23">
        <f t="shared" si="223"/>
        <v>0.16599999999999948</v>
      </c>
      <c r="LD22" s="23">
        <f t="shared" si="224"/>
        <v>0.1089999999999991</v>
      </c>
      <c r="LE22" s="23">
        <f t="shared" si="225"/>
        <v>7.0000000000005613E-3</v>
      </c>
      <c r="LF22" s="23">
        <f t="shared" si="226"/>
        <v>0.19000000000000039</v>
      </c>
      <c r="LG22" s="23">
        <f t="shared" si="227"/>
        <v>2.0000000000000462E-2</v>
      </c>
      <c r="LH22" s="23">
        <f t="shared" si="228"/>
        <v>0.41634800000000016</v>
      </c>
      <c r="LI22" s="23">
        <f t="shared" si="229"/>
        <v>5.7272000000000212E-2</v>
      </c>
      <c r="LJ22" s="23">
        <f t="shared" si="230"/>
        <v>0.69442299999999957</v>
      </c>
      <c r="LK22" s="23">
        <f t="shared" si="231"/>
        <v>1.8107000000000539E-2</v>
      </c>
      <c r="LL22" s="23">
        <f t="shared" si="232"/>
        <v>3.7544999999999717E-2</v>
      </c>
      <c r="LM22" s="23">
        <f t="shared" si="232"/>
        <v>0.58182799999999979</v>
      </c>
    </row>
    <row r="23" spans="1:325">
      <c r="A23" s="1">
        <f t="shared" si="236"/>
        <v>21</v>
      </c>
      <c r="B23" s="2"/>
      <c r="C23" s="4">
        <v>16</v>
      </c>
      <c r="D23" s="4">
        <f t="shared" si="233"/>
        <v>1016</v>
      </c>
      <c r="E23" s="4" t="s">
        <v>263</v>
      </c>
      <c r="F23" s="4">
        <v>3</v>
      </c>
      <c r="G23" s="4" t="s">
        <v>13</v>
      </c>
      <c r="H23" s="4" t="s">
        <v>14</v>
      </c>
      <c r="I23" s="4"/>
      <c r="J23" s="5">
        <v>96.3</v>
      </c>
      <c r="K23" s="72"/>
      <c r="L23" s="103">
        <v>3.0100000000000002</v>
      </c>
      <c r="M23" s="7" t="s">
        <v>282</v>
      </c>
      <c r="N23" s="3" t="s">
        <v>227</v>
      </c>
      <c r="O23" s="6">
        <v>3.06</v>
      </c>
      <c r="P23" s="6">
        <v>2.8969999999999998</v>
      </c>
      <c r="Q23" s="6">
        <v>3.3690000000000002</v>
      </c>
      <c r="R23" s="58"/>
      <c r="S23" s="6">
        <v>3.165</v>
      </c>
      <c r="T23" s="58"/>
      <c r="U23" s="58"/>
      <c r="V23" s="58"/>
      <c r="W23" s="58"/>
      <c r="X23" s="58"/>
      <c r="Y23" s="6">
        <v>3.24</v>
      </c>
      <c r="Z23" s="6">
        <v>3.3639999999999999</v>
      </c>
      <c r="AA23" s="6">
        <v>3.2149999999999999</v>
      </c>
      <c r="AB23" s="6">
        <v>3.0049999999999999</v>
      </c>
      <c r="AC23" s="6">
        <v>2.7669999999999999</v>
      </c>
      <c r="AD23" s="23">
        <v>3.1349999999999998</v>
      </c>
      <c r="AE23" s="23">
        <f>AVERAGE(AC23:AD23)</f>
        <v>2.9509999999999996</v>
      </c>
      <c r="AF23" s="107">
        <v>2.3199999999999998</v>
      </c>
      <c r="AG23" s="107">
        <v>2.419</v>
      </c>
      <c r="AH23" s="107">
        <v>2.5089999999999999</v>
      </c>
      <c r="AI23" s="107">
        <v>2.5179999999999998</v>
      </c>
      <c r="AJ23" s="113"/>
      <c r="AK23" s="107">
        <v>2.746</v>
      </c>
      <c r="AL23" s="107">
        <v>2.7549999999999999</v>
      </c>
      <c r="AM23" s="107">
        <v>2.891</v>
      </c>
      <c r="AN23" s="107">
        <v>2.7469999999999999</v>
      </c>
      <c r="AO23" s="107">
        <v>2.766</v>
      </c>
      <c r="AP23" s="107">
        <v>2.8980000000000001</v>
      </c>
      <c r="AQ23" s="107">
        <v>2.8239999999999998</v>
      </c>
      <c r="AR23" s="107">
        <v>3.0179999999999998</v>
      </c>
      <c r="AS23" s="107">
        <v>2.7029999999999998</v>
      </c>
      <c r="AT23" s="107">
        <v>2.6840000000000002</v>
      </c>
      <c r="AU23" s="107">
        <v>2.8210000000000002</v>
      </c>
      <c r="AV23" s="107">
        <v>2.4830000000000001</v>
      </c>
      <c r="AW23" s="107">
        <v>2.6429999999999998</v>
      </c>
      <c r="AX23" s="107">
        <v>3.1419999999999999</v>
      </c>
      <c r="AY23" s="107">
        <v>2.8290000000000002</v>
      </c>
      <c r="AZ23" s="107">
        <v>3.0449999999999999</v>
      </c>
      <c r="BA23" s="107">
        <v>2.9620000000000002</v>
      </c>
      <c r="BB23" s="107">
        <v>3.0310000000000001</v>
      </c>
      <c r="BC23" s="107">
        <v>2.883</v>
      </c>
      <c r="BD23" s="107">
        <v>2.794</v>
      </c>
      <c r="BE23" s="113"/>
      <c r="BF23" s="113"/>
      <c r="BG23" s="113"/>
      <c r="BH23" s="113"/>
      <c r="BI23" s="113"/>
      <c r="BJ23" s="113"/>
      <c r="BK23" s="113"/>
      <c r="BL23" s="113"/>
      <c r="BM23" s="113"/>
      <c r="BN23" s="107">
        <v>2.73</v>
      </c>
      <c r="BO23" s="107">
        <v>2.528</v>
      </c>
      <c r="BP23" s="107">
        <v>2.7829999999999999</v>
      </c>
      <c r="BQ23" s="91">
        <v>2.1279629999999998</v>
      </c>
      <c r="BR23" s="91">
        <v>2.556578</v>
      </c>
      <c r="BS23" s="91">
        <v>3.6297410000000001</v>
      </c>
      <c r="BT23" s="91">
        <v>2.5759180000000002</v>
      </c>
      <c r="BU23" s="91">
        <v>2.6658529999999998</v>
      </c>
      <c r="BV23" s="91">
        <v>3.395321</v>
      </c>
      <c r="BW23" s="109">
        <v>2.3780000000000001</v>
      </c>
      <c r="BX23" s="109">
        <v>2.456</v>
      </c>
      <c r="BY23" s="109">
        <v>2.5569999999999999</v>
      </c>
      <c r="BZ23" s="109">
        <v>2.577</v>
      </c>
      <c r="CA23" s="109">
        <v>2.621</v>
      </c>
      <c r="CB23" s="109">
        <v>2.7650000000000001</v>
      </c>
      <c r="CC23" s="109">
        <v>2.7749999999999999</v>
      </c>
      <c r="CD23" s="109">
        <v>2.96</v>
      </c>
      <c r="CE23" s="109">
        <v>2.798</v>
      </c>
      <c r="CF23" s="109">
        <v>2.8029999999999999</v>
      </c>
      <c r="CG23" s="109">
        <v>2.96</v>
      </c>
      <c r="CH23" s="109">
        <v>2.883</v>
      </c>
      <c r="CI23" s="109">
        <v>3.073</v>
      </c>
      <c r="CJ23" s="109">
        <v>2.7370000000000001</v>
      </c>
      <c r="CK23" s="109">
        <v>2.718</v>
      </c>
      <c r="CL23" s="109">
        <v>2.8820000000000001</v>
      </c>
      <c r="CM23" s="109">
        <v>2.52</v>
      </c>
      <c r="CN23" s="109">
        <v>2.6970000000000001</v>
      </c>
      <c r="CO23" s="109">
        <v>3.258</v>
      </c>
      <c r="CP23" s="109">
        <v>2.879</v>
      </c>
      <c r="CQ23" s="109">
        <v>3.085</v>
      </c>
      <c r="CR23" s="109">
        <v>3.0169999999999999</v>
      </c>
      <c r="CS23" s="109">
        <v>3.0859999999999999</v>
      </c>
      <c r="CT23" s="109">
        <v>2.952</v>
      </c>
      <c r="CU23" s="109">
        <v>2.8410000000000002</v>
      </c>
      <c r="CV23" s="109">
        <v>2.7280000000000002</v>
      </c>
      <c r="CW23" s="109">
        <v>2.8330000000000002</v>
      </c>
      <c r="CX23" s="109">
        <v>2.9630000000000001</v>
      </c>
      <c r="CY23" s="109">
        <v>3.0830000000000002</v>
      </c>
      <c r="CZ23" s="109">
        <v>3.1659999999999999</v>
      </c>
      <c r="DA23" s="109">
        <v>3.1480000000000001</v>
      </c>
      <c r="DB23" s="109">
        <v>2.4279999999999999</v>
      </c>
      <c r="DC23" s="109">
        <v>2.9710000000000001</v>
      </c>
      <c r="DD23" s="109">
        <v>2.95</v>
      </c>
      <c r="DE23" s="109">
        <v>2.76</v>
      </c>
      <c r="DF23" s="109">
        <v>2.5760000000000001</v>
      </c>
      <c r="DG23" s="109">
        <v>2.8220000000000001</v>
      </c>
      <c r="DH23" s="119">
        <v>2.1695679999999999</v>
      </c>
      <c r="DI23" s="119">
        <v>2.6014629999999999</v>
      </c>
      <c r="DJ23" s="119">
        <v>3.669349</v>
      </c>
      <c r="DK23" s="119">
        <v>2.626233</v>
      </c>
      <c r="DL23" s="119">
        <v>2.713476</v>
      </c>
      <c r="DM23" s="119">
        <v>3.430005</v>
      </c>
      <c r="DO23" s="23">
        <f t="shared" si="235"/>
        <v>4.9999999999999822E-2</v>
      </c>
      <c r="DP23" s="23">
        <f t="shared" si="29"/>
        <v>-0.11300000000000043</v>
      </c>
      <c r="DQ23" s="23">
        <f t="shared" si="30"/>
        <v>0.35899999999999999</v>
      </c>
      <c r="DR23" s="23" t="str">
        <f t="shared" si="31"/>
        <v/>
      </c>
      <c r="DS23" s="23">
        <f t="shared" si="32"/>
        <v>0.1549999999999998</v>
      </c>
      <c r="DT23" s="23" t="str">
        <f t="shared" si="33"/>
        <v/>
      </c>
      <c r="DU23" s="23" t="str">
        <f t="shared" si="34"/>
        <v/>
      </c>
      <c r="DV23" s="23" t="str">
        <f t="shared" si="35"/>
        <v/>
      </c>
      <c r="DW23" s="23" t="str">
        <f t="shared" si="36"/>
        <v/>
      </c>
      <c r="DX23" s="23" t="str">
        <f t="shared" si="37"/>
        <v/>
      </c>
      <c r="DY23" s="23">
        <f t="shared" si="38"/>
        <v>0.22999999999999998</v>
      </c>
      <c r="DZ23" s="23">
        <f t="shared" si="39"/>
        <v>0.35399999999999965</v>
      </c>
      <c r="EA23" s="23">
        <f t="shared" si="40"/>
        <v>0.20499999999999963</v>
      </c>
      <c r="EB23" s="23">
        <f t="shared" si="41"/>
        <v>-5.0000000000003375E-3</v>
      </c>
      <c r="EC23" s="23">
        <f t="shared" si="42"/>
        <v>-0.24300000000000033</v>
      </c>
      <c r="ED23" s="23">
        <f t="shared" si="43"/>
        <v>0.12499999999999956</v>
      </c>
      <c r="EE23" s="23">
        <f t="shared" si="44"/>
        <v>-5.9000000000000608E-2</v>
      </c>
      <c r="EF23" s="23">
        <f t="shared" si="45"/>
        <v>-0.69000000000000039</v>
      </c>
      <c r="EG23" s="23">
        <f t="shared" si="46"/>
        <v>-0.59100000000000019</v>
      </c>
      <c r="EH23" s="23">
        <f t="shared" si="47"/>
        <v>-0.50100000000000033</v>
      </c>
      <c r="EI23" s="23">
        <f t="shared" si="48"/>
        <v>-0.49200000000000044</v>
      </c>
      <c r="EJ23" s="23" t="str">
        <f t="shared" si="49"/>
        <v/>
      </c>
      <c r="EK23" s="23">
        <f t="shared" si="50"/>
        <v>-0.26400000000000023</v>
      </c>
      <c r="EL23" s="23">
        <f t="shared" si="51"/>
        <v>-0.25500000000000034</v>
      </c>
      <c r="EM23" s="23">
        <f t="shared" si="52"/>
        <v>-0.11900000000000022</v>
      </c>
      <c r="EN23" s="23">
        <f t="shared" si="53"/>
        <v>-0.26300000000000034</v>
      </c>
      <c r="EO23" s="23">
        <f t="shared" si="54"/>
        <v>-0.24400000000000022</v>
      </c>
      <c r="EP23" s="23">
        <f t="shared" si="55"/>
        <v>-0.1120000000000001</v>
      </c>
      <c r="EQ23" s="23">
        <f t="shared" si="56"/>
        <v>-0.18600000000000039</v>
      </c>
      <c r="ER23" s="23">
        <f t="shared" si="57"/>
        <v>7.999999999999563E-3</v>
      </c>
      <c r="ES23" s="23">
        <f t="shared" si="58"/>
        <v>-0.30700000000000038</v>
      </c>
      <c r="ET23" s="23">
        <f t="shared" si="59"/>
        <v>-0.32600000000000007</v>
      </c>
      <c r="EU23" s="23">
        <f t="shared" si="60"/>
        <v>-0.18900000000000006</v>
      </c>
      <c r="EV23" s="23">
        <f t="shared" si="61"/>
        <v>-0.52700000000000014</v>
      </c>
      <c r="EW23" s="23">
        <f t="shared" si="62"/>
        <v>-0.36700000000000044</v>
      </c>
      <c r="EX23" s="23">
        <f t="shared" si="63"/>
        <v>0.13199999999999967</v>
      </c>
      <c r="EY23" s="23">
        <f t="shared" si="64"/>
        <v>-0.18100000000000005</v>
      </c>
      <c r="EZ23" s="23">
        <f t="shared" si="65"/>
        <v>3.4999999999999698E-2</v>
      </c>
      <c r="FA23" s="23">
        <f t="shared" si="66"/>
        <v>-4.8000000000000043E-2</v>
      </c>
      <c r="FB23" s="23">
        <f t="shared" si="67"/>
        <v>2.0999999999999908E-2</v>
      </c>
      <c r="FC23" s="23">
        <f t="shared" si="68"/>
        <v>-0.12700000000000022</v>
      </c>
      <c r="FD23" s="23">
        <f t="shared" si="69"/>
        <v>-0.21600000000000019</v>
      </c>
      <c r="FE23" s="23" t="str">
        <f t="shared" si="70"/>
        <v/>
      </c>
      <c r="FF23" s="23" t="str">
        <f t="shared" si="71"/>
        <v/>
      </c>
      <c r="FG23" s="23" t="str">
        <f t="shared" si="72"/>
        <v/>
      </c>
      <c r="FH23" s="23" t="str">
        <f t="shared" si="73"/>
        <v/>
      </c>
      <c r="FI23" s="23" t="str">
        <f t="shared" si="74"/>
        <v/>
      </c>
      <c r="FJ23" s="23" t="str">
        <f t="shared" si="75"/>
        <v/>
      </c>
      <c r="FK23" s="23" t="str">
        <f t="shared" si="76"/>
        <v/>
      </c>
      <c r="FL23" s="23" t="str">
        <f t="shared" si="77"/>
        <v/>
      </c>
      <c r="FM23" s="23" t="str">
        <f t="shared" si="78"/>
        <v/>
      </c>
      <c r="FN23" s="23">
        <f t="shared" si="79"/>
        <v>-0.28000000000000025</v>
      </c>
      <c r="FO23" s="23">
        <f t="shared" si="80"/>
        <v>-0.48200000000000021</v>
      </c>
      <c r="FP23" s="23">
        <f t="shared" si="81"/>
        <v>-0.22700000000000031</v>
      </c>
      <c r="FQ23" s="23">
        <f t="shared" si="82"/>
        <v>-0.8820370000000004</v>
      </c>
      <c r="FR23" s="23">
        <f t="shared" si="83"/>
        <v>-0.45342200000000021</v>
      </c>
      <c r="FS23" s="23">
        <f t="shared" si="84"/>
        <v>0.61974099999999988</v>
      </c>
      <c r="FT23" s="23">
        <f t="shared" si="85"/>
        <v>-0.43408200000000008</v>
      </c>
      <c r="FU23" s="23">
        <f t="shared" si="86"/>
        <v>-0.34414700000000042</v>
      </c>
      <c r="FV23" s="23">
        <f t="shared" si="87"/>
        <v>0.3853209999999998</v>
      </c>
      <c r="FW23" s="23">
        <f t="shared" si="88"/>
        <v>-0.63200000000000012</v>
      </c>
      <c r="FX23" s="23">
        <f t="shared" si="89"/>
        <v>-0.55400000000000027</v>
      </c>
      <c r="FY23" s="23">
        <f t="shared" si="90"/>
        <v>-0.45300000000000029</v>
      </c>
      <c r="FZ23" s="23">
        <f t="shared" si="91"/>
        <v>-0.43300000000000027</v>
      </c>
      <c r="GA23" s="23">
        <f t="shared" si="92"/>
        <v>-0.38900000000000023</v>
      </c>
      <c r="GB23" s="23">
        <f t="shared" si="93"/>
        <v>-0.24500000000000011</v>
      </c>
      <c r="GC23" s="23">
        <f t="shared" si="94"/>
        <v>-0.23500000000000032</v>
      </c>
      <c r="GD23" s="23">
        <f t="shared" si="95"/>
        <v>-5.0000000000000266E-2</v>
      </c>
      <c r="GE23" s="23">
        <f t="shared" si="96"/>
        <v>-0.21200000000000019</v>
      </c>
      <c r="GF23" s="23">
        <f t="shared" si="97"/>
        <v>-0.20700000000000029</v>
      </c>
      <c r="GG23" s="23">
        <f t="shared" si="98"/>
        <v>-5.0000000000000266E-2</v>
      </c>
      <c r="GH23" s="23">
        <f t="shared" si="99"/>
        <v>-0.12700000000000022</v>
      </c>
      <c r="GI23" s="23">
        <f t="shared" si="100"/>
        <v>6.2999999999999723E-2</v>
      </c>
      <c r="GJ23" s="23">
        <f t="shared" si="101"/>
        <v>-0.27300000000000013</v>
      </c>
      <c r="GK23" s="23">
        <f t="shared" si="102"/>
        <v>-0.29200000000000026</v>
      </c>
      <c r="GL23" s="23">
        <f t="shared" si="103"/>
        <v>-0.12800000000000011</v>
      </c>
      <c r="GM23" s="23">
        <f t="shared" si="104"/>
        <v>-0.49000000000000021</v>
      </c>
      <c r="GN23" s="23">
        <f t="shared" si="105"/>
        <v>-0.31300000000000017</v>
      </c>
      <c r="GO23" s="23">
        <f t="shared" si="106"/>
        <v>0.24799999999999978</v>
      </c>
      <c r="GP23" s="23">
        <f t="shared" si="107"/>
        <v>-0.13100000000000023</v>
      </c>
      <c r="GQ23" s="23">
        <f t="shared" si="108"/>
        <v>7.4999999999999734E-2</v>
      </c>
      <c r="GR23" s="23">
        <f t="shared" si="109"/>
        <v>6.9999999999996732E-3</v>
      </c>
      <c r="GS23" s="23">
        <f t="shared" si="110"/>
        <v>7.5999999999999623E-2</v>
      </c>
      <c r="GT23" s="23">
        <f t="shared" si="111"/>
        <v>-5.8000000000000274E-2</v>
      </c>
      <c r="GU23" s="23">
        <f t="shared" si="112"/>
        <v>-0.16900000000000004</v>
      </c>
      <c r="GV23" s="23">
        <f t="shared" si="113"/>
        <v>-0.28200000000000003</v>
      </c>
      <c r="GW23" s="23">
        <f t="shared" si="114"/>
        <v>-0.17700000000000005</v>
      </c>
      <c r="GX23" s="23">
        <f t="shared" si="115"/>
        <v>-4.7000000000000153E-2</v>
      </c>
      <c r="GY23" s="23">
        <f t="shared" si="116"/>
        <v>7.2999999999999954E-2</v>
      </c>
      <c r="GZ23" s="23">
        <f t="shared" si="117"/>
        <v>0.15599999999999969</v>
      </c>
      <c r="HA23" s="23">
        <f t="shared" si="118"/>
        <v>0.1379999999999999</v>
      </c>
      <c r="HB23" s="23">
        <f t="shared" si="119"/>
        <v>-0.58200000000000029</v>
      </c>
      <c r="HC23" s="23">
        <f t="shared" si="120"/>
        <v>-3.9000000000000146E-2</v>
      </c>
      <c r="HD23" s="23">
        <f t="shared" si="121"/>
        <v>-6.0000000000000053E-2</v>
      </c>
      <c r="HE23" s="23">
        <f t="shared" si="122"/>
        <v>-0.25000000000000044</v>
      </c>
      <c r="HF23" s="23">
        <f t="shared" si="123"/>
        <v>-0.43400000000000016</v>
      </c>
      <c r="HG23" s="23">
        <f t="shared" si="124"/>
        <v>-0.18800000000000017</v>
      </c>
      <c r="HH23" s="23">
        <f t="shared" si="125"/>
        <v>-0.84043200000000029</v>
      </c>
      <c r="HI23" s="23">
        <f t="shared" si="126"/>
        <v>-0.40853700000000037</v>
      </c>
      <c r="HJ23" s="23">
        <f t="shared" si="127"/>
        <v>0.65934899999999974</v>
      </c>
      <c r="HK23" s="23">
        <f t="shared" si="128"/>
        <v>-0.38376700000000019</v>
      </c>
      <c r="HL23" s="23">
        <f t="shared" si="129"/>
        <v>-0.29652400000000023</v>
      </c>
      <c r="HM23" s="23">
        <f t="shared" si="130"/>
        <v>0.42000499999999974</v>
      </c>
      <c r="HO23" s="23">
        <f t="shared" si="131"/>
        <v>4.9999999999999822E-2</v>
      </c>
      <c r="HP23" s="23">
        <f t="shared" si="132"/>
        <v>0.11300000000000043</v>
      </c>
      <c r="HQ23" s="23">
        <f t="shared" si="133"/>
        <v>0.35899999999999999</v>
      </c>
      <c r="HR23" s="23" t="str">
        <f t="shared" si="134"/>
        <v/>
      </c>
      <c r="HS23" s="23">
        <f t="shared" si="135"/>
        <v>0.1549999999999998</v>
      </c>
      <c r="HT23" s="23" t="str">
        <f t="shared" si="136"/>
        <v/>
      </c>
      <c r="HU23" s="23" t="str">
        <f t="shared" si="137"/>
        <v/>
      </c>
      <c r="HV23" s="23" t="str">
        <f t="shared" si="138"/>
        <v/>
      </c>
      <c r="HW23" s="23" t="str">
        <f t="shared" si="139"/>
        <v/>
      </c>
      <c r="HX23" s="23" t="str">
        <f t="shared" si="140"/>
        <v/>
      </c>
      <c r="HY23" s="23">
        <f t="shared" si="141"/>
        <v>0.22999999999999998</v>
      </c>
      <c r="HZ23" s="23">
        <f t="shared" si="142"/>
        <v>0.35399999999999965</v>
      </c>
      <c r="IA23" s="23">
        <f t="shared" si="143"/>
        <v>0.20499999999999963</v>
      </c>
      <c r="IB23" s="23">
        <f t="shared" si="144"/>
        <v>5.0000000000003375E-3</v>
      </c>
      <c r="IC23" s="23">
        <f t="shared" si="145"/>
        <v>0.24300000000000033</v>
      </c>
      <c r="ID23" s="23">
        <f t="shared" si="146"/>
        <v>0.12499999999999956</v>
      </c>
      <c r="IE23" s="23">
        <f t="shared" si="147"/>
        <v>5.9000000000000608E-2</v>
      </c>
      <c r="IF23" s="23">
        <f t="shared" si="148"/>
        <v>0.69000000000000039</v>
      </c>
      <c r="IG23" s="23">
        <f t="shared" si="149"/>
        <v>0.59100000000000019</v>
      </c>
      <c r="IH23" s="23">
        <f t="shared" si="150"/>
        <v>0.50100000000000033</v>
      </c>
      <c r="II23" s="23">
        <f t="shared" si="151"/>
        <v>0.49200000000000044</v>
      </c>
      <c r="IJ23" s="23" t="str">
        <f t="shared" si="152"/>
        <v/>
      </c>
      <c r="IK23" s="23">
        <f t="shared" si="153"/>
        <v>0.26400000000000023</v>
      </c>
      <c r="IL23" s="23">
        <f t="shared" si="154"/>
        <v>0.25500000000000034</v>
      </c>
      <c r="IM23" s="23">
        <f t="shared" si="155"/>
        <v>0.11900000000000022</v>
      </c>
      <c r="IN23" s="23">
        <f t="shared" si="156"/>
        <v>0.26300000000000034</v>
      </c>
      <c r="IO23" s="23">
        <f t="shared" si="157"/>
        <v>0.24400000000000022</v>
      </c>
      <c r="IP23" s="23">
        <f t="shared" si="158"/>
        <v>0.1120000000000001</v>
      </c>
      <c r="IQ23" s="23">
        <f t="shared" si="159"/>
        <v>0.18600000000000039</v>
      </c>
      <c r="IR23" s="23">
        <f t="shared" si="160"/>
        <v>7.999999999999563E-3</v>
      </c>
      <c r="IS23" s="23">
        <f t="shared" si="161"/>
        <v>0.30700000000000038</v>
      </c>
      <c r="IT23" s="23">
        <f t="shared" si="162"/>
        <v>0.32600000000000007</v>
      </c>
      <c r="IU23" s="23">
        <f t="shared" si="163"/>
        <v>0.18900000000000006</v>
      </c>
      <c r="IV23" s="23">
        <f t="shared" si="164"/>
        <v>0.52700000000000014</v>
      </c>
      <c r="IW23" s="23">
        <f t="shared" si="165"/>
        <v>0.36700000000000044</v>
      </c>
      <c r="IX23" s="23">
        <f t="shared" si="166"/>
        <v>0.13199999999999967</v>
      </c>
      <c r="IY23" s="23">
        <f t="shared" si="167"/>
        <v>0.18100000000000005</v>
      </c>
      <c r="IZ23" s="23">
        <f t="shared" si="168"/>
        <v>3.4999999999999698E-2</v>
      </c>
      <c r="JA23" s="23">
        <f t="shared" si="169"/>
        <v>4.8000000000000043E-2</v>
      </c>
      <c r="JB23" s="23">
        <f t="shared" si="170"/>
        <v>2.0999999999999908E-2</v>
      </c>
      <c r="JC23" s="23">
        <f t="shared" si="171"/>
        <v>0.12700000000000022</v>
      </c>
      <c r="JD23" s="23">
        <f t="shared" si="172"/>
        <v>0.21600000000000019</v>
      </c>
      <c r="JE23" s="23" t="str">
        <f t="shared" si="173"/>
        <v/>
      </c>
      <c r="JF23" s="23" t="str">
        <f t="shared" si="174"/>
        <v/>
      </c>
      <c r="JG23" s="23" t="str">
        <f t="shared" si="175"/>
        <v/>
      </c>
      <c r="JH23" s="23" t="str">
        <f t="shared" si="176"/>
        <v/>
      </c>
      <c r="JI23" s="23" t="str">
        <f t="shared" si="177"/>
        <v/>
      </c>
      <c r="JJ23" s="23" t="str">
        <f t="shared" si="178"/>
        <v/>
      </c>
      <c r="JK23" s="23" t="str">
        <f t="shared" si="179"/>
        <v/>
      </c>
      <c r="JL23" s="23" t="str">
        <f t="shared" si="180"/>
        <v/>
      </c>
      <c r="JM23" s="23" t="str">
        <f t="shared" si="181"/>
        <v/>
      </c>
      <c r="JN23" s="23">
        <f t="shared" si="182"/>
        <v>0.28000000000000025</v>
      </c>
      <c r="JO23" s="23">
        <f t="shared" si="183"/>
        <v>0.48200000000000021</v>
      </c>
      <c r="JP23" s="23">
        <f t="shared" si="184"/>
        <v>0.22700000000000031</v>
      </c>
      <c r="JQ23" s="23">
        <f t="shared" si="185"/>
        <v>0.8820370000000004</v>
      </c>
      <c r="JR23" s="23">
        <f t="shared" si="186"/>
        <v>0.45342200000000021</v>
      </c>
      <c r="JS23" s="23">
        <f t="shared" si="187"/>
        <v>0.61974099999999988</v>
      </c>
      <c r="JT23" s="23">
        <f t="shared" si="188"/>
        <v>0.43408200000000008</v>
      </c>
      <c r="JU23" s="23">
        <f t="shared" si="189"/>
        <v>0.34414700000000042</v>
      </c>
      <c r="JV23" s="23">
        <f t="shared" si="190"/>
        <v>0.3853209999999998</v>
      </c>
      <c r="JW23" s="23">
        <f t="shared" si="191"/>
        <v>0.63200000000000012</v>
      </c>
      <c r="JX23" s="23">
        <f t="shared" si="192"/>
        <v>0.55400000000000027</v>
      </c>
      <c r="JY23" s="23">
        <f t="shared" si="193"/>
        <v>0.45300000000000029</v>
      </c>
      <c r="JZ23" s="23">
        <f t="shared" si="194"/>
        <v>0.43300000000000027</v>
      </c>
      <c r="KA23" s="23">
        <f t="shared" si="195"/>
        <v>0.38900000000000023</v>
      </c>
      <c r="KB23" s="23">
        <f t="shared" si="196"/>
        <v>0.24500000000000011</v>
      </c>
      <c r="KC23" s="23">
        <f t="shared" si="197"/>
        <v>0.23500000000000032</v>
      </c>
      <c r="KD23" s="23">
        <f t="shared" si="198"/>
        <v>5.0000000000000266E-2</v>
      </c>
      <c r="KE23" s="23">
        <f t="shared" si="199"/>
        <v>0.21200000000000019</v>
      </c>
      <c r="KF23" s="23">
        <f t="shared" si="200"/>
        <v>0.20700000000000029</v>
      </c>
      <c r="KG23" s="23">
        <f t="shared" si="201"/>
        <v>5.0000000000000266E-2</v>
      </c>
      <c r="KH23" s="23">
        <f t="shared" si="202"/>
        <v>0.12700000000000022</v>
      </c>
      <c r="KI23" s="23">
        <f t="shared" si="203"/>
        <v>6.2999999999999723E-2</v>
      </c>
      <c r="KJ23" s="23">
        <f t="shared" si="204"/>
        <v>0.27300000000000013</v>
      </c>
      <c r="KK23" s="23">
        <f t="shared" si="205"/>
        <v>0.29200000000000026</v>
      </c>
      <c r="KL23" s="23">
        <f t="shared" si="206"/>
        <v>0.12800000000000011</v>
      </c>
      <c r="KM23" s="23">
        <f t="shared" si="207"/>
        <v>0.49000000000000021</v>
      </c>
      <c r="KN23" s="23">
        <f t="shared" si="208"/>
        <v>0.31300000000000017</v>
      </c>
      <c r="KO23" s="23">
        <f t="shared" si="209"/>
        <v>0.24799999999999978</v>
      </c>
      <c r="KP23" s="23">
        <f t="shared" si="210"/>
        <v>0.13100000000000023</v>
      </c>
      <c r="KQ23" s="23">
        <f t="shared" si="211"/>
        <v>7.4999999999999734E-2</v>
      </c>
      <c r="KR23" s="23">
        <f t="shared" si="212"/>
        <v>6.9999999999996732E-3</v>
      </c>
      <c r="KS23" s="23">
        <f t="shared" si="213"/>
        <v>7.5999999999999623E-2</v>
      </c>
      <c r="KT23" s="23">
        <f t="shared" si="214"/>
        <v>5.8000000000000274E-2</v>
      </c>
      <c r="KU23" s="23">
        <f t="shared" si="215"/>
        <v>0.16900000000000004</v>
      </c>
      <c r="KV23" s="23">
        <f t="shared" si="216"/>
        <v>0.28200000000000003</v>
      </c>
      <c r="KW23" s="23">
        <f t="shared" si="217"/>
        <v>0.17700000000000005</v>
      </c>
      <c r="KX23" s="23">
        <f t="shared" si="218"/>
        <v>4.7000000000000153E-2</v>
      </c>
      <c r="KY23" s="23">
        <f t="shared" si="219"/>
        <v>7.2999999999999954E-2</v>
      </c>
      <c r="KZ23" s="23">
        <f t="shared" si="220"/>
        <v>0.15599999999999969</v>
      </c>
      <c r="LA23" s="23">
        <f t="shared" si="221"/>
        <v>0.1379999999999999</v>
      </c>
      <c r="LB23" s="23">
        <f t="shared" si="222"/>
        <v>0.58200000000000029</v>
      </c>
      <c r="LC23" s="23">
        <f t="shared" si="223"/>
        <v>3.9000000000000146E-2</v>
      </c>
      <c r="LD23" s="23">
        <f t="shared" si="224"/>
        <v>6.0000000000000053E-2</v>
      </c>
      <c r="LE23" s="23">
        <f t="shared" si="225"/>
        <v>0.25000000000000044</v>
      </c>
      <c r="LF23" s="23">
        <f t="shared" si="226"/>
        <v>0.43400000000000016</v>
      </c>
      <c r="LG23" s="23">
        <f t="shared" si="227"/>
        <v>0.18800000000000017</v>
      </c>
      <c r="LH23" s="23">
        <f t="shared" si="228"/>
        <v>0.84043200000000029</v>
      </c>
      <c r="LI23" s="23">
        <f t="shared" si="229"/>
        <v>0.40853700000000037</v>
      </c>
      <c r="LJ23" s="23">
        <f t="shared" si="230"/>
        <v>0.65934899999999974</v>
      </c>
      <c r="LK23" s="23">
        <f t="shared" si="231"/>
        <v>0.38376700000000019</v>
      </c>
      <c r="LL23" s="23">
        <f t="shared" si="232"/>
        <v>0.29652400000000023</v>
      </c>
      <c r="LM23" s="23">
        <f t="shared" si="232"/>
        <v>0.42000499999999974</v>
      </c>
    </row>
    <row r="24" spans="1:325">
      <c r="A24" s="1">
        <f t="shared" si="236"/>
        <v>22</v>
      </c>
      <c r="B24" s="2"/>
      <c r="C24" s="4">
        <v>16</v>
      </c>
      <c r="D24" s="4">
        <f t="shared" si="233"/>
        <v>1016</v>
      </c>
      <c r="E24" s="4" t="s">
        <v>170</v>
      </c>
      <c r="F24" s="4">
        <v>3</v>
      </c>
      <c r="G24" s="4" t="s">
        <v>13</v>
      </c>
      <c r="H24" s="4" t="s">
        <v>14</v>
      </c>
      <c r="I24" s="4"/>
      <c r="J24" s="5">
        <v>96.3</v>
      </c>
      <c r="K24" s="72"/>
      <c r="L24" s="103">
        <v>3.262</v>
      </c>
      <c r="M24" s="7" t="s">
        <v>282</v>
      </c>
      <c r="N24" s="3" t="s">
        <v>227</v>
      </c>
      <c r="O24" s="6">
        <v>3.2719999999999998</v>
      </c>
      <c r="P24" s="6">
        <v>3.1589999999999998</v>
      </c>
      <c r="Q24" s="6">
        <v>3.5529999999999999</v>
      </c>
      <c r="R24" s="58"/>
      <c r="S24" s="6">
        <v>3.3839999999999999</v>
      </c>
      <c r="T24" s="58"/>
      <c r="U24" s="58"/>
      <c r="V24" s="58"/>
      <c r="W24" s="58"/>
      <c r="X24" s="58"/>
      <c r="Y24" s="6">
        <v>3.4180000000000001</v>
      </c>
      <c r="Z24" s="6">
        <v>3.5710000000000002</v>
      </c>
      <c r="AA24" s="6">
        <v>3.4380000000000002</v>
      </c>
      <c r="AB24" s="6">
        <v>3.1850000000000001</v>
      </c>
      <c r="AC24" s="6">
        <v>2.9830000000000001</v>
      </c>
      <c r="AD24" s="23">
        <v>3.3980000000000001</v>
      </c>
      <c r="AE24" s="23">
        <f>AVERAGE(AC24:AD24)</f>
        <v>3.1905000000000001</v>
      </c>
      <c r="AF24" s="107">
        <v>2.6179999999999999</v>
      </c>
      <c r="AG24" s="107">
        <v>2.7120000000000002</v>
      </c>
      <c r="AH24" s="107">
        <v>2.7869999999999999</v>
      </c>
      <c r="AI24" s="107">
        <v>2.8</v>
      </c>
      <c r="AJ24" s="113"/>
      <c r="AK24" s="107">
        <v>3.0249999999999999</v>
      </c>
      <c r="AL24" s="107">
        <v>3.032</v>
      </c>
      <c r="AM24" s="107">
        <v>3.1539999999999999</v>
      </c>
      <c r="AN24" s="107">
        <v>3.016</v>
      </c>
      <c r="AO24" s="107">
        <v>3.0139999999999998</v>
      </c>
      <c r="AP24" s="107">
        <v>3.1459999999999999</v>
      </c>
      <c r="AQ24" s="107">
        <v>3.073</v>
      </c>
      <c r="AR24" s="107">
        <v>3.282</v>
      </c>
      <c r="AS24" s="107">
        <v>3.0230000000000001</v>
      </c>
      <c r="AT24" s="107">
        <v>3</v>
      </c>
      <c r="AU24" s="107">
        <v>3.0680000000000001</v>
      </c>
      <c r="AV24" s="107">
        <v>2.7650000000000001</v>
      </c>
      <c r="AW24" s="107">
        <v>2.907</v>
      </c>
      <c r="AX24" s="107">
        <v>3.3330000000000002</v>
      </c>
      <c r="AY24" s="107">
        <v>3.081</v>
      </c>
      <c r="AZ24" s="107">
        <v>3.286</v>
      </c>
      <c r="BA24" s="107">
        <v>3.1989999999999998</v>
      </c>
      <c r="BB24" s="107">
        <v>3.2669999999999999</v>
      </c>
      <c r="BC24" s="107">
        <v>3.1160000000000001</v>
      </c>
      <c r="BD24" s="107">
        <v>3.0470000000000002</v>
      </c>
      <c r="BE24" s="113"/>
      <c r="BF24" s="113"/>
      <c r="BG24" s="113"/>
      <c r="BH24" s="113"/>
      <c r="BI24" s="113"/>
      <c r="BJ24" s="113"/>
      <c r="BK24" s="113"/>
      <c r="BL24" s="113"/>
      <c r="BM24" s="113"/>
      <c r="BN24" s="107">
        <v>3.0470000000000002</v>
      </c>
      <c r="BO24" s="107">
        <v>2.83</v>
      </c>
      <c r="BP24" s="107">
        <v>3.085</v>
      </c>
      <c r="BQ24" s="91">
        <v>2.329955</v>
      </c>
      <c r="BR24" s="91">
        <v>2.7729720000000002</v>
      </c>
      <c r="BS24" s="91">
        <v>3.807572</v>
      </c>
      <c r="BT24" s="91">
        <v>2.80586</v>
      </c>
      <c r="BU24" s="91">
        <v>2.8865940000000001</v>
      </c>
      <c r="BV24" s="91">
        <v>3.5562369999999999</v>
      </c>
      <c r="BW24" s="109">
        <v>2.6760000000000002</v>
      </c>
      <c r="BX24" s="109">
        <v>2.75</v>
      </c>
      <c r="BY24" s="109">
        <v>2.835</v>
      </c>
      <c r="BZ24" s="109">
        <v>2.86</v>
      </c>
      <c r="CA24" s="109">
        <v>2.8959999999999999</v>
      </c>
      <c r="CB24" s="109">
        <v>3.0449999999999999</v>
      </c>
      <c r="CC24" s="109">
        <v>3.0529999999999999</v>
      </c>
      <c r="CD24" s="109">
        <v>3.2240000000000002</v>
      </c>
      <c r="CE24" s="109">
        <v>3.069</v>
      </c>
      <c r="CF24" s="109">
        <v>3.052</v>
      </c>
      <c r="CG24" s="109">
        <v>3.2109999999999999</v>
      </c>
      <c r="CH24" s="109">
        <v>3.1339999999999999</v>
      </c>
      <c r="CI24" s="109">
        <v>3.34</v>
      </c>
      <c r="CJ24" s="109">
        <v>3.06</v>
      </c>
      <c r="CK24" s="109">
        <v>3.036</v>
      </c>
      <c r="CL24" s="109">
        <v>3.1280000000000001</v>
      </c>
      <c r="CM24" s="109">
        <v>2.802</v>
      </c>
      <c r="CN24" s="109">
        <v>2.9620000000000002</v>
      </c>
      <c r="CO24" s="109">
        <v>3.4449999999999998</v>
      </c>
      <c r="CP24" s="109">
        <v>3.13</v>
      </c>
      <c r="CQ24" s="109">
        <v>3.3239999999999998</v>
      </c>
      <c r="CR24" s="109">
        <v>3.2519999999999998</v>
      </c>
      <c r="CS24" s="109">
        <v>3.3180000000000001</v>
      </c>
      <c r="CT24" s="109">
        <v>3.18</v>
      </c>
      <c r="CU24" s="109">
        <v>3.0920000000000001</v>
      </c>
      <c r="CV24" s="109">
        <v>2.9750000000000001</v>
      </c>
      <c r="CW24" s="109">
        <v>3.0870000000000002</v>
      </c>
      <c r="CX24" s="109">
        <v>3.1989999999999998</v>
      </c>
      <c r="CY24" s="109">
        <v>3.302</v>
      </c>
      <c r="CZ24" s="109">
        <v>3.3889999999999998</v>
      </c>
      <c r="DA24" s="109">
        <v>3.3690000000000002</v>
      </c>
      <c r="DB24" s="109">
        <v>2.665</v>
      </c>
      <c r="DC24" s="109">
        <v>3.1850000000000001</v>
      </c>
      <c r="DD24" s="109">
        <v>3.1640000000000001</v>
      </c>
      <c r="DE24" s="109">
        <v>3.0779999999999998</v>
      </c>
      <c r="DF24" s="109">
        <v>2.88</v>
      </c>
      <c r="DG24" s="109">
        <v>3.125</v>
      </c>
      <c r="DH24" s="119">
        <v>2.370031</v>
      </c>
      <c r="DI24" s="119">
        <v>2.8165490000000002</v>
      </c>
      <c r="DJ24" s="119">
        <v>3.84599</v>
      </c>
      <c r="DK24" s="119">
        <v>2.8544700000000001</v>
      </c>
      <c r="DL24" s="119">
        <v>2.9328409999999998</v>
      </c>
      <c r="DM24" s="119">
        <v>3.589518</v>
      </c>
      <c r="DO24" s="23">
        <f t="shared" si="235"/>
        <v>9.9999999999997868E-3</v>
      </c>
      <c r="DP24" s="23">
        <f t="shared" si="29"/>
        <v>-0.1030000000000002</v>
      </c>
      <c r="DQ24" s="23">
        <f t="shared" si="30"/>
        <v>0.29099999999999993</v>
      </c>
      <c r="DR24" s="23" t="str">
        <f t="shared" si="31"/>
        <v/>
      </c>
      <c r="DS24" s="23">
        <f t="shared" si="32"/>
        <v>0.12199999999999989</v>
      </c>
      <c r="DT24" s="23" t="str">
        <f t="shared" si="33"/>
        <v/>
      </c>
      <c r="DU24" s="23" t="str">
        <f t="shared" si="34"/>
        <v/>
      </c>
      <c r="DV24" s="23" t="str">
        <f t="shared" si="35"/>
        <v/>
      </c>
      <c r="DW24" s="23" t="str">
        <f t="shared" si="36"/>
        <v/>
      </c>
      <c r="DX24" s="23" t="str">
        <f t="shared" si="37"/>
        <v/>
      </c>
      <c r="DY24" s="23">
        <f t="shared" si="38"/>
        <v>0.15600000000000014</v>
      </c>
      <c r="DZ24" s="23">
        <f t="shared" si="39"/>
        <v>0.30900000000000016</v>
      </c>
      <c r="EA24" s="23">
        <f t="shared" si="40"/>
        <v>0.17600000000000016</v>
      </c>
      <c r="EB24" s="23">
        <f t="shared" si="41"/>
        <v>-7.6999999999999957E-2</v>
      </c>
      <c r="EC24" s="23">
        <f t="shared" si="42"/>
        <v>-0.27899999999999991</v>
      </c>
      <c r="ED24" s="23">
        <f t="shared" si="43"/>
        <v>0.13600000000000012</v>
      </c>
      <c r="EE24" s="23">
        <f t="shared" si="44"/>
        <v>-7.1499999999999897E-2</v>
      </c>
      <c r="EF24" s="23">
        <f t="shared" si="45"/>
        <v>-0.64400000000000013</v>
      </c>
      <c r="EG24" s="23">
        <f t="shared" si="46"/>
        <v>-0.54999999999999982</v>
      </c>
      <c r="EH24" s="23">
        <f t="shared" si="47"/>
        <v>-0.47500000000000009</v>
      </c>
      <c r="EI24" s="23">
        <f t="shared" si="48"/>
        <v>-0.46200000000000019</v>
      </c>
      <c r="EJ24" s="23" t="str">
        <f t="shared" si="49"/>
        <v/>
      </c>
      <c r="EK24" s="23">
        <f t="shared" si="50"/>
        <v>-0.2370000000000001</v>
      </c>
      <c r="EL24" s="23">
        <f t="shared" si="51"/>
        <v>-0.22999999999999998</v>
      </c>
      <c r="EM24" s="23">
        <f t="shared" si="52"/>
        <v>-0.1080000000000001</v>
      </c>
      <c r="EN24" s="23">
        <f t="shared" si="53"/>
        <v>-0.246</v>
      </c>
      <c r="EO24" s="23">
        <f t="shared" si="54"/>
        <v>-0.24800000000000022</v>
      </c>
      <c r="EP24" s="23">
        <f t="shared" si="55"/>
        <v>-0.1160000000000001</v>
      </c>
      <c r="EQ24" s="23">
        <f t="shared" si="56"/>
        <v>-0.18900000000000006</v>
      </c>
      <c r="ER24" s="23">
        <f t="shared" si="57"/>
        <v>2.0000000000000018E-2</v>
      </c>
      <c r="ES24" s="23">
        <f t="shared" si="58"/>
        <v>-0.23899999999999988</v>
      </c>
      <c r="ET24" s="23">
        <f t="shared" si="59"/>
        <v>-0.26200000000000001</v>
      </c>
      <c r="EU24" s="23">
        <f t="shared" si="60"/>
        <v>-0.19399999999999995</v>
      </c>
      <c r="EV24" s="23">
        <f t="shared" si="61"/>
        <v>-0.49699999999999989</v>
      </c>
      <c r="EW24" s="23">
        <f t="shared" si="62"/>
        <v>-0.35499999999999998</v>
      </c>
      <c r="EX24" s="23">
        <f t="shared" si="63"/>
        <v>7.1000000000000174E-2</v>
      </c>
      <c r="EY24" s="23">
        <f t="shared" si="64"/>
        <v>-0.18100000000000005</v>
      </c>
      <c r="EZ24" s="23">
        <f t="shared" si="65"/>
        <v>2.4000000000000021E-2</v>
      </c>
      <c r="FA24" s="23">
        <f t="shared" si="66"/>
        <v>-6.3000000000000167E-2</v>
      </c>
      <c r="FB24" s="23">
        <f t="shared" si="67"/>
        <v>4.9999999999998934E-3</v>
      </c>
      <c r="FC24" s="23">
        <f t="shared" si="68"/>
        <v>-0.14599999999999991</v>
      </c>
      <c r="FD24" s="23">
        <f t="shared" si="69"/>
        <v>-0.21499999999999986</v>
      </c>
      <c r="FE24" s="23" t="str">
        <f t="shared" si="70"/>
        <v/>
      </c>
      <c r="FF24" s="23" t="str">
        <f t="shared" si="71"/>
        <v/>
      </c>
      <c r="FG24" s="23" t="str">
        <f t="shared" si="72"/>
        <v/>
      </c>
      <c r="FH24" s="23" t="str">
        <f t="shared" si="73"/>
        <v/>
      </c>
      <c r="FI24" s="23" t="str">
        <f t="shared" si="74"/>
        <v/>
      </c>
      <c r="FJ24" s="23" t="str">
        <f t="shared" si="75"/>
        <v/>
      </c>
      <c r="FK24" s="23" t="str">
        <f t="shared" si="76"/>
        <v/>
      </c>
      <c r="FL24" s="23" t="str">
        <f t="shared" si="77"/>
        <v/>
      </c>
      <c r="FM24" s="23" t="str">
        <f t="shared" si="78"/>
        <v/>
      </c>
      <c r="FN24" s="23">
        <f t="shared" si="79"/>
        <v>-0.21499999999999986</v>
      </c>
      <c r="FO24" s="23">
        <f t="shared" si="80"/>
        <v>-0.43199999999999994</v>
      </c>
      <c r="FP24" s="23">
        <f t="shared" si="81"/>
        <v>-0.17700000000000005</v>
      </c>
      <c r="FQ24" s="23">
        <f t="shared" si="82"/>
        <v>-0.93204500000000001</v>
      </c>
      <c r="FR24" s="23">
        <f t="shared" si="83"/>
        <v>-0.4890279999999998</v>
      </c>
      <c r="FS24" s="23">
        <f t="shared" si="84"/>
        <v>0.54557199999999995</v>
      </c>
      <c r="FT24" s="23">
        <f t="shared" si="85"/>
        <v>-0.45613999999999999</v>
      </c>
      <c r="FU24" s="23">
        <f t="shared" si="86"/>
        <v>-0.37540599999999991</v>
      </c>
      <c r="FV24" s="23">
        <f t="shared" si="87"/>
        <v>0.29423699999999986</v>
      </c>
      <c r="FW24" s="23">
        <f t="shared" si="88"/>
        <v>-0.58599999999999985</v>
      </c>
      <c r="FX24" s="23">
        <f t="shared" si="89"/>
        <v>-0.51200000000000001</v>
      </c>
      <c r="FY24" s="23">
        <f t="shared" si="90"/>
        <v>-0.42700000000000005</v>
      </c>
      <c r="FZ24" s="23">
        <f t="shared" si="91"/>
        <v>-0.40200000000000014</v>
      </c>
      <c r="GA24" s="23">
        <f t="shared" si="92"/>
        <v>-0.3660000000000001</v>
      </c>
      <c r="GB24" s="23">
        <f t="shared" si="93"/>
        <v>-0.21700000000000008</v>
      </c>
      <c r="GC24" s="23">
        <f t="shared" si="94"/>
        <v>-0.20900000000000007</v>
      </c>
      <c r="GD24" s="23">
        <f t="shared" si="95"/>
        <v>-3.7999999999999812E-2</v>
      </c>
      <c r="GE24" s="23">
        <f t="shared" si="96"/>
        <v>-0.19300000000000006</v>
      </c>
      <c r="GF24" s="23">
        <f t="shared" si="97"/>
        <v>-0.20999999999999996</v>
      </c>
      <c r="GG24" s="23">
        <f t="shared" si="98"/>
        <v>-5.1000000000000156E-2</v>
      </c>
      <c r="GH24" s="23">
        <f t="shared" si="99"/>
        <v>-0.12800000000000011</v>
      </c>
      <c r="GI24" s="23">
        <f t="shared" si="100"/>
        <v>7.7999999999999847E-2</v>
      </c>
      <c r="GJ24" s="23">
        <f t="shared" si="101"/>
        <v>-0.20199999999999996</v>
      </c>
      <c r="GK24" s="23">
        <f t="shared" si="102"/>
        <v>-0.22599999999999998</v>
      </c>
      <c r="GL24" s="23">
        <f t="shared" si="103"/>
        <v>-0.1339999999999999</v>
      </c>
      <c r="GM24" s="23">
        <f t="shared" si="104"/>
        <v>-0.45999999999999996</v>
      </c>
      <c r="GN24" s="23">
        <f t="shared" si="105"/>
        <v>-0.29999999999999982</v>
      </c>
      <c r="GO24" s="23">
        <f t="shared" si="106"/>
        <v>0.18299999999999983</v>
      </c>
      <c r="GP24" s="23">
        <f t="shared" si="107"/>
        <v>-0.13200000000000012</v>
      </c>
      <c r="GQ24" s="23">
        <f t="shared" si="108"/>
        <v>6.1999999999999833E-2</v>
      </c>
      <c r="GR24" s="23">
        <f t="shared" si="109"/>
        <v>-1.0000000000000231E-2</v>
      </c>
      <c r="GS24" s="23">
        <f t="shared" si="110"/>
        <v>5.600000000000005E-2</v>
      </c>
      <c r="GT24" s="23">
        <f t="shared" si="111"/>
        <v>-8.1999999999999851E-2</v>
      </c>
      <c r="GU24" s="23">
        <f t="shared" si="112"/>
        <v>-0.16999999999999993</v>
      </c>
      <c r="GV24" s="23">
        <f t="shared" si="113"/>
        <v>-0.28699999999999992</v>
      </c>
      <c r="GW24" s="23">
        <f t="shared" si="114"/>
        <v>-0.17499999999999982</v>
      </c>
      <c r="GX24" s="23">
        <f t="shared" si="115"/>
        <v>-6.3000000000000167E-2</v>
      </c>
      <c r="GY24" s="23">
        <f t="shared" si="116"/>
        <v>4.0000000000000036E-2</v>
      </c>
      <c r="GZ24" s="23">
        <f t="shared" si="117"/>
        <v>0.12699999999999978</v>
      </c>
      <c r="HA24" s="23">
        <f t="shared" si="118"/>
        <v>0.10700000000000021</v>
      </c>
      <c r="HB24" s="23">
        <f t="shared" si="119"/>
        <v>-0.59699999999999998</v>
      </c>
      <c r="HC24" s="23">
        <f t="shared" si="120"/>
        <v>-7.6999999999999957E-2</v>
      </c>
      <c r="HD24" s="23">
        <f t="shared" si="121"/>
        <v>-9.7999999999999865E-2</v>
      </c>
      <c r="HE24" s="23">
        <f t="shared" si="122"/>
        <v>-0.18400000000000016</v>
      </c>
      <c r="HF24" s="23">
        <f t="shared" si="123"/>
        <v>-0.38200000000000012</v>
      </c>
      <c r="HG24" s="23">
        <f t="shared" si="124"/>
        <v>-0.13700000000000001</v>
      </c>
      <c r="HH24" s="23">
        <f t="shared" si="125"/>
        <v>-0.89196900000000001</v>
      </c>
      <c r="HI24" s="23">
        <f t="shared" si="126"/>
        <v>-0.44545099999999982</v>
      </c>
      <c r="HJ24" s="23">
        <f t="shared" si="127"/>
        <v>0.58399000000000001</v>
      </c>
      <c r="HK24" s="23">
        <f t="shared" si="128"/>
        <v>-0.40752999999999995</v>
      </c>
      <c r="HL24" s="23">
        <f t="shared" si="129"/>
        <v>-0.3291590000000002</v>
      </c>
      <c r="HM24" s="23">
        <f t="shared" si="130"/>
        <v>0.32751799999999998</v>
      </c>
      <c r="HO24" s="23">
        <f t="shared" si="131"/>
        <v>9.9999999999997868E-3</v>
      </c>
      <c r="HP24" s="23">
        <f t="shared" si="132"/>
        <v>0.1030000000000002</v>
      </c>
      <c r="HQ24" s="23">
        <f t="shared" si="133"/>
        <v>0.29099999999999993</v>
      </c>
      <c r="HR24" s="23" t="str">
        <f t="shared" si="134"/>
        <v/>
      </c>
      <c r="HS24" s="23">
        <f t="shared" si="135"/>
        <v>0.12199999999999989</v>
      </c>
      <c r="HT24" s="23" t="str">
        <f t="shared" si="136"/>
        <v/>
      </c>
      <c r="HU24" s="23" t="str">
        <f t="shared" si="137"/>
        <v/>
      </c>
      <c r="HV24" s="23" t="str">
        <f t="shared" si="138"/>
        <v/>
      </c>
      <c r="HW24" s="23" t="str">
        <f t="shared" si="139"/>
        <v/>
      </c>
      <c r="HX24" s="23" t="str">
        <f t="shared" si="140"/>
        <v/>
      </c>
      <c r="HY24" s="23">
        <f t="shared" si="141"/>
        <v>0.15600000000000014</v>
      </c>
      <c r="HZ24" s="23">
        <f t="shared" si="142"/>
        <v>0.30900000000000016</v>
      </c>
      <c r="IA24" s="23">
        <f t="shared" si="143"/>
        <v>0.17600000000000016</v>
      </c>
      <c r="IB24" s="23">
        <f t="shared" si="144"/>
        <v>7.6999999999999957E-2</v>
      </c>
      <c r="IC24" s="23">
        <f t="shared" si="145"/>
        <v>0.27899999999999991</v>
      </c>
      <c r="ID24" s="23">
        <f t="shared" si="146"/>
        <v>0.13600000000000012</v>
      </c>
      <c r="IE24" s="23">
        <f t="shared" si="147"/>
        <v>7.1499999999999897E-2</v>
      </c>
      <c r="IF24" s="23">
        <f t="shared" si="148"/>
        <v>0.64400000000000013</v>
      </c>
      <c r="IG24" s="23">
        <f t="shared" si="149"/>
        <v>0.54999999999999982</v>
      </c>
      <c r="IH24" s="23">
        <f t="shared" si="150"/>
        <v>0.47500000000000009</v>
      </c>
      <c r="II24" s="23">
        <f t="shared" si="151"/>
        <v>0.46200000000000019</v>
      </c>
      <c r="IJ24" s="23" t="str">
        <f t="shared" si="152"/>
        <v/>
      </c>
      <c r="IK24" s="23">
        <f t="shared" si="153"/>
        <v>0.2370000000000001</v>
      </c>
      <c r="IL24" s="23">
        <f t="shared" si="154"/>
        <v>0.22999999999999998</v>
      </c>
      <c r="IM24" s="23">
        <f t="shared" si="155"/>
        <v>0.1080000000000001</v>
      </c>
      <c r="IN24" s="23">
        <f t="shared" si="156"/>
        <v>0.246</v>
      </c>
      <c r="IO24" s="23">
        <f t="shared" si="157"/>
        <v>0.24800000000000022</v>
      </c>
      <c r="IP24" s="23">
        <f t="shared" si="158"/>
        <v>0.1160000000000001</v>
      </c>
      <c r="IQ24" s="23">
        <f t="shared" si="159"/>
        <v>0.18900000000000006</v>
      </c>
      <c r="IR24" s="23">
        <f t="shared" si="160"/>
        <v>2.0000000000000018E-2</v>
      </c>
      <c r="IS24" s="23">
        <f t="shared" si="161"/>
        <v>0.23899999999999988</v>
      </c>
      <c r="IT24" s="23">
        <f t="shared" si="162"/>
        <v>0.26200000000000001</v>
      </c>
      <c r="IU24" s="23">
        <f t="shared" si="163"/>
        <v>0.19399999999999995</v>
      </c>
      <c r="IV24" s="23">
        <f t="shared" si="164"/>
        <v>0.49699999999999989</v>
      </c>
      <c r="IW24" s="23">
        <f t="shared" si="165"/>
        <v>0.35499999999999998</v>
      </c>
      <c r="IX24" s="23">
        <f t="shared" si="166"/>
        <v>7.1000000000000174E-2</v>
      </c>
      <c r="IY24" s="23">
        <f t="shared" si="167"/>
        <v>0.18100000000000005</v>
      </c>
      <c r="IZ24" s="23">
        <f t="shared" si="168"/>
        <v>2.4000000000000021E-2</v>
      </c>
      <c r="JA24" s="23">
        <f t="shared" si="169"/>
        <v>6.3000000000000167E-2</v>
      </c>
      <c r="JB24" s="23">
        <f t="shared" si="170"/>
        <v>4.9999999999998934E-3</v>
      </c>
      <c r="JC24" s="23">
        <f t="shared" si="171"/>
        <v>0.14599999999999991</v>
      </c>
      <c r="JD24" s="23">
        <f t="shared" si="172"/>
        <v>0.21499999999999986</v>
      </c>
      <c r="JE24" s="23" t="str">
        <f t="shared" si="173"/>
        <v/>
      </c>
      <c r="JF24" s="23" t="str">
        <f t="shared" si="174"/>
        <v/>
      </c>
      <c r="JG24" s="23" t="str">
        <f t="shared" si="175"/>
        <v/>
      </c>
      <c r="JH24" s="23" t="str">
        <f t="shared" si="176"/>
        <v/>
      </c>
      <c r="JI24" s="23" t="str">
        <f t="shared" si="177"/>
        <v/>
      </c>
      <c r="JJ24" s="23" t="str">
        <f t="shared" si="178"/>
        <v/>
      </c>
      <c r="JK24" s="23" t="str">
        <f t="shared" si="179"/>
        <v/>
      </c>
      <c r="JL24" s="23" t="str">
        <f t="shared" si="180"/>
        <v/>
      </c>
      <c r="JM24" s="23" t="str">
        <f t="shared" si="181"/>
        <v/>
      </c>
      <c r="JN24" s="23">
        <f t="shared" si="182"/>
        <v>0.21499999999999986</v>
      </c>
      <c r="JO24" s="23">
        <f t="shared" si="183"/>
        <v>0.43199999999999994</v>
      </c>
      <c r="JP24" s="23">
        <f t="shared" si="184"/>
        <v>0.17700000000000005</v>
      </c>
      <c r="JQ24" s="23">
        <f t="shared" si="185"/>
        <v>0.93204500000000001</v>
      </c>
      <c r="JR24" s="23">
        <f t="shared" si="186"/>
        <v>0.4890279999999998</v>
      </c>
      <c r="JS24" s="23">
        <f t="shared" si="187"/>
        <v>0.54557199999999995</v>
      </c>
      <c r="JT24" s="23">
        <f t="shared" si="188"/>
        <v>0.45613999999999999</v>
      </c>
      <c r="JU24" s="23">
        <f t="shared" si="189"/>
        <v>0.37540599999999991</v>
      </c>
      <c r="JV24" s="23">
        <f t="shared" si="190"/>
        <v>0.29423699999999986</v>
      </c>
      <c r="JW24" s="23">
        <f t="shared" si="191"/>
        <v>0.58599999999999985</v>
      </c>
      <c r="JX24" s="23">
        <f t="shared" si="192"/>
        <v>0.51200000000000001</v>
      </c>
      <c r="JY24" s="23">
        <f t="shared" si="193"/>
        <v>0.42700000000000005</v>
      </c>
      <c r="JZ24" s="23">
        <f t="shared" si="194"/>
        <v>0.40200000000000014</v>
      </c>
      <c r="KA24" s="23">
        <f t="shared" si="195"/>
        <v>0.3660000000000001</v>
      </c>
      <c r="KB24" s="23">
        <f t="shared" si="196"/>
        <v>0.21700000000000008</v>
      </c>
      <c r="KC24" s="23">
        <f t="shared" si="197"/>
        <v>0.20900000000000007</v>
      </c>
      <c r="KD24" s="23">
        <f t="shared" si="198"/>
        <v>3.7999999999999812E-2</v>
      </c>
      <c r="KE24" s="23">
        <f t="shared" si="199"/>
        <v>0.19300000000000006</v>
      </c>
      <c r="KF24" s="23">
        <f t="shared" si="200"/>
        <v>0.20999999999999996</v>
      </c>
      <c r="KG24" s="23">
        <f t="shared" si="201"/>
        <v>5.1000000000000156E-2</v>
      </c>
      <c r="KH24" s="23">
        <f t="shared" si="202"/>
        <v>0.12800000000000011</v>
      </c>
      <c r="KI24" s="23">
        <f t="shared" si="203"/>
        <v>7.7999999999999847E-2</v>
      </c>
      <c r="KJ24" s="23">
        <f t="shared" si="204"/>
        <v>0.20199999999999996</v>
      </c>
      <c r="KK24" s="23">
        <f t="shared" si="205"/>
        <v>0.22599999999999998</v>
      </c>
      <c r="KL24" s="23">
        <f t="shared" si="206"/>
        <v>0.1339999999999999</v>
      </c>
      <c r="KM24" s="23">
        <f t="shared" si="207"/>
        <v>0.45999999999999996</v>
      </c>
      <c r="KN24" s="23">
        <f t="shared" si="208"/>
        <v>0.29999999999999982</v>
      </c>
      <c r="KO24" s="23">
        <f t="shared" si="209"/>
        <v>0.18299999999999983</v>
      </c>
      <c r="KP24" s="23">
        <f t="shared" si="210"/>
        <v>0.13200000000000012</v>
      </c>
      <c r="KQ24" s="23">
        <f t="shared" si="211"/>
        <v>6.1999999999999833E-2</v>
      </c>
      <c r="KR24" s="23">
        <f t="shared" si="212"/>
        <v>1.0000000000000231E-2</v>
      </c>
      <c r="KS24" s="23">
        <f t="shared" si="213"/>
        <v>5.600000000000005E-2</v>
      </c>
      <c r="KT24" s="23">
        <f t="shared" si="214"/>
        <v>8.1999999999999851E-2</v>
      </c>
      <c r="KU24" s="23">
        <f t="shared" si="215"/>
        <v>0.16999999999999993</v>
      </c>
      <c r="KV24" s="23">
        <f t="shared" si="216"/>
        <v>0.28699999999999992</v>
      </c>
      <c r="KW24" s="23">
        <f t="shared" si="217"/>
        <v>0.17499999999999982</v>
      </c>
      <c r="KX24" s="23">
        <f t="shared" si="218"/>
        <v>6.3000000000000167E-2</v>
      </c>
      <c r="KY24" s="23">
        <f t="shared" si="219"/>
        <v>4.0000000000000036E-2</v>
      </c>
      <c r="KZ24" s="23">
        <f t="shared" si="220"/>
        <v>0.12699999999999978</v>
      </c>
      <c r="LA24" s="23">
        <f t="shared" si="221"/>
        <v>0.10700000000000021</v>
      </c>
      <c r="LB24" s="23">
        <f t="shared" si="222"/>
        <v>0.59699999999999998</v>
      </c>
      <c r="LC24" s="23">
        <f t="shared" si="223"/>
        <v>7.6999999999999957E-2</v>
      </c>
      <c r="LD24" s="23">
        <f t="shared" si="224"/>
        <v>9.7999999999999865E-2</v>
      </c>
      <c r="LE24" s="23">
        <f t="shared" si="225"/>
        <v>0.18400000000000016</v>
      </c>
      <c r="LF24" s="23">
        <f t="shared" si="226"/>
        <v>0.38200000000000012</v>
      </c>
      <c r="LG24" s="23">
        <f t="shared" si="227"/>
        <v>0.13700000000000001</v>
      </c>
      <c r="LH24" s="23">
        <f t="shared" si="228"/>
        <v>0.89196900000000001</v>
      </c>
      <c r="LI24" s="23">
        <f t="shared" si="229"/>
        <v>0.44545099999999982</v>
      </c>
      <c r="LJ24" s="23">
        <f t="shared" si="230"/>
        <v>0.58399000000000001</v>
      </c>
      <c r="LK24" s="23">
        <f t="shared" si="231"/>
        <v>0.40752999999999995</v>
      </c>
      <c r="LL24" s="23">
        <f t="shared" si="232"/>
        <v>0.3291590000000002</v>
      </c>
      <c r="LM24" s="23">
        <f t="shared" si="232"/>
        <v>0.32751799999999998</v>
      </c>
    </row>
    <row r="25" spans="1:325">
      <c r="A25" s="1">
        <f t="shared" si="236"/>
        <v>23</v>
      </c>
      <c r="B25" s="2"/>
      <c r="C25" s="4">
        <v>16</v>
      </c>
      <c r="D25" s="4">
        <f t="shared" si="233"/>
        <v>1016</v>
      </c>
      <c r="E25" s="4" t="s">
        <v>188</v>
      </c>
      <c r="F25" s="4">
        <v>3</v>
      </c>
      <c r="G25" s="4" t="s">
        <v>13</v>
      </c>
      <c r="H25" s="4" t="s">
        <v>19</v>
      </c>
      <c r="I25" s="4"/>
      <c r="J25" s="5">
        <v>97.7</v>
      </c>
      <c r="K25" s="72"/>
      <c r="L25" s="103">
        <v>3.4430000000000001</v>
      </c>
      <c r="M25" s="7" t="s">
        <v>282</v>
      </c>
      <c r="N25" s="3" t="s">
        <v>227</v>
      </c>
      <c r="O25" s="6">
        <v>3.8340000000000001</v>
      </c>
      <c r="P25" s="6">
        <v>3.6179999999999999</v>
      </c>
      <c r="Q25" s="6">
        <v>3.8050000000000002</v>
      </c>
      <c r="R25" s="58"/>
      <c r="S25" s="6">
        <v>3.347</v>
      </c>
      <c r="T25" s="58"/>
      <c r="U25" s="58"/>
      <c r="V25" s="58"/>
      <c r="W25" s="58"/>
      <c r="X25" s="58"/>
      <c r="Y25" s="6">
        <v>3.6539999999999999</v>
      </c>
      <c r="Z25" s="6">
        <v>3.6779999999999999</v>
      </c>
      <c r="AA25" s="6">
        <v>3.661</v>
      </c>
      <c r="AB25" s="6">
        <v>3.492</v>
      </c>
      <c r="AC25" s="6">
        <v>3.5779999999999998</v>
      </c>
      <c r="AD25" s="23">
        <v>3.1960000000000002</v>
      </c>
      <c r="AE25" s="23">
        <f>AVERAGE(AC25:AD25)</f>
        <v>3.387</v>
      </c>
      <c r="AF25" s="107">
        <v>2.8610000000000002</v>
      </c>
      <c r="AG25" s="107">
        <v>2.9460000000000002</v>
      </c>
      <c r="AH25" s="107">
        <v>2.9249999999999998</v>
      </c>
      <c r="AI25" s="107">
        <v>2.8069999999999999</v>
      </c>
      <c r="AJ25" s="113"/>
      <c r="AK25" s="107">
        <v>2.9540000000000002</v>
      </c>
      <c r="AL25" s="107">
        <v>2.968</v>
      </c>
      <c r="AM25" s="107">
        <v>2.9710000000000001</v>
      </c>
      <c r="AN25" s="107">
        <v>3.125</v>
      </c>
      <c r="AO25" s="107">
        <v>3.0230000000000001</v>
      </c>
      <c r="AP25" s="107">
        <v>3.3069999999999999</v>
      </c>
      <c r="AQ25" s="107">
        <v>3.2559999999999998</v>
      </c>
      <c r="AR25" s="107">
        <v>3.282</v>
      </c>
      <c r="AS25" s="107">
        <v>3.0910000000000002</v>
      </c>
      <c r="AT25" s="107">
        <v>3.0830000000000002</v>
      </c>
      <c r="AU25" s="107">
        <v>2.8279999999999998</v>
      </c>
      <c r="AV25" s="107">
        <v>3.0630000000000002</v>
      </c>
      <c r="AW25" s="107">
        <v>2.8889999999999998</v>
      </c>
      <c r="AX25" s="107">
        <v>1.837</v>
      </c>
      <c r="AY25" s="107">
        <v>2.9569999999999999</v>
      </c>
      <c r="AZ25" s="107">
        <v>3.1419999999999999</v>
      </c>
      <c r="BA25" s="107">
        <v>2.835</v>
      </c>
      <c r="BB25" s="107">
        <v>2.7410000000000001</v>
      </c>
      <c r="BC25" s="107">
        <v>2.48</v>
      </c>
      <c r="BD25" s="107">
        <v>3.0219999999999998</v>
      </c>
      <c r="BE25" s="113"/>
      <c r="BF25" s="113"/>
      <c r="BG25" s="113"/>
      <c r="BH25" s="113"/>
      <c r="BI25" s="113"/>
      <c r="BJ25" s="113"/>
      <c r="BK25" s="113"/>
      <c r="BL25" s="113"/>
      <c r="BM25" s="113"/>
      <c r="BN25" s="107">
        <v>3.214</v>
      </c>
      <c r="BO25" s="107">
        <v>2.94</v>
      </c>
      <c r="BP25" s="107">
        <v>3.1259999999999999</v>
      </c>
      <c r="BQ25" s="91">
        <v>2.5480010000000002</v>
      </c>
      <c r="BR25" s="91">
        <v>2.7831090000000001</v>
      </c>
      <c r="BS25" s="91">
        <v>3.4998100000000001</v>
      </c>
      <c r="BT25" s="91">
        <v>2.7157830000000001</v>
      </c>
      <c r="BU25" s="91">
        <v>2.806219</v>
      </c>
      <c r="BV25" s="91">
        <v>3.4630420000000002</v>
      </c>
      <c r="BW25" s="109">
        <v>3.113</v>
      </c>
      <c r="BX25" s="109">
        <v>3.1629999999999998</v>
      </c>
      <c r="BY25" s="109">
        <v>3.177</v>
      </c>
      <c r="BZ25" s="109">
        <v>3.1739999999999999</v>
      </c>
      <c r="CA25" s="109">
        <v>2.7210000000000001</v>
      </c>
      <c r="CB25" s="109">
        <v>3.2549999999999999</v>
      </c>
      <c r="CC25" s="109">
        <v>3.278</v>
      </c>
      <c r="CD25" s="109">
        <v>3.3759999999999999</v>
      </c>
      <c r="CE25" s="109">
        <v>3.427</v>
      </c>
      <c r="CF25" s="109">
        <v>3.3330000000000002</v>
      </c>
      <c r="CG25" s="109">
        <v>3.5750000000000002</v>
      </c>
      <c r="CH25" s="109">
        <v>3.532</v>
      </c>
      <c r="CI25" s="109">
        <v>3.573</v>
      </c>
      <c r="CJ25" s="109">
        <v>3.3879999999999999</v>
      </c>
      <c r="CK25" s="109">
        <v>3.3759999999999999</v>
      </c>
      <c r="CL25" s="109">
        <v>3.3</v>
      </c>
      <c r="CM25" s="109">
        <v>3.2570000000000001</v>
      </c>
      <c r="CN25" s="109">
        <v>3.2280000000000002</v>
      </c>
      <c r="CO25" s="109">
        <v>3.153</v>
      </c>
      <c r="CP25" s="109">
        <v>3.3660000000000001</v>
      </c>
      <c r="CQ25" s="109">
        <v>3.5019999999999998</v>
      </c>
      <c r="CR25" s="109">
        <v>3.4039999999999999</v>
      </c>
      <c r="CS25" s="109">
        <v>3.431</v>
      </c>
      <c r="CT25" s="109">
        <v>3.306</v>
      </c>
      <c r="CU25" s="109">
        <v>3.4740000000000002</v>
      </c>
      <c r="CV25" s="109">
        <v>3.3940000000000001</v>
      </c>
      <c r="CW25" s="109">
        <v>3.282</v>
      </c>
      <c r="CX25" s="109">
        <v>3.419</v>
      </c>
      <c r="CY25" s="109">
        <v>3.4540000000000002</v>
      </c>
      <c r="CZ25" s="109">
        <v>3.3340000000000001</v>
      </c>
      <c r="DA25" s="109">
        <v>3.4329999999999998</v>
      </c>
      <c r="DB25" s="109">
        <v>4.0279999999999996</v>
      </c>
      <c r="DC25" s="109">
        <v>3.4140000000000001</v>
      </c>
      <c r="DD25" s="109">
        <v>3.4169999999999998</v>
      </c>
      <c r="DE25" s="109">
        <v>3.4119999999999999</v>
      </c>
      <c r="DF25" s="109">
        <v>3.214</v>
      </c>
      <c r="DG25" s="109">
        <v>3.3650000000000002</v>
      </c>
      <c r="DH25" s="119">
        <v>2.7909320000000002</v>
      </c>
      <c r="DI25" s="119">
        <v>3.077394</v>
      </c>
      <c r="DJ25" s="119">
        <v>3.7459020000000001</v>
      </c>
      <c r="DK25" s="119">
        <v>3.0511159999999999</v>
      </c>
      <c r="DL25" s="119">
        <v>3.131221</v>
      </c>
      <c r="DM25" s="119">
        <v>3.6732550000000002</v>
      </c>
      <c r="DO25" s="23">
        <f t="shared" si="235"/>
        <v>0.39100000000000001</v>
      </c>
      <c r="DP25" s="23">
        <f t="shared" si="29"/>
        <v>0.17499999999999982</v>
      </c>
      <c r="DQ25" s="23">
        <f t="shared" si="30"/>
        <v>0.3620000000000001</v>
      </c>
      <c r="DR25" s="23" t="str">
        <f t="shared" si="31"/>
        <v/>
      </c>
      <c r="DS25" s="23">
        <f t="shared" si="32"/>
        <v>-9.6000000000000085E-2</v>
      </c>
      <c r="DT25" s="23" t="str">
        <f t="shared" si="33"/>
        <v/>
      </c>
      <c r="DU25" s="23" t="str">
        <f t="shared" si="34"/>
        <v/>
      </c>
      <c r="DV25" s="23" t="str">
        <f t="shared" si="35"/>
        <v/>
      </c>
      <c r="DW25" s="23" t="str">
        <f t="shared" si="36"/>
        <v/>
      </c>
      <c r="DX25" s="23" t="str">
        <f t="shared" si="37"/>
        <v/>
      </c>
      <c r="DY25" s="23">
        <f t="shared" si="38"/>
        <v>0.21099999999999985</v>
      </c>
      <c r="DZ25" s="23">
        <f t="shared" si="39"/>
        <v>0.23499999999999988</v>
      </c>
      <c r="EA25" s="23">
        <f t="shared" si="40"/>
        <v>0.21799999999999997</v>
      </c>
      <c r="EB25" s="23">
        <f t="shared" si="41"/>
        <v>4.8999999999999932E-2</v>
      </c>
      <c r="EC25" s="23">
        <f t="shared" si="42"/>
        <v>0.13499999999999979</v>
      </c>
      <c r="ED25" s="23">
        <f t="shared" si="43"/>
        <v>-0.24699999999999989</v>
      </c>
      <c r="EE25" s="23">
        <f t="shared" si="44"/>
        <v>-5.600000000000005E-2</v>
      </c>
      <c r="EF25" s="23">
        <f t="shared" si="45"/>
        <v>-0.58199999999999985</v>
      </c>
      <c r="EG25" s="23">
        <f t="shared" si="46"/>
        <v>-0.49699999999999989</v>
      </c>
      <c r="EH25" s="23">
        <f t="shared" si="47"/>
        <v>-0.51800000000000024</v>
      </c>
      <c r="EI25" s="23">
        <f t="shared" si="48"/>
        <v>-0.63600000000000012</v>
      </c>
      <c r="EJ25" s="23" t="str">
        <f t="shared" si="49"/>
        <v/>
      </c>
      <c r="EK25" s="23">
        <f t="shared" si="50"/>
        <v>-0.48899999999999988</v>
      </c>
      <c r="EL25" s="23">
        <f t="shared" si="51"/>
        <v>-0.47500000000000009</v>
      </c>
      <c r="EM25" s="23">
        <f t="shared" si="52"/>
        <v>-0.47199999999999998</v>
      </c>
      <c r="EN25" s="23">
        <f t="shared" si="53"/>
        <v>-0.31800000000000006</v>
      </c>
      <c r="EO25" s="23">
        <f t="shared" si="54"/>
        <v>-0.41999999999999993</v>
      </c>
      <c r="EP25" s="23">
        <f t="shared" si="55"/>
        <v>-0.13600000000000012</v>
      </c>
      <c r="EQ25" s="23">
        <f t="shared" si="56"/>
        <v>-0.18700000000000028</v>
      </c>
      <c r="ER25" s="23">
        <f t="shared" si="57"/>
        <v>-0.16100000000000003</v>
      </c>
      <c r="ES25" s="23">
        <f t="shared" si="58"/>
        <v>-0.35199999999999987</v>
      </c>
      <c r="ET25" s="23">
        <f t="shared" si="59"/>
        <v>-0.35999999999999988</v>
      </c>
      <c r="EU25" s="23">
        <f t="shared" si="60"/>
        <v>-0.61500000000000021</v>
      </c>
      <c r="EV25" s="23">
        <f t="shared" si="61"/>
        <v>-0.37999999999999989</v>
      </c>
      <c r="EW25" s="23">
        <f t="shared" si="62"/>
        <v>-0.55400000000000027</v>
      </c>
      <c r="EX25" s="23">
        <f t="shared" si="63"/>
        <v>-1.6060000000000001</v>
      </c>
      <c r="EY25" s="23">
        <f t="shared" si="64"/>
        <v>-0.48600000000000021</v>
      </c>
      <c r="EZ25" s="23">
        <f t="shared" si="65"/>
        <v>-0.30100000000000016</v>
      </c>
      <c r="FA25" s="23">
        <f t="shared" si="66"/>
        <v>-0.6080000000000001</v>
      </c>
      <c r="FB25" s="23">
        <f t="shared" si="67"/>
        <v>-0.70199999999999996</v>
      </c>
      <c r="FC25" s="23">
        <f t="shared" si="68"/>
        <v>-0.96300000000000008</v>
      </c>
      <c r="FD25" s="23">
        <f t="shared" si="69"/>
        <v>-0.42100000000000026</v>
      </c>
      <c r="FE25" s="23" t="str">
        <f t="shared" si="70"/>
        <v/>
      </c>
      <c r="FF25" s="23" t="str">
        <f t="shared" si="71"/>
        <v/>
      </c>
      <c r="FG25" s="23" t="str">
        <f t="shared" si="72"/>
        <v/>
      </c>
      <c r="FH25" s="23" t="str">
        <f t="shared" si="73"/>
        <v/>
      </c>
      <c r="FI25" s="23" t="str">
        <f t="shared" si="74"/>
        <v/>
      </c>
      <c r="FJ25" s="23" t="str">
        <f t="shared" si="75"/>
        <v/>
      </c>
      <c r="FK25" s="23" t="str">
        <f t="shared" si="76"/>
        <v/>
      </c>
      <c r="FL25" s="23" t="str">
        <f t="shared" si="77"/>
        <v/>
      </c>
      <c r="FM25" s="23" t="str">
        <f t="shared" si="78"/>
        <v/>
      </c>
      <c r="FN25" s="23">
        <f t="shared" si="79"/>
        <v>-0.22900000000000009</v>
      </c>
      <c r="FO25" s="23">
        <f t="shared" si="80"/>
        <v>-0.50300000000000011</v>
      </c>
      <c r="FP25" s="23">
        <f t="shared" si="81"/>
        <v>-0.31700000000000017</v>
      </c>
      <c r="FQ25" s="23">
        <f t="shared" si="82"/>
        <v>-0.89499899999999988</v>
      </c>
      <c r="FR25" s="23">
        <f t="shared" si="83"/>
        <v>-0.65989100000000001</v>
      </c>
      <c r="FS25" s="23">
        <f t="shared" si="84"/>
        <v>5.6810000000000027E-2</v>
      </c>
      <c r="FT25" s="23">
        <f t="shared" si="85"/>
        <v>-0.727217</v>
      </c>
      <c r="FU25" s="23">
        <f t="shared" si="86"/>
        <v>-0.63678100000000004</v>
      </c>
      <c r="FV25" s="23">
        <f t="shared" si="87"/>
        <v>2.0042000000000115E-2</v>
      </c>
      <c r="FW25" s="23">
        <f t="shared" si="88"/>
        <v>-0.33000000000000007</v>
      </c>
      <c r="FX25" s="23">
        <f t="shared" si="89"/>
        <v>-0.28000000000000025</v>
      </c>
      <c r="FY25" s="23">
        <f t="shared" si="90"/>
        <v>-0.26600000000000001</v>
      </c>
      <c r="FZ25" s="23">
        <f t="shared" si="91"/>
        <v>-0.26900000000000013</v>
      </c>
      <c r="GA25" s="23">
        <f t="shared" si="92"/>
        <v>-0.72199999999999998</v>
      </c>
      <c r="GB25" s="23">
        <f t="shared" si="93"/>
        <v>-0.18800000000000017</v>
      </c>
      <c r="GC25" s="23">
        <f t="shared" si="94"/>
        <v>-0.16500000000000004</v>
      </c>
      <c r="GD25" s="23">
        <f t="shared" si="95"/>
        <v>-6.7000000000000171E-2</v>
      </c>
      <c r="GE25" s="23">
        <f t="shared" si="96"/>
        <v>-1.6000000000000014E-2</v>
      </c>
      <c r="GF25" s="23">
        <f t="shared" si="97"/>
        <v>-0.10999999999999988</v>
      </c>
      <c r="GG25" s="23">
        <f t="shared" si="98"/>
        <v>0.13200000000000012</v>
      </c>
      <c r="GH25" s="23">
        <f t="shared" si="99"/>
        <v>8.8999999999999968E-2</v>
      </c>
      <c r="GI25" s="23">
        <f t="shared" si="100"/>
        <v>0.12999999999999989</v>
      </c>
      <c r="GJ25" s="23">
        <f t="shared" si="101"/>
        <v>-5.500000000000016E-2</v>
      </c>
      <c r="GK25" s="23">
        <f t="shared" si="102"/>
        <v>-6.7000000000000171E-2</v>
      </c>
      <c r="GL25" s="23">
        <f t="shared" si="103"/>
        <v>-0.14300000000000024</v>
      </c>
      <c r="GM25" s="23">
        <f t="shared" si="104"/>
        <v>-0.18599999999999994</v>
      </c>
      <c r="GN25" s="23">
        <f t="shared" si="105"/>
        <v>-0.21499999999999986</v>
      </c>
      <c r="GO25" s="23">
        <f t="shared" si="106"/>
        <v>-0.29000000000000004</v>
      </c>
      <c r="GP25" s="23">
        <f t="shared" si="107"/>
        <v>-7.6999999999999957E-2</v>
      </c>
      <c r="GQ25" s="23">
        <f t="shared" si="108"/>
        <v>5.8999999999999719E-2</v>
      </c>
      <c r="GR25" s="23">
        <f t="shared" si="109"/>
        <v>-3.9000000000000146E-2</v>
      </c>
      <c r="GS25" s="23">
        <f t="shared" si="110"/>
        <v>-1.2000000000000011E-2</v>
      </c>
      <c r="GT25" s="23">
        <f t="shared" si="111"/>
        <v>-0.13700000000000001</v>
      </c>
      <c r="GU25" s="23">
        <f t="shared" si="112"/>
        <v>3.1000000000000139E-2</v>
      </c>
      <c r="GV25" s="23">
        <f t="shared" si="113"/>
        <v>-4.8999999999999932E-2</v>
      </c>
      <c r="GW25" s="23">
        <f t="shared" si="114"/>
        <v>-0.16100000000000003</v>
      </c>
      <c r="GX25" s="23">
        <f t="shared" si="115"/>
        <v>-2.4000000000000021E-2</v>
      </c>
      <c r="GY25" s="23">
        <f t="shared" si="116"/>
        <v>1.1000000000000121E-2</v>
      </c>
      <c r="GZ25" s="23">
        <f t="shared" si="117"/>
        <v>-0.10899999999999999</v>
      </c>
      <c r="HA25" s="23">
        <f t="shared" si="118"/>
        <v>-1.0000000000000231E-2</v>
      </c>
      <c r="HB25" s="23">
        <f t="shared" si="119"/>
        <v>0.58499999999999952</v>
      </c>
      <c r="HC25" s="23">
        <f t="shared" si="120"/>
        <v>-2.8999999999999915E-2</v>
      </c>
      <c r="HD25" s="23">
        <f t="shared" si="121"/>
        <v>-2.6000000000000245E-2</v>
      </c>
      <c r="HE25" s="23">
        <f t="shared" si="122"/>
        <v>-3.1000000000000139E-2</v>
      </c>
      <c r="HF25" s="23">
        <f t="shared" si="123"/>
        <v>-0.22900000000000009</v>
      </c>
      <c r="HG25" s="23">
        <f t="shared" si="124"/>
        <v>-7.7999999999999847E-2</v>
      </c>
      <c r="HH25" s="23">
        <f t="shared" si="125"/>
        <v>-0.65206799999999987</v>
      </c>
      <c r="HI25" s="23">
        <f t="shared" si="126"/>
        <v>-0.3656060000000001</v>
      </c>
      <c r="HJ25" s="23">
        <f t="shared" si="127"/>
        <v>0.302902</v>
      </c>
      <c r="HK25" s="23">
        <f t="shared" si="128"/>
        <v>-0.39188400000000012</v>
      </c>
      <c r="HL25" s="23">
        <f t="shared" si="129"/>
        <v>-0.31177900000000003</v>
      </c>
      <c r="HM25" s="23">
        <f t="shared" si="130"/>
        <v>0.2302550000000001</v>
      </c>
      <c r="HO25" s="23">
        <f t="shared" si="131"/>
        <v>0.39100000000000001</v>
      </c>
      <c r="HP25" s="23">
        <f t="shared" si="132"/>
        <v>0.17499999999999982</v>
      </c>
      <c r="HQ25" s="23">
        <f t="shared" si="133"/>
        <v>0.3620000000000001</v>
      </c>
      <c r="HR25" s="23" t="str">
        <f t="shared" si="134"/>
        <v/>
      </c>
      <c r="HS25" s="23">
        <f t="shared" si="135"/>
        <v>9.6000000000000085E-2</v>
      </c>
      <c r="HT25" s="23" t="str">
        <f t="shared" si="136"/>
        <v/>
      </c>
      <c r="HU25" s="23" t="str">
        <f t="shared" si="137"/>
        <v/>
      </c>
      <c r="HV25" s="23" t="str">
        <f t="shared" si="138"/>
        <v/>
      </c>
      <c r="HW25" s="23" t="str">
        <f t="shared" si="139"/>
        <v/>
      </c>
      <c r="HX25" s="23" t="str">
        <f t="shared" si="140"/>
        <v/>
      </c>
      <c r="HY25" s="23">
        <f t="shared" si="141"/>
        <v>0.21099999999999985</v>
      </c>
      <c r="HZ25" s="23">
        <f t="shared" si="142"/>
        <v>0.23499999999999988</v>
      </c>
      <c r="IA25" s="23">
        <f t="shared" si="143"/>
        <v>0.21799999999999997</v>
      </c>
      <c r="IB25" s="23">
        <f t="shared" si="144"/>
        <v>4.8999999999999932E-2</v>
      </c>
      <c r="IC25" s="23">
        <f t="shared" si="145"/>
        <v>0.13499999999999979</v>
      </c>
      <c r="ID25" s="23">
        <f t="shared" si="146"/>
        <v>0.24699999999999989</v>
      </c>
      <c r="IE25" s="23">
        <f t="shared" si="147"/>
        <v>5.600000000000005E-2</v>
      </c>
      <c r="IF25" s="23">
        <f t="shared" si="148"/>
        <v>0.58199999999999985</v>
      </c>
      <c r="IG25" s="23">
        <f t="shared" si="149"/>
        <v>0.49699999999999989</v>
      </c>
      <c r="IH25" s="23">
        <f t="shared" si="150"/>
        <v>0.51800000000000024</v>
      </c>
      <c r="II25" s="23">
        <f t="shared" si="151"/>
        <v>0.63600000000000012</v>
      </c>
      <c r="IJ25" s="23" t="str">
        <f t="shared" si="152"/>
        <v/>
      </c>
      <c r="IK25" s="23">
        <f t="shared" si="153"/>
        <v>0.48899999999999988</v>
      </c>
      <c r="IL25" s="23">
        <f t="shared" si="154"/>
        <v>0.47500000000000009</v>
      </c>
      <c r="IM25" s="23">
        <f t="shared" si="155"/>
        <v>0.47199999999999998</v>
      </c>
      <c r="IN25" s="23">
        <f t="shared" si="156"/>
        <v>0.31800000000000006</v>
      </c>
      <c r="IO25" s="23">
        <f t="shared" si="157"/>
        <v>0.41999999999999993</v>
      </c>
      <c r="IP25" s="23">
        <f t="shared" si="158"/>
        <v>0.13600000000000012</v>
      </c>
      <c r="IQ25" s="23">
        <f t="shared" si="159"/>
        <v>0.18700000000000028</v>
      </c>
      <c r="IR25" s="23">
        <f t="shared" si="160"/>
        <v>0.16100000000000003</v>
      </c>
      <c r="IS25" s="23">
        <f t="shared" si="161"/>
        <v>0.35199999999999987</v>
      </c>
      <c r="IT25" s="23">
        <f t="shared" si="162"/>
        <v>0.35999999999999988</v>
      </c>
      <c r="IU25" s="23">
        <f t="shared" si="163"/>
        <v>0.61500000000000021</v>
      </c>
      <c r="IV25" s="23">
        <f t="shared" si="164"/>
        <v>0.37999999999999989</v>
      </c>
      <c r="IW25" s="23">
        <f t="shared" si="165"/>
        <v>0.55400000000000027</v>
      </c>
      <c r="IX25" s="23">
        <f t="shared" si="166"/>
        <v>1.6060000000000001</v>
      </c>
      <c r="IY25" s="23">
        <f t="shared" si="167"/>
        <v>0.48600000000000021</v>
      </c>
      <c r="IZ25" s="23">
        <f t="shared" si="168"/>
        <v>0.30100000000000016</v>
      </c>
      <c r="JA25" s="23">
        <f t="shared" si="169"/>
        <v>0.6080000000000001</v>
      </c>
      <c r="JB25" s="23">
        <f t="shared" si="170"/>
        <v>0.70199999999999996</v>
      </c>
      <c r="JC25" s="23">
        <f t="shared" si="171"/>
        <v>0.96300000000000008</v>
      </c>
      <c r="JD25" s="23">
        <f t="shared" si="172"/>
        <v>0.42100000000000026</v>
      </c>
      <c r="JE25" s="23" t="str">
        <f t="shared" si="173"/>
        <v/>
      </c>
      <c r="JF25" s="23" t="str">
        <f t="shared" si="174"/>
        <v/>
      </c>
      <c r="JG25" s="23" t="str">
        <f t="shared" si="175"/>
        <v/>
      </c>
      <c r="JH25" s="23" t="str">
        <f t="shared" si="176"/>
        <v/>
      </c>
      <c r="JI25" s="23" t="str">
        <f t="shared" si="177"/>
        <v/>
      </c>
      <c r="JJ25" s="23" t="str">
        <f t="shared" si="178"/>
        <v/>
      </c>
      <c r="JK25" s="23" t="str">
        <f t="shared" si="179"/>
        <v/>
      </c>
      <c r="JL25" s="23" t="str">
        <f t="shared" si="180"/>
        <v/>
      </c>
      <c r="JM25" s="23" t="str">
        <f t="shared" si="181"/>
        <v/>
      </c>
      <c r="JN25" s="23">
        <f t="shared" si="182"/>
        <v>0.22900000000000009</v>
      </c>
      <c r="JO25" s="23">
        <f t="shared" si="183"/>
        <v>0.50300000000000011</v>
      </c>
      <c r="JP25" s="23">
        <f t="shared" si="184"/>
        <v>0.31700000000000017</v>
      </c>
      <c r="JQ25" s="23">
        <f t="shared" si="185"/>
        <v>0.89499899999999988</v>
      </c>
      <c r="JR25" s="23">
        <f t="shared" si="186"/>
        <v>0.65989100000000001</v>
      </c>
      <c r="JS25" s="23">
        <f t="shared" si="187"/>
        <v>5.6810000000000027E-2</v>
      </c>
      <c r="JT25" s="23">
        <f t="shared" si="188"/>
        <v>0.727217</v>
      </c>
      <c r="JU25" s="23">
        <f t="shared" si="189"/>
        <v>0.63678100000000004</v>
      </c>
      <c r="JV25" s="23">
        <f t="shared" si="190"/>
        <v>2.0042000000000115E-2</v>
      </c>
      <c r="JW25" s="23">
        <f t="shared" si="191"/>
        <v>0.33000000000000007</v>
      </c>
      <c r="JX25" s="23">
        <f t="shared" si="192"/>
        <v>0.28000000000000025</v>
      </c>
      <c r="JY25" s="23">
        <f t="shared" si="193"/>
        <v>0.26600000000000001</v>
      </c>
      <c r="JZ25" s="23">
        <f t="shared" si="194"/>
        <v>0.26900000000000013</v>
      </c>
      <c r="KA25" s="23">
        <f t="shared" si="195"/>
        <v>0.72199999999999998</v>
      </c>
      <c r="KB25" s="23">
        <f t="shared" si="196"/>
        <v>0.18800000000000017</v>
      </c>
      <c r="KC25" s="23">
        <f t="shared" si="197"/>
        <v>0.16500000000000004</v>
      </c>
      <c r="KD25" s="23">
        <f t="shared" si="198"/>
        <v>6.7000000000000171E-2</v>
      </c>
      <c r="KE25" s="23">
        <f t="shared" si="199"/>
        <v>1.6000000000000014E-2</v>
      </c>
      <c r="KF25" s="23">
        <f t="shared" si="200"/>
        <v>0.10999999999999988</v>
      </c>
      <c r="KG25" s="23">
        <f t="shared" si="201"/>
        <v>0.13200000000000012</v>
      </c>
      <c r="KH25" s="23">
        <f t="shared" si="202"/>
        <v>8.8999999999999968E-2</v>
      </c>
      <c r="KI25" s="23">
        <f t="shared" si="203"/>
        <v>0.12999999999999989</v>
      </c>
      <c r="KJ25" s="23">
        <f t="shared" si="204"/>
        <v>5.500000000000016E-2</v>
      </c>
      <c r="KK25" s="23">
        <f t="shared" si="205"/>
        <v>6.7000000000000171E-2</v>
      </c>
      <c r="KL25" s="23">
        <f t="shared" si="206"/>
        <v>0.14300000000000024</v>
      </c>
      <c r="KM25" s="23">
        <f t="shared" si="207"/>
        <v>0.18599999999999994</v>
      </c>
      <c r="KN25" s="23">
        <f t="shared" si="208"/>
        <v>0.21499999999999986</v>
      </c>
      <c r="KO25" s="23">
        <f t="shared" si="209"/>
        <v>0.29000000000000004</v>
      </c>
      <c r="KP25" s="23">
        <f t="shared" si="210"/>
        <v>7.6999999999999957E-2</v>
      </c>
      <c r="KQ25" s="23">
        <f t="shared" si="211"/>
        <v>5.8999999999999719E-2</v>
      </c>
      <c r="KR25" s="23">
        <f t="shared" si="212"/>
        <v>3.9000000000000146E-2</v>
      </c>
      <c r="KS25" s="23">
        <f t="shared" si="213"/>
        <v>1.2000000000000011E-2</v>
      </c>
      <c r="KT25" s="23">
        <f t="shared" si="214"/>
        <v>0.13700000000000001</v>
      </c>
      <c r="KU25" s="23">
        <f t="shared" si="215"/>
        <v>3.1000000000000139E-2</v>
      </c>
      <c r="KV25" s="23">
        <f t="shared" si="216"/>
        <v>4.8999999999999932E-2</v>
      </c>
      <c r="KW25" s="23">
        <f t="shared" si="217"/>
        <v>0.16100000000000003</v>
      </c>
      <c r="KX25" s="23">
        <f t="shared" si="218"/>
        <v>2.4000000000000021E-2</v>
      </c>
      <c r="KY25" s="23">
        <f t="shared" si="219"/>
        <v>1.1000000000000121E-2</v>
      </c>
      <c r="KZ25" s="23">
        <f t="shared" si="220"/>
        <v>0.10899999999999999</v>
      </c>
      <c r="LA25" s="23">
        <f t="shared" si="221"/>
        <v>1.0000000000000231E-2</v>
      </c>
      <c r="LB25" s="23">
        <f t="shared" si="222"/>
        <v>0.58499999999999952</v>
      </c>
      <c r="LC25" s="23">
        <f t="shared" si="223"/>
        <v>2.8999999999999915E-2</v>
      </c>
      <c r="LD25" s="23">
        <f t="shared" si="224"/>
        <v>2.6000000000000245E-2</v>
      </c>
      <c r="LE25" s="23">
        <f t="shared" si="225"/>
        <v>3.1000000000000139E-2</v>
      </c>
      <c r="LF25" s="23">
        <f t="shared" si="226"/>
        <v>0.22900000000000009</v>
      </c>
      <c r="LG25" s="23">
        <f t="shared" si="227"/>
        <v>7.7999999999999847E-2</v>
      </c>
      <c r="LH25" s="23">
        <f t="shared" si="228"/>
        <v>0.65206799999999987</v>
      </c>
      <c r="LI25" s="23">
        <f t="shared" si="229"/>
        <v>0.3656060000000001</v>
      </c>
      <c r="LJ25" s="23">
        <f t="shared" si="230"/>
        <v>0.302902</v>
      </c>
      <c r="LK25" s="23">
        <f t="shared" si="231"/>
        <v>0.39188400000000012</v>
      </c>
      <c r="LL25" s="23">
        <f t="shared" si="232"/>
        <v>0.31177900000000003</v>
      </c>
      <c r="LM25" s="23">
        <f t="shared" si="232"/>
        <v>0.2302550000000001</v>
      </c>
    </row>
    <row r="26" spans="1:325">
      <c r="A26" s="1">
        <f t="shared" si="236"/>
        <v>24</v>
      </c>
      <c r="B26" s="2"/>
      <c r="C26" s="4">
        <v>16</v>
      </c>
      <c r="D26" s="4">
        <f t="shared" si="233"/>
        <v>1016</v>
      </c>
      <c r="E26" s="4" t="s">
        <v>255</v>
      </c>
      <c r="F26" s="4">
        <v>3</v>
      </c>
      <c r="G26" s="4" t="s">
        <v>13</v>
      </c>
      <c r="H26" s="4" t="s">
        <v>19</v>
      </c>
      <c r="I26" s="4"/>
      <c r="J26" s="5">
        <v>97.4</v>
      </c>
      <c r="K26" s="72"/>
      <c r="L26" s="103">
        <v>3.4980000000000007</v>
      </c>
      <c r="M26" s="7" t="s">
        <v>282</v>
      </c>
      <c r="N26" s="3" t="s">
        <v>227</v>
      </c>
      <c r="O26" s="6">
        <v>3.9649999999999999</v>
      </c>
      <c r="P26" s="6">
        <v>3.6659999999999999</v>
      </c>
      <c r="Q26" s="6">
        <v>3.9359999999999999</v>
      </c>
      <c r="R26" s="58"/>
      <c r="S26" s="6">
        <v>3.4660000000000002</v>
      </c>
      <c r="T26" s="58"/>
      <c r="U26" s="58"/>
      <c r="V26" s="58"/>
      <c r="W26" s="58"/>
      <c r="X26" s="58"/>
      <c r="Y26" s="6">
        <v>3.774</v>
      </c>
      <c r="Z26" s="6">
        <v>3.7690000000000001</v>
      </c>
      <c r="AA26" s="6">
        <v>3.7389999999999999</v>
      </c>
      <c r="AB26" s="6">
        <v>3.613</v>
      </c>
      <c r="AC26" s="6">
        <v>3.6789999999999998</v>
      </c>
      <c r="AD26" s="23">
        <v>3.2360000000000002</v>
      </c>
      <c r="AE26" s="23">
        <f>AVERAGE(AC26:AD26)</f>
        <v>3.4575</v>
      </c>
      <c r="AF26" s="107">
        <v>2.919</v>
      </c>
      <c r="AG26" s="107">
        <v>2.9830000000000001</v>
      </c>
      <c r="AH26" s="107">
        <v>3.004</v>
      </c>
      <c r="AI26" s="107">
        <v>2.9430000000000001</v>
      </c>
      <c r="AJ26" s="113"/>
      <c r="AK26" s="107">
        <v>2.9620000000000002</v>
      </c>
      <c r="AL26" s="107">
        <v>2.9740000000000002</v>
      </c>
      <c r="AM26" s="107">
        <v>3.1640000000000001</v>
      </c>
      <c r="AN26" s="107">
        <v>3.29</v>
      </c>
      <c r="AO26" s="107">
        <v>3.153</v>
      </c>
      <c r="AP26" s="107">
        <v>3.5019999999999998</v>
      </c>
      <c r="AQ26" s="107">
        <v>3.4689999999999999</v>
      </c>
      <c r="AR26" s="107">
        <v>3.492</v>
      </c>
      <c r="AS26" s="107">
        <v>3.222</v>
      </c>
      <c r="AT26" s="107">
        <v>3.2160000000000002</v>
      </c>
      <c r="AU26" s="107">
        <v>2.996</v>
      </c>
      <c r="AV26" s="107">
        <v>3.1040000000000001</v>
      </c>
      <c r="AW26" s="107">
        <v>3.0110000000000001</v>
      </c>
      <c r="AX26" s="107">
        <v>2.0939999999999999</v>
      </c>
      <c r="AY26" s="107">
        <v>3.1150000000000002</v>
      </c>
      <c r="AZ26" s="107">
        <v>3.3149999999999999</v>
      </c>
      <c r="BA26" s="107">
        <v>3.0110000000000001</v>
      </c>
      <c r="BB26" s="107">
        <v>2.903</v>
      </c>
      <c r="BC26" s="107">
        <v>2.6560000000000001</v>
      </c>
      <c r="BD26" s="107">
        <v>3.1819999999999999</v>
      </c>
      <c r="BE26" s="113"/>
      <c r="BF26" s="113"/>
      <c r="BG26" s="113"/>
      <c r="BH26" s="113"/>
      <c r="BI26" s="113"/>
      <c r="BJ26" s="113"/>
      <c r="BK26" s="113"/>
      <c r="BL26" s="113"/>
      <c r="BM26" s="113"/>
      <c r="BN26" s="107">
        <v>3.2930000000000001</v>
      </c>
      <c r="BO26" s="107">
        <v>3.0339999999999998</v>
      </c>
      <c r="BP26" s="107">
        <v>3.2509999999999999</v>
      </c>
      <c r="BQ26" s="91">
        <v>2.7140140000000001</v>
      </c>
      <c r="BR26" s="91">
        <v>2.9403410000000001</v>
      </c>
      <c r="BS26" s="91">
        <v>3.5146540000000002</v>
      </c>
      <c r="BT26" s="91">
        <v>2.9057210000000002</v>
      </c>
      <c r="BU26" s="91">
        <v>2.9740799999999998</v>
      </c>
      <c r="BV26" s="91">
        <v>3.470237</v>
      </c>
      <c r="BW26" s="109">
        <v>3.09</v>
      </c>
      <c r="BX26" s="109">
        <v>3.12</v>
      </c>
      <c r="BY26" s="109">
        <v>3.1619999999999999</v>
      </c>
      <c r="BZ26" s="109">
        <v>3.1970000000000001</v>
      </c>
      <c r="CA26" s="109">
        <v>2.7240000000000002</v>
      </c>
      <c r="CB26" s="109">
        <v>3.1869999999999998</v>
      </c>
      <c r="CC26" s="109">
        <v>3.206</v>
      </c>
      <c r="CD26" s="109">
        <v>3.4350000000000001</v>
      </c>
      <c r="CE26" s="109">
        <v>3.4929999999999999</v>
      </c>
      <c r="CF26" s="109">
        <v>3.3730000000000002</v>
      </c>
      <c r="CG26" s="109">
        <v>3.6560000000000001</v>
      </c>
      <c r="CH26" s="109">
        <v>3.6240000000000001</v>
      </c>
      <c r="CI26" s="109">
        <v>3.6549999999999998</v>
      </c>
      <c r="CJ26" s="109">
        <v>3.4129999999999998</v>
      </c>
      <c r="CK26" s="109">
        <v>3.4039999999999999</v>
      </c>
      <c r="CL26" s="109">
        <v>3.36</v>
      </c>
      <c r="CM26" s="109">
        <v>3.2240000000000002</v>
      </c>
      <c r="CN26" s="109">
        <v>3.2480000000000002</v>
      </c>
      <c r="CO26" s="109">
        <v>3.258</v>
      </c>
      <c r="CP26" s="109">
        <v>3.419</v>
      </c>
      <c r="CQ26" s="109">
        <v>3.5779999999999998</v>
      </c>
      <c r="CR26" s="109">
        <v>3.4830000000000001</v>
      </c>
      <c r="CS26" s="109">
        <v>3.5129999999999999</v>
      </c>
      <c r="CT26" s="109">
        <v>3.4</v>
      </c>
      <c r="CU26" s="109">
        <v>3.5489999999999999</v>
      </c>
      <c r="CV26" s="109">
        <v>3.4630000000000001</v>
      </c>
      <c r="CW26" s="109">
        <v>3.3679999999999999</v>
      </c>
      <c r="CX26" s="109">
        <v>3.5310000000000001</v>
      </c>
      <c r="CY26" s="109">
        <v>3.5649999999999999</v>
      </c>
      <c r="CZ26" s="109">
        <v>3.456</v>
      </c>
      <c r="DA26" s="109">
        <v>3.5569999999999999</v>
      </c>
      <c r="DB26" s="109">
        <v>4.1319999999999997</v>
      </c>
      <c r="DC26" s="109">
        <v>3.5329999999999999</v>
      </c>
      <c r="DD26" s="109">
        <v>3.5379999999999998</v>
      </c>
      <c r="DE26" s="109">
        <v>3.4009999999999998</v>
      </c>
      <c r="DF26" s="109">
        <v>3.21</v>
      </c>
      <c r="DG26" s="109">
        <v>3.3839999999999999</v>
      </c>
      <c r="DH26" s="119">
        <v>2.8902139999999998</v>
      </c>
      <c r="DI26" s="119">
        <v>3.1610480000000001</v>
      </c>
      <c r="DJ26" s="119">
        <v>3.7055690000000001</v>
      </c>
      <c r="DK26" s="119">
        <v>3.1573259999999999</v>
      </c>
      <c r="DL26" s="119">
        <v>3.2211259999999999</v>
      </c>
      <c r="DM26" s="119">
        <v>3.6325669999999999</v>
      </c>
      <c r="DO26" s="23">
        <f t="shared" si="235"/>
        <v>0.46699999999999919</v>
      </c>
      <c r="DP26" s="23">
        <f t="shared" si="29"/>
        <v>0.16799999999999926</v>
      </c>
      <c r="DQ26" s="23">
        <f t="shared" si="30"/>
        <v>0.43799999999999928</v>
      </c>
      <c r="DR26" s="23" t="str">
        <f t="shared" si="31"/>
        <v/>
      </c>
      <c r="DS26" s="23">
        <f t="shared" si="32"/>
        <v>-3.2000000000000473E-2</v>
      </c>
      <c r="DT26" s="23" t="str">
        <f t="shared" si="33"/>
        <v/>
      </c>
      <c r="DU26" s="23" t="str">
        <f t="shared" si="34"/>
        <v/>
      </c>
      <c r="DV26" s="23" t="str">
        <f t="shared" si="35"/>
        <v/>
      </c>
      <c r="DW26" s="23" t="str">
        <f t="shared" si="36"/>
        <v/>
      </c>
      <c r="DX26" s="23" t="str">
        <f t="shared" si="37"/>
        <v/>
      </c>
      <c r="DY26" s="23">
        <f t="shared" si="38"/>
        <v>0.27599999999999936</v>
      </c>
      <c r="DZ26" s="23">
        <f t="shared" si="39"/>
        <v>0.27099999999999946</v>
      </c>
      <c r="EA26" s="23">
        <f t="shared" si="40"/>
        <v>0.24099999999999921</v>
      </c>
      <c r="EB26" s="23">
        <f t="shared" si="41"/>
        <v>0.11499999999999932</v>
      </c>
      <c r="EC26" s="23">
        <f t="shared" si="42"/>
        <v>0.18099999999999916</v>
      </c>
      <c r="ED26" s="23">
        <f t="shared" si="43"/>
        <v>-0.26200000000000045</v>
      </c>
      <c r="EE26" s="23">
        <f t="shared" si="44"/>
        <v>-4.0500000000000647E-2</v>
      </c>
      <c r="EF26" s="23">
        <f t="shared" si="45"/>
        <v>-0.57900000000000063</v>
      </c>
      <c r="EG26" s="23">
        <f t="shared" si="46"/>
        <v>-0.51500000000000057</v>
      </c>
      <c r="EH26" s="23">
        <f t="shared" si="47"/>
        <v>-0.49400000000000066</v>
      </c>
      <c r="EI26" s="23">
        <f t="shared" si="48"/>
        <v>-0.5550000000000006</v>
      </c>
      <c r="EJ26" s="23" t="str">
        <f t="shared" si="49"/>
        <v/>
      </c>
      <c r="EK26" s="23">
        <f t="shared" si="50"/>
        <v>-0.53600000000000048</v>
      </c>
      <c r="EL26" s="23">
        <f t="shared" si="51"/>
        <v>-0.52400000000000047</v>
      </c>
      <c r="EM26" s="23">
        <f t="shared" si="52"/>
        <v>-0.33400000000000052</v>
      </c>
      <c r="EN26" s="23">
        <f t="shared" si="53"/>
        <v>-0.20800000000000063</v>
      </c>
      <c r="EO26" s="23">
        <f t="shared" si="54"/>
        <v>-0.34500000000000064</v>
      </c>
      <c r="EP26" s="23">
        <f t="shared" si="55"/>
        <v>3.9999999999991154E-3</v>
      </c>
      <c r="EQ26" s="23">
        <f t="shared" si="56"/>
        <v>-2.9000000000000803E-2</v>
      </c>
      <c r="ER26" s="23">
        <f t="shared" si="57"/>
        <v>-6.0000000000006715E-3</v>
      </c>
      <c r="ES26" s="23">
        <f t="shared" si="58"/>
        <v>-0.27600000000000069</v>
      </c>
      <c r="ET26" s="23">
        <f t="shared" si="59"/>
        <v>-0.28200000000000047</v>
      </c>
      <c r="EU26" s="23">
        <f t="shared" si="60"/>
        <v>-0.50200000000000067</v>
      </c>
      <c r="EV26" s="23">
        <f t="shared" si="61"/>
        <v>-0.39400000000000057</v>
      </c>
      <c r="EW26" s="23">
        <f t="shared" si="62"/>
        <v>-0.48700000000000054</v>
      </c>
      <c r="EX26" s="23">
        <f t="shared" si="63"/>
        <v>-1.4040000000000008</v>
      </c>
      <c r="EY26" s="23">
        <f t="shared" si="64"/>
        <v>-0.38300000000000045</v>
      </c>
      <c r="EZ26" s="23">
        <f t="shared" si="65"/>
        <v>-0.18300000000000072</v>
      </c>
      <c r="FA26" s="23">
        <f t="shared" si="66"/>
        <v>-0.48700000000000054</v>
      </c>
      <c r="FB26" s="23">
        <f t="shared" si="67"/>
        <v>-0.59500000000000064</v>
      </c>
      <c r="FC26" s="23">
        <f t="shared" si="68"/>
        <v>-0.84200000000000053</v>
      </c>
      <c r="FD26" s="23">
        <f t="shared" si="69"/>
        <v>-0.31600000000000072</v>
      </c>
      <c r="FE26" s="23" t="str">
        <f t="shared" si="70"/>
        <v/>
      </c>
      <c r="FF26" s="23" t="str">
        <f t="shared" si="71"/>
        <v/>
      </c>
      <c r="FG26" s="23" t="str">
        <f t="shared" si="72"/>
        <v/>
      </c>
      <c r="FH26" s="23" t="str">
        <f t="shared" si="73"/>
        <v/>
      </c>
      <c r="FI26" s="23" t="str">
        <f t="shared" si="74"/>
        <v/>
      </c>
      <c r="FJ26" s="23" t="str">
        <f t="shared" si="75"/>
        <v/>
      </c>
      <c r="FK26" s="23" t="str">
        <f t="shared" si="76"/>
        <v/>
      </c>
      <c r="FL26" s="23" t="str">
        <f t="shared" si="77"/>
        <v/>
      </c>
      <c r="FM26" s="23" t="str">
        <f t="shared" si="78"/>
        <v/>
      </c>
      <c r="FN26" s="23">
        <f t="shared" si="79"/>
        <v>-0.20500000000000052</v>
      </c>
      <c r="FO26" s="23">
        <f t="shared" si="80"/>
        <v>-0.46400000000000086</v>
      </c>
      <c r="FP26" s="23">
        <f t="shared" si="81"/>
        <v>-0.24700000000000077</v>
      </c>
      <c r="FQ26" s="23">
        <f t="shared" si="82"/>
        <v>-0.78398600000000052</v>
      </c>
      <c r="FR26" s="23">
        <f t="shared" si="83"/>
        <v>-0.55765900000000057</v>
      </c>
      <c r="FS26" s="23">
        <f t="shared" si="84"/>
        <v>1.6653999999999503E-2</v>
      </c>
      <c r="FT26" s="23">
        <f t="shared" si="85"/>
        <v>-0.59227900000000044</v>
      </c>
      <c r="FU26" s="23">
        <f t="shared" si="86"/>
        <v>-0.52392000000000083</v>
      </c>
      <c r="FV26" s="23">
        <f t="shared" si="87"/>
        <v>-2.7763000000000648E-2</v>
      </c>
      <c r="FW26" s="23">
        <f t="shared" si="88"/>
        <v>-0.40800000000000081</v>
      </c>
      <c r="FX26" s="23">
        <f t="shared" si="89"/>
        <v>-0.37800000000000056</v>
      </c>
      <c r="FY26" s="23">
        <f t="shared" si="90"/>
        <v>-0.33600000000000074</v>
      </c>
      <c r="FZ26" s="23">
        <f t="shared" si="91"/>
        <v>-0.3010000000000006</v>
      </c>
      <c r="GA26" s="23">
        <f t="shared" si="92"/>
        <v>-0.77400000000000047</v>
      </c>
      <c r="GB26" s="23">
        <f t="shared" si="93"/>
        <v>-0.31100000000000083</v>
      </c>
      <c r="GC26" s="23">
        <f t="shared" si="94"/>
        <v>-0.2920000000000007</v>
      </c>
      <c r="GD26" s="23">
        <f t="shared" si="95"/>
        <v>-6.3000000000000611E-2</v>
      </c>
      <c r="GE26" s="23">
        <f t="shared" si="96"/>
        <v>-5.0000000000007816E-3</v>
      </c>
      <c r="GF26" s="23">
        <f t="shared" si="97"/>
        <v>-0.12500000000000044</v>
      </c>
      <c r="GG26" s="23">
        <f t="shared" si="98"/>
        <v>0.15799999999999947</v>
      </c>
      <c r="GH26" s="23">
        <f t="shared" si="99"/>
        <v>0.12599999999999945</v>
      </c>
      <c r="GI26" s="23">
        <f t="shared" si="100"/>
        <v>0.15699999999999914</v>
      </c>
      <c r="GJ26" s="23">
        <f t="shared" si="101"/>
        <v>-8.5000000000000853E-2</v>
      </c>
      <c r="GK26" s="23">
        <f t="shared" si="102"/>
        <v>-9.400000000000075E-2</v>
      </c>
      <c r="GL26" s="23">
        <f t="shared" si="103"/>
        <v>-0.13800000000000079</v>
      </c>
      <c r="GM26" s="23">
        <f t="shared" si="104"/>
        <v>-0.27400000000000047</v>
      </c>
      <c r="GN26" s="23">
        <f t="shared" si="105"/>
        <v>-0.25000000000000044</v>
      </c>
      <c r="GO26" s="23">
        <f t="shared" si="106"/>
        <v>-0.24000000000000066</v>
      </c>
      <c r="GP26" s="23">
        <f t="shared" si="107"/>
        <v>-7.9000000000000625E-2</v>
      </c>
      <c r="GQ26" s="23">
        <f t="shared" si="108"/>
        <v>7.9999999999999183E-2</v>
      </c>
      <c r="GR26" s="23">
        <f t="shared" si="109"/>
        <v>-1.5000000000000568E-2</v>
      </c>
      <c r="GS26" s="23">
        <f t="shared" si="110"/>
        <v>1.4999999999999236E-2</v>
      </c>
      <c r="GT26" s="23">
        <f t="shared" si="111"/>
        <v>-9.8000000000000753E-2</v>
      </c>
      <c r="GU26" s="23">
        <f t="shared" si="112"/>
        <v>5.0999999999999268E-2</v>
      </c>
      <c r="GV26" s="23">
        <f t="shared" si="113"/>
        <v>-3.5000000000000586E-2</v>
      </c>
      <c r="GW26" s="23">
        <f t="shared" si="114"/>
        <v>-0.13000000000000078</v>
      </c>
      <c r="GX26" s="23">
        <f t="shared" si="115"/>
        <v>3.2999999999999474E-2</v>
      </c>
      <c r="GY26" s="23">
        <f t="shared" si="116"/>
        <v>6.6999999999999282E-2</v>
      </c>
      <c r="GZ26" s="23">
        <f t="shared" si="117"/>
        <v>-4.2000000000000703E-2</v>
      </c>
      <c r="HA26" s="23">
        <f t="shared" si="118"/>
        <v>5.8999999999999275E-2</v>
      </c>
      <c r="HB26" s="23">
        <f t="shared" si="119"/>
        <v>0.63399999999999901</v>
      </c>
      <c r="HC26" s="23">
        <f t="shared" si="120"/>
        <v>3.4999999999999254E-2</v>
      </c>
      <c r="HD26" s="23">
        <f t="shared" si="121"/>
        <v>3.9999999999999147E-2</v>
      </c>
      <c r="HE26" s="23">
        <f t="shared" si="122"/>
        <v>-9.7000000000000863E-2</v>
      </c>
      <c r="HF26" s="23">
        <f t="shared" si="123"/>
        <v>-0.2880000000000007</v>
      </c>
      <c r="HG26" s="23">
        <f t="shared" si="124"/>
        <v>-0.11400000000000077</v>
      </c>
      <c r="HH26" s="23">
        <f t="shared" si="125"/>
        <v>-0.60778600000000083</v>
      </c>
      <c r="HI26" s="23">
        <f t="shared" si="126"/>
        <v>-0.33695200000000058</v>
      </c>
      <c r="HJ26" s="23">
        <f t="shared" si="127"/>
        <v>0.20756899999999945</v>
      </c>
      <c r="HK26" s="23">
        <f t="shared" si="128"/>
        <v>-0.34067400000000081</v>
      </c>
      <c r="HL26" s="23">
        <f t="shared" si="129"/>
        <v>-0.27687400000000073</v>
      </c>
      <c r="HM26" s="23">
        <f t="shared" si="130"/>
        <v>0.13456699999999922</v>
      </c>
      <c r="HO26" s="23">
        <f t="shared" si="131"/>
        <v>0.46699999999999919</v>
      </c>
      <c r="HP26" s="23">
        <f t="shared" si="132"/>
        <v>0.16799999999999926</v>
      </c>
      <c r="HQ26" s="23">
        <f t="shared" si="133"/>
        <v>0.43799999999999928</v>
      </c>
      <c r="HR26" s="23" t="str">
        <f t="shared" si="134"/>
        <v/>
      </c>
      <c r="HS26" s="23">
        <f t="shared" si="135"/>
        <v>3.2000000000000473E-2</v>
      </c>
      <c r="HT26" s="23" t="str">
        <f t="shared" si="136"/>
        <v/>
      </c>
      <c r="HU26" s="23" t="str">
        <f t="shared" si="137"/>
        <v/>
      </c>
      <c r="HV26" s="23" t="str">
        <f t="shared" si="138"/>
        <v/>
      </c>
      <c r="HW26" s="23" t="str">
        <f t="shared" si="139"/>
        <v/>
      </c>
      <c r="HX26" s="23" t="str">
        <f t="shared" si="140"/>
        <v/>
      </c>
      <c r="HY26" s="23">
        <f t="shared" si="141"/>
        <v>0.27599999999999936</v>
      </c>
      <c r="HZ26" s="23">
        <f t="shared" si="142"/>
        <v>0.27099999999999946</v>
      </c>
      <c r="IA26" s="23">
        <f t="shared" si="143"/>
        <v>0.24099999999999921</v>
      </c>
      <c r="IB26" s="23">
        <f t="shared" si="144"/>
        <v>0.11499999999999932</v>
      </c>
      <c r="IC26" s="23">
        <f t="shared" si="145"/>
        <v>0.18099999999999916</v>
      </c>
      <c r="ID26" s="23">
        <f t="shared" si="146"/>
        <v>0.26200000000000045</v>
      </c>
      <c r="IE26" s="23">
        <f t="shared" si="147"/>
        <v>4.0500000000000647E-2</v>
      </c>
      <c r="IF26" s="23">
        <f t="shared" si="148"/>
        <v>0.57900000000000063</v>
      </c>
      <c r="IG26" s="23">
        <f t="shared" si="149"/>
        <v>0.51500000000000057</v>
      </c>
      <c r="IH26" s="23">
        <f t="shared" si="150"/>
        <v>0.49400000000000066</v>
      </c>
      <c r="II26" s="23">
        <f t="shared" si="151"/>
        <v>0.5550000000000006</v>
      </c>
      <c r="IJ26" s="23" t="str">
        <f t="shared" si="152"/>
        <v/>
      </c>
      <c r="IK26" s="23">
        <f t="shared" si="153"/>
        <v>0.53600000000000048</v>
      </c>
      <c r="IL26" s="23">
        <f t="shared" si="154"/>
        <v>0.52400000000000047</v>
      </c>
      <c r="IM26" s="23">
        <f t="shared" si="155"/>
        <v>0.33400000000000052</v>
      </c>
      <c r="IN26" s="23">
        <f t="shared" si="156"/>
        <v>0.20800000000000063</v>
      </c>
      <c r="IO26" s="23">
        <f t="shared" si="157"/>
        <v>0.34500000000000064</v>
      </c>
      <c r="IP26" s="23">
        <f t="shared" si="158"/>
        <v>3.9999999999991154E-3</v>
      </c>
      <c r="IQ26" s="23">
        <f t="shared" si="159"/>
        <v>2.9000000000000803E-2</v>
      </c>
      <c r="IR26" s="23">
        <f t="shared" si="160"/>
        <v>6.0000000000006715E-3</v>
      </c>
      <c r="IS26" s="23">
        <f t="shared" si="161"/>
        <v>0.27600000000000069</v>
      </c>
      <c r="IT26" s="23">
        <f t="shared" si="162"/>
        <v>0.28200000000000047</v>
      </c>
      <c r="IU26" s="23">
        <f t="shared" si="163"/>
        <v>0.50200000000000067</v>
      </c>
      <c r="IV26" s="23">
        <f t="shared" si="164"/>
        <v>0.39400000000000057</v>
      </c>
      <c r="IW26" s="23">
        <f t="shared" si="165"/>
        <v>0.48700000000000054</v>
      </c>
      <c r="IX26" s="23">
        <f t="shared" si="166"/>
        <v>1.4040000000000008</v>
      </c>
      <c r="IY26" s="23">
        <f t="shared" si="167"/>
        <v>0.38300000000000045</v>
      </c>
      <c r="IZ26" s="23">
        <f t="shared" si="168"/>
        <v>0.18300000000000072</v>
      </c>
      <c r="JA26" s="23">
        <f t="shared" si="169"/>
        <v>0.48700000000000054</v>
      </c>
      <c r="JB26" s="23">
        <f t="shared" si="170"/>
        <v>0.59500000000000064</v>
      </c>
      <c r="JC26" s="23">
        <f t="shared" si="171"/>
        <v>0.84200000000000053</v>
      </c>
      <c r="JD26" s="23">
        <f t="shared" si="172"/>
        <v>0.31600000000000072</v>
      </c>
      <c r="JE26" s="23" t="str">
        <f t="shared" si="173"/>
        <v/>
      </c>
      <c r="JF26" s="23" t="str">
        <f t="shared" si="174"/>
        <v/>
      </c>
      <c r="JG26" s="23" t="str">
        <f t="shared" si="175"/>
        <v/>
      </c>
      <c r="JH26" s="23" t="str">
        <f t="shared" si="176"/>
        <v/>
      </c>
      <c r="JI26" s="23" t="str">
        <f t="shared" si="177"/>
        <v/>
      </c>
      <c r="JJ26" s="23" t="str">
        <f t="shared" si="178"/>
        <v/>
      </c>
      <c r="JK26" s="23" t="str">
        <f t="shared" si="179"/>
        <v/>
      </c>
      <c r="JL26" s="23" t="str">
        <f t="shared" si="180"/>
        <v/>
      </c>
      <c r="JM26" s="23" t="str">
        <f t="shared" si="181"/>
        <v/>
      </c>
      <c r="JN26" s="23">
        <f t="shared" si="182"/>
        <v>0.20500000000000052</v>
      </c>
      <c r="JO26" s="23">
        <f t="shared" si="183"/>
        <v>0.46400000000000086</v>
      </c>
      <c r="JP26" s="23">
        <f t="shared" si="184"/>
        <v>0.24700000000000077</v>
      </c>
      <c r="JQ26" s="23">
        <f t="shared" si="185"/>
        <v>0.78398600000000052</v>
      </c>
      <c r="JR26" s="23">
        <f t="shared" si="186"/>
        <v>0.55765900000000057</v>
      </c>
      <c r="JS26" s="23">
        <f t="shared" si="187"/>
        <v>1.6653999999999503E-2</v>
      </c>
      <c r="JT26" s="23">
        <f t="shared" si="188"/>
        <v>0.59227900000000044</v>
      </c>
      <c r="JU26" s="23">
        <f t="shared" si="189"/>
        <v>0.52392000000000083</v>
      </c>
      <c r="JV26" s="23">
        <f t="shared" si="190"/>
        <v>2.7763000000000648E-2</v>
      </c>
      <c r="JW26" s="23">
        <f t="shared" si="191"/>
        <v>0.40800000000000081</v>
      </c>
      <c r="JX26" s="23">
        <f t="shared" si="192"/>
        <v>0.37800000000000056</v>
      </c>
      <c r="JY26" s="23">
        <f t="shared" si="193"/>
        <v>0.33600000000000074</v>
      </c>
      <c r="JZ26" s="23">
        <f t="shared" si="194"/>
        <v>0.3010000000000006</v>
      </c>
      <c r="KA26" s="23">
        <f t="shared" si="195"/>
        <v>0.77400000000000047</v>
      </c>
      <c r="KB26" s="23">
        <f t="shared" si="196"/>
        <v>0.31100000000000083</v>
      </c>
      <c r="KC26" s="23">
        <f t="shared" si="197"/>
        <v>0.2920000000000007</v>
      </c>
      <c r="KD26" s="23">
        <f t="shared" si="198"/>
        <v>6.3000000000000611E-2</v>
      </c>
      <c r="KE26" s="23">
        <f t="shared" si="199"/>
        <v>5.0000000000007816E-3</v>
      </c>
      <c r="KF26" s="23">
        <f t="shared" si="200"/>
        <v>0.12500000000000044</v>
      </c>
      <c r="KG26" s="23">
        <f t="shared" si="201"/>
        <v>0.15799999999999947</v>
      </c>
      <c r="KH26" s="23">
        <f t="shared" si="202"/>
        <v>0.12599999999999945</v>
      </c>
      <c r="KI26" s="23">
        <f t="shared" si="203"/>
        <v>0.15699999999999914</v>
      </c>
      <c r="KJ26" s="23">
        <f t="shared" si="204"/>
        <v>8.5000000000000853E-2</v>
      </c>
      <c r="KK26" s="23">
        <f t="shared" si="205"/>
        <v>9.400000000000075E-2</v>
      </c>
      <c r="KL26" s="23">
        <f t="shared" si="206"/>
        <v>0.13800000000000079</v>
      </c>
      <c r="KM26" s="23">
        <f t="shared" si="207"/>
        <v>0.27400000000000047</v>
      </c>
      <c r="KN26" s="23">
        <f t="shared" si="208"/>
        <v>0.25000000000000044</v>
      </c>
      <c r="KO26" s="23">
        <f t="shared" si="209"/>
        <v>0.24000000000000066</v>
      </c>
      <c r="KP26" s="23">
        <f t="shared" si="210"/>
        <v>7.9000000000000625E-2</v>
      </c>
      <c r="KQ26" s="23">
        <f t="shared" si="211"/>
        <v>7.9999999999999183E-2</v>
      </c>
      <c r="KR26" s="23">
        <f t="shared" si="212"/>
        <v>1.5000000000000568E-2</v>
      </c>
      <c r="KS26" s="23">
        <f t="shared" si="213"/>
        <v>1.4999999999999236E-2</v>
      </c>
      <c r="KT26" s="23">
        <f t="shared" si="214"/>
        <v>9.8000000000000753E-2</v>
      </c>
      <c r="KU26" s="23">
        <f t="shared" si="215"/>
        <v>5.0999999999999268E-2</v>
      </c>
      <c r="KV26" s="23">
        <f t="shared" si="216"/>
        <v>3.5000000000000586E-2</v>
      </c>
      <c r="KW26" s="23">
        <f t="shared" si="217"/>
        <v>0.13000000000000078</v>
      </c>
      <c r="KX26" s="23">
        <f t="shared" si="218"/>
        <v>3.2999999999999474E-2</v>
      </c>
      <c r="KY26" s="23">
        <f t="shared" si="219"/>
        <v>6.6999999999999282E-2</v>
      </c>
      <c r="KZ26" s="23">
        <f t="shared" si="220"/>
        <v>4.2000000000000703E-2</v>
      </c>
      <c r="LA26" s="23">
        <f t="shared" si="221"/>
        <v>5.8999999999999275E-2</v>
      </c>
      <c r="LB26" s="23">
        <f t="shared" si="222"/>
        <v>0.63399999999999901</v>
      </c>
      <c r="LC26" s="23">
        <f t="shared" si="223"/>
        <v>3.4999999999999254E-2</v>
      </c>
      <c r="LD26" s="23">
        <f t="shared" si="224"/>
        <v>3.9999999999999147E-2</v>
      </c>
      <c r="LE26" s="23">
        <f t="shared" si="225"/>
        <v>9.7000000000000863E-2</v>
      </c>
      <c r="LF26" s="23">
        <f t="shared" si="226"/>
        <v>0.2880000000000007</v>
      </c>
      <c r="LG26" s="23">
        <f t="shared" si="227"/>
        <v>0.11400000000000077</v>
      </c>
      <c r="LH26" s="23">
        <f t="shared" si="228"/>
        <v>0.60778600000000083</v>
      </c>
      <c r="LI26" s="23">
        <f t="shared" si="229"/>
        <v>0.33695200000000058</v>
      </c>
      <c r="LJ26" s="23">
        <f t="shared" si="230"/>
        <v>0.20756899999999945</v>
      </c>
      <c r="LK26" s="23">
        <f t="shared" si="231"/>
        <v>0.34067400000000081</v>
      </c>
      <c r="LL26" s="23">
        <f t="shared" si="232"/>
        <v>0.27687400000000073</v>
      </c>
      <c r="LM26" s="23">
        <f t="shared" si="232"/>
        <v>0.13456699999999922</v>
      </c>
    </row>
    <row r="27" spans="1:325">
      <c r="A27" s="1">
        <f t="shared" si="236"/>
        <v>25</v>
      </c>
      <c r="B27" s="2"/>
      <c r="C27" s="4">
        <v>16</v>
      </c>
      <c r="D27" s="4">
        <f t="shared" si="233"/>
        <v>1016</v>
      </c>
      <c r="E27" s="4" t="s">
        <v>191</v>
      </c>
      <c r="F27" s="4">
        <v>3</v>
      </c>
      <c r="G27" s="4" t="s">
        <v>13</v>
      </c>
      <c r="H27" s="4" t="s">
        <v>19</v>
      </c>
      <c r="I27" s="4"/>
      <c r="J27" s="5">
        <v>96.6</v>
      </c>
      <c r="K27" s="72"/>
      <c r="L27" s="103">
        <v>3.7399999999999998</v>
      </c>
      <c r="M27" s="7" t="s">
        <v>282</v>
      </c>
      <c r="N27" s="3" t="s">
        <v>227</v>
      </c>
      <c r="O27" s="6">
        <v>4.024</v>
      </c>
      <c r="P27" s="6">
        <v>3.8319999999999999</v>
      </c>
      <c r="Q27" s="6">
        <v>4.1980000000000004</v>
      </c>
      <c r="R27" s="58"/>
      <c r="S27" s="6">
        <v>3.84</v>
      </c>
      <c r="T27" s="58"/>
      <c r="U27" s="58"/>
      <c r="V27" s="58"/>
      <c r="W27" s="58"/>
      <c r="X27" s="58"/>
      <c r="Y27" s="6">
        <v>3.9590000000000001</v>
      </c>
      <c r="Z27" s="6">
        <v>4.0090000000000003</v>
      </c>
      <c r="AA27" s="6">
        <v>3.956</v>
      </c>
      <c r="AB27" s="6">
        <v>3.7650000000000001</v>
      </c>
      <c r="AC27" s="6">
        <v>3.7879999999999998</v>
      </c>
      <c r="AD27" s="23">
        <v>3.556</v>
      </c>
      <c r="AE27" s="23">
        <f>AVERAGE(AC27:AD27)</f>
        <v>3.6719999999999997</v>
      </c>
      <c r="AF27" s="107">
        <v>2.9969999999999999</v>
      </c>
      <c r="AG27" s="107">
        <v>3.0449999999999999</v>
      </c>
      <c r="AH27" s="107">
        <v>3.0910000000000002</v>
      </c>
      <c r="AI27" s="107">
        <v>3.1339999999999999</v>
      </c>
      <c r="AJ27" s="113"/>
      <c r="AK27" s="107">
        <v>3.1970000000000001</v>
      </c>
      <c r="AL27" s="107">
        <v>3.21</v>
      </c>
      <c r="AM27" s="107">
        <v>3.371</v>
      </c>
      <c r="AN27" s="107">
        <v>3.4420000000000002</v>
      </c>
      <c r="AO27" s="107">
        <v>3.3809999999999998</v>
      </c>
      <c r="AP27" s="107">
        <v>3.6040000000000001</v>
      </c>
      <c r="AQ27" s="107">
        <v>3.5550000000000002</v>
      </c>
      <c r="AR27" s="107">
        <v>3.581</v>
      </c>
      <c r="AS27" s="107">
        <v>3.351</v>
      </c>
      <c r="AT27" s="107">
        <v>3.3439999999999999</v>
      </c>
      <c r="AU27" s="107">
        <v>3.3860000000000001</v>
      </c>
      <c r="AV27" s="107">
        <v>3.206</v>
      </c>
      <c r="AW27" s="107">
        <v>3.2170000000000001</v>
      </c>
      <c r="AX27" s="107">
        <v>3.4470000000000001</v>
      </c>
      <c r="AY27" s="107">
        <v>3.4470000000000001</v>
      </c>
      <c r="AZ27" s="107">
        <v>3.6240000000000001</v>
      </c>
      <c r="BA27" s="107">
        <v>3.5710000000000002</v>
      </c>
      <c r="BB27" s="107">
        <v>3.653</v>
      </c>
      <c r="BC27" s="107">
        <v>3.58</v>
      </c>
      <c r="BD27" s="107">
        <v>3.6539999999999999</v>
      </c>
      <c r="BE27" s="113"/>
      <c r="BF27" s="113"/>
      <c r="BG27" s="113"/>
      <c r="BH27" s="113"/>
      <c r="BI27" s="113"/>
      <c r="BJ27" s="113"/>
      <c r="BK27" s="113"/>
      <c r="BL27" s="113"/>
      <c r="BM27" s="113"/>
      <c r="BN27" s="107">
        <v>3.3410000000000002</v>
      </c>
      <c r="BO27" s="107">
        <v>3.1389999999999998</v>
      </c>
      <c r="BP27" s="107">
        <v>3.3069999999999999</v>
      </c>
      <c r="BQ27" s="91">
        <v>2.8103570000000002</v>
      </c>
      <c r="BR27" s="91">
        <v>3.1154449999999998</v>
      </c>
      <c r="BS27" s="91">
        <v>3.7060749999999998</v>
      </c>
      <c r="BT27" s="91">
        <v>3.1080869999999998</v>
      </c>
      <c r="BU27" s="91">
        <v>3.1826140000000001</v>
      </c>
      <c r="BV27" s="91">
        <v>3.6222759999999998</v>
      </c>
      <c r="BW27" s="109">
        <v>3.0720000000000001</v>
      </c>
      <c r="BX27" s="109">
        <v>3.1120000000000001</v>
      </c>
      <c r="BY27" s="109">
        <v>3.1680000000000001</v>
      </c>
      <c r="BZ27" s="109">
        <v>3.24</v>
      </c>
      <c r="CA27" s="109">
        <v>3.169</v>
      </c>
      <c r="CB27" s="109">
        <v>3.2749999999999999</v>
      </c>
      <c r="CC27" s="109">
        <v>3.2909999999999999</v>
      </c>
      <c r="CD27" s="109">
        <v>3.4990000000000001</v>
      </c>
      <c r="CE27" s="109">
        <v>3.5379999999999998</v>
      </c>
      <c r="CF27" s="109">
        <v>3.4620000000000002</v>
      </c>
      <c r="CG27" s="109">
        <v>3.6960000000000002</v>
      </c>
      <c r="CH27" s="109">
        <v>3.653</v>
      </c>
      <c r="CI27" s="109">
        <v>3.6850000000000001</v>
      </c>
      <c r="CJ27" s="109">
        <v>3.44</v>
      </c>
      <c r="CK27" s="109">
        <v>3.4319999999999999</v>
      </c>
      <c r="CL27" s="109">
        <v>3.512</v>
      </c>
      <c r="CM27" s="109">
        <v>3.2629999999999999</v>
      </c>
      <c r="CN27" s="109">
        <v>3.3140000000000001</v>
      </c>
      <c r="CO27" s="109">
        <v>3.7240000000000002</v>
      </c>
      <c r="CP27" s="109">
        <v>3.56</v>
      </c>
      <c r="CQ27" s="109">
        <v>3.7250000000000001</v>
      </c>
      <c r="CR27" s="109">
        <v>3.7160000000000002</v>
      </c>
      <c r="CS27" s="109">
        <v>3.8149999999999999</v>
      </c>
      <c r="CT27" s="109">
        <v>3.758</v>
      </c>
      <c r="CU27" s="109">
        <v>3.7639999999999998</v>
      </c>
      <c r="CV27" s="109">
        <v>3.5019999999999998</v>
      </c>
      <c r="CW27" s="109">
        <v>3.4950000000000001</v>
      </c>
      <c r="CX27" s="109">
        <v>3.68</v>
      </c>
      <c r="CY27" s="109">
        <v>3.79</v>
      </c>
      <c r="CZ27" s="109">
        <v>3.802</v>
      </c>
      <c r="DA27" s="109">
        <v>3.83</v>
      </c>
      <c r="DB27" s="109">
        <v>3.9140000000000001</v>
      </c>
      <c r="DC27" s="109">
        <v>3.6859999999999999</v>
      </c>
      <c r="DD27" s="109">
        <v>3.6669999999999998</v>
      </c>
      <c r="DE27" s="109">
        <v>3.4060000000000001</v>
      </c>
      <c r="DF27" s="109">
        <v>3.222</v>
      </c>
      <c r="DG27" s="109">
        <v>3.387</v>
      </c>
      <c r="DH27" s="119">
        <v>2.8863240000000001</v>
      </c>
      <c r="DI27" s="119">
        <v>3.2017069999999999</v>
      </c>
      <c r="DJ27" s="119">
        <v>3.77841</v>
      </c>
      <c r="DK27" s="119">
        <v>3.2085590000000002</v>
      </c>
      <c r="DL27" s="119">
        <v>3.2769919999999999</v>
      </c>
      <c r="DM27" s="119">
        <v>3.685972</v>
      </c>
      <c r="DO27" s="23">
        <f t="shared" si="235"/>
        <v>0.28400000000000025</v>
      </c>
      <c r="DP27" s="23">
        <f t="shared" si="29"/>
        <v>9.2000000000000082E-2</v>
      </c>
      <c r="DQ27" s="23">
        <f t="shared" si="30"/>
        <v>0.45800000000000063</v>
      </c>
      <c r="DR27" s="23" t="str">
        <f t="shared" si="31"/>
        <v/>
      </c>
      <c r="DS27" s="23">
        <f t="shared" si="32"/>
        <v>0.10000000000000009</v>
      </c>
      <c r="DT27" s="23" t="str">
        <f t="shared" si="33"/>
        <v/>
      </c>
      <c r="DU27" s="23" t="str">
        <f t="shared" si="34"/>
        <v/>
      </c>
      <c r="DV27" s="23" t="str">
        <f t="shared" si="35"/>
        <v/>
      </c>
      <c r="DW27" s="23" t="str">
        <f t="shared" si="36"/>
        <v/>
      </c>
      <c r="DX27" s="23" t="str">
        <f t="shared" si="37"/>
        <v/>
      </c>
      <c r="DY27" s="23">
        <f t="shared" si="38"/>
        <v>0.21900000000000031</v>
      </c>
      <c r="DZ27" s="23">
        <f t="shared" si="39"/>
        <v>0.26900000000000057</v>
      </c>
      <c r="EA27" s="23">
        <f t="shared" si="40"/>
        <v>0.21600000000000019</v>
      </c>
      <c r="EB27" s="23">
        <f t="shared" si="41"/>
        <v>2.5000000000000355E-2</v>
      </c>
      <c r="EC27" s="23">
        <f t="shared" si="42"/>
        <v>4.8000000000000043E-2</v>
      </c>
      <c r="ED27" s="23">
        <f t="shared" si="43"/>
        <v>-0.18399999999999972</v>
      </c>
      <c r="EE27" s="23">
        <f t="shared" si="44"/>
        <v>-6.800000000000006E-2</v>
      </c>
      <c r="EF27" s="23">
        <f t="shared" si="45"/>
        <v>-0.74299999999999988</v>
      </c>
      <c r="EG27" s="23">
        <f t="shared" si="46"/>
        <v>-0.69499999999999984</v>
      </c>
      <c r="EH27" s="23">
        <f t="shared" si="47"/>
        <v>-0.64899999999999958</v>
      </c>
      <c r="EI27" s="23">
        <f t="shared" si="48"/>
        <v>-0.60599999999999987</v>
      </c>
      <c r="EJ27" s="23" t="str">
        <f t="shared" si="49"/>
        <v/>
      </c>
      <c r="EK27" s="23">
        <f t="shared" si="50"/>
        <v>-0.54299999999999971</v>
      </c>
      <c r="EL27" s="23">
        <f t="shared" si="51"/>
        <v>-0.5299999999999998</v>
      </c>
      <c r="EM27" s="23">
        <f t="shared" si="52"/>
        <v>-0.36899999999999977</v>
      </c>
      <c r="EN27" s="23">
        <f t="shared" si="53"/>
        <v>-0.2979999999999996</v>
      </c>
      <c r="EO27" s="23">
        <f t="shared" si="54"/>
        <v>-0.35899999999999999</v>
      </c>
      <c r="EP27" s="23">
        <f t="shared" si="55"/>
        <v>-0.13599999999999968</v>
      </c>
      <c r="EQ27" s="23">
        <f t="shared" si="56"/>
        <v>-0.18499999999999961</v>
      </c>
      <c r="ER27" s="23">
        <f t="shared" si="57"/>
        <v>-0.15899999999999981</v>
      </c>
      <c r="ES27" s="23">
        <f t="shared" si="58"/>
        <v>-0.38899999999999979</v>
      </c>
      <c r="ET27" s="23">
        <f t="shared" si="59"/>
        <v>-0.39599999999999991</v>
      </c>
      <c r="EU27" s="23">
        <f t="shared" si="60"/>
        <v>-0.35399999999999965</v>
      </c>
      <c r="EV27" s="23">
        <f t="shared" si="61"/>
        <v>-0.53399999999999981</v>
      </c>
      <c r="EW27" s="23">
        <f t="shared" si="62"/>
        <v>-0.52299999999999969</v>
      </c>
      <c r="EX27" s="23">
        <f t="shared" si="63"/>
        <v>-0.29299999999999971</v>
      </c>
      <c r="EY27" s="23">
        <f t="shared" si="64"/>
        <v>-0.29299999999999971</v>
      </c>
      <c r="EZ27" s="23">
        <f t="shared" si="65"/>
        <v>-0.11599999999999966</v>
      </c>
      <c r="FA27" s="23">
        <f t="shared" si="66"/>
        <v>-0.16899999999999959</v>
      </c>
      <c r="FB27" s="23">
        <f t="shared" si="67"/>
        <v>-8.6999999999999744E-2</v>
      </c>
      <c r="FC27" s="23">
        <f t="shared" si="68"/>
        <v>-0.1599999999999997</v>
      </c>
      <c r="FD27" s="23">
        <f t="shared" si="69"/>
        <v>-8.5999999999999854E-2</v>
      </c>
      <c r="FE27" s="23" t="str">
        <f t="shared" si="70"/>
        <v/>
      </c>
      <c r="FF27" s="23" t="str">
        <f t="shared" si="71"/>
        <v/>
      </c>
      <c r="FG27" s="23" t="str">
        <f t="shared" si="72"/>
        <v/>
      </c>
      <c r="FH27" s="23" t="str">
        <f t="shared" si="73"/>
        <v/>
      </c>
      <c r="FI27" s="23" t="str">
        <f t="shared" si="74"/>
        <v/>
      </c>
      <c r="FJ27" s="23" t="str">
        <f t="shared" si="75"/>
        <v/>
      </c>
      <c r="FK27" s="23" t="str">
        <f t="shared" si="76"/>
        <v/>
      </c>
      <c r="FL27" s="23" t="str">
        <f t="shared" si="77"/>
        <v/>
      </c>
      <c r="FM27" s="23" t="str">
        <f t="shared" si="78"/>
        <v/>
      </c>
      <c r="FN27" s="23">
        <f t="shared" si="79"/>
        <v>-0.39899999999999958</v>
      </c>
      <c r="FO27" s="23">
        <f t="shared" si="80"/>
        <v>-0.60099999999999998</v>
      </c>
      <c r="FP27" s="23">
        <f t="shared" si="81"/>
        <v>-0.43299999999999983</v>
      </c>
      <c r="FQ27" s="23">
        <f t="shared" si="82"/>
        <v>-0.92964299999999955</v>
      </c>
      <c r="FR27" s="23">
        <f t="shared" si="83"/>
        <v>-0.62455499999999997</v>
      </c>
      <c r="FS27" s="23">
        <f t="shared" si="84"/>
        <v>-3.3924999999999983E-2</v>
      </c>
      <c r="FT27" s="23">
        <f t="shared" si="85"/>
        <v>-0.63191299999999995</v>
      </c>
      <c r="FU27" s="23">
        <f t="shared" si="86"/>
        <v>-0.55738599999999972</v>
      </c>
      <c r="FV27" s="23">
        <f t="shared" si="87"/>
        <v>-0.11772399999999994</v>
      </c>
      <c r="FW27" s="23">
        <f t="shared" si="88"/>
        <v>-0.66799999999999971</v>
      </c>
      <c r="FX27" s="23">
        <f t="shared" si="89"/>
        <v>-0.62799999999999967</v>
      </c>
      <c r="FY27" s="23">
        <f t="shared" si="90"/>
        <v>-0.57199999999999962</v>
      </c>
      <c r="FZ27" s="23">
        <f t="shared" si="91"/>
        <v>-0.49999999999999956</v>
      </c>
      <c r="GA27" s="23">
        <f t="shared" si="92"/>
        <v>-0.57099999999999973</v>
      </c>
      <c r="GB27" s="23">
        <f t="shared" si="93"/>
        <v>-0.46499999999999986</v>
      </c>
      <c r="GC27" s="23">
        <f t="shared" si="94"/>
        <v>-0.44899999999999984</v>
      </c>
      <c r="GD27" s="23">
        <f t="shared" si="95"/>
        <v>-0.24099999999999966</v>
      </c>
      <c r="GE27" s="23">
        <f t="shared" si="96"/>
        <v>-0.20199999999999996</v>
      </c>
      <c r="GF27" s="23">
        <f t="shared" si="97"/>
        <v>-0.27799999999999958</v>
      </c>
      <c r="GG27" s="23">
        <f t="shared" si="98"/>
        <v>-4.3999999999999595E-2</v>
      </c>
      <c r="GH27" s="23">
        <f t="shared" si="99"/>
        <v>-8.6999999999999744E-2</v>
      </c>
      <c r="GI27" s="23">
        <f t="shared" si="100"/>
        <v>-5.4999999999999716E-2</v>
      </c>
      <c r="GJ27" s="23">
        <f t="shared" si="101"/>
        <v>-0.29999999999999982</v>
      </c>
      <c r="GK27" s="23">
        <f t="shared" si="102"/>
        <v>-0.30799999999999983</v>
      </c>
      <c r="GL27" s="23">
        <f t="shared" si="103"/>
        <v>-0.22799999999999976</v>
      </c>
      <c r="GM27" s="23">
        <f t="shared" si="104"/>
        <v>-0.47699999999999987</v>
      </c>
      <c r="GN27" s="23">
        <f t="shared" si="105"/>
        <v>-0.42599999999999971</v>
      </c>
      <c r="GO27" s="23">
        <f t="shared" si="106"/>
        <v>-1.599999999999957E-2</v>
      </c>
      <c r="GP27" s="23">
        <f t="shared" si="107"/>
        <v>-0.17999999999999972</v>
      </c>
      <c r="GQ27" s="23">
        <f t="shared" si="108"/>
        <v>-1.499999999999968E-2</v>
      </c>
      <c r="GR27" s="23">
        <f t="shared" si="109"/>
        <v>-2.3999999999999577E-2</v>
      </c>
      <c r="GS27" s="23">
        <f t="shared" si="110"/>
        <v>7.5000000000000178E-2</v>
      </c>
      <c r="GT27" s="23">
        <f t="shared" si="111"/>
        <v>1.8000000000000238E-2</v>
      </c>
      <c r="GU27" s="23">
        <f t="shared" si="112"/>
        <v>2.4000000000000021E-2</v>
      </c>
      <c r="GV27" s="23">
        <f t="shared" si="113"/>
        <v>-0.23799999999999999</v>
      </c>
      <c r="GW27" s="23">
        <f t="shared" si="114"/>
        <v>-0.24499999999999966</v>
      </c>
      <c r="GX27" s="23">
        <f t="shared" si="115"/>
        <v>-5.9999999999999609E-2</v>
      </c>
      <c r="GY27" s="23">
        <f t="shared" si="116"/>
        <v>5.0000000000000266E-2</v>
      </c>
      <c r="GZ27" s="23">
        <f t="shared" si="117"/>
        <v>6.2000000000000277E-2</v>
      </c>
      <c r="HA27" s="23">
        <f t="shared" si="118"/>
        <v>9.0000000000000302E-2</v>
      </c>
      <c r="HB27" s="23">
        <f t="shared" si="119"/>
        <v>0.17400000000000038</v>
      </c>
      <c r="HC27" s="23">
        <f t="shared" si="120"/>
        <v>-5.3999999999999826E-2</v>
      </c>
      <c r="HD27" s="23">
        <f t="shared" si="121"/>
        <v>-7.2999999999999954E-2</v>
      </c>
      <c r="HE27" s="23">
        <f t="shared" si="122"/>
        <v>-0.33399999999999963</v>
      </c>
      <c r="HF27" s="23">
        <f t="shared" si="123"/>
        <v>-0.51799999999999979</v>
      </c>
      <c r="HG27" s="23">
        <f t="shared" si="124"/>
        <v>-0.35299999999999976</v>
      </c>
      <c r="HH27" s="23">
        <f t="shared" si="125"/>
        <v>-0.85367599999999966</v>
      </c>
      <c r="HI27" s="23">
        <f t="shared" si="126"/>
        <v>-0.53829299999999991</v>
      </c>
      <c r="HJ27" s="23">
        <f t="shared" si="127"/>
        <v>3.8410000000000277E-2</v>
      </c>
      <c r="HK27" s="23">
        <f t="shared" si="128"/>
        <v>-0.53144099999999961</v>
      </c>
      <c r="HL27" s="23">
        <f t="shared" si="129"/>
        <v>-0.46300799999999986</v>
      </c>
      <c r="HM27" s="23">
        <f t="shared" si="130"/>
        <v>-5.4027999999999743E-2</v>
      </c>
      <c r="HO27" s="23">
        <f t="shared" si="131"/>
        <v>0.28400000000000025</v>
      </c>
      <c r="HP27" s="23">
        <f t="shared" si="132"/>
        <v>9.2000000000000082E-2</v>
      </c>
      <c r="HQ27" s="23">
        <f t="shared" si="133"/>
        <v>0.45800000000000063</v>
      </c>
      <c r="HR27" s="23" t="str">
        <f t="shared" si="134"/>
        <v/>
      </c>
      <c r="HS27" s="23">
        <f t="shared" si="135"/>
        <v>0.10000000000000009</v>
      </c>
      <c r="HT27" s="23" t="str">
        <f t="shared" si="136"/>
        <v/>
      </c>
      <c r="HU27" s="23" t="str">
        <f t="shared" si="137"/>
        <v/>
      </c>
      <c r="HV27" s="23" t="str">
        <f t="shared" si="138"/>
        <v/>
      </c>
      <c r="HW27" s="23" t="str">
        <f t="shared" si="139"/>
        <v/>
      </c>
      <c r="HX27" s="23" t="str">
        <f t="shared" si="140"/>
        <v/>
      </c>
      <c r="HY27" s="23">
        <f t="shared" si="141"/>
        <v>0.21900000000000031</v>
      </c>
      <c r="HZ27" s="23">
        <f t="shared" si="142"/>
        <v>0.26900000000000057</v>
      </c>
      <c r="IA27" s="23">
        <f t="shared" si="143"/>
        <v>0.21600000000000019</v>
      </c>
      <c r="IB27" s="23">
        <f t="shared" si="144"/>
        <v>2.5000000000000355E-2</v>
      </c>
      <c r="IC27" s="23">
        <f t="shared" si="145"/>
        <v>4.8000000000000043E-2</v>
      </c>
      <c r="ID27" s="23">
        <f t="shared" si="146"/>
        <v>0.18399999999999972</v>
      </c>
      <c r="IE27" s="23">
        <f t="shared" si="147"/>
        <v>6.800000000000006E-2</v>
      </c>
      <c r="IF27" s="23">
        <f t="shared" si="148"/>
        <v>0.74299999999999988</v>
      </c>
      <c r="IG27" s="23">
        <f t="shared" si="149"/>
        <v>0.69499999999999984</v>
      </c>
      <c r="IH27" s="23">
        <f t="shared" si="150"/>
        <v>0.64899999999999958</v>
      </c>
      <c r="II27" s="23">
        <f t="shared" si="151"/>
        <v>0.60599999999999987</v>
      </c>
      <c r="IJ27" s="23" t="str">
        <f t="shared" si="152"/>
        <v/>
      </c>
      <c r="IK27" s="23">
        <f t="shared" si="153"/>
        <v>0.54299999999999971</v>
      </c>
      <c r="IL27" s="23">
        <f t="shared" si="154"/>
        <v>0.5299999999999998</v>
      </c>
      <c r="IM27" s="23">
        <f t="shared" si="155"/>
        <v>0.36899999999999977</v>
      </c>
      <c r="IN27" s="23">
        <f t="shared" si="156"/>
        <v>0.2979999999999996</v>
      </c>
      <c r="IO27" s="23">
        <f t="shared" si="157"/>
        <v>0.35899999999999999</v>
      </c>
      <c r="IP27" s="23">
        <f t="shared" si="158"/>
        <v>0.13599999999999968</v>
      </c>
      <c r="IQ27" s="23">
        <f t="shared" si="159"/>
        <v>0.18499999999999961</v>
      </c>
      <c r="IR27" s="23">
        <f t="shared" si="160"/>
        <v>0.15899999999999981</v>
      </c>
      <c r="IS27" s="23">
        <f t="shared" si="161"/>
        <v>0.38899999999999979</v>
      </c>
      <c r="IT27" s="23">
        <f t="shared" si="162"/>
        <v>0.39599999999999991</v>
      </c>
      <c r="IU27" s="23">
        <f t="shared" si="163"/>
        <v>0.35399999999999965</v>
      </c>
      <c r="IV27" s="23">
        <f t="shared" si="164"/>
        <v>0.53399999999999981</v>
      </c>
      <c r="IW27" s="23">
        <f t="shared" si="165"/>
        <v>0.52299999999999969</v>
      </c>
      <c r="IX27" s="23">
        <f t="shared" si="166"/>
        <v>0.29299999999999971</v>
      </c>
      <c r="IY27" s="23">
        <f t="shared" si="167"/>
        <v>0.29299999999999971</v>
      </c>
      <c r="IZ27" s="23">
        <f t="shared" si="168"/>
        <v>0.11599999999999966</v>
      </c>
      <c r="JA27" s="23">
        <f t="shared" si="169"/>
        <v>0.16899999999999959</v>
      </c>
      <c r="JB27" s="23">
        <f t="shared" si="170"/>
        <v>8.6999999999999744E-2</v>
      </c>
      <c r="JC27" s="23">
        <f t="shared" si="171"/>
        <v>0.1599999999999997</v>
      </c>
      <c r="JD27" s="23">
        <f t="shared" si="172"/>
        <v>8.5999999999999854E-2</v>
      </c>
      <c r="JE27" s="23" t="str">
        <f t="shared" si="173"/>
        <v/>
      </c>
      <c r="JF27" s="23" t="str">
        <f t="shared" si="174"/>
        <v/>
      </c>
      <c r="JG27" s="23" t="str">
        <f t="shared" si="175"/>
        <v/>
      </c>
      <c r="JH27" s="23" t="str">
        <f t="shared" si="176"/>
        <v/>
      </c>
      <c r="JI27" s="23" t="str">
        <f t="shared" si="177"/>
        <v/>
      </c>
      <c r="JJ27" s="23" t="str">
        <f t="shared" si="178"/>
        <v/>
      </c>
      <c r="JK27" s="23" t="str">
        <f t="shared" si="179"/>
        <v/>
      </c>
      <c r="JL27" s="23" t="str">
        <f t="shared" si="180"/>
        <v/>
      </c>
      <c r="JM27" s="23" t="str">
        <f t="shared" si="181"/>
        <v/>
      </c>
      <c r="JN27" s="23">
        <f t="shared" si="182"/>
        <v>0.39899999999999958</v>
      </c>
      <c r="JO27" s="23">
        <f t="shared" si="183"/>
        <v>0.60099999999999998</v>
      </c>
      <c r="JP27" s="23">
        <f t="shared" si="184"/>
        <v>0.43299999999999983</v>
      </c>
      <c r="JQ27" s="23">
        <f t="shared" si="185"/>
        <v>0.92964299999999955</v>
      </c>
      <c r="JR27" s="23">
        <f t="shared" si="186"/>
        <v>0.62455499999999997</v>
      </c>
      <c r="JS27" s="23">
        <f t="shared" si="187"/>
        <v>3.3924999999999983E-2</v>
      </c>
      <c r="JT27" s="23">
        <f t="shared" si="188"/>
        <v>0.63191299999999995</v>
      </c>
      <c r="JU27" s="23">
        <f t="shared" si="189"/>
        <v>0.55738599999999972</v>
      </c>
      <c r="JV27" s="23">
        <f t="shared" si="190"/>
        <v>0.11772399999999994</v>
      </c>
      <c r="JW27" s="23">
        <f t="shared" si="191"/>
        <v>0.66799999999999971</v>
      </c>
      <c r="JX27" s="23">
        <f t="shared" si="192"/>
        <v>0.62799999999999967</v>
      </c>
      <c r="JY27" s="23">
        <f t="shared" si="193"/>
        <v>0.57199999999999962</v>
      </c>
      <c r="JZ27" s="23">
        <f t="shared" si="194"/>
        <v>0.49999999999999956</v>
      </c>
      <c r="KA27" s="23">
        <f t="shared" si="195"/>
        <v>0.57099999999999973</v>
      </c>
      <c r="KB27" s="23">
        <f t="shared" si="196"/>
        <v>0.46499999999999986</v>
      </c>
      <c r="KC27" s="23">
        <f t="shared" si="197"/>
        <v>0.44899999999999984</v>
      </c>
      <c r="KD27" s="23">
        <f t="shared" si="198"/>
        <v>0.24099999999999966</v>
      </c>
      <c r="KE27" s="23">
        <f t="shared" si="199"/>
        <v>0.20199999999999996</v>
      </c>
      <c r="KF27" s="23">
        <f t="shared" si="200"/>
        <v>0.27799999999999958</v>
      </c>
      <c r="KG27" s="23">
        <f t="shared" si="201"/>
        <v>4.3999999999999595E-2</v>
      </c>
      <c r="KH27" s="23">
        <f t="shared" si="202"/>
        <v>8.6999999999999744E-2</v>
      </c>
      <c r="KI27" s="23">
        <f t="shared" si="203"/>
        <v>5.4999999999999716E-2</v>
      </c>
      <c r="KJ27" s="23">
        <f t="shared" si="204"/>
        <v>0.29999999999999982</v>
      </c>
      <c r="KK27" s="23">
        <f t="shared" si="205"/>
        <v>0.30799999999999983</v>
      </c>
      <c r="KL27" s="23">
        <f t="shared" si="206"/>
        <v>0.22799999999999976</v>
      </c>
      <c r="KM27" s="23">
        <f t="shared" si="207"/>
        <v>0.47699999999999987</v>
      </c>
      <c r="KN27" s="23">
        <f t="shared" si="208"/>
        <v>0.42599999999999971</v>
      </c>
      <c r="KO27" s="23">
        <f t="shared" si="209"/>
        <v>1.599999999999957E-2</v>
      </c>
      <c r="KP27" s="23">
        <f t="shared" si="210"/>
        <v>0.17999999999999972</v>
      </c>
      <c r="KQ27" s="23">
        <f t="shared" si="211"/>
        <v>1.499999999999968E-2</v>
      </c>
      <c r="KR27" s="23">
        <f t="shared" si="212"/>
        <v>2.3999999999999577E-2</v>
      </c>
      <c r="KS27" s="23">
        <f t="shared" si="213"/>
        <v>7.5000000000000178E-2</v>
      </c>
      <c r="KT27" s="23">
        <f t="shared" si="214"/>
        <v>1.8000000000000238E-2</v>
      </c>
      <c r="KU27" s="23">
        <f t="shared" si="215"/>
        <v>2.4000000000000021E-2</v>
      </c>
      <c r="KV27" s="23">
        <f t="shared" si="216"/>
        <v>0.23799999999999999</v>
      </c>
      <c r="KW27" s="23">
        <f t="shared" si="217"/>
        <v>0.24499999999999966</v>
      </c>
      <c r="KX27" s="23">
        <f t="shared" si="218"/>
        <v>5.9999999999999609E-2</v>
      </c>
      <c r="KY27" s="23">
        <f t="shared" si="219"/>
        <v>5.0000000000000266E-2</v>
      </c>
      <c r="KZ27" s="23">
        <f t="shared" si="220"/>
        <v>6.2000000000000277E-2</v>
      </c>
      <c r="LA27" s="23">
        <f t="shared" si="221"/>
        <v>9.0000000000000302E-2</v>
      </c>
      <c r="LB27" s="23">
        <f t="shared" si="222"/>
        <v>0.17400000000000038</v>
      </c>
      <c r="LC27" s="23">
        <f t="shared" si="223"/>
        <v>5.3999999999999826E-2</v>
      </c>
      <c r="LD27" s="23">
        <f t="shared" si="224"/>
        <v>7.2999999999999954E-2</v>
      </c>
      <c r="LE27" s="23">
        <f t="shared" si="225"/>
        <v>0.33399999999999963</v>
      </c>
      <c r="LF27" s="23">
        <f t="shared" si="226"/>
        <v>0.51799999999999979</v>
      </c>
      <c r="LG27" s="23">
        <f t="shared" si="227"/>
        <v>0.35299999999999976</v>
      </c>
      <c r="LH27" s="23">
        <f t="shared" si="228"/>
        <v>0.85367599999999966</v>
      </c>
      <c r="LI27" s="23">
        <f t="shared" si="229"/>
        <v>0.53829299999999991</v>
      </c>
      <c r="LJ27" s="23">
        <f t="shared" si="230"/>
        <v>3.8410000000000277E-2</v>
      </c>
      <c r="LK27" s="23">
        <f t="shared" si="231"/>
        <v>0.53144099999999961</v>
      </c>
      <c r="LL27" s="23">
        <f t="shared" si="232"/>
        <v>0.46300799999999986</v>
      </c>
      <c r="LM27" s="23">
        <f t="shared" si="232"/>
        <v>5.4027999999999743E-2</v>
      </c>
    </row>
    <row r="28" spans="1:325">
      <c r="A28" s="1">
        <f t="shared" ref="A28:A71" si="237">A27+1</f>
        <v>26</v>
      </c>
      <c r="B28" s="2" t="s">
        <v>417</v>
      </c>
      <c r="C28" s="4">
        <v>14</v>
      </c>
      <c r="D28" s="4">
        <f t="shared" si="233"/>
        <v>1016</v>
      </c>
      <c r="E28" s="4" t="s">
        <v>157</v>
      </c>
      <c r="F28" s="4">
        <v>1</v>
      </c>
      <c r="G28" s="4" t="s">
        <v>13</v>
      </c>
      <c r="H28" s="4" t="s">
        <v>19</v>
      </c>
      <c r="I28" s="4"/>
      <c r="J28" s="5">
        <v>84.3</v>
      </c>
      <c r="K28" s="67">
        <v>0.48099999999999998</v>
      </c>
      <c r="L28" s="103">
        <v>2.512</v>
      </c>
      <c r="M28" s="7" t="s">
        <v>130</v>
      </c>
      <c r="N28" s="3" t="s">
        <v>227</v>
      </c>
      <c r="O28" s="6">
        <v>2.7410000000000001</v>
      </c>
      <c r="P28" s="6">
        <v>2.6789999999999998</v>
      </c>
      <c r="Q28" s="6">
        <v>3.1440000000000001</v>
      </c>
      <c r="R28" s="9"/>
      <c r="S28" s="6">
        <v>2.6339999999999999</v>
      </c>
      <c r="T28" s="6">
        <v>2.5920000000000001</v>
      </c>
      <c r="U28" s="6">
        <v>2.5859999999999999</v>
      </c>
      <c r="V28" s="4">
        <v>2.552</v>
      </c>
      <c r="W28" s="6">
        <v>2.5179999999999998</v>
      </c>
      <c r="X28" s="9"/>
      <c r="Y28" s="6">
        <v>2.5390000000000001</v>
      </c>
      <c r="Z28" s="6">
        <v>2.6429999999999998</v>
      </c>
      <c r="AA28" s="6">
        <v>2.6589999999999998</v>
      </c>
      <c r="AB28" s="6">
        <v>2.3039999999999998</v>
      </c>
      <c r="AC28" s="6">
        <v>2.5489999999999999</v>
      </c>
      <c r="AD28" s="6">
        <v>2.0990000000000002</v>
      </c>
      <c r="AE28" s="6">
        <f t="shared" ref="AE28:AE45" si="238">AVERAGE(AC28:AD28)</f>
        <v>2.3239999999999998</v>
      </c>
      <c r="AF28" s="107">
        <v>2.847</v>
      </c>
      <c r="AG28" s="107">
        <v>2.8290000000000002</v>
      </c>
      <c r="AH28" s="107">
        <v>2.839</v>
      </c>
      <c r="AI28" s="107">
        <v>2.867</v>
      </c>
      <c r="AJ28" s="107">
        <v>2.8929999999999998</v>
      </c>
      <c r="AK28" s="107">
        <v>2.794</v>
      </c>
      <c r="AL28" s="107">
        <v>2.8119999999999998</v>
      </c>
      <c r="AM28" s="107">
        <v>2.871</v>
      </c>
      <c r="AN28" s="107">
        <v>2.88</v>
      </c>
      <c r="AO28" s="107">
        <v>2.782</v>
      </c>
      <c r="AP28" s="107">
        <v>2.8330000000000002</v>
      </c>
      <c r="AQ28" s="107">
        <v>2.8069999999999999</v>
      </c>
      <c r="AR28" s="107">
        <v>2.8340000000000001</v>
      </c>
      <c r="AS28" s="107">
        <v>2.9119999999999999</v>
      </c>
      <c r="AT28" s="107">
        <v>2.903</v>
      </c>
      <c r="AU28" s="107">
        <v>2.7989999999999999</v>
      </c>
      <c r="AV28" s="107">
        <v>2.8029999999999999</v>
      </c>
      <c r="AW28" s="107">
        <v>2.835</v>
      </c>
      <c r="AX28" s="107">
        <v>2.645</v>
      </c>
      <c r="AY28" s="107">
        <v>2.8010000000000002</v>
      </c>
      <c r="AZ28" s="64"/>
      <c r="BA28" s="107">
        <v>2.7269999999999999</v>
      </c>
      <c r="BB28" s="107">
        <v>2.6709999999999998</v>
      </c>
      <c r="BC28" s="107">
        <v>2.6819999999999999</v>
      </c>
      <c r="BD28" s="107">
        <v>2.7629999999999999</v>
      </c>
      <c r="BE28" s="107">
        <v>2.746</v>
      </c>
      <c r="BF28" s="107">
        <v>2.8149999999999999</v>
      </c>
      <c r="BG28" s="107">
        <v>2.7389999999999999</v>
      </c>
      <c r="BH28" s="107">
        <v>2.6589999999999998</v>
      </c>
      <c r="BI28" s="107">
        <v>2.6989999999999998</v>
      </c>
      <c r="BJ28" s="107">
        <v>2.67</v>
      </c>
      <c r="BK28" s="107">
        <v>2.5110000000000001</v>
      </c>
      <c r="BL28" s="107">
        <v>2.4790000000000001</v>
      </c>
      <c r="BM28" s="107">
        <v>2.4180000000000001</v>
      </c>
      <c r="BN28" s="107">
        <v>2.8839999999999999</v>
      </c>
      <c r="BO28" s="107">
        <v>2.8610000000000002</v>
      </c>
      <c r="BP28" s="107">
        <v>2.8620000000000001</v>
      </c>
      <c r="BQ28" s="91">
        <v>2.0783879999999999</v>
      </c>
      <c r="BR28" s="91">
        <v>2.3185150000000001</v>
      </c>
      <c r="BS28" s="91">
        <v>2.684787</v>
      </c>
      <c r="BT28" s="91">
        <v>2.3554719999999998</v>
      </c>
      <c r="BU28" s="91">
        <v>2.391737</v>
      </c>
      <c r="BV28" s="91">
        <v>2.6210059999999999</v>
      </c>
      <c r="BW28" s="109">
        <v>3.0830000000000002</v>
      </c>
      <c r="BX28" s="109">
        <v>3.0910000000000002</v>
      </c>
      <c r="BY28" s="109">
        <v>3.1339999999999999</v>
      </c>
      <c r="BZ28" s="109">
        <v>3.198</v>
      </c>
      <c r="CA28" s="109">
        <v>3.2650000000000001</v>
      </c>
      <c r="CB28" s="109">
        <v>3.153</v>
      </c>
      <c r="CC28" s="109">
        <v>3.173</v>
      </c>
      <c r="CD28" s="109">
        <v>3.274</v>
      </c>
      <c r="CE28" s="109">
        <v>3.2730000000000001</v>
      </c>
      <c r="CF28" s="109">
        <v>3.17</v>
      </c>
      <c r="CG28" s="109">
        <v>2.9129999999999998</v>
      </c>
      <c r="CH28" s="109">
        <v>3.206</v>
      </c>
      <c r="CI28" s="109">
        <v>3.2360000000000002</v>
      </c>
      <c r="CJ28" s="109">
        <v>3.286</v>
      </c>
      <c r="CK28" s="109">
        <v>3.278</v>
      </c>
      <c r="CL28" s="109">
        <v>3.181</v>
      </c>
      <c r="CM28" s="109">
        <v>3.117</v>
      </c>
      <c r="CN28" s="109">
        <v>3.19</v>
      </c>
      <c r="CO28" s="109">
        <v>2.9950000000000001</v>
      </c>
      <c r="CP28" s="109">
        <v>3.1789999999999998</v>
      </c>
      <c r="CQ28" s="109">
        <v>3.073</v>
      </c>
      <c r="CR28" s="109">
        <v>3.09</v>
      </c>
      <c r="CS28" s="109">
        <v>3.0289999999999999</v>
      </c>
      <c r="CT28" s="109">
        <v>3.044</v>
      </c>
      <c r="CU28" s="109">
        <v>3.1389999999999998</v>
      </c>
      <c r="CV28" s="109">
        <v>3.008</v>
      </c>
      <c r="CW28" s="109">
        <v>3.15</v>
      </c>
      <c r="CX28" s="109">
        <v>3.0289999999999999</v>
      </c>
      <c r="CY28" s="109">
        <v>2.9580000000000002</v>
      </c>
      <c r="CZ28" s="109">
        <v>3.0350000000000001</v>
      </c>
      <c r="DA28" s="109">
        <v>2.9670000000000001</v>
      </c>
      <c r="DB28" s="109">
        <v>2.6520000000000001</v>
      </c>
      <c r="DC28" s="109">
        <v>2.7330000000000001</v>
      </c>
      <c r="DD28" s="109">
        <v>2.661</v>
      </c>
      <c r="DE28" s="109">
        <v>3.2490000000000001</v>
      </c>
      <c r="DF28" s="109">
        <v>3.18</v>
      </c>
      <c r="DG28" s="109">
        <v>3.2320000000000002</v>
      </c>
      <c r="DH28" s="119">
        <v>2.5713300000000001</v>
      </c>
      <c r="DI28" s="119">
        <v>2.8334190000000001</v>
      </c>
      <c r="DJ28" s="119">
        <v>3.1507930000000002</v>
      </c>
      <c r="DK28" s="119">
        <v>2.860773</v>
      </c>
      <c r="DL28" s="119">
        <v>2.8944740000000002</v>
      </c>
      <c r="DM28" s="119">
        <v>3.0922610000000001</v>
      </c>
      <c r="DO28" s="23">
        <f t="shared" si="235"/>
        <v>0.22900000000000009</v>
      </c>
      <c r="DP28" s="23">
        <f t="shared" si="29"/>
        <v>0.16699999999999982</v>
      </c>
      <c r="DQ28" s="23">
        <f t="shared" si="30"/>
        <v>0.63200000000000012</v>
      </c>
      <c r="DR28" s="23" t="str">
        <f t="shared" si="31"/>
        <v/>
      </c>
      <c r="DS28" s="23">
        <f t="shared" si="32"/>
        <v>0.12199999999999989</v>
      </c>
      <c r="DT28" s="23">
        <f t="shared" si="33"/>
        <v>8.0000000000000071E-2</v>
      </c>
      <c r="DU28" s="23">
        <f t="shared" si="34"/>
        <v>7.3999999999999844E-2</v>
      </c>
      <c r="DV28" s="23">
        <f t="shared" si="35"/>
        <v>4.0000000000000036E-2</v>
      </c>
      <c r="DW28" s="23">
        <f t="shared" si="36"/>
        <v>5.9999999999997833E-3</v>
      </c>
      <c r="DX28" s="23" t="str">
        <f t="shared" si="37"/>
        <v/>
      </c>
      <c r="DY28" s="23">
        <f t="shared" si="38"/>
        <v>2.7000000000000135E-2</v>
      </c>
      <c r="DZ28" s="23">
        <f t="shared" si="39"/>
        <v>0.13099999999999978</v>
      </c>
      <c r="EA28" s="23">
        <f t="shared" si="40"/>
        <v>0.1469999999999998</v>
      </c>
      <c r="EB28" s="23">
        <f t="shared" si="41"/>
        <v>-0.20800000000000018</v>
      </c>
      <c r="EC28" s="23">
        <f t="shared" si="42"/>
        <v>3.6999999999999922E-2</v>
      </c>
      <c r="ED28" s="23">
        <f t="shared" si="43"/>
        <v>-0.41299999999999981</v>
      </c>
      <c r="EE28" s="23">
        <f t="shared" si="44"/>
        <v>-0.18800000000000017</v>
      </c>
      <c r="EF28" s="23">
        <f t="shared" si="45"/>
        <v>0.33499999999999996</v>
      </c>
      <c r="EG28" s="23">
        <f t="shared" si="46"/>
        <v>0.31700000000000017</v>
      </c>
      <c r="EH28" s="23">
        <f t="shared" si="47"/>
        <v>0.32699999999999996</v>
      </c>
      <c r="EI28" s="23">
        <f t="shared" si="48"/>
        <v>0.35499999999999998</v>
      </c>
      <c r="EJ28" s="23">
        <f t="shared" si="49"/>
        <v>0.38099999999999978</v>
      </c>
      <c r="EK28" s="23">
        <f t="shared" si="50"/>
        <v>0.28200000000000003</v>
      </c>
      <c r="EL28" s="23">
        <f t="shared" si="51"/>
        <v>0.29999999999999982</v>
      </c>
      <c r="EM28" s="23">
        <f t="shared" si="52"/>
        <v>0.35899999999999999</v>
      </c>
      <c r="EN28" s="23">
        <f t="shared" si="53"/>
        <v>0.36799999999999988</v>
      </c>
      <c r="EO28" s="23">
        <f t="shared" si="54"/>
        <v>0.27</v>
      </c>
      <c r="EP28" s="23">
        <f t="shared" si="55"/>
        <v>0.32100000000000017</v>
      </c>
      <c r="EQ28" s="23">
        <f t="shared" si="56"/>
        <v>0.29499999999999993</v>
      </c>
      <c r="ER28" s="23">
        <f t="shared" si="57"/>
        <v>0.32200000000000006</v>
      </c>
      <c r="ES28" s="23">
        <f t="shared" si="58"/>
        <v>0.39999999999999991</v>
      </c>
      <c r="ET28" s="23">
        <f t="shared" si="59"/>
        <v>0.39100000000000001</v>
      </c>
      <c r="EU28" s="23">
        <f t="shared" si="60"/>
        <v>0.28699999999999992</v>
      </c>
      <c r="EV28" s="23">
        <f t="shared" si="61"/>
        <v>0.29099999999999993</v>
      </c>
      <c r="EW28" s="23">
        <f t="shared" si="62"/>
        <v>0.32299999999999995</v>
      </c>
      <c r="EX28" s="23">
        <f t="shared" si="63"/>
        <v>0.13300000000000001</v>
      </c>
      <c r="EY28" s="23">
        <f t="shared" si="64"/>
        <v>0.28900000000000015</v>
      </c>
      <c r="EZ28" s="23" t="str">
        <f t="shared" si="65"/>
        <v/>
      </c>
      <c r="FA28" s="23">
        <f t="shared" si="66"/>
        <v>0.21499999999999986</v>
      </c>
      <c r="FB28" s="23">
        <f t="shared" si="67"/>
        <v>0.15899999999999981</v>
      </c>
      <c r="FC28" s="23">
        <f t="shared" si="68"/>
        <v>0.16999999999999993</v>
      </c>
      <c r="FD28" s="23">
        <f t="shared" si="69"/>
        <v>0.25099999999999989</v>
      </c>
      <c r="FE28" s="23">
        <f t="shared" si="70"/>
        <v>0.23399999999999999</v>
      </c>
      <c r="FF28" s="23">
        <f t="shared" si="71"/>
        <v>0.30299999999999994</v>
      </c>
      <c r="FG28" s="23">
        <f t="shared" si="72"/>
        <v>0.22699999999999987</v>
      </c>
      <c r="FH28" s="23">
        <f t="shared" si="73"/>
        <v>0.1469999999999998</v>
      </c>
      <c r="FI28" s="23">
        <f t="shared" si="74"/>
        <v>0.18699999999999983</v>
      </c>
      <c r="FJ28" s="23">
        <f t="shared" si="75"/>
        <v>0.15799999999999992</v>
      </c>
      <c r="FK28" s="23">
        <f t="shared" si="76"/>
        <v>-9.9999999999988987E-4</v>
      </c>
      <c r="FL28" s="23">
        <f t="shared" si="77"/>
        <v>-3.2999999999999918E-2</v>
      </c>
      <c r="FM28" s="23">
        <f t="shared" si="78"/>
        <v>-9.3999999999999861E-2</v>
      </c>
      <c r="FN28" s="23">
        <f t="shared" si="79"/>
        <v>0.37199999999999989</v>
      </c>
      <c r="FO28" s="23">
        <f t="shared" si="80"/>
        <v>0.3490000000000002</v>
      </c>
      <c r="FP28" s="23">
        <f t="shared" si="81"/>
        <v>0.35000000000000009</v>
      </c>
      <c r="FQ28" s="23">
        <f t="shared" si="82"/>
        <v>-0.43361200000000011</v>
      </c>
      <c r="FR28" s="23">
        <f t="shared" si="83"/>
        <v>-0.19348499999999991</v>
      </c>
      <c r="FS28" s="23">
        <f t="shared" si="84"/>
        <v>0.17278700000000002</v>
      </c>
      <c r="FT28" s="23">
        <f t="shared" si="85"/>
        <v>-0.15652800000000022</v>
      </c>
      <c r="FU28" s="23">
        <f t="shared" si="86"/>
        <v>-0.12026300000000001</v>
      </c>
      <c r="FV28" s="23">
        <f t="shared" si="87"/>
        <v>0.10900599999999994</v>
      </c>
      <c r="FW28" s="23">
        <f t="shared" si="88"/>
        <v>0.57100000000000017</v>
      </c>
      <c r="FX28" s="23">
        <f t="shared" si="89"/>
        <v>0.57900000000000018</v>
      </c>
      <c r="FY28" s="23">
        <f t="shared" si="90"/>
        <v>0.62199999999999989</v>
      </c>
      <c r="FZ28" s="23">
        <f t="shared" si="91"/>
        <v>0.68599999999999994</v>
      </c>
      <c r="GA28" s="23">
        <f t="shared" si="92"/>
        <v>0.75300000000000011</v>
      </c>
      <c r="GB28" s="23">
        <f t="shared" si="93"/>
        <v>0.64100000000000001</v>
      </c>
      <c r="GC28" s="23">
        <f t="shared" si="94"/>
        <v>0.66100000000000003</v>
      </c>
      <c r="GD28" s="23">
        <f t="shared" si="95"/>
        <v>0.76200000000000001</v>
      </c>
      <c r="GE28" s="23">
        <f t="shared" si="96"/>
        <v>0.76100000000000012</v>
      </c>
      <c r="GF28" s="23">
        <f t="shared" si="97"/>
        <v>0.65799999999999992</v>
      </c>
      <c r="GG28" s="23">
        <f t="shared" si="98"/>
        <v>0.4009999999999998</v>
      </c>
      <c r="GH28" s="23">
        <f t="shared" si="99"/>
        <v>0.69399999999999995</v>
      </c>
      <c r="GI28" s="23">
        <f t="shared" si="100"/>
        <v>0.7240000000000002</v>
      </c>
      <c r="GJ28" s="23">
        <f t="shared" si="101"/>
        <v>0.77400000000000002</v>
      </c>
      <c r="GK28" s="23">
        <f t="shared" si="102"/>
        <v>0.76600000000000001</v>
      </c>
      <c r="GL28" s="23">
        <f t="shared" si="103"/>
        <v>0.66900000000000004</v>
      </c>
      <c r="GM28" s="23">
        <f t="shared" si="104"/>
        <v>0.60499999999999998</v>
      </c>
      <c r="GN28" s="23">
        <f t="shared" si="105"/>
        <v>0.67799999999999994</v>
      </c>
      <c r="GO28" s="23">
        <f t="shared" si="106"/>
        <v>0.4830000000000001</v>
      </c>
      <c r="GP28" s="23">
        <f t="shared" si="107"/>
        <v>0.66699999999999982</v>
      </c>
      <c r="GQ28" s="23">
        <f t="shared" si="108"/>
        <v>0.56099999999999994</v>
      </c>
      <c r="GR28" s="23">
        <f t="shared" si="109"/>
        <v>0.57799999999999985</v>
      </c>
      <c r="GS28" s="23">
        <f t="shared" si="110"/>
        <v>0.5169999999999999</v>
      </c>
      <c r="GT28" s="23">
        <f t="shared" si="111"/>
        <v>0.53200000000000003</v>
      </c>
      <c r="GU28" s="23">
        <f t="shared" si="112"/>
        <v>0.62699999999999978</v>
      </c>
      <c r="GV28" s="23">
        <f t="shared" si="113"/>
        <v>0.496</v>
      </c>
      <c r="GW28" s="23">
        <f t="shared" si="114"/>
        <v>0.6379999999999999</v>
      </c>
      <c r="GX28" s="23">
        <f t="shared" si="115"/>
        <v>0.5169999999999999</v>
      </c>
      <c r="GY28" s="23">
        <f t="shared" si="116"/>
        <v>0.44600000000000017</v>
      </c>
      <c r="GZ28" s="23">
        <f t="shared" si="117"/>
        <v>0.52300000000000013</v>
      </c>
      <c r="HA28" s="23">
        <f t="shared" si="118"/>
        <v>0.45500000000000007</v>
      </c>
      <c r="HB28" s="23">
        <f t="shared" si="119"/>
        <v>0.14000000000000012</v>
      </c>
      <c r="HC28" s="23">
        <f t="shared" si="120"/>
        <v>0.22100000000000009</v>
      </c>
      <c r="HD28" s="23">
        <f t="shared" si="121"/>
        <v>0.14900000000000002</v>
      </c>
      <c r="HE28" s="23">
        <f t="shared" si="122"/>
        <v>0.7370000000000001</v>
      </c>
      <c r="HF28" s="23">
        <f t="shared" si="123"/>
        <v>0.66800000000000015</v>
      </c>
      <c r="HG28" s="23">
        <f t="shared" si="124"/>
        <v>0.7200000000000002</v>
      </c>
      <c r="HH28" s="23">
        <f t="shared" si="125"/>
        <v>5.9330000000000105E-2</v>
      </c>
      <c r="HI28" s="23">
        <f t="shared" si="126"/>
        <v>0.32141900000000012</v>
      </c>
      <c r="HJ28" s="23">
        <f t="shared" si="127"/>
        <v>0.63879300000000017</v>
      </c>
      <c r="HK28" s="23">
        <f t="shared" si="128"/>
        <v>0.348773</v>
      </c>
      <c r="HL28" s="23">
        <f t="shared" si="129"/>
        <v>0.3824740000000002</v>
      </c>
      <c r="HM28" s="23">
        <f t="shared" si="130"/>
        <v>0.58026100000000014</v>
      </c>
      <c r="HO28" s="23">
        <f t="shared" si="131"/>
        <v>0.22900000000000009</v>
      </c>
      <c r="HP28" s="23">
        <f t="shared" si="132"/>
        <v>0.16699999999999982</v>
      </c>
      <c r="HQ28" s="23">
        <f t="shared" si="133"/>
        <v>0.63200000000000012</v>
      </c>
      <c r="HR28" s="23" t="str">
        <f t="shared" si="134"/>
        <v/>
      </c>
      <c r="HS28" s="23">
        <f t="shared" si="135"/>
        <v>0.12199999999999989</v>
      </c>
      <c r="HT28" s="23">
        <f t="shared" si="136"/>
        <v>8.0000000000000071E-2</v>
      </c>
      <c r="HU28" s="23">
        <f t="shared" si="137"/>
        <v>7.3999999999999844E-2</v>
      </c>
      <c r="HV28" s="23">
        <f t="shared" si="138"/>
        <v>4.0000000000000036E-2</v>
      </c>
      <c r="HW28" s="23">
        <f t="shared" si="139"/>
        <v>5.9999999999997833E-3</v>
      </c>
      <c r="HX28" s="23" t="str">
        <f t="shared" si="140"/>
        <v/>
      </c>
      <c r="HY28" s="23">
        <f t="shared" si="141"/>
        <v>2.7000000000000135E-2</v>
      </c>
      <c r="HZ28" s="23">
        <f t="shared" si="142"/>
        <v>0.13099999999999978</v>
      </c>
      <c r="IA28" s="23">
        <f t="shared" si="143"/>
        <v>0.1469999999999998</v>
      </c>
      <c r="IB28" s="23">
        <f t="shared" si="144"/>
        <v>0.20800000000000018</v>
      </c>
      <c r="IC28" s="23">
        <f t="shared" si="145"/>
        <v>3.6999999999999922E-2</v>
      </c>
      <c r="ID28" s="23">
        <f t="shared" si="146"/>
        <v>0.41299999999999981</v>
      </c>
      <c r="IE28" s="23">
        <f t="shared" si="147"/>
        <v>0.18800000000000017</v>
      </c>
      <c r="IF28" s="23">
        <f t="shared" si="148"/>
        <v>0.33499999999999996</v>
      </c>
      <c r="IG28" s="23">
        <f t="shared" si="149"/>
        <v>0.31700000000000017</v>
      </c>
      <c r="IH28" s="23">
        <f t="shared" si="150"/>
        <v>0.32699999999999996</v>
      </c>
      <c r="II28" s="23">
        <f t="shared" si="151"/>
        <v>0.35499999999999998</v>
      </c>
      <c r="IJ28" s="23">
        <f t="shared" si="152"/>
        <v>0.38099999999999978</v>
      </c>
      <c r="IK28" s="23">
        <f t="shared" si="153"/>
        <v>0.28200000000000003</v>
      </c>
      <c r="IL28" s="23">
        <f t="shared" si="154"/>
        <v>0.29999999999999982</v>
      </c>
      <c r="IM28" s="23">
        <f t="shared" si="155"/>
        <v>0.35899999999999999</v>
      </c>
      <c r="IN28" s="23">
        <f t="shared" si="156"/>
        <v>0.36799999999999988</v>
      </c>
      <c r="IO28" s="23">
        <f t="shared" si="157"/>
        <v>0.27</v>
      </c>
      <c r="IP28" s="23">
        <f t="shared" si="158"/>
        <v>0.32100000000000017</v>
      </c>
      <c r="IQ28" s="23">
        <f t="shared" si="159"/>
        <v>0.29499999999999993</v>
      </c>
      <c r="IR28" s="23">
        <f t="shared" si="160"/>
        <v>0.32200000000000006</v>
      </c>
      <c r="IS28" s="23">
        <f t="shared" si="161"/>
        <v>0.39999999999999991</v>
      </c>
      <c r="IT28" s="23">
        <f t="shared" si="162"/>
        <v>0.39100000000000001</v>
      </c>
      <c r="IU28" s="23">
        <f t="shared" si="163"/>
        <v>0.28699999999999992</v>
      </c>
      <c r="IV28" s="23">
        <f t="shared" si="164"/>
        <v>0.29099999999999993</v>
      </c>
      <c r="IW28" s="23">
        <f t="shared" si="165"/>
        <v>0.32299999999999995</v>
      </c>
      <c r="IX28" s="23">
        <f t="shared" si="166"/>
        <v>0.13300000000000001</v>
      </c>
      <c r="IY28" s="23">
        <f t="shared" si="167"/>
        <v>0.28900000000000015</v>
      </c>
      <c r="IZ28" s="23" t="str">
        <f t="shared" si="168"/>
        <v/>
      </c>
      <c r="JA28" s="23">
        <f t="shared" si="169"/>
        <v>0.21499999999999986</v>
      </c>
      <c r="JB28" s="23">
        <f t="shared" si="170"/>
        <v>0.15899999999999981</v>
      </c>
      <c r="JC28" s="23">
        <f t="shared" si="171"/>
        <v>0.16999999999999993</v>
      </c>
      <c r="JD28" s="23">
        <f t="shared" si="172"/>
        <v>0.25099999999999989</v>
      </c>
      <c r="JE28" s="23">
        <f t="shared" si="173"/>
        <v>0.23399999999999999</v>
      </c>
      <c r="JF28" s="23">
        <f t="shared" si="174"/>
        <v>0.30299999999999994</v>
      </c>
      <c r="JG28" s="23">
        <f t="shared" si="175"/>
        <v>0.22699999999999987</v>
      </c>
      <c r="JH28" s="23">
        <f t="shared" si="176"/>
        <v>0.1469999999999998</v>
      </c>
      <c r="JI28" s="23">
        <f t="shared" si="177"/>
        <v>0.18699999999999983</v>
      </c>
      <c r="JJ28" s="23">
        <f t="shared" si="178"/>
        <v>0.15799999999999992</v>
      </c>
      <c r="JK28" s="23">
        <f t="shared" si="179"/>
        <v>9.9999999999988987E-4</v>
      </c>
      <c r="JL28" s="23">
        <f t="shared" si="180"/>
        <v>3.2999999999999918E-2</v>
      </c>
      <c r="JM28" s="23">
        <f t="shared" si="181"/>
        <v>9.3999999999999861E-2</v>
      </c>
      <c r="JN28" s="23">
        <f t="shared" si="182"/>
        <v>0.37199999999999989</v>
      </c>
      <c r="JO28" s="23">
        <f t="shared" si="183"/>
        <v>0.3490000000000002</v>
      </c>
      <c r="JP28" s="23">
        <f t="shared" si="184"/>
        <v>0.35000000000000009</v>
      </c>
      <c r="JQ28" s="23">
        <f t="shared" si="185"/>
        <v>0.43361200000000011</v>
      </c>
      <c r="JR28" s="23">
        <f t="shared" si="186"/>
        <v>0.19348499999999991</v>
      </c>
      <c r="JS28" s="23">
        <f t="shared" si="187"/>
        <v>0.17278700000000002</v>
      </c>
      <c r="JT28" s="23">
        <f t="shared" si="188"/>
        <v>0.15652800000000022</v>
      </c>
      <c r="JU28" s="23">
        <f t="shared" si="189"/>
        <v>0.12026300000000001</v>
      </c>
      <c r="JV28" s="23">
        <f t="shared" si="190"/>
        <v>0.10900599999999994</v>
      </c>
      <c r="JW28" s="23">
        <f t="shared" si="191"/>
        <v>0.57100000000000017</v>
      </c>
      <c r="JX28" s="23">
        <f t="shared" si="192"/>
        <v>0.57900000000000018</v>
      </c>
      <c r="JY28" s="23">
        <f t="shared" si="193"/>
        <v>0.62199999999999989</v>
      </c>
      <c r="JZ28" s="23">
        <f t="shared" si="194"/>
        <v>0.68599999999999994</v>
      </c>
      <c r="KA28" s="23">
        <f t="shared" si="195"/>
        <v>0.75300000000000011</v>
      </c>
      <c r="KB28" s="23">
        <f t="shared" si="196"/>
        <v>0.64100000000000001</v>
      </c>
      <c r="KC28" s="23">
        <f t="shared" si="197"/>
        <v>0.66100000000000003</v>
      </c>
      <c r="KD28" s="23">
        <f t="shared" si="198"/>
        <v>0.76200000000000001</v>
      </c>
      <c r="KE28" s="23">
        <f t="shared" si="199"/>
        <v>0.76100000000000012</v>
      </c>
      <c r="KF28" s="23">
        <f t="shared" si="200"/>
        <v>0.65799999999999992</v>
      </c>
      <c r="KG28" s="23">
        <f t="shared" si="201"/>
        <v>0.4009999999999998</v>
      </c>
      <c r="KH28" s="23">
        <f t="shared" si="202"/>
        <v>0.69399999999999995</v>
      </c>
      <c r="KI28" s="23">
        <f t="shared" si="203"/>
        <v>0.7240000000000002</v>
      </c>
      <c r="KJ28" s="23">
        <f t="shared" si="204"/>
        <v>0.77400000000000002</v>
      </c>
      <c r="KK28" s="23">
        <f t="shared" si="205"/>
        <v>0.76600000000000001</v>
      </c>
      <c r="KL28" s="23">
        <f t="shared" si="206"/>
        <v>0.66900000000000004</v>
      </c>
      <c r="KM28" s="23">
        <f t="shared" si="207"/>
        <v>0.60499999999999998</v>
      </c>
      <c r="KN28" s="23">
        <f t="shared" si="208"/>
        <v>0.67799999999999994</v>
      </c>
      <c r="KO28" s="23">
        <f t="shared" si="209"/>
        <v>0.4830000000000001</v>
      </c>
      <c r="KP28" s="23">
        <f t="shared" si="210"/>
        <v>0.66699999999999982</v>
      </c>
      <c r="KQ28" s="23">
        <f t="shared" si="211"/>
        <v>0.56099999999999994</v>
      </c>
      <c r="KR28" s="23">
        <f t="shared" si="212"/>
        <v>0.57799999999999985</v>
      </c>
      <c r="KS28" s="23">
        <f t="shared" si="213"/>
        <v>0.5169999999999999</v>
      </c>
      <c r="KT28" s="23">
        <f t="shared" si="214"/>
        <v>0.53200000000000003</v>
      </c>
      <c r="KU28" s="23">
        <f t="shared" si="215"/>
        <v>0.62699999999999978</v>
      </c>
      <c r="KV28" s="23">
        <f t="shared" si="216"/>
        <v>0.496</v>
      </c>
      <c r="KW28" s="23">
        <f t="shared" si="217"/>
        <v>0.6379999999999999</v>
      </c>
      <c r="KX28" s="23">
        <f t="shared" si="218"/>
        <v>0.5169999999999999</v>
      </c>
      <c r="KY28" s="23">
        <f t="shared" si="219"/>
        <v>0.44600000000000017</v>
      </c>
      <c r="KZ28" s="23">
        <f t="shared" si="220"/>
        <v>0.52300000000000013</v>
      </c>
      <c r="LA28" s="23">
        <f t="shared" si="221"/>
        <v>0.45500000000000007</v>
      </c>
      <c r="LB28" s="23">
        <f t="shared" si="222"/>
        <v>0.14000000000000012</v>
      </c>
      <c r="LC28" s="23">
        <f t="shared" si="223"/>
        <v>0.22100000000000009</v>
      </c>
      <c r="LD28" s="23">
        <f t="shared" si="224"/>
        <v>0.14900000000000002</v>
      </c>
      <c r="LE28" s="23">
        <f t="shared" si="225"/>
        <v>0.7370000000000001</v>
      </c>
      <c r="LF28" s="23">
        <f t="shared" si="226"/>
        <v>0.66800000000000015</v>
      </c>
      <c r="LG28" s="23">
        <f t="shared" si="227"/>
        <v>0.7200000000000002</v>
      </c>
      <c r="LH28" s="23">
        <f t="shared" si="228"/>
        <v>5.9330000000000105E-2</v>
      </c>
      <c r="LI28" s="23">
        <f t="shared" si="229"/>
        <v>0.32141900000000012</v>
      </c>
      <c r="LJ28" s="23">
        <f t="shared" si="230"/>
        <v>0.63879300000000017</v>
      </c>
      <c r="LK28" s="23">
        <f t="shared" si="231"/>
        <v>0.348773</v>
      </c>
      <c r="LL28" s="23">
        <f t="shared" si="232"/>
        <v>0.3824740000000002</v>
      </c>
      <c r="LM28" s="23">
        <f t="shared" si="232"/>
        <v>0.58026100000000014</v>
      </c>
    </row>
    <row r="29" spans="1:325">
      <c r="A29" s="1">
        <f t="shared" si="237"/>
        <v>27</v>
      </c>
      <c r="B29" s="2"/>
      <c r="C29" s="4">
        <v>14</v>
      </c>
      <c r="D29" s="4">
        <f t="shared" si="233"/>
        <v>1016</v>
      </c>
      <c r="E29" s="4" t="s">
        <v>157</v>
      </c>
      <c r="F29" s="4">
        <v>1</v>
      </c>
      <c r="G29" s="4" t="s">
        <v>13</v>
      </c>
      <c r="H29" s="4" t="s">
        <v>19</v>
      </c>
      <c r="I29" s="4" t="s">
        <v>345</v>
      </c>
      <c r="J29" s="5">
        <v>79.900000000000006</v>
      </c>
      <c r="K29" s="67">
        <v>0.20499999999999999</v>
      </c>
      <c r="L29" s="103">
        <v>3.4569999999999999</v>
      </c>
      <c r="M29" s="7" t="s">
        <v>130</v>
      </c>
      <c r="N29" s="3" t="s">
        <v>227</v>
      </c>
      <c r="O29" s="6">
        <v>3.4550000000000001</v>
      </c>
      <c r="P29" s="6">
        <v>3.5590000000000002</v>
      </c>
      <c r="Q29" s="6">
        <v>4.274</v>
      </c>
      <c r="R29" s="9"/>
      <c r="S29" s="6">
        <v>3.823</v>
      </c>
      <c r="T29" s="6">
        <v>3.6179999999999999</v>
      </c>
      <c r="U29" s="6">
        <v>3.605</v>
      </c>
      <c r="V29" s="4">
        <v>3.524</v>
      </c>
      <c r="W29" s="6">
        <v>3.3980000000000001</v>
      </c>
      <c r="X29" s="9"/>
      <c r="Y29" s="6">
        <v>3.7029999999999998</v>
      </c>
      <c r="Z29" s="6">
        <v>3.7589999999999999</v>
      </c>
      <c r="AA29" s="6">
        <v>3.6909999999999998</v>
      </c>
      <c r="AB29" s="6">
        <v>3.4569999999999999</v>
      </c>
      <c r="AC29" s="6">
        <v>3.4929999999999999</v>
      </c>
      <c r="AD29" s="6">
        <v>3.2589999999999999</v>
      </c>
      <c r="AE29" s="6">
        <f t="shared" si="238"/>
        <v>3.3759999999999999</v>
      </c>
      <c r="AF29" s="107">
        <v>3.3029999999999999</v>
      </c>
      <c r="AG29" s="107">
        <v>3.3039999999999998</v>
      </c>
      <c r="AH29" s="107">
        <v>3.35</v>
      </c>
      <c r="AI29" s="107">
        <v>3.43</v>
      </c>
      <c r="AJ29" s="107">
        <v>3.488</v>
      </c>
      <c r="AK29" s="107">
        <v>3.38</v>
      </c>
      <c r="AL29" s="107">
        <v>3.3940000000000001</v>
      </c>
      <c r="AM29" s="107">
        <v>3.6509999999999998</v>
      </c>
      <c r="AN29" s="107">
        <v>3.65</v>
      </c>
      <c r="AO29" s="107">
        <v>3.5529999999999999</v>
      </c>
      <c r="AP29" s="107">
        <v>3.6970000000000001</v>
      </c>
      <c r="AQ29" s="107">
        <v>3.7149999999999999</v>
      </c>
      <c r="AR29" s="107">
        <v>3.7389999999999999</v>
      </c>
      <c r="AS29" s="107">
        <v>3.5590000000000002</v>
      </c>
      <c r="AT29" s="107">
        <v>3.552</v>
      </c>
      <c r="AU29" s="107">
        <v>3.6280000000000001</v>
      </c>
      <c r="AV29" s="107">
        <v>3.3340000000000001</v>
      </c>
      <c r="AW29" s="107">
        <v>3.452</v>
      </c>
      <c r="AX29" s="107">
        <v>3.9860000000000002</v>
      </c>
      <c r="AY29" s="107">
        <v>3.641</v>
      </c>
      <c r="AZ29" s="64"/>
      <c r="BA29" s="107">
        <v>3.8140000000000001</v>
      </c>
      <c r="BB29" s="107">
        <v>3.9239999999999999</v>
      </c>
      <c r="BC29" s="107">
        <v>3.9249999999999998</v>
      </c>
      <c r="BD29" s="107">
        <v>3.8279999999999998</v>
      </c>
      <c r="BE29" s="107">
        <v>3.35</v>
      </c>
      <c r="BF29" s="107">
        <v>3.5680000000000001</v>
      </c>
      <c r="BG29" s="107">
        <v>3.58</v>
      </c>
      <c r="BH29" s="107">
        <v>3.766</v>
      </c>
      <c r="BI29" s="107">
        <v>3.988</v>
      </c>
      <c r="BJ29" s="107">
        <v>3.83</v>
      </c>
      <c r="BK29" s="107">
        <v>2.8969999999999998</v>
      </c>
      <c r="BL29" s="107">
        <v>3.4860000000000002</v>
      </c>
      <c r="BM29" s="107">
        <v>3.42</v>
      </c>
      <c r="BN29" s="107">
        <v>3.5089999999999999</v>
      </c>
      <c r="BO29" s="107">
        <v>3.4060000000000001</v>
      </c>
      <c r="BP29" s="107">
        <v>3.5139999999999998</v>
      </c>
      <c r="BQ29" s="91">
        <v>2.7541679999999999</v>
      </c>
      <c r="BR29" s="91">
        <v>3.1594009999999999</v>
      </c>
      <c r="BS29" s="91">
        <v>3.679379</v>
      </c>
      <c r="BT29" s="91">
        <v>3.2303760000000001</v>
      </c>
      <c r="BU29" s="91">
        <v>3.2837070000000002</v>
      </c>
      <c r="BV29" s="91">
        <v>3.5450240000000002</v>
      </c>
      <c r="BW29" s="109">
        <v>3.8719999999999999</v>
      </c>
      <c r="BX29" s="109">
        <v>3.8330000000000002</v>
      </c>
      <c r="BY29" s="109">
        <v>3.8119999999999998</v>
      </c>
      <c r="BZ29" s="109">
        <v>3.835</v>
      </c>
      <c r="CA29" s="109">
        <v>3.8330000000000002</v>
      </c>
      <c r="CB29" s="109">
        <v>3.74</v>
      </c>
      <c r="CC29" s="109">
        <v>3.7610000000000001</v>
      </c>
      <c r="CD29" s="109">
        <v>3.9119999999999999</v>
      </c>
      <c r="CE29" s="109">
        <v>3.9329999999999998</v>
      </c>
      <c r="CF29" s="109">
        <v>3.8370000000000002</v>
      </c>
      <c r="CG29" s="109">
        <v>3.9489999999999998</v>
      </c>
      <c r="CH29" s="109">
        <v>3.9580000000000002</v>
      </c>
      <c r="CI29" s="109">
        <v>3.9830000000000001</v>
      </c>
      <c r="CJ29" s="109">
        <v>3.9039999999999999</v>
      </c>
      <c r="CK29" s="109">
        <v>3.8969999999999998</v>
      </c>
      <c r="CL29" s="109">
        <v>3.871</v>
      </c>
      <c r="CM29" s="109">
        <v>3.6989999999999998</v>
      </c>
      <c r="CN29" s="109">
        <v>3.7869999999999999</v>
      </c>
      <c r="CO29" s="109">
        <v>4.1879999999999997</v>
      </c>
      <c r="CP29" s="109">
        <v>3.867</v>
      </c>
      <c r="CQ29" s="109">
        <v>3.9750000000000001</v>
      </c>
      <c r="CR29" s="109">
        <v>4.016</v>
      </c>
      <c r="CS29" s="109">
        <v>4.1239999999999997</v>
      </c>
      <c r="CT29" s="109">
        <v>4.13</v>
      </c>
      <c r="CU29" s="109">
        <v>4.0460000000000003</v>
      </c>
      <c r="CV29" s="109">
        <v>3.5619999999999998</v>
      </c>
      <c r="CW29" s="109">
        <v>3.7949999999999999</v>
      </c>
      <c r="CX29" s="109">
        <v>3.734</v>
      </c>
      <c r="CY29" s="109">
        <v>3.9209999999999998</v>
      </c>
      <c r="CZ29" s="109">
        <v>4.1639999999999997</v>
      </c>
      <c r="DA29" s="109">
        <v>3.9769999999999999</v>
      </c>
      <c r="DB29" s="109">
        <v>2.9510000000000001</v>
      </c>
      <c r="DC29" s="109">
        <v>3.6219999999999999</v>
      </c>
      <c r="DD29" s="109">
        <v>3.5489999999999999</v>
      </c>
      <c r="DE29" s="109">
        <v>3.871</v>
      </c>
      <c r="DF29" s="109">
        <v>3.8380000000000001</v>
      </c>
      <c r="DG29" s="109">
        <v>3.8460000000000001</v>
      </c>
      <c r="DH29" s="119">
        <v>3.247452</v>
      </c>
      <c r="DI29" s="119">
        <v>3.4748399999999999</v>
      </c>
      <c r="DJ29" s="119">
        <v>3.904442</v>
      </c>
      <c r="DK29" s="119">
        <v>3.5622829999999999</v>
      </c>
      <c r="DL29" s="119">
        <v>3.574039</v>
      </c>
      <c r="DM29" s="119">
        <v>3.7859440000000002</v>
      </c>
      <c r="DO29" s="23">
        <f t="shared" si="235"/>
        <v>-1.9999999999997797E-3</v>
      </c>
      <c r="DP29" s="23">
        <f t="shared" si="29"/>
        <v>0.10200000000000031</v>
      </c>
      <c r="DQ29" s="23">
        <f t="shared" si="30"/>
        <v>0.81700000000000017</v>
      </c>
      <c r="DR29" s="23" t="str">
        <f t="shared" si="31"/>
        <v/>
      </c>
      <c r="DS29" s="23">
        <f t="shared" si="32"/>
        <v>0.3660000000000001</v>
      </c>
      <c r="DT29" s="23">
        <f t="shared" si="33"/>
        <v>0.16100000000000003</v>
      </c>
      <c r="DU29" s="23">
        <f t="shared" si="34"/>
        <v>0.14800000000000013</v>
      </c>
      <c r="DV29" s="23">
        <f t="shared" si="35"/>
        <v>6.7000000000000171E-2</v>
      </c>
      <c r="DW29" s="23">
        <f t="shared" si="36"/>
        <v>-5.8999999999999719E-2</v>
      </c>
      <c r="DX29" s="23" t="str">
        <f t="shared" si="37"/>
        <v/>
      </c>
      <c r="DY29" s="23">
        <f t="shared" si="38"/>
        <v>0.246</v>
      </c>
      <c r="DZ29" s="23">
        <f t="shared" si="39"/>
        <v>0.30200000000000005</v>
      </c>
      <c r="EA29" s="23">
        <f t="shared" si="40"/>
        <v>0.23399999999999999</v>
      </c>
      <c r="EB29" s="23">
        <f t="shared" si="41"/>
        <v>0</v>
      </c>
      <c r="EC29" s="23">
        <f t="shared" si="42"/>
        <v>3.6000000000000032E-2</v>
      </c>
      <c r="ED29" s="23">
        <f t="shared" si="43"/>
        <v>-0.19799999999999995</v>
      </c>
      <c r="EE29" s="23">
        <f t="shared" si="44"/>
        <v>-8.0999999999999961E-2</v>
      </c>
      <c r="EF29" s="23">
        <f t="shared" si="45"/>
        <v>-0.15399999999999991</v>
      </c>
      <c r="EG29" s="23">
        <f t="shared" si="46"/>
        <v>-0.15300000000000002</v>
      </c>
      <c r="EH29" s="23">
        <f t="shared" si="47"/>
        <v>-0.10699999999999976</v>
      </c>
      <c r="EI29" s="23">
        <f t="shared" si="48"/>
        <v>-2.6999999999999691E-2</v>
      </c>
      <c r="EJ29" s="23">
        <f t="shared" si="49"/>
        <v>3.1000000000000139E-2</v>
      </c>
      <c r="EK29" s="23">
        <f t="shared" si="50"/>
        <v>-7.6999999999999957E-2</v>
      </c>
      <c r="EL29" s="23">
        <f t="shared" si="51"/>
        <v>-6.2999999999999723E-2</v>
      </c>
      <c r="EM29" s="23">
        <f t="shared" si="52"/>
        <v>0.19399999999999995</v>
      </c>
      <c r="EN29" s="23">
        <f t="shared" si="53"/>
        <v>0.19300000000000006</v>
      </c>
      <c r="EO29" s="23">
        <f t="shared" si="54"/>
        <v>9.6000000000000085E-2</v>
      </c>
      <c r="EP29" s="23">
        <f t="shared" si="55"/>
        <v>0.24000000000000021</v>
      </c>
      <c r="EQ29" s="23">
        <f t="shared" si="56"/>
        <v>0.25800000000000001</v>
      </c>
      <c r="ER29" s="23">
        <f t="shared" si="57"/>
        <v>0.28200000000000003</v>
      </c>
      <c r="ES29" s="23">
        <f t="shared" si="58"/>
        <v>0.10200000000000031</v>
      </c>
      <c r="ET29" s="23">
        <f t="shared" si="59"/>
        <v>9.5000000000000195E-2</v>
      </c>
      <c r="EU29" s="23">
        <f t="shared" si="60"/>
        <v>0.17100000000000026</v>
      </c>
      <c r="EV29" s="23">
        <f t="shared" si="61"/>
        <v>-0.12299999999999978</v>
      </c>
      <c r="EW29" s="23">
        <f t="shared" si="62"/>
        <v>-4.9999999999998934E-3</v>
      </c>
      <c r="EX29" s="23">
        <f t="shared" si="63"/>
        <v>0.52900000000000036</v>
      </c>
      <c r="EY29" s="23">
        <f t="shared" si="64"/>
        <v>0.18400000000000016</v>
      </c>
      <c r="EZ29" s="23" t="str">
        <f t="shared" si="65"/>
        <v/>
      </c>
      <c r="FA29" s="23">
        <f t="shared" si="66"/>
        <v>0.35700000000000021</v>
      </c>
      <c r="FB29" s="23">
        <f t="shared" si="67"/>
        <v>0.46700000000000008</v>
      </c>
      <c r="FC29" s="23">
        <f t="shared" si="68"/>
        <v>0.46799999999999997</v>
      </c>
      <c r="FD29" s="23">
        <f t="shared" si="69"/>
        <v>0.371</v>
      </c>
      <c r="FE29" s="23">
        <f t="shared" si="70"/>
        <v>-0.10699999999999976</v>
      </c>
      <c r="FF29" s="23">
        <f t="shared" si="71"/>
        <v>0.11100000000000021</v>
      </c>
      <c r="FG29" s="23">
        <f t="shared" si="72"/>
        <v>0.12300000000000022</v>
      </c>
      <c r="FH29" s="23">
        <f t="shared" si="73"/>
        <v>0.30900000000000016</v>
      </c>
      <c r="FI29" s="23">
        <f t="shared" si="74"/>
        <v>0.53100000000000014</v>
      </c>
      <c r="FJ29" s="23">
        <f t="shared" si="75"/>
        <v>0.37300000000000022</v>
      </c>
      <c r="FK29" s="23">
        <f t="shared" si="76"/>
        <v>-0.56000000000000005</v>
      </c>
      <c r="FL29" s="23">
        <f t="shared" si="77"/>
        <v>2.9000000000000359E-2</v>
      </c>
      <c r="FM29" s="23">
        <f t="shared" si="78"/>
        <v>-3.6999999999999922E-2</v>
      </c>
      <c r="FN29" s="23">
        <f t="shared" si="79"/>
        <v>5.2000000000000046E-2</v>
      </c>
      <c r="FO29" s="23">
        <f t="shared" si="80"/>
        <v>-5.0999999999999712E-2</v>
      </c>
      <c r="FP29" s="23">
        <f t="shared" si="81"/>
        <v>5.699999999999994E-2</v>
      </c>
      <c r="FQ29" s="23">
        <f t="shared" si="82"/>
        <v>-0.7028319999999999</v>
      </c>
      <c r="FR29" s="23">
        <f t="shared" si="83"/>
        <v>-0.29759899999999995</v>
      </c>
      <c r="FS29" s="23">
        <f t="shared" si="84"/>
        <v>0.2223790000000001</v>
      </c>
      <c r="FT29" s="23">
        <f t="shared" si="85"/>
        <v>-0.22662399999999971</v>
      </c>
      <c r="FU29" s="23">
        <f t="shared" si="86"/>
        <v>-0.1732929999999997</v>
      </c>
      <c r="FV29" s="23">
        <f t="shared" si="87"/>
        <v>8.8024000000000324E-2</v>
      </c>
      <c r="FW29" s="23">
        <f t="shared" si="88"/>
        <v>0.41500000000000004</v>
      </c>
      <c r="FX29" s="23">
        <f t="shared" si="89"/>
        <v>0.37600000000000033</v>
      </c>
      <c r="FY29" s="23">
        <f t="shared" si="90"/>
        <v>0.35499999999999998</v>
      </c>
      <c r="FZ29" s="23">
        <f t="shared" si="91"/>
        <v>0.37800000000000011</v>
      </c>
      <c r="GA29" s="23">
        <f t="shared" si="92"/>
        <v>0.37600000000000033</v>
      </c>
      <c r="GB29" s="23">
        <f t="shared" si="93"/>
        <v>0.28300000000000036</v>
      </c>
      <c r="GC29" s="23">
        <f t="shared" si="94"/>
        <v>0.30400000000000027</v>
      </c>
      <c r="GD29" s="23">
        <f t="shared" si="95"/>
        <v>0.45500000000000007</v>
      </c>
      <c r="GE29" s="23">
        <f t="shared" si="96"/>
        <v>0.47599999999999998</v>
      </c>
      <c r="GF29" s="23">
        <f t="shared" si="97"/>
        <v>0.38000000000000034</v>
      </c>
      <c r="GG29" s="23">
        <f t="shared" si="98"/>
        <v>0.49199999999999999</v>
      </c>
      <c r="GH29" s="23">
        <f t="shared" si="99"/>
        <v>0.50100000000000033</v>
      </c>
      <c r="GI29" s="23">
        <f t="shared" si="100"/>
        <v>0.52600000000000025</v>
      </c>
      <c r="GJ29" s="23">
        <f t="shared" si="101"/>
        <v>0.44700000000000006</v>
      </c>
      <c r="GK29" s="23">
        <f t="shared" si="102"/>
        <v>0.43999999999999995</v>
      </c>
      <c r="GL29" s="23">
        <f t="shared" si="103"/>
        <v>0.41400000000000015</v>
      </c>
      <c r="GM29" s="23">
        <f t="shared" si="104"/>
        <v>0.24199999999999999</v>
      </c>
      <c r="GN29" s="23">
        <f t="shared" si="105"/>
        <v>0.33000000000000007</v>
      </c>
      <c r="GO29" s="23">
        <f t="shared" si="106"/>
        <v>0.73099999999999987</v>
      </c>
      <c r="GP29" s="23">
        <f t="shared" si="107"/>
        <v>0.41000000000000014</v>
      </c>
      <c r="GQ29" s="23">
        <f t="shared" si="108"/>
        <v>0.51800000000000024</v>
      </c>
      <c r="GR29" s="23">
        <f t="shared" si="109"/>
        <v>0.55900000000000016</v>
      </c>
      <c r="GS29" s="23">
        <f t="shared" si="110"/>
        <v>0.66699999999999982</v>
      </c>
      <c r="GT29" s="23">
        <f t="shared" si="111"/>
        <v>0.67300000000000004</v>
      </c>
      <c r="GU29" s="23">
        <f t="shared" si="112"/>
        <v>0.58900000000000041</v>
      </c>
      <c r="GV29" s="23">
        <f t="shared" si="113"/>
        <v>0.10499999999999998</v>
      </c>
      <c r="GW29" s="23">
        <f t="shared" si="114"/>
        <v>0.33800000000000008</v>
      </c>
      <c r="GX29" s="23">
        <f t="shared" si="115"/>
        <v>0.27700000000000014</v>
      </c>
      <c r="GY29" s="23">
        <f t="shared" si="116"/>
        <v>0.46399999999999997</v>
      </c>
      <c r="GZ29" s="23">
        <f t="shared" si="117"/>
        <v>0.70699999999999985</v>
      </c>
      <c r="HA29" s="23">
        <f t="shared" si="118"/>
        <v>0.52</v>
      </c>
      <c r="HB29" s="23">
        <f t="shared" si="119"/>
        <v>-0.50599999999999978</v>
      </c>
      <c r="HC29" s="23">
        <f t="shared" si="120"/>
        <v>0.16500000000000004</v>
      </c>
      <c r="HD29" s="23">
        <f t="shared" si="121"/>
        <v>9.2000000000000082E-2</v>
      </c>
      <c r="HE29" s="23">
        <f t="shared" si="122"/>
        <v>0.41400000000000015</v>
      </c>
      <c r="HF29" s="23">
        <f t="shared" si="123"/>
        <v>0.38100000000000023</v>
      </c>
      <c r="HG29" s="23">
        <f t="shared" si="124"/>
        <v>0.38900000000000023</v>
      </c>
      <c r="HH29" s="23">
        <f t="shared" si="125"/>
        <v>-0.20954799999999985</v>
      </c>
      <c r="HI29" s="23">
        <f t="shared" si="126"/>
        <v>1.7840000000000078E-2</v>
      </c>
      <c r="HJ29" s="23">
        <f t="shared" si="127"/>
        <v>0.44744200000000012</v>
      </c>
      <c r="HK29" s="23">
        <f t="shared" si="128"/>
        <v>0.10528300000000002</v>
      </c>
      <c r="HL29" s="23">
        <f t="shared" si="129"/>
        <v>0.11703900000000012</v>
      </c>
      <c r="HM29" s="23">
        <f t="shared" si="130"/>
        <v>0.32894400000000035</v>
      </c>
      <c r="HO29" s="23">
        <f t="shared" si="131"/>
        <v>1.9999999999997797E-3</v>
      </c>
      <c r="HP29" s="23">
        <f t="shared" si="132"/>
        <v>0.10200000000000031</v>
      </c>
      <c r="HQ29" s="23">
        <f t="shared" si="133"/>
        <v>0.81700000000000017</v>
      </c>
      <c r="HR29" s="23" t="str">
        <f t="shared" si="134"/>
        <v/>
      </c>
      <c r="HS29" s="23">
        <f t="shared" si="135"/>
        <v>0.3660000000000001</v>
      </c>
      <c r="HT29" s="23">
        <f t="shared" si="136"/>
        <v>0.16100000000000003</v>
      </c>
      <c r="HU29" s="23">
        <f t="shared" si="137"/>
        <v>0.14800000000000013</v>
      </c>
      <c r="HV29" s="23">
        <f t="shared" si="138"/>
        <v>6.7000000000000171E-2</v>
      </c>
      <c r="HW29" s="23">
        <f t="shared" si="139"/>
        <v>5.8999999999999719E-2</v>
      </c>
      <c r="HX29" s="23" t="str">
        <f t="shared" si="140"/>
        <v/>
      </c>
      <c r="HY29" s="23">
        <f t="shared" si="141"/>
        <v>0.246</v>
      </c>
      <c r="HZ29" s="23">
        <f t="shared" si="142"/>
        <v>0.30200000000000005</v>
      </c>
      <c r="IA29" s="23">
        <f t="shared" si="143"/>
        <v>0.23399999999999999</v>
      </c>
      <c r="IB29" s="23">
        <f t="shared" si="144"/>
        <v>0</v>
      </c>
      <c r="IC29" s="23">
        <f t="shared" si="145"/>
        <v>3.6000000000000032E-2</v>
      </c>
      <c r="ID29" s="23">
        <f t="shared" si="146"/>
        <v>0.19799999999999995</v>
      </c>
      <c r="IE29" s="23">
        <f t="shared" si="147"/>
        <v>8.0999999999999961E-2</v>
      </c>
      <c r="IF29" s="23">
        <f t="shared" si="148"/>
        <v>0.15399999999999991</v>
      </c>
      <c r="IG29" s="23">
        <f t="shared" si="149"/>
        <v>0.15300000000000002</v>
      </c>
      <c r="IH29" s="23">
        <f t="shared" si="150"/>
        <v>0.10699999999999976</v>
      </c>
      <c r="II29" s="23">
        <f t="shared" si="151"/>
        <v>2.6999999999999691E-2</v>
      </c>
      <c r="IJ29" s="23">
        <f t="shared" si="152"/>
        <v>3.1000000000000139E-2</v>
      </c>
      <c r="IK29" s="23">
        <f t="shared" si="153"/>
        <v>7.6999999999999957E-2</v>
      </c>
      <c r="IL29" s="23">
        <f t="shared" si="154"/>
        <v>6.2999999999999723E-2</v>
      </c>
      <c r="IM29" s="23">
        <f t="shared" si="155"/>
        <v>0.19399999999999995</v>
      </c>
      <c r="IN29" s="23">
        <f t="shared" si="156"/>
        <v>0.19300000000000006</v>
      </c>
      <c r="IO29" s="23">
        <f t="shared" si="157"/>
        <v>9.6000000000000085E-2</v>
      </c>
      <c r="IP29" s="23">
        <f t="shared" si="158"/>
        <v>0.24000000000000021</v>
      </c>
      <c r="IQ29" s="23">
        <f t="shared" si="159"/>
        <v>0.25800000000000001</v>
      </c>
      <c r="IR29" s="23">
        <f t="shared" si="160"/>
        <v>0.28200000000000003</v>
      </c>
      <c r="IS29" s="23">
        <f t="shared" si="161"/>
        <v>0.10200000000000031</v>
      </c>
      <c r="IT29" s="23">
        <f t="shared" si="162"/>
        <v>9.5000000000000195E-2</v>
      </c>
      <c r="IU29" s="23">
        <f t="shared" si="163"/>
        <v>0.17100000000000026</v>
      </c>
      <c r="IV29" s="23">
        <f t="shared" si="164"/>
        <v>0.12299999999999978</v>
      </c>
      <c r="IW29" s="23">
        <f t="shared" si="165"/>
        <v>4.9999999999998934E-3</v>
      </c>
      <c r="IX29" s="23">
        <f t="shared" si="166"/>
        <v>0.52900000000000036</v>
      </c>
      <c r="IY29" s="23">
        <f t="shared" si="167"/>
        <v>0.18400000000000016</v>
      </c>
      <c r="IZ29" s="23" t="str">
        <f t="shared" si="168"/>
        <v/>
      </c>
      <c r="JA29" s="23">
        <f t="shared" si="169"/>
        <v>0.35700000000000021</v>
      </c>
      <c r="JB29" s="23">
        <f t="shared" si="170"/>
        <v>0.46700000000000008</v>
      </c>
      <c r="JC29" s="23">
        <f t="shared" si="171"/>
        <v>0.46799999999999997</v>
      </c>
      <c r="JD29" s="23">
        <f t="shared" si="172"/>
        <v>0.371</v>
      </c>
      <c r="JE29" s="23">
        <f t="shared" si="173"/>
        <v>0.10699999999999976</v>
      </c>
      <c r="JF29" s="23">
        <f t="shared" si="174"/>
        <v>0.11100000000000021</v>
      </c>
      <c r="JG29" s="23">
        <f t="shared" si="175"/>
        <v>0.12300000000000022</v>
      </c>
      <c r="JH29" s="23">
        <f t="shared" si="176"/>
        <v>0.30900000000000016</v>
      </c>
      <c r="JI29" s="23">
        <f t="shared" si="177"/>
        <v>0.53100000000000014</v>
      </c>
      <c r="JJ29" s="23">
        <f t="shared" si="178"/>
        <v>0.37300000000000022</v>
      </c>
      <c r="JK29" s="23">
        <f t="shared" si="179"/>
        <v>0.56000000000000005</v>
      </c>
      <c r="JL29" s="23">
        <f t="shared" si="180"/>
        <v>2.9000000000000359E-2</v>
      </c>
      <c r="JM29" s="23">
        <f t="shared" si="181"/>
        <v>3.6999999999999922E-2</v>
      </c>
      <c r="JN29" s="23">
        <f t="shared" si="182"/>
        <v>5.2000000000000046E-2</v>
      </c>
      <c r="JO29" s="23">
        <f t="shared" si="183"/>
        <v>5.0999999999999712E-2</v>
      </c>
      <c r="JP29" s="23">
        <f t="shared" si="184"/>
        <v>5.699999999999994E-2</v>
      </c>
      <c r="JQ29" s="23">
        <f t="shared" si="185"/>
        <v>0.7028319999999999</v>
      </c>
      <c r="JR29" s="23">
        <f t="shared" si="186"/>
        <v>0.29759899999999995</v>
      </c>
      <c r="JS29" s="23">
        <f t="shared" si="187"/>
        <v>0.2223790000000001</v>
      </c>
      <c r="JT29" s="23">
        <f t="shared" si="188"/>
        <v>0.22662399999999971</v>
      </c>
      <c r="JU29" s="23">
        <f t="shared" si="189"/>
        <v>0.1732929999999997</v>
      </c>
      <c r="JV29" s="23">
        <f t="shared" si="190"/>
        <v>8.8024000000000324E-2</v>
      </c>
      <c r="JW29" s="23">
        <f t="shared" si="191"/>
        <v>0.41500000000000004</v>
      </c>
      <c r="JX29" s="23">
        <f t="shared" si="192"/>
        <v>0.37600000000000033</v>
      </c>
      <c r="JY29" s="23">
        <f t="shared" si="193"/>
        <v>0.35499999999999998</v>
      </c>
      <c r="JZ29" s="23">
        <f t="shared" si="194"/>
        <v>0.37800000000000011</v>
      </c>
      <c r="KA29" s="23">
        <f t="shared" si="195"/>
        <v>0.37600000000000033</v>
      </c>
      <c r="KB29" s="23">
        <f t="shared" si="196"/>
        <v>0.28300000000000036</v>
      </c>
      <c r="KC29" s="23">
        <f t="shared" si="197"/>
        <v>0.30400000000000027</v>
      </c>
      <c r="KD29" s="23">
        <f t="shared" si="198"/>
        <v>0.45500000000000007</v>
      </c>
      <c r="KE29" s="23">
        <f t="shared" si="199"/>
        <v>0.47599999999999998</v>
      </c>
      <c r="KF29" s="23">
        <f t="shared" si="200"/>
        <v>0.38000000000000034</v>
      </c>
      <c r="KG29" s="23">
        <f t="shared" si="201"/>
        <v>0.49199999999999999</v>
      </c>
      <c r="KH29" s="23">
        <f t="shared" si="202"/>
        <v>0.50100000000000033</v>
      </c>
      <c r="KI29" s="23">
        <f t="shared" si="203"/>
        <v>0.52600000000000025</v>
      </c>
      <c r="KJ29" s="23">
        <f t="shared" si="204"/>
        <v>0.44700000000000006</v>
      </c>
      <c r="KK29" s="23">
        <f t="shared" si="205"/>
        <v>0.43999999999999995</v>
      </c>
      <c r="KL29" s="23">
        <f t="shared" si="206"/>
        <v>0.41400000000000015</v>
      </c>
      <c r="KM29" s="23">
        <f t="shared" si="207"/>
        <v>0.24199999999999999</v>
      </c>
      <c r="KN29" s="23">
        <f t="shared" si="208"/>
        <v>0.33000000000000007</v>
      </c>
      <c r="KO29" s="23">
        <f t="shared" si="209"/>
        <v>0.73099999999999987</v>
      </c>
      <c r="KP29" s="23">
        <f t="shared" si="210"/>
        <v>0.41000000000000014</v>
      </c>
      <c r="KQ29" s="23">
        <f t="shared" si="211"/>
        <v>0.51800000000000024</v>
      </c>
      <c r="KR29" s="23">
        <f t="shared" si="212"/>
        <v>0.55900000000000016</v>
      </c>
      <c r="KS29" s="23">
        <f t="shared" si="213"/>
        <v>0.66699999999999982</v>
      </c>
      <c r="KT29" s="23">
        <f t="shared" si="214"/>
        <v>0.67300000000000004</v>
      </c>
      <c r="KU29" s="23">
        <f t="shared" si="215"/>
        <v>0.58900000000000041</v>
      </c>
      <c r="KV29" s="23">
        <f t="shared" si="216"/>
        <v>0.10499999999999998</v>
      </c>
      <c r="KW29" s="23">
        <f t="shared" si="217"/>
        <v>0.33800000000000008</v>
      </c>
      <c r="KX29" s="23">
        <f t="shared" si="218"/>
        <v>0.27700000000000014</v>
      </c>
      <c r="KY29" s="23">
        <f t="shared" si="219"/>
        <v>0.46399999999999997</v>
      </c>
      <c r="KZ29" s="23">
        <f t="shared" si="220"/>
        <v>0.70699999999999985</v>
      </c>
      <c r="LA29" s="23">
        <f t="shared" si="221"/>
        <v>0.52</v>
      </c>
      <c r="LB29" s="23">
        <f t="shared" si="222"/>
        <v>0.50599999999999978</v>
      </c>
      <c r="LC29" s="23">
        <f t="shared" si="223"/>
        <v>0.16500000000000004</v>
      </c>
      <c r="LD29" s="23">
        <f t="shared" si="224"/>
        <v>9.2000000000000082E-2</v>
      </c>
      <c r="LE29" s="23">
        <f t="shared" si="225"/>
        <v>0.41400000000000015</v>
      </c>
      <c r="LF29" s="23">
        <f t="shared" si="226"/>
        <v>0.38100000000000023</v>
      </c>
      <c r="LG29" s="23">
        <f t="shared" si="227"/>
        <v>0.38900000000000023</v>
      </c>
      <c r="LH29" s="23">
        <f t="shared" si="228"/>
        <v>0.20954799999999985</v>
      </c>
      <c r="LI29" s="23">
        <f t="shared" si="229"/>
        <v>1.7840000000000078E-2</v>
      </c>
      <c r="LJ29" s="23">
        <f t="shared" si="230"/>
        <v>0.44744200000000012</v>
      </c>
      <c r="LK29" s="23">
        <f t="shared" si="231"/>
        <v>0.10528300000000002</v>
      </c>
      <c r="LL29" s="23">
        <f t="shared" si="232"/>
        <v>0.11703900000000012</v>
      </c>
      <c r="LM29" s="23">
        <f t="shared" si="232"/>
        <v>0.32894400000000035</v>
      </c>
    </row>
    <row r="30" spans="1:325">
      <c r="A30" s="1">
        <f t="shared" si="237"/>
        <v>28</v>
      </c>
      <c r="B30" s="2"/>
      <c r="C30" s="4">
        <v>14</v>
      </c>
      <c r="D30" s="4">
        <f t="shared" si="233"/>
        <v>1016</v>
      </c>
      <c r="E30" s="4" t="s">
        <v>135</v>
      </c>
      <c r="F30" s="4">
        <v>1</v>
      </c>
      <c r="G30" s="4" t="s">
        <v>13</v>
      </c>
      <c r="H30" s="4" t="s">
        <v>19</v>
      </c>
      <c r="I30" s="4" t="s">
        <v>345</v>
      </c>
      <c r="J30" s="5">
        <v>75.400000000000006</v>
      </c>
      <c r="K30" s="67">
        <v>0.04</v>
      </c>
      <c r="L30" s="103">
        <v>3.4630000000000001</v>
      </c>
      <c r="M30" s="7" t="s">
        <v>130</v>
      </c>
      <c r="N30" s="3" t="s">
        <v>227</v>
      </c>
      <c r="O30" s="6">
        <v>3.6070000000000002</v>
      </c>
      <c r="P30" s="6">
        <v>3.62</v>
      </c>
      <c r="Q30" s="6">
        <v>4.3620000000000001</v>
      </c>
      <c r="R30" s="9"/>
      <c r="S30" s="6">
        <v>3.9420000000000002</v>
      </c>
      <c r="T30" s="6">
        <v>3.7</v>
      </c>
      <c r="U30" s="6">
        <v>3.6850000000000001</v>
      </c>
      <c r="V30" s="6">
        <v>3.5710000000000002</v>
      </c>
      <c r="W30" s="6">
        <v>3.407</v>
      </c>
      <c r="X30" s="9"/>
      <c r="Y30" s="6">
        <v>3.7850000000000001</v>
      </c>
      <c r="Z30" s="6">
        <v>3.8410000000000002</v>
      </c>
      <c r="AA30" s="6">
        <v>3.77</v>
      </c>
      <c r="AB30" s="6">
        <v>3.53</v>
      </c>
      <c r="AC30" s="6">
        <v>3.556</v>
      </c>
      <c r="AD30" s="6">
        <v>3.0720000000000001</v>
      </c>
      <c r="AE30" s="6">
        <f t="shared" si="238"/>
        <v>3.3140000000000001</v>
      </c>
      <c r="AF30" s="107">
        <v>3.343</v>
      </c>
      <c r="AG30" s="107">
        <v>3.3730000000000002</v>
      </c>
      <c r="AH30" s="107">
        <v>3.4550000000000001</v>
      </c>
      <c r="AI30" s="107">
        <v>3.5640000000000001</v>
      </c>
      <c r="AJ30" s="107">
        <v>3.67</v>
      </c>
      <c r="AK30" s="107">
        <v>3.5289999999999999</v>
      </c>
      <c r="AL30" s="107">
        <v>3.5430000000000001</v>
      </c>
      <c r="AM30" s="107">
        <v>3.8610000000000002</v>
      </c>
      <c r="AN30" s="107">
        <v>3.851</v>
      </c>
      <c r="AO30" s="107">
        <v>3.754</v>
      </c>
      <c r="AP30" s="107">
        <v>3.911</v>
      </c>
      <c r="AQ30" s="107">
        <v>3.9380000000000002</v>
      </c>
      <c r="AR30" s="107">
        <v>3.96</v>
      </c>
      <c r="AS30" s="107">
        <v>3.7320000000000002</v>
      </c>
      <c r="AT30" s="107">
        <v>3.7250000000000001</v>
      </c>
      <c r="AU30" s="107">
        <v>3.863</v>
      </c>
      <c r="AV30" s="107">
        <v>3.4820000000000002</v>
      </c>
      <c r="AW30" s="107">
        <v>3.6160000000000001</v>
      </c>
      <c r="AX30" s="107">
        <v>4.2699999999999996</v>
      </c>
      <c r="AY30" s="107">
        <v>3.87</v>
      </c>
      <c r="AZ30" s="64"/>
      <c r="BA30" s="107">
        <v>4.077</v>
      </c>
      <c r="BB30" s="107">
        <v>4.1980000000000004</v>
      </c>
      <c r="BC30" s="107">
        <v>4.1879999999999997</v>
      </c>
      <c r="BD30" s="107">
        <v>4.0819999999999999</v>
      </c>
      <c r="BE30" s="107">
        <v>3.4769999999999999</v>
      </c>
      <c r="BF30" s="107">
        <v>3.7440000000000002</v>
      </c>
      <c r="BG30" s="107">
        <v>3.7669999999999999</v>
      </c>
      <c r="BH30" s="107">
        <v>4.0090000000000003</v>
      </c>
      <c r="BI30" s="107">
        <v>4.2629999999999999</v>
      </c>
      <c r="BJ30" s="107">
        <v>4.077</v>
      </c>
      <c r="BK30" s="107">
        <v>2.98</v>
      </c>
      <c r="BL30" s="107">
        <v>3.6749999999999998</v>
      </c>
      <c r="BM30" s="107">
        <v>3.6019999999999999</v>
      </c>
      <c r="BN30" s="107">
        <v>3.6659999999999999</v>
      </c>
      <c r="BO30" s="107">
        <v>3.5310000000000001</v>
      </c>
      <c r="BP30" s="107">
        <v>3.6869999999999998</v>
      </c>
      <c r="BQ30" s="91">
        <v>2.8955700000000002</v>
      </c>
      <c r="BR30" s="91">
        <v>3.37961</v>
      </c>
      <c r="BS30" s="91">
        <v>3.9507430000000001</v>
      </c>
      <c r="BT30" s="91">
        <v>3.437192</v>
      </c>
      <c r="BU30" s="91">
        <v>3.5175920000000001</v>
      </c>
      <c r="BV30" s="91">
        <v>3.8117190000000001</v>
      </c>
      <c r="BW30" s="109">
        <v>3.4569999999999999</v>
      </c>
      <c r="BX30" s="109">
        <v>3.4910000000000001</v>
      </c>
      <c r="BY30" s="109">
        <v>3.5750000000000002</v>
      </c>
      <c r="BZ30" s="109">
        <v>3.6869999999999998</v>
      </c>
      <c r="CA30" s="109">
        <v>3.794</v>
      </c>
      <c r="CB30" s="109">
        <v>3.653</v>
      </c>
      <c r="CC30" s="109">
        <v>3.6669999999999998</v>
      </c>
      <c r="CD30" s="109">
        <v>3.9929999999999999</v>
      </c>
      <c r="CE30" s="109">
        <v>3.9910000000000001</v>
      </c>
      <c r="CF30" s="109">
        <v>3.8929999999999998</v>
      </c>
      <c r="CG30" s="109">
        <v>4.0620000000000003</v>
      </c>
      <c r="CH30" s="109">
        <v>4.0860000000000003</v>
      </c>
      <c r="CI30" s="109">
        <v>4.1100000000000003</v>
      </c>
      <c r="CJ30" s="109">
        <v>3.8580000000000001</v>
      </c>
      <c r="CK30" s="109">
        <v>3.8540000000000001</v>
      </c>
      <c r="CL30" s="109">
        <v>4.01</v>
      </c>
      <c r="CM30" s="109">
        <v>3.6150000000000002</v>
      </c>
      <c r="CN30" s="109">
        <v>3.746</v>
      </c>
      <c r="CO30" s="109">
        <v>4.4560000000000004</v>
      </c>
      <c r="CP30" s="109">
        <v>4.0209999999999999</v>
      </c>
      <c r="CQ30" s="109">
        <v>4.2009999999999996</v>
      </c>
      <c r="CR30" s="109">
        <v>4.2430000000000003</v>
      </c>
      <c r="CS30" s="109">
        <v>4.3719999999999999</v>
      </c>
      <c r="CT30" s="109">
        <v>4.3650000000000002</v>
      </c>
      <c r="CU30" s="109">
        <v>4.26</v>
      </c>
      <c r="CV30" s="109">
        <v>3.5590000000000002</v>
      </c>
      <c r="CW30" s="109">
        <v>3.85</v>
      </c>
      <c r="CX30" s="109">
        <v>3.8530000000000002</v>
      </c>
      <c r="CY30" s="109">
        <v>4.13</v>
      </c>
      <c r="CZ30" s="109">
        <v>4.4139999999999997</v>
      </c>
      <c r="DA30" s="109">
        <v>4.1920000000000002</v>
      </c>
      <c r="DB30" s="109">
        <v>2.9620000000000002</v>
      </c>
      <c r="DC30" s="109">
        <v>3.762</v>
      </c>
      <c r="DD30" s="109">
        <v>3.6819999999999999</v>
      </c>
      <c r="DE30" s="109">
        <v>3.798</v>
      </c>
      <c r="DF30" s="109">
        <v>3.6549999999999998</v>
      </c>
      <c r="DG30" s="109">
        <v>3.8180000000000001</v>
      </c>
      <c r="DH30" s="119">
        <v>3.0444520000000002</v>
      </c>
      <c r="DI30" s="119">
        <v>3.5311849999999998</v>
      </c>
      <c r="DJ30" s="119">
        <v>4.110074</v>
      </c>
      <c r="DK30" s="119">
        <v>3.5811350000000002</v>
      </c>
      <c r="DL30" s="119">
        <v>3.6697679999999999</v>
      </c>
      <c r="DM30" s="119">
        <v>3.9732699999999999</v>
      </c>
      <c r="DO30" s="23">
        <f t="shared" si="235"/>
        <v>0.14400000000000013</v>
      </c>
      <c r="DP30" s="23">
        <f t="shared" si="29"/>
        <v>0.15700000000000003</v>
      </c>
      <c r="DQ30" s="23">
        <f t="shared" si="30"/>
        <v>0.89900000000000002</v>
      </c>
      <c r="DR30" s="23" t="str">
        <f t="shared" si="31"/>
        <v/>
      </c>
      <c r="DS30" s="23">
        <f t="shared" si="32"/>
        <v>0.47900000000000009</v>
      </c>
      <c r="DT30" s="23">
        <f t="shared" si="33"/>
        <v>0.2370000000000001</v>
      </c>
      <c r="DU30" s="23">
        <f t="shared" si="34"/>
        <v>0.22199999999999998</v>
      </c>
      <c r="DV30" s="23">
        <f t="shared" si="35"/>
        <v>0.1080000000000001</v>
      </c>
      <c r="DW30" s="23">
        <f t="shared" si="36"/>
        <v>-5.600000000000005E-2</v>
      </c>
      <c r="DX30" s="23" t="str">
        <f t="shared" si="37"/>
        <v/>
      </c>
      <c r="DY30" s="23">
        <f t="shared" si="38"/>
        <v>0.32200000000000006</v>
      </c>
      <c r="DZ30" s="23">
        <f t="shared" si="39"/>
        <v>0.37800000000000011</v>
      </c>
      <c r="EA30" s="23">
        <f t="shared" si="40"/>
        <v>0.30699999999999994</v>
      </c>
      <c r="EB30" s="23">
        <f t="shared" si="41"/>
        <v>6.6999999999999726E-2</v>
      </c>
      <c r="EC30" s="23">
        <f t="shared" si="42"/>
        <v>9.2999999999999972E-2</v>
      </c>
      <c r="ED30" s="23">
        <f t="shared" si="43"/>
        <v>-0.39100000000000001</v>
      </c>
      <c r="EE30" s="23">
        <f t="shared" si="44"/>
        <v>-0.14900000000000002</v>
      </c>
      <c r="EF30" s="23">
        <f t="shared" si="45"/>
        <v>-0.12000000000000011</v>
      </c>
      <c r="EG30" s="23">
        <f t="shared" si="46"/>
        <v>-8.9999999999999858E-2</v>
      </c>
      <c r="EH30" s="23">
        <f t="shared" si="47"/>
        <v>-8.0000000000000071E-3</v>
      </c>
      <c r="EI30" s="23">
        <f t="shared" si="48"/>
        <v>0.10099999999999998</v>
      </c>
      <c r="EJ30" s="23">
        <f t="shared" si="49"/>
        <v>0.20699999999999985</v>
      </c>
      <c r="EK30" s="23">
        <f t="shared" si="50"/>
        <v>6.5999999999999837E-2</v>
      </c>
      <c r="EL30" s="23">
        <f t="shared" si="51"/>
        <v>8.0000000000000071E-2</v>
      </c>
      <c r="EM30" s="23">
        <f t="shared" si="52"/>
        <v>0.39800000000000013</v>
      </c>
      <c r="EN30" s="23">
        <f t="shared" si="53"/>
        <v>0.3879999999999999</v>
      </c>
      <c r="EO30" s="23">
        <f t="shared" si="54"/>
        <v>0.29099999999999993</v>
      </c>
      <c r="EP30" s="23">
        <f t="shared" si="55"/>
        <v>0.44799999999999995</v>
      </c>
      <c r="EQ30" s="23">
        <f t="shared" si="56"/>
        <v>0.47500000000000009</v>
      </c>
      <c r="ER30" s="23">
        <f t="shared" si="57"/>
        <v>0.49699999999999989</v>
      </c>
      <c r="ES30" s="23">
        <f t="shared" si="58"/>
        <v>0.26900000000000013</v>
      </c>
      <c r="ET30" s="23">
        <f t="shared" si="59"/>
        <v>0.26200000000000001</v>
      </c>
      <c r="EU30" s="23">
        <f t="shared" si="60"/>
        <v>0.39999999999999991</v>
      </c>
      <c r="EV30" s="23">
        <f t="shared" si="61"/>
        <v>1.9000000000000128E-2</v>
      </c>
      <c r="EW30" s="23">
        <f t="shared" si="62"/>
        <v>0.15300000000000002</v>
      </c>
      <c r="EX30" s="23">
        <f t="shared" si="63"/>
        <v>0.8069999999999995</v>
      </c>
      <c r="EY30" s="23">
        <f t="shared" si="64"/>
        <v>0.40700000000000003</v>
      </c>
      <c r="EZ30" s="23" t="str">
        <f t="shared" si="65"/>
        <v/>
      </c>
      <c r="FA30" s="23">
        <f t="shared" si="66"/>
        <v>0.61399999999999988</v>
      </c>
      <c r="FB30" s="23">
        <f t="shared" si="67"/>
        <v>0.73500000000000032</v>
      </c>
      <c r="FC30" s="23">
        <f t="shared" si="68"/>
        <v>0.72499999999999964</v>
      </c>
      <c r="FD30" s="23">
        <f t="shared" si="69"/>
        <v>0.61899999999999977</v>
      </c>
      <c r="FE30" s="23">
        <f t="shared" si="70"/>
        <v>1.399999999999979E-2</v>
      </c>
      <c r="FF30" s="23">
        <f t="shared" si="71"/>
        <v>0.28100000000000014</v>
      </c>
      <c r="FG30" s="23">
        <f t="shared" si="72"/>
        <v>0.30399999999999983</v>
      </c>
      <c r="FH30" s="23">
        <f t="shared" si="73"/>
        <v>0.54600000000000026</v>
      </c>
      <c r="FI30" s="23">
        <f t="shared" si="74"/>
        <v>0.79999999999999982</v>
      </c>
      <c r="FJ30" s="23">
        <f t="shared" si="75"/>
        <v>0.61399999999999988</v>
      </c>
      <c r="FK30" s="23">
        <f t="shared" si="76"/>
        <v>-0.4830000000000001</v>
      </c>
      <c r="FL30" s="23">
        <f t="shared" si="77"/>
        <v>0.21199999999999974</v>
      </c>
      <c r="FM30" s="23">
        <f t="shared" si="78"/>
        <v>0.13899999999999979</v>
      </c>
      <c r="FN30" s="23">
        <f t="shared" si="79"/>
        <v>0.20299999999999985</v>
      </c>
      <c r="FO30" s="23">
        <f t="shared" si="80"/>
        <v>6.800000000000006E-2</v>
      </c>
      <c r="FP30" s="23">
        <f t="shared" si="81"/>
        <v>0.22399999999999975</v>
      </c>
      <c r="FQ30" s="23">
        <f t="shared" si="82"/>
        <v>-0.56742999999999988</v>
      </c>
      <c r="FR30" s="23">
        <f t="shared" si="83"/>
        <v>-8.3390000000000075E-2</v>
      </c>
      <c r="FS30" s="23">
        <f t="shared" si="84"/>
        <v>0.48774300000000004</v>
      </c>
      <c r="FT30" s="23">
        <f t="shared" si="85"/>
        <v>-2.5808000000000053E-2</v>
      </c>
      <c r="FU30" s="23">
        <f t="shared" si="86"/>
        <v>5.4591999999999974E-2</v>
      </c>
      <c r="FV30" s="23">
        <f t="shared" si="87"/>
        <v>0.348719</v>
      </c>
      <c r="FW30" s="23">
        <f t="shared" si="88"/>
        <v>-6.0000000000002274E-3</v>
      </c>
      <c r="FX30" s="23">
        <f t="shared" si="89"/>
        <v>2.8000000000000025E-2</v>
      </c>
      <c r="FY30" s="23">
        <f t="shared" si="90"/>
        <v>0.1120000000000001</v>
      </c>
      <c r="FZ30" s="23">
        <f t="shared" si="91"/>
        <v>0.22399999999999975</v>
      </c>
      <c r="GA30" s="23">
        <f t="shared" si="92"/>
        <v>0.33099999999999996</v>
      </c>
      <c r="GB30" s="23">
        <f t="shared" si="93"/>
        <v>0.18999999999999995</v>
      </c>
      <c r="GC30" s="23">
        <f t="shared" si="94"/>
        <v>0.20399999999999974</v>
      </c>
      <c r="GD30" s="23">
        <f t="shared" si="95"/>
        <v>0.5299999999999998</v>
      </c>
      <c r="GE30" s="23">
        <f t="shared" si="96"/>
        <v>0.52800000000000002</v>
      </c>
      <c r="GF30" s="23">
        <f t="shared" si="97"/>
        <v>0.42999999999999972</v>
      </c>
      <c r="GG30" s="23">
        <f t="shared" si="98"/>
        <v>0.5990000000000002</v>
      </c>
      <c r="GH30" s="23">
        <f t="shared" si="99"/>
        <v>0.62300000000000022</v>
      </c>
      <c r="GI30" s="23">
        <f t="shared" si="100"/>
        <v>0.64700000000000024</v>
      </c>
      <c r="GJ30" s="23">
        <f t="shared" si="101"/>
        <v>0.39500000000000002</v>
      </c>
      <c r="GK30" s="23">
        <f t="shared" si="102"/>
        <v>0.39100000000000001</v>
      </c>
      <c r="GL30" s="23">
        <f t="shared" si="103"/>
        <v>0.54699999999999971</v>
      </c>
      <c r="GM30" s="23">
        <f t="shared" si="104"/>
        <v>0.15200000000000014</v>
      </c>
      <c r="GN30" s="23">
        <f t="shared" si="105"/>
        <v>0.28299999999999992</v>
      </c>
      <c r="GO30" s="23">
        <f t="shared" si="106"/>
        <v>0.99300000000000033</v>
      </c>
      <c r="GP30" s="23">
        <f t="shared" si="107"/>
        <v>0.55799999999999983</v>
      </c>
      <c r="GQ30" s="23">
        <f t="shared" si="108"/>
        <v>0.73799999999999955</v>
      </c>
      <c r="GR30" s="23">
        <f t="shared" si="109"/>
        <v>0.78000000000000025</v>
      </c>
      <c r="GS30" s="23">
        <f t="shared" si="110"/>
        <v>0.90899999999999981</v>
      </c>
      <c r="GT30" s="23">
        <f t="shared" si="111"/>
        <v>0.90200000000000014</v>
      </c>
      <c r="GU30" s="23">
        <f t="shared" si="112"/>
        <v>0.79699999999999971</v>
      </c>
      <c r="GV30" s="23">
        <f t="shared" si="113"/>
        <v>9.6000000000000085E-2</v>
      </c>
      <c r="GW30" s="23">
        <f t="shared" si="114"/>
        <v>0.38700000000000001</v>
      </c>
      <c r="GX30" s="23">
        <f t="shared" si="115"/>
        <v>0.39000000000000012</v>
      </c>
      <c r="GY30" s="23">
        <f t="shared" si="116"/>
        <v>0.66699999999999982</v>
      </c>
      <c r="GZ30" s="23">
        <f t="shared" si="117"/>
        <v>0.95099999999999962</v>
      </c>
      <c r="HA30" s="23">
        <f t="shared" si="118"/>
        <v>0.72900000000000009</v>
      </c>
      <c r="HB30" s="23">
        <f t="shared" si="119"/>
        <v>-0.50099999999999989</v>
      </c>
      <c r="HC30" s="23">
        <f t="shared" si="120"/>
        <v>0.29899999999999993</v>
      </c>
      <c r="HD30" s="23">
        <f t="shared" si="121"/>
        <v>0.21899999999999986</v>
      </c>
      <c r="HE30" s="23">
        <f t="shared" si="122"/>
        <v>0.33499999999999996</v>
      </c>
      <c r="HF30" s="23">
        <f t="shared" si="123"/>
        <v>0.19199999999999973</v>
      </c>
      <c r="HG30" s="23">
        <f t="shared" si="124"/>
        <v>0.35499999999999998</v>
      </c>
      <c r="HH30" s="23">
        <f t="shared" si="125"/>
        <v>-0.41854799999999992</v>
      </c>
      <c r="HI30" s="23">
        <f t="shared" si="126"/>
        <v>6.8184999999999718E-2</v>
      </c>
      <c r="HJ30" s="23">
        <f t="shared" si="127"/>
        <v>0.64707399999999993</v>
      </c>
      <c r="HK30" s="23">
        <f t="shared" si="128"/>
        <v>0.1181350000000001</v>
      </c>
      <c r="HL30" s="23">
        <f t="shared" si="129"/>
        <v>0.20676799999999984</v>
      </c>
      <c r="HM30" s="23">
        <f t="shared" si="130"/>
        <v>0.51026999999999978</v>
      </c>
      <c r="HO30" s="23">
        <f t="shared" si="131"/>
        <v>0.14400000000000013</v>
      </c>
      <c r="HP30" s="23">
        <f t="shared" si="132"/>
        <v>0.15700000000000003</v>
      </c>
      <c r="HQ30" s="23">
        <f t="shared" si="133"/>
        <v>0.89900000000000002</v>
      </c>
      <c r="HR30" s="23" t="str">
        <f t="shared" si="134"/>
        <v/>
      </c>
      <c r="HS30" s="23">
        <f t="shared" si="135"/>
        <v>0.47900000000000009</v>
      </c>
      <c r="HT30" s="23">
        <f t="shared" si="136"/>
        <v>0.2370000000000001</v>
      </c>
      <c r="HU30" s="23">
        <f t="shared" si="137"/>
        <v>0.22199999999999998</v>
      </c>
      <c r="HV30" s="23">
        <f t="shared" si="138"/>
        <v>0.1080000000000001</v>
      </c>
      <c r="HW30" s="23">
        <f t="shared" si="139"/>
        <v>5.600000000000005E-2</v>
      </c>
      <c r="HX30" s="23" t="str">
        <f t="shared" si="140"/>
        <v/>
      </c>
      <c r="HY30" s="23">
        <f t="shared" si="141"/>
        <v>0.32200000000000006</v>
      </c>
      <c r="HZ30" s="23">
        <f t="shared" si="142"/>
        <v>0.37800000000000011</v>
      </c>
      <c r="IA30" s="23">
        <f t="shared" si="143"/>
        <v>0.30699999999999994</v>
      </c>
      <c r="IB30" s="23">
        <f t="shared" si="144"/>
        <v>6.6999999999999726E-2</v>
      </c>
      <c r="IC30" s="23">
        <f t="shared" si="145"/>
        <v>9.2999999999999972E-2</v>
      </c>
      <c r="ID30" s="23">
        <f t="shared" si="146"/>
        <v>0.39100000000000001</v>
      </c>
      <c r="IE30" s="23">
        <f t="shared" si="147"/>
        <v>0.14900000000000002</v>
      </c>
      <c r="IF30" s="23">
        <f t="shared" si="148"/>
        <v>0.12000000000000011</v>
      </c>
      <c r="IG30" s="23">
        <f t="shared" si="149"/>
        <v>8.9999999999999858E-2</v>
      </c>
      <c r="IH30" s="23">
        <f t="shared" si="150"/>
        <v>8.0000000000000071E-3</v>
      </c>
      <c r="II30" s="23">
        <f t="shared" si="151"/>
        <v>0.10099999999999998</v>
      </c>
      <c r="IJ30" s="23">
        <f t="shared" si="152"/>
        <v>0.20699999999999985</v>
      </c>
      <c r="IK30" s="23">
        <f t="shared" si="153"/>
        <v>6.5999999999999837E-2</v>
      </c>
      <c r="IL30" s="23">
        <f t="shared" si="154"/>
        <v>8.0000000000000071E-2</v>
      </c>
      <c r="IM30" s="23">
        <f t="shared" si="155"/>
        <v>0.39800000000000013</v>
      </c>
      <c r="IN30" s="23">
        <f t="shared" si="156"/>
        <v>0.3879999999999999</v>
      </c>
      <c r="IO30" s="23">
        <f t="shared" si="157"/>
        <v>0.29099999999999993</v>
      </c>
      <c r="IP30" s="23">
        <f t="shared" si="158"/>
        <v>0.44799999999999995</v>
      </c>
      <c r="IQ30" s="23">
        <f t="shared" si="159"/>
        <v>0.47500000000000009</v>
      </c>
      <c r="IR30" s="23">
        <f t="shared" si="160"/>
        <v>0.49699999999999989</v>
      </c>
      <c r="IS30" s="23">
        <f t="shared" si="161"/>
        <v>0.26900000000000013</v>
      </c>
      <c r="IT30" s="23">
        <f t="shared" si="162"/>
        <v>0.26200000000000001</v>
      </c>
      <c r="IU30" s="23">
        <f t="shared" si="163"/>
        <v>0.39999999999999991</v>
      </c>
      <c r="IV30" s="23">
        <f t="shared" si="164"/>
        <v>1.9000000000000128E-2</v>
      </c>
      <c r="IW30" s="23">
        <f t="shared" si="165"/>
        <v>0.15300000000000002</v>
      </c>
      <c r="IX30" s="23">
        <f t="shared" si="166"/>
        <v>0.8069999999999995</v>
      </c>
      <c r="IY30" s="23">
        <f t="shared" si="167"/>
        <v>0.40700000000000003</v>
      </c>
      <c r="IZ30" s="23" t="str">
        <f t="shared" si="168"/>
        <v/>
      </c>
      <c r="JA30" s="23">
        <f t="shared" si="169"/>
        <v>0.61399999999999988</v>
      </c>
      <c r="JB30" s="23">
        <f t="shared" si="170"/>
        <v>0.73500000000000032</v>
      </c>
      <c r="JC30" s="23">
        <f t="shared" si="171"/>
        <v>0.72499999999999964</v>
      </c>
      <c r="JD30" s="23">
        <f t="shared" si="172"/>
        <v>0.61899999999999977</v>
      </c>
      <c r="JE30" s="23">
        <f t="shared" si="173"/>
        <v>1.399999999999979E-2</v>
      </c>
      <c r="JF30" s="23">
        <f t="shared" si="174"/>
        <v>0.28100000000000014</v>
      </c>
      <c r="JG30" s="23">
        <f t="shared" si="175"/>
        <v>0.30399999999999983</v>
      </c>
      <c r="JH30" s="23">
        <f t="shared" si="176"/>
        <v>0.54600000000000026</v>
      </c>
      <c r="JI30" s="23">
        <f t="shared" si="177"/>
        <v>0.79999999999999982</v>
      </c>
      <c r="JJ30" s="23">
        <f t="shared" si="178"/>
        <v>0.61399999999999988</v>
      </c>
      <c r="JK30" s="23">
        <f t="shared" si="179"/>
        <v>0.4830000000000001</v>
      </c>
      <c r="JL30" s="23">
        <f t="shared" si="180"/>
        <v>0.21199999999999974</v>
      </c>
      <c r="JM30" s="23">
        <f t="shared" si="181"/>
        <v>0.13899999999999979</v>
      </c>
      <c r="JN30" s="23">
        <f t="shared" si="182"/>
        <v>0.20299999999999985</v>
      </c>
      <c r="JO30" s="23">
        <f t="shared" si="183"/>
        <v>6.800000000000006E-2</v>
      </c>
      <c r="JP30" s="23">
        <f t="shared" si="184"/>
        <v>0.22399999999999975</v>
      </c>
      <c r="JQ30" s="23">
        <f t="shared" si="185"/>
        <v>0.56742999999999988</v>
      </c>
      <c r="JR30" s="23">
        <f t="shared" si="186"/>
        <v>8.3390000000000075E-2</v>
      </c>
      <c r="JS30" s="23">
        <f t="shared" si="187"/>
        <v>0.48774300000000004</v>
      </c>
      <c r="JT30" s="23">
        <f t="shared" si="188"/>
        <v>2.5808000000000053E-2</v>
      </c>
      <c r="JU30" s="23">
        <f t="shared" si="189"/>
        <v>5.4591999999999974E-2</v>
      </c>
      <c r="JV30" s="23">
        <f t="shared" si="190"/>
        <v>0.348719</v>
      </c>
      <c r="JW30" s="23">
        <f t="shared" si="191"/>
        <v>6.0000000000002274E-3</v>
      </c>
      <c r="JX30" s="23">
        <f t="shared" si="192"/>
        <v>2.8000000000000025E-2</v>
      </c>
      <c r="JY30" s="23">
        <f t="shared" si="193"/>
        <v>0.1120000000000001</v>
      </c>
      <c r="JZ30" s="23">
        <f t="shared" si="194"/>
        <v>0.22399999999999975</v>
      </c>
      <c r="KA30" s="23">
        <f t="shared" si="195"/>
        <v>0.33099999999999996</v>
      </c>
      <c r="KB30" s="23">
        <f t="shared" si="196"/>
        <v>0.18999999999999995</v>
      </c>
      <c r="KC30" s="23">
        <f t="shared" si="197"/>
        <v>0.20399999999999974</v>
      </c>
      <c r="KD30" s="23">
        <f t="shared" si="198"/>
        <v>0.5299999999999998</v>
      </c>
      <c r="KE30" s="23">
        <f t="shared" si="199"/>
        <v>0.52800000000000002</v>
      </c>
      <c r="KF30" s="23">
        <f t="shared" si="200"/>
        <v>0.42999999999999972</v>
      </c>
      <c r="KG30" s="23">
        <f t="shared" si="201"/>
        <v>0.5990000000000002</v>
      </c>
      <c r="KH30" s="23">
        <f t="shared" si="202"/>
        <v>0.62300000000000022</v>
      </c>
      <c r="KI30" s="23">
        <f t="shared" si="203"/>
        <v>0.64700000000000024</v>
      </c>
      <c r="KJ30" s="23">
        <f t="shared" si="204"/>
        <v>0.39500000000000002</v>
      </c>
      <c r="KK30" s="23">
        <f t="shared" si="205"/>
        <v>0.39100000000000001</v>
      </c>
      <c r="KL30" s="23">
        <f t="shared" si="206"/>
        <v>0.54699999999999971</v>
      </c>
      <c r="KM30" s="23">
        <f t="shared" si="207"/>
        <v>0.15200000000000014</v>
      </c>
      <c r="KN30" s="23">
        <f t="shared" si="208"/>
        <v>0.28299999999999992</v>
      </c>
      <c r="KO30" s="23">
        <f t="shared" si="209"/>
        <v>0.99300000000000033</v>
      </c>
      <c r="KP30" s="23">
        <f t="shared" si="210"/>
        <v>0.55799999999999983</v>
      </c>
      <c r="KQ30" s="23">
        <f t="shared" si="211"/>
        <v>0.73799999999999955</v>
      </c>
      <c r="KR30" s="23">
        <f t="shared" si="212"/>
        <v>0.78000000000000025</v>
      </c>
      <c r="KS30" s="23">
        <f t="shared" si="213"/>
        <v>0.90899999999999981</v>
      </c>
      <c r="KT30" s="23">
        <f t="shared" si="214"/>
        <v>0.90200000000000014</v>
      </c>
      <c r="KU30" s="23">
        <f t="shared" si="215"/>
        <v>0.79699999999999971</v>
      </c>
      <c r="KV30" s="23">
        <f t="shared" si="216"/>
        <v>9.6000000000000085E-2</v>
      </c>
      <c r="KW30" s="23">
        <f t="shared" si="217"/>
        <v>0.38700000000000001</v>
      </c>
      <c r="KX30" s="23">
        <f t="shared" si="218"/>
        <v>0.39000000000000012</v>
      </c>
      <c r="KY30" s="23">
        <f t="shared" si="219"/>
        <v>0.66699999999999982</v>
      </c>
      <c r="KZ30" s="23">
        <f t="shared" si="220"/>
        <v>0.95099999999999962</v>
      </c>
      <c r="LA30" s="23">
        <f t="shared" si="221"/>
        <v>0.72900000000000009</v>
      </c>
      <c r="LB30" s="23">
        <f t="shared" si="222"/>
        <v>0.50099999999999989</v>
      </c>
      <c r="LC30" s="23">
        <f t="shared" si="223"/>
        <v>0.29899999999999993</v>
      </c>
      <c r="LD30" s="23">
        <f t="shared" si="224"/>
        <v>0.21899999999999986</v>
      </c>
      <c r="LE30" s="23">
        <f t="shared" si="225"/>
        <v>0.33499999999999996</v>
      </c>
      <c r="LF30" s="23">
        <f t="shared" si="226"/>
        <v>0.19199999999999973</v>
      </c>
      <c r="LG30" s="23">
        <f t="shared" si="227"/>
        <v>0.35499999999999998</v>
      </c>
      <c r="LH30" s="23">
        <f t="shared" si="228"/>
        <v>0.41854799999999992</v>
      </c>
      <c r="LI30" s="23">
        <f t="shared" si="229"/>
        <v>6.8184999999999718E-2</v>
      </c>
      <c r="LJ30" s="23">
        <f t="shared" si="230"/>
        <v>0.64707399999999993</v>
      </c>
      <c r="LK30" s="23">
        <f t="shared" si="231"/>
        <v>0.1181350000000001</v>
      </c>
      <c r="LL30" s="23">
        <f t="shared" si="232"/>
        <v>0.20676799999999984</v>
      </c>
      <c r="LM30" s="23">
        <f t="shared" si="232"/>
        <v>0.51026999999999978</v>
      </c>
    </row>
    <row r="31" spans="1:325">
      <c r="A31" s="1">
        <f t="shared" si="237"/>
        <v>29</v>
      </c>
      <c r="B31" s="2"/>
      <c r="C31" s="4">
        <v>14</v>
      </c>
      <c r="D31" s="4">
        <f t="shared" si="233"/>
        <v>1016</v>
      </c>
      <c r="E31" s="4" t="s">
        <v>148</v>
      </c>
      <c r="F31" s="4">
        <v>1</v>
      </c>
      <c r="G31" s="4" t="s">
        <v>13</v>
      </c>
      <c r="H31" s="4" t="s">
        <v>14</v>
      </c>
      <c r="I31" s="4"/>
      <c r="J31" s="5">
        <v>88.8</v>
      </c>
      <c r="K31" s="67">
        <v>2E-3</v>
      </c>
      <c r="L31" s="103">
        <v>3.8809999999999998</v>
      </c>
      <c r="M31" s="7" t="s">
        <v>130</v>
      </c>
      <c r="N31" s="3" t="s">
        <v>227</v>
      </c>
      <c r="O31" s="6">
        <v>4.1589999999999998</v>
      </c>
      <c r="P31" s="6">
        <v>3.8250000000000002</v>
      </c>
      <c r="Q31" s="6">
        <v>4.4930000000000003</v>
      </c>
      <c r="R31" s="9"/>
      <c r="S31" s="6">
        <v>4.0780000000000003</v>
      </c>
      <c r="T31" s="6">
        <v>3.9849999999999999</v>
      </c>
      <c r="U31" s="6">
        <v>3.9830000000000001</v>
      </c>
      <c r="V31" s="6">
        <v>3.9449999999999998</v>
      </c>
      <c r="W31" s="6">
        <v>3.875</v>
      </c>
      <c r="X31" s="9"/>
      <c r="Y31" s="6">
        <v>4.2439999999999998</v>
      </c>
      <c r="Z31" s="6">
        <v>4.2160000000000002</v>
      </c>
      <c r="AA31" s="6">
        <v>4.0880000000000001</v>
      </c>
      <c r="AB31" s="6">
        <v>4.0039999999999996</v>
      </c>
      <c r="AC31" s="6">
        <v>3.8439999999999999</v>
      </c>
      <c r="AD31" s="6">
        <v>3.8919999999999999</v>
      </c>
      <c r="AE31" s="6">
        <f t="shared" si="238"/>
        <v>3.8679999999999999</v>
      </c>
      <c r="AF31" s="107">
        <v>3.54</v>
      </c>
      <c r="AG31" s="107">
        <v>3.53</v>
      </c>
      <c r="AH31" s="107">
        <v>3.6120000000000001</v>
      </c>
      <c r="AI31" s="107">
        <v>3.665</v>
      </c>
      <c r="AJ31" s="107">
        <v>3.7610000000000001</v>
      </c>
      <c r="AK31" s="107">
        <v>3.548</v>
      </c>
      <c r="AL31" s="107">
        <v>3.5720000000000001</v>
      </c>
      <c r="AM31" s="107">
        <v>3.9649999999999999</v>
      </c>
      <c r="AN31" s="107">
        <v>3.75</v>
      </c>
      <c r="AO31" s="107">
        <v>3.556</v>
      </c>
      <c r="AP31" s="107">
        <v>3.7349999999999999</v>
      </c>
      <c r="AQ31" s="107">
        <v>3.6789999999999998</v>
      </c>
      <c r="AR31" s="107">
        <v>3.8969999999999998</v>
      </c>
      <c r="AS31" s="107">
        <v>3.7330000000000001</v>
      </c>
      <c r="AT31" s="107">
        <v>3.7090000000000001</v>
      </c>
      <c r="AU31" s="107">
        <v>3.835</v>
      </c>
      <c r="AV31" s="107">
        <v>3.4630000000000001</v>
      </c>
      <c r="AW31" s="107">
        <v>3.7069999999999999</v>
      </c>
      <c r="AX31" s="107">
        <v>4.1959999999999997</v>
      </c>
      <c r="AY31" s="107">
        <v>3.7789999999999999</v>
      </c>
      <c r="AZ31" s="64"/>
      <c r="BA31" s="107">
        <v>3.9049999999999998</v>
      </c>
      <c r="BB31" s="107">
        <v>3.9790000000000001</v>
      </c>
      <c r="BC31" s="107">
        <v>3.9169999999999998</v>
      </c>
      <c r="BD31" s="107">
        <v>3.617</v>
      </c>
      <c r="BE31" s="107">
        <v>3.7280000000000002</v>
      </c>
      <c r="BF31" s="107">
        <v>3.8639999999999999</v>
      </c>
      <c r="BG31" s="107">
        <v>3.9489999999999998</v>
      </c>
      <c r="BH31" s="107">
        <v>3.9940000000000002</v>
      </c>
      <c r="BI31" s="107">
        <v>4.1050000000000004</v>
      </c>
      <c r="BJ31" s="107">
        <v>4.0780000000000003</v>
      </c>
      <c r="BK31" s="107">
        <v>3.3889999999999998</v>
      </c>
      <c r="BL31" s="107">
        <v>3.8759999999999999</v>
      </c>
      <c r="BM31" s="107">
        <v>3.8519999999999999</v>
      </c>
      <c r="BN31" s="107">
        <v>3.8050000000000002</v>
      </c>
      <c r="BO31" s="107">
        <v>3.706</v>
      </c>
      <c r="BP31" s="107">
        <v>3.843</v>
      </c>
      <c r="BQ31" s="91">
        <v>3.26023</v>
      </c>
      <c r="BR31" s="91">
        <v>3.6260409999999998</v>
      </c>
      <c r="BS31" s="91">
        <v>4.5017189999999996</v>
      </c>
      <c r="BT31" s="91">
        <v>3.6662680000000001</v>
      </c>
      <c r="BU31" s="91">
        <v>3.739557</v>
      </c>
      <c r="BV31" s="91">
        <v>4.2865489999999999</v>
      </c>
      <c r="BW31" s="109">
        <v>3.5720000000000001</v>
      </c>
      <c r="BX31" s="109">
        <v>3.569</v>
      </c>
      <c r="BY31" s="109">
        <v>3.6549999999999998</v>
      </c>
      <c r="BZ31" s="109">
        <v>3.714</v>
      </c>
      <c r="CA31" s="109">
        <v>3.8220000000000001</v>
      </c>
      <c r="CB31" s="109">
        <v>3.6030000000000002</v>
      </c>
      <c r="CC31" s="109">
        <v>3.6259999999999999</v>
      </c>
      <c r="CD31" s="109">
        <v>4.0270000000000001</v>
      </c>
      <c r="CE31" s="109">
        <v>3.827</v>
      </c>
      <c r="CF31" s="109">
        <v>3.6459999999999999</v>
      </c>
      <c r="CG31" s="109">
        <v>3.8460000000000001</v>
      </c>
      <c r="CH31" s="109">
        <v>3.79</v>
      </c>
      <c r="CI31" s="109">
        <v>3.9649999999999999</v>
      </c>
      <c r="CJ31" s="109">
        <v>3.7890000000000001</v>
      </c>
      <c r="CK31" s="109">
        <v>3.7690000000000001</v>
      </c>
      <c r="CL31" s="109">
        <v>3.8959999999999999</v>
      </c>
      <c r="CM31" s="109">
        <v>3.5070000000000001</v>
      </c>
      <c r="CN31" s="109">
        <v>3.7559999999999998</v>
      </c>
      <c r="CO31" s="109">
        <v>4.2779999999999996</v>
      </c>
      <c r="CP31" s="109">
        <v>3.84</v>
      </c>
      <c r="CQ31" s="109">
        <v>3.9580000000000002</v>
      </c>
      <c r="CR31" s="109">
        <v>3.976</v>
      </c>
      <c r="CS31" s="109">
        <v>4.056</v>
      </c>
      <c r="CT31" s="109">
        <v>3.9969999999999999</v>
      </c>
      <c r="CU31" s="109">
        <v>3.7519999999999998</v>
      </c>
      <c r="CV31" s="109">
        <v>3.7850000000000001</v>
      </c>
      <c r="CW31" s="109">
        <v>3.93</v>
      </c>
      <c r="CX31" s="109">
        <v>4.0339999999999998</v>
      </c>
      <c r="CY31" s="109">
        <v>4.0839999999999996</v>
      </c>
      <c r="CZ31" s="109">
        <v>4.2069999999999999</v>
      </c>
      <c r="DA31" s="109">
        <v>4.1849999999999996</v>
      </c>
      <c r="DB31" s="109">
        <v>3.4359999999999999</v>
      </c>
      <c r="DC31" s="109">
        <v>3.96</v>
      </c>
      <c r="DD31" s="109">
        <v>3.9369999999999998</v>
      </c>
      <c r="DE31" s="109">
        <v>3.8530000000000002</v>
      </c>
      <c r="DF31" s="109">
        <v>3.7480000000000002</v>
      </c>
      <c r="DG31" s="109">
        <v>3.8929999999999998</v>
      </c>
      <c r="DH31" s="119">
        <v>3.3253759999999999</v>
      </c>
      <c r="DI31" s="119">
        <v>3.6909000000000001</v>
      </c>
      <c r="DJ31" s="119">
        <v>4.550916</v>
      </c>
      <c r="DK31" s="119">
        <v>3.7332909999999999</v>
      </c>
      <c r="DL31" s="119">
        <v>3.8052190000000001</v>
      </c>
      <c r="DM31" s="119">
        <v>4.3348550000000001</v>
      </c>
      <c r="DO31" s="23">
        <f t="shared" si="235"/>
        <v>0.27800000000000002</v>
      </c>
      <c r="DP31" s="23">
        <f t="shared" si="29"/>
        <v>-5.5999999999999606E-2</v>
      </c>
      <c r="DQ31" s="23">
        <f t="shared" si="30"/>
        <v>0.61200000000000054</v>
      </c>
      <c r="DR31" s="23" t="str">
        <f t="shared" si="31"/>
        <v/>
      </c>
      <c r="DS31" s="23">
        <f t="shared" si="32"/>
        <v>0.19700000000000051</v>
      </c>
      <c r="DT31" s="23">
        <f t="shared" si="33"/>
        <v>0.10400000000000009</v>
      </c>
      <c r="DU31" s="23">
        <f t="shared" si="34"/>
        <v>0.10200000000000031</v>
      </c>
      <c r="DV31" s="23">
        <f t="shared" si="35"/>
        <v>6.4000000000000057E-2</v>
      </c>
      <c r="DW31" s="23">
        <f t="shared" si="36"/>
        <v>-5.9999999999997833E-3</v>
      </c>
      <c r="DX31" s="23" t="str">
        <f t="shared" si="37"/>
        <v/>
      </c>
      <c r="DY31" s="23">
        <f t="shared" si="38"/>
        <v>0.36299999999999999</v>
      </c>
      <c r="DZ31" s="23">
        <f t="shared" si="39"/>
        <v>0.33500000000000041</v>
      </c>
      <c r="EA31" s="23">
        <f t="shared" si="40"/>
        <v>0.20700000000000029</v>
      </c>
      <c r="EB31" s="23">
        <f t="shared" si="41"/>
        <v>0.12299999999999978</v>
      </c>
      <c r="EC31" s="23">
        <f t="shared" si="42"/>
        <v>-3.6999999999999922E-2</v>
      </c>
      <c r="ED31" s="23">
        <f t="shared" si="43"/>
        <v>1.1000000000000121E-2</v>
      </c>
      <c r="EE31" s="23">
        <f t="shared" si="44"/>
        <v>-1.2999999999999901E-2</v>
      </c>
      <c r="EF31" s="23">
        <f t="shared" si="45"/>
        <v>-0.34099999999999975</v>
      </c>
      <c r="EG31" s="23">
        <f t="shared" si="46"/>
        <v>-0.35099999999999998</v>
      </c>
      <c r="EH31" s="23">
        <f t="shared" si="47"/>
        <v>-0.26899999999999968</v>
      </c>
      <c r="EI31" s="23">
        <f t="shared" si="48"/>
        <v>-0.21599999999999975</v>
      </c>
      <c r="EJ31" s="23">
        <f t="shared" si="49"/>
        <v>-0.11999999999999966</v>
      </c>
      <c r="EK31" s="23">
        <f t="shared" si="50"/>
        <v>-0.33299999999999974</v>
      </c>
      <c r="EL31" s="23">
        <f t="shared" si="51"/>
        <v>-0.30899999999999972</v>
      </c>
      <c r="EM31" s="23">
        <f t="shared" si="52"/>
        <v>8.4000000000000075E-2</v>
      </c>
      <c r="EN31" s="23">
        <f t="shared" si="53"/>
        <v>-0.13099999999999978</v>
      </c>
      <c r="EO31" s="23">
        <f t="shared" si="54"/>
        <v>-0.32499999999999973</v>
      </c>
      <c r="EP31" s="23">
        <f t="shared" si="55"/>
        <v>-0.14599999999999991</v>
      </c>
      <c r="EQ31" s="23">
        <f t="shared" si="56"/>
        <v>-0.20199999999999996</v>
      </c>
      <c r="ER31" s="23">
        <f t="shared" si="57"/>
        <v>1.6000000000000014E-2</v>
      </c>
      <c r="ES31" s="23">
        <f t="shared" si="58"/>
        <v>-0.14799999999999969</v>
      </c>
      <c r="ET31" s="23">
        <f t="shared" si="59"/>
        <v>-0.17199999999999971</v>
      </c>
      <c r="EU31" s="23">
        <f t="shared" si="60"/>
        <v>-4.5999999999999819E-2</v>
      </c>
      <c r="EV31" s="23">
        <f t="shared" si="61"/>
        <v>-0.41799999999999971</v>
      </c>
      <c r="EW31" s="23">
        <f t="shared" si="62"/>
        <v>-0.17399999999999993</v>
      </c>
      <c r="EX31" s="23">
        <f t="shared" si="63"/>
        <v>0.31499999999999995</v>
      </c>
      <c r="EY31" s="23">
        <f t="shared" si="64"/>
        <v>-0.10199999999999987</v>
      </c>
      <c r="EZ31" s="23" t="str">
        <f t="shared" si="65"/>
        <v/>
      </c>
      <c r="FA31" s="23">
        <f t="shared" si="66"/>
        <v>2.4000000000000021E-2</v>
      </c>
      <c r="FB31" s="23">
        <f t="shared" si="67"/>
        <v>9.8000000000000309E-2</v>
      </c>
      <c r="FC31" s="23">
        <f t="shared" si="68"/>
        <v>3.6000000000000032E-2</v>
      </c>
      <c r="FD31" s="23">
        <f t="shared" si="69"/>
        <v>-0.26399999999999979</v>
      </c>
      <c r="FE31" s="23">
        <f t="shared" si="70"/>
        <v>-0.15299999999999958</v>
      </c>
      <c r="FF31" s="23">
        <f t="shared" si="71"/>
        <v>-1.6999999999999904E-2</v>
      </c>
      <c r="FG31" s="23">
        <f t="shared" si="72"/>
        <v>6.800000000000006E-2</v>
      </c>
      <c r="FH31" s="23">
        <f t="shared" si="73"/>
        <v>0.11300000000000043</v>
      </c>
      <c r="FI31" s="23">
        <f t="shared" si="74"/>
        <v>0.22400000000000064</v>
      </c>
      <c r="FJ31" s="23">
        <f t="shared" si="75"/>
        <v>0.19700000000000051</v>
      </c>
      <c r="FK31" s="23">
        <f t="shared" si="76"/>
        <v>-0.49199999999999999</v>
      </c>
      <c r="FL31" s="23">
        <f t="shared" si="77"/>
        <v>-4.9999999999998934E-3</v>
      </c>
      <c r="FM31" s="23">
        <f t="shared" si="78"/>
        <v>-2.8999999999999915E-2</v>
      </c>
      <c r="FN31" s="23">
        <f t="shared" si="79"/>
        <v>-7.5999999999999623E-2</v>
      </c>
      <c r="FO31" s="23">
        <f t="shared" si="80"/>
        <v>-0.17499999999999982</v>
      </c>
      <c r="FP31" s="23">
        <f t="shared" si="81"/>
        <v>-3.7999999999999812E-2</v>
      </c>
      <c r="FQ31" s="23">
        <f t="shared" si="82"/>
        <v>-0.62076999999999982</v>
      </c>
      <c r="FR31" s="23">
        <f t="shared" si="83"/>
        <v>-0.25495899999999994</v>
      </c>
      <c r="FS31" s="23">
        <f t="shared" si="84"/>
        <v>0.6207189999999998</v>
      </c>
      <c r="FT31" s="23">
        <f t="shared" si="85"/>
        <v>-0.2147319999999997</v>
      </c>
      <c r="FU31" s="23">
        <f t="shared" si="86"/>
        <v>-0.14144299999999976</v>
      </c>
      <c r="FV31" s="23">
        <f t="shared" si="87"/>
        <v>0.40554900000000016</v>
      </c>
      <c r="FW31" s="23">
        <f t="shared" si="88"/>
        <v>-0.30899999999999972</v>
      </c>
      <c r="FX31" s="23">
        <f t="shared" si="89"/>
        <v>-0.31199999999999983</v>
      </c>
      <c r="FY31" s="23">
        <f t="shared" si="90"/>
        <v>-0.22599999999999998</v>
      </c>
      <c r="FZ31" s="23">
        <f t="shared" si="91"/>
        <v>-0.16699999999999982</v>
      </c>
      <c r="GA31" s="23">
        <f t="shared" si="92"/>
        <v>-5.8999999999999719E-2</v>
      </c>
      <c r="GB31" s="23">
        <f t="shared" si="93"/>
        <v>-0.27799999999999958</v>
      </c>
      <c r="GC31" s="23">
        <f t="shared" si="94"/>
        <v>-0.25499999999999989</v>
      </c>
      <c r="GD31" s="23">
        <f t="shared" si="95"/>
        <v>0.14600000000000035</v>
      </c>
      <c r="GE31" s="23">
        <f t="shared" si="96"/>
        <v>-5.3999999999999826E-2</v>
      </c>
      <c r="GF31" s="23">
        <f t="shared" si="97"/>
        <v>-0.23499999999999988</v>
      </c>
      <c r="GG31" s="23">
        <f t="shared" si="98"/>
        <v>-3.4999999999999698E-2</v>
      </c>
      <c r="GH31" s="23">
        <f t="shared" si="99"/>
        <v>-9.0999999999999748E-2</v>
      </c>
      <c r="GI31" s="23">
        <f t="shared" si="100"/>
        <v>8.4000000000000075E-2</v>
      </c>
      <c r="GJ31" s="23">
        <f t="shared" si="101"/>
        <v>-9.1999999999999638E-2</v>
      </c>
      <c r="GK31" s="23">
        <f t="shared" si="102"/>
        <v>-0.11199999999999966</v>
      </c>
      <c r="GL31" s="23">
        <f t="shared" si="103"/>
        <v>1.5000000000000124E-2</v>
      </c>
      <c r="GM31" s="23">
        <f t="shared" si="104"/>
        <v>-0.37399999999999967</v>
      </c>
      <c r="GN31" s="23">
        <f t="shared" si="105"/>
        <v>-0.125</v>
      </c>
      <c r="GO31" s="23">
        <f t="shared" si="106"/>
        <v>0.3969999999999998</v>
      </c>
      <c r="GP31" s="23">
        <f t="shared" si="107"/>
        <v>-4.0999999999999925E-2</v>
      </c>
      <c r="GQ31" s="23">
        <f t="shared" si="108"/>
        <v>7.7000000000000401E-2</v>
      </c>
      <c r="GR31" s="23">
        <f t="shared" si="109"/>
        <v>9.5000000000000195E-2</v>
      </c>
      <c r="GS31" s="23">
        <f t="shared" si="110"/>
        <v>0.17500000000000027</v>
      </c>
      <c r="GT31" s="23">
        <f t="shared" si="111"/>
        <v>0.1160000000000001</v>
      </c>
      <c r="GU31" s="23">
        <f t="shared" si="112"/>
        <v>-0.129</v>
      </c>
      <c r="GV31" s="23">
        <f t="shared" si="113"/>
        <v>-9.5999999999999641E-2</v>
      </c>
      <c r="GW31" s="23">
        <f t="shared" si="114"/>
        <v>4.9000000000000377E-2</v>
      </c>
      <c r="GX31" s="23">
        <f t="shared" si="115"/>
        <v>0.15300000000000002</v>
      </c>
      <c r="GY31" s="23">
        <f t="shared" si="116"/>
        <v>0.20299999999999985</v>
      </c>
      <c r="GZ31" s="23">
        <f t="shared" si="117"/>
        <v>0.32600000000000007</v>
      </c>
      <c r="HA31" s="23">
        <f t="shared" si="118"/>
        <v>0.30399999999999983</v>
      </c>
      <c r="HB31" s="23">
        <f t="shared" si="119"/>
        <v>-0.44499999999999984</v>
      </c>
      <c r="HC31" s="23">
        <f t="shared" si="120"/>
        <v>7.9000000000000181E-2</v>
      </c>
      <c r="HD31" s="23">
        <f t="shared" si="121"/>
        <v>5.600000000000005E-2</v>
      </c>
      <c r="HE31" s="23">
        <f t="shared" si="122"/>
        <v>-2.7999999999999581E-2</v>
      </c>
      <c r="HF31" s="23">
        <f t="shared" si="123"/>
        <v>-0.13299999999999956</v>
      </c>
      <c r="HG31" s="23">
        <f t="shared" si="124"/>
        <v>1.2000000000000011E-2</v>
      </c>
      <c r="HH31" s="23">
        <f t="shared" si="125"/>
        <v>-0.5556239999999999</v>
      </c>
      <c r="HI31" s="23">
        <f t="shared" si="126"/>
        <v>-0.19009999999999971</v>
      </c>
      <c r="HJ31" s="23">
        <f t="shared" si="127"/>
        <v>0.66991600000000018</v>
      </c>
      <c r="HK31" s="23">
        <f t="shared" si="128"/>
        <v>-0.14770899999999987</v>
      </c>
      <c r="HL31" s="23">
        <f t="shared" si="129"/>
        <v>-7.5780999999999654E-2</v>
      </c>
      <c r="HM31" s="23">
        <f t="shared" si="130"/>
        <v>0.45385500000000034</v>
      </c>
      <c r="HO31" s="23">
        <f t="shared" si="131"/>
        <v>0.27800000000000002</v>
      </c>
      <c r="HP31" s="23">
        <f t="shared" si="132"/>
        <v>5.5999999999999606E-2</v>
      </c>
      <c r="HQ31" s="23">
        <f t="shared" si="133"/>
        <v>0.61200000000000054</v>
      </c>
      <c r="HR31" s="23" t="str">
        <f t="shared" si="134"/>
        <v/>
      </c>
      <c r="HS31" s="23">
        <f t="shared" si="135"/>
        <v>0.19700000000000051</v>
      </c>
      <c r="HT31" s="23">
        <f t="shared" si="136"/>
        <v>0.10400000000000009</v>
      </c>
      <c r="HU31" s="23">
        <f t="shared" si="137"/>
        <v>0.10200000000000031</v>
      </c>
      <c r="HV31" s="23">
        <f t="shared" si="138"/>
        <v>6.4000000000000057E-2</v>
      </c>
      <c r="HW31" s="23">
        <f t="shared" si="139"/>
        <v>5.9999999999997833E-3</v>
      </c>
      <c r="HX31" s="23" t="str">
        <f t="shared" si="140"/>
        <v/>
      </c>
      <c r="HY31" s="23">
        <f t="shared" si="141"/>
        <v>0.36299999999999999</v>
      </c>
      <c r="HZ31" s="23">
        <f t="shared" si="142"/>
        <v>0.33500000000000041</v>
      </c>
      <c r="IA31" s="23">
        <f t="shared" si="143"/>
        <v>0.20700000000000029</v>
      </c>
      <c r="IB31" s="23">
        <f t="shared" si="144"/>
        <v>0.12299999999999978</v>
      </c>
      <c r="IC31" s="23">
        <f t="shared" si="145"/>
        <v>3.6999999999999922E-2</v>
      </c>
      <c r="ID31" s="23">
        <f t="shared" si="146"/>
        <v>1.1000000000000121E-2</v>
      </c>
      <c r="IE31" s="23">
        <f t="shared" si="147"/>
        <v>1.2999999999999901E-2</v>
      </c>
      <c r="IF31" s="23">
        <f t="shared" si="148"/>
        <v>0.34099999999999975</v>
      </c>
      <c r="IG31" s="23">
        <f t="shared" si="149"/>
        <v>0.35099999999999998</v>
      </c>
      <c r="IH31" s="23">
        <f t="shared" si="150"/>
        <v>0.26899999999999968</v>
      </c>
      <c r="II31" s="23">
        <f t="shared" si="151"/>
        <v>0.21599999999999975</v>
      </c>
      <c r="IJ31" s="23">
        <f t="shared" si="152"/>
        <v>0.11999999999999966</v>
      </c>
      <c r="IK31" s="23">
        <f t="shared" si="153"/>
        <v>0.33299999999999974</v>
      </c>
      <c r="IL31" s="23">
        <f t="shared" si="154"/>
        <v>0.30899999999999972</v>
      </c>
      <c r="IM31" s="23">
        <f t="shared" si="155"/>
        <v>8.4000000000000075E-2</v>
      </c>
      <c r="IN31" s="23">
        <f t="shared" si="156"/>
        <v>0.13099999999999978</v>
      </c>
      <c r="IO31" s="23">
        <f t="shared" si="157"/>
        <v>0.32499999999999973</v>
      </c>
      <c r="IP31" s="23">
        <f t="shared" si="158"/>
        <v>0.14599999999999991</v>
      </c>
      <c r="IQ31" s="23">
        <f t="shared" si="159"/>
        <v>0.20199999999999996</v>
      </c>
      <c r="IR31" s="23">
        <f t="shared" si="160"/>
        <v>1.6000000000000014E-2</v>
      </c>
      <c r="IS31" s="23">
        <f t="shared" si="161"/>
        <v>0.14799999999999969</v>
      </c>
      <c r="IT31" s="23">
        <f t="shared" si="162"/>
        <v>0.17199999999999971</v>
      </c>
      <c r="IU31" s="23">
        <f t="shared" si="163"/>
        <v>4.5999999999999819E-2</v>
      </c>
      <c r="IV31" s="23">
        <f t="shared" si="164"/>
        <v>0.41799999999999971</v>
      </c>
      <c r="IW31" s="23">
        <f t="shared" si="165"/>
        <v>0.17399999999999993</v>
      </c>
      <c r="IX31" s="23">
        <f t="shared" si="166"/>
        <v>0.31499999999999995</v>
      </c>
      <c r="IY31" s="23">
        <f t="shared" si="167"/>
        <v>0.10199999999999987</v>
      </c>
      <c r="IZ31" s="23" t="str">
        <f t="shared" si="168"/>
        <v/>
      </c>
      <c r="JA31" s="23">
        <f t="shared" si="169"/>
        <v>2.4000000000000021E-2</v>
      </c>
      <c r="JB31" s="23">
        <f t="shared" si="170"/>
        <v>9.8000000000000309E-2</v>
      </c>
      <c r="JC31" s="23">
        <f t="shared" si="171"/>
        <v>3.6000000000000032E-2</v>
      </c>
      <c r="JD31" s="23">
        <f t="shared" si="172"/>
        <v>0.26399999999999979</v>
      </c>
      <c r="JE31" s="23">
        <f t="shared" si="173"/>
        <v>0.15299999999999958</v>
      </c>
      <c r="JF31" s="23">
        <f t="shared" si="174"/>
        <v>1.6999999999999904E-2</v>
      </c>
      <c r="JG31" s="23">
        <f t="shared" si="175"/>
        <v>6.800000000000006E-2</v>
      </c>
      <c r="JH31" s="23">
        <f t="shared" si="176"/>
        <v>0.11300000000000043</v>
      </c>
      <c r="JI31" s="23">
        <f t="shared" si="177"/>
        <v>0.22400000000000064</v>
      </c>
      <c r="JJ31" s="23">
        <f t="shared" si="178"/>
        <v>0.19700000000000051</v>
      </c>
      <c r="JK31" s="23">
        <f t="shared" si="179"/>
        <v>0.49199999999999999</v>
      </c>
      <c r="JL31" s="23">
        <f t="shared" si="180"/>
        <v>4.9999999999998934E-3</v>
      </c>
      <c r="JM31" s="23">
        <f t="shared" si="181"/>
        <v>2.8999999999999915E-2</v>
      </c>
      <c r="JN31" s="23">
        <f t="shared" si="182"/>
        <v>7.5999999999999623E-2</v>
      </c>
      <c r="JO31" s="23">
        <f t="shared" si="183"/>
        <v>0.17499999999999982</v>
      </c>
      <c r="JP31" s="23">
        <f t="shared" si="184"/>
        <v>3.7999999999999812E-2</v>
      </c>
      <c r="JQ31" s="23">
        <f t="shared" si="185"/>
        <v>0.62076999999999982</v>
      </c>
      <c r="JR31" s="23">
        <f t="shared" si="186"/>
        <v>0.25495899999999994</v>
      </c>
      <c r="JS31" s="23">
        <f t="shared" si="187"/>
        <v>0.6207189999999998</v>
      </c>
      <c r="JT31" s="23">
        <f t="shared" si="188"/>
        <v>0.2147319999999997</v>
      </c>
      <c r="JU31" s="23">
        <f t="shared" si="189"/>
        <v>0.14144299999999976</v>
      </c>
      <c r="JV31" s="23">
        <f t="shared" si="190"/>
        <v>0.40554900000000016</v>
      </c>
      <c r="JW31" s="23">
        <f t="shared" si="191"/>
        <v>0.30899999999999972</v>
      </c>
      <c r="JX31" s="23">
        <f t="shared" si="192"/>
        <v>0.31199999999999983</v>
      </c>
      <c r="JY31" s="23">
        <f t="shared" si="193"/>
        <v>0.22599999999999998</v>
      </c>
      <c r="JZ31" s="23">
        <f t="shared" si="194"/>
        <v>0.16699999999999982</v>
      </c>
      <c r="KA31" s="23">
        <f t="shared" si="195"/>
        <v>5.8999999999999719E-2</v>
      </c>
      <c r="KB31" s="23">
        <f t="shared" si="196"/>
        <v>0.27799999999999958</v>
      </c>
      <c r="KC31" s="23">
        <f t="shared" si="197"/>
        <v>0.25499999999999989</v>
      </c>
      <c r="KD31" s="23">
        <f t="shared" si="198"/>
        <v>0.14600000000000035</v>
      </c>
      <c r="KE31" s="23">
        <f t="shared" si="199"/>
        <v>5.3999999999999826E-2</v>
      </c>
      <c r="KF31" s="23">
        <f t="shared" si="200"/>
        <v>0.23499999999999988</v>
      </c>
      <c r="KG31" s="23">
        <f t="shared" si="201"/>
        <v>3.4999999999999698E-2</v>
      </c>
      <c r="KH31" s="23">
        <f t="shared" si="202"/>
        <v>9.0999999999999748E-2</v>
      </c>
      <c r="KI31" s="23">
        <f t="shared" si="203"/>
        <v>8.4000000000000075E-2</v>
      </c>
      <c r="KJ31" s="23">
        <f t="shared" si="204"/>
        <v>9.1999999999999638E-2</v>
      </c>
      <c r="KK31" s="23">
        <f t="shared" si="205"/>
        <v>0.11199999999999966</v>
      </c>
      <c r="KL31" s="23">
        <f t="shared" si="206"/>
        <v>1.5000000000000124E-2</v>
      </c>
      <c r="KM31" s="23">
        <f t="shared" si="207"/>
        <v>0.37399999999999967</v>
      </c>
      <c r="KN31" s="23">
        <f t="shared" si="208"/>
        <v>0.125</v>
      </c>
      <c r="KO31" s="23">
        <f t="shared" si="209"/>
        <v>0.3969999999999998</v>
      </c>
      <c r="KP31" s="23">
        <f t="shared" si="210"/>
        <v>4.0999999999999925E-2</v>
      </c>
      <c r="KQ31" s="23">
        <f t="shared" si="211"/>
        <v>7.7000000000000401E-2</v>
      </c>
      <c r="KR31" s="23">
        <f t="shared" si="212"/>
        <v>9.5000000000000195E-2</v>
      </c>
      <c r="KS31" s="23">
        <f t="shared" si="213"/>
        <v>0.17500000000000027</v>
      </c>
      <c r="KT31" s="23">
        <f t="shared" si="214"/>
        <v>0.1160000000000001</v>
      </c>
      <c r="KU31" s="23">
        <f t="shared" si="215"/>
        <v>0.129</v>
      </c>
      <c r="KV31" s="23">
        <f t="shared" si="216"/>
        <v>9.5999999999999641E-2</v>
      </c>
      <c r="KW31" s="23">
        <f t="shared" si="217"/>
        <v>4.9000000000000377E-2</v>
      </c>
      <c r="KX31" s="23">
        <f t="shared" si="218"/>
        <v>0.15300000000000002</v>
      </c>
      <c r="KY31" s="23">
        <f t="shared" si="219"/>
        <v>0.20299999999999985</v>
      </c>
      <c r="KZ31" s="23">
        <f t="shared" si="220"/>
        <v>0.32600000000000007</v>
      </c>
      <c r="LA31" s="23">
        <f t="shared" si="221"/>
        <v>0.30399999999999983</v>
      </c>
      <c r="LB31" s="23">
        <f t="shared" si="222"/>
        <v>0.44499999999999984</v>
      </c>
      <c r="LC31" s="23">
        <f t="shared" si="223"/>
        <v>7.9000000000000181E-2</v>
      </c>
      <c r="LD31" s="23">
        <f t="shared" si="224"/>
        <v>5.600000000000005E-2</v>
      </c>
      <c r="LE31" s="23">
        <f t="shared" si="225"/>
        <v>2.7999999999999581E-2</v>
      </c>
      <c r="LF31" s="23">
        <f t="shared" si="226"/>
        <v>0.13299999999999956</v>
      </c>
      <c r="LG31" s="23">
        <f t="shared" si="227"/>
        <v>1.2000000000000011E-2</v>
      </c>
      <c r="LH31" s="23">
        <f t="shared" si="228"/>
        <v>0.5556239999999999</v>
      </c>
      <c r="LI31" s="23">
        <f t="shared" si="229"/>
        <v>0.19009999999999971</v>
      </c>
      <c r="LJ31" s="23">
        <f t="shared" si="230"/>
        <v>0.66991600000000018</v>
      </c>
      <c r="LK31" s="23">
        <f t="shared" si="231"/>
        <v>0.14770899999999987</v>
      </c>
      <c r="LL31" s="23">
        <f t="shared" si="232"/>
        <v>7.5780999999999654E-2</v>
      </c>
      <c r="LM31" s="23">
        <f t="shared" si="232"/>
        <v>0.45385500000000034</v>
      </c>
    </row>
    <row r="32" spans="1:325">
      <c r="A32" s="1">
        <f t="shared" si="237"/>
        <v>30</v>
      </c>
      <c r="B32" s="2"/>
      <c r="C32" s="4">
        <v>14</v>
      </c>
      <c r="D32" s="4">
        <f t="shared" si="233"/>
        <v>1016</v>
      </c>
      <c r="E32" s="4" t="s">
        <v>162</v>
      </c>
      <c r="F32" s="4">
        <v>3</v>
      </c>
      <c r="G32" s="4" t="s">
        <v>13</v>
      </c>
      <c r="H32" s="4" t="s">
        <v>19</v>
      </c>
      <c r="I32" s="4"/>
      <c r="J32" s="5">
        <v>97.5</v>
      </c>
      <c r="K32" s="72"/>
      <c r="L32" s="103">
        <v>1.329</v>
      </c>
      <c r="M32" s="7" t="s">
        <v>282</v>
      </c>
      <c r="N32" s="3" t="s">
        <v>227</v>
      </c>
      <c r="O32" s="6">
        <v>1.627</v>
      </c>
      <c r="P32" s="6">
        <v>1.5189999999999999</v>
      </c>
      <c r="Q32" s="6">
        <v>1.8169999999999999</v>
      </c>
      <c r="R32" s="9"/>
      <c r="S32" s="6">
        <v>1.198</v>
      </c>
      <c r="T32" s="9"/>
      <c r="U32" s="9"/>
      <c r="V32" s="9"/>
      <c r="W32" s="9"/>
      <c r="X32" s="9"/>
      <c r="Y32" s="6">
        <v>1.508</v>
      </c>
      <c r="Z32" s="6">
        <v>1.5209999999999999</v>
      </c>
      <c r="AA32" s="6">
        <v>1.52</v>
      </c>
      <c r="AB32" s="6">
        <v>1.327</v>
      </c>
      <c r="AC32" s="6">
        <v>1.486</v>
      </c>
      <c r="AD32" s="6">
        <v>0.86699999999999999</v>
      </c>
      <c r="AE32" s="6">
        <f t="shared" si="238"/>
        <v>1.1764999999999999</v>
      </c>
      <c r="AF32" s="107">
        <v>1.131</v>
      </c>
      <c r="AG32" s="107">
        <v>1.1439999999999999</v>
      </c>
      <c r="AH32" s="107">
        <v>1.0629999999999999</v>
      </c>
      <c r="AI32" s="107">
        <v>0.876</v>
      </c>
      <c r="AJ32" s="64"/>
      <c r="AK32" s="107">
        <v>0.92400000000000004</v>
      </c>
      <c r="AL32" s="107">
        <v>0.92900000000000005</v>
      </c>
      <c r="AM32" s="107">
        <v>0.69499999999999995</v>
      </c>
      <c r="AN32" s="107">
        <v>0.88200000000000001</v>
      </c>
      <c r="AO32" s="107">
        <v>0.84899999999999998</v>
      </c>
      <c r="AP32" s="107">
        <v>0.88300000000000001</v>
      </c>
      <c r="AQ32" s="107">
        <v>0.77400000000000002</v>
      </c>
      <c r="AR32" s="107">
        <v>0.78200000000000003</v>
      </c>
      <c r="AS32" s="107">
        <v>1.032</v>
      </c>
      <c r="AT32" s="107">
        <v>1.028</v>
      </c>
      <c r="AU32" s="64"/>
      <c r="AV32" s="107">
        <v>0.97599999999999998</v>
      </c>
      <c r="AW32" s="107">
        <v>0.81100000000000005</v>
      </c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107">
        <v>1.0880000000000001</v>
      </c>
      <c r="BO32" s="107">
        <v>1.0109999999999999</v>
      </c>
      <c r="BP32" s="107">
        <v>1.0189999999999999</v>
      </c>
      <c r="BQ32" s="91">
        <v>0.29555799999999999</v>
      </c>
      <c r="BR32" s="91">
        <v>0.31548199999999998</v>
      </c>
      <c r="BS32" s="91">
        <v>0.662775</v>
      </c>
      <c r="BT32" s="114"/>
      <c r="BU32" s="91">
        <v>0.17263000000000001</v>
      </c>
      <c r="BV32" s="91">
        <v>0.671987</v>
      </c>
      <c r="BW32" s="109">
        <v>1.327</v>
      </c>
      <c r="BX32" s="109">
        <v>1.323</v>
      </c>
      <c r="BY32" s="109">
        <v>1.284</v>
      </c>
      <c r="BZ32" s="109">
        <v>1.222</v>
      </c>
      <c r="CA32" s="109">
        <v>0.97299999999999998</v>
      </c>
      <c r="CB32" s="109">
        <v>1.2270000000000001</v>
      </c>
      <c r="CC32" s="109">
        <v>1.2390000000000001</v>
      </c>
      <c r="CD32" s="109">
        <v>1.2</v>
      </c>
      <c r="CE32" s="109">
        <v>1.262</v>
      </c>
      <c r="CF32" s="109">
        <v>1.2190000000000001</v>
      </c>
      <c r="CG32" s="109">
        <v>1.262</v>
      </c>
      <c r="CH32" s="109">
        <v>1.2150000000000001</v>
      </c>
      <c r="CI32" s="109">
        <v>1.2370000000000001</v>
      </c>
      <c r="CJ32" s="109">
        <v>1.3120000000000001</v>
      </c>
      <c r="CK32" s="109">
        <v>1.3049999999999999</v>
      </c>
      <c r="CL32" s="109">
        <v>1.0940000000000001</v>
      </c>
      <c r="CM32" s="109">
        <v>1.248</v>
      </c>
      <c r="CN32" s="109">
        <v>1.2</v>
      </c>
      <c r="CO32" s="109">
        <v>0.86699999999999999</v>
      </c>
      <c r="CP32" s="109">
        <v>1.1160000000000001</v>
      </c>
      <c r="CQ32" s="109">
        <v>1.091</v>
      </c>
      <c r="CR32" s="109">
        <v>1.018</v>
      </c>
      <c r="CS32" s="109">
        <v>0.95899999999999996</v>
      </c>
      <c r="CT32" s="109">
        <v>0.9</v>
      </c>
      <c r="CU32" s="109">
        <v>1.0760000000000001</v>
      </c>
      <c r="CV32" s="109">
        <v>1.391</v>
      </c>
      <c r="CW32" s="109">
        <v>1.2110000000000001</v>
      </c>
      <c r="CX32" s="109">
        <v>1.2969999999999999</v>
      </c>
      <c r="CY32" s="109">
        <v>1.1719999999999999</v>
      </c>
      <c r="CZ32" s="109">
        <v>1.0029999999999999</v>
      </c>
      <c r="DA32" s="109">
        <v>1.169</v>
      </c>
      <c r="DB32" s="109">
        <v>1.867</v>
      </c>
      <c r="DC32" s="109">
        <v>1.1910000000000001</v>
      </c>
      <c r="DD32" s="109">
        <v>1.1779999999999999</v>
      </c>
      <c r="DE32" s="109">
        <v>1.3120000000000001</v>
      </c>
      <c r="DF32" s="109">
        <v>1.268</v>
      </c>
      <c r="DG32" s="109">
        <v>1.286</v>
      </c>
      <c r="DH32" s="119">
        <v>0.62246000000000001</v>
      </c>
      <c r="DI32" s="119">
        <v>0.76734400000000003</v>
      </c>
      <c r="DJ32" s="119">
        <v>1.0558810000000001</v>
      </c>
      <c r="DK32" s="119">
        <v>0.72642399999999996</v>
      </c>
      <c r="DL32" s="119">
        <v>0.793458</v>
      </c>
      <c r="DM32" s="119">
        <v>1.042502</v>
      </c>
      <c r="DO32" s="23">
        <f t="shared" si="235"/>
        <v>0.29800000000000004</v>
      </c>
      <c r="DP32" s="23">
        <f t="shared" si="29"/>
        <v>0.18999999999999995</v>
      </c>
      <c r="DQ32" s="23">
        <f t="shared" si="30"/>
        <v>0.48799999999999999</v>
      </c>
      <c r="DR32" s="23" t="str">
        <f t="shared" si="31"/>
        <v/>
      </c>
      <c r="DS32" s="23">
        <f t="shared" si="32"/>
        <v>-0.13100000000000001</v>
      </c>
      <c r="DT32" s="23" t="str">
        <f t="shared" si="33"/>
        <v/>
      </c>
      <c r="DU32" s="23" t="str">
        <f t="shared" si="34"/>
        <v/>
      </c>
      <c r="DV32" s="23" t="str">
        <f t="shared" si="35"/>
        <v/>
      </c>
      <c r="DW32" s="23" t="str">
        <f t="shared" si="36"/>
        <v/>
      </c>
      <c r="DX32" s="23" t="str">
        <f t="shared" si="37"/>
        <v/>
      </c>
      <c r="DY32" s="23">
        <f t="shared" si="38"/>
        <v>0.17900000000000005</v>
      </c>
      <c r="DZ32" s="23">
        <f t="shared" si="39"/>
        <v>0.19199999999999995</v>
      </c>
      <c r="EA32" s="23">
        <f t="shared" si="40"/>
        <v>0.19100000000000006</v>
      </c>
      <c r="EB32" s="23">
        <f t="shared" si="41"/>
        <v>-2.0000000000000018E-3</v>
      </c>
      <c r="EC32" s="23">
        <f t="shared" si="42"/>
        <v>0.15700000000000003</v>
      </c>
      <c r="ED32" s="23">
        <f t="shared" si="43"/>
        <v>-0.46199999999999997</v>
      </c>
      <c r="EE32" s="23">
        <f t="shared" si="44"/>
        <v>-0.15250000000000008</v>
      </c>
      <c r="EF32" s="23">
        <f t="shared" si="45"/>
        <v>-0.19799999999999995</v>
      </c>
      <c r="EG32" s="23">
        <f t="shared" si="46"/>
        <v>-0.18500000000000005</v>
      </c>
      <c r="EH32" s="23">
        <f t="shared" si="47"/>
        <v>-0.26600000000000001</v>
      </c>
      <c r="EI32" s="23">
        <f t="shared" si="48"/>
        <v>-0.45299999999999996</v>
      </c>
      <c r="EJ32" s="23" t="str">
        <f t="shared" si="49"/>
        <v/>
      </c>
      <c r="EK32" s="23">
        <f t="shared" si="50"/>
        <v>-0.40499999999999992</v>
      </c>
      <c r="EL32" s="23">
        <f t="shared" si="51"/>
        <v>-0.39999999999999991</v>
      </c>
      <c r="EM32" s="23">
        <f t="shared" si="52"/>
        <v>-0.63400000000000001</v>
      </c>
      <c r="EN32" s="23">
        <f t="shared" si="53"/>
        <v>-0.44699999999999995</v>
      </c>
      <c r="EO32" s="23">
        <f t="shared" si="54"/>
        <v>-0.48</v>
      </c>
      <c r="EP32" s="23">
        <f t="shared" si="55"/>
        <v>-0.44599999999999995</v>
      </c>
      <c r="EQ32" s="23">
        <f t="shared" si="56"/>
        <v>-0.55499999999999994</v>
      </c>
      <c r="ER32" s="23">
        <f t="shared" si="57"/>
        <v>-0.54699999999999993</v>
      </c>
      <c r="ES32" s="23">
        <f t="shared" si="58"/>
        <v>-0.29699999999999993</v>
      </c>
      <c r="ET32" s="23">
        <f t="shared" si="59"/>
        <v>-0.30099999999999993</v>
      </c>
      <c r="EU32" s="23" t="str">
        <f t="shared" si="60"/>
        <v/>
      </c>
      <c r="EV32" s="23">
        <f t="shared" si="61"/>
        <v>-0.35299999999999998</v>
      </c>
      <c r="EW32" s="23">
        <f t="shared" si="62"/>
        <v>-0.5179999999999999</v>
      </c>
      <c r="EX32" s="23" t="str">
        <f t="shared" si="63"/>
        <v/>
      </c>
      <c r="EY32" s="23" t="str">
        <f t="shared" si="64"/>
        <v/>
      </c>
      <c r="EZ32" s="23" t="str">
        <f t="shared" si="65"/>
        <v/>
      </c>
      <c r="FA32" s="23" t="str">
        <f t="shared" si="66"/>
        <v/>
      </c>
      <c r="FB32" s="23" t="str">
        <f t="shared" si="67"/>
        <v/>
      </c>
      <c r="FC32" s="23" t="str">
        <f t="shared" si="68"/>
        <v/>
      </c>
      <c r="FD32" s="23" t="str">
        <f t="shared" si="69"/>
        <v/>
      </c>
      <c r="FE32" s="23" t="str">
        <f t="shared" si="70"/>
        <v/>
      </c>
      <c r="FF32" s="23" t="str">
        <f t="shared" si="71"/>
        <v/>
      </c>
      <c r="FG32" s="23" t="str">
        <f t="shared" si="72"/>
        <v/>
      </c>
      <c r="FH32" s="23" t="str">
        <f t="shared" si="73"/>
        <v/>
      </c>
      <c r="FI32" s="23" t="str">
        <f t="shared" si="74"/>
        <v/>
      </c>
      <c r="FJ32" s="23" t="str">
        <f t="shared" si="75"/>
        <v/>
      </c>
      <c r="FK32" s="23" t="str">
        <f t="shared" si="76"/>
        <v/>
      </c>
      <c r="FL32" s="23" t="str">
        <f t="shared" si="77"/>
        <v/>
      </c>
      <c r="FM32" s="23" t="str">
        <f t="shared" si="78"/>
        <v/>
      </c>
      <c r="FN32" s="23">
        <f t="shared" si="79"/>
        <v>-0.24099999999999988</v>
      </c>
      <c r="FO32" s="23">
        <f t="shared" si="80"/>
        <v>-0.31800000000000006</v>
      </c>
      <c r="FP32" s="23">
        <f t="shared" si="81"/>
        <v>-0.31000000000000005</v>
      </c>
      <c r="FQ32" s="23">
        <f t="shared" si="82"/>
        <v>-1.033442</v>
      </c>
      <c r="FR32" s="23">
        <f t="shared" si="83"/>
        <v>-1.0135179999999999</v>
      </c>
      <c r="FS32" s="23">
        <f t="shared" si="84"/>
        <v>-0.66622499999999996</v>
      </c>
      <c r="FT32" s="23" t="str">
        <f t="shared" si="85"/>
        <v/>
      </c>
      <c r="FU32" s="23">
        <f t="shared" si="86"/>
        <v>-1.1563699999999999</v>
      </c>
      <c r="FV32" s="23">
        <f t="shared" si="87"/>
        <v>-0.65701299999999996</v>
      </c>
      <c r="FW32" s="23">
        <f t="shared" si="88"/>
        <v>-2.0000000000000018E-3</v>
      </c>
      <c r="FX32" s="23">
        <f t="shared" si="89"/>
        <v>-6.0000000000000053E-3</v>
      </c>
      <c r="FY32" s="23">
        <f t="shared" si="90"/>
        <v>-4.4999999999999929E-2</v>
      </c>
      <c r="FZ32" s="23">
        <f t="shared" si="91"/>
        <v>-0.10699999999999998</v>
      </c>
      <c r="GA32" s="23">
        <f t="shared" si="92"/>
        <v>-0.35599999999999998</v>
      </c>
      <c r="GB32" s="23">
        <f t="shared" si="93"/>
        <v>-0.10199999999999987</v>
      </c>
      <c r="GC32" s="23">
        <f t="shared" si="94"/>
        <v>-8.9999999999999858E-2</v>
      </c>
      <c r="GD32" s="23">
        <f t="shared" si="95"/>
        <v>-0.129</v>
      </c>
      <c r="GE32" s="23">
        <f t="shared" si="96"/>
        <v>-6.6999999999999948E-2</v>
      </c>
      <c r="GF32" s="23">
        <f t="shared" si="97"/>
        <v>-0.10999999999999988</v>
      </c>
      <c r="GG32" s="23">
        <f t="shared" si="98"/>
        <v>-6.6999999999999948E-2</v>
      </c>
      <c r="GH32" s="23">
        <f t="shared" si="99"/>
        <v>-0.11399999999999988</v>
      </c>
      <c r="GI32" s="23">
        <f t="shared" si="100"/>
        <v>-9.199999999999986E-2</v>
      </c>
      <c r="GJ32" s="23">
        <f t="shared" si="101"/>
        <v>-1.6999999999999904E-2</v>
      </c>
      <c r="GK32" s="23">
        <f t="shared" si="102"/>
        <v>-2.4000000000000021E-2</v>
      </c>
      <c r="GL32" s="23">
        <f t="shared" si="103"/>
        <v>-0.23499999999999988</v>
      </c>
      <c r="GM32" s="23">
        <f t="shared" si="104"/>
        <v>-8.0999999999999961E-2</v>
      </c>
      <c r="GN32" s="23">
        <f t="shared" si="105"/>
        <v>-0.129</v>
      </c>
      <c r="GO32" s="23">
        <f t="shared" si="106"/>
        <v>-0.46199999999999997</v>
      </c>
      <c r="GP32" s="23">
        <f t="shared" si="107"/>
        <v>-0.21299999999999986</v>
      </c>
      <c r="GQ32" s="23">
        <f t="shared" si="108"/>
        <v>-0.23799999999999999</v>
      </c>
      <c r="GR32" s="23">
        <f t="shared" si="109"/>
        <v>-0.31099999999999994</v>
      </c>
      <c r="GS32" s="23">
        <f t="shared" si="110"/>
        <v>-0.37</v>
      </c>
      <c r="GT32" s="23">
        <f t="shared" si="111"/>
        <v>-0.42899999999999994</v>
      </c>
      <c r="GU32" s="23">
        <f t="shared" si="112"/>
        <v>-0.25299999999999989</v>
      </c>
      <c r="GV32" s="23">
        <f t="shared" si="113"/>
        <v>6.2000000000000055E-2</v>
      </c>
      <c r="GW32" s="23">
        <f t="shared" si="114"/>
        <v>-0.11799999999999988</v>
      </c>
      <c r="GX32" s="23">
        <f t="shared" si="115"/>
        <v>-3.2000000000000028E-2</v>
      </c>
      <c r="GY32" s="23">
        <f t="shared" si="116"/>
        <v>-0.15700000000000003</v>
      </c>
      <c r="GZ32" s="23">
        <f t="shared" si="117"/>
        <v>-0.32600000000000007</v>
      </c>
      <c r="HA32" s="23">
        <f t="shared" si="118"/>
        <v>-0.15999999999999992</v>
      </c>
      <c r="HB32" s="23">
        <f t="shared" si="119"/>
        <v>0.53800000000000003</v>
      </c>
      <c r="HC32" s="23">
        <f t="shared" si="120"/>
        <v>-0.1379999999999999</v>
      </c>
      <c r="HD32" s="23">
        <f t="shared" si="121"/>
        <v>-0.15100000000000002</v>
      </c>
      <c r="HE32" s="23">
        <f t="shared" si="122"/>
        <v>-1.6999999999999904E-2</v>
      </c>
      <c r="HF32" s="23">
        <f t="shared" si="123"/>
        <v>-6.0999999999999943E-2</v>
      </c>
      <c r="HG32" s="23">
        <f t="shared" si="124"/>
        <v>-4.2999999999999927E-2</v>
      </c>
      <c r="HH32" s="23">
        <f t="shared" si="125"/>
        <v>-0.70653999999999995</v>
      </c>
      <c r="HI32" s="23">
        <f t="shared" si="126"/>
        <v>-0.56165599999999993</v>
      </c>
      <c r="HJ32" s="23">
        <f t="shared" si="127"/>
        <v>-0.27311899999999989</v>
      </c>
      <c r="HK32" s="23">
        <f t="shared" si="128"/>
        <v>-0.602576</v>
      </c>
      <c r="HL32" s="23">
        <f t="shared" si="129"/>
        <v>-0.53554199999999996</v>
      </c>
      <c r="HM32" s="23">
        <f t="shared" si="130"/>
        <v>-0.28649799999999992</v>
      </c>
      <c r="HO32" s="23">
        <f t="shared" si="131"/>
        <v>0.29800000000000004</v>
      </c>
      <c r="HP32" s="23">
        <f t="shared" si="132"/>
        <v>0.18999999999999995</v>
      </c>
      <c r="HQ32" s="23">
        <f t="shared" si="133"/>
        <v>0.48799999999999999</v>
      </c>
      <c r="HR32" s="23" t="str">
        <f t="shared" si="134"/>
        <v/>
      </c>
      <c r="HS32" s="23">
        <f t="shared" si="135"/>
        <v>0.13100000000000001</v>
      </c>
      <c r="HT32" s="23" t="str">
        <f t="shared" si="136"/>
        <v/>
      </c>
      <c r="HU32" s="23" t="str">
        <f t="shared" si="137"/>
        <v/>
      </c>
      <c r="HV32" s="23" t="str">
        <f t="shared" si="138"/>
        <v/>
      </c>
      <c r="HW32" s="23" t="str">
        <f t="shared" si="139"/>
        <v/>
      </c>
      <c r="HX32" s="23" t="str">
        <f t="shared" si="140"/>
        <v/>
      </c>
      <c r="HY32" s="23">
        <f t="shared" si="141"/>
        <v>0.17900000000000005</v>
      </c>
      <c r="HZ32" s="23">
        <f t="shared" si="142"/>
        <v>0.19199999999999995</v>
      </c>
      <c r="IA32" s="23">
        <f t="shared" si="143"/>
        <v>0.19100000000000006</v>
      </c>
      <c r="IB32" s="23">
        <f t="shared" si="144"/>
        <v>2.0000000000000018E-3</v>
      </c>
      <c r="IC32" s="23">
        <f t="shared" si="145"/>
        <v>0.15700000000000003</v>
      </c>
      <c r="ID32" s="23">
        <f t="shared" si="146"/>
        <v>0.46199999999999997</v>
      </c>
      <c r="IE32" s="23">
        <f t="shared" si="147"/>
        <v>0.15250000000000008</v>
      </c>
      <c r="IF32" s="23">
        <f t="shared" si="148"/>
        <v>0.19799999999999995</v>
      </c>
      <c r="IG32" s="23">
        <f t="shared" si="149"/>
        <v>0.18500000000000005</v>
      </c>
      <c r="IH32" s="23">
        <f t="shared" si="150"/>
        <v>0.26600000000000001</v>
      </c>
      <c r="II32" s="23">
        <f t="shared" si="151"/>
        <v>0.45299999999999996</v>
      </c>
      <c r="IJ32" s="23" t="str">
        <f t="shared" si="152"/>
        <v/>
      </c>
      <c r="IK32" s="23">
        <f t="shared" si="153"/>
        <v>0.40499999999999992</v>
      </c>
      <c r="IL32" s="23">
        <f t="shared" si="154"/>
        <v>0.39999999999999991</v>
      </c>
      <c r="IM32" s="23">
        <f t="shared" si="155"/>
        <v>0.63400000000000001</v>
      </c>
      <c r="IN32" s="23">
        <f t="shared" si="156"/>
        <v>0.44699999999999995</v>
      </c>
      <c r="IO32" s="23">
        <f t="shared" si="157"/>
        <v>0.48</v>
      </c>
      <c r="IP32" s="23">
        <f t="shared" si="158"/>
        <v>0.44599999999999995</v>
      </c>
      <c r="IQ32" s="23">
        <f t="shared" si="159"/>
        <v>0.55499999999999994</v>
      </c>
      <c r="IR32" s="23">
        <f t="shared" si="160"/>
        <v>0.54699999999999993</v>
      </c>
      <c r="IS32" s="23">
        <f t="shared" si="161"/>
        <v>0.29699999999999993</v>
      </c>
      <c r="IT32" s="23">
        <f t="shared" si="162"/>
        <v>0.30099999999999993</v>
      </c>
      <c r="IU32" s="23" t="str">
        <f t="shared" si="163"/>
        <v/>
      </c>
      <c r="IV32" s="23">
        <f t="shared" si="164"/>
        <v>0.35299999999999998</v>
      </c>
      <c r="IW32" s="23">
        <f t="shared" si="165"/>
        <v>0.5179999999999999</v>
      </c>
      <c r="IX32" s="23" t="str">
        <f t="shared" si="166"/>
        <v/>
      </c>
      <c r="IY32" s="23" t="str">
        <f t="shared" si="167"/>
        <v/>
      </c>
      <c r="IZ32" s="23" t="str">
        <f t="shared" si="168"/>
        <v/>
      </c>
      <c r="JA32" s="23" t="str">
        <f t="shared" si="169"/>
        <v/>
      </c>
      <c r="JB32" s="23" t="str">
        <f t="shared" si="170"/>
        <v/>
      </c>
      <c r="JC32" s="23" t="str">
        <f t="shared" si="171"/>
        <v/>
      </c>
      <c r="JD32" s="23" t="str">
        <f t="shared" si="172"/>
        <v/>
      </c>
      <c r="JE32" s="23" t="str">
        <f t="shared" si="173"/>
        <v/>
      </c>
      <c r="JF32" s="23" t="str">
        <f t="shared" si="174"/>
        <v/>
      </c>
      <c r="JG32" s="23" t="str">
        <f t="shared" si="175"/>
        <v/>
      </c>
      <c r="JH32" s="23" t="str">
        <f t="shared" si="176"/>
        <v/>
      </c>
      <c r="JI32" s="23" t="str">
        <f t="shared" si="177"/>
        <v/>
      </c>
      <c r="JJ32" s="23" t="str">
        <f t="shared" si="178"/>
        <v/>
      </c>
      <c r="JK32" s="23" t="str">
        <f t="shared" si="179"/>
        <v/>
      </c>
      <c r="JL32" s="23" t="str">
        <f t="shared" si="180"/>
        <v/>
      </c>
      <c r="JM32" s="23" t="str">
        <f t="shared" si="181"/>
        <v/>
      </c>
      <c r="JN32" s="23">
        <f t="shared" si="182"/>
        <v>0.24099999999999988</v>
      </c>
      <c r="JO32" s="23">
        <f t="shared" si="183"/>
        <v>0.31800000000000006</v>
      </c>
      <c r="JP32" s="23">
        <f t="shared" si="184"/>
        <v>0.31000000000000005</v>
      </c>
      <c r="JQ32" s="23">
        <f t="shared" si="185"/>
        <v>1.033442</v>
      </c>
      <c r="JR32" s="23">
        <f t="shared" si="186"/>
        <v>1.0135179999999999</v>
      </c>
      <c r="JS32" s="23">
        <f t="shared" si="187"/>
        <v>0.66622499999999996</v>
      </c>
      <c r="JT32" s="23" t="str">
        <f t="shared" si="188"/>
        <v/>
      </c>
      <c r="JU32" s="23">
        <f t="shared" si="189"/>
        <v>1.1563699999999999</v>
      </c>
      <c r="JV32" s="23">
        <f t="shared" si="190"/>
        <v>0.65701299999999996</v>
      </c>
      <c r="JW32" s="23">
        <f t="shared" si="191"/>
        <v>2.0000000000000018E-3</v>
      </c>
      <c r="JX32" s="23">
        <f t="shared" si="192"/>
        <v>6.0000000000000053E-3</v>
      </c>
      <c r="JY32" s="23">
        <f t="shared" si="193"/>
        <v>4.4999999999999929E-2</v>
      </c>
      <c r="JZ32" s="23">
        <f t="shared" si="194"/>
        <v>0.10699999999999998</v>
      </c>
      <c r="KA32" s="23">
        <f t="shared" si="195"/>
        <v>0.35599999999999998</v>
      </c>
      <c r="KB32" s="23">
        <f t="shared" si="196"/>
        <v>0.10199999999999987</v>
      </c>
      <c r="KC32" s="23">
        <f t="shared" si="197"/>
        <v>8.9999999999999858E-2</v>
      </c>
      <c r="KD32" s="23">
        <f t="shared" si="198"/>
        <v>0.129</v>
      </c>
      <c r="KE32" s="23">
        <f t="shared" si="199"/>
        <v>6.6999999999999948E-2</v>
      </c>
      <c r="KF32" s="23">
        <f t="shared" si="200"/>
        <v>0.10999999999999988</v>
      </c>
      <c r="KG32" s="23">
        <f t="shared" si="201"/>
        <v>6.6999999999999948E-2</v>
      </c>
      <c r="KH32" s="23">
        <f t="shared" si="202"/>
        <v>0.11399999999999988</v>
      </c>
      <c r="KI32" s="23">
        <f t="shared" si="203"/>
        <v>9.199999999999986E-2</v>
      </c>
      <c r="KJ32" s="23">
        <f t="shared" si="204"/>
        <v>1.6999999999999904E-2</v>
      </c>
      <c r="KK32" s="23">
        <f t="shared" si="205"/>
        <v>2.4000000000000021E-2</v>
      </c>
      <c r="KL32" s="23">
        <f t="shared" si="206"/>
        <v>0.23499999999999988</v>
      </c>
      <c r="KM32" s="23">
        <f t="shared" si="207"/>
        <v>8.0999999999999961E-2</v>
      </c>
      <c r="KN32" s="23">
        <f t="shared" si="208"/>
        <v>0.129</v>
      </c>
      <c r="KO32" s="23">
        <f t="shared" si="209"/>
        <v>0.46199999999999997</v>
      </c>
      <c r="KP32" s="23">
        <f t="shared" si="210"/>
        <v>0.21299999999999986</v>
      </c>
      <c r="KQ32" s="23">
        <f t="shared" si="211"/>
        <v>0.23799999999999999</v>
      </c>
      <c r="KR32" s="23">
        <f t="shared" si="212"/>
        <v>0.31099999999999994</v>
      </c>
      <c r="KS32" s="23">
        <f t="shared" si="213"/>
        <v>0.37</v>
      </c>
      <c r="KT32" s="23">
        <f t="shared" si="214"/>
        <v>0.42899999999999994</v>
      </c>
      <c r="KU32" s="23">
        <f t="shared" si="215"/>
        <v>0.25299999999999989</v>
      </c>
      <c r="KV32" s="23">
        <f t="shared" si="216"/>
        <v>6.2000000000000055E-2</v>
      </c>
      <c r="KW32" s="23">
        <f t="shared" si="217"/>
        <v>0.11799999999999988</v>
      </c>
      <c r="KX32" s="23">
        <f t="shared" si="218"/>
        <v>3.2000000000000028E-2</v>
      </c>
      <c r="KY32" s="23">
        <f t="shared" si="219"/>
        <v>0.15700000000000003</v>
      </c>
      <c r="KZ32" s="23">
        <f t="shared" si="220"/>
        <v>0.32600000000000007</v>
      </c>
      <c r="LA32" s="23">
        <f t="shared" si="221"/>
        <v>0.15999999999999992</v>
      </c>
      <c r="LB32" s="23">
        <f t="shared" si="222"/>
        <v>0.53800000000000003</v>
      </c>
      <c r="LC32" s="23">
        <f t="shared" si="223"/>
        <v>0.1379999999999999</v>
      </c>
      <c r="LD32" s="23">
        <f t="shared" si="224"/>
        <v>0.15100000000000002</v>
      </c>
      <c r="LE32" s="23">
        <f t="shared" si="225"/>
        <v>1.6999999999999904E-2</v>
      </c>
      <c r="LF32" s="23">
        <f t="shared" si="226"/>
        <v>6.0999999999999943E-2</v>
      </c>
      <c r="LG32" s="23">
        <f t="shared" si="227"/>
        <v>4.2999999999999927E-2</v>
      </c>
      <c r="LH32" s="23">
        <f t="shared" si="228"/>
        <v>0.70653999999999995</v>
      </c>
      <c r="LI32" s="23">
        <f t="shared" si="229"/>
        <v>0.56165599999999993</v>
      </c>
      <c r="LJ32" s="23">
        <f t="shared" si="230"/>
        <v>0.27311899999999989</v>
      </c>
      <c r="LK32" s="23">
        <f t="shared" si="231"/>
        <v>0.602576</v>
      </c>
      <c r="LL32" s="23">
        <f t="shared" si="232"/>
        <v>0.53554199999999996</v>
      </c>
      <c r="LM32" s="23">
        <f t="shared" si="232"/>
        <v>0.28649799999999992</v>
      </c>
    </row>
    <row r="33" spans="1:325">
      <c r="A33" s="1">
        <f t="shared" si="237"/>
        <v>31</v>
      </c>
      <c r="B33" s="2"/>
      <c r="C33" s="4">
        <v>14</v>
      </c>
      <c r="D33" s="4">
        <f t="shared" si="233"/>
        <v>1016</v>
      </c>
      <c r="E33" s="4" t="s">
        <v>162</v>
      </c>
      <c r="F33" s="4">
        <v>3</v>
      </c>
      <c r="G33" s="4" t="s">
        <v>13</v>
      </c>
      <c r="H33" s="4" t="s">
        <v>19</v>
      </c>
      <c r="I33" s="4"/>
      <c r="J33" s="5">
        <v>95.5</v>
      </c>
      <c r="K33" s="72"/>
      <c r="L33" s="103">
        <v>2.7240000000000002</v>
      </c>
      <c r="M33" s="7" t="s">
        <v>282</v>
      </c>
      <c r="N33" s="3" t="s">
        <v>227</v>
      </c>
      <c r="O33" s="6">
        <v>3.13</v>
      </c>
      <c r="P33" s="6">
        <v>2.8860000000000001</v>
      </c>
      <c r="Q33" s="6">
        <v>3.3410000000000002</v>
      </c>
      <c r="R33" s="9"/>
      <c r="S33" s="6">
        <v>2.887</v>
      </c>
      <c r="T33" s="9"/>
      <c r="U33" s="9"/>
      <c r="V33" s="9"/>
      <c r="W33" s="9"/>
      <c r="X33" s="9"/>
      <c r="Y33" s="6">
        <v>3.069</v>
      </c>
      <c r="Z33" s="6">
        <v>3.1160000000000001</v>
      </c>
      <c r="AA33" s="6">
        <v>3.0409999999999999</v>
      </c>
      <c r="AB33" s="6">
        <v>2.8559999999999999</v>
      </c>
      <c r="AC33" s="6">
        <v>2.8290000000000002</v>
      </c>
      <c r="AD33" s="6">
        <v>2.5270000000000001</v>
      </c>
      <c r="AE33" s="6">
        <f t="shared" si="238"/>
        <v>2.6779999999999999</v>
      </c>
      <c r="AF33" s="107">
        <v>2.347</v>
      </c>
      <c r="AG33" s="107">
        <v>2.407</v>
      </c>
      <c r="AH33" s="107">
        <v>2.44</v>
      </c>
      <c r="AI33" s="107">
        <v>2.4369999999999998</v>
      </c>
      <c r="AJ33" s="64"/>
      <c r="AK33" s="107">
        <v>2.5099999999999998</v>
      </c>
      <c r="AL33" s="107">
        <v>2.5259999999999998</v>
      </c>
      <c r="AM33" s="107">
        <v>2.6640000000000001</v>
      </c>
      <c r="AN33" s="107">
        <v>2.7189999999999999</v>
      </c>
      <c r="AO33" s="107">
        <v>2.6640000000000001</v>
      </c>
      <c r="AP33" s="107">
        <v>2.8180000000000001</v>
      </c>
      <c r="AQ33" s="107">
        <v>2.8260000000000001</v>
      </c>
      <c r="AR33" s="107">
        <v>2.8490000000000002</v>
      </c>
      <c r="AS33" s="107">
        <v>2.661</v>
      </c>
      <c r="AT33" s="107">
        <v>2.6539999999999999</v>
      </c>
      <c r="AU33" s="64"/>
      <c r="AV33" s="107">
        <v>2.4910000000000001</v>
      </c>
      <c r="AW33" s="107">
        <v>2.4969999999999999</v>
      </c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107">
        <v>2.673</v>
      </c>
      <c r="BO33" s="107">
        <v>2.4790000000000001</v>
      </c>
      <c r="BP33" s="107">
        <v>2.6579999999999999</v>
      </c>
      <c r="BQ33" s="91">
        <v>1.926334</v>
      </c>
      <c r="BR33" s="91">
        <v>2.2485870000000001</v>
      </c>
      <c r="BS33" s="91">
        <v>2.7310539999999999</v>
      </c>
      <c r="BT33" s="91">
        <v>2.2832469999999998</v>
      </c>
      <c r="BU33" s="91">
        <v>2.3365079999999998</v>
      </c>
      <c r="BV33" s="91">
        <v>2.6273270000000002</v>
      </c>
      <c r="BW33" s="109">
        <v>2.464</v>
      </c>
      <c r="BX33" s="109">
        <v>2.5049999999999999</v>
      </c>
      <c r="BY33" s="109">
        <v>2.5449999999999999</v>
      </c>
      <c r="BZ33" s="109">
        <v>2.5790000000000002</v>
      </c>
      <c r="CA33" s="109">
        <v>2.4329999999999998</v>
      </c>
      <c r="CB33" s="109">
        <v>2.629</v>
      </c>
      <c r="CC33" s="109">
        <v>2.6469999999999998</v>
      </c>
      <c r="CD33" s="109">
        <v>2.8140000000000001</v>
      </c>
      <c r="CE33" s="109">
        <v>2.8340000000000001</v>
      </c>
      <c r="CF33" s="109">
        <v>2.7690000000000001</v>
      </c>
      <c r="CG33" s="109">
        <v>2.9129999999999998</v>
      </c>
      <c r="CH33" s="109">
        <v>2.9209999999999998</v>
      </c>
      <c r="CI33" s="109">
        <v>2.95</v>
      </c>
      <c r="CJ33" s="109">
        <v>2.7719999999999998</v>
      </c>
      <c r="CK33" s="109">
        <v>2.7639999999999998</v>
      </c>
      <c r="CL33" s="109">
        <v>2.758</v>
      </c>
      <c r="CM33" s="109">
        <v>2.5710000000000002</v>
      </c>
      <c r="CN33" s="109">
        <v>2.6269999999999998</v>
      </c>
      <c r="CO33" s="109">
        <v>2.9020000000000001</v>
      </c>
      <c r="CP33" s="109">
        <v>2.79</v>
      </c>
      <c r="CQ33" s="109">
        <v>2.9350000000000001</v>
      </c>
      <c r="CR33" s="109">
        <v>2.8959999999999999</v>
      </c>
      <c r="CS33" s="109">
        <v>2.9649999999999999</v>
      </c>
      <c r="CT33" s="109">
        <v>2.8919999999999999</v>
      </c>
      <c r="CU33" s="109">
        <v>2.9220000000000002</v>
      </c>
      <c r="CV33" s="109">
        <v>2.7240000000000002</v>
      </c>
      <c r="CW33" s="109">
        <v>2.7490000000000001</v>
      </c>
      <c r="CX33" s="109">
        <v>2.8769999999999998</v>
      </c>
      <c r="CY33" s="109">
        <v>2.9590000000000001</v>
      </c>
      <c r="CZ33" s="109">
        <v>2.9910000000000001</v>
      </c>
      <c r="DA33" s="109">
        <v>3.0059999999999998</v>
      </c>
      <c r="DB33" s="109">
        <v>2.88</v>
      </c>
      <c r="DC33" s="109">
        <v>2.8490000000000002</v>
      </c>
      <c r="DD33" s="109">
        <v>2.8319999999999999</v>
      </c>
      <c r="DE33" s="109">
        <v>2.7519999999999998</v>
      </c>
      <c r="DF33" s="109">
        <v>2.5910000000000002</v>
      </c>
      <c r="DG33" s="109">
        <v>2.7469999999999999</v>
      </c>
      <c r="DH33" s="119">
        <v>2.008086</v>
      </c>
      <c r="DI33" s="119">
        <v>2.3509850000000001</v>
      </c>
      <c r="DJ33" s="119">
        <v>2.8283670000000001</v>
      </c>
      <c r="DK33" s="119">
        <v>2.398873</v>
      </c>
      <c r="DL33" s="119">
        <v>2.4490050000000001</v>
      </c>
      <c r="DM33" s="119">
        <v>2.7785790000000001</v>
      </c>
      <c r="DO33" s="23">
        <f t="shared" si="235"/>
        <v>0.40599999999999969</v>
      </c>
      <c r="DP33" s="23">
        <f t="shared" si="29"/>
        <v>0.16199999999999992</v>
      </c>
      <c r="DQ33" s="23">
        <f t="shared" si="30"/>
        <v>0.61699999999999999</v>
      </c>
      <c r="DR33" s="23" t="str">
        <f t="shared" si="31"/>
        <v/>
      </c>
      <c r="DS33" s="23">
        <f t="shared" si="32"/>
        <v>0.16299999999999981</v>
      </c>
      <c r="DT33" s="23" t="str">
        <f t="shared" si="33"/>
        <v/>
      </c>
      <c r="DU33" s="23" t="str">
        <f t="shared" si="34"/>
        <v/>
      </c>
      <c r="DV33" s="23" t="str">
        <f t="shared" si="35"/>
        <v/>
      </c>
      <c r="DW33" s="23" t="str">
        <f t="shared" si="36"/>
        <v/>
      </c>
      <c r="DX33" s="23" t="str">
        <f t="shared" si="37"/>
        <v/>
      </c>
      <c r="DY33" s="23">
        <f t="shared" si="38"/>
        <v>0.34499999999999975</v>
      </c>
      <c r="DZ33" s="23">
        <f t="shared" si="39"/>
        <v>0.3919999999999999</v>
      </c>
      <c r="EA33" s="23">
        <f t="shared" si="40"/>
        <v>0.31699999999999973</v>
      </c>
      <c r="EB33" s="23">
        <f t="shared" si="41"/>
        <v>0.13199999999999967</v>
      </c>
      <c r="EC33" s="23">
        <f t="shared" si="42"/>
        <v>0.10499999999999998</v>
      </c>
      <c r="ED33" s="23">
        <f t="shared" si="43"/>
        <v>-0.19700000000000006</v>
      </c>
      <c r="EE33" s="23">
        <f t="shared" si="44"/>
        <v>-4.6000000000000263E-2</v>
      </c>
      <c r="EF33" s="23">
        <f t="shared" si="45"/>
        <v>-0.37700000000000022</v>
      </c>
      <c r="EG33" s="23">
        <f t="shared" si="46"/>
        <v>-0.31700000000000017</v>
      </c>
      <c r="EH33" s="23">
        <f t="shared" si="47"/>
        <v>-0.28400000000000025</v>
      </c>
      <c r="EI33" s="23">
        <f t="shared" si="48"/>
        <v>-0.28700000000000037</v>
      </c>
      <c r="EJ33" s="23" t="str">
        <f t="shared" si="49"/>
        <v/>
      </c>
      <c r="EK33" s="23">
        <f t="shared" si="50"/>
        <v>-0.21400000000000041</v>
      </c>
      <c r="EL33" s="23">
        <f t="shared" si="51"/>
        <v>-0.1980000000000004</v>
      </c>
      <c r="EM33" s="23">
        <f t="shared" si="52"/>
        <v>-6.0000000000000053E-2</v>
      </c>
      <c r="EN33" s="23">
        <f t="shared" si="53"/>
        <v>-5.0000000000003375E-3</v>
      </c>
      <c r="EO33" s="23">
        <f t="shared" si="54"/>
        <v>-6.0000000000000053E-2</v>
      </c>
      <c r="EP33" s="23">
        <f t="shared" si="55"/>
        <v>9.3999999999999861E-2</v>
      </c>
      <c r="EQ33" s="23">
        <f t="shared" si="56"/>
        <v>0.10199999999999987</v>
      </c>
      <c r="ER33" s="23">
        <f t="shared" si="57"/>
        <v>0.125</v>
      </c>
      <c r="ES33" s="23">
        <f t="shared" si="58"/>
        <v>-6.3000000000000167E-2</v>
      </c>
      <c r="ET33" s="23">
        <f t="shared" si="59"/>
        <v>-7.0000000000000284E-2</v>
      </c>
      <c r="EU33" s="23" t="str">
        <f t="shared" si="60"/>
        <v/>
      </c>
      <c r="EV33" s="23">
        <f t="shared" si="61"/>
        <v>-0.2330000000000001</v>
      </c>
      <c r="EW33" s="23">
        <f t="shared" si="62"/>
        <v>-0.22700000000000031</v>
      </c>
      <c r="EX33" s="23" t="str">
        <f t="shared" si="63"/>
        <v/>
      </c>
      <c r="EY33" s="23" t="str">
        <f t="shared" si="64"/>
        <v/>
      </c>
      <c r="EZ33" s="23" t="str">
        <f t="shared" si="65"/>
        <v/>
      </c>
      <c r="FA33" s="23" t="str">
        <f t="shared" si="66"/>
        <v/>
      </c>
      <c r="FB33" s="23" t="str">
        <f t="shared" si="67"/>
        <v/>
      </c>
      <c r="FC33" s="23" t="str">
        <f t="shared" si="68"/>
        <v/>
      </c>
      <c r="FD33" s="23" t="str">
        <f t="shared" si="69"/>
        <v/>
      </c>
      <c r="FE33" s="23" t="str">
        <f t="shared" si="70"/>
        <v/>
      </c>
      <c r="FF33" s="23" t="str">
        <f t="shared" si="71"/>
        <v/>
      </c>
      <c r="FG33" s="23" t="str">
        <f t="shared" si="72"/>
        <v/>
      </c>
      <c r="FH33" s="23" t="str">
        <f t="shared" si="73"/>
        <v/>
      </c>
      <c r="FI33" s="23" t="str">
        <f t="shared" si="74"/>
        <v/>
      </c>
      <c r="FJ33" s="23" t="str">
        <f t="shared" si="75"/>
        <v/>
      </c>
      <c r="FK33" s="23" t="str">
        <f t="shared" si="76"/>
        <v/>
      </c>
      <c r="FL33" s="23" t="str">
        <f t="shared" si="77"/>
        <v/>
      </c>
      <c r="FM33" s="23" t="str">
        <f t="shared" si="78"/>
        <v/>
      </c>
      <c r="FN33" s="23">
        <f t="shared" si="79"/>
        <v>-5.1000000000000156E-2</v>
      </c>
      <c r="FO33" s="23">
        <f t="shared" si="80"/>
        <v>-0.24500000000000011</v>
      </c>
      <c r="FP33" s="23">
        <f t="shared" si="81"/>
        <v>-6.6000000000000281E-2</v>
      </c>
      <c r="FQ33" s="23">
        <f t="shared" si="82"/>
        <v>-0.79766600000000021</v>
      </c>
      <c r="FR33" s="23">
        <f t="shared" si="83"/>
        <v>-0.47541300000000009</v>
      </c>
      <c r="FS33" s="23">
        <f t="shared" si="84"/>
        <v>7.0539999999996716E-3</v>
      </c>
      <c r="FT33" s="23">
        <f t="shared" si="85"/>
        <v>-0.44075300000000039</v>
      </c>
      <c r="FU33" s="23">
        <f t="shared" si="86"/>
        <v>-0.38749200000000039</v>
      </c>
      <c r="FV33" s="23">
        <f t="shared" si="87"/>
        <v>-9.6673000000000009E-2</v>
      </c>
      <c r="FW33" s="23">
        <f t="shared" si="88"/>
        <v>-0.26000000000000023</v>
      </c>
      <c r="FX33" s="23">
        <f t="shared" si="89"/>
        <v>-0.21900000000000031</v>
      </c>
      <c r="FY33" s="23">
        <f t="shared" si="90"/>
        <v>-0.17900000000000027</v>
      </c>
      <c r="FZ33" s="23">
        <f t="shared" si="91"/>
        <v>-0.14500000000000002</v>
      </c>
      <c r="GA33" s="23">
        <f t="shared" si="92"/>
        <v>-0.29100000000000037</v>
      </c>
      <c r="GB33" s="23">
        <f t="shared" si="93"/>
        <v>-9.5000000000000195E-2</v>
      </c>
      <c r="GC33" s="23">
        <f t="shared" si="94"/>
        <v>-7.7000000000000401E-2</v>
      </c>
      <c r="GD33" s="23">
        <f t="shared" si="95"/>
        <v>8.9999999999999858E-2</v>
      </c>
      <c r="GE33" s="23">
        <f t="shared" si="96"/>
        <v>0.10999999999999988</v>
      </c>
      <c r="GF33" s="23">
        <f t="shared" si="97"/>
        <v>4.4999999999999929E-2</v>
      </c>
      <c r="GG33" s="23">
        <f t="shared" si="98"/>
        <v>0.18899999999999961</v>
      </c>
      <c r="GH33" s="23">
        <f t="shared" si="99"/>
        <v>0.19699999999999962</v>
      </c>
      <c r="GI33" s="23">
        <f t="shared" si="100"/>
        <v>0.22599999999999998</v>
      </c>
      <c r="GJ33" s="23">
        <f t="shared" si="101"/>
        <v>4.7999999999999599E-2</v>
      </c>
      <c r="GK33" s="23">
        <f t="shared" si="102"/>
        <v>3.9999999999999591E-2</v>
      </c>
      <c r="GL33" s="23">
        <f t="shared" si="103"/>
        <v>3.3999999999999808E-2</v>
      </c>
      <c r="GM33" s="23">
        <f t="shared" si="104"/>
        <v>-0.15300000000000002</v>
      </c>
      <c r="GN33" s="23">
        <f t="shared" si="105"/>
        <v>-9.7000000000000419E-2</v>
      </c>
      <c r="GO33" s="23">
        <f t="shared" si="106"/>
        <v>0.17799999999999994</v>
      </c>
      <c r="GP33" s="23">
        <f t="shared" si="107"/>
        <v>6.5999999999999837E-2</v>
      </c>
      <c r="GQ33" s="23">
        <f t="shared" si="108"/>
        <v>0.21099999999999985</v>
      </c>
      <c r="GR33" s="23">
        <f t="shared" si="109"/>
        <v>0.17199999999999971</v>
      </c>
      <c r="GS33" s="23">
        <f t="shared" si="110"/>
        <v>0.24099999999999966</v>
      </c>
      <c r="GT33" s="23">
        <f t="shared" si="111"/>
        <v>0.16799999999999971</v>
      </c>
      <c r="GU33" s="23">
        <f t="shared" si="112"/>
        <v>0.19799999999999995</v>
      </c>
      <c r="GV33" s="23">
        <f t="shared" si="113"/>
        <v>0</v>
      </c>
      <c r="GW33" s="23">
        <f t="shared" si="114"/>
        <v>2.4999999999999911E-2</v>
      </c>
      <c r="GX33" s="23">
        <f t="shared" si="115"/>
        <v>0.15299999999999958</v>
      </c>
      <c r="GY33" s="23">
        <f t="shared" si="116"/>
        <v>0.23499999999999988</v>
      </c>
      <c r="GZ33" s="23">
        <f t="shared" si="117"/>
        <v>0.2669999999999999</v>
      </c>
      <c r="HA33" s="23">
        <f t="shared" si="118"/>
        <v>0.28199999999999958</v>
      </c>
      <c r="HB33" s="23">
        <f t="shared" si="119"/>
        <v>0.15599999999999969</v>
      </c>
      <c r="HC33" s="23">
        <f t="shared" si="120"/>
        <v>0.125</v>
      </c>
      <c r="HD33" s="23">
        <f t="shared" si="121"/>
        <v>0.10799999999999965</v>
      </c>
      <c r="HE33" s="23">
        <f t="shared" si="122"/>
        <v>2.7999999999999581E-2</v>
      </c>
      <c r="HF33" s="23">
        <f t="shared" si="123"/>
        <v>-0.13300000000000001</v>
      </c>
      <c r="HG33" s="23">
        <f t="shared" si="124"/>
        <v>2.2999999999999687E-2</v>
      </c>
      <c r="HH33" s="23">
        <f t="shared" si="125"/>
        <v>-0.71591400000000016</v>
      </c>
      <c r="HI33" s="23">
        <f t="shared" si="126"/>
        <v>-0.3730150000000001</v>
      </c>
      <c r="HJ33" s="23">
        <f t="shared" si="127"/>
        <v>0.10436699999999988</v>
      </c>
      <c r="HK33" s="23">
        <f t="shared" si="128"/>
        <v>-0.32512700000000017</v>
      </c>
      <c r="HL33" s="23">
        <f t="shared" si="129"/>
        <v>-0.2749950000000001</v>
      </c>
      <c r="HM33" s="23">
        <f t="shared" si="130"/>
        <v>5.4578999999999933E-2</v>
      </c>
      <c r="HO33" s="23">
        <f t="shared" si="131"/>
        <v>0.40599999999999969</v>
      </c>
      <c r="HP33" s="23">
        <f t="shared" si="132"/>
        <v>0.16199999999999992</v>
      </c>
      <c r="HQ33" s="23">
        <f t="shared" si="133"/>
        <v>0.61699999999999999</v>
      </c>
      <c r="HR33" s="23" t="str">
        <f t="shared" si="134"/>
        <v/>
      </c>
      <c r="HS33" s="23">
        <f t="shared" si="135"/>
        <v>0.16299999999999981</v>
      </c>
      <c r="HT33" s="23" t="str">
        <f t="shared" si="136"/>
        <v/>
      </c>
      <c r="HU33" s="23" t="str">
        <f t="shared" si="137"/>
        <v/>
      </c>
      <c r="HV33" s="23" t="str">
        <f t="shared" si="138"/>
        <v/>
      </c>
      <c r="HW33" s="23" t="str">
        <f t="shared" si="139"/>
        <v/>
      </c>
      <c r="HX33" s="23" t="str">
        <f t="shared" si="140"/>
        <v/>
      </c>
      <c r="HY33" s="23">
        <f t="shared" si="141"/>
        <v>0.34499999999999975</v>
      </c>
      <c r="HZ33" s="23">
        <f t="shared" si="142"/>
        <v>0.3919999999999999</v>
      </c>
      <c r="IA33" s="23">
        <f t="shared" si="143"/>
        <v>0.31699999999999973</v>
      </c>
      <c r="IB33" s="23">
        <f t="shared" si="144"/>
        <v>0.13199999999999967</v>
      </c>
      <c r="IC33" s="23">
        <f t="shared" si="145"/>
        <v>0.10499999999999998</v>
      </c>
      <c r="ID33" s="23">
        <f t="shared" si="146"/>
        <v>0.19700000000000006</v>
      </c>
      <c r="IE33" s="23">
        <f t="shared" si="147"/>
        <v>4.6000000000000263E-2</v>
      </c>
      <c r="IF33" s="23">
        <f t="shared" si="148"/>
        <v>0.37700000000000022</v>
      </c>
      <c r="IG33" s="23">
        <f t="shared" si="149"/>
        <v>0.31700000000000017</v>
      </c>
      <c r="IH33" s="23">
        <f t="shared" si="150"/>
        <v>0.28400000000000025</v>
      </c>
      <c r="II33" s="23">
        <f t="shared" si="151"/>
        <v>0.28700000000000037</v>
      </c>
      <c r="IJ33" s="23" t="str">
        <f t="shared" si="152"/>
        <v/>
      </c>
      <c r="IK33" s="23">
        <f t="shared" si="153"/>
        <v>0.21400000000000041</v>
      </c>
      <c r="IL33" s="23">
        <f t="shared" si="154"/>
        <v>0.1980000000000004</v>
      </c>
      <c r="IM33" s="23">
        <f t="shared" si="155"/>
        <v>6.0000000000000053E-2</v>
      </c>
      <c r="IN33" s="23">
        <f t="shared" si="156"/>
        <v>5.0000000000003375E-3</v>
      </c>
      <c r="IO33" s="23">
        <f t="shared" si="157"/>
        <v>6.0000000000000053E-2</v>
      </c>
      <c r="IP33" s="23">
        <f t="shared" si="158"/>
        <v>9.3999999999999861E-2</v>
      </c>
      <c r="IQ33" s="23">
        <f t="shared" si="159"/>
        <v>0.10199999999999987</v>
      </c>
      <c r="IR33" s="23">
        <f t="shared" si="160"/>
        <v>0.125</v>
      </c>
      <c r="IS33" s="23">
        <f t="shared" si="161"/>
        <v>6.3000000000000167E-2</v>
      </c>
      <c r="IT33" s="23">
        <f t="shared" si="162"/>
        <v>7.0000000000000284E-2</v>
      </c>
      <c r="IU33" s="23" t="str">
        <f t="shared" si="163"/>
        <v/>
      </c>
      <c r="IV33" s="23">
        <f t="shared" si="164"/>
        <v>0.2330000000000001</v>
      </c>
      <c r="IW33" s="23">
        <f t="shared" si="165"/>
        <v>0.22700000000000031</v>
      </c>
      <c r="IX33" s="23" t="str">
        <f t="shared" si="166"/>
        <v/>
      </c>
      <c r="IY33" s="23" t="str">
        <f t="shared" si="167"/>
        <v/>
      </c>
      <c r="IZ33" s="23" t="str">
        <f t="shared" si="168"/>
        <v/>
      </c>
      <c r="JA33" s="23" t="str">
        <f t="shared" si="169"/>
        <v/>
      </c>
      <c r="JB33" s="23" t="str">
        <f t="shared" si="170"/>
        <v/>
      </c>
      <c r="JC33" s="23" t="str">
        <f t="shared" si="171"/>
        <v/>
      </c>
      <c r="JD33" s="23" t="str">
        <f t="shared" si="172"/>
        <v/>
      </c>
      <c r="JE33" s="23" t="str">
        <f t="shared" si="173"/>
        <v/>
      </c>
      <c r="JF33" s="23" t="str">
        <f t="shared" si="174"/>
        <v/>
      </c>
      <c r="JG33" s="23" t="str">
        <f t="shared" si="175"/>
        <v/>
      </c>
      <c r="JH33" s="23" t="str">
        <f t="shared" si="176"/>
        <v/>
      </c>
      <c r="JI33" s="23" t="str">
        <f t="shared" si="177"/>
        <v/>
      </c>
      <c r="JJ33" s="23" t="str">
        <f t="shared" si="178"/>
        <v/>
      </c>
      <c r="JK33" s="23" t="str">
        <f t="shared" si="179"/>
        <v/>
      </c>
      <c r="JL33" s="23" t="str">
        <f t="shared" si="180"/>
        <v/>
      </c>
      <c r="JM33" s="23" t="str">
        <f t="shared" si="181"/>
        <v/>
      </c>
      <c r="JN33" s="23">
        <f t="shared" si="182"/>
        <v>5.1000000000000156E-2</v>
      </c>
      <c r="JO33" s="23">
        <f t="shared" si="183"/>
        <v>0.24500000000000011</v>
      </c>
      <c r="JP33" s="23">
        <f t="shared" si="184"/>
        <v>6.6000000000000281E-2</v>
      </c>
      <c r="JQ33" s="23">
        <f t="shared" si="185"/>
        <v>0.79766600000000021</v>
      </c>
      <c r="JR33" s="23">
        <f t="shared" si="186"/>
        <v>0.47541300000000009</v>
      </c>
      <c r="JS33" s="23">
        <f t="shared" si="187"/>
        <v>7.0539999999996716E-3</v>
      </c>
      <c r="JT33" s="23">
        <f t="shared" si="188"/>
        <v>0.44075300000000039</v>
      </c>
      <c r="JU33" s="23">
        <f t="shared" si="189"/>
        <v>0.38749200000000039</v>
      </c>
      <c r="JV33" s="23">
        <f t="shared" si="190"/>
        <v>9.6673000000000009E-2</v>
      </c>
      <c r="JW33" s="23">
        <f t="shared" si="191"/>
        <v>0.26000000000000023</v>
      </c>
      <c r="JX33" s="23">
        <f t="shared" si="192"/>
        <v>0.21900000000000031</v>
      </c>
      <c r="JY33" s="23">
        <f t="shared" si="193"/>
        <v>0.17900000000000027</v>
      </c>
      <c r="JZ33" s="23">
        <f t="shared" si="194"/>
        <v>0.14500000000000002</v>
      </c>
      <c r="KA33" s="23">
        <f t="shared" si="195"/>
        <v>0.29100000000000037</v>
      </c>
      <c r="KB33" s="23">
        <f t="shared" si="196"/>
        <v>9.5000000000000195E-2</v>
      </c>
      <c r="KC33" s="23">
        <f t="shared" si="197"/>
        <v>7.7000000000000401E-2</v>
      </c>
      <c r="KD33" s="23">
        <f t="shared" si="198"/>
        <v>8.9999999999999858E-2</v>
      </c>
      <c r="KE33" s="23">
        <f t="shared" si="199"/>
        <v>0.10999999999999988</v>
      </c>
      <c r="KF33" s="23">
        <f t="shared" si="200"/>
        <v>4.4999999999999929E-2</v>
      </c>
      <c r="KG33" s="23">
        <f t="shared" si="201"/>
        <v>0.18899999999999961</v>
      </c>
      <c r="KH33" s="23">
        <f t="shared" si="202"/>
        <v>0.19699999999999962</v>
      </c>
      <c r="KI33" s="23">
        <f t="shared" si="203"/>
        <v>0.22599999999999998</v>
      </c>
      <c r="KJ33" s="23">
        <f t="shared" si="204"/>
        <v>4.7999999999999599E-2</v>
      </c>
      <c r="KK33" s="23">
        <f t="shared" si="205"/>
        <v>3.9999999999999591E-2</v>
      </c>
      <c r="KL33" s="23">
        <f t="shared" si="206"/>
        <v>3.3999999999999808E-2</v>
      </c>
      <c r="KM33" s="23">
        <f t="shared" si="207"/>
        <v>0.15300000000000002</v>
      </c>
      <c r="KN33" s="23">
        <f t="shared" si="208"/>
        <v>9.7000000000000419E-2</v>
      </c>
      <c r="KO33" s="23">
        <f t="shared" si="209"/>
        <v>0.17799999999999994</v>
      </c>
      <c r="KP33" s="23">
        <f t="shared" si="210"/>
        <v>6.5999999999999837E-2</v>
      </c>
      <c r="KQ33" s="23">
        <f t="shared" si="211"/>
        <v>0.21099999999999985</v>
      </c>
      <c r="KR33" s="23">
        <f t="shared" si="212"/>
        <v>0.17199999999999971</v>
      </c>
      <c r="KS33" s="23">
        <f t="shared" si="213"/>
        <v>0.24099999999999966</v>
      </c>
      <c r="KT33" s="23">
        <f t="shared" si="214"/>
        <v>0.16799999999999971</v>
      </c>
      <c r="KU33" s="23">
        <f t="shared" si="215"/>
        <v>0.19799999999999995</v>
      </c>
      <c r="KV33" s="23">
        <f t="shared" si="216"/>
        <v>0</v>
      </c>
      <c r="KW33" s="23">
        <f t="shared" si="217"/>
        <v>2.4999999999999911E-2</v>
      </c>
      <c r="KX33" s="23">
        <f t="shared" si="218"/>
        <v>0.15299999999999958</v>
      </c>
      <c r="KY33" s="23">
        <f t="shared" si="219"/>
        <v>0.23499999999999988</v>
      </c>
      <c r="KZ33" s="23">
        <f t="shared" si="220"/>
        <v>0.2669999999999999</v>
      </c>
      <c r="LA33" s="23">
        <f t="shared" si="221"/>
        <v>0.28199999999999958</v>
      </c>
      <c r="LB33" s="23">
        <f t="shared" si="222"/>
        <v>0.15599999999999969</v>
      </c>
      <c r="LC33" s="23">
        <f t="shared" si="223"/>
        <v>0.125</v>
      </c>
      <c r="LD33" s="23">
        <f t="shared" si="224"/>
        <v>0.10799999999999965</v>
      </c>
      <c r="LE33" s="23">
        <f t="shared" si="225"/>
        <v>2.7999999999999581E-2</v>
      </c>
      <c r="LF33" s="23">
        <f t="shared" si="226"/>
        <v>0.13300000000000001</v>
      </c>
      <c r="LG33" s="23">
        <f t="shared" si="227"/>
        <v>2.2999999999999687E-2</v>
      </c>
      <c r="LH33" s="23">
        <f t="shared" si="228"/>
        <v>0.71591400000000016</v>
      </c>
      <c r="LI33" s="23">
        <f t="shared" si="229"/>
        <v>0.3730150000000001</v>
      </c>
      <c r="LJ33" s="23">
        <f t="shared" si="230"/>
        <v>0.10436699999999988</v>
      </c>
      <c r="LK33" s="23">
        <f t="shared" si="231"/>
        <v>0.32512700000000017</v>
      </c>
      <c r="LL33" s="23">
        <f t="shared" si="232"/>
        <v>0.2749950000000001</v>
      </c>
      <c r="LM33" s="23">
        <f t="shared" si="232"/>
        <v>5.4578999999999933E-2</v>
      </c>
    </row>
    <row r="34" spans="1:325">
      <c r="A34" s="1">
        <f t="shared" si="237"/>
        <v>32</v>
      </c>
      <c r="B34" s="2"/>
      <c r="C34" s="4">
        <v>14</v>
      </c>
      <c r="D34" s="4">
        <f t="shared" si="233"/>
        <v>1016</v>
      </c>
      <c r="E34" s="4" t="s">
        <v>163</v>
      </c>
      <c r="F34" s="4">
        <v>3</v>
      </c>
      <c r="G34" s="4" t="s">
        <v>13</v>
      </c>
      <c r="H34" s="4" t="s">
        <v>19</v>
      </c>
      <c r="I34" s="4"/>
      <c r="J34" s="5">
        <v>95.3</v>
      </c>
      <c r="K34" s="72"/>
      <c r="L34" s="103">
        <v>3.0270000000000001</v>
      </c>
      <c r="M34" s="7" t="s">
        <v>282</v>
      </c>
      <c r="N34" s="3" t="s">
        <v>227</v>
      </c>
      <c r="O34" s="6">
        <v>3.4409999999999998</v>
      </c>
      <c r="P34" s="6">
        <v>3.1560000000000001</v>
      </c>
      <c r="Q34" s="6">
        <v>3.5990000000000002</v>
      </c>
      <c r="R34" s="9"/>
      <c r="S34" s="6">
        <v>3.1579999999999999</v>
      </c>
      <c r="T34" s="9"/>
      <c r="U34" s="9"/>
      <c r="V34" s="9"/>
      <c r="W34" s="9"/>
      <c r="X34" s="9"/>
      <c r="Y34" s="6">
        <v>3.3140000000000001</v>
      </c>
      <c r="Z34" s="6">
        <v>3.3570000000000002</v>
      </c>
      <c r="AA34" s="6">
        <v>3.2930000000000001</v>
      </c>
      <c r="AB34" s="6">
        <v>3.1040000000000001</v>
      </c>
      <c r="AC34" s="6">
        <v>3.0979999999999999</v>
      </c>
      <c r="AD34" s="6">
        <v>2.774</v>
      </c>
      <c r="AE34" s="6">
        <f t="shared" si="238"/>
        <v>2.9359999999999999</v>
      </c>
      <c r="AF34" s="107">
        <v>2.5670000000000002</v>
      </c>
      <c r="AG34" s="107">
        <v>2.6320000000000001</v>
      </c>
      <c r="AH34" s="107">
        <v>2.6709999999999998</v>
      </c>
      <c r="AI34" s="107">
        <v>2.6709999999999998</v>
      </c>
      <c r="AJ34" s="64"/>
      <c r="AK34" s="107">
        <v>2.7290000000000001</v>
      </c>
      <c r="AL34" s="107">
        <v>2.742</v>
      </c>
      <c r="AM34" s="107">
        <v>2.9180000000000001</v>
      </c>
      <c r="AN34" s="107">
        <v>2.976</v>
      </c>
      <c r="AO34" s="107">
        <v>2.92</v>
      </c>
      <c r="AP34" s="107">
        <v>3.073</v>
      </c>
      <c r="AQ34" s="107">
        <v>3.0830000000000002</v>
      </c>
      <c r="AR34" s="107">
        <v>3.1059999999999999</v>
      </c>
      <c r="AS34" s="107">
        <v>2.9089999999999998</v>
      </c>
      <c r="AT34" s="107">
        <v>2.903</v>
      </c>
      <c r="AU34" s="64"/>
      <c r="AV34" s="107">
        <v>2.726</v>
      </c>
      <c r="AW34" s="107">
        <v>2.734</v>
      </c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107">
        <v>2.9159999999999999</v>
      </c>
      <c r="BO34" s="107">
        <v>2.7160000000000002</v>
      </c>
      <c r="BP34" s="107">
        <v>2.9049999999999998</v>
      </c>
      <c r="BQ34" s="91">
        <v>2.1253639999999998</v>
      </c>
      <c r="BR34" s="91">
        <v>2.4927779999999999</v>
      </c>
      <c r="BS34" s="91">
        <v>2.9830830000000002</v>
      </c>
      <c r="BT34" s="91">
        <v>2.540988</v>
      </c>
      <c r="BU34" s="91">
        <v>2.5928170000000001</v>
      </c>
      <c r="BV34" s="91">
        <v>2.877786</v>
      </c>
      <c r="BW34" s="109">
        <v>2.6779999999999999</v>
      </c>
      <c r="BX34" s="109">
        <v>2.7240000000000002</v>
      </c>
      <c r="BY34" s="109">
        <v>2.7690000000000001</v>
      </c>
      <c r="BZ34" s="109">
        <v>2.8069999999999999</v>
      </c>
      <c r="CA34" s="109">
        <v>2.65</v>
      </c>
      <c r="CB34" s="109">
        <v>2.8439999999999999</v>
      </c>
      <c r="CC34" s="109">
        <v>2.8620000000000001</v>
      </c>
      <c r="CD34" s="109">
        <v>3.06</v>
      </c>
      <c r="CE34" s="109">
        <v>3.0830000000000002</v>
      </c>
      <c r="CF34" s="109">
        <v>3.0179999999999998</v>
      </c>
      <c r="CG34" s="109">
        <v>3.16</v>
      </c>
      <c r="CH34" s="109">
        <v>3.17</v>
      </c>
      <c r="CI34" s="109">
        <v>3.198</v>
      </c>
      <c r="CJ34" s="109">
        <v>3.0139999999999998</v>
      </c>
      <c r="CK34" s="109">
        <v>3.0059999999999998</v>
      </c>
      <c r="CL34" s="109">
        <v>2.9990000000000001</v>
      </c>
      <c r="CM34" s="109">
        <v>2.8010000000000002</v>
      </c>
      <c r="CN34" s="109">
        <v>2.8580000000000001</v>
      </c>
      <c r="CO34" s="109">
        <v>3.1219999999999999</v>
      </c>
      <c r="CP34" s="109">
        <v>3.028</v>
      </c>
      <c r="CQ34" s="109">
        <v>3.1850000000000001</v>
      </c>
      <c r="CR34" s="109">
        <v>3.137</v>
      </c>
      <c r="CS34" s="109">
        <v>3.2050000000000001</v>
      </c>
      <c r="CT34" s="109">
        <v>3.121</v>
      </c>
      <c r="CU34" s="109">
        <v>3.157</v>
      </c>
      <c r="CV34" s="109">
        <v>2.976</v>
      </c>
      <c r="CW34" s="109">
        <v>2.9929999999999999</v>
      </c>
      <c r="CX34" s="109">
        <v>3.137</v>
      </c>
      <c r="CY34" s="109">
        <v>3.22</v>
      </c>
      <c r="CZ34" s="109">
        <v>3.24</v>
      </c>
      <c r="DA34" s="109">
        <v>3.2669999999999999</v>
      </c>
      <c r="DB34" s="109">
        <v>3.1829999999999998</v>
      </c>
      <c r="DC34" s="109">
        <v>3.1030000000000002</v>
      </c>
      <c r="DD34" s="109">
        <v>3.089</v>
      </c>
      <c r="DE34" s="109">
        <v>2.988</v>
      </c>
      <c r="DF34" s="109">
        <v>2.8210000000000002</v>
      </c>
      <c r="DG34" s="109">
        <v>2.988</v>
      </c>
      <c r="DH34" s="119">
        <v>2.2003089999999998</v>
      </c>
      <c r="DI34" s="119">
        <v>2.5882309999999999</v>
      </c>
      <c r="DJ34" s="119">
        <v>3.0747620000000002</v>
      </c>
      <c r="DK34" s="119">
        <v>2.6466349999999998</v>
      </c>
      <c r="DL34" s="119">
        <v>2.697514</v>
      </c>
      <c r="DM34" s="119">
        <v>3.0299969999999998</v>
      </c>
      <c r="DO34" s="23">
        <f t="shared" si="235"/>
        <v>0.4139999999999997</v>
      </c>
      <c r="DP34" s="23">
        <f t="shared" si="29"/>
        <v>0.129</v>
      </c>
      <c r="DQ34" s="23">
        <f t="shared" si="30"/>
        <v>0.57200000000000006</v>
      </c>
      <c r="DR34" s="23" t="str">
        <f t="shared" si="31"/>
        <v/>
      </c>
      <c r="DS34" s="23">
        <f t="shared" si="32"/>
        <v>0.13099999999999978</v>
      </c>
      <c r="DT34" s="23" t="str">
        <f t="shared" si="33"/>
        <v/>
      </c>
      <c r="DU34" s="23" t="str">
        <f t="shared" si="34"/>
        <v/>
      </c>
      <c r="DV34" s="23" t="str">
        <f t="shared" si="35"/>
        <v/>
      </c>
      <c r="DW34" s="23" t="str">
        <f t="shared" si="36"/>
        <v/>
      </c>
      <c r="DX34" s="23" t="str">
        <f t="shared" si="37"/>
        <v/>
      </c>
      <c r="DY34" s="23">
        <f t="shared" si="38"/>
        <v>0.28699999999999992</v>
      </c>
      <c r="DZ34" s="23">
        <f t="shared" si="39"/>
        <v>0.33000000000000007</v>
      </c>
      <c r="EA34" s="23">
        <f t="shared" si="40"/>
        <v>0.26600000000000001</v>
      </c>
      <c r="EB34" s="23">
        <f t="shared" si="41"/>
        <v>7.6999999999999957E-2</v>
      </c>
      <c r="EC34" s="23">
        <f t="shared" si="42"/>
        <v>7.099999999999973E-2</v>
      </c>
      <c r="ED34" s="23">
        <f t="shared" si="43"/>
        <v>-0.25300000000000011</v>
      </c>
      <c r="EE34" s="23">
        <f t="shared" si="44"/>
        <v>-9.1000000000000192E-2</v>
      </c>
      <c r="EF34" s="23">
        <f t="shared" si="45"/>
        <v>-0.45999999999999996</v>
      </c>
      <c r="EG34" s="23">
        <f t="shared" si="46"/>
        <v>-0.39500000000000002</v>
      </c>
      <c r="EH34" s="23">
        <f t="shared" si="47"/>
        <v>-0.35600000000000032</v>
      </c>
      <c r="EI34" s="23">
        <f t="shared" si="48"/>
        <v>-0.35600000000000032</v>
      </c>
      <c r="EJ34" s="23" t="str">
        <f t="shared" si="49"/>
        <v/>
      </c>
      <c r="EK34" s="23">
        <f t="shared" si="50"/>
        <v>-0.29800000000000004</v>
      </c>
      <c r="EL34" s="23">
        <f t="shared" si="51"/>
        <v>-0.28500000000000014</v>
      </c>
      <c r="EM34" s="23">
        <f t="shared" si="52"/>
        <v>-0.10899999999999999</v>
      </c>
      <c r="EN34" s="23">
        <f t="shared" si="53"/>
        <v>-5.1000000000000156E-2</v>
      </c>
      <c r="EO34" s="23">
        <f t="shared" si="54"/>
        <v>-0.10700000000000021</v>
      </c>
      <c r="EP34" s="23">
        <f t="shared" si="55"/>
        <v>4.5999999999999819E-2</v>
      </c>
      <c r="EQ34" s="23">
        <f t="shared" si="56"/>
        <v>5.600000000000005E-2</v>
      </c>
      <c r="ER34" s="23">
        <f t="shared" si="57"/>
        <v>7.8999999999999737E-2</v>
      </c>
      <c r="ES34" s="23">
        <f t="shared" si="58"/>
        <v>-0.11800000000000033</v>
      </c>
      <c r="ET34" s="23">
        <f t="shared" si="59"/>
        <v>-0.12400000000000011</v>
      </c>
      <c r="EU34" s="23" t="str">
        <f t="shared" si="60"/>
        <v/>
      </c>
      <c r="EV34" s="23">
        <f t="shared" si="61"/>
        <v>-0.30100000000000016</v>
      </c>
      <c r="EW34" s="23">
        <f t="shared" si="62"/>
        <v>-0.29300000000000015</v>
      </c>
      <c r="EX34" s="23" t="str">
        <f t="shared" si="63"/>
        <v/>
      </c>
      <c r="EY34" s="23" t="str">
        <f t="shared" si="64"/>
        <v/>
      </c>
      <c r="EZ34" s="23" t="str">
        <f t="shared" si="65"/>
        <v/>
      </c>
      <c r="FA34" s="23" t="str">
        <f t="shared" si="66"/>
        <v/>
      </c>
      <c r="FB34" s="23" t="str">
        <f t="shared" si="67"/>
        <v/>
      </c>
      <c r="FC34" s="23" t="str">
        <f t="shared" si="68"/>
        <v/>
      </c>
      <c r="FD34" s="23" t="str">
        <f t="shared" si="69"/>
        <v/>
      </c>
      <c r="FE34" s="23" t="str">
        <f t="shared" si="70"/>
        <v/>
      </c>
      <c r="FF34" s="23" t="str">
        <f t="shared" si="71"/>
        <v/>
      </c>
      <c r="FG34" s="23" t="str">
        <f t="shared" si="72"/>
        <v/>
      </c>
      <c r="FH34" s="23" t="str">
        <f t="shared" si="73"/>
        <v/>
      </c>
      <c r="FI34" s="23" t="str">
        <f t="shared" si="74"/>
        <v/>
      </c>
      <c r="FJ34" s="23" t="str">
        <f t="shared" si="75"/>
        <v/>
      </c>
      <c r="FK34" s="23" t="str">
        <f t="shared" si="76"/>
        <v/>
      </c>
      <c r="FL34" s="23" t="str">
        <f t="shared" si="77"/>
        <v/>
      </c>
      <c r="FM34" s="23" t="str">
        <f t="shared" si="78"/>
        <v/>
      </c>
      <c r="FN34" s="23">
        <f t="shared" si="79"/>
        <v>-0.11100000000000021</v>
      </c>
      <c r="FO34" s="23">
        <f t="shared" si="80"/>
        <v>-0.31099999999999994</v>
      </c>
      <c r="FP34" s="23">
        <f t="shared" si="81"/>
        <v>-0.12200000000000033</v>
      </c>
      <c r="FQ34" s="23">
        <f t="shared" si="82"/>
        <v>-0.90163600000000033</v>
      </c>
      <c r="FR34" s="23">
        <f t="shared" si="83"/>
        <v>-0.5342220000000002</v>
      </c>
      <c r="FS34" s="23">
        <f t="shared" si="84"/>
        <v>-4.3916999999999984E-2</v>
      </c>
      <c r="FT34" s="23">
        <f t="shared" si="85"/>
        <v>-0.48601200000000011</v>
      </c>
      <c r="FU34" s="23">
        <f t="shared" si="86"/>
        <v>-0.43418299999999999</v>
      </c>
      <c r="FV34" s="23">
        <f t="shared" si="87"/>
        <v>-0.14921400000000018</v>
      </c>
      <c r="FW34" s="23">
        <f t="shared" si="88"/>
        <v>-0.3490000000000002</v>
      </c>
      <c r="FX34" s="23">
        <f t="shared" si="89"/>
        <v>-0.30299999999999994</v>
      </c>
      <c r="FY34" s="23">
        <f t="shared" si="90"/>
        <v>-0.25800000000000001</v>
      </c>
      <c r="FZ34" s="23">
        <f t="shared" si="91"/>
        <v>-0.2200000000000002</v>
      </c>
      <c r="GA34" s="23">
        <f t="shared" si="92"/>
        <v>-0.37700000000000022</v>
      </c>
      <c r="GB34" s="23">
        <f t="shared" si="93"/>
        <v>-0.18300000000000027</v>
      </c>
      <c r="GC34" s="23">
        <f t="shared" si="94"/>
        <v>-0.16500000000000004</v>
      </c>
      <c r="GD34" s="23">
        <f t="shared" si="95"/>
        <v>3.2999999999999918E-2</v>
      </c>
      <c r="GE34" s="23">
        <f t="shared" si="96"/>
        <v>5.600000000000005E-2</v>
      </c>
      <c r="GF34" s="23">
        <f t="shared" si="97"/>
        <v>-9.0000000000003411E-3</v>
      </c>
      <c r="GG34" s="23">
        <f t="shared" si="98"/>
        <v>0.13300000000000001</v>
      </c>
      <c r="GH34" s="23">
        <f t="shared" si="99"/>
        <v>0.14299999999999979</v>
      </c>
      <c r="GI34" s="23">
        <f t="shared" si="100"/>
        <v>0.17099999999999982</v>
      </c>
      <c r="GJ34" s="23">
        <f t="shared" si="101"/>
        <v>-1.3000000000000345E-2</v>
      </c>
      <c r="GK34" s="23">
        <f t="shared" si="102"/>
        <v>-2.1000000000000352E-2</v>
      </c>
      <c r="GL34" s="23">
        <f t="shared" si="103"/>
        <v>-2.8000000000000025E-2</v>
      </c>
      <c r="GM34" s="23">
        <f t="shared" si="104"/>
        <v>-0.22599999999999998</v>
      </c>
      <c r="GN34" s="23">
        <f t="shared" si="105"/>
        <v>-0.16900000000000004</v>
      </c>
      <c r="GO34" s="23">
        <f t="shared" si="106"/>
        <v>9.4999999999999751E-2</v>
      </c>
      <c r="GP34" s="23">
        <f t="shared" si="107"/>
        <v>9.9999999999988987E-4</v>
      </c>
      <c r="GQ34" s="23">
        <f t="shared" si="108"/>
        <v>0.15799999999999992</v>
      </c>
      <c r="GR34" s="23">
        <f t="shared" si="109"/>
        <v>0.10999999999999988</v>
      </c>
      <c r="GS34" s="23">
        <f t="shared" si="110"/>
        <v>0.17799999999999994</v>
      </c>
      <c r="GT34" s="23">
        <f t="shared" si="111"/>
        <v>9.3999999999999861E-2</v>
      </c>
      <c r="GU34" s="23">
        <f t="shared" si="112"/>
        <v>0.12999999999999989</v>
      </c>
      <c r="GV34" s="23">
        <f t="shared" si="113"/>
        <v>-5.1000000000000156E-2</v>
      </c>
      <c r="GW34" s="23">
        <f t="shared" si="114"/>
        <v>-3.4000000000000252E-2</v>
      </c>
      <c r="GX34" s="23">
        <f t="shared" si="115"/>
        <v>0.10999999999999988</v>
      </c>
      <c r="GY34" s="23">
        <f t="shared" si="116"/>
        <v>0.19300000000000006</v>
      </c>
      <c r="GZ34" s="23">
        <f t="shared" si="117"/>
        <v>0.21300000000000008</v>
      </c>
      <c r="HA34" s="23">
        <f t="shared" si="118"/>
        <v>0.23999999999999977</v>
      </c>
      <c r="HB34" s="23">
        <f t="shared" si="119"/>
        <v>0.15599999999999969</v>
      </c>
      <c r="HC34" s="23">
        <f t="shared" si="120"/>
        <v>7.6000000000000068E-2</v>
      </c>
      <c r="HD34" s="23">
        <f t="shared" si="121"/>
        <v>6.1999999999999833E-2</v>
      </c>
      <c r="HE34" s="23">
        <f t="shared" si="122"/>
        <v>-3.9000000000000146E-2</v>
      </c>
      <c r="HF34" s="23">
        <f t="shared" si="123"/>
        <v>-0.20599999999999996</v>
      </c>
      <c r="HG34" s="23">
        <f t="shared" si="124"/>
        <v>-3.9000000000000146E-2</v>
      </c>
      <c r="HH34" s="23">
        <f t="shared" si="125"/>
        <v>-0.82669100000000029</v>
      </c>
      <c r="HI34" s="23">
        <f t="shared" si="126"/>
        <v>-0.43876900000000019</v>
      </c>
      <c r="HJ34" s="23">
        <f t="shared" si="127"/>
        <v>4.7762000000000082E-2</v>
      </c>
      <c r="HK34" s="23">
        <f t="shared" si="128"/>
        <v>-0.38036500000000029</v>
      </c>
      <c r="HL34" s="23">
        <f t="shared" si="129"/>
        <v>-0.32948600000000017</v>
      </c>
      <c r="HM34" s="23">
        <f t="shared" si="130"/>
        <v>2.9969999999996944E-3</v>
      </c>
      <c r="HO34" s="23">
        <f t="shared" si="131"/>
        <v>0.4139999999999997</v>
      </c>
      <c r="HP34" s="23">
        <f t="shared" si="132"/>
        <v>0.129</v>
      </c>
      <c r="HQ34" s="23">
        <f t="shared" si="133"/>
        <v>0.57200000000000006</v>
      </c>
      <c r="HR34" s="23" t="str">
        <f t="shared" si="134"/>
        <v/>
      </c>
      <c r="HS34" s="23">
        <f t="shared" si="135"/>
        <v>0.13099999999999978</v>
      </c>
      <c r="HT34" s="23" t="str">
        <f t="shared" si="136"/>
        <v/>
      </c>
      <c r="HU34" s="23" t="str">
        <f t="shared" si="137"/>
        <v/>
      </c>
      <c r="HV34" s="23" t="str">
        <f t="shared" si="138"/>
        <v/>
      </c>
      <c r="HW34" s="23" t="str">
        <f t="shared" si="139"/>
        <v/>
      </c>
      <c r="HX34" s="23" t="str">
        <f t="shared" si="140"/>
        <v/>
      </c>
      <c r="HY34" s="23">
        <f t="shared" si="141"/>
        <v>0.28699999999999992</v>
      </c>
      <c r="HZ34" s="23">
        <f t="shared" si="142"/>
        <v>0.33000000000000007</v>
      </c>
      <c r="IA34" s="23">
        <f t="shared" si="143"/>
        <v>0.26600000000000001</v>
      </c>
      <c r="IB34" s="23">
        <f t="shared" si="144"/>
        <v>7.6999999999999957E-2</v>
      </c>
      <c r="IC34" s="23">
        <f t="shared" si="145"/>
        <v>7.099999999999973E-2</v>
      </c>
      <c r="ID34" s="23">
        <f t="shared" si="146"/>
        <v>0.25300000000000011</v>
      </c>
      <c r="IE34" s="23">
        <f t="shared" si="147"/>
        <v>9.1000000000000192E-2</v>
      </c>
      <c r="IF34" s="23">
        <f t="shared" si="148"/>
        <v>0.45999999999999996</v>
      </c>
      <c r="IG34" s="23">
        <f t="shared" si="149"/>
        <v>0.39500000000000002</v>
      </c>
      <c r="IH34" s="23">
        <f t="shared" si="150"/>
        <v>0.35600000000000032</v>
      </c>
      <c r="II34" s="23">
        <f t="shared" si="151"/>
        <v>0.35600000000000032</v>
      </c>
      <c r="IJ34" s="23" t="str">
        <f t="shared" si="152"/>
        <v/>
      </c>
      <c r="IK34" s="23">
        <f t="shared" si="153"/>
        <v>0.29800000000000004</v>
      </c>
      <c r="IL34" s="23">
        <f t="shared" si="154"/>
        <v>0.28500000000000014</v>
      </c>
      <c r="IM34" s="23">
        <f t="shared" si="155"/>
        <v>0.10899999999999999</v>
      </c>
      <c r="IN34" s="23">
        <f t="shared" si="156"/>
        <v>5.1000000000000156E-2</v>
      </c>
      <c r="IO34" s="23">
        <f t="shared" si="157"/>
        <v>0.10700000000000021</v>
      </c>
      <c r="IP34" s="23">
        <f t="shared" si="158"/>
        <v>4.5999999999999819E-2</v>
      </c>
      <c r="IQ34" s="23">
        <f t="shared" si="159"/>
        <v>5.600000000000005E-2</v>
      </c>
      <c r="IR34" s="23">
        <f t="shared" si="160"/>
        <v>7.8999999999999737E-2</v>
      </c>
      <c r="IS34" s="23">
        <f t="shared" si="161"/>
        <v>0.11800000000000033</v>
      </c>
      <c r="IT34" s="23">
        <f t="shared" si="162"/>
        <v>0.12400000000000011</v>
      </c>
      <c r="IU34" s="23" t="str">
        <f t="shared" si="163"/>
        <v/>
      </c>
      <c r="IV34" s="23">
        <f t="shared" si="164"/>
        <v>0.30100000000000016</v>
      </c>
      <c r="IW34" s="23">
        <f t="shared" si="165"/>
        <v>0.29300000000000015</v>
      </c>
      <c r="IX34" s="23" t="str">
        <f t="shared" si="166"/>
        <v/>
      </c>
      <c r="IY34" s="23" t="str">
        <f t="shared" si="167"/>
        <v/>
      </c>
      <c r="IZ34" s="23" t="str">
        <f t="shared" si="168"/>
        <v/>
      </c>
      <c r="JA34" s="23" t="str">
        <f t="shared" si="169"/>
        <v/>
      </c>
      <c r="JB34" s="23" t="str">
        <f t="shared" si="170"/>
        <v/>
      </c>
      <c r="JC34" s="23" t="str">
        <f t="shared" si="171"/>
        <v/>
      </c>
      <c r="JD34" s="23" t="str">
        <f t="shared" si="172"/>
        <v/>
      </c>
      <c r="JE34" s="23" t="str">
        <f t="shared" si="173"/>
        <v/>
      </c>
      <c r="JF34" s="23" t="str">
        <f t="shared" si="174"/>
        <v/>
      </c>
      <c r="JG34" s="23" t="str">
        <f t="shared" si="175"/>
        <v/>
      </c>
      <c r="JH34" s="23" t="str">
        <f t="shared" si="176"/>
        <v/>
      </c>
      <c r="JI34" s="23" t="str">
        <f t="shared" si="177"/>
        <v/>
      </c>
      <c r="JJ34" s="23" t="str">
        <f t="shared" si="178"/>
        <v/>
      </c>
      <c r="JK34" s="23" t="str">
        <f t="shared" si="179"/>
        <v/>
      </c>
      <c r="JL34" s="23" t="str">
        <f t="shared" si="180"/>
        <v/>
      </c>
      <c r="JM34" s="23" t="str">
        <f t="shared" si="181"/>
        <v/>
      </c>
      <c r="JN34" s="23">
        <f t="shared" si="182"/>
        <v>0.11100000000000021</v>
      </c>
      <c r="JO34" s="23">
        <f t="shared" si="183"/>
        <v>0.31099999999999994</v>
      </c>
      <c r="JP34" s="23">
        <f t="shared" si="184"/>
        <v>0.12200000000000033</v>
      </c>
      <c r="JQ34" s="23">
        <f t="shared" si="185"/>
        <v>0.90163600000000033</v>
      </c>
      <c r="JR34" s="23">
        <f t="shared" si="186"/>
        <v>0.5342220000000002</v>
      </c>
      <c r="JS34" s="23">
        <f t="shared" si="187"/>
        <v>4.3916999999999984E-2</v>
      </c>
      <c r="JT34" s="23">
        <f t="shared" si="188"/>
        <v>0.48601200000000011</v>
      </c>
      <c r="JU34" s="23">
        <f t="shared" si="189"/>
        <v>0.43418299999999999</v>
      </c>
      <c r="JV34" s="23">
        <f t="shared" si="190"/>
        <v>0.14921400000000018</v>
      </c>
      <c r="JW34" s="23">
        <f t="shared" si="191"/>
        <v>0.3490000000000002</v>
      </c>
      <c r="JX34" s="23">
        <f t="shared" si="192"/>
        <v>0.30299999999999994</v>
      </c>
      <c r="JY34" s="23">
        <f t="shared" si="193"/>
        <v>0.25800000000000001</v>
      </c>
      <c r="JZ34" s="23">
        <f t="shared" si="194"/>
        <v>0.2200000000000002</v>
      </c>
      <c r="KA34" s="23">
        <f t="shared" si="195"/>
        <v>0.37700000000000022</v>
      </c>
      <c r="KB34" s="23">
        <f t="shared" si="196"/>
        <v>0.18300000000000027</v>
      </c>
      <c r="KC34" s="23">
        <f t="shared" si="197"/>
        <v>0.16500000000000004</v>
      </c>
      <c r="KD34" s="23">
        <f t="shared" si="198"/>
        <v>3.2999999999999918E-2</v>
      </c>
      <c r="KE34" s="23">
        <f t="shared" si="199"/>
        <v>5.600000000000005E-2</v>
      </c>
      <c r="KF34" s="23">
        <f t="shared" si="200"/>
        <v>9.0000000000003411E-3</v>
      </c>
      <c r="KG34" s="23">
        <f t="shared" si="201"/>
        <v>0.13300000000000001</v>
      </c>
      <c r="KH34" s="23">
        <f t="shared" si="202"/>
        <v>0.14299999999999979</v>
      </c>
      <c r="KI34" s="23">
        <f t="shared" si="203"/>
        <v>0.17099999999999982</v>
      </c>
      <c r="KJ34" s="23">
        <f t="shared" si="204"/>
        <v>1.3000000000000345E-2</v>
      </c>
      <c r="KK34" s="23">
        <f t="shared" si="205"/>
        <v>2.1000000000000352E-2</v>
      </c>
      <c r="KL34" s="23">
        <f t="shared" si="206"/>
        <v>2.8000000000000025E-2</v>
      </c>
      <c r="KM34" s="23">
        <f t="shared" si="207"/>
        <v>0.22599999999999998</v>
      </c>
      <c r="KN34" s="23">
        <f t="shared" si="208"/>
        <v>0.16900000000000004</v>
      </c>
      <c r="KO34" s="23">
        <f t="shared" si="209"/>
        <v>9.4999999999999751E-2</v>
      </c>
      <c r="KP34" s="23">
        <f t="shared" si="210"/>
        <v>9.9999999999988987E-4</v>
      </c>
      <c r="KQ34" s="23">
        <f t="shared" si="211"/>
        <v>0.15799999999999992</v>
      </c>
      <c r="KR34" s="23">
        <f t="shared" si="212"/>
        <v>0.10999999999999988</v>
      </c>
      <c r="KS34" s="23">
        <f t="shared" si="213"/>
        <v>0.17799999999999994</v>
      </c>
      <c r="KT34" s="23">
        <f t="shared" si="214"/>
        <v>9.3999999999999861E-2</v>
      </c>
      <c r="KU34" s="23">
        <f t="shared" si="215"/>
        <v>0.12999999999999989</v>
      </c>
      <c r="KV34" s="23">
        <f t="shared" si="216"/>
        <v>5.1000000000000156E-2</v>
      </c>
      <c r="KW34" s="23">
        <f t="shared" si="217"/>
        <v>3.4000000000000252E-2</v>
      </c>
      <c r="KX34" s="23">
        <f t="shared" si="218"/>
        <v>0.10999999999999988</v>
      </c>
      <c r="KY34" s="23">
        <f t="shared" si="219"/>
        <v>0.19300000000000006</v>
      </c>
      <c r="KZ34" s="23">
        <f t="shared" si="220"/>
        <v>0.21300000000000008</v>
      </c>
      <c r="LA34" s="23">
        <f t="shared" si="221"/>
        <v>0.23999999999999977</v>
      </c>
      <c r="LB34" s="23">
        <f t="shared" si="222"/>
        <v>0.15599999999999969</v>
      </c>
      <c r="LC34" s="23">
        <f t="shared" si="223"/>
        <v>7.6000000000000068E-2</v>
      </c>
      <c r="LD34" s="23">
        <f t="shared" si="224"/>
        <v>6.1999999999999833E-2</v>
      </c>
      <c r="LE34" s="23">
        <f t="shared" si="225"/>
        <v>3.9000000000000146E-2</v>
      </c>
      <c r="LF34" s="23">
        <f t="shared" si="226"/>
        <v>0.20599999999999996</v>
      </c>
      <c r="LG34" s="23">
        <f t="shared" si="227"/>
        <v>3.9000000000000146E-2</v>
      </c>
      <c r="LH34" s="23">
        <f t="shared" si="228"/>
        <v>0.82669100000000029</v>
      </c>
      <c r="LI34" s="23">
        <f t="shared" si="229"/>
        <v>0.43876900000000019</v>
      </c>
      <c r="LJ34" s="23">
        <f t="shared" si="230"/>
        <v>4.7762000000000082E-2</v>
      </c>
      <c r="LK34" s="23">
        <f t="shared" si="231"/>
        <v>0.38036500000000029</v>
      </c>
      <c r="LL34" s="23">
        <f t="shared" si="232"/>
        <v>0.32948600000000017</v>
      </c>
      <c r="LM34" s="23">
        <f t="shared" si="232"/>
        <v>2.9969999999996944E-3</v>
      </c>
    </row>
    <row r="35" spans="1:325">
      <c r="A35" s="1">
        <f t="shared" si="237"/>
        <v>33</v>
      </c>
      <c r="B35" s="2"/>
      <c r="C35" s="4">
        <v>14</v>
      </c>
      <c r="D35" s="4">
        <f t="shared" si="233"/>
        <v>1016</v>
      </c>
      <c r="E35" s="4" t="s">
        <v>149</v>
      </c>
      <c r="F35" s="4">
        <v>3</v>
      </c>
      <c r="G35" s="4" t="s">
        <v>13</v>
      </c>
      <c r="H35" s="4" t="s">
        <v>14</v>
      </c>
      <c r="I35" s="4"/>
      <c r="J35" s="5">
        <v>96.8</v>
      </c>
      <c r="K35" s="72"/>
      <c r="L35" s="103">
        <v>3.4350000000000001</v>
      </c>
      <c r="M35" s="7" t="s">
        <v>282</v>
      </c>
      <c r="N35" s="3" t="s">
        <v>227</v>
      </c>
      <c r="O35" s="6">
        <v>3.7120000000000002</v>
      </c>
      <c r="P35" s="6">
        <v>3.3860000000000001</v>
      </c>
      <c r="Q35" s="6">
        <v>3.8679999999999999</v>
      </c>
      <c r="R35" s="9"/>
      <c r="S35" s="6">
        <v>3.496</v>
      </c>
      <c r="T35" s="9"/>
      <c r="U35" s="9"/>
      <c r="V35" s="9"/>
      <c r="W35" s="9"/>
      <c r="X35" s="9"/>
      <c r="Y35" s="6">
        <v>3.7690000000000001</v>
      </c>
      <c r="Z35" s="6">
        <v>3.7749999999999999</v>
      </c>
      <c r="AA35" s="6">
        <v>3.6469999999999998</v>
      </c>
      <c r="AB35" s="6">
        <v>3.556</v>
      </c>
      <c r="AC35" s="6">
        <v>3.3690000000000002</v>
      </c>
      <c r="AD35" s="6">
        <v>3.3260000000000001</v>
      </c>
      <c r="AE35" s="6">
        <f t="shared" si="238"/>
        <v>3.3475000000000001</v>
      </c>
      <c r="AF35" s="107">
        <v>2.931</v>
      </c>
      <c r="AG35" s="107">
        <v>2.988</v>
      </c>
      <c r="AH35" s="107">
        <v>3.0219999999999998</v>
      </c>
      <c r="AI35" s="107">
        <v>3.012</v>
      </c>
      <c r="AJ35" s="64"/>
      <c r="AK35" s="107">
        <v>3.1280000000000001</v>
      </c>
      <c r="AL35" s="107">
        <v>3.1509999999999998</v>
      </c>
      <c r="AM35" s="107">
        <v>3.323</v>
      </c>
      <c r="AN35" s="107">
        <v>3.1629999999999998</v>
      </c>
      <c r="AO35" s="107">
        <v>3.1520000000000001</v>
      </c>
      <c r="AP35" s="107">
        <v>3.2290000000000001</v>
      </c>
      <c r="AQ35" s="107">
        <v>3.1880000000000002</v>
      </c>
      <c r="AR35" s="107">
        <v>3.3889999999999998</v>
      </c>
      <c r="AS35" s="107">
        <v>3.2349999999999999</v>
      </c>
      <c r="AT35" s="107">
        <v>3.2120000000000002</v>
      </c>
      <c r="AU35" s="64"/>
      <c r="AV35" s="107">
        <v>2.8940000000000001</v>
      </c>
      <c r="AW35" s="107">
        <v>3.0760000000000001</v>
      </c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107">
        <v>3.327</v>
      </c>
      <c r="BO35" s="107">
        <v>3.1190000000000002</v>
      </c>
      <c r="BP35" s="107">
        <v>3.3410000000000002</v>
      </c>
      <c r="BQ35" s="91">
        <v>2.6497679999999999</v>
      </c>
      <c r="BR35" s="91">
        <v>2.977776</v>
      </c>
      <c r="BS35" s="91">
        <v>3.9214980000000002</v>
      </c>
      <c r="BT35" s="91">
        <v>2.9999009999999999</v>
      </c>
      <c r="BU35" s="91">
        <v>3.0747460000000002</v>
      </c>
      <c r="BV35" s="91">
        <v>3.7275969999999998</v>
      </c>
      <c r="BW35" s="109">
        <v>3.008</v>
      </c>
      <c r="BX35" s="109">
        <v>3.04</v>
      </c>
      <c r="BY35" s="109">
        <v>3.085</v>
      </c>
      <c r="BZ35" s="109">
        <v>3.089</v>
      </c>
      <c r="CA35" s="109">
        <v>3.0939999999999999</v>
      </c>
      <c r="CB35" s="109">
        <v>3.16</v>
      </c>
      <c r="CC35" s="109">
        <v>3.1829999999999998</v>
      </c>
      <c r="CD35" s="109">
        <v>3.4060000000000001</v>
      </c>
      <c r="CE35" s="109">
        <v>3.22</v>
      </c>
      <c r="CF35" s="109">
        <v>3.19</v>
      </c>
      <c r="CG35" s="109">
        <v>3.2959999999999998</v>
      </c>
      <c r="CH35" s="109">
        <v>3.242</v>
      </c>
      <c r="CI35" s="109">
        <v>3.4430000000000001</v>
      </c>
      <c r="CJ35" s="109">
        <v>3.28</v>
      </c>
      <c r="CK35" s="109">
        <v>3.2559999999999998</v>
      </c>
      <c r="CL35" s="109">
        <v>3.2320000000000002</v>
      </c>
      <c r="CM35" s="109">
        <v>2.9460000000000002</v>
      </c>
      <c r="CN35" s="109">
        <v>3.149</v>
      </c>
      <c r="CO35" s="109">
        <v>3.4740000000000002</v>
      </c>
      <c r="CP35" s="109">
        <v>3.2130000000000001</v>
      </c>
      <c r="CQ35" s="109">
        <v>3.411</v>
      </c>
      <c r="CR35" s="109">
        <v>3.3069999999999999</v>
      </c>
      <c r="CS35" s="109">
        <v>3.38</v>
      </c>
      <c r="CT35" s="109">
        <v>3.2320000000000002</v>
      </c>
      <c r="CU35" s="109">
        <v>3.0870000000000002</v>
      </c>
      <c r="CV35" s="109">
        <v>3.2669999999999999</v>
      </c>
      <c r="CW35" s="109">
        <v>3.2869999999999999</v>
      </c>
      <c r="CX35" s="109">
        <v>3.4260000000000002</v>
      </c>
      <c r="CY35" s="109">
        <v>3.4260000000000002</v>
      </c>
      <c r="CZ35" s="109">
        <v>3.4329999999999998</v>
      </c>
      <c r="DA35" s="109">
        <v>3.4929999999999999</v>
      </c>
      <c r="DB35" s="109">
        <v>3.2370000000000001</v>
      </c>
      <c r="DC35" s="109">
        <v>3.4</v>
      </c>
      <c r="DD35" s="109">
        <v>3.399</v>
      </c>
      <c r="DE35" s="109">
        <v>3.3650000000000002</v>
      </c>
      <c r="DF35" s="109">
        <v>3.18</v>
      </c>
      <c r="DG35" s="109">
        <v>3.39</v>
      </c>
      <c r="DH35" s="119">
        <v>2.6951269999999998</v>
      </c>
      <c r="DI35" s="119">
        <v>3.0305559999999998</v>
      </c>
      <c r="DJ35" s="119">
        <v>3.9694609999999999</v>
      </c>
      <c r="DK35" s="119">
        <v>3.058694</v>
      </c>
      <c r="DL35" s="119">
        <v>3.1316440000000001</v>
      </c>
      <c r="DM35" s="119">
        <v>3.827534</v>
      </c>
      <c r="DO35" s="23">
        <f t="shared" ref="DO35:DO82" si="239">IF((O35&lt;&gt;"")*AND($L35&lt;&gt;""),O35-$L35,"")</f>
        <v>0.27700000000000014</v>
      </c>
      <c r="DP35" s="23">
        <f t="shared" ref="DP35:DP82" si="240">IF((P35&lt;&gt;"")*AND($L35&lt;&gt;""),P35-$L35,"")</f>
        <v>-4.8999999999999932E-2</v>
      </c>
      <c r="DQ35" s="23">
        <f t="shared" ref="DQ35:DQ82" si="241">IF((Q35&lt;&gt;"")*AND($L35&lt;&gt;""),Q35-$L35,"")</f>
        <v>0.43299999999999983</v>
      </c>
      <c r="DR35" s="23" t="str">
        <f t="shared" ref="DR35:DR82" si="242">IF((R35&lt;&gt;"")*AND($L35&lt;&gt;""),R35-$L35,"")</f>
        <v/>
      </c>
      <c r="DS35" s="23">
        <f t="shared" ref="DS35:DS82" si="243">IF((S35&lt;&gt;"")*AND($L35&lt;&gt;""),S35-$L35,"")</f>
        <v>6.0999999999999943E-2</v>
      </c>
      <c r="DT35" s="23" t="str">
        <f t="shared" ref="DT35:DT82" si="244">IF((T35&lt;&gt;"")*AND($L35&lt;&gt;""),T35-$L35,"")</f>
        <v/>
      </c>
      <c r="DU35" s="23" t="str">
        <f t="shared" ref="DU35:DU82" si="245">IF((U35&lt;&gt;"")*AND($L35&lt;&gt;""),U35-$L35,"")</f>
        <v/>
      </c>
      <c r="DV35" s="23" t="str">
        <f t="shared" ref="DV35:DV82" si="246">IF((V35&lt;&gt;"")*AND($L35&lt;&gt;""),V35-$L35,"")</f>
        <v/>
      </c>
      <c r="DW35" s="23" t="str">
        <f t="shared" ref="DW35:DW82" si="247">IF((W35&lt;&gt;"")*AND($L35&lt;&gt;""),W35-$L35,"")</f>
        <v/>
      </c>
      <c r="DX35" s="23" t="str">
        <f t="shared" ref="DX35:DX82" si="248">IF((X35&lt;&gt;"")*AND($L35&lt;&gt;""),X35-$L35,"")</f>
        <v/>
      </c>
      <c r="DY35" s="23">
        <f t="shared" ref="DY35:DY82" si="249">IF((Y35&lt;&gt;"")*AND($L35&lt;&gt;""),Y35-$L35,"")</f>
        <v>0.33400000000000007</v>
      </c>
      <c r="DZ35" s="23">
        <f t="shared" ref="DZ35:DZ82" si="250">IF((Z35&lt;&gt;"")*AND($L35&lt;&gt;""),Z35-$L35,"")</f>
        <v>0.33999999999999986</v>
      </c>
      <c r="EA35" s="23">
        <f t="shared" ref="EA35:EA82" si="251">IF((AA35&lt;&gt;"")*AND($L35&lt;&gt;""),AA35-$L35,"")</f>
        <v>0.21199999999999974</v>
      </c>
      <c r="EB35" s="23">
        <f t="shared" ref="EB35:EB82" si="252">IF((AB35&lt;&gt;"")*AND($L35&lt;&gt;""),AB35-$L35,"")</f>
        <v>0.121</v>
      </c>
      <c r="EC35" s="23">
        <f t="shared" ref="EC35:EC82" si="253">IF((AC35&lt;&gt;"")*AND($L35&lt;&gt;""),AC35-$L35,"")</f>
        <v>-6.5999999999999837E-2</v>
      </c>
      <c r="ED35" s="23">
        <f t="shared" ref="ED35:ED82" si="254">IF((AD35&lt;&gt;"")*AND($L35&lt;&gt;""),AD35-$L35,"")</f>
        <v>-0.10899999999999999</v>
      </c>
      <c r="EE35" s="23">
        <f t="shared" ref="EE35:EE82" si="255">IF((AE35&lt;&gt;"")*AND($L35&lt;&gt;""),AE35-$L35,"")</f>
        <v>-8.7499999999999911E-2</v>
      </c>
      <c r="EF35" s="23">
        <f t="shared" ref="EF35:EF82" si="256">IF((AF35&lt;&gt;"")*AND($L35&lt;&gt;""),AF35-$L35,"")</f>
        <v>-0.504</v>
      </c>
      <c r="EG35" s="23">
        <f t="shared" ref="EG35:EG82" si="257">IF((AG35&lt;&gt;"")*AND($L35&lt;&gt;""),AG35-$L35,"")</f>
        <v>-0.44700000000000006</v>
      </c>
      <c r="EH35" s="23">
        <f t="shared" ref="EH35:EH82" si="258">IF((AH35&lt;&gt;"")*AND($L35&lt;&gt;""),AH35-$L35,"")</f>
        <v>-0.41300000000000026</v>
      </c>
      <c r="EI35" s="23">
        <f t="shared" ref="EI35:EI82" si="259">IF((AI35&lt;&gt;"")*AND($L35&lt;&gt;""),AI35-$L35,"")</f>
        <v>-0.42300000000000004</v>
      </c>
      <c r="EJ35" s="23" t="str">
        <f t="shared" ref="EJ35:EJ82" si="260">IF((AJ35&lt;&gt;"")*AND($L35&lt;&gt;""),AJ35-$L35,"")</f>
        <v/>
      </c>
      <c r="EK35" s="23">
        <f t="shared" ref="EK35:EK82" si="261">IF((AK35&lt;&gt;"")*AND($L35&lt;&gt;""),AK35-$L35,"")</f>
        <v>-0.30699999999999994</v>
      </c>
      <c r="EL35" s="23">
        <f t="shared" ref="EL35:EL82" si="262">IF((AL35&lt;&gt;"")*AND($L35&lt;&gt;""),AL35-$L35,"")</f>
        <v>-0.28400000000000025</v>
      </c>
      <c r="EM35" s="23">
        <f t="shared" ref="EM35:EM82" si="263">IF((AM35&lt;&gt;"")*AND($L35&lt;&gt;""),AM35-$L35,"")</f>
        <v>-0.1120000000000001</v>
      </c>
      <c r="EN35" s="23">
        <f t="shared" ref="EN35:EN82" si="264">IF((AN35&lt;&gt;"")*AND($L35&lt;&gt;""),AN35-$L35,"")</f>
        <v>-0.27200000000000024</v>
      </c>
      <c r="EO35" s="23">
        <f t="shared" ref="EO35:EO82" si="265">IF((AO35&lt;&gt;"")*AND($L35&lt;&gt;""),AO35-$L35,"")</f>
        <v>-0.28299999999999992</v>
      </c>
      <c r="EP35" s="23">
        <f t="shared" ref="EP35:EP82" si="266">IF((AP35&lt;&gt;"")*AND($L35&lt;&gt;""),AP35-$L35,"")</f>
        <v>-0.20599999999999996</v>
      </c>
      <c r="EQ35" s="23">
        <f t="shared" ref="EQ35:EQ82" si="267">IF((AQ35&lt;&gt;"")*AND($L35&lt;&gt;""),AQ35-$L35,"")</f>
        <v>-0.24699999999999989</v>
      </c>
      <c r="ER35" s="23">
        <f t="shared" ref="ER35:ER82" si="268">IF((AR35&lt;&gt;"")*AND($L35&lt;&gt;""),AR35-$L35,"")</f>
        <v>-4.6000000000000263E-2</v>
      </c>
      <c r="ES35" s="23">
        <f t="shared" si="58"/>
        <v>-0.20000000000000018</v>
      </c>
      <c r="ET35" s="23">
        <f t="shared" si="59"/>
        <v>-0.22299999999999986</v>
      </c>
      <c r="EU35" s="23" t="str">
        <f t="shared" si="60"/>
        <v/>
      </c>
      <c r="EV35" s="23">
        <f t="shared" si="61"/>
        <v>-0.54099999999999993</v>
      </c>
      <c r="EW35" s="23">
        <f t="shared" si="62"/>
        <v>-0.35899999999999999</v>
      </c>
      <c r="EX35" s="23" t="str">
        <f t="shared" si="63"/>
        <v/>
      </c>
      <c r="EY35" s="23" t="str">
        <f t="shared" si="64"/>
        <v/>
      </c>
      <c r="EZ35" s="23" t="str">
        <f t="shared" si="65"/>
        <v/>
      </c>
      <c r="FA35" s="23" t="str">
        <f t="shared" ref="FA35:FA82" si="269">IF((BA35&lt;&gt;"")*AND($L35&lt;&gt;""),BA35-$L35,"")</f>
        <v/>
      </c>
      <c r="FB35" s="23" t="str">
        <f t="shared" ref="FB35:FB82" si="270">IF((BB35&lt;&gt;"")*AND($L35&lt;&gt;""),BB35-$L35,"")</f>
        <v/>
      </c>
      <c r="FC35" s="23" t="str">
        <f t="shared" ref="FC35:FC82" si="271">IF((BC35&lt;&gt;"")*AND($L35&lt;&gt;""),BC35-$L35,"")</f>
        <v/>
      </c>
      <c r="FD35" s="23" t="str">
        <f t="shared" ref="FD35:FD82" si="272">IF((BD35&lt;&gt;"")*AND($L35&lt;&gt;""),BD35-$L35,"")</f>
        <v/>
      </c>
      <c r="FE35" s="23" t="str">
        <f t="shared" ref="FE35:FE82" si="273">IF((BE35&lt;&gt;"")*AND($L35&lt;&gt;""),BE35-$L35,"")</f>
        <v/>
      </c>
      <c r="FF35" s="23" t="str">
        <f t="shared" ref="FF35:FF82" si="274">IF((BF35&lt;&gt;"")*AND($L35&lt;&gt;""),BF35-$L35,"")</f>
        <v/>
      </c>
      <c r="FG35" s="23" t="str">
        <f t="shared" ref="FG35:FG82" si="275">IF((BG35&lt;&gt;"")*AND($L35&lt;&gt;""),BG35-$L35,"")</f>
        <v/>
      </c>
      <c r="FH35" s="23" t="str">
        <f t="shared" ref="FH35:FH82" si="276">IF((BH35&lt;&gt;"")*AND($L35&lt;&gt;""),BH35-$L35,"")</f>
        <v/>
      </c>
      <c r="FI35" s="23" t="str">
        <f t="shared" ref="FI35:FI82" si="277">IF((BI35&lt;&gt;"")*AND($L35&lt;&gt;""),BI35-$L35,"")</f>
        <v/>
      </c>
      <c r="FJ35" s="23" t="str">
        <f t="shared" ref="FJ35:FJ82" si="278">IF((BJ35&lt;&gt;"")*AND($L35&lt;&gt;""),BJ35-$L35,"")</f>
        <v/>
      </c>
      <c r="FK35" s="23" t="str">
        <f t="shared" ref="FK35:FK82" si="279">IF((BK35&lt;&gt;"")*AND($L35&lt;&gt;""),BK35-$L35,"")</f>
        <v/>
      </c>
      <c r="FL35" s="23" t="str">
        <f t="shared" ref="FL35:FL82" si="280">IF((BL35&lt;&gt;"")*AND($L35&lt;&gt;""),BL35-$L35,"")</f>
        <v/>
      </c>
      <c r="FM35" s="23" t="str">
        <f t="shared" ref="FM35:FM82" si="281">IF((BM35&lt;&gt;"")*AND($L35&lt;&gt;""),BM35-$L35,"")</f>
        <v/>
      </c>
      <c r="FN35" s="23">
        <f t="shared" ref="FN35:FN82" si="282">IF((BN35&lt;&gt;"")*AND($L35&lt;&gt;""),BN35-$L35,"")</f>
        <v>-0.1080000000000001</v>
      </c>
      <c r="FO35" s="23">
        <f t="shared" ref="FO35:FO82" si="283">IF((BO35&lt;&gt;"")*AND($L35&lt;&gt;""),BO35-$L35,"")</f>
        <v>-0.31599999999999984</v>
      </c>
      <c r="FP35" s="23">
        <f t="shared" ref="FP35:FP82" si="284">IF((BP35&lt;&gt;"")*AND($L35&lt;&gt;""),BP35-$L35,"")</f>
        <v>-9.3999999999999861E-2</v>
      </c>
      <c r="FQ35" s="23">
        <f t="shared" si="82"/>
        <v>-0.78523200000000015</v>
      </c>
      <c r="FR35" s="23">
        <f t="shared" si="83"/>
        <v>-0.45722400000000007</v>
      </c>
      <c r="FS35" s="23">
        <f t="shared" si="84"/>
        <v>0.4864980000000001</v>
      </c>
      <c r="FT35" s="23">
        <f t="shared" si="85"/>
        <v>-0.43509900000000012</v>
      </c>
      <c r="FU35" s="23">
        <f t="shared" si="86"/>
        <v>-0.36025399999999985</v>
      </c>
      <c r="FV35" s="23">
        <f t="shared" si="87"/>
        <v>0.29259699999999977</v>
      </c>
      <c r="FW35" s="23">
        <f t="shared" si="88"/>
        <v>-0.42700000000000005</v>
      </c>
      <c r="FX35" s="23">
        <f t="shared" ref="FX35:FX82" si="285">IF((BX35&lt;&gt;"")*AND($L35&lt;&gt;""),BX35-$L35,"")</f>
        <v>-0.39500000000000002</v>
      </c>
      <c r="FY35" s="23">
        <f t="shared" ref="FY35:FY82" si="286">IF((BY35&lt;&gt;"")*AND($L35&lt;&gt;""),BY35-$L35,"")</f>
        <v>-0.35000000000000009</v>
      </c>
      <c r="FZ35" s="23">
        <f t="shared" ref="FZ35:FZ82" si="287">IF((BZ35&lt;&gt;"")*AND($L35&lt;&gt;""),BZ35-$L35,"")</f>
        <v>-0.34600000000000009</v>
      </c>
      <c r="GA35" s="23">
        <f t="shared" ref="GA35:GA82" si="288">IF((CA35&lt;&gt;"")*AND($L35&lt;&gt;""),CA35-$L35,"")</f>
        <v>-0.34100000000000019</v>
      </c>
      <c r="GB35" s="23">
        <f t="shared" ref="GB35:GB82" si="289">IF((CB35&lt;&gt;"")*AND($L35&lt;&gt;""),CB35-$L35,"")</f>
        <v>-0.27499999999999991</v>
      </c>
      <c r="GC35" s="23">
        <f t="shared" ref="GC35:GC82" si="290">IF((CC35&lt;&gt;"")*AND($L35&lt;&gt;""),CC35-$L35,"")</f>
        <v>-0.25200000000000022</v>
      </c>
      <c r="GD35" s="23">
        <f t="shared" ref="GD35:GD82" si="291">IF((CD35&lt;&gt;"")*AND($L35&lt;&gt;""),CD35-$L35,"")</f>
        <v>-2.8999999999999915E-2</v>
      </c>
      <c r="GE35" s="23">
        <f t="shared" ref="GE35:GE82" si="292">IF((CE35&lt;&gt;"")*AND($L35&lt;&gt;""),CE35-$L35,"")</f>
        <v>-0.21499999999999986</v>
      </c>
      <c r="GF35" s="23">
        <f t="shared" ref="GF35:GF82" si="293">IF((CF35&lt;&gt;"")*AND($L35&lt;&gt;""),CF35-$L35,"")</f>
        <v>-0.24500000000000011</v>
      </c>
      <c r="GG35" s="23">
        <f t="shared" ref="GG35:GG82" si="294">IF((CG35&lt;&gt;"")*AND($L35&lt;&gt;""),CG35-$L35,"")</f>
        <v>-0.13900000000000023</v>
      </c>
      <c r="GH35" s="23">
        <f t="shared" ref="GH35:GH82" si="295">IF((CH35&lt;&gt;"")*AND($L35&lt;&gt;""),CH35-$L35,"")</f>
        <v>-0.19300000000000006</v>
      </c>
      <c r="GI35" s="23">
        <f t="shared" ref="GI35:GI82" si="296">IF((CI35&lt;&gt;"")*AND($L35&lt;&gt;""),CI35-$L35,"")</f>
        <v>8.0000000000000071E-3</v>
      </c>
      <c r="GJ35" s="23">
        <f t="shared" ref="GJ35:GJ82" si="297">IF((CJ35&lt;&gt;"")*AND($L35&lt;&gt;""),CJ35-$L35,"")</f>
        <v>-0.15500000000000025</v>
      </c>
      <c r="GK35" s="23">
        <f t="shared" ref="GK35:GK82" si="298">IF((CK35&lt;&gt;"")*AND($L35&lt;&gt;""),CK35-$L35,"")</f>
        <v>-0.17900000000000027</v>
      </c>
      <c r="GL35" s="23">
        <f t="shared" ref="GL35:GL82" si="299">IF((CL35&lt;&gt;"")*AND($L35&lt;&gt;""),CL35-$L35,"")</f>
        <v>-0.20299999999999985</v>
      </c>
      <c r="GM35" s="23">
        <f t="shared" ref="GM35:GM82" si="300">IF((CM35&lt;&gt;"")*AND($L35&lt;&gt;""),CM35-$L35,"")</f>
        <v>-0.48899999999999988</v>
      </c>
      <c r="GN35" s="23">
        <f t="shared" ref="GN35:GN82" si="301">IF((CN35&lt;&gt;"")*AND($L35&lt;&gt;""),CN35-$L35,"")</f>
        <v>-0.28600000000000003</v>
      </c>
      <c r="GO35" s="23">
        <f t="shared" ref="GO35:GO82" si="302">IF((CO35&lt;&gt;"")*AND($L35&lt;&gt;""),CO35-$L35,"")</f>
        <v>3.9000000000000146E-2</v>
      </c>
      <c r="GP35" s="23">
        <f t="shared" ref="GP35:GP82" si="303">IF((CP35&lt;&gt;"")*AND($L35&lt;&gt;""),CP35-$L35,"")</f>
        <v>-0.22199999999999998</v>
      </c>
      <c r="GQ35" s="23">
        <f t="shared" ref="GQ35:GQ82" si="304">IF((CQ35&lt;&gt;"")*AND($L35&lt;&gt;""),CQ35-$L35,"")</f>
        <v>-2.4000000000000021E-2</v>
      </c>
      <c r="GR35" s="23">
        <f t="shared" ref="GR35:GR82" si="305">IF((CR35&lt;&gt;"")*AND($L35&lt;&gt;""),CR35-$L35,"")</f>
        <v>-0.12800000000000011</v>
      </c>
      <c r="GS35" s="23">
        <f t="shared" ref="GS35:GS82" si="306">IF((CS35&lt;&gt;"")*AND($L35&lt;&gt;""),CS35-$L35,"")</f>
        <v>-5.500000000000016E-2</v>
      </c>
      <c r="GT35" s="23">
        <f t="shared" ref="GT35:GT82" si="307">IF((CT35&lt;&gt;"")*AND($L35&lt;&gt;""),CT35-$L35,"")</f>
        <v>-0.20299999999999985</v>
      </c>
      <c r="GU35" s="23">
        <f t="shared" ref="GU35:GU82" si="308">IF((CU35&lt;&gt;"")*AND($L35&lt;&gt;""),CU35-$L35,"")</f>
        <v>-0.34799999999999986</v>
      </c>
      <c r="GV35" s="23">
        <f t="shared" ref="GV35:GV82" si="309">IF((CV35&lt;&gt;"")*AND($L35&lt;&gt;""),CV35-$L35,"")</f>
        <v>-0.16800000000000015</v>
      </c>
      <c r="GW35" s="23">
        <f t="shared" ref="GW35:GW82" si="310">IF((CW35&lt;&gt;"")*AND($L35&lt;&gt;""),CW35-$L35,"")</f>
        <v>-0.14800000000000013</v>
      </c>
      <c r="GX35" s="23">
        <f t="shared" ref="GX35:GX82" si="311">IF((CX35&lt;&gt;"")*AND($L35&lt;&gt;""),CX35-$L35,"")</f>
        <v>-8.999999999999897E-3</v>
      </c>
      <c r="GY35" s="23">
        <f t="shared" ref="GY35:GY82" si="312">IF((CY35&lt;&gt;"")*AND($L35&lt;&gt;""),CY35-$L35,"")</f>
        <v>-8.999999999999897E-3</v>
      </c>
      <c r="GZ35" s="23">
        <f t="shared" ref="GZ35:GZ82" si="313">IF((CZ35&lt;&gt;"")*AND($L35&lt;&gt;""),CZ35-$L35,"")</f>
        <v>-2.0000000000002238E-3</v>
      </c>
      <c r="HA35" s="23">
        <f t="shared" ref="HA35:HA82" si="314">IF((DA35&lt;&gt;"")*AND($L35&lt;&gt;""),DA35-$L35,"")</f>
        <v>5.7999999999999829E-2</v>
      </c>
      <c r="HB35" s="23">
        <f t="shared" ref="HB35:HB82" si="315">IF((DB35&lt;&gt;"")*AND($L35&lt;&gt;""),DB35-$L35,"")</f>
        <v>-0.19799999999999995</v>
      </c>
      <c r="HC35" s="23">
        <f t="shared" ref="HC35:HC82" si="316">IF((DC35&lt;&gt;"")*AND($L35&lt;&gt;""),DC35-$L35,"")</f>
        <v>-3.5000000000000142E-2</v>
      </c>
      <c r="HD35" s="23">
        <f t="shared" ref="HD35:HD82" si="317">IF((DD35&lt;&gt;"")*AND($L35&lt;&gt;""),DD35-$L35,"")</f>
        <v>-3.6000000000000032E-2</v>
      </c>
      <c r="HE35" s="23">
        <f t="shared" ref="HE35:HE82" si="318">IF((DE35&lt;&gt;"")*AND($L35&lt;&gt;""),DE35-$L35,"")</f>
        <v>-6.999999999999984E-2</v>
      </c>
      <c r="HF35" s="23">
        <f t="shared" ref="HF35:HF82" si="319">IF((DF35&lt;&gt;"")*AND($L35&lt;&gt;""),DF35-$L35,"")</f>
        <v>-0.25499999999999989</v>
      </c>
      <c r="HG35" s="23">
        <f t="shared" ref="HG35:HG82" si="320">IF((DG35&lt;&gt;"")*AND($L35&lt;&gt;""),DG35-$L35,"")</f>
        <v>-4.4999999999999929E-2</v>
      </c>
      <c r="HH35" s="23">
        <f t="shared" si="125"/>
        <v>-0.73987300000000022</v>
      </c>
      <c r="HI35" s="23">
        <f t="shared" si="126"/>
        <v>-0.40444400000000025</v>
      </c>
      <c r="HJ35" s="23">
        <f t="shared" si="127"/>
        <v>0.53446099999999985</v>
      </c>
      <c r="HK35" s="23">
        <f t="shared" si="128"/>
        <v>-0.37630600000000003</v>
      </c>
      <c r="HL35" s="23">
        <f t="shared" si="129"/>
        <v>-0.30335599999999996</v>
      </c>
      <c r="HM35" s="23">
        <f t="shared" si="130"/>
        <v>0.39253399999999994</v>
      </c>
      <c r="HO35" s="23">
        <f t="shared" ref="HO35:HO82" si="321">IF(DO35&lt;&gt;"",ABS(DO35),"")</f>
        <v>0.27700000000000014</v>
      </c>
      <c r="HP35" s="23">
        <f t="shared" ref="HP35:HP82" si="322">IF(DP35&lt;&gt;"",ABS(DP35),"")</f>
        <v>4.8999999999999932E-2</v>
      </c>
      <c r="HQ35" s="23">
        <f t="shared" ref="HQ35:HQ82" si="323">IF(DQ35&lt;&gt;"",ABS(DQ35),"")</f>
        <v>0.43299999999999983</v>
      </c>
      <c r="HR35" s="23" t="str">
        <f t="shared" ref="HR35:HR82" si="324">IF(DR35&lt;&gt;"",ABS(DR35),"")</f>
        <v/>
      </c>
      <c r="HS35" s="23">
        <f t="shared" ref="HS35:HS82" si="325">IF(DS35&lt;&gt;"",ABS(DS35),"")</f>
        <v>6.0999999999999943E-2</v>
      </c>
      <c r="HT35" s="23" t="str">
        <f t="shared" ref="HT35:HT82" si="326">IF(DT35&lt;&gt;"",ABS(DT35),"")</f>
        <v/>
      </c>
      <c r="HU35" s="23" t="str">
        <f t="shared" ref="HU35:HU82" si="327">IF(DU35&lt;&gt;"",ABS(DU35),"")</f>
        <v/>
      </c>
      <c r="HV35" s="23" t="str">
        <f t="shared" ref="HV35:HV82" si="328">IF(DV35&lt;&gt;"",ABS(DV35),"")</f>
        <v/>
      </c>
      <c r="HW35" s="23" t="str">
        <f t="shared" ref="HW35:HW82" si="329">IF(DW35&lt;&gt;"",ABS(DW35),"")</f>
        <v/>
      </c>
      <c r="HX35" s="23" t="str">
        <f t="shared" ref="HX35:HX82" si="330">IF(DX35&lt;&gt;"",ABS(DX35),"")</f>
        <v/>
      </c>
      <c r="HY35" s="23">
        <f t="shared" ref="HY35:HY82" si="331">IF(DY35&lt;&gt;"",ABS(DY35),"")</f>
        <v>0.33400000000000007</v>
      </c>
      <c r="HZ35" s="23">
        <f t="shared" ref="HZ35:HZ82" si="332">IF(DZ35&lt;&gt;"",ABS(DZ35),"")</f>
        <v>0.33999999999999986</v>
      </c>
      <c r="IA35" s="23">
        <f t="shared" ref="IA35:IA82" si="333">IF(EA35&lt;&gt;"",ABS(EA35),"")</f>
        <v>0.21199999999999974</v>
      </c>
      <c r="IB35" s="23">
        <f t="shared" ref="IB35:IB82" si="334">IF(EB35&lt;&gt;"",ABS(EB35),"")</f>
        <v>0.121</v>
      </c>
      <c r="IC35" s="23">
        <f t="shared" ref="IC35:IC82" si="335">IF(EC35&lt;&gt;"",ABS(EC35),"")</f>
        <v>6.5999999999999837E-2</v>
      </c>
      <c r="ID35" s="23">
        <f t="shared" ref="ID35:ID82" si="336">IF(ED35&lt;&gt;"",ABS(ED35),"")</f>
        <v>0.10899999999999999</v>
      </c>
      <c r="IE35" s="23">
        <f t="shared" ref="IE35:IE82" si="337">IF(EE35&lt;&gt;"",ABS(EE35),"")</f>
        <v>8.7499999999999911E-2</v>
      </c>
      <c r="IF35" s="23">
        <f t="shared" ref="IF35:IF82" si="338">IF(EF35&lt;&gt;"",ABS(EF35),"")</f>
        <v>0.504</v>
      </c>
      <c r="IG35" s="23">
        <f t="shared" ref="IG35:IG82" si="339">IF(EG35&lt;&gt;"",ABS(EG35),"")</f>
        <v>0.44700000000000006</v>
      </c>
      <c r="IH35" s="23">
        <f t="shared" ref="IH35:IH82" si="340">IF(EH35&lt;&gt;"",ABS(EH35),"")</f>
        <v>0.41300000000000026</v>
      </c>
      <c r="II35" s="23">
        <f t="shared" ref="II35:II82" si="341">IF(EI35&lt;&gt;"",ABS(EI35),"")</f>
        <v>0.42300000000000004</v>
      </c>
      <c r="IJ35" s="23" t="str">
        <f t="shared" ref="IJ35:IJ82" si="342">IF(EJ35&lt;&gt;"",ABS(EJ35),"")</f>
        <v/>
      </c>
      <c r="IK35" s="23">
        <f t="shared" ref="IK35:IK82" si="343">IF(EK35&lt;&gt;"",ABS(EK35),"")</f>
        <v>0.30699999999999994</v>
      </c>
      <c r="IL35" s="23">
        <f t="shared" ref="IL35:IL82" si="344">IF(EL35&lt;&gt;"",ABS(EL35),"")</f>
        <v>0.28400000000000025</v>
      </c>
      <c r="IM35" s="23">
        <f t="shared" ref="IM35:IM82" si="345">IF(EM35&lt;&gt;"",ABS(EM35),"")</f>
        <v>0.1120000000000001</v>
      </c>
      <c r="IN35" s="23">
        <f t="shared" ref="IN35:IN82" si="346">IF(EN35&lt;&gt;"",ABS(EN35),"")</f>
        <v>0.27200000000000024</v>
      </c>
      <c r="IO35" s="23">
        <f t="shared" ref="IO35:IO82" si="347">IF(EO35&lt;&gt;"",ABS(EO35),"")</f>
        <v>0.28299999999999992</v>
      </c>
      <c r="IP35" s="23">
        <f t="shared" ref="IP35:IP82" si="348">IF(EP35&lt;&gt;"",ABS(EP35),"")</f>
        <v>0.20599999999999996</v>
      </c>
      <c r="IQ35" s="23">
        <f t="shared" ref="IQ35:IQ82" si="349">IF(EQ35&lt;&gt;"",ABS(EQ35),"")</f>
        <v>0.24699999999999989</v>
      </c>
      <c r="IR35" s="23">
        <f t="shared" ref="IR35:IR82" si="350">IF(ER35&lt;&gt;"",ABS(ER35),"")</f>
        <v>4.6000000000000263E-2</v>
      </c>
      <c r="IS35" s="23">
        <f t="shared" ref="IS35:IS82" si="351">IF(ES35&lt;&gt;"",ABS(ES35),"")</f>
        <v>0.20000000000000018</v>
      </c>
      <c r="IT35" s="23">
        <f t="shared" ref="IT35:IT82" si="352">IF(ET35&lt;&gt;"",ABS(ET35),"")</f>
        <v>0.22299999999999986</v>
      </c>
      <c r="IU35" s="23" t="str">
        <f t="shared" ref="IU35:IU82" si="353">IF(EU35&lt;&gt;"",ABS(EU35),"")</f>
        <v/>
      </c>
      <c r="IV35" s="23">
        <f t="shared" ref="IV35:IV82" si="354">IF(EV35&lt;&gt;"",ABS(EV35),"")</f>
        <v>0.54099999999999993</v>
      </c>
      <c r="IW35" s="23">
        <f t="shared" ref="IW35:IW82" si="355">IF(EW35&lt;&gt;"",ABS(EW35),"")</f>
        <v>0.35899999999999999</v>
      </c>
      <c r="IX35" s="23" t="str">
        <f t="shared" ref="IX35:IX82" si="356">IF(EX35&lt;&gt;"",ABS(EX35),"")</f>
        <v/>
      </c>
      <c r="IY35" s="23" t="str">
        <f t="shared" ref="IY35:IY82" si="357">IF(EY35&lt;&gt;"",ABS(EY35),"")</f>
        <v/>
      </c>
      <c r="IZ35" s="23" t="str">
        <f t="shared" ref="IZ35:IZ82" si="358">IF(EZ35&lt;&gt;"",ABS(EZ35),"")</f>
        <v/>
      </c>
      <c r="JA35" s="23" t="str">
        <f t="shared" ref="JA35:JA82" si="359">IF(FA35&lt;&gt;"",ABS(FA35),"")</f>
        <v/>
      </c>
      <c r="JB35" s="23" t="str">
        <f t="shared" ref="JB35:JB82" si="360">IF(FB35&lt;&gt;"",ABS(FB35),"")</f>
        <v/>
      </c>
      <c r="JC35" s="23" t="str">
        <f t="shared" ref="JC35:JC82" si="361">IF(FC35&lt;&gt;"",ABS(FC35),"")</f>
        <v/>
      </c>
      <c r="JD35" s="23" t="str">
        <f t="shared" ref="JD35:JD82" si="362">IF(FD35&lt;&gt;"",ABS(FD35),"")</f>
        <v/>
      </c>
      <c r="JE35" s="23" t="str">
        <f t="shared" ref="JE35:JE82" si="363">IF(FE35&lt;&gt;"",ABS(FE35),"")</f>
        <v/>
      </c>
      <c r="JF35" s="23" t="str">
        <f t="shared" ref="JF35:JF82" si="364">IF(FF35&lt;&gt;"",ABS(FF35),"")</f>
        <v/>
      </c>
      <c r="JG35" s="23" t="str">
        <f t="shared" ref="JG35:JG82" si="365">IF(FG35&lt;&gt;"",ABS(FG35),"")</f>
        <v/>
      </c>
      <c r="JH35" s="23" t="str">
        <f t="shared" ref="JH35:JH82" si="366">IF(FH35&lt;&gt;"",ABS(FH35),"")</f>
        <v/>
      </c>
      <c r="JI35" s="23" t="str">
        <f t="shared" ref="JI35:JI82" si="367">IF(FI35&lt;&gt;"",ABS(FI35),"")</f>
        <v/>
      </c>
      <c r="JJ35" s="23" t="str">
        <f t="shared" ref="JJ35:JJ82" si="368">IF(FJ35&lt;&gt;"",ABS(FJ35),"")</f>
        <v/>
      </c>
      <c r="JK35" s="23" t="str">
        <f t="shared" ref="JK35:JK82" si="369">IF(FK35&lt;&gt;"",ABS(FK35),"")</f>
        <v/>
      </c>
      <c r="JL35" s="23" t="str">
        <f t="shared" ref="JL35:JL82" si="370">IF(FL35&lt;&gt;"",ABS(FL35),"")</f>
        <v/>
      </c>
      <c r="JM35" s="23" t="str">
        <f t="shared" ref="JM35:JM82" si="371">IF(FM35&lt;&gt;"",ABS(FM35),"")</f>
        <v/>
      </c>
      <c r="JN35" s="23">
        <f t="shared" ref="JN35:JN82" si="372">IF(FN35&lt;&gt;"",ABS(FN35),"")</f>
        <v>0.1080000000000001</v>
      </c>
      <c r="JO35" s="23">
        <f t="shared" ref="JO35:JO82" si="373">IF(FO35&lt;&gt;"",ABS(FO35),"")</f>
        <v>0.31599999999999984</v>
      </c>
      <c r="JP35" s="23">
        <f t="shared" ref="JP35:JP82" si="374">IF(FP35&lt;&gt;"",ABS(FP35),"")</f>
        <v>9.3999999999999861E-2</v>
      </c>
      <c r="JQ35" s="23">
        <f t="shared" si="185"/>
        <v>0.78523200000000015</v>
      </c>
      <c r="JR35" s="23">
        <f t="shared" si="186"/>
        <v>0.45722400000000007</v>
      </c>
      <c r="JS35" s="23">
        <f t="shared" si="187"/>
        <v>0.4864980000000001</v>
      </c>
      <c r="JT35" s="23">
        <f t="shared" si="188"/>
        <v>0.43509900000000012</v>
      </c>
      <c r="JU35" s="23">
        <f t="shared" si="189"/>
        <v>0.36025399999999985</v>
      </c>
      <c r="JV35" s="23">
        <f t="shared" si="190"/>
        <v>0.29259699999999977</v>
      </c>
      <c r="JW35" s="23">
        <f t="shared" ref="JW35:JW82" si="375">IF(FW35&lt;&gt;"",ABS(FW35),"")</f>
        <v>0.42700000000000005</v>
      </c>
      <c r="JX35" s="23">
        <f t="shared" ref="JX35:JX82" si="376">IF(FX35&lt;&gt;"",ABS(FX35),"")</f>
        <v>0.39500000000000002</v>
      </c>
      <c r="JY35" s="23">
        <f t="shared" ref="JY35:JY82" si="377">IF(FY35&lt;&gt;"",ABS(FY35),"")</f>
        <v>0.35000000000000009</v>
      </c>
      <c r="JZ35" s="23">
        <f t="shared" ref="JZ35:JZ82" si="378">IF(FZ35&lt;&gt;"",ABS(FZ35),"")</f>
        <v>0.34600000000000009</v>
      </c>
      <c r="KA35" s="23">
        <f t="shared" ref="KA35:KA82" si="379">IF(GA35&lt;&gt;"",ABS(GA35),"")</f>
        <v>0.34100000000000019</v>
      </c>
      <c r="KB35" s="23">
        <f t="shared" ref="KB35:KB82" si="380">IF(GB35&lt;&gt;"",ABS(GB35),"")</f>
        <v>0.27499999999999991</v>
      </c>
      <c r="KC35" s="23">
        <f t="shared" ref="KC35:KC82" si="381">IF(GC35&lt;&gt;"",ABS(GC35),"")</f>
        <v>0.25200000000000022</v>
      </c>
      <c r="KD35" s="23">
        <f t="shared" ref="KD35:KD82" si="382">IF(GD35&lt;&gt;"",ABS(GD35),"")</f>
        <v>2.8999999999999915E-2</v>
      </c>
      <c r="KE35" s="23">
        <f t="shared" ref="KE35:KE82" si="383">IF(GE35&lt;&gt;"",ABS(GE35),"")</f>
        <v>0.21499999999999986</v>
      </c>
      <c r="KF35" s="23">
        <f t="shared" ref="KF35:KF82" si="384">IF(GF35&lt;&gt;"",ABS(GF35),"")</f>
        <v>0.24500000000000011</v>
      </c>
      <c r="KG35" s="23">
        <f t="shared" ref="KG35:KG82" si="385">IF(GG35&lt;&gt;"",ABS(GG35),"")</f>
        <v>0.13900000000000023</v>
      </c>
      <c r="KH35" s="23">
        <f t="shared" ref="KH35:KH82" si="386">IF(GH35&lt;&gt;"",ABS(GH35),"")</f>
        <v>0.19300000000000006</v>
      </c>
      <c r="KI35" s="23">
        <f t="shared" ref="KI35:KI82" si="387">IF(GI35&lt;&gt;"",ABS(GI35),"")</f>
        <v>8.0000000000000071E-3</v>
      </c>
      <c r="KJ35" s="23">
        <f t="shared" ref="KJ35:KJ82" si="388">IF(GJ35&lt;&gt;"",ABS(GJ35),"")</f>
        <v>0.15500000000000025</v>
      </c>
      <c r="KK35" s="23">
        <f t="shared" ref="KK35:KK82" si="389">IF(GK35&lt;&gt;"",ABS(GK35),"")</f>
        <v>0.17900000000000027</v>
      </c>
      <c r="KL35" s="23">
        <f t="shared" ref="KL35:KL82" si="390">IF(GL35&lt;&gt;"",ABS(GL35),"")</f>
        <v>0.20299999999999985</v>
      </c>
      <c r="KM35" s="23">
        <f t="shared" ref="KM35:KM82" si="391">IF(GM35&lt;&gt;"",ABS(GM35),"")</f>
        <v>0.48899999999999988</v>
      </c>
      <c r="KN35" s="23">
        <f t="shared" ref="KN35:KN82" si="392">IF(GN35&lt;&gt;"",ABS(GN35),"")</f>
        <v>0.28600000000000003</v>
      </c>
      <c r="KO35" s="23">
        <f t="shared" ref="KO35:KO82" si="393">IF(GO35&lt;&gt;"",ABS(GO35),"")</f>
        <v>3.9000000000000146E-2</v>
      </c>
      <c r="KP35" s="23">
        <f t="shared" ref="KP35:KP82" si="394">IF(GP35&lt;&gt;"",ABS(GP35),"")</f>
        <v>0.22199999999999998</v>
      </c>
      <c r="KQ35" s="23">
        <f t="shared" si="211"/>
        <v>2.4000000000000021E-2</v>
      </c>
      <c r="KR35" s="23">
        <f t="shared" si="212"/>
        <v>0.12800000000000011</v>
      </c>
      <c r="KS35" s="23">
        <f t="shared" si="213"/>
        <v>5.500000000000016E-2</v>
      </c>
      <c r="KT35" s="23">
        <f t="shared" si="214"/>
        <v>0.20299999999999985</v>
      </c>
      <c r="KU35" s="23">
        <f t="shared" si="215"/>
        <v>0.34799999999999986</v>
      </c>
      <c r="KV35" s="23">
        <f t="shared" si="216"/>
        <v>0.16800000000000015</v>
      </c>
      <c r="KW35" s="23">
        <f t="shared" ref="KW35:KW82" si="395">IF(GW35&lt;&gt;"",ABS(GW35),"")</f>
        <v>0.14800000000000013</v>
      </c>
      <c r="KX35" s="23">
        <f t="shared" si="218"/>
        <v>8.999999999999897E-3</v>
      </c>
      <c r="KY35" s="23">
        <f t="shared" si="219"/>
        <v>8.999999999999897E-3</v>
      </c>
      <c r="KZ35" s="23">
        <f t="shared" si="220"/>
        <v>2.0000000000002238E-3</v>
      </c>
      <c r="LA35" s="23">
        <f t="shared" si="221"/>
        <v>5.7999999999999829E-2</v>
      </c>
      <c r="LB35" s="23">
        <f t="shared" si="222"/>
        <v>0.19799999999999995</v>
      </c>
      <c r="LC35" s="23">
        <f t="shared" si="223"/>
        <v>3.5000000000000142E-2</v>
      </c>
      <c r="LD35" s="23">
        <f t="shared" ref="LD35:LD82" si="396">IF(HD35&lt;&gt;"",ABS(HD35),"")</f>
        <v>3.6000000000000032E-2</v>
      </c>
      <c r="LE35" s="23">
        <f t="shared" si="225"/>
        <v>6.999999999999984E-2</v>
      </c>
      <c r="LF35" s="23">
        <f t="shared" ref="LF35:LF82" si="397">IF(HF35&lt;&gt;"",ABS(HF35),"")</f>
        <v>0.25499999999999989</v>
      </c>
      <c r="LG35" s="23">
        <f t="shared" si="227"/>
        <v>4.4999999999999929E-2</v>
      </c>
      <c r="LH35" s="23">
        <f t="shared" si="228"/>
        <v>0.73987300000000022</v>
      </c>
      <c r="LI35" s="23">
        <f t="shared" si="229"/>
        <v>0.40444400000000025</v>
      </c>
      <c r="LJ35" s="23">
        <f t="shared" si="230"/>
        <v>0.53446099999999985</v>
      </c>
      <c r="LK35" s="23">
        <f t="shared" si="231"/>
        <v>0.37630600000000003</v>
      </c>
      <c r="LL35" s="23">
        <f t="shared" si="232"/>
        <v>0.30335599999999996</v>
      </c>
      <c r="LM35" s="23">
        <f t="shared" si="232"/>
        <v>0.39253399999999994</v>
      </c>
    </row>
    <row r="36" spans="1:325">
      <c r="A36" s="1">
        <f t="shared" si="237"/>
        <v>34</v>
      </c>
      <c r="B36" s="2" t="s">
        <v>416</v>
      </c>
      <c r="C36" s="4">
        <v>14</v>
      </c>
      <c r="D36" s="4">
        <f t="shared" si="233"/>
        <v>1016</v>
      </c>
      <c r="E36" s="4" t="s">
        <v>241</v>
      </c>
      <c r="F36" s="4">
        <v>1</v>
      </c>
      <c r="G36" s="4" t="s">
        <v>13</v>
      </c>
      <c r="H36" s="4" t="s">
        <v>14</v>
      </c>
      <c r="I36" s="4"/>
      <c r="J36" s="5">
        <v>90.6</v>
      </c>
      <c r="K36" s="72"/>
      <c r="L36" s="103">
        <v>2.871</v>
      </c>
      <c r="M36" s="7" t="s">
        <v>180</v>
      </c>
      <c r="N36" s="3" t="s">
        <v>227</v>
      </c>
      <c r="O36" s="6">
        <v>3.0830000000000002</v>
      </c>
      <c r="P36" s="6">
        <v>2.8530000000000002</v>
      </c>
      <c r="Q36" s="6">
        <v>3.2170000000000001</v>
      </c>
      <c r="R36" s="9"/>
      <c r="S36" s="6">
        <v>2.9870000000000001</v>
      </c>
      <c r="T36" s="6">
        <v>2.9209999999999998</v>
      </c>
      <c r="U36" s="6">
        <v>2.9220000000000002</v>
      </c>
      <c r="V36" s="6">
        <v>2.907</v>
      </c>
      <c r="W36" s="9"/>
      <c r="X36" s="9"/>
      <c r="Y36" s="6">
        <v>3.1360000000000001</v>
      </c>
      <c r="Z36" s="6">
        <v>3.1190000000000002</v>
      </c>
      <c r="AA36" s="6">
        <v>3.0339999999999998</v>
      </c>
      <c r="AB36" s="6">
        <v>2.9209999999999998</v>
      </c>
      <c r="AC36" s="6">
        <v>2.863</v>
      </c>
      <c r="AD36" s="6">
        <v>2.72</v>
      </c>
      <c r="AE36" s="6">
        <f t="shared" si="238"/>
        <v>2.7915000000000001</v>
      </c>
      <c r="AF36" s="107">
        <v>2.57</v>
      </c>
      <c r="AG36" s="107">
        <v>2.552</v>
      </c>
      <c r="AH36" s="107">
        <v>2.6230000000000002</v>
      </c>
      <c r="AI36" s="107">
        <v>2.6360000000000001</v>
      </c>
      <c r="AJ36" s="107">
        <v>2.6280000000000001</v>
      </c>
      <c r="AK36" s="107">
        <v>2.5059999999999998</v>
      </c>
      <c r="AL36" s="107">
        <v>2.5470000000000002</v>
      </c>
      <c r="AM36" s="107">
        <v>2.847</v>
      </c>
      <c r="AN36" s="107">
        <v>2.66</v>
      </c>
      <c r="AO36" s="107">
        <v>2.4860000000000002</v>
      </c>
      <c r="AP36" s="107">
        <v>2.6150000000000002</v>
      </c>
      <c r="AQ36" s="107">
        <v>2.5209999999999999</v>
      </c>
      <c r="AR36" s="107">
        <v>2.8220000000000001</v>
      </c>
      <c r="AS36" s="107">
        <v>2.66</v>
      </c>
      <c r="AT36" s="107">
        <v>2.6240000000000001</v>
      </c>
      <c r="AU36" s="107">
        <v>2.786</v>
      </c>
      <c r="AV36" s="107">
        <v>2.5569999999999999</v>
      </c>
      <c r="AW36" s="107">
        <v>2.7</v>
      </c>
      <c r="AX36" s="107">
        <v>3.0409999999999999</v>
      </c>
      <c r="AY36" s="107">
        <v>2.7519999999999998</v>
      </c>
      <c r="AZ36" s="107">
        <v>2.82</v>
      </c>
      <c r="BA36" s="107">
        <v>2.8340000000000001</v>
      </c>
      <c r="BB36" s="107">
        <v>2.88</v>
      </c>
      <c r="BC36" s="107">
        <v>2.8079999999999998</v>
      </c>
      <c r="BD36" s="107">
        <v>2.5110000000000001</v>
      </c>
      <c r="BE36" s="107">
        <v>2.742</v>
      </c>
      <c r="BF36" s="107">
        <v>2.782</v>
      </c>
      <c r="BG36" s="107">
        <v>2.8479999999999999</v>
      </c>
      <c r="BH36" s="107">
        <v>2.8860000000000001</v>
      </c>
      <c r="BI36" s="107">
        <v>2.911</v>
      </c>
      <c r="BJ36" s="107">
        <v>2.911</v>
      </c>
      <c r="BK36" s="107">
        <v>2.5910000000000002</v>
      </c>
      <c r="BL36" s="107">
        <v>2.7869999999999999</v>
      </c>
      <c r="BM36" s="107">
        <v>2.7559999999999998</v>
      </c>
      <c r="BN36" s="107">
        <v>2.7730000000000001</v>
      </c>
      <c r="BO36" s="107">
        <v>2.714</v>
      </c>
      <c r="BP36" s="107">
        <v>2.827</v>
      </c>
      <c r="BQ36" s="91">
        <v>2.2382919999999999</v>
      </c>
      <c r="BR36" s="91">
        <v>2.6243050000000001</v>
      </c>
      <c r="BS36" s="91">
        <v>3.7149809999999999</v>
      </c>
      <c r="BT36" s="91">
        <v>2.6379190000000001</v>
      </c>
      <c r="BU36" s="91">
        <v>2.7168770000000002</v>
      </c>
      <c r="BV36" s="91">
        <v>3.5526589999999998</v>
      </c>
      <c r="BW36" s="109">
        <v>2.61</v>
      </c>
      <c r="BX36" s="109">
        <v>2.6030000000000002</v>
      </c>
      <c r="BY36" s="109">
        <v>2.6789999999999998</v>
      </c>
      <c r="BZ36" s="109">
        <v>2.7010000000000001</v>
      </c>
      <c r="CA36" s="109">
        <v>2.7160000000000002</v>
      </c>
      <c r="CB36" s="109">
        <v>2.5880000000000001</v>
      </c>
      <c r="CC36" s="109">
        <v>2.6230000000000002</v>
      </c>
      <c r="CD36" s="109">
        <v>2.9289999999999998</v>
      </c>
      <c r="CE36" s="109">
        <v>2.7669999999999999</v>
      </c>
      <c r="CF36" s="109">
        <v>2.6110000000000002</v>
      </c>
      <c r="CG36" s="109">
        <v>2.7559999999999998</v>
      </c>
      <c r="CH36" s="109">
        <v>2.6779999999999999</v>
      </c>
      <c r="CI36" s="109">
        <v>2.9039999999999999</v>
      </c>
      <c r="CJ36" s="109">
        <v>2.7370000000000001</v>
      </c>
      <c r="CK36" s="109">
        <v>2.7080000000000002</v>
      </c>
      <c r="CL36" s="109">
        <v>2.8620000000000001</v>
      </c>
      <c r="CM36" s="109">
        <v>2.613</v>
      </c>
      <c r="CN36" s="109">
        <v>2.762</v>
      </c>
      <c r="CO36" s="109">
        <v>3.129</v>
      </c>
      <c r="CP36" s="109">
        <v>2.8290000000000002</v>
      </c>
      <c r="CQ36" s="109">
        <v>2.903</v>
      </c>
      <c r="CR36" s="109">
        <v>2.92</v>
      </c>
      <c r="CS36" s="109">
        <v>2.9710000000000001</v>
      </c>
      <c r="CT36" s="109">
        <v>2.903</v>
      </c>
      <c r="CU36" s="109">
        <v>2.681</v>
      </c>
      <c r="CV36" s="109">
        <v>2.8210000000000002</v>
      </c>
      <c r="CW36" s="109">
        <v>2.871</v>
      </c>
      <c r="CX36" s="109">
        <v>2.9620000000000002</v>
      </c>
      <c r="CY36" s="109">
        <v>2.996</v>
      </c>
      <c r="CZ36" s="109">
        <v>3.0339999999999998</v>
      </c>
      <c r="DA36" s="109">
        <v>3.0419999999999998</v>
      </c>
      <c r="DB36" s="109">
        <v>2.66</v>
      </c>
      <c r="DC36" s="109">
        <v>2.891</v>
      </c>
      <c r="DD36" s="109">
        <v>2.8610000000000002</v>
      </c>
      <c r="DE36" s="109">
        <v>2.8380000000000001</v>
      </c>
      <c r="DF36" s="109">
        <v>2.7709999999999999</v>
      </c>
      <c r="DG36" s="109">
        <v>2.891</v>
      </c>
      <c r="DH36" s="119">
        <v>2.3531550000000001</v>
      </c>
      <c r="DI36" s="119">
        <v>2.7286920000000001</v>
      </c>
      <c r="DJ36" s="119">
        <v>3.78444</v>
      </c>
      <c r="DK36" s="119">
        <v>2.7442760000000002</v>
      </c>
      <c r="DL36" s="119">
        <v>2.8206099999999998</v>
      </c>
      <c r="DM36" s="119">
        <v>3.6226859999999999</v>
      </c>
      <c r="DO36" s="23">
        <f t="shared" si="239"/>
        <v>0.21200000000000019</v>
      </c>
      <c r="DP36" s="23">
        <f t="shared" si="240"/>
        <v>-1.7999999999999794E-2</v>
      </c>
      <c r="DQ36" s="23">
        <f t="shared" si="241"/>
        <v>0.34600000000000009</v>
      </c>
      <c r="DR36" s="23" t="str">
        <f t="shared" si="242"/>
        <v/>
      </c>
      <c r="DS36" s="23">
        <f t="shared" si="243"/>
        <v>0.1160000000000001</v>
      </c>
      <c r="DT36" s="23">
        <f t="shared" si="244"/>
        <v>4.9999999999999822E-2</v>
      </c>
      <c r="DU36" s="23">
        <f t="shared" si="245"/>
        <v>5.1000000000000156E-2</v>
      </c>
      <c r="DV36" s="23">
        <f t="shared" si="246"/>
        <v>3.6000000000000032E-2</v>
      </c>
      <c r="DW36" s="23" t="str">
        <f t="shared" si="247"/>
        <v/>
      </c>
      <c r="DX36" s="23" t="str">
        <f t="shared" si="248"/>
        <v/>
      </c>
      <c r="DY36" s="23">
        <f t="shared" si="249"/>
        <v>0.26500000000000012</v>
      </c>
      <c r="DZ36" s="23">
        <f t="shared" si="250"/>
        <v>0.24800000000000022</v>
      </c>
      <c r="EA36" s="23">
        <f t="shared" si="251"/>
        <v>0.16299999999999981</v>
      </c>
      <c r="EB36" s="23">
        <f t="shared" si="252"/>
        <v>4.9999999999999822E-2</v>
      </c>
      <c r="EC36" s="23">
        <f t="shared" si="253"/>
        <v>-8.0000000000000071E-3</v>
      </c>
      <c r="ED36" s="23">
        <f t="shared" si="254"/>
        <v>-0.1509999999999998</v>
      </c>
      <c r="EE36" s="23">
        <f t="shared" si="255"/>
        <v>-7.9499999999999904E-2</v>
      </c>
      <c r="EF36" s="23">
        <f t="shared" si="256"/>
        <v>-0.30100000000000016</v>
      </c>
      <c r="EG36" s="23">
        <f t="shared" si="257"/>
        <v>-0.31899999999999995</v>
      </c>
      <c r="EH36" s="23">
        <f t="shared" si="258"/>
        <v>-0.24799999999999978</v>
      </c>
      <c r="EI36" s="23">
        <f t="shared" si="259"/>
        <v>-0.23499999999999988</v>
      </c>
      <c r="EJ36" s="23">
        <f t="shared" si="260"/>
        <v>-0.24299999999999988</v>
      </c>
      <c r="EK36" s="23">
        <f t="shared" si="261"/>
        <v>-0.36500000000000021</v>
      </c>
      <c r="EL36" s="23">
        <f t="shared" si="262"/>
        <v>-0.32399999999999984</v>
      </c>
      <c r="EM36" s="23">
        <f t="shared" si="263"/>
        <v>-2.4000000000000021E-2</v>
      </c>
      <c r="EN36" s="23">
        <f t="shared" si="264"/>
        <v>-0.21099999999999985</v>
      </c>
      <c r="EO36" s="23">
        <f t="shared" si="265"/>
        <v>-0.38499999999999979</v>
      </c>
      <c r="EP36" s="23">
        <f t="shared" si="266"/>
        <v>-0.25599999999999978</v>
      </c>
      <c r="EQ36" s="23">
        <f t="shared" si="267"/>
        <v>-0.35000000000000009</v>
      </c>
      <c r="ER36" s="23">
        <f t="shared" si="268"/>
        <v>-4.8999999999999932E-2</v>
      </c>
      <c r="ES36" s="23">
        <f t="shared" si="58"/>
        <v>-0.21099999999999985</v>
      </c>
      <c r="ET36" s="23">
        <f t="shared" si="59"/>
        <v>-0.24699999999999989</v>
      </c>
      <c r="EU36" s="23">
        <f t="shared" si="60"/>
        <v>-8.4999999999999964E-2</v>
      </c>
      <c r="EV36" s="23">
        <f t="shared" si="61"/>
        <v>-0.31400000000000006</v>
      </c>
      <c r="EW36" s="23">
        <f t="shared" si="62"/>
        <v>-0.17099999999999982</v>
      </c>
      <c r="EX36" s="23">
        <f t="shared" si="63"/>
        <v>0.16999999999999993</v>
      </c>
      <c r="EY36" s="23">
        <f t="shared" si="64"/>
        <v>-0.11900000000000022</v>
      </c>
      <c r="EZ36" s="23">
        <f t="shared" si="65"/>
        <v>-5.1000000000000156E-2</v>
      </c>
      <c r="FA36" s="23">
        <f t="shared" si="269"/>
        <v>-3.6999999999999922E-2</v>
      </c>
      <c r="FB36" s="23">
        <f t="shared" si="270"/>
        <v>8.999999999999897E-3</v>
      </c>
      <c r="FC36" s="23">
        <f t="shared" si="271"/>
        <v>-6.3000000000000167E-2</v>
      </c>
      <c r="FD36" s="23">
        <f t="shared" si="272"/>
        <v>-0.35999999999999988</v>
      </c>
      <c r="FE36" s="23">
        <f t="shared" si="273"/>
        <v>-0.129</v>
      </c>
      <c r="FF36" s="23">
        <f t="shared" si="274"/>
        <v>-8.8999999999999968E-2</v>
      </c>
      <c r="FG36" s="23">
        <f t="shared" si="275"/>
        <v>-2.3000000000000131E-2</v>
      </c>
      <c r="FH36" s="23">
        <f t="shared" si="276"/>
        <v>1.5000000000000124E-2</v>
      </c>
      <c r="FI36" s="23">
        <f t="shared" si="277"/>
        <v>4.0000000000000036E-2</v>
      </c>
      <c r="FJ36" s="23">
        <f t="shared" si="278"/>
        <v>4.0000000000000036E-2</v>
      </c>
      <c r="FK36" s="23">
        <f t="shared" si="279"/>
        <v>-0.2799999999999998</v>
      </c>
      <c r="FL36" s="23">
        <f t="shared" si="280"/>
        <v>-8.4000000000000075E-2</v>
      </c>
      <c r="FM36" s="23">
        <f t="shared" si="281"/>
        <v>-0.11500000000000021</v>
      </c>
      <c r="FN36" s="23">
        <f t="shared" si="282"/>
        <v>-9.7999999999999865E-2</v>
      </c>
      <c r="FO36" s="23">
        <f t="shared" si="283"/>
        <v>-0.15700000000000003</v>
      </c>
      <c r="FP36" s="23">
        <f t="shared" si="284"/>
        <v>-4.4000000000000039E-2</v>
      </c>
      <c r="FQ36" s="23">
        <f t="shared" si="82"/>
        <v>-0.63270800000000005</v>
      </c>
      <c r="FR36" s="23">
        <f t="shared" si="83"/>
        <v>-0.24669499999999989</v>
      </c>
      <c r="FS36" s="23">
        <f t="shared" si="84"/>
        <v>0.84398099999999987</v>
      </c>
      <c r="FT36" s="23">
        <f t="shared" si="85"/>
        <v>-0.23308099999999987</v>
      </c>
      <c r="FU36" s="23">
        <f t="shared" si="86"/>
        <v>-0.15412299999999979</v>
      </c>
      <c r="FV36" s="23">
        <f t="shared" si="87"/>
        <v>0.68165899999999979</v>
      </c>
      <c r="FW36" s="23">
        <f t="shared" si="88"/>
        <v>-0.26100000000000012</v>
      </c>
      <c r="FX36" s="23">
        <f t="shared" si="285"/>
        <v>-0.26799999999999979</v>
      </c>
      <c r="FY36" s="23">
        <f t="shared" si="286"/>
        <v>-0.19200000000000017</v>
      </c>
      <c r="FZ36" s="23">
        <f t="shared" si="287"/>
        <v>-0.16999999999999993</v>
      </c>
      <c r="GA36" s="23">
        <f t="shared" si="288"/>
        <v>-0.1549999999999998</v>
      </c>
      <c r="GB36" s="23">
        <f t="shared" si="289"/>
        <v>-0.28299999999999992</v>
      </c>
      <c r="GC36" s="23">
        <f t="shared" si="290"/>
        <v>-0.24799999999999978</v>
      </c>
      <c r="GD36" s="23">
        <f t="shared" si="291"/>
        <v>5.7999999999999829E-2</v>
      </c>
      <c r="GE36" s="23">
        <f t="shared" si="292"/>
        <v>-0.10400000000000009</v>
      </c>
      <c r="GF36" s="23">
        <f t="shared" si="293"/>
        <v>-0.25999999999999979</v>
      </c>
      <c r="GG36" s="23">
        <f t="shared" si="294"/>
        <v>-0.11500000000000021</v>
      </c>
      <c r="GH36" s="23">
        <f t="shared" si="295"/>
        <v>-0.19300000000000006</v>
      </c>
      <c r="GI36" s="23">
        <f t="shared" si="296"/>
        <v>3.2999999999999918E-2</v>
      </c>
      <c r="GJ36" s="23">
        <f t="shared" si="297"/>
        <v>-0.1339999999999999</v>
      </c>
      <c r="GK36" s="23">
        <f t="shared" si="298"/>
        <v>-0.16299999999999981</v>
      </c>
      <c r="GL36" s="23">
        <f t="shared" si="299"/>
        <v>-8.999999999999897E-3</v>
      </c>
      <c r="GM36" s="23">
        <f t="shared" si="300"/>
        <v>-0.25800000000000001</v>
      </c>
      <c r="GN36" s="23">
        <f t="shared" si="301"/>
        <v>-0.10899999999999999</v>
      </c>
      <c r="GO36" s="23">
        <f t="shared" si="302"/>
        <v>0.25800000000000001</v>
      </c>
      <c r="GP36" s="23">
        <f t="shared" si="303"/>
        <v>-4.1999999999999815E-2</v>
      </c>
      <c r="GQ36" s="23">
        <f t="shared" si="304"/>
        <v>3.2000000000000028E-2</v>
      </c>
      <c r="GR36" s="23">
        <f t="shared" si="305"/>
        <v>4.8999999999999932E-2</v>
      </c>
      <c r="GS36" s="23">
        <f t="shared" si="306"/>
        <v>0.10000000000000009</v>
      </c>
      <c r="GT36" s="23">
        <f t="shared" si="307"/>
        <v>3.2000000000000028E-2</v>
      </c>
      <c r="GU36" s="23">
        <f t="shared" si="308"/>
        <v>-0.18999999999999995</v>
      </c>
      <c r="GV36" s="23">
        <f t="shared" si="309"/>
        <v>-4.9999999999999822E-2</v>
      </c>
      <c r="GW36" s="23">
        <f t="shared" si="310"/>
        <v>0</v>
      </c>
      <c r="GX36" s="23">
        <f t="shared" si="311"/>
        <v>9.1000000000000192E-2</v>
      </c>
      <c r="GY36" s="23">
        <f t="shared" si="312"/>
        <v>0.125</v>
      </c>
      <c r="GZ36" s="23">
        <f t="shared" si="313"/>
        <v>0.16299999999999981</v>
      </c>
      <c r="HA36" s="23">
        <f t="shared" si="314"/>
        <v>0.17099999999999982</v>
      </c>
      <c r="HB36" s="23">
        <f t="shared" si="315"/>
        <v>-0.21099999999999985</v>
      </c>
      <c r="HC36" s="23">
        <f t="shared" si="316"/>
        <v>2.0000000000000018E-2</v>
      </c>
      <c r="HD36" s="23">
        <f t="shared" si="317"/>
        <v>-9.9999999999997868E-3</v>
      </c>
      <c r="HE36" s="23">
        <f t="shared" si="318"/>
        <v>-3.2999999999999918E-2</v>
      </c>
      <c r="HF36" s="23">
        <f t="shared" si="319"/>
        <v>-0.10000000000000009</v>
      </c>
      <c r="HG36" s="23">
        <f t="shared" si="320"/>
        <v>2.0000000000000018E-2</v>
      </c>
      <c r="HH36" s="23">
        <f t="shared" si="125"/>
        <v>-0.51784499999999989</v>
      </c>
      <c r="HI36" s="23">
        <f t="shared" si="126"/>
        <v>-0.14230799999999988</v>
      </c>
      <c r="HJ36" s="23">
        <f t="shared" si="127"/>
        <v>0.91344000000000003</v>
      </c>
      <c r="HK36" s="23">
        <f t="shared" si="128"/>
        <v>-0.12672399999999984</v>
      </c>
      <c r="HL36" s="23">
        <f t="shared" si="129"/>
        <v>-5.0390000000000157E-2</v>
      </c>
      <c r="HM36" s="23">
        <f t="shared" si="130"/>
        <v>0.75168599999999985</v>
      </c>
      <c r="HO36" s="23">
        <f t="shared" si="321"/>
        <v>0.21200000000000019</v>
      </c>
      <c r="HP36" s="23">
        <f t="shared" si="322"/>
        <v>1.7999999999999794E-2</v>
      </c>
      <c r="HQ36" s="23">
        <f t="shared" si="323"/>
        <v>0.34600000000000009</v>
      </c>
      <c r="HR36" s="23" t="str">
        <f t="shared" si="324"/>
        <v/>
      </c>
      <c r="HS36" s="23">
        <f t="shared" si="325"/>
        <v>0.1160000000000001</v>
      </c>
      <c r="HT36" s="23">
        <f t="shared" si="326"/>
        <v>4.9999999999999822E-2</v>
      </c>
      <c r="HU36" s="23">
        <f t="shared" si="327"/>
        <v>5.1000000000000156E-2</v>
      </c>
      <c r="HV36" s="23">
        <f t="shared" si="328"/>
        <v>3.6000000000000032E-2</v>
      </c>
      <c r="HW36" s="23" t="str">
        <f t="shared" si="329"/>
        <v/>
      </c>
      <c r="HX36" s="23" t="str">
        <f t="shared" si="330"/>
        <v/>
      </c>
      <c r="HY36" s="23">
        <f t="shared" si="331"/>
        <v>0.26500000000000012</v>
      </c>
      <c r="HZ36" s="23">
        <f t="shared" si="332"/>
        <v>0.24800000000000022</v>
      </c>
      <c r="IA36" s="23">
        <f t="shared" si="333"/>
        <v>0.16299999999999981</v>
      </c>
      <c r="IB36" s="23">
        <f t="shared" si="334"/>
        <v>4.9999999999999822E-2</v>
      </c>
      <c r="IC36" s="23">
        <f t="shared" si="335"/>
        <v>8.0000000000000071E-3</v>
      </c>
      <c r="ID36" s="23">
        <f t="shared" si="336"/>
        <v>0.1509999999999998</v>
      </c>
      <c r="IE36" s="23">
        <f t="shared" si="337"/>
        <v>7.9499999999999904E-2</v>
      </c>
      <c r="IF36" s="23">
        <f t="shared" si="338"/>
        <v>0.30100000000000016</v>
      </c>
      <c r="IG36" s="23">
        <f t="shared" si="339"/>
        <v>0.31899999999999995</v>
      </c>
      <c r="IH36" s="23">
        <f t="shared" si="340"/>
        <v>0.24799999999999978</v>
      </c>
      <c r="II36" s="23">
        <f t="shared" si="341"/>
        <v>0.23499999999999988</v>
      </c>
      <c r="IJ36" s="23">
        <f t="shared" si="342"/>
        <v>0.24299999999999988</v>
      </c>
      <c r="IK36" s="23">
        <f t="shared" si="343"/>
        <v>0.36500000000000021</v>
      </c>
      <c r="IL36" s="23">
        <f t="shared" si="344"/>
        <v>0.32399999999999984</v>
      </c>
      <c r="IM36" s="23">
        <f t="shared" si="345"/>
        <v>2.4000000000000021E-2</v>
      </c>
      <c r="IN36" s="23">
        <f t="shared" si="346"/>
        <v>0.21099999999999985</v>
      </c>
      <c r="IO36" s="23">
        <f t="shared" si="347"/>
        <v>0.38499999999999979</v>
      </c>
      <c r="IP36" s="23">
        <f t="shared" si="348"/>
        <v>0.25599999999999978</v>
      </c>
      <c r="IQ36" s="23">
        <f t="shared" si="349"/>
        <v>0.35000000000000009</v>
      </c>
      <c r="IR36" s="23">
        <f t="shared" si="350"/>
        <v>4.8999999999999932E-2</v>
      </c>
      <c r="IS36" s="23">
        <f t="shared" si="351"/>
        <v>0.21099999999999985</v>
      </c>
      <c r="IT36" s="23">
        <f t="shared" si="352"/>
        <v>0.24699999999999989</v>
      </c>
      <c r="IU36" s="23">
        <f t="shared" si="353"/>
        <v>8.4999999999999964E-2</v>
      </c>
      <c r="IV36" s="23">
        <f t="shared" si="354"/>
        <v>0.31400000000000006</v>
      </c>
      <c r="IW36" s="23">
        <f t="shared" si="355"/>
        <v>0.17099999999999982</v>
      </c>
      <c r="IX36" s="23">
        <f t="shared" si="356"/>
        <v>0.16999999999999993</v>
      </c>
      <c r="IY36" s="23">
        <f t="shared" si="357"/>
        <v>0.11900000000000022</v>
      </c>
      <c r="IZ36" s="23">
        <f t="shared" si="358"/>
        <v>5.1000000000000156E-2</v>
      </c>
      <c r="JA36" s="23">
        <f t="shared" si="359"/>
        <v>3.6999999999999922E-2</v>
      </c>
      <c r="JB36" s="23">
        <f t="shared" si="360"/>
        <v>8.999999999999897E-3</v>
      </c>
      <c r="JC36" s="23">
        <f t="shared" si="361"/>
        <v>6.3000000000000167E-2</v>
      </c>
      <c r="JD36" s="23">
        <f t="shared" si="362"/>
        <v>0.35999999999999988</v>
      </c>
      <c r="JE36" s="23">
        <f t="shared" si="363"/>
        <v>0.129</v>
      </c>
      <c r="JF36" s="23">
        <f t="shared" si="364"/>
        <v>8.8999999999999968E-2</v>
      </c>
      <c r="JG36" s="23">
        <f t="shared" si="365"/>
        <v>2.3000000000000131E-2</v>
      </c>
      <c r="JH36" s="23">
        <f t="shared" si="366"/>
        <v>1.5000000000000124E-2</v>
      </c>
      <c r="JI36" s="23">
        <f t="shared" si="367"/>
        <v>4.0000000000000036E-2</v>
      </c>
      <c r="JJ36" s="23">
        <f t="shared" si="368"/>
        <v>4.0000000000000036E-2</v>
      </c>
      <c r="JK36" s="23">
        <f t="shared" si="369"/>
        <v>0.2799999999999998</v>
      </c>
      <c r="JL36" s="23">
        <f t="shared" si="370"/>
        <v>8.4000000000000075E-2</v>
      </c>
      <c r="JM36" s="23">
        <f t="shared" si="371"/>
        <v>0.11500000000000021</v>
      </c>
      <c r="JN36" s="23">
        <f t="shared" si="372"/>
        <v>9.7999999999999865E-2</v>
      </c>
      <c r="JO36" s="23">
        <f t="shared" si="373"/>
        <v>0.15700000000000003</v>
      </c>
      <c r="JP36" s="23">
        <f t="shared" si="374"/>
        <v>4.4000000000000039E-2</v>
      </c>
      <c r="JQ36" s="23">
        <f t="shared" si="185"/>
        <v>0.63270800000000005</v>
      </c>
      <c r="JR36" s="23">
        <f t="shared" si="186"/>
        <v>0.24669499999999989</v>
      </c>
      <c r="JS36" s="23">
        <f t="shared" si="187"/>
        <v>0.84398099999999987</v>
      </c>
      <c r="JT36" s="23">
        <f t="shared" si="188"/>
        <v>0.23308099999999987</v>
      </c>
      <c r="JU36" s="23">
        <f t="shared" si="189"/>
        <v>0.15412299999999979</v>
      </c>
      <c r="JV36" s="23">
        <f t="shared" si="190"/>
        <v>0.68165899999999979</v>
      </c>
      <c r="JW36" s="23">
        <f t="shared" si="375"/>
        <v>0.26100000000000012</v>
      </c>
      <c r="JX36" s="23">
        <f t="shared" si="376"/>
        <v>0.26799999999999979</v>
      </c>
      <c r="JY36" s="23">
        <f t="shared" si="377"/>
        <v>0.19200000000000017</v>
      </c>
      <c r="JZ36" s="23">
        <f t="shared" si="378"/>
        <v>0.16999999999999993</v>
      </c>
      <c r="KA36" s="23">
        <f t="shared" si="379"/>
        <v>0.1549999999999998</v>
      </c>
      <c r="KB36" s="23">
        <f t="shared" si="380"/>
        <v>0.28299999999999992</v>
      </c>
      <c r="KC36" s="23">
        <f t="shared" si="381"/>
        <v>0.24799999999999978</v>
      </c>
      <c r="KD36" s="23">
        <f t="shared" si="382"/>
        <v>5.7999999999999829E-2</v>
      </c>
      <c r="KE36" s="23">
        <f t="shared" si="383"/>
        <v>0.10400000000000009</v>
      </c>
      <c r="KF36" s="23">
        <f t="shared" si="384"/>
        <v>0.25999999999999979</v>
      </c>
      <c r="KG36" s="23">
        <f t="shared" si="385"/>
        <v>0.11500000000000021</v>
      </c>
      <c r="KH36" s="23">
        <f t="shared" si="386"/>
        <v>0.19300000000000006</v>
      </c>
      <c r="KI36" s="23">
        <f t="shared" si="387"/>
        <v>3.2999999999999918E-2</v>
      </c>
      <c r="KJ36" s="23">
        <f t="shared" si="388"/>
        <v>0.1339999999999999</v>
      </c>
      <c r="KK36" s="23">
        <f t="shared" si="389"/>
        <v>0.16299999999999981</v>
      </c>
      <c r="KL36" s="23">
        <f t="shared" si="390"/>
        <v>8.999999999999897E-3</v>
      </c>
      <c r="KM36" s="23">
        <f t="shared" si="391"/>
        <v>0.25800000000000001</v>
      </c>
      <c r="KN36" s="23">
        <f t="shared" si="392"/>
        <v>0.10899999999999999</v>
      </c>
      <c r="KO36" s="23">
        <f t="shared" si="393"/>
        <v>0.25800000000000001</v>
      </c>
      <c r="KP36" s="23">
        <f t="shared" si="394"/>
        <v>4.1999999999999815E-2</v>
      </c>
      <c r="KQ36" s="23">
        <f t="shared" si="211"/>
        <v>3.2000000000000028E-2</v>
      </c>
      <c r="KR36" s="23">
        <f t="shared" si="212"/>
        <v>4.8999999999999932E-2</v>
      </c>
      <c r="KS36" s="23">
        <f t="shared" si="213"/>
        <v>0.10000000000000009</v>
      </c>
      <c r="KT36" s="23">
        <f t="shared" si="214"/>
        <v>3.2000000000000028E-2</v>
      </c>
      <c r="KU36" s="23">
        <f t="shared" si="215"/>
        <v>0.18999999999999995</v>
      </c>
      <c r="KV36" s="23">
        <f t="shared" si="216"/>
        <v>4.9999999999999822E-2</v>
      </c>
      <c r="KW36" s="23">
        <f t="shared" si="395"/>
        <v>0</v>
      </c>
      <c r="KX36" s="23">
        <f t="shared" si="218"/>
        <v>9.1000000000000192E-2</v>
      </c>
      <c r="KY36" s="23">
        <f t="shared" si="219"/>
        <v>0.125</v>
      </c>
      <c r="KZ36" s="23">
        <f t="shared" si="220"/>
        <v>0.16299999999999981</v>
      </c>
      <c r="LA36" s="23">
        <f t="shared" si="221"/>
        <v>0.17099999999999982</v>
      </c>
      <c r="LB36" s="23">
        <f t="shared" si="222"/>
        <v>0.21099999999999985</v>
      </c>
      <c r="LC36" s="23">
        <f t="shared" si="223"/>
        <v>2.0000000000000018E-2</v>
      </c>
      <c r="LD36" s="23">
        <f t="shared" si="396"/>
        <v>9.9999999999997868E-3</v>
      </c>
      <c r="LE36" s="23">
        <f t="shared" si="225"/>
        <v>3.2999999999999918E-2</v>
      </c>
      <c r="LF36" s="23">
        <f t="shared" si="397"/>
        <v>0.10000000000000009</v>
      </c>
      <c r="LG36" s="23">
        <f t="shared" si="227"/>
        <v>2.0000000000000018E-2</v>
      </c>
      <c r="LH36" s="23">
        <f t="shared" si="228"/>
        <v>0.51784499999999989</v>
      </c>
      <c r="LI36" s="23">
        <f t="shared" si="229"/>
        <v>0.14230799999999988</v>
      </c>
      <c r="LJ36" s="23">
        <f t="shared" si="230"/>
        <v>0.91344000000000003</v>
      </c>
      <c r="LK36" s="23">
        <f t="shared" si="231"/>
        <v>0.12672399999999984</v>
      </c>
      <c r="LL36" s="23">
        <f t="shared" si="232"/>
        <v>5.0390000000000157E-2</v>
      </c>
      <c r="LM36" s="23">
        <f t="shared" si="232"/>
        <v>0.75168599999999985</v>
      </c>
    </row>
    <row r="37" spans="1:325">
      <c r="A37" s="1">
        <f t="shared" si="237"/>
        <v>35</v>
      </c>
      <c r="B37" s="2"/>
      <c r="C37" s="4">
        <v>14</v>
      </c>
      <c r="D37" s="4">
        <f t="shared" si="233"/>
        <v>1016</v>
      </c>
      <c r="E37" s="4" t="s">
        <v>245</v>
      </c>
      <c r="F37" s="4">
        <v>1</v>
      </c>
      <c r="G37" s="4" t="s">
        <v>13</v>
      </c>
      <c r="H37" s="4" t="s">
        <v>19</v>
      </c>
      <c r="I37" s="4"/>
      <c r="J37" s="5">
        <v>88.7</v>
      </c>
      <c r="K37" s="67">
        <v>0.72699999999999998</v>
      </c>
      <c r="L37" s="103">
        <v>4.2309999999999999</v>
      </c>
      <c r="M37" s="7" t="s">
        <v>180</v>
      </c>
      <c r="N37" s="3" t="s">
        <v>227</v>
      </c>
      <c r="O37" s="6">
        <v>4.4779999999999998</v>
      </c>
      <c r="P37" s="6">
        <v>4.1449999999999996</v>
      </c>
      <c r="Q37" s="6">
        <v>4.7859999999999996</v>
      </c>
      <c r="R37" s="9"/>
      <c r="S37" s="6">
        <v>4.46</v>
      </c>
      <c r="T37" s="6">
        <v>4.32</v>
      </c>
      <c r="U37" s="6">
        <v>4.3150000000000004</v>
      </c>
      <c r="V37" s="6">
        <v>4.3</v>
      </c>
      <c r="W37" s="9"/>
      <c r="X37" s="9"/>
      <c r="Y37" s="6">
        <v>4.3659999999999997</v>
      </c>
      <c r="Z37" s="6">
        <v>4.3739999999999997</v>
      </c>
      <c r="AA37" s="6">
        <v>4.306</v>
      </c>
      <c r="AB37" s="6">
        <v>4.1449999999999996</v>
      </c>
      <c r="AC37" s="6">
        <v>4.141</v>
      </c>
      <c r="AD37" s="6">
        <v>4.109</v>
      </c>
      <c r="AE37" s="6">
        <f t="shared" si="238"/>
        <v>4.125</v>
      </c>
      <c r="AF37" s="107">
        <v>3.661</v>
      </c>
      <c r="AG37" s="107">
        <v>3.65</v>
      </c>
      <c r="AH37" s="107">
        <v>3.698</v>
      </c>
      <c r="AI37" s="107">
        <v>3.8050000000000002</v>
      </c>
      <c r="AJ37" s="107">
        <v>3.8170000000000002</v>
      </c>
      <c r="AK37" s="107">
        <v>3.6880000000000002</v>
      </c>
      <c r="AL37" s="107">
        <v>3.7109999999999999</v>
      </c>
      <c r="AM37" s="107">
        <v>3.9889999999999999</v>
      </c>
      <c r="AN37" s="107">
        <v>4.0170000000000003</v>
      </c>
      <c r="AO37" s="107">
        <v>3.919</v>
      </c>
      <c r="AP37" s="107">
        <v>4.0979999999999999</v>
      </c>
      <c r="AQ37" s="107">
        <v>4.085</v>
      </c>
      <c r="AR37" s="107">
        <v>4.1210000000000004</v>
      </c>
      <c r="AS37" s="107">
        <v>3.93</v>
      </c>
      <c r="AT37" s="107">
        <v>3.919</v>
      </c>
      <c r="AU37" s="107">
        <v>4.008</v>
      </c>
      <c r="AV37" s="107">
        <v>3.7480000000000002</v>
      </c>
      <c r="AW37" s="107">
        <v>3.8239999999999998</v>
      </c>
      <c r="AX37" s="107">
        <v>4.2519999999999998</v>
      </c>
      <c r="AY37" s="107">
        <v>4.0439999999999996</v>
      </c>
      <c r="AZ37" s="107">
        <v>4.1369999999999996</v>
      </c>
      <c r="BA37" s="107">
        <v>4.1879999999999997</v>
      </c>
      <c r="BB37" s="107">
        <v>4.2830000000000004</v>
      </c>
      <c r="BC37" s="107">
        <v>4.3159999999999998</v>
      </c>
      <c r="BD37" s="107">
        <v>4.22</v>
      </c>
      <c r="BE37" s="107">
        <v>3.8980000000000001</v>
      </c>
      <c r="BF37" s="107">
        <v>4</v>
      </c>
      <c r="BG37" s="107">
        <v>4.1360000000000001</v>
      </c>
      <c r="BH37" s="107">
        <v>4.234</v>
      </c>
      <c r="BI37" s="107">
        <v>4.3440000000000003</v>
      </c>
      <c r="BJ37" s="107">
        <v>4.3209999999999997</v>
      </c>
      <c r="BK37" s="107">
        <v>4.1319999999999997</v>
      </c>
      <c r="BL37" s="107">
        <v>4.1239999999999997</v>
      </c>
      <c r="BM37" s="107">
        <v>4.0960000000000001</v>
      </c>
      <c r="BN37" s="107">
        <v>3.8889999999999998</v>
      </c>
      <c r="BO37" s="107">
        <v>3.774</v>
      </c>
      <c r="BP37" s="107">
        <v>3.8879999999999999</v>
      </c>
      <c r="BQ37" s="91">
        <v>3.518872</v>
      </c>
      <c r="BR37" s="91">
        <v>3.832068</v>
      </c>
      <c r="BS37" s="91">
        <v>4.3901159999999999</v>
      </c>
      <c r="BT37" s="91">
        <v>3.8631009999999999</v>
      </c>
      <c r="BU37" s="91">
        <v>3.9144290000000002</v>
      </c>
      <c r="BV37" s="91">
        <v>4.3202290000000003</v>
      </c>
      <c r="BW37" s="109">
        <v>3.8639999999999999</v>
      </c>
      <c r="BX37" s="109">
        <v>3.8559999999999999</v>
      </c>
      <c r="BY37" s="109">
        <v>3.9</v>
      </c>
      <c r="BZ37" s="109">
        <v>4.0060000000000002</v>
      </c>
      <c r="CA37" s="109">
        <v>4.0170000000000003</v>
      </c>
      <c r="CB37" s="109">
        <v>3.8839999999999999</v>
      </c>
      <c r="CC37" s="109">
        <v>3.9089999999999998</v>
      </c>
      <c r="CD37" s="109">
        <v>4.1790000000000003</v>
      </c>
      <c r="CE37" s="109">
        <v>4.2210000000000001</v>
      </c>
      <c r="CF37" s="109">
        <v>4.1219999999999999</v>
      </c>
      <c r="CG37" s="109">
        <v>4.2990000000000004</v>
      </c>
      <c r="CH37" s="109">
        <v>4.2839999999999998</v>
      </c>
      <c r="CI37" s="109">
        <v>4.3170000000000002</v>
      </c>
      <c r="CJ37" s="109">
        <v>4.133</v>
      </c>
      <c r="CK37" s="109">
        <v>4.1230000000000002</v>
      </c>
      <c r="CL37" s="109">
        <v>4.1950000000000003</v>
      </c>
      <c r="CM37" s="109">
        <v>3.9289999999999998</v>
      </c>
      <c r="CN37" s="109">
        <v>4.0190000000000001</v>
      </c>
      <c r="CO37" s="109">
        <v>4.4530000000000003</v>
      </c>
      <c r="CP37" s="109">
        <v>4.2290000000000001</v>
      </c>
      <c r="CQ37" s="109">
        <v>4.319</v>
      </c>
      <c r="CR37" s="109">
        <v>4.3739999999999997</v>
      </c>
      <c r="CS37" s="109">
        <v>4.4740000000000002</v>
      </c>
      <c r="CT37" s="109">
        <v>4.5119999999999996</v>
      </c>
      <c r="CU37" s="109">
        <v>4.4249999999999998</v>
      </c>
      <c r="CV37" s="109">
        <v>4.016</v>
      </c>
      <c r="CW37" s="109">
        <v>4.1559999999999997</v>
      </c>
      <c r="CX37" s="109">
        <v>4.2569999999999997</v>
      </c>
      <c r="CY37" s="109">
        <v>4.3780000000000001</v>
      </c>
      <c r="CZ37" s="109">
        <v>4.5179999999999998</v>
      </c>
      <c r="DA37" s="109">
        <v>4.4610000000000003</v>
      </c>
      <c r="DB37" s="109">
        <v>4.1310000000000002</v>
      </c>
      <c r="DC37" s="109">
        <v>4.2439999999999998</v>
      </c>
      <c r="DD37" s="109">
        <v>4.2089999999999996</v>
      </c>
      <c r="DE37" s="109">
        <v>4.09</v>
      </c>
      <c r="DF37" s="109">
        <v>3.9780000000000002</v>
      </c>
      <c r="DG37" s="109">
        <v>4.085</v>
      </c>
      <c r="DH37" s="119">
        <v>3.7622080000000002</v>
      </c>
      <c r="DI37" s="119">
        <v>4.0528909999999998</v>
      </c>
      <c r="DJ37" s="119">
        <v>4.5609440000000001</v>
      </c>
      <c r="DK37" s="119">
        <v>4.0913430000000002</v>
      </c>
      <c r="DL37" s="119">
        <v>4.131977</v>
      </c>
      <c r="DM37" s="119">
        <v>4.4932379999999998</v>
      </c>
      <c r="DO37" s="23">
        <f t="shared" si="239"/>
        <v>0.24699999999999989</v>
      </c>
      <c r="DP37" s="23">
        <f t="shared" si="240"/>
        <v>-8.6000000000000298E-2</v>
      </c>
      <c r="DQ37" s="23">
        <f t="shared" si="241"/>
        <v>0.55499999999999972</v>
      </c>
      <c r="DR37" s="23" t="str">
        <f t="shared" si="242"/>
        <v/>
      </c>
      <c r="DS37" s="23">
        <f t="shared" si="243"/>
        <v>0.22900000000000009</v>
      </c>
      <c r="DT37" s="23">
        <f t="shared" si="244"/>
        <v>8.9000000000000412E-2</v>
      </c>
      <c r="DU37" s="23">
        <f t="shared" si="245"/>
        <v>8.4000000000000519E-2</v>
      </c>
      <c r="DV37" s="23">
        <f t="shared" si="246"/>
        <v>6.899999999999995E-2</v>
      </c>
      <c r="DW37" s="23" t="str">
        <f t="shared" si="247"/>
        <v/>
      </c>
      <c r="DX37" s="23" t="str">
        <f t="shared" si="248"/>
        <v/>
      </c>
      <c r="DY37" s="23">
        <f t="shared" si="249"/>
        <v>0.13499999999999979</v>
      </c>
      <c r="DZ37" s="23">
        <f t="shared" si="250"/>
        <v>0.14299999999999979</v>
      </c>
      <c r="EA37" s="23">
        <f t="shared" si="251"/>
        <v>7.5000000000000178E-2</v>
      </c>
      <c r="EB37" s="23">
        <f t="shared" si="252"/>
        <v>-8.6000000000000298E-2</v>
      </c>
      <c r="EC37" s="23">
        <f t="shared" si="253"/>
        <v>-8.9999999999999858E-2</v>
      </c>
      <c r="ED37" s="23">
        <f t="shared" si="254"/>
        <v>-0.12199999999999989</v>
      </c>
      <c r="EE37" s="23">
        <f t="shared" si="255"/>
        <v>-0.10599999999999987</v>
      </c>
      <c r="EF37" s="23">
        <f t="shared" si="256"/>
        <v>-0.56999999999999984</v>
      </c>
      <c r="EG37" s="23">
        <f t="shared" si="257"/>
        <v>-0.58099999999999996</v>
      </c>
      <c r="EH37" s="23">
        <f t="shared" si="258"/>
        <v>-0.53299999999999992</v>
      </c>
      <c r="EI37" s="23">
        <f t="shared" si="259"/>
        <v>-0.42599999999999971</v>
      </c>
      <c r="EJ37" s="23">
        <f t="shared" si="260"/>
        <v>-0.4139999999999997</v>
      </c>
      <c r="EK37" s="23">
        <f t="shared" si="261"/>
        <v>-0.54299999999999971</v>
      </c>
      <c r="EL37" s="23">
        <f t="shared" si="262"/>
        <v>-0.52</v>
      </c>
      <c r="EM37" s="23">
        <f t="shared" si="263"/>
        <v>-0.24199999999999999</v>
      </c>
      <c r="EN37" s="23">
        <f t="shared" si="264"/>
        <v>-0.21399999999999952</v>
      </c>
      <c r="EO37" s="23">
        <f t="shared" si="265"/>
        <v>-0.31199999999999983</v>
      </c>
      <c r="EP37" s="23">
        <f t="shared" si="266"/>
        <v>-0.13300000000000001</v>
      </c>
      <c r="EQ37" s="23">
        <f t="shared" si="267"/>
        <v>-0.14599999999999991</v>
      </c>
      <c r="ER37" s="23">
        <f t="shared" si="268"/>
        <v>-0.10999999999999943</v>
      </c>
      <c r="ES37" s="23">
        <f t="shared" si="58"/>
        <v>-0.30099999999999971</v>
      </c>
      <c r="ET37" s="23">
        <f t="shared" si="59"/>
        <v>-0.31199999999999983</v>
      </c>
      <c r="EU37" s="23">
        <f t="shared" si="60"/>
        <v>-0.22299999999999986</v>
      </c>
      <c r="EV37" s="23">
        <f t="shared" si="61"/>
        <v>-0.48299999999999965</v>
      </c>
      <c r="EW37" s="23">
        <f t="shared" si="62"/>
        <v>-0.40700000000000003</v>
      </c>
      <c r="EX37" s="23">
        <f t="shared" si="63"/>
        <v>2.0999999999999908E-2</v>
      </c>
      <c r="EY37" s="23">
        <f t="shared" si="64"/>
        <v>-0.18700000000000028</v>
      </c>
      <c r="EZ37" s="23">
        <f t="shared" si="65"/>
        <v>-9.4000000000000306E-2</v>
      </c>
      <c r="FA37" s="23">
        <f t="shared" si="269"/>
        <v>-4.3000000000000149E-2</v>
      </c>
      <c r="FB37" s="23">
        <f t="shared" si="270"/>
        <v>5.200000000000049E-2</v>
      </c>
      <c r="FC37" s="23">
        <f t="shared" si="271"/>
        <v>8.4999999999999964E-2</v>
      </c>
      <c r="FD37" s="23">
        <f t="shared" si="272"/>
        <v>-1.1000000000000121E-2</v>
      </c>
      <c r="FE37" s="23">
        <f t="shared" si="273"/>
        <v>-0.33299999999999974</v>
      </c>
      <c r="FF37" s="23">
        <f t="shared" si="274"/>
        <v>-0.23099999999999987</v>
      </c>
      <c r="FG37" s="23">
        <f t="shared" si="275"/>
        <v>-9.4999999999999751E-2</v>
      </c>
      <c r="FH37" s="23">
        <f t="shared" si="276"/>
        <v>3.0000000000001137E-3</v>
      </c>
      <c r="FI37" s="23">
        <f t="shared" si="277"/>
        <v>0.11300000000000043</v>
      </c>
      <c r="FJ37" s="23">
        <f t="shared" si="278"/>
        <v>8.9999999999999858E-2</v>
      </c>
      <c r="FK37" s="23">
        <f t="shared" si="279"/>
        <v>-9.9000000000000199E-2</v>
      </c>
      <c r="FL37" s="23">
        <f t="shared" si="280"/>
        <v>-0.10700000000000021</v>
      </c>
      <c r="FM37" s="23">
        <f t="shared" si="281"/>
        <v>-0.13499999999999979</v>
      </c>
      <c r="FN37" s="23">
        <f t="shared" si="282"/>
        <v>-0.34200000000000008</v>
      </c>
      <c r="FO37" s="23">
        <f t="shared" si="283"/>
        <v>-0.45699999999999985</v>
      </c>
      <c r="FP37" s="23">
        <f t="shared" si="284"/>
        <v>-0.34299999999999997</v>
      </c>
      <c r="FQ37" s="23">
        <f t="shared" si="82"/>
        <v>-0.71212799999999987</v>
      </c>
      <c r="FR37" s="23">
        <f t="shared" si="83"/>
        <v>-0.39893199999999984</v>
      </c>
      <c r="FS37" s="23">
        <f t="shared" si="84"/>
        <v>0.15911600000000004</v>
      </c>
      <c r="FT37" s="23">
        <f t="shared" si="85"/>
        <v>-0.36789899999999998</v>
      </c>
      <c r="FU37" s="23">
        <f t="shared" si="86"/>
        <v>-0.31657099999999971</v>
      </c>
      <c r="FV37" s="23">
        <f t="shared" si="87"/>
        <v>8.9229000000000447E-2</v>
      </c>
      <c r="FW37" s="23">
        <f t="shared" si="88"/>
        <v>-0.36699999999999999</v>
      </c>
      <c r="FX37" s="23">
        <f t="shared" si="285"/>
        <v>-0.375</v>
      </c>
      <c r="FY37" s="23">
        <f t="shared" si="286"/>
        <v>-0.33099999999999996</v>
      </c>
      <c r="FZ37" s="23">
        <f t="shared" si="287"/>
        <v>-0.22499999999999964</v>
      </c>
      <c r="GA37" s="23">
        <f t="shared" si="288"/>
        <v>-0.21399999999999952</v>
      </c>
      <c r="GB37" s="23">
        <f t="shared" si="289"/>
        <v>-0.34699999999999998</v>
      </c>
      <c r="GC37" s="23">
        <f t="shared" si="290"/>
        <v>-0.32200000000000006</v>
      </c>
      <c r="GD37" s="23">
        <f t="shared" si="291"/>
        <v>-5.1999999999999602E-2</v>
      </c>
      <c r="GE37" s="23">
        <f t="shared" si="292"/>
        <v>-9.9999999999997868E-3</v>
      </c>
      <c r="GF37" s="23">
        <f t="shared" si="293"/>
        <v>-0.10899999999999999</v>
      </c>
      <c r="GG37" s="23">
        <f t="shared" si="294"/>
        <v>6.8000000000000504E-2</v>
      </c>
      <c r="GH37" s="23">
        <f t="shared" si="295"/>
        <v>5.2999999999999936E-2</v>
      </c>
      <c r="GI37" s="23">
        <f t="shared" si="296"/>
        <v>8.6000000000000298E-2</v>
      </c>
      <c r="GJ37" s="23">
        <f t="shared" si="297"/>
        <v>-9.7999999999999865E-2</v>
      </c>
      <c r="GK37" s="23">
        <f t="shared" si="298"/>
        <v>-0.10799999999999965</v>
      </c>
      <c r="GL37" s="23">
        <f t="shared" si="299"/>
        <v>-3.5999999999999588E-2</v>
      </c>
      <c r="GM37" s="23">
        <f t="shared" si="300"/>
        <v>-0.30200000000000005</v>
      </c>
      <c r="GN37" s="23">
        <f t="shared" si="301"/>
        <v>-0.21199999999999974</v>
      </c>
      <c r="GO37" s="23">
        <f t="shared" si="302"/>
        <v>0.22200000000000042</v>
      </c>
      <c r="GP37" s="23">
        <f t="shared" si="303"/>
        <v>-1.9999999999997797E-3</v>
      </c>
      <c r="GQ37" s="23">
        <f t="shared" si="304"/>
        <v>8.8000000000000078E-2</v>
      </c>
      <c r="GR37" s="23">
        <f t="shared" si="305"/>
        <v>0.14299999999999979</v>
      </c>
      <c r="GS37" s="23">
        <f t="shared" si="306"/>
        <v>0.24300000000000033</v>
      </c>
      <c r="GT37" s="23">
        <f t="shared" si="307"/>
        <v>0.28099999999999969</v>
      </c>
      <c r="GU37" s="23">
        <f t="shared" si="308"/>
        <v>0.19399999999999995</v>
      </c>
      <c r="GV37" s="23">
        <f t="shared" si="309"/>
        <v>-0.21499999999999986</v>
      </c>
      <c r="GW37" s="23">
        <f t="shared" si="310"/>
        <v>-7.5000000000000178E-2</v>
      </c>
      <c r="GX37" s="23">
        <f t="shared" si="311"/>
        <v>2.5999999999999801E-2</v>
      </c>
      <c r="GY37" s="23">
        <f t="shared" si="312"/>
        <v>0.14700000000000024</v>
      </c>
      <c r="GZ37" s="23">
        <f t="shared" si="313"/>
        <v>0.28699999999999992</v>
      </c>
      <c r="HA37" s="23">
        <f t="shared" si="314"/>
        <v>0.23000000000000043</v>
      </c>
      <c r="HB37" s="23">
        <f t="shared" si="315"/>
        <v>-9.9999999999999645E-2</v>
      </c>
      <c r="HC37" s="23">
        <f t="shared" si="316"/>
        <v>1.2999999999999901E-2</v>
      </c>
      <c r="HD37" s="23">
        <f t="shared" si="317"/>
        <v>-2.2000000000000242E-2</v>
      </c>
      <c r="HE37" s="23">
        <f t="shared" si="318"/>
        <v>-0.14100000000000001</v>
      </c>
      <c r="HF37" s="23">
        <f t="shared" si="319"/>
        <v>-0.25299999999999967</v>
      </c>
      <c r="HG37" s="23">
        <f t="shared" si="320"/>
        <v>-0.14599999999999991</v>
      </c>
      <c r="HH37" s="23">
        <f t="shared" si="125"/>
        <v>-0.46879199999999965</v>
      </c>
      <c r="HI37" s="23">
        <f t="shared" si="126"/>
        <v>-0.17810900000000007</v>
      </c>
      <c r="HJ37" s="23">
        <f t="shared" si="127"/>
        <v>0.32994400000000024</v>
      </c>
      <c r="HK37" s="23">
        <f t="shared" si="128"/>
        <v>-0.1396569999999997</v>
      </c>
      <c r="HL37" s="23">
        <f t="shared" si="129"/>
        <v>-9.9022999999999861E-2</v>
      </c>
      <c r="HM37" s="23">
        <f t="shared" si="130"/>
        <v>0.26223799999999997</v>
      </c>
      <c r="HO37" s="23">
        <f t="shared" si="321"/>
        <v>0.24699999999999989</v>
      </c>
      <c r="HP37" s="23">
        <f t="shared" si="322"/>
        <v>8.6000000000000298E-2</v>
      </c>
      <c r="HQ37" s="23">
        <f t="shared" si="323"/>
        <v>0.55499999999999972</v>
      </c>
      <c r="HR37" s="23" t="str">
        <f t="shared" si="324"/>
        <v/>
      </c>
      <c r="HS37" s="23">
        <f t="shared" si="325"/>
        <v>0.22900000000000009</v>
      </c>
      <c r="HT37" s="23">
        <f t="shared" si="326"/>
        <v>8.9000000000000412E-2</v>
      </c>
      <c r="HU37" s="23">
        <f t="shared" si="327"/>
        <v>8.4000000000000519E-2</v>
      </c>
      <c r="HV37" s="23">
        <f t="shared" si="328"/>
        <v>6.899999999999995E-2</v>
      </c>
      <c r="HW37" s="23" t="str">
        <f t="shared" si="329"/>
        <v/>
      </c>
      <c r="HX37" s="23" t="str">
        <f t="shared" si="330"/>
        <v/>
      </c>
      <c r="HY37" s="23">
        <f t="shared" si="331"/>
        <v>0.13499999999999979</v>
      </c>
      <c r="HZ37" s="23">
        <f t="shared" si="332"/>
        <v>0.14299999999999979</v>
      </c>
      <c r="IA37" s="23">
        <f t="shared" si="333"/>
        <v>7.5000000000000178E-2</v>
      </c>
      <c r="IB37" s="23">
        <f t="shared" si="334"/>
        <v>8.6000000000000298E-2</v>
      </c>
      <c r="IC37" s="23">
        <f t="shared" si="335"/>
        <v>8.9999999999999858E-2</v>
      </c>
      <c r="ID37" s="23">
        <f t="shared" si="336"/>
        <v>0.12199999999999989</v>
      </c>
      <c r="IE37" s="23">
        <f t="shared" si="337"/>
        <v>0.10599999999999987</v>
      </c>
      <c r="IF37" s="23">
        <f t="shared" si="338"/>
        <v>0.56999999999999984</v>
      </c>
      <c r="IG37" s="23">
        <f t="shared" si="339"/>
        <v>0.58099999999999996</v>
      </c>
      <c r="IH37" s="23">
        <f t="shared" si="340"/>
        <v>0.53299999999999992</v>
      </c>
      <c r="II37" s="23">
        <f t="shared" si="341"/>
        <v>0.42599999999999971</v>
      </c>
      <c r="IJ37" s="23">
        <f t="shared" si="342"/>
        <v>0.4139999999999997</v>
      </c>
      <c r="IK37" s="23">
        <f t="shared" si="343"/>
        <v>0.54299999999999971</v>
      </c>
      <c r="IL37" s="23">
        <f t="shared" si="344"/>
        <v>0.52</v>
      </c>
      <c r="IM37" s="23">
        <f t="shared" si="345"/>
        <v>0.24199999999999999</v>
      </c>
      <c r="IN37" s="23">
        <f t="shared" si="346"/>
        <v>0.21399999999999952</v>
      </c>
      <c r="IO37" s="23">
        <f t="shared" si="347"/>
        <v>0.31199999999999983</v>
      </c>
      <c r="IP37" s="23">
        <f t="shared" si="348"/>
        <v>0.13300000000000001</v>
      </c>
      <c r="IQ37" s="23">
        <f t="shared" si="349"/>
        <v>0.14599999999999991</v>
      </c>
      <c r="IR37" s="23">
        <f t="shared" si="350"/>
        <v>0.10999999999999943</v>
      </c>
      <c r="IS37" s="23">
        <f t="shared" si="351"/>
        <v>0.30099999999999971</v>
      </c>
      <c r="IT37" s="23">
        <f t="shared" si="352"/>
        <v>0.31199999999999983</v>
      </c>
      <c r="IU37" s="23">
        <f t="shared" si="353"/>
        <v>0.22299999999999986</v>
      </c>
      <c r="IV37" s="23">
        <f t="shared" si="354"/>
        <v>0.48299999999999965</v>
      </c>
      <c r="IW37" s="23">
        <f t="shared" si="355"/>
        <v>0.40700000000000003</v>
      </c>
      <c r="IX37" s="23">
        <f t="shared" si="356"/>
        <v>2.0999999999999908E-2</v>
      </c>
      <c r="IY37" s="23">
        <f t="shared" si="357"/>
        <v>0.18700000000000028</v>
      </c>
      <c r="IZ37" s="23">
        <f t="shared" si="358"/>
        <v>9.4000000000000306E-2</v>
      </c>
      <c r="JA37" s="23">
        <f t="shared" si="359"/>
        <v>4.3000000000000149E-2</v>
      </c>
      <c r="JB37" s="23">
        <f t="shared" si="360"/>
        <v>5.200000000000049E-2</v>
      </c>
      <c r="JC37" s="23">
        <f t="shared" si="361"/>
        <v>8.4999999999999964E-2</v>
      </c>
      <c r="JD37" s="23">
        <f t="shared" si="362"/>
        <v>1.1000000000000121E-2</v>
      </c>
      <c r="JE37" s="23">
        <f t="shared" si="363"/>
        <v>0.33299999999999974</v>
      </c>
      <c r="JF37" s="23">
        <f t="shared" si="364"/>
        <v>0.23099999999999987</v>
      </c>
      <c r="JG37" s="23">
        <f t="shared" si="365"/>
        <v>9.4999999999999751E-2</v>
      </c>
      <c r="JH37" s="23">
        <f t="shared" si="366"/>
        <v>3.0000000000001137E-3</v>
      </c>
      <c r="JI37" s="23">
        <f t="shared" si="367"/>
        <v>0.11300000000000043</v>
      </c>
      <c r="JJ37" s="23">
        <f t="shared" si="368"/>
        <v>8.9999999999999858E-2</v>
      </c>
      <c r="JK37" s="23">
        <f t="shared" si="369"/>
        <v>9.9000000000000199E-2</v>
      </c>
      <c r="JL37" s="23">
        <f t="shared" si="370"/>
        <v>0.10700000000000021</v>
      </c>
      <c r="JM37" s="23">
        <f t="shared" si="371"/>
        <v>0.13499999999999979</v>
      </c>
      <c r="JN37" s="23">
        <f t="shared" si="372"/>
        <v>0.34200000000000008</v>
      </c>
      <c r="JO37" s="23">
        <f t="shared" si="373"/>
        <v>0.45699999999999985</v>
      </c>
      <c r="JP37" s="23">
        <f t="shared" si="374"/>
        <v>0.34299999999999997</v>
      </c>
      <c r="JQ37" s="23">
        <f t="shared" si="185"/>
        <v>0.71212799999999987</v>
      </c>
      <c r="JR37" s="23">
        <f t="shared" si="186"/>
        <v>0.39893199999999984</v>
      </c>
      <c r="JS37" s="23">
        <f t="shared" si="187"/>
        <v>0.15911600000000004</v>
      </c>
      <c r="JT37" s="23">
        <f t="shared" si="188"/>
        <v>0.36789899999999998</v>
      </c>
      <c r="JU37" s="23">
        <f t="shared" si="189"/>
        <v>0.31657099999999971</v>
      </c>
      <c r="JV37" s="23">
        <f t="shared" si="190"/>
        <v>8.9229000000000447E-2</v>
      </c>
      <c r="JW37" s="23">
        <f t="shared" si="375"/>
        <v>0.36699999999999999</v>
      </c>
      <c r="JX37" s="23">
        <f t="shared" si="376"/>
        <v>0.375</v>
      </c>
      <c r="JY37" s="23">
        <f t="shared" si="377"/>
        <v>0.33099999999999996</v>
      </c>
      <c r="JZ37" s="23">
        <f t="shared" si="378"/>
        <v>0.22499999999999964</v>
      </c>
      <c r="KA37" s="23">
        <f t="shared" si="379"/>
        <v>0.21399999999999952</v>
      </c>
      <c r="KB37" s="23">
        <f t="shared" si="380"/>
        <v>0.34699999999999998</v>
      </c>
      <c r="KC37" s="23">
        <f t="shared" si="381"/>
        <v>0.32200000000000006</v>
      </c>
      <c r="KD37" s="23">
        <f t="shared" si="382"/>
        <v>5.1999999999999602E-2</v>
      </c>
      <c r="KE37" s="23">
        <f t="shared" si="383"/>
        <v>9.9999999999997868E-3</v>
      </c>
      <c r="KF37" s="23">
        <f t="shared" si="384"/>
        <v>0.10899999999999999</v>
      </c>
      <c r="KG37" s="23">
        <f t="shared" si="385"/>
        <v>6.8000000000000504E-2</v>
      </c>
      <c r="KH37" s="23">
        <f t="shared" si="386"/>
        <v>5.2999999999999936E-2</v>
      </c>
      <c r="KI37" s="23">
        <f t="shared" si="387"/>
        <v>8.6000000000000298E-2</v>
      </c>
      <c r="KJ37" s="23">
        <f t="shared" si="388"/>
        <v>9.7999999999999865E-2</v>
      </c>
      <c r="KK37" s="23">
        <f t="shared" si="389"/>
        <v>0.10799999999999965</v>
      </c>
      <c r="KL37" s="23">
        <f t="shared" si="390"/>
        <v>3.5999999999999588E-2</v>
      </c>
      <c r="KM37" s="23">
        <f t="shared" si="391"/>
        <v>0.30200000000000005</v>
      </c>
      <c r="KN37" s="23">
        <f t="shared" si="392"/>
        <v>0.21199999999999974</v>
      </c>
      <c r="KO37" s="23">
        <f t="shared" si="393"/>
        <v>0.22200000000000042</v>
      </c>
      <c r="KP37" s="23">
        <f t="shared" si="394"/>
        <v>1.9999999999997797E-3</v>
      </c>
      <c r="KQ37" s="23">
        <f t="shared" si="211"/>
        <v>8.8000000000000078E-2</v>
      </c>
      <c r="KR37" s="23">
        <f t="shared" si="212"/>
        <v>0.14299999999999979</v>
      </c>
      <c r="KS37" s="23">
        <f t="shared" si="213"/>
        <v>0.24300000000000033</v>
      </c>
      <c r="KT37" s="23">
        <f t="shared" si="214"/>
        <v>0.28099999999999969</v>
      </c>
      <c r="KU37" s="23">
        <f t="shared" si="215"/>
        <v>0.19399999999999995</v>
      </c>
      <c r="KV37" s="23">
        <f t="shared" si="216"/>
        <v>0.21499999999999986</v>
      </c>
      <c r="KW37" s="23">
        <f t="shared" si="395"/>
        <v>7.5000000000000178E-2</v>
      </c>
      <c r="KX37" s="23">
        <f t="shared" si="218"/>
        <v>2.5999999999999801E-2</v>
      </c>
      <c r="KY37" s="23">
        <f t="shared" si="219"/>
        <v>0.14700000000000024</v>
      </c>
      <c r="KZ37" s="23">
        <f t="shared" si="220"/>
        <v>0.28699999999999992</v>
      </c>
      <c r="LA37" s="23">
        <f t="shared" si="221"/>
        <v>0.23000000000000043</v>
      </c>
      <c r="LB37" s="23">
        <f t="shared" si="222"/>
        <v>9.9999999999999645E-2</v>
      </c>
      <c r="LC37" s="23">
        <f t="shared" si="223"/>
        <v>1.2999999999999901E-2</v>
      </c>
      <c r="LD37" s="23">
        <f t="shared" si="396"/>
        <v>2.2000000000000242E-2</v>
      </c>
      <c r="LE37" s="23">
        <f t="shared" si="225"/>
        <v>0.14100000000000001</v>
      </c>
      <c r="LF37" s="23">
        <f t="shared" si="397"/>
        <v>0.25299999999999967</v>
      </c>
      <c r="LG37" s="23">
        <f t="shared" si="227"/>
        <v>0.14599999999999991</v>
      </c>
      <c r="LH37" s="23">
        <f t="shared" si="228"/>
        <v>0.46879199999999965</v>
      </c>
      <c r="LI37" s="23">
        <f t="shared" si="229"/>
        <v>0.17810900000000007</v>
      </c>
      <c r="LJ37" s="23">
        <f t="shared" si="230"/>
        <v>0.32994400000000024</v>
      </c>
      <c r="LK37" s="23">
        <f t="shared" si="231"/>
        <v>0.1396569999999997</v>
      </c>
      <c r="LL37" s="23">
        <f t="shared" si="232"/>
        <v>9.9022999999999861E-2</v>
      </c>
      <c r="LM37" s="23">
        <f t="shared" si="232"/>
        <v>0.26223799999999997</v>
      </c>
    </row>
    <row r="38" spans="1:325">
      <c r="A38" s="1">
        <f t="shared" si="237"/>
        <v>36</v>
      </c>
      <c r="B38" s="2"/>
      <c r="C38" s="4">
        <v>14</v>
      </c>
      <c r="D38" s="4">
        <f t="shared" si="233"/>
        <v>1016</v>
      </c>
      <c r="E38" s="4" t="s">
        <v>137</v>
      </c>
      <c r="F38" s="4">
        <v>1</v>
      </c>
      <c r="G38" s="4" t="s">
        <v>13</v>
      </c>
      <c r="H38" s="4" t="s">
        <v>19</v>
      </c>
      <c r="I38" s="4"/>
      <c r="J38" s="5">
        <v>84.4</v>
      </c>
      <c r="K38" s="72"/>
      <c r="L38" s="103">
        <v>4.4459999999999997</v>
      </c>
      <c r="M38" s="7" t="s">
        <v>180</v>
      </c>
      <c r="N38" s="3" t="s">
        <v>227</v>
      </c>
      <c r="O38" s="6">
        <v>4.6769999999999996</v>
      </c>
      <c r="P38" s="6">
        <v>4.5149999999999997</v>
      </c>
      <c r="Q38" s="6">
        <v>5.0369999999999999</v>
      </c>
      <c r="R38" s="9"/>
      <c r="S38" s="6">
        <v>4.7220000000000004</v>
      </c>
      <c r="T38" s="6">
        <v>4.5759999999999996</v>
      </c>
      <c r="U38" s="6">
        <v>4.5720000000000001</v>
      </c>
      <c r="V38" s="6">
        <v>4.5270000000000001</v>
      </c>
      <c r="W38" s="9"/>
      <c r="X38" s="9"/>
      <c r="Y38" s="6">
        <v>4.5720000000000001</v>
      </c>
      <c r="Z38" s="6">
        <v>4.5640000000000001</v>
      </c>
      <c r="AA38" s="6">
        <v>4.5640000000000001</v>
      </c>
      <c r="AB38" s="6">
        <v>4.3390000000000004</v>
      </c>
      <c r="AC38" s="6">
        <v>4.5350000000000001</v>
      </c>
      <c r="AD38" s="6">
        <v>4.4020000000000001</v>
      </c>
      <c r="AE38" s="6">
        <f t="shared" si="238"/>
        <v>4.4685000000000006</v>
      </c>
      <c r="AF38" s="107">
        <v>3.919</v>
      </c>
      <c r="AG38" s="107">
        <v>3.956</v>
      </c>
      <c r="AH38" s="107">
        <v>4.0709999999999997</v>
      </c>
      <c r="AI38" s="107">
        <v>4.2359999999999998</v>
      </c>
      <c r="AJ38" s="107">
        <v>4.3529999999999998</v>
      </c>
      <c r="AK38" s="107">
        <v>4.13</v>
      </c>
      <c r="AL38" s="107">
        <v>4.1349999999999998</v>
      </c>
      <c r="AM38" s="107">
        <v>4.6109999999999998</v>
      </c>
      <c r="AN38" s="107">
        <v>4.6269999999999998</v>
      </c>
      <c r="AO38" s="107">
        <v>4.5279999999999996</v>
      </c>
      <c r="AP38" s="107">
        <v>4.7519999999999998</v>
      </c>
      <c r="AQ38" s="107">
        <v>4.7549999999999999</v>
      </c>
      <c r="AR38" s="107">
        <v>4.7610000000000001</v>
      </c>
      <c r="AS38" s="107">
        <v>4.4509999999999996</v>
      </c>
      <c r="AT38" s="107">
        <v>4.4480000000000004</v>
      </c>
      <c r="AU38" s="107">
        <v>4.67</v>
      </c>
      <c r="AV38" s="107">
        <v>4.2069999999999999</v>
      </c>
      <c r="AW38" s="107">
        <v>4.3310000000000004</v>
      </c>
      <c r="AX38" s="107">
        <v>5.0339999999999998</v>
      </c>
      <c r="AY38" s="107">
        <v>4.7</v>
      </c>
      <c r="AZ38" s="107">
        <v>4.8780000000000001</v>
      </c>
      <c r="BA38" s="107">
        <v>4.92</v>
      </c>
      <c r="BB38" s="107">
        <v>5.0270000000000001</v>
      </c>
      <c r="BC38" s="107">
        <v>5.0270000000000001</v>
      </c>
      <c r="BD38" s="107">
        <v>4.9880000000000004</v>
      </c>
      <c r="BE38" s="107">
        <v>4.2549999999999999</v>
      </c>
      <c r="BF38" s="107">
        <v>4.5279999999999996</v>
      </c>
      <c r="BG38" s="107">
        <v>4.5819999999999999</v>
      </c>
      <c r="BH38" s="107">
        <v>4.7990000000000004</v>
      </c>
      <c r="BI38" s="107">
        <v>5.0540000000000003</v>
      </c>
      <c r="BJ38" s="107">
        <v>4.8620000000000001</v>
      </c>
      <c r="BK38" s="107">
        <v>3.8690000000000002</v>
      </c>
      <c r="BL38" s="107">
        <v>4.3710000000000004</v>
      </c>
      <c r="BM38" s="107">
        <v>4.2809999999999997</v>
      </c>
      <c r="BN38" s="107">
        <v>4.3730000000000002</v>
      </c>
      <c r="BO38" s="107">
        <v>4.17</v>
      </c>
      <c r="BP38" s="107">
        <v>4.3899999999999997</v>
      </c>
      <c r="BQ38" s="91">
        <v>3.9545979999999998</v>
      </c>
      <c r="BR38" s="91">
        <v>4.3715260000000002</v>
      </c>
      <c r="BS38" s="91">
        <v>5.136101</v>
      </c>
      <c r="BT38" s="91">
        <v>4.4021929999999996</v>
      </c>
      <c r="BU38" s="91">
        <v>4.4751789999999998</v>
      </c>
      <c r="BV38" s="91">
        <v>5.0519239999999996</v>
      </c>
      <c r="BW38" s="109">
        <v>3.9660000000000002</v>
      </c>
      <c r="BX38" s="109">
        <v>4.0039999999999996</v>
      </c>
      <c r="BY38" s="109">
        <v>4.12</v>
      </c>
      <c r="BZ38" s="109">
        <v>4.2869999999999999</v>
      </c>
      <c r="CA38" s="109">
        <v>4.4080000000000004</v>
      </c>
      <c r="CB38" s="109">
        <v>4.1849999999999996</v>
      </c>
      <c r="CC38" s="109">
        <v>4.1900000000000004</v>
      </c>
      <c r="CD38" s="109">
        <v>4.6710000000000003</v>
      </c>
      <c r="CE38" s="109">
        <v>4.6890000000000001</v>
      </c>
      <c r="CF38" s="109">
        <v>4.5880000000000001</v>
      </c>
      <c r="CG38" s="109">
        <v>4.8159999999999998</v>
      </c>
      <c r="CH38" s="109">
        <v>4.8209999999999997</v>
      </c>
      <c r="CI38" s="109">
        <v>4.8259999999999996</v>
      </c>
      <c r="CJ38" s="109">
        <v>4.5039999999999996</v>
      </c>
      <c r="CK38" s="109">
        <v>4.5030000000000001</v>
      </c>
      <c r="CL38" s="109">
        <v>4.734</v>
      </c>
      <c r="CM38" s="109">
        <v>4.2610000000000001</v>
      </c>
      <c r="CN38" s="109">
        <v>4.3840000000000003</v>
      </c>
      <c r="CO38" s="109">
        <v>5.1509999999999998</v>
      </c>
      <c r="CP38" s="109">
        <v>4.7649999999999997</v>
      </c>
      <c r="CQ38" s="109">
        <v>4.9530000000000003</v>
      </c>
      <c r="CR38" s="109">
        <v>5.0019999999999998</v>
      </c>
      <c r="CS38" s="109">
        <v>5.1310000000000002</v>
      </c>
      <c r="CT38" s="109">
        <v>5.1310000000000002</v>
      </c>
      <c r="CU38" s="109">
        <v>5.07</v>
      </c>
      <c r="CV38" s="109">
        <v>4.3319999999999999</v>
      </c>
      <c r="CW38" s="109">
        <v>4.5979999999999999</v>
      </c>
      <c r="CX38" s="109">
        <v>4.7009999999999996</v>
      </c>
      <c r="CY38" s="109">
        <v>4.9409999999999998</v>
      </c>
      <c r="CZ38" s="109">
        <v>5.1859999999999999</v>
      </c>
      <c r="DA38" s="109">
        <v>5.0250000000000004</v>
      </c>
      <c r="DB38" s="109">
        <v>4.0919999999999996</v>
      </c>
      <c r="DC38" s="109">
        <v>4.5540000000000003</v>
      </c>
      <c r="DD38" s="109">
        <v>4.484</v>
      </c>
      <c r="DE38" s="109">
        <v>4.4269999999999996</v>
      </c>
      <c r="DF38" s="109">
        <v>4.2220000000000004</v>
      </c>
      <c r="DG38" s="109">
        <v>4.4459999999999997</v>
      </c>
      <c r="DH38" s="119">
        <v>4.011495</v>
      </c>
      <c r="DI38" s="119">
        <v>4.4279450000000002</v>
      </c>
      <c r="DJ38" s="119">
        <v>5.2221739999999999</v>
      </c>
      <c r="DK38" s="119">
        <v>4.4588749999999999</v>
      </c>
      <c r="DL38" s="119">
        <v>4.5318709999999998</v>
      </c>
      <c r="DM38" s="119">
        <v>5.1385930000000002</v>
      </c>
      <c r="DO38" s="23">
        <f t="shared" si="239"/>
        <v>0.23099999999999987</v>
      </c>
      <c r="DP38" s="23">
        <f t="shared" si="240"/>
        <v>6.899999999999995E-2</v>
      </c>
      <c r="DQ38" s="23">
        <f t="shared" si="241"/>
        <v>0.59100000000000019</v>
      </c>
      <c r="DR38" s="23" t="str">
        <f t="shared" si="242"/>
        <v/>
      </c>
      <c r="DS38" s="23">
        <f t="shared" si="243"/>
        <v>0.27600000000000069</v>
      </c>
      <c r="DT38" s="23">
        <f t="shared" si="244"/>
        <v>0.12999999999999989</v>
      </c>
      <c r="DU38" s="23">
        <f t="shared" si="245"/>
        <v>0.12600000000000033</v>
      </c>
      <c r="DV38" s="23">
        <f t="shared" si="246"/>
        <v>8.1000000000000405E-2</v>
      </c>
      <c r="DW38" s="23" t="str">
        <f t="shared" si="247"/>
        <v/>
      </c>
      <c r="DX38" s="23" t="str">
        <f t="shared" si="248"/>
        <v/>
      </c>
      <c r="DY38" s="23">
        <f t="shared" si="249"/>
        <v>0.12600000000000033</v>
      </c>
      <c r="DZ38" s="23">
        <f t="shared" si="250"/>
        <v>0.11800000000000033</v>
      </c>
      <c r="EA38" s="23">
        <f t="shared" si="251"/>
        <v>0.11800000000000033</v>
      </c>
      <c r="EB38" s="23">
        <f t="shared" si="252"/>
        <v>-0.10699999999999932</v>
      </c>
      <c r="EC38" s="23">
        <f t="shared" si="253"/>
        <v>8.9000000000000412E-2</v>
      </c>
      <c r="ED38" s="23">
        <f t="shared" si="254"/>
        <v>-4.3999999999999595E-2</v>
      </c>
      <c r="EE38" s="23">
        <f t="shared" si="255"/>
        <v>2.2500000000000853E-2</v>
      </c>
      <c r="EF38" s="23">
        <f t="shared" si="256"/>
        <v>-0.52699999999999969</v>
      </c>
      <c r="EG38" s="23">
        <f t="shared" si="257"/>
        <v>-0.48999999999999977</v>
      </c>
      <c r="EH38" s="23">
        <f t="shared" si="258"/>
        <v>-0.375</v>
      </c>
      <c r="EI38" s="23">
        <f t="shared" si="259"/>
        <v>-0.20999999999999996</v>
      </c>
      <c r="EJ38" s="23">
        <f t="shared" si="260"/>
        <v>-9.2999999999999972E-2</v>
      </c>
      <c r="EK38" s="23">
        <f t="shared" si="261"/>
        <v>-0.31599999999999984</v>
      </c>
      <c r="EL38" s="23">
        <f t="shared" si="262"/>
        <v>-0.31099999999999994</v>
      </c>
      <c r="EM38" s="23">
        <f t="shared" si="263"/>
        <v>0.16500000000000004</v>
      </c>
      <c r="EN38" s="23">
        <f t="shared" si="264"/>
        <v>0.18100000000000005</v>
      </c>
      <c r="EO38" s="23">
        <f t="shared" si="265"/>
        <v>8.1999999999999851E-2</v>
      </c>
      <c r="EP38" s="23">
        <f t="shared" si="266"/>
        <v>0.30600000000000005</v>
      </c>
      <c r="EQ38" s="23">
        <f t="shared" si="267"/>
        <v>0.30900000000000016</v>
      </c>
      <c r="ER38" s="23">
        <f t="shared" si="268"/>
        <v>0.31500000000000039</v>
      </c>
      <c r="ES38" s="23">
        <f t="shared" si="58"/>
        <v>4.9999999999998934E-3</v>
      </c>
      <c r="ET38" s="23">
        <f t="shared" si="59"/>
        <v>2.0000000000006679E-3</v>
      </c>
      <c r="EU38" s="23">
        <f t="shared" si="60"/>
        <v>0.2240000000000002</v>
      </c>
      <c r="EV38" s="23">
        <f t="shared" si="61"/>
        <v>-0.23899999999999988</v>
      </c>
      <c r="EW38" s="23">
        <f t="shared" si="62"/>
        <v>-0.11499999999999932</v>
      </c>
      <c r="EX38" s="23">
        <f t="shared" si="63"/>
        <v>0.58800000000000008</v>
      </c>
      <c r="EY38" s="23">
        <f t="shared" si="64"/>
        <v>0.25400000000000045</v>
      </c>
      <c r="EZ38" s="23">
        <f t="shared" si="65"/>
        <v>0.43200000000000038</v>
      </c>
      <c r="FA38" s="23">
        <f t="shared" si="269"/>
        <v>0.4740000000000002</v>
      </c>
      <c r="FB38" s="23">
        <f t="shared" si="270"/>
        <v>0.58100000000000041</v>
      </c>
      <c r="FC38" s="23">
        <f t="shared" si="271"/>
        <v>0.58100000000000041</v>
      </c>
      <c r="FD38" s="23">
        <f t="shared" si="272"/>
        <v>0.5420000000000007</v>
      </c>
      <c r="FE38" s="23">
        <f t="shared" si="273"/>
        <v>-0.19099999999999984</v>
      </c>
      <c r="FF38" s="23">
        <f t="shared" si="274"/>
        <v>8.1999999999999851E-2</v>
      </c>
      <c r="FG38" s="23">
        <f t="shared" si="275"/>
        <v>0.13600000000000012</v>
      </c>
      <c r="FH38" s="23">
        <f t="shared" si="276"/>
        <v>0.35300000000000065</v>
      </c>
      <c r="FI38" s="23">
        <f t="shared" si="277"/>
        <v>0.60800000000000054</v>
      </c>
      <c r="FJ38" s="23">
        <f t="shared" si="278"/>
        <v>0.41600000000000037</v>
      </c>
      <c r="FK38" s="23">
        <f t="shared" si="279"/>
        <v>-0.57699999999999951</v>
      </c>
      <c r="FL38" s="23">
        <f t="shared" si="280"/>
        <v>-7.4999999999999289E-2</v>
      </c>
      <c r="FM38" s="23">
        <f t="shared" si="281"/>
        <v>-0.16500000000000004</v>
      </c>
      <c r="FN38" s="23">
        <f t="shared" si="282"/>
        <v>-7.299999999999951E-2</v>
      </c>
      <c r="FO38" s="23">
        <f t="shared" si="283"/>
        <v>-0.2759999999999998</v>
      </c>
      <c r="FP38" s="23">
        <f t="shared" si="284"/>
        <v>-5.600000000000005E-2</v>
      </c>
      <c r="FQ38" s="23">
        <f t="shared" si="82"/>
        <v>-0.49140199999999989</v>
      </c>
      <c r="FR38" s="23">
        <f t="shared" si="83"/>
        <v>-7.4473999999999485E-2</v>
      </c>
      <c r="FS38" s="23">
        <f t="shared" si="84"/>
        <v>0.6901010000000003</v>
      </c>
      <c r="FT38" s="23">
        <f t="shared" si="85"/>
        <v>-4.3807000000000151E-2</v>
      </c>
      <c r="FU38" s="23">
        <f t="shared" si="86"/>
        <v>2.9179000000000066E-2</v>
      </c>
      <c r="FV38" s="23">
        <f t="shared" si="87"/>
        <v>0.60592399999999991</v>
      </c>
      <c r="FW38" s="23">
        <f t="shared" si="88"/>
        <v>-0.47999999999999954</v>
      </c>
      <c r="FX38" s="23">
        <f t="shared" si="285"/>
        <v>-0.44200000000000017</v>
      </c>
      <c r="FY38" s="23">
        <f t="shared" si="286"/>
        <v>-0.32599999999999962</v>
      </c>
      <c r="FZ38" s="23">
        <f t="shared" si="287"/>
        <v>-0.15899999999999981</v>
      </c>
      <c r="GA38" s="23">
        <f t="shared" si="288"/>
        <v>-3.7999999999999368E-2</v>
      </c>
      <c r="GB38" s="23">
        <f t="shared" si="289"/>
        <v>-0.26100000000000012</v>
      </c>
      <c r="GC38" s="23">
        <f t="shared" si="290"/>
        <v>-0.25599999999999934</v>
      </c>
      <c r="GD38" s="23">
        <f t="shared" si="291"/>
        <v>0.22500000000000053</v>
      </c>
      <c r="GE38" s="23">
        <f t="shared" si="292"/>
        <v>0.24300000000000033</v>
      </c>
      <c r="GF38" s="23">
        <f t="shared" si="293"/>
        <v>0.14200000000000035</v>
      </c>
      <c r="GG38" s="23">
        <f t="shared" si="294"/>
        <v>0.37000000000000011</v>
      </c>
      <c r="GH38" s="23">
        <f t="shared" si="295"/>
        <v>0.375</v>
      </c>
      <c r="GI38" s="23">
        <f t="shared" si="296"/>
        <v>0.37999999999999989</v>
      </c>
      <c r="GJ38" s="23">
        <f t="shared" si="297"/>
        <v>5.7999999999999829E-2</v>
      </c>
      <c r="GK38" s="23">
        <f t="shared" si="298"/>
        <v>5.7000000000000384E-2</v>
      </c>
      <c r="GL38" s="23">
        <f t="shared" si="299"/>
        <v>0.28800000000000026</v>
      </c>
      <c r="GM38" s="23">
        <f t="shared" si="300"/>
        <v>-0.18499999999999961</v>
      </c>
      <c r="GN38" s="23">
        <f t="shared" si="301"/>
        <v>-6.1999999999999389E-2</v>
      </c>
      <c r="GO38" s="23">
        <f t="shared" si="302"/>
        <v>0.70500000000000007</v>
      </c>
      <c r="GP38" s="23">
        <f t="shared" si="303"/>
        <v>0.31899999999999995</v>
      </c>
      <c r="GQ38" s="23">
        <f t="shared" si="304"/>
        <v>0.50700000000000056</v>
      </c>
      <c r="GR38" s="23">
        <f t="shared" si="305"/>
        <v>0.55600000000000005</v>
      </c>
      <c r="GS38" s="23">
        <f t="shared" si="306"/>
        <v>0.6850000000000005</v>
      </c>
      <c r="GT38" s="23">
        <f t="shared" si="307"/>
        <v>0.6850000000000005</v>
      </c>
      <c r="GU38" s="23">
        <f t="shared" si="308"/>
        <v>0.62400000000000055</v>
      </c>
      <c r="GV38" s="23">
        <f t="shared" si="309"/>
        <v>-0.11399999999999988</v>
      </c>
      <c r="GW38" s="23">
        <f t="shared" si="310"/>
        <v>0.15200000000000014</v>
      </c>
      <c r="GX38" s="23">
        <f t="shared" si="311"/>
        <v>0.25499999999999989</v>
      </c>
      <c r="GY38" s="23">
        <f t="shared" si="312"/>
        <v>0.49500000000000011</v>
      </c>
      <c r="GZ38" s="23">
        <f t="shared" si="313"/>
        <v>0.74000000000000021</v>
      </c>
      <c r="HA38" s="23">
        <f t="shared" si="314"/>
        <v>0.57900000000000063</v>
      </c>
      <c r="HB38" s="23">
        <f t="shared" si="315"/>
        <v>-0.35400000000000009</v>
      </c>
      <c r="HC38" s="23">
        <f t="shared" si="316"/>
        <v>0.10800000000000054</v>
      </c>
      <c r="HD38" s="23">
        <f t="shared" si="317"/>
        <v>3.8000000000000256E-2</v>
      </c>
      <c r="HE38" s="23">
        <f t="shared" si="318"/>
        <v>-1.9000000000000128E-2</v>
      </c>
      <c r="HF38" s="23">
        <f t="shared" si="319"/>
        <v>-0.22399999999999931</v>
      </c>
      <c r="HG38" s="23">
        <f t="shared" si="320"/>
        <v>0</v>
      </c>
      <c r="HH38" s="23">
        <f t="shared" si="125"/>
        <v>-0.4345049999999997</v>
      </c>
      <c r="HI38" s="23">
        <f t="shared" si="126"/>
        <v>-1.8054999999999488E-2</v>
      </c>
      <c r="HJ38" s="23">
        <f t="shared" si="127"/>
        <v>0.77617400000000014</v>
      </c>
      <c r="HK38" s="23">
        <f t="shared" si="128"/>
        <v>1.2875000000000192E-2</v>
      </c>
      <c r="HL38" s="23">
        <f t="shared" si="129"/>
        <v>8.5871000000000031E-2</v>
      </c>
      <c r="HM38" s="23">
        <f t="shared" si="130"/>
        <v>0.69259300000000046</v>
      </c>
      <c r="HO38" s="23">
        <f t="shared" si="321"/>
        <v>0.23099999999999987</v>
      </c>
      <c r="HP38" s="23">
        <f t="shared" si="322"/>
        <v>6.899999999999995E-2</v>
      </c>
      <c r="HQ38" s="23">
        <f t="shared" si="323"/>
        <v>0.59100000000000019</v>
      </c>
      <c r="HR38" s="23" t="str">
        <f t="shared" si="324"/>
        <v/>
      </c>
      <c r="HS38" s="23">
        <f t="shared" si="325"/>
        <v>0.27600000000000069</v>
      </c>
      <c r="HT38" s="23">
        <f t="shared" si="326"/>
        <v>0.12999999999999989</v>
      </c>
      <c r="HU38" s="23">
        <f t="shared" si="327"/>
        <v>0.12600000000000033</v>
      </c>
      <c r="HV38" s="23">
        <f t="shared" si="328"/>
        <v>8.1000000000000405E-2</v>
      </c>
      <c r="HW38" s="23" t="str">
        <f t="shared" si="329"/>
        <v/>
      </c>
      <c r="HX38" s="23" t="str">
        <f t="shared" si="330"/>
        <v/>
      </c>
      <c r="HY38" s="23">
        <f t="shared" si="331"/>
        <v>0.12600000000000033</v>
      </c>
      <c r="HZ38" s="23">
        <f t="shared" si="332"/>
        <v>0.11800000000000033</v>
      </c>
      <c r="IA38" s="23">
        <f t="shared" si="333"/>
        <v>0.11800000000000033</v>
      </c>
      <c r="IB38" s="23">
        <f t="shared" si="334"/>
        <v>0.10699999999999932</v>
      </c>
      <c r="IC38" s="23">
        <f t="shared" si="335"/>
        <v>8.9000000000000412E-2</v>
      </c>
      <c r="ID38" s="23">
        <f t="shared" si="336"/>
        <v>4.3999999999999595E-2</v>
      </c>
      <c r="IE38" s="23">
        <f t="shared" si="337"/>
        <v>2.2500000000000853E-2</v>
      </c>
      <c r="IF38" s="23">
        <f t="shared" si="338"/>
        <v>0.52699999999999969</v>
      </c>
      <c r="IG38" s="23">
        <f t="shared" si="339"/>
        <v>0.48999999999999977</v>
      </c>
      <c r="IH38" s="23">
        <f t="shared" si="340"/>
        <v>0.375</v>
      </c>
      <c r="II38" s="23">
        <f t="shared" si="341"/>
        <v>0.20999999999999996</v>
      </c>
      <c r="IJ38" s="23">
        <f t="shared" si="342"/>
        <v>9.2999999999999972E-2</v>
      </c>
      <c r="IK38" s="23">
        <f t="shared" si="343"/>
        <v>0.31599999999999984</v>
      </c>
      <c r="IL38" s="23">
        <f t="shared" si="344"/>
        <v>0.31099999999999994</v>
      </c>
      <c r="IM38" s="23">
        <f t="shared" si="345"/>
        <v>0.16500000000000004</v>
      </c>
      <c r="IN38" s="23">
        <f t="shared" si="346"/>
        <v>0.18100000000000005</v>
      </c>
      <c r="IO38" s="23">
        <f t="shared" si="347"/>
        <v>8.1999999999999851E-2</v>
      </c>
      <c r="IP38" s="23">
        <f t="shared" si="348"/>
        <v>0.30600000000000005</v>
      </c>
      <c r="IQ38" s="23">
        <f t="shared" si="349"/>
        <v>0.30900000000000016</v>
      </c>
      <c r="IR38" s="23">
        <f t="shared" si="350"/>
        <v>0.31500000000000039</v>
      </c>
      <c r="IS38" s="23">
        <f t="shared" si="351"/>
        <v>4.9999999999998934E-3</v>
      </c>
      <c r="IT38" s="23">
        <f t="shared" si="352"/>
        <v>2.0000000000006679E-3</v>
      </c>
      <c r="IU38" s="23">
        <f t="shared" si="353"/>
        <v>0.2240000000000002</v>
      </c>
      <c r="IV38" s="23">
        <f t="shared" si="354"/>
        <v>0.23899999999999988</v>
      </c>
      <c r="IW38" s="23">
        <f t="shared" si="355"/>
        <v>0.11499999999999932</v>
      </c>
      <c r="IX38" s="23">
        <f t="shared" si="356"/>
        <v>0.58800000000000008</v>
      </c>
      <c r="IY38" s="23">
        <f t="shared" si="357"/>
        <v>0.25400000000000045</v>
      </c>
      <c r="IZ38" s="23">
        <f t="shared" si="358"/>
        <v>0.43200000000000038</v>
      </c>
      <c r="JA38" s="23">
        <f t="shared" si="359"/>
        <v>0.4740000000000002</v>
      </c>
      <c r="JB38" s="23">
        <f t="shared" si="360"/>
        <v>0.58100000000000041</v>
      </c>
      <c r="JC38" s="23">
        <f t="shared" si="361"/>
        <v>0.58100000000000041</v>
      </c>
      <c r="JD38" s="23">
        <f t="shared" si="362"/>
        <v>0.5420000000000007</v>
      </c>
      <c r="JE38" s="23">
        <f t="shared" si="363"/>
        <v>0.19099999999999984</v>
      </c>
      <c r="JF38" s="23">
        <f t="shared" si="364"/>
        <v>8.1999999999999851E-2</v>
      </c>
      <c r="JG38" s="23">
        <f t="shared" si="365"/>
        <v>0.13600000000000012</v>
      </c>
      <c r="JH38" s="23">
        <f t="shared" si="366"/>
        <v>0.35300000000000065</v>
      </c>
      <c r="JI38" s="23">
        <f t="shared" si="367"/>
        <v>0.60800000000000054</v>
      </c>
      <c r="JJ38" s="23">
        <f t="shared" si="368"/>
        <v>0.41600000000000037</v>
      </c>
      <c r="JK38" s="23">
        <f t="shared" si="369"/>
        <v>0.57699999999999951</v>
      </c>
      <c r="JL38" s="23">
        <f t="shared" si="370"/>
        <v>7.4999999999999289E-2</v>
      </c>
      <c r="JM38" s="23">
        <f t="shared" si="371"/>
        <v>0.16500000000000004</v>
      </c>
      <c r="JN38" s="23">
        <f t="shared" si="372"/>
        <v>7.299999999999951E-2</v>
      </c>
      <c r="JO38" s="23">
        <f t="shared" si="373"/>
        <v>0.2759999999999998</v>
      </c>
      <c r="JP38" s="23">
        <f t="shared" si="374"/>
        <v>5.600000000000005E-2</v>
      </c>
      <c r="JQ38" s="23">
        <f t="shared" si="185"/>
        <v>0.49140199999999989</v>
      </c>
      <c r="JR38" s="23">
        <f t="shared" si="186"/>
        <v>7.4473999999999485E-2</v>
      </c>
      <c r="JS38" s="23">
        <f t="shared" si="187"/>
        <v>0.6901010000000003</v>
      </c>
      <c r="JT38" s="23">
        <f t="shared" si="188"/>
        <v>4.3807000000000151E-2</v>
      </c>
      <c r="JU38" s="23">
        <f t="shared" si="189"/>
        <v>2.9179000000000066E-2</v>
      </c>
      <c r="JV38" s="23">
        <f t="shared" si="190"/>
        <v>0.60592399999999991</v>
      </c>
      <c r="JW38" s="23">
        <f t="shared" si="375"/>
        <v>0.47999999999999954</v>
      </c>
      <c r="JX38" s="23">
        <f t="shared" si="376"/>
        <v>0.44200000000000017</v>
      </c>
      <c r="JY38" s="23">
        <f t="shared" si="377"/>
        <v>0.32599999999999962</v>
      </c>
      <c r="JZ38" s="23">
        <f t="shared" si="378"/>
        <v>0.15899999999999981</v>
      </c>
      <c r="KA38" s="23">
        <f t="shared" si="379"/>
        <v>3.7999999999999368E-2</v>
      </c>
      <c r="KB38" s="23">
        <f t="shared" si="380"/>
        <v>0.26100000000000012</v>
      </c>
      <c r="KC38" s="23">
        <f t="shared" si="381"/>
        <v>0.25599999999999934</v>
      </c>
      <c r="KD38" s="23">
        <f t="shared" si="382"/>
        <v>0.22500000000000053</v>
      </c>
      <c r="KE38" s="23">
        <f t="shared" si="383"/>
        <v>0.24300000000000033</v>
      </c>
      <c r="KF38" s="23">
        <f t="shared" si="384"/>
        <v>0.14200000000000035</v>
      </c>
      <c r="KG38" s="23">
        <f t="shared" si="385"/>
        <v>0.37000000000000011</v>
      </c>
      <c r="KH38" s="23">
        <f t="shared" si="386"/>
        <v>0.375</v>
      </c>
      <c r="KI38" s="23">
        <f t="shared" si="387"/>
        <v>0.37999999999999989</v>
      </c>
      <c r="KJ38" s="23">
        <f t="shared" si="388"/>
        <v>5.7999999999999829E-2</v>
      </c>
      <c r="KK38" s="23">
        <f t="shared" si="389"/>
        <v>5.7000000000000384E-2</v>
      </c>
      <c r="KL38" s="23">
        <f t="shared" si="390"/>
        <v>0.28800000000000026</v>
      </c>
      <c r="KM38" s="23">
        <f t="shared" si="391"/>
        <v>0.18499999999999961</v>
      </c>
      <c r="KN38" s="23">
        <f t="shared" si="392"/>
        <v>6.1999999999999389E-2</v>
      </c>
      <c r="KO38" s="23">
        <f t="shared" si="393"/>
        <v>0.70500000000000007</v>
      </c>
      <c r="KP38" s="23">
        <f t="shared" si="394"/>
        <v>0.31899999999999995</v>
      </c>
      <c r="KQ38" s="23">
        <f t="shared" si="211"/>
        <v>0.50700000000000056</v>
      </c>
      <c r="KR38" s="23">
        <f t="shared" si="212"/>
        <v>0.55600000000000005</v>
      </c>
      <c r="KS38" s="23">
        <f t="shared" si="213"/>
        <v>0.6850000000000005</v>
      </c>
      <c r="KT38" s="23">
        <f t="shared" si="214"/>
        <v>0.6850000000000005</v>
      </c>
      <c r="KU38" s="23">
        <f t="shared" si="215"/>
        <v>0.62400000000000055</v>
      </c>
      <c r="KV38" s="23">
        <f t="shared" si="216"/>
        <v>0.11399999999999988</v>
      </c>
      <c r="KW38" s="23">
        <f t="shared" si="395"/>
        <v>0.15200000000000014</v>
      </c>
      <c r="KX38" s="23">
        <f t="shared" si="218"/>
        <v>0.25499999999999989</v>
      </c>
      <c r="KY38" s="23">
        <f t="shared" si="219"/>
        <v>0.49500000000000011</v>
      </c>
      <c r="KZ38" s="23">
        <f t="shared" si="220"/>
        <v>0.74000000000000021</v>
      </c>
      <c r="LA38" s="23">
        <f t="shared" si="221"/>
        <v>0.57900000000000063</v>
      </c>
      <c r="LB38" s="23">
        <f t="shared" si="222"/>
        <v>0.35400000000000009</v>
      </c>
      <c r="LC38" s="23">
        <f t="shared" si="223"/>
        <v>0.10800000000000054</v>
      </c>
      <c r="LD38" s="23">
        <f t="shared" si="396"/>
        <v>3.8000000000000256E-2</v>
      </c>
      <c r="LE38" s="23">
        <f t="shared" si="225"/>
        <v>1.9000000000000128E-2</v>
      </c>
      <c r="LF38" s="23">
        <f t="shared" si="397"/>
        <v>0.22399999999999931</v>
      </c>
      <c r="LG38" s="23">
        <f t="shared" si="227"/>
        <v>0</v>
      </c>
      <c r="LH38" s="23">
        <f t="shared" si="228"/>
        <v>0.4345049999999997</v>
      </c>
      <c r="LI38" s="23">
        <f t="shared" si="229"/>
        <v>1.8054999999999488E-2</v>
      </c>
      <c r="LJ38" s="23">
        <f t="shared" si="230"/>
        <v>0.77617400000000014</v>
      </c>
      <c r="LK38" s="23">
        <f t="shared" si="231"/>
        <v>1.2875000000000192E-2</v>
      </c>
      <c r="LL38" s="23">
        <f t="shared" si="232"/>
        <v>8.5871000000000031E-2</v>
      </c>
      <c r="LM38" s="23">
        <f t="shared" si="232"/>
        <v>0.69259300000000046</v>
      </c>
    </row>
    <row r="39" spans="1:325">
      <c r="A39" s="1">
        <f t="shared" si="237"/>
        <v>37</v>
      </c>
      <c r="B39" s="2"/>
      <c r="C39" s="4">
        <v>14</v>
      </c>
      <c r="D39" s="4">
        <f t="shared" si="233"/>
        <v>1016</v>
      </c>
      <c r="E39" s="4" t="s">
        <v>245</v>
      </c>
      <c r="F39" s="4">
        <v>1</v>
      </c>
      <c r="G39" s="4" t="s">
        <v>13</v>
      </c>
      <c r="H39" s="4" t="s">
        <v>19</v>
      </c>
      <c r="I39" s="4"/>
      <c r="J39" s="5">
        <v>85.1</v>
      </c>
      <c r="K39" s="67">
        <v>6.6000000000000003E-2</v>
      </c>
      <c r="L39" s="103">
        <v>4.4450000000000003</v>
      </c>
      <c r="M39" s="7" t="s">
        <v>180</v>
      </c>
      <c r="N39" s="3" t="s">
        <v>227</v>
      </c>
      <c r="O39" s="6">
        <v>4.6840000000000002</v>
      </c>
      <c r="P39" s="6">
        <v>4.5069999999999997</v>
      </c>
      <c r="Q39" s="6">
        <v>5.05</v>
      </c>
      <c r="R39" s="9"/>
      <c r="S39" s="6">
        <v>4.734</v>
      </c>
      <c r="T39" s="6">
        <v>4.5780000000000003</v>
      </c>
      <c r="U39" s="6">
        <v>4.5759999999999996</v>
      </c>
      <c r="V39" s="6">
        <v>4.5359999999999996</v>
      </c>
      <c r="W39" s="9"/>
      <c r="X39" s="9"/>
      <c r="Y39" s="6">
        <v>4.6020000000000003</v>
      </c>
      <c r="Z39" s="6">
        <v>4.5990000000000002</v>
      </c>
      <c r="AA39" s="6">
        <v>4.577</v>
      </c>
      <c r="AB39" s="6">
        <v>4.3710000000000004</v>
      </c>
      <c r="AC39" s="6">
        <v>4.5270000000000001</v>
      </c>
      <c r="AD39" s="6">
        <v>4.4050000000000002</v>
      </c>
      <c r="AE39" s="6">
        <f t="shared" si="238"/>
        <v>4.4660000000000002</v>
      </c>
      <c r="AF39" s="107">
        <v>3.9220000000000002</v>
      </c>
      <c r="AG39" s="107">
        <v>3.9569999999999999</v>
      </c>
      <c r="AH39" s="107">
        <v>4.0679999999999996</v>
      </c>
      <c r="AI39" s="107">
        <v>4.2309999999999999</v>
      </c>
      <c r="AJ39" s="107">
        <v>4.3499999999999996</v>
      </c>
      <c r="AK39" s="107">
        <v>4.1239999999999997</v>
      </c>
      <c r="AL39" s="107">
        <v>4.13</v>
      </c>
      <c r="AM39" s="107">
        <v>4.5999999999999996</v>
      </c>
      <c r="AN39" s="107">
        <v>4.6159999999999997</v>
      </c>
      <c r="AO39" s="107">
        <v>4.5170000000000003</v>
      </c>
      <c r="AP39" s="107">
        <v>4.7370000000000001</v>
      </c>
      <c r="AQ39" s="107">
        <v>4.742</v>
      </c>
      <c r="AR39" s="107">
        <v>4.7469999999999999</v>
      </c>
      <c r="AS39" s="107">
        <v>4.4459999999999997</v>
      </c>
      <c r="AT39" s="107">
        <v>4.444</v>
      </c>
      <c r="AU39" s="107">
        <v>4.6559999999999997</v>
      </c>
      <c r="AV39" s="107">
        <v>4.1929999999999996</v>
      </c>
      <c r="AW39" s="107">
        <v>4.3220000000000001</v>
      </c>
      <c r="AX39" s="107">
        <v>5.0190000000000001</v>
      </c>
      <c r="AY39" s="107">
        <v>4.6859999999999999</v>
      </c>
      <c r="AZ39" s="107">
        <v>4.8620000000000001</v>
      </c>
      <c r="BA39" s="107">
        <v>4.9059999999999997</v>
      </c>
      <c r="BB39" s="107">
        <v>5.0140000000000002</v>
      </c>
      <c r="BC39" s="107">
        <v>5.0149999999999997</v>
      </c>
      <c r="BD39" s="107">
        <v>4.9740000000000002</v>
      </c>
      <c r="BE39" s="107">
        <v>4.2409999999999997</v>
      </c>
      <c r="BF39" s="107">
        <v>4.516</v>
      </c>
      <c r="BG39" s="107">
        <v>4.569</v>
      </c>
      <c r="BH39" s="107">
        <v>4.7859999999999996</v>
      </c>
      <c r="BI39" s="107">
        <v>5.04</v>
      </c>
      <c r="BJ39" s="107">
        <v>4.851</v>
      </c>
      <c r="BK39" s="107">
        <v>3.8730000000000002</v>
      </c>
      <c r="BL39" s="107">
        <v>4.3600000000000003</v>
      </c>
      <c r="BM39" s="107">
        <v>4.2709999999999999</v>
      </c>
      <c r="BN39" s="107">
        <v>4.367</v>
      </c>
      <c r="BO39" s="107">
        <v>4.1669999999999998</v>
      </c>
      <c r="BP39" s="107">
        <v>4.383</v>
      </c>
      <c r="BQ39" s="91">
        <v>3.9545979999999998</v>
      </c>
      <c r="BR39" s="91">
        <v>4.3597400000000004</v>
      </c>
      <c r="BS39" s="91">
        <v>5.1315759999999999</v>
      </c>
      <c r="BT39" s="91">
        <v>4.386946</v>
      </c>
      <c r="BU39" s="91">
        <v>4.4626409999999996</v>
      </c>
      <c r="BV39" s="91">
        <v>5.0475820000000002</v>
      </c>
      <c r="BW39" s="109">
        <v>3.98</v>
      </c>
      <c r="BX39" s="109">
        <v>4.01</v>
      </c>
      <c r="BY39" s="109">
        <v>4.1180000000000003</v>
      </c>
      <c r="BZ39" s="109">
        <v>4.2809999999999997</v>
      </c>
      <c r="CA39" s="109">
        <v>4.4029999999999996</v>
      </c>
      <c r="CB39" s="109">
        <v>4.1779999999999999</v>
      </c>
      <c r="CC39" s="109">
        <v>4.1840000000000002</v>
      </c>
      <c r="CD39" s="109">
        <v>4.6580000000000004</v>
      </c>
      <c r="CE39" s="109">
        <v>4.6769999999999996</v>
      </c>
      <c r="CF39" s="109">
        <v>4.5750000000000002</v>
      </c>
      <c r="CG39" s="109">
        <v>4.8</v>
      </c>
      <c r="CH39" s="109">
        <v>4.806</v>
      </c>
      <c r="CI39" s="109">
        <v>4.8109999999999999</v>
      </c>
      <c r="CJ39" s="109">
        <v>4.4989999999999997</v>
      </c>
      <c r="CK39" s="109">
        <v>4.4969999999999999</v>
      </c>
      <c r="CL39" s="109">
        <v>4.7190000000000003</v>
      </c>
      <c r="CM39" s="109">
        <v>4.2439999999999998</v>
      </c>
      <c r="CN39" s="109">
        <v>4.3739999999999997</v>
      </c>
      <c r="CO39" s="109">
        <v>5.1379999999999999</v>
      </c>
      <c r="CP39" s="109">
        <v>4.7489999999999997</v>
      </c>
      <c r="CQ39" s="109">
        <v>4.9370000000000003</v>
      </c>
      <c r="CR39" s="109">
        <v>4.9880000000000004</v>
      </c>
      <c r="CS39" s="109">
        <v>5.1180000000000003</v>
      </c>
      <c r="CT39" s="109">
        <v>5.12</v>
      </c>
      <c r="CU39" s="109">
        <v>5.0549999999999997</v>
      </c>
      <c r="CV39" s="109">
        <v>4.32</v>
      </c>
      <c r="CW39" s="109">
        <v>4.5860000000000003</v>
      </c>
      <c r="CX39" s="109">
        <v>4.6900000000000004</v>
      </c>
      <c r="CY39" s="109">
        <v>4.9290000000000003</v>
      </c>
      <c r="CZ39" s="109">
        <v>5.173</v>
      </c>
      <c r="DA39" s="109">
        <v>5.0149999999999997</v>
      </c>
      <c r="DB39" s="109">
        <v>4.0990000000000002</v>
      </c>
      <c r="DC39" s="109">
        <v>4.5469999999999997</v>
      </c>
      <c r="DD39" s="109">
        <v>4.4790000000000001</v>
      </c>
      <c r="DE39" s="109">
        <v>4.42</v>
      </c>
      <c r="DF39" s="109">
        <v>4.218</v>
      </c>
      <c r="DG39" s="109">
        <v>4.4379999999999997</v>
      </c>
      <c r="DH39" s="119">
        <v>3.9992700000000001</v>
      </c>
      <c r="DI39" s="119">
        <v>4.4168050000000001</v>
      </c>
      <c r="DJ39" s="119">
        <v>5.2190500000000002</v>
      </c>
      <c r="DK39" s="119">
        <v>4.4427240000000001</v>
      </c>
      <c r="DL39" s="119">
        <v>4.5200079999999998</v>
      </c>
      <c r="DM39" s="119">
        <v>5.1357039999999996</v>
      </c>
      <c r="DO39" s="23">
        <f t="shared" si="239"/>
        <v>0.23899999999999988</v>
      </c>
      <c r="DP39" s="23">
        <f t="shared" si="240"/>
        <v>6.1999999999999389E-2</v>
      </c>
      <c r="DQ39" s="23">
        <f t="shared" si="241"/>
        <v>0.60499999999999954</v>
      </c>
      <c r="DR39" s="23" t="str">
        <f t="shared" si="242"/>
        <v/>
      </c>
      <c r="DS39" s="23">
        <f t="shared" si="243"/>
        <v>0.2889999999999997</v>
      </c>
      <c r="DT39" s="23">
        <f t="shared" si="244"/>
        <v>0.13300000000000001</v>
      </c>
      <c r="DU39" s="23">
        <f t="shared" si="245"/>
        <v>0.13099999999999934</v>
      </c>
      <c r="DV39" s="23">
        <f t="shared" si="246"/>
        <v>9.0999999999999304E-2</v>
      </c>
      <c r="DW39" s="23" t="str">
        <f t="shared" si="247"/>
        <v/>
      </c>
      <c r="DX39" s="23" t="str">
        <f t="shared" si="248"/>
        <v/>
      </c>
      <c r="DY39" s="23">
        <f t="shared" si="249"/>
        <v>0.15700000000000003</v>
      </c>
      <c r="DZ39" s="23">
        <f t="shared" si="250"/>
        <v>0.15399999999999991</v>
      </c>
      <c r="EA39" s="23">
        <f t="shared" si="251"/>
        <v>0.13199999999999967</v>
      </c>
      <c r="EB39" s="23">
        <f t="shared" si="252"/>
        <v>-7.3999999999999844E-2</v>
      </c>
      <c r="EC39" s="23">
        <f t="shared" si="253"/>
        <v>8.1999999999999851E-2</v>
      </c>
      <c r="ED39" s="23">
        <f t="shared" si="254"/>
        <v>-4.0000000000000036E-2</v>
      </c>
      <c r="EE39" s="23">
        <f t="shared" si="255"/>
        <v>2.0999999999999908E-2</v>
      </c>
      <c r="EF39" s="23">
        <f t="shared" si="256"/>
        <v>-0.52300000000000013</v>
      </c>
      <c r="EG39" s="23">
        <f t="shared" si="257"/>
        <v>-0.48800000000000043</v>
      </c>
      <c r="EH39" s="23">
        <f t="shared" si="258"/>
        <v>-0.37700000000000067</v>
      </c>
      <c r="EI39" s="23">
        <f t="shared" si="259"/>
        <v>-0.21400000000000041</v>
      </c>
      <c r="EJ39" s="23">
        <f t="shared" si="260"/>
        <v>-9.5000000000000639E-2</v>
      </c>
      <c r="EK39" s="23">
        <f t="shared" si="261"/>
        <v>-0.32100000000000062</v>
      </c>
      <c r="EL39" s="23">
        <f t="shared" si="262"/>
        <v>-0.31500000000000039</v>
      </c>
      <c r="EM39" s="23">
        <f t="shared" si="263"/>
        <v>0.15499999999999936</v>
      </c>
      <c r="EN39" s="23">
        <f t="shared" si="264"/>
        <v>0.17099999999999937</v>
      </c>
      <c r="EO39" s="23">
        <f t="shared" si="265"/>
        <v>7.2000000000000064E-2</v>
      </c>
      <c r="EP39" s="23">
        <f t="shared" si="266"/>
        <v>0.29199999999999982</v>
      </c>
      <c r="EQ39" s="23">
        <f t="shared" si="267"/>
        <v>0.29699999999999971</v>
      </c>
      <c r="ER39" s="23">
        <f t="shared" si="268"/>
        <v>0.3019999999999996</v>
      </c>
      <c r="ES39" s="23">
        <f t="shared" si="58"/>
        <v>9.9999999999944578E-4</v>
      </c>
      <c r="ET39" s="23">
        <f t="shared" si="59"/>
        <v>-1.000000000000334E-3</v>
      </c>
      <c r="EU39" s="23">
        <f t="shared" si="60"/>
        <v>0.21099999999999941</v>
      </c>
      <c r="EV39" s="23">
        <f t="shared" si="61"/>
        <v>-0.25200000000000067</v>
      </c>
      <c r="EW39" s="23">
        <f t="shared" si="62"/>
        <v>-0.12300000000000022</v>
      </c>
      <c r="EX39" s="23">
        <f t="shared" si="63"/>
        <v>0.57399999999999984</v>
      </c>
      <c r="EY39" s="23">
        <f t="shared" si="64"/>
        <v>0.24099999999999966</v>
      </c>
      <c r="EZ39" s="23">
        <f t="shared" si="65"/>
        <v>0.41699999999999982</v>
      </c>
      <c r="FA39" s="23">
        <f t="shared" si="269"/>
        <v>0.46099999999999941</v>
      </c>
      <c r="FB39" s="23">
        <f t="shared" si="270"/>
        <v>0.56899999999999995</v>
      </c>
      <c r="FC39" s="23">
        <f t="shared" si="271"/>
        <v>0.5699999999999994</v>
      </c>
      <c r="FD39" s="23">
        <f t="shared" si="272"/>
        <v>0.52899999999999991</v>
      </c>
      <c r="FE39" s="23">
        <f t="shared" si="273"/>
        <v>-0.20400000000000063</v>
      </c>
      <c r="FF39" s="23">
        <f t="shared" si="274"/>
        <v>7.099999999999973E-2</v>
      </c>
      <c r="FG39" s="23">
        <f t="shared" si="275"/>
        <v>0.12399999999999967</v>
      </c>
      <c r="FH39" s="23">
        <f t="shared" si="276"/>
        <v>0.3409999999999993</v>
      </c>
      <c r="FI39" s="23">
        <f t="shared" si="277"/>
        <v>0.59499999999999975</v>
      </c>
      <c r="FJ39" s="23">
        <f t="shared" si="278"/>
        <v>0.40599999999999969</v>
      </c>
      <c r="FK39" s="23">
        <f t="shared" si="279"/>
        <v>-0.57200000000000006</v>
      </c>
      <c r="FL39" s="23">
        <f t="shared" si="280"/>
        <v>-8.4999999999999964E-2</v>
      </c>
      <c r="FM39" s="23">
        <f t="shared" si="281"/>
        <v>-0.17400000000000038</v>
      </c>
      <c r="FN39" s="23">
        <f t="shared" si="282"/>
        <v>-7.8000000000000291E-2</v>
      </c>
      <c r="FO39" s="23">
        <f t="shared" si="283"/>
        <v>-0.27800000000000047</v>
      </c>
      <c r="FP39" s="23">
        <f t="shared" si="284"/>
        <v>-6.2000000000000277E-2</v>
      </c>
      <c r="FQ39" s="23">
        <f t="shared" si="82"/>
        <v>-0.49040200000000045</v>
      </c>
      <c r="FR39" s="23">
        <f t="shared" si="83"/>
        <v>-8.5259999999999891E-2</v>
      </c>
      <c r="FS39" s="23">
        <f t="shared" si="84"/>
        <v>0.68657599999999963</v>
      </c>
      <c r="FT39" s="23">
        <f t="shared" si="85"/>
        <v>-5.8054000000000272E-2</v>
      </c>
      <c r="FU39" s="23">
        <f t="shared" si="86"/>
        <v>1.7640999999999352E-2</v>
      </c>
      <c r="FV39" s="23">
        <f t="shared" si="87"/>
        <v>0.60258199999999995</v>
      </c>
      <c r="FW39" s="23">
        <f t="shared" si="88"/>
        <v>-0.4650000000000003</v>
      </c>
      <c r="FX39" s="23">
        <f t="shared" si="285"/>
        <v>-0.4350000000000005</v>
      </c>
      <c r="FY39" s="23">
        <f t="shared" si="286"/>
        <v>-0.32699999999999996</v>
      </c>
      <c r="FZ39" s="23">
        <f t="shared" si="287"/>
        <v>-0.16400000000000059</v>
      </c>
      <c r="GA39" s="23">
        <f t="shared" si="288"/>
        <v>-4.2000000000000703E-2</v>
      </c>
      <c r="GB39" s="23">
        <f t="shared" si="289"/>
        <v>-0.26700000000000035</v>
      </c>
      <c r="GC39" s="23">
        <f t="shared" si="290"/>
        <v>-0.26100000000000012</v>
      </c>
      <c r="GD39" s="23">
        <f t="shared" si="291"/>
        <v>0.21300000000000008</v>
      </c>
      <c r="GE39" s="23">
        <f t="shared" si="292"/>
        <v>0.23199999999999932</v>
      </c>
      <c r="GF39" s="23">
        <f t="shared" si="293"/>
        <v>0.12999999999999989</v>
      </c>
      <c r="GG39" s="23">
        <f t="shared" si="294"/>
        <v>0.35499999999999954</v>
      </c>
      <c r="GH39" s="23">
        <f t="shared" si="295"/>
        <v>0.36099999999999977</v>
      </c>
      <c r="GI39" s="23">
        <f t="shared" si="296"/>
        <v>0.36599999999999966</v>
      </c>
      <c r="GJ39" s="23">
        <f t="shared" si="297"/>
        <v>5.3999999999999382E-2</v>
      </c>
      <c r="GK39" s="23">
        <f t="shared" si="298"/>
        <v>5.1999999999999602E-2</v>
      </c>
      <c r="GL39" s="23">
        <f t="shared" si="299"/>
        <v>0.27400000000000002</v>
      </c>
      <c r="GM39" s="23">
        <f t="shared" si="300"/>
        <v>-0.20100000000000051</v>
      </c>
      <c r="GN39" s="23">
        <f t="shared" si="301"/>
        <v>-7.1000000000000618E-2</v>
      </c>
      <c r="GO39" s="23">
        <f t="shared" si="302"/>
        <v>0.69299999999999962</v>
      </c>
      <c r="GP39" s="23">
        <f t="shared" si="303"/>
        <v>0.30399999999999938</v>
      </c>
      <c r="GQ39" s="23">
        <f t="shared" si="304"/>
        <v>0.49199999999999999</v>
      </c>
      <c r="GR39" s="23">
        <f t="shared" si="305"/>
        <v>0.54300000000000015</v>
      </c>
      <c r="GS39" s="23">
        <f t="shared" si="306"/>
        <v>0.67300000000000004</v>
      </c>
      <c r="GT39" s="23">
        <f t="shared" si="307"/>
        <v>0.67499999999999982</v>
      </c>
      <c r="GU39" s="23">
        <f t="shared" si="308"/>
        <v>0.60999999999999943</v>
      </c>
      <c r="GV39" s="23">
        <f t="shared" si="309"/>
        <v>-0.125</v>
      </c>
      <c r="GW39" s="23">
        <f t="shared" si="310"/>
        <v>0.14100000000000001</v>
      </c>
      <c r="GX39" s="23">
        <f t="shared" si="311"/>
        <v>0.24500000000000011</v>
      </c>
      <c r="GY39" s="23">
        <f t="shared" si="312"/>
        <v>0.48399999999999999</v>
      </c>
      <c r="GZ39" s="23">
        <f t="shared" si="313"/>
        <v>0.72799999999999976</v>
      </c>
      <c r="HA39" s="23">
        <f t="shared" si="314"/>
        <v>0.5699999999999994</v>
      </c>
      <c r="HB39" s="23">
        <f t="shared" si="315"/>
        <v>-0.34600000000000009</v>
      </c>
      <c r="HC39" s="23">
        <f t="shared" si="316"/>
        <v>0.10199999999999942</v>
      </c>
      <c r="HD39" s="23">
        <f t="shared" si="317"/>
        <v>3.3999999999999808E-2</v>
      </c>
      <c r="HE39" s="23">
        <f t="shared" si="318"/>
        <v>-2.5000000000000355E-2</v>
      </c>
      <c r="HF39" s="23">
        <f t="shared" si="319"/>
        <v>-0.22700000000000031</v>
      </c>
      <c r="HG39" s="23">
        <f t="shared" si="320"/>
        <v>-7.0000000000005613E-3</v>
      </c>
      <c r="HH39" s="23">
        <f t="shared" si="125"/>
        <v>-0.44573000000000018</v>
      </c>
      <c r="HI39" s="23">
        <f t="shared" si="126"/>
        <v>-2.8195000000000192E-2</v>
      </c>
      <c r="HJ39" s="23">
        <f t="shared" si="127"/>
        <v>0.7740499999999999</v>
      </c>
      <c r="HK39" s="23">
        <f t="shared" si="128"/>
        <v>-2.2760000000001668E-3</v>
      </c>
      <c r="HL39" s="23">
        <f t="shared" si="129"/>
        <v>7.500799999999952E-2</v>
      </c>
      <c r="HM39" s="23">
        <f t="shared" si="130"/>
        <v>0.69070399999999932</v>
      </c>
      <c r="HO39" s="23">
        <f t="shared" si="321"/>
        <v>0.23899999999999988</v>
      </c>
      <c r="HP39" s="23">
        <f t="shared" si="322"/>
        <v>6.1999999999999389E-2</v>
      </c>
      <c r="HQ39" s="23">
        <f t="shared" si="323"/>
        <v>0.60499999999999954</v>
      </c>
      <c r="HR39" s="23" t="str">
        <f t="shared" si="324"/>
        <v/>
      </c>
      <c r="HS39" s="23">
        <f t="shared" si="325"/>
        <v>0.2889999999999997</v>
      </c>
      <c r="HT39" s="23">
        <f t="shared" si="326"/>
        <v>0.13300000000000001</v>
      </c>
      <c r="HU39" s="23">
        <f t="shared" si="327"/>
        <v>0.13099999999999934</v>
      </c>
      <c r="HV39" s="23">
        <f t="shared" si="328"/>
        <v>9.0999999999999304E-2</v>
      </c>
      <c r="HW39" s="23" t="str">
        <f t="shared" si="329"/>
        <v/>
      </c>
      <c r="HX39" s="23" t="str">
        <f t="shared" si="330"/>
        <v/>
      </c>
      <c r="HY39" s="23">
        <f t="shared" si="331"/>
        <v>0.15700000000000003</v>
      </c>
      <c r="HZ39" s="23">
        <f t="shared" si="332"/>
        <v>0.15399999999999991</v>
      </c>
      <c r="IA39" s="23">
        <f t="shared" si="333"/>
        <v>0.13199999999999967</v>
      </c>
      <c r="IB39" s="23">
        <f t="shared" si="334"/>
        <v>7.3999999999999844E-2</v>
      </c>
      <c r="IC39" s="23">
        <f t="shared" si="335"/>
        <v>8.1999999999999851E-2</v>
      </c>
      <c r="ID39" s="23">
        <f t="shared" si="336"/>
        <v>4.0000000000000036E-2</v>
      </c>
      <c r="IE39" s="23">
        <f t="shared" si="337"/>
        <v>2.0999999999999908E-2</v>
      </c>
      <c r="IF39" s="23">
        <f t="shared" si="338"/>
        <v>0.52300000000000013</v>
      </c>
      <c r="IG39" s="23">
        <f t="shared" si="339"/>
        <v>0.48800000000000043</v>
      </c>
      <c r="IH39" s="23">
        <f t="shared" si="340"/>
        <v>0.37700000000000067</v>
      </c>
      <c r="II39" s="23">
        <f t="shared" si="341"/>
        <v>0.21400000000000041</v>
      </c>
      <c r="IJ39" s="23">
        <f t="shared" si="342"/>
        <v>9.5000000000000639E-2</v>
      </c>
      <c r="IK39" s="23">
        <f t="shared" si="343"/>
        <v>0.32100000000000062</v>
      </c>
      <c r="IL39" s="23">
        <f t="shared" si="344"/>
        <v>0.31500000000000039</v>
      </c>
      <c r="IM39" s="23">
        <f t="shared" si="345"/>
        <v>0.15499999999999936</v>
      </c>
      <c r="IN39" s="23">
        <f t="shared" si="346"/>
        <v>0.17099999999999937</v>
      </c>
      <c r="IO39" s="23">
        <f t="shared" si="347"/>
        <v>7.2000000000000064E-2</v>
      </c>
      <c r="IP39" s="23">
        <f t="shared" si="348"/>
        <v>0.29199999999999982</v>
      </c>
      <c r="IQ39" s="23">
        <f t="shared" si="349"/>
        <v>0.29699999999999971</v>
      </c>
      <c r="IR39" s="23">
        <f t="shared" si="350"/>
        <v>0.3019999999999996</v>
      </c>
      <c r="IS39" s="23">
        <f t="shared" si="351"/>
        <v>9.9999999999944578E-4</v>
      </c>
      <c r="IT39" s="23">
        <f t="shared" si="352"/>
        <v>1.000000000000334E-3</v>
      </c>
      <c r="IU39" s="23">
        <f t="shared" si="353"/>
        <v>0.21099999999999941</v>
      </c>
      <c r="IV39" s="23">
        <f t="shared" si="354"/>
        <v>0.25200000000000067</v>
      </c>
      <c r="IW39" s="23">
        <f t="shared" si="355"/>
        <v>0.12300000000000022</v>
      </c>
      <c r="IX39" s="23">
        <f t="shared" si="356"/>
        <v>0.57399999999999984</v>
      </c>
      <c r="IY39" s="23">
        <f t="shared" si="357"/>
        <v>0.24099999999999966</v>
      </c>
      <c r="IZ39" s="23">
        <f t="shared" si="358"/>
        <v>0.41699999999999982</v>
      </c>
      <c r="JA39" s="23">
        <f t="shared" si="359"/>
        <v>0.46099999999999941</v>
      </c>
      <c r="JB39" s="23">
        <f t="shared" si="360"/>
        <v>0.56899999999999995</v>
      </c>
      <c r="JC39" s="23">
        <f t="shared" si="361"/>
        <v>0.5699999999999994</v>
      </c>
      <c r="JD39" s="23">
        <f t="shared" si="362"/>
        <v>0.52899999999999991</v>
      </c>
      <c r="JE39" s="23">
        <f t="shared" si="363"/>
        <v>0.20400000000000063</v>
      </c>
      <c r="JF39" s="23">
        <f t="shared" si="364"/>
        <v>7.099999999999973E-2</v>
      </c>
      <c r="JG39" s="23">
        <f t="shared" si="365"/>
        <v>0.12399999999999967</v>
      </c>
      <c r="JH39" s="23">
        <f t="shared" si="366"/>
        <v>0.3409999999999993</v>
      </c>
      <c r="JI39" s="23">
        <f t="shared" si="367"/>
        <v>0.59499999999999975</v>
      </c>
      <c r="JJ39" s="23">
        <f t="shared" si="368"/>
        <v>0.40599999999999969</v>
      </c>
      <c r="JK39" s="23">
        <f t="shared" si="369"/>
        <v>0.57200000000000006</v>
      </c>
      <c r="JL39" s="23">
        <f t="shared" si="370"/>
        <v>8.4999999999999964E-2</v>
      </c>
      <c r="JM39" s="23">
        <f t="shared" si="371"/>
        <v>0.17400000000000038</v>
      </c>
      <c r="JN39" s="23">
        <f t="shared" si="372"/>
        <v>7.8000000000000291E-2</v>
      </c>
      <c r="JO39" s="23">
        <f t="shared" si="373"/>
        <v>0.27800000000000047</v>
      </c>
      <c r="JP39" s="23">
        <f t="shared" si="374"/>
        <v>6.2000000000000277E-2</v>
      </c>
      <c r="JQ39" s="23">
        <f t="shared" si="185"/>
        <v>0.49040200000000045</v>
      </c>
      <c r="JR39" s="23">
        <f t="shared" si="186"/>
        <v>8.5259999999999891E-2</v>
      </c>
      <c r="JS39" s="23">
        <f t="shared" si="187"/>
        <v>0.68657599999999963</v>
      </c>
      <c r="JT39" s="23">
        <f t="shared" si="188"/>
        <v>5.8054000000000272E-2</v>
      </c>
      <c r="JU39" s="23">
        <f t="shared" si="189"/>
        <v>1.7640999999999352E-2</v>
      </c>
      <c r="JV39" s="23">
        <f t="shared" si="190"/>
        <v>0.60258199999999995</v>
      </c>
      <c r="JW39" s="23">
        <f t="shared" si="375"/>
        <v>0.4650000000000003</v>
      </c>
      <c r="JX39" s="23">
        <f t="shared" si="376"/>
        <v>0.4350000000000005</v>
      </c>
      <c r="JY39" s="23">
        <f t="shared" si="377"/>
        <v>0.32699999999999996</v>
      </c>
      <c r="JZ39" s="23">
        <f t="shared" si="378"/>
        <v>0.16400000000000059</v>
      </c>
      <c r="KA39" s="23">
        <f t="shared" si="379"/>
        <v>4.2000000000000703E-2</v>
      </c>
      <c r="KB39" s="23">
        <f t="shared" si="380"/>
        <v>0.26700000000000035</v>
      </c>
      <c r="KC39" s="23">
        <f t="shared" si="381"/>
        <v>0.26100000000000012</v>
      </c>
      <c r="KD39" s="23">
        <f t="shared" si="382"/>
        <v>0.21300000000000008</v>
      </c>
      <c r="KE39" s="23">
        <f t="shared" si="383"/>
        <v>0.23199999999999932</v>
      </c>
      <c r="KF39" s="23">
        <f t="shared" si="384"/>
        <v>0.12999999999999989</v>
      </c>
      <c r="KG39" s="23">
        <f t="shared" si="385"/>
        <v>0.35499999999999954</v>
      </c>
      <c r="KH39" s="23">
        <f t="shared" si="386"/>
        <v>0.36099999999999977</v>
      </c>
      <c r="KI39" s="23">
        <f t="shared" si="387"/>
        <v>0.36599999999999966</v>
      </c>
      <c r="KJ39" s="23">
        <f t="shared" si="388"/>
        <v>5.3999999999999382E-2</v>
      </c>
      <c r="KK39" s="23">
        <f t="shared" si="389"/>
        <v>5.1999999999999602E-2</v>
      </c>
      <c r="KL39" s="23">
        <f t="shared" si="390"/>
        <v>0.27400000000000002</v>
      </c>
      <c r="KM39" s="23">
        <f t="shared" si="391"/>
        <v>0.20100000000000051</v>
      </c>
      <c r="KN39" s="23">
        <f t="shared" si="392"/>
        <v>7.1000000000000618E-2</v>
      </c>
      <c r="KO39" s="23">
        <f t="shared" si="393"/>
        <v>0.69299999999999962</v>
      </c>
      <c r="KP39" s="23">
        <f t="shared" si="394"/>
        <v>0.30399999999999938</v>
      </c>
      <c r="KQ39" s="23">
        <f t="shared" si="211"/>
        <v>0.49199999999999999</v>
      </c>
      <c r="KR39" s="23">
        <f t="shared" si="212"/>
        <v>0.54300000000000015</v>
      </c>
      <c r="KS39" s="23">
        <f t="shared" si="213"/>
        <v>0.67300000000000004</v>
      </c>
      <c r="KT39" s="23">
        <f t="shared" si="214"/>
        <v>0.67499999999999982</v>
      </c>
      <c r="KU39" s="23">
        <f t="shared" si="215"/>
        <v>0.60999999999999943</v>
      </c>
      <c r="KV39" s="23">
        <f t="shared" si="216"/>
        <v>0.125</v>
      </c>
      <c r="KW39" s="23">
        <f t="shared" si="395"/>
        <v>0.14100000000000001</v>
      </c>
      <c r="KX39" s="23">
        <f t="shared" si="218"/>
        <v>0.24500000000000011</v>
      </c>
      <c r="KY39" s="23">
        <f t="shared" si="219"/>
        <v>0.48399999999999999</v>
      </c>
      <c r="KZ39" s="23">
        <f t="shared" si="220"/>
        <v>0.72799999999999976</v>
      </c>
      <c r="LA39" s="23">
        <f t="shared" si="221"/>
        <v>0.5699999999999994</v>
      </c>
      <c r="LB39" s="23">
        <f t="shared" si="222"/>
        <v>0.34600000000000009</v>
      </c>
      <c r="LC39" s="23">
        <f t="shared" si="223"/>
        <v>0.10199999999999942</v>
      </c>
      <c r="LD39" s="23">
        <f t="shared" si="396"/>
        <v>3.3999999999999808E-2</v>
      </c>
      <c r="LE39" s="23">
        <f t="shared" si="225"/>
        <v>2.5000000000000355E-2</v>
      </c>
      <c r="LF39" s="23">
        <f t="shared" si="397"/>
        <v>0.22700000000000031</v>
      </c>
      <c r="LG39" s="23">
        <f t="shared" si="227"/>
        <v>7.0000000000005613E-3</v>
      </c>
      <c r="LH39" s="23">
        <f t="shared" si="228"/>
        <v>0.44573000000000018</v>
      </c>
      <c r="LI39" s="23">
        <f t="shared" si="229"/>
        <v>2.8195000000000192E-2</v>
      </c>
      <c r="LJ39" s="23">
        <f t="shared" si="230"/>
        <v>0.7740499999999999</v>
      </c>
      <c r="LK39" s="23">
        <f t="shared" si="231"/>
        <v>2.2760000000001668E-3</v>
      </c>
      <c r="LL39" s="23">
        <f t="shared" si="232"/>
        <v>7.500799999999952E-2</v>
      </c>
      <c r="LM39" s="23">
        <f t="shared" si="232"/>
        <v>0.69070399999999932</v>
      </c>
    </row>
    <row r="40" spans="1:325">
      <c r="A40" s="1">
        <f t="shared" si="237"/>
        <v>38</v>
      </c>
      <c r="B40" s="2"/>
      <c r="C40" s="4">
        <v>14</v>
      </c>
      <c r="D40" s="4">
        <f t="shared" si="233"/>
        <v>1016</v>
      </c>
      <c r="E40" s="4" t="s">
        <v>137</v>
      </c>
      <c r="F40" s="4">
        <v>1</v>
      </c>
      <c r="G40" s="4" t="s">
        <v>13</v>
      </c>
      <c r="H40" s="4" t="s">
        <v>19</v>
      </c>
      <c r="I40" s="4"/>
      <c r="J40" s="5">
        <v>82.8</v>
      </c>
      <c r="K40" s="72"/>
      <c r="L40" s="103">
        <v>5.1849999999999996</v>
      </c>
      <c r="M40" s="7" t="s">
        <v>180</v>
      </c>
      <c r="N40" s="3" t="s">
        <v>227</v>
      </c>
      <c r="O40" s="6">
        <v>5.9930000000000003</v>
      </c>
      <c r="P40" s="6">
        <v>5.2270000000000003</v>
      </c>
      <c r="Q40" s="6">
        <v>5.9569999999999999</v>
      </c>
      <c r="R40" s="9"/>
      <c r="S40" s="6">
        <v>5.6390000000000002</v>
      </c>
      <c r="T40" s="6">
        <v>5.4269999999999996</v>
      </c>
      <c r="U40" s="6">
        <v>5.4</v>
      </c>
      <c r="V40" s="6">
        <v>5.3360000000000003</v>
      </c>
      <c r="W40" s="9"/>
      <c r="X40" s="9"/>
      <c r="Y40" s="6">
        <v>5.5229999999999997</v>
      </c>
      <c r="Z40" s="6">
        <v>5.5179999999999998</v>
      </c>
      <c r="AA40" s="6">
        <v>5.4269999999999996</v>
      </c>
      <c r="AB40" s="6">
        <v>5.2949999999999999</v>
      </c>
      <c r="AC40" s="6">
        <v>5.2539999999999996</v>
      </c>
      <c r="AD40" s="6">
        <v>4.7309999999999999</v>
      </c>
      <c r="AE40" s="6">
        <f t="shared" si="238"/>
        <v>4.9924999999999997</v>
      </c>
      <c r="AF40" s="107">
        <v>4.6139999999999999</v>
      </c>
      <c r="AG40" s="107">
        <v>4.6559999999999997</v>
      </c>
      <c r="AH40" s="107">
        <v>4.758</v>
      </c>
      <c r="AI40" s="107">
        <v>4.9249999999999998</v>
      </c>
      <c r="AJ40" s="107">
        <v>5.016</v>
      </c>
      <c r="AK40" s="107">
        <v>4.7729999999999997</v>
      </c>
      <c r="AL40" s="107">
        <v>4.7869999999999999</v>
      </c>
      <c r="AM40" s="107">
        <v>5.266</v>
      </c>
      <c r="AN40" s="107">
        <v>5.2969999999999997</v>
      </c>
      <c r="AO40" s="107">
        <v>5.1909999999999998</v>
      </c>
      <c r="AP40" s="107">
        <v>5.407</v>
      </c>
      <c r="AQ40" s="107">
        <v>5.415</v>
      </c>
      <c r="AR40" s="107">
        <v>5.4340000000000002</v>
      </c>
      <c r="AS40" s="107">
        <v>5.1100000000000003</v>
      </c>
      <c r="AT40" s="107">
        <v>5.1059999999999999</v>
      </c>
      <c r="AU40" s="107">
        <v>5.3380000000000001</v>
      </c>
      <c r="AV40" s="107">
        <v>4.9829999999999997</v>
      </c>
      <c r="AW40" s="107">
        <v>5.0170000000000003</v>
      </c>
      <c r="AX40" s="107">
        <v>5.5940000000000003</v>
      </c>
      <c r="AY40" s="107">
        <v>5.407</v>
      </c>
      <c r="AZ40" s="107">
        <v>5.5190000000000001</v>
      </c>
      <c r="BA40" s="107">
        <v>5.58</v>
      </c>
      <c r="BB40" s="107">
        <v>5.6660000000000004</v>
      </c>
      <c r="BC40" s="107">
        <v>5.7009999999999996</v>
      </c>
      <c r="BD40" s="107">
        <v>5.62</v>
      </c>
      <c r="BE40" s="107">
        <v>5.0259999999999998</v>
      </c>
      <c r="BF40" s="107">
        <v>5.2190000000000003</v>
      </c>
      <c r="BG40" s="107">
        <v>5.4349999999999996</v>
      </c>
      <c r="BH40" s="107">
        <v>5.6029999999999998</v>
      </c>
      <c r="BI40" s="107">
        <v>5.7370000000000001</v>
      </c>
      <c r="BJ40" s="107">
        <v>5.7060000000000004</v>
      </c>
      <c r="BK40" s="107">
        <v>5.4649999999999999</v>
      </c>
      <c r="BL40" s="107">
        <v>5.4119999999999999</v>
      </c>
      <c r="BM40" s="107">
        <v>5.3819999999999997</v>
      </c>
      <c r="BN40" s="107">
        <v>5.0679999999999996</v>
      </c>
      <c r="BO40" s="107">
        <v>4.8719999999999999</v>
      </c>
      <c r="BP40" s="107">
        <v>5.0750000000000002</v>
      </c>
      <c r="BQ40" s="91">
        <v>4.6111769999999996</v>
      </c>
      <c r="BR40" s="91">
        <v>5.0730469999999999</v>
      </c>
      <c r="BS40" s="91">
        <v>5.7794879999999997</v>
      </c>
      <c r="BT40" s="91">
        <v>5.090662</v>
      </c>
      <c r="BU40" s="91">
        <v>5.1793290000000001</v>
      </c>
      <c r="BV40" s="91">
        <v>5.6951080000000003</v>
      </c>
      <c r="BW40" s="109">
        <v>4.6980000000000004</v>
      </c>
      <c r="BX40" s="109">
        <v>4.7460000000000004</v>
      </c>
      <c r="BY40" s="109">
        <v>4.851</v>
      </c>
      <c r="BZ40" s="109">
        <v>5.0259999999999998</v>
      </c>
      <c r="CA40" s="109">
        <v>5.133</v>
      </c>
      <c r="CB40" s="109">
        <v>4.8639999999999999</v>
      </c>
      <c r="CC40" s="109">
        <v>4.883</v>
      </c>
      <c r="CD40" s="109">
        <v>5.3979999999999997</v>
      </c>
      <c r="CE40" s="109">
        <v>5.4370000000000003</v>
      </c>
      <c r="CF40" s="109">
        <v>5.3289999999999997</v>
      </c>
      <c r="CG40" s="109">
        <v>5.5570000000000004</v>
      </c>
      <c r="CH40" s="109">
        <v>5.5720000000000001</v>
      </c>
      <c r="CI40" s="109">
        <v>5.5890000000000004</v>
      </c>
      <c r="CJ40" s="109">
        <v>5.2190000000000003</v>
      </c>
      <c r="CK40" s="109">
        <v>5.2160000000000002</v>
      </c>
      <c r="CL40" s="109">
        <v>5.4950000000000001</v>
      </c>
      <c r="CM40" s="109">
        <v>5.0990000000000002</v>
      </c>
      <c r="CN40" s="109">
        <v>5.133</v>
      </c>
      <c r="CO40" s="109">
        <v>5.83</v>
      </c>
      <c r="CP40" s="109">
        <v>5.5780000000000003</v>
      </c>
      <c r="CQ40" s="109">
        <v>5.7080000000000002</v>
      </c>
      <c r="CR40" s="109">
        <v>5.7779999999999996</v>
      </c>
      <c r="CS40" s="109">
        <v>5.88</v>
      </c>
      <c r="CT40" s="109">
        <v>5.92</v>
      </c>
      <c r="CU40" s="109">
        <v>5.8280000000000003</v>
      </c>
      <c r="CV40" s="109">
        <v>5.1059999999999999</v>
      </c>
      <c r="CW40" s="109">
        <v>5.3369999999999997</v>
      </c>
      <c r="CX40" s="109">
        <v>5.569</v>
      </c>
      <c r="CY40" s="109">
        <v>5.7839999999999998</v>
      </c>
      <c r="CZ40" s="109">
        <v>5.9480000000000004</v>
      </c>
      <c r="DA40" s="109">
        <v>5.8940000000000001</v>
      </c>
      <c r="DB40" s="109">
        <v>5.5350000000000001</v>
      </c>
      <c r="DC40" s="109">
        <v>5.577</v>
      </c>
      <c r="DD40" s="109">
        <v>5.5490000000000004</v>
      </c>
      <c r="DE40" s="109">
        <v>5.1840000000000002</v>
      </c>
      <c r="DF40" s="109">
        <v>4.9740000000000002</v>
      </c>
      <c r="DG40" s="109">
        <v>5.1920000000000002</v>
      </c>
      <c r="DH40" s="119">
        <v>4.7761670000000001</v>
      </c>
      <c r="DI40" s="119">
        <v>5.2508080000000001</v>
      </c>
      <c r="DJ40" s="119">
        <v>5.963266</v>
      </c>
      <c r="DK40" s="119">
        <v>5.2629900000000003</v>
      </c>
      <c r="DL40" s="119">
        <v>5.3590460000000002</v>
      </c>
      <c r="DM40" s="119">
        <v>5.8789009999999999</v>
      </c>
      <c r="DO40" s="23">
        <f t="shared" si="239"/>
        <v>0.80800000000000072</v>
      </c>
      <c r="DP40" s="23">
        <f t="shared" si="240"/>
        <v>4.2000000000000703E-2</v>
      </c>
      <c r="DQ40" s="23">
        <f t="shared" si="241"/>
        <v>0.77200000000000024</v>
      </c>
      <c r="DR40" s="23" t="str">
        <f t="shared" si="242"/>
        <v/>
      </c>
      <c r="DS40" s="23">
        <f t="shared" si="243"/>
        <v>0.45400000000000063</v>
      </c>
      <c r="DT40" s="23">
        <f t="shared" si="244"/>
        <v>0.24199999999999999</v>
      </c>
      <c r="DU40" s="23">
        <f t="shared" si="245"/>
        <v>0.21500000000000075</v>
      </c>
      <c r="DV40" s="23">
        <f t="shared" si="246"/>
        <v>0.15100000000000069</v>
      </c>
      <c r="DW40" s="23" t="str">
        <f t="shared" si="247"/>
        <v/>
      </c>
      <c r="DX40" s="23" t="str">
        <f t="shared" si="248"/>
        <v/>
      </c>
      <c r="DY40" s="23">
        <f t="shared" si="249"/>
        <v>0.33800000000000008</v>
      </c>
      <c r="DZ40" s="23">
        <f t="shared" si="250"/>
        <v>0.33300000000000018</v>
      </c>
      <c r="EA40" s="23">
        <f t="shared" si="251"/>
        <v>0.24199999999999999</v>
      </c>
      <c r="EB40" s="23">
        <f t="shared" si="252"/>
        <v>0.11000000000000032</v>
      </c>
      <c r="EC40" s="23">
        <f t="shared" si="253"/>
        <v>6.899999999999995E-2</v>
      </c>
      <c r="ED40" s="23">
        <f t="shared" si="254"/>
        <v>-0.45399999999999974</v>
      </c>
      <c r="EE40" s="23">
        <f t="shared" si="255"/>
        <v>-0.19249999999999989</v>
      </c>
      <c r="EF40" s="23">
        <f t="shared" si="256"/>
        <v>-0.57099999999999973</v>
      </c>
      <c r="EG40" s="23">
        <f t="shared" si="257"/>
        <v>-0.52899999999999991</v>
      </c>
      <c r="EH40" s="23">
        <f t="shared" si="258"/>
        <v>-0.4269999999999996</v>
      </c>
      <c r="EI40" s="23">
        <f t="shared" si="259"/>
        <v>-0.25999999999999979</v>
      </c>
      <c r="EJ40" s="23">
        <f t="shared" si="260"/>
        <v>-0.16899999999999959</v>
      </c>
      <c r="EK40" s="23">
        <f t="shared" si="261"/>
        <v>-0.41199999999999992</v>
      </c>
      <c r="EL40" s="23">
        <f t="shared" si="262"/>
        <v>-0.39799999999999969</v>
      </c>
      <c r="EM40" s="23">
        <f t="shared" si="263"/>
        <v>8.1000000000000405E-2</v>
      </c>
      <c r="EN40" s="23">
        <f t="shared" si="264"/>
        <v>0.1120000000000001</v>
      </c>
      <c r="EO40" s="23">
        <f t="shared" si="265"/>
        <v>6.0000000000002274E-3</v>
      </c>
      <c r="EP40" s="23">
        <f t="shared" si="266"/>
        <v>0.22200000000000042</v>
      </c>
      <c r="EQ40" s="23">
        <f t="shared" si="267"/>
        <v>0.23000000000000043</v>
      </c>
      <c r="ER40" s="23">
        <f t="shared" si="268"/>
        <v>0.24900000000000055</v>
      </c>
      <c r="ES40" s="23">
        <f t="shared" si="58"/>
        <v>-7.4999999999999289E-2</v>
      </c>
      <c r="ET40" s="23">
        <f t="shared" si="59"/>
        <v>-7.8999999999999737E-2</v>
      </c>
      <c r="EU40" s="23">
        <f t="shared" si="60"/>
        <v>0.15300000000000047</v>
      </c>
      <c r="EV40" s="23">
        <f t="shared" si="61"/>
        <v>-0.20199999999999996</v>
      </c>
      <c r="EW40" s="23">
        <f t="shared" si="62"/>
        <v>-0.16799999999999926</v>
      </c>
      <c r="EX40" s="23">
        <f t="shared" si="63"/>
        <v>0.4090000000000007</v>
      </c>
      <c r="EY40" s="23">
        <f t="shared" si="64"/>
        <v>0.22200000000000042</v>
      </c>
      <c r="EZ40" s="23">
        <f t="shared" si="65"/>
        <v>0.33400000000000052</v>
      </c>
      <c r="FA40" s="23">
        <f t="shared" si="269"/>
        <v>0.39500000000000046</v>
      </c>
      <c r="FB40" s="23">
        <f t="shared" si="270"/>
        <v>0.48100000000000076</v>
      </c>
      <c r="FC40" s="23">
        <f t="shared" si="271"/>
        <v>0.51600000000000001</v>
      </c>
      <c r="FD40" s="23">
        <f t="shared" si="272"/>
        <v>0.4350000000000005</v>
      </c>
      <c r="FE40" s="23">
        <f t="shared" si="273"/>
        <v>-0.15899999999999981</v>
      </c>
      <c r="FF40" s="23">
        <f t="shared" si="274"/>
        <v>3.4000000000000696E-2</v>
      </c>
      <c r="FG40" s="23">
        <f t="shared" si="275"/>
        <v>0.25</v>
      </c>
      <c r="FH40" s="23">
        <f t="shared" si="276"/>
        <v>0.41800000000000015</v>
      </c>
      <c r="FI40" s="23">
        <f t="shared" si="277"/>
        <v>0.55200000000000049</v>
      </c>
      <c r="FJ40" s="23">
        <f t="shared" si="278"/>
        <v>0.5210000000000008</v>
      </c>
      <c r="FK40" s="23">
        <f t="shared" si="279"/>
        <v>0.28000000000000025</v>
      </c>
      <c r="FL40" s="23">
        <f t="shared" si="280"/>
        <v>0.22700000000000031</v>
      </c>
      <c r="FM40" s="23">
        <f t="shared" si="281"/>
        <v>0.19700000000000006</v>
      </c>
      <c r="FN40" s="23">
        <f t="shared" si="282"/>
        <v>-0.11699999999999999</v>
      </c>
      <c r="FO40" s="23">
        <f t="shared" si="283"/>
        <v>-0.31299999999999972</v>
      </c>
      <c r="FP40" s="23">
        <f t="shared" si="284"/>
        <v>-0.10999999999999943</v>
      </c>
      <c r="FQ40" s="23">
        <f t="shared" si="82"/>
        <v>-0.57382299999999997</v>
      </c>
      <c r="FR40" s="23">
        <f t="shared" si="83"/>
        <v>-0.11195299999999975</v>
      </c>
      <c r="FS40" s="23">
        <f t="shared" si="84"/>
        <v>0.59448800000000013</v>
      </c>
      <c r="FT40" s="23">
        <f t="shared" si="85"/>
        <v>-9.4337999999999589E-2</v>
      </c>
      <c r="FU40" s="23">
        <f t="shared" si="86"/>
        <v>-5.6709999999995375E-3</v>
      </c>
      <c r="FV40" s="23">
        <f t="shared" si="87"/>
        <v>0.51010800000000067</v>
      </c>
      <c r="FW40" s="23">
        <f t="shared" si="88"/>
        <v>-0.48699999999999921</v>
      </c>
      <c r="FX40" s="23">
        <f t="shared" si="285"/>
        <v>-0.43899999999999917</v>
      </c>
      <c r="FY40" s="23">
        <f t="shared" si="286"/>
        <v>-0.33399999999999963</v>
      </c>
      <c r="FZ40" s="23">
        <f t="shared" si="287"/>
        <v>-0.15899999999999981</v>
      </c>
      <c r="GA40" s="23">
        <f t="shared" si="288"/>
        <v>-5.1999999999999602E-2</v>
      </c>
      <c r="GB40" s="23">
        <f t="shared" si="289"/>
        <v>-0.32099999999999973</v>
      </c>
      <c r="GC40" s="23">
        <f t="shared" si="290"/>
        <v>-0.3019999999999996</v>
      </c>
      <c r="GD40" s="23">
        <f t="shared" si="291"/>
        <v>0.21300000000000008</v>
      </c>
      <c r="GE40" s="23">
        <f t="shared" si="292"/>
        <v>0.25200000000000067</v>
      </c>
      <c r="GF40" s="23">
        <f t="shared" si="293"/>
        <v>0.14400000000000013</v>
      </c>
      <c r="GG40" s="23">
        <f t="shared" si="294"/>
        <v>0.37200000000000077</v>
      </c>
      <c r="GH40" s="23">
        <f t="shared" si="295"/>
        <v>0.38700000000000045</v>
      </c>
      <c r="GI40" s="23">
        <f t="shared" si="296"/>
        <v>0.4040000000000008</v>
      </c>
      <c r="GJ40" s="23">
        <f t="shared" si="297"/>
        <v>3.4000000000000696E-2</v>
      </c>
      <c r="GK40" s="23">
        <f t="shared" si="298"/>
        <v>3.1000000000000583E-2</v>
      </c>
      <c r="GL40" s="23">
        <f t="shared" si="299"/>
        <v>0.3100000000000005</v>
      </c>
      <c r="GM40" s="23">
        <f t="shared" si="300"/>
        <v>-8.599999999999941E-2</v>
      </c>
      <c r="GN40" s="23">
        <f t="shared" si="301"/>
        <v>-5.1999999999999602E-2</v>
      </c>
      <c r="GO40" s="23">
        <f t="shared" si="302"/>
        <v>0.64500000000000046</v>
      </c>
      <c r="GP40" s="23">
        <f t="shared" si="303"/>
        <v>0.39300000000000068</v>
      </c>
      <c r="GQ40" s="23">
        <f t="shared" si="304"/>
        <v>0.52300000000000058</v>
      </c>
      <c r="GR40" s="23">
        <f t="shared" si="305"/>
        <v>0.59299999999999997</v>
      </c>
      <c r="GS40" s="23">
        <f t="shared" si="306"/>
        <v>0.69500000000000028</v>
      </c>
      <c r="GT40" s="23">
        <f t="shared" si="307"/>
        <v>0.73500000000000032</v>
      </c>
      <c r="GU40" s="23">
        <f t="shared" si="308"/>
        <v>0.64300000000000068</v>
      </c>
      <c r="GV40" s="23">
        <f t="shared" si="309"/>
        <v>-7.8999999999999737E-2</v>
      </c>
      <c r="GW40" s="23">
        <f t="shared" si="310"/>
        <v>0.15200000000000014</v>
      </c>
      <c r="GX40" s="23">
        <f t="shared" si="311"/>
        <v>0.38400000000000034</v>
      </c>
      <c r="GY40" s="23">
        <f t="shared" si="312"/>
        <v>0.5990000000000002</v>
      </c>
      <c r="GZ40" s="23">
        <f t="shared" si="313"/>
        <v>0.76300000000000079</v>
      </c>
      <c r="HA40" s="23">
        <f t="shared" si="314"/>
        <v>0.70900000000000052</v>
      </c>
      <c r="HB40" s="23">
        <f t="shared" si="315"/>
        <v>0.35000000000000053</v>
      </c>
      <c r="HC40" s="23">
        <f t="shared" si="316"/>
        <v>0.39200000000000035</v>
      </c>
      <c r="HD40" s="23">
        <f t="shared" si="317"/>
        <v>0.36400000000000077</v>
      </c>
      <c r="HE40" s="23">
        <f t="shared" si="318"/>
        <v>-9.9999999999944578E-4</v>
      </c>
      <c r="HF40" s="23">
        <f t="shared" si="319"/>
        <v>-0.21099999999999941</v>
      </c>
      <c r="HG40" s="23">
        <f t="shared" si="320"/>
        <v>7.0000000000005613E-3</v>
      </c>
      <c r="HH40" s="23">
        <f t="shared" si="125"/>
        <v>-0.40883299999999956</v>
      </c>
      <c r="HI40" s="23">
        <f t="shared" si="126"/>
        <v>6.5808000000000533E-2</v>
      </c>
      <c r="HJ40" s="23">
        <f t="shared" si="127"/>
        <v>0.77826600000000035</v>
      </c>
      <c r="HK40" s="23">
        <f t="shared" si="128"/>
        <v>7.799000000000067E-2</v>
      </c>
      <c r="HL40" s="23">
        <f t="shared" si="129"/>
        <v>0.17404600000000059</v>
      </c>
      <c r="HM40" s="23">
        <f t="shared" si="130"/>
        <v>0.69390100000000032</v>
      </c>
      <c r="HO40" s="23">
        <f t="shared" si="321"/>
        <v>0.80800000000000072</v>
      </c>
      <c r="HP40" s="23">
        <f t="shared" si="322"/>
        <v>4.2000000000000703E-2</v>
      </c>
      <c r="HQ40" s="23">
        <f t="shared" si="323"/>
        <v>0.77200000000000024</v>
      </c>
      <c r="HR40" s="23" t="str">
        <f t="shared" si="324"/>
        <v/>
      </c>
      <c r="HS40" s="23">
        <f t="shared" si="325"/>
        <v>0.45400000000000063</v>
      </c>
      <c r="HT40" s="23">
        <f t="shared" si="326"/>
        <v>0.24199999999999999</v>
      </c>
      <c r="HU40" s="23">
        <f t="shared" si="327"/>
        <v>0.21500000000000075</v>
      </c>
      <c r="HV40" s="23">
        <f t="shared" si="328"/>
        <v>0.15100000000000069</v>
      </c>
      <c r="HW40" s="23" t="str">
        <f t="shared" si="329"/>
        <v/>
      </c>
      <c r="HX40" s="23" t="str">
        <f t="shared" si="330"/>
        <v/>
      </c>
      <c r="HY40" s="23">
        <f t="shared" si="331"/>
        <v>0.33800000000000008</v>
      </c>
      <c r="HZ40" s="23">
        <f t="shared" si="332"/>
        <v>0.33300000000000018</v>
      </c>
      <c r="IA40" s="23">
        <f t="shared" si="333"/>
        <v>0.24199999999999999</v>
      </c>
      <c r="IB40" s="23">
        <f t="shared" si="334"/>
        <v>0.11000000000000032</v>
      </c>
      <c r="IC40" s="23">
        <f t="shared" si="335"/>
        <v>6.899999999999995E-2</v>
      </c>
      <c r="ID40" s="23">
        <f t="shared" si="336"/>
        <v>0.45399999999999974</v>
      </c>
      <c r="IE40" s="23">
        <f t="shared" si="337"/>
        <v>0.19249999999999989</v>
      </c>
      <c r="IF40" s="23">
        <f t="shared" si="338"/>
        <v>0.57099999999999973</v>
      </c>
      <c r="IG40" s="23">
        <f t="shared" si="339"/>
        <v>0.52899999999999991</v>
      </c>
      <c r="IH40" s="23">
        <f t="shared" si="340"/>
        <v>0.4269999999999996</v>
      </c>
      <c r="II40" s="23">
        <f t="shared" si="341"/>
        <v>0.25999999999999979</v>
      </c>
      <c r="IJ40" s="23">
        <f t="shared" si="342"/>
        <v>0.16899999999999959</v>
      </c>
      <c r="IK40" s="23">
        <f t="shared" si="343"/>
        <v>0.41199999999999992</v>
      </c>
      <c r="IL40" s="23">
        <f t="shared" si="344"/>
        <v>0.39799999999999969</v>
      </c>
      <c r="IM40" s="23">
        <f t="shared" si="345"/>
        <v>8.1000000000000405E-2</v>
      </c>
      <c r="IN40" s="23">
        <f t="shared" si="346"/>
        <v>0.1120000000000001</v>
      </c>
      <c r="IO40" s="23">
        <f t="shared" si="347"/>
        <v>6.0000000000002274E-3</v>
      </c>
      <c r="IP40" s="23">
        <f t="shared" si="348"/>
        <v>0.22200000000000042</v>
      </c>
      <c r="IQ40" s="23">
        <f t="shared" si="349"/>
        <v>0.23000000000000043</v>
      </c>
      <c r="IR40" s="23">
        <f t="shared" si="350"/>
        <v>0.24900000000000055</v>
      </c>
      <c r="IS40" s="23">
        <f t="shared" si="351"/>
        <v>7.4999999999999289E-2</v>
      </c>
      <c r="IT40" s="23">
        <f t="shared" si="352"/>
        <v>7.8999999999999737E-2</v>
      </c>
      <c r="IU40" s="23">
        <f t="shared" si="353"/>
        <v>0.15300000000000047</v>
      </c>
      <c r="IV40" s="23">
        <f t="shared" si="354"/>
        <v>0.20199999999999996</v>
      </c>
      <c r="IW40" s="23">
        <f t="shared" si="355"/>
        <v>0.16799999999999926</v>
      </c>
      <c r="IX40" s="23">
        <f t="shared" si="356"/>
        <v>0.4090000000000007</v>
      </c>
      <c r="IY40" s="23">
        <f t="shared" si="357"/>
        <v>0.22200000000000042</v>
      </c>
      <c r="IZ40" s="23">
        <f t="shared" si="358"/>
        <v>0.33400000000000052</v>
      </c>
      <c r="JA40" s="23">
        <f t="shared" si="359"/>
        <v>0.39500000000000046</v>
      </c>
      <c r="JB40" s="23">
        <f t="shared" si="360"/>
        <v>0.48100000000000076</v>
      </c>
      <c r="JC40" s="23">
        <f t="shared" si="361"/>
        <v>0.51600000000000001</v>
      </c>
      <c r="JD40" s="23">
        <f t="shared" si="362"/>
        <v>0.4350000000000005</v>
      </c>
      <c r="JE40" s="23">
        <f t="shared" si="363"/>
        <v>0.15899999999999981</v>
      </c>
      <c r="JF40" s="23">
        <f t="shared" si="364"/>
        <v>3.4000000000000696E-2</v>
      </c>
      <c r="JG40" s="23">
        <f t="shared" si="365"/>
        <v>0.25</v>
      </c>
      <c r="JH40" s="23">
        <f t="shared" si="366"/>
        <v>0.41800000000000015</v>
      </c>
      <c r="JI40" s="23">
        <f t="shared" si="367"/>
        <v>0.55200000000000049</v>
      </c>
      <c r="JJ40" s="23">
        <f t="shared" si="368"/>
        <v>0.5210000000000008</v>
      </c>
      <c r="JK40" s="23">
        <f t="shared" si="369"/>
        <v>0.28000000000000025</v>
      </c>
      <c r="JL40" s="23">
        <f t="shared" si="370"/>
        <v>0.22700000000000031</v>
      </c>
      <c r="JM40" s="23">
        <f t="shared" si="371"/>
        <v>0.19700000000000006</v>
      </c>
      <c r="JN40" s="23">
        <f t="shared" si="372"/>
        <v>0.11699999999999999</v>
      </c>
      <c r="JO40" s="23">
        <f t="shared" si="373"/>
        <v>0.31299999999999972</v>
      </c>
      <c r="JP40" s="23">
        <f t="shared" si="374"/>
        <v>0.10999999999999943</v>
      </c>
      <c r="JQ40" s="23">
        <f t="shared" si="185"/>
        <v>0.57382299999999997</v>
      </c>
      <c r="JR40" s="23">
        <f t="shared" si="186"/>
        <v>0.11195299999999975</v>
      </c>
      <c r="JS40" s="23">
        <f t="shared" si="187"/>
        <v>0.59448800000000013</v>
      </c>
      <c r="JT40" s="23">
        <f t="shared" si="188"/>
        <v>9.4337999999999589E-2</v>
      </c>
      <c r="JU40" s="23">
        <f t="shared" si="189"/>
        <v>5.6709999999995375E-3</v>
      </c>
      <c r="JV40" s="23">
        <f t="shared" si="190"/>
        <v>0.51010800000000067</v>
      </c>
      <c r="JW40" s="23">
        <f t="shared" si="375"/>
        <v>0.48699999999999921</v>
      </c>
      <c r="JX40" s="23">
        <f t="shared" si="376"/>
        <v>0.43899999999999917</v>
      </c>
      <c r="JY40" s="23">
        <f t="shared" si="377"/>
        <v>0.33399999999999963</v>
      </c>
      <c r="JZ40" s="23">
        <f t="shared" si="378"/>
        <v>0.15899999999999981</v>
      </c>
      <c r="KA40" s="23">
        <f t="shared" si="379"/>
        <v>5.1999999999999602E-2</v>
      </c>
      <c r="KB40" s="23">
        <f t="shared" si="380"/>
        <v>0.32099999999999973</v>
      </c>
      <c r="KC40" s="23">
        <f t="shared" si="381"/>
        <v>0.3019999999999996</v>
      </c>
      <c r="KD40" s="23">
        <f t="shared" si="382"/>
        <v>0.21300000000000008</v>
      </c>
      <c r="KE40" s="23">
        <f t="shared" si="383"/>
        <v>0.25200000000000067</v>
      </c>
      <c r="KF40" s="23">
        <f t="shared" si="384"/>
        <v>0.14400000000000013</v>
      </c>
      <c r="KG40" s="23">
        <f t="shared" si="385"/>
        <v>0.37200000000000077</v>
      </c>
      <c r="KH40" s="23">
        <f t="shared" si="386"/>
        <v>0.38700000000000045</v>
      </c>
      <c r="KI40" s="23">
        <f t="shared" si="387"/>
        <v>0.4040000000000008</v>
      </c>
      <c r="KJ40" s="23">
        <f t="shared" si="388"/>
        <v>3.4000000000000696E-2</v>
      </c>
      <c r="KK40" s="23">
        <f t="shared" si="389"/>
        <v>3.1000000000000583E-2</v>
      </c>
      <c r="KL40" s="23">
        <f t="shared" si="390"/>
        <v>0.3100000000000005</v>
      </c>
      <c r="KM40" s="23">
        <f t="shared" si="391"/>
        <v>8.599999999999941E-2</v>
      </c>
      <c r="KN40" s="23">
        <f t="shared" si="392"/>
        <v>5.1999999999999602E-2</v>
      </c>
      <c r="KO40" s="23">
        <f t="shared" si="393"/>
        <v>0.64500000000000046</v>
      </c>
      <c r="KP40" s="23">
        <f t="shared" si="394"/>
        <v>0.39300000000000068</v>
      </c>
      <c r="KQ40" s="23">
        <f t="shared" si="211"/>
        <v>0.52300000000000058</v>
      </c>
      <c r="KR40" s="23">
        <f t="shared" si="212"/>
        <v>0.59299999999999997</v>
      </c>
      <c r="KS40" s="23">
        <f t="shared" si="213"/>
        <v>0.69500000000000028</v>
      </c>
      <c r="KT40" s="23">
        <f t="shared" si="214"/>
        <v>0.73500000000000032</v>
      </c>
      <c r="KU40" s="23">
        <f t="shared" si="215"/>
        <v>0.64300000000000068</v>
      </c>
      <c r="KV40" s="23">
        <f t="shared" si="216"/>
        <v>7.8999999999999737E-2</v>
      </c>
      <c r="KW40" s="23">
        <f t="shared" si="395"/>
        <v>0.15200000000000014</v>
      </c>
      <c r="KX40" s="23">
        <f t="shared" si="218"/>
        <v>0.38400000000000034</v>
      </c>
      <c r="KY40" s="23">
        <f t="shared" si="219"/>
        <v>0.5990000000000002</v>
      </c>
      <c r="KZ40" s="23">
        <f t="shared" si="220"/>
        <v>0.76300000000000079</v>
      </c>
      <c r="LA40" s="23">
        <f t="shared" si="221"/>
        <v>0.70900000000000052</v>
      </c>
      <c r="LB40" s="23">
        <f t="shared" si="222"/>
        <v>0.35000000000000053</v>
      </c>
      <c r="LC40" s="23">
        <f t="shared" si="223"/>
        <v>0.39200000000000035</v>
      </c>
      <c r="LD40" s="23">
        <f t="shared" si="396"/>
        <v>0.36400000000000077</v>
      </c>
      <c r="LE40" s="23">
        <f t="shared" si="225"/>
        <v>9.9999999999944578E-4</v>
      </c>
      <c r="LF40" s="23">
        <f t="shared" si="397"/>
        <v>0.21099999999999941</v>
      </c>
      <c r="LG40" s="23">
        <f t="shared" si="227"/>
        <v>7.0000000000005613E-3</v>
      </c>
      <c r="LH40" s="23">
        <f t="shared" si="228"/>
        <v>0.40883299999999956</v>
      </c>
      <c r="LI40" s="23">
        <f t="shared" si="229"/>
        <v>6.5808000000000533E-2</v>
      </c>
      <c r="LJ40" s="23">
        <f t="shared" si="230"/>
        <v>0.77826600000000035</v>
      </c>
      <c r="LK40" s="23">
        <f t="shared" si="231"/>
        <v>7.799000000000067E-2</v>
      </c>
      <c r="LL40" s="23">
        <f t="shared" si="232"/>
        <v>0.17404600000000059</v>
      </c>
      <c r="LM40" s="23">
        <f t="shared" si="232"/>
        <v>0.69390100000000032</v>
      </c>
    </row>
    <row r="41" spans="1:325">
      <c r="A41" s="1">
        <f t="shared" si="237"/>
        <v>39</v>
      </c>
      <c r="B41" s="2"/>
      <c r="C41" s="4">
        <v>14</v>
      </c>
      <c r="D41" s="4">
        <f t="shared" si="233"/>
        <v>1016</v>
      </c>
      <c r="E41" s="4" t="s">
        <v>243</v>
      </c>
      <c r="F41" s="4">
        <v>3</v>
      </c>
      <c r="G41" s="4" t="s">
        <v>13</v>
      </c>
      <c r="H41" s="4" t="s">
        <v>14</v>
      </c>
      <c r="I41" s="4"/>
      <c r="J41" s="5">
        <v>97.7</v>
      </c>
      <c r="K41" s="72"/>
      <c r="L41" s="103">
        <v>2.286</v>
      </c>
      <c r="M41" s="7" t="s">
        <v>282</v>
      </c>
      <c r="N41" s="3" t="s">
        <v>227</v>
      </c>
      <c r="O41" s="6">
        <v>2.4649999999999999</v>
      </c>
      <c r="P41" s="6">
        <v>2.2650000000000001</v>
      </c>
      <c r="Q41" s="6">
        <v>2.5169999999999999</v>
      </c>
      <c r="R41" s="9"/>
      <c r="S41" s="6">
        <v>2.3170000000000002</v>
      </c>
      <c r="T41" s="9"/>
      <c r="U41" s="9"/>
      <c r="V41" s="9"/>
      <c r="W41" s="9"/>
      <c r="X41" s="9"/>
      <c r="Y41" s="6">
        <v>2.5640000000000001</v>
      </c>
      <c r="Z41" s="6">
        <v>2.5649999999999999</v>
      </c>
      <c r="AA41" s="6">
        <v>2.4649999999999999</v>
      </c>
      <c r="AB41" s="6">
        <v>2.379</v>
      </c>
      <c r="AC41" s="6">
        <v>2.2480000000000002</v>
      </c>
      <c r="AD41" s="6">
        <v>2.0630000000000002</v>
      </c>
      <c r="AE41" s="6">
        <f t="shared" si="238"/>
        <v>2.1555</v>
      </c>
      <c r="AF41" s="107">
        <v>1.7549999999999999</v>
      </c>
      <c r="AG41" s="107">
        <v>1.869</v>
      </c>
      <c r="AH41" s="107">
        <v>1.8620000000000001</v>
      </c>
      <c r="AI41" s="107">
        <v>1.786</v>
      </c>
      <c r="AJ41" s="64"/>
      <c r="AK41" s="107">
        <v>2.0009999999999999</v>
      </c>
      <c r="AL41" s="107">
        <v>2.0350000000000001</v>
      </c>
      <c r="AM41" s="107">
        <v>2.0409999999999999</v>
      </c>
      <c r="AN41" s="107">
        <v>1.9430000000000001</v>
      </c>
      <c r="AO41" s="107">
        <v>2.0129999999999999</v>
      </c>
      <c r="AP41" s="107">
        <v>2.04</v>
      </c>
      <c r="AQ41" s="107">
        <v>1.9430000000000001</v>
      </c>
      <c r="AR41" s="107">
        <v>2.1880000000000002</v>
      </c>
      <c r="AS41" s="107">
        <v>2.0510000000000002</v>
      </c>
      <c r="AT41" s="107">
        <v>2.02</v>
      </c>
      <c r="AU41" s="107">
        <v>1.927</v>
      </c>
      <c r="AV41" s="107">
        <v>1.837</v>
      </c>
      <c r="AW41" s="107">
        <v>1.891</v>
      </c>
      <c r="AX41" s="107">
        <v>1.946</v>
      </c>
      <c r="AY41" s="107">
        <v>1.9770000000000001</v>
      </c>
      <c r="AZ41" s="107">
        <v>2.1920000000000002</v>
      </c>
      <c r="BA41" s="107">
        <v>2.0310000000000001</v>
      </c>
      <c r="BB41" s="107">
        <v>2.0840000000000001</v>
      </c>
      <c r="BC41" s="107">
        <v>1.8440000000000001</v>
      </c>
      <c r="BD41" s="107">
        <v>1.845</v>
      </c>
      <c r="BE41" s="64"/>
      <c r="BF41" s="64"/>
      <c r="BG41" s="64"/>
      <c r="BH41" s="64"/>
      <c r="BI41" s="64"/>
      <c r="BJ41" s="64"/>
      <c r="BK41" s="64"/>
      <c r="BL41" s="64"/>
      <c r="BM41" s="64"/>
      <c r="BN41" s="107">
        <v>2.1459999999999999</v>
      </c>
      <c r="BO41" s="107">
        <v>1.9419999999999999</v>
      </c>
      <c r="BP41" s="107">
        <v>2.1669999999999998</v>
      </c>
      <c r="BQ41" s="91">
        <v>1.421589</v>
      </c>
      <c r="BR41" s="91">
        <v>1.7639339999999999</v>
      </c>
      <c r="BS41" s="91">
        <v>2.9355739999999999</v>
      </c>
      <c r="BT41" s="91">
        <v>1.760095</v>
      </c>
      <c r="BU41" s="91">
        <v>1.8366260000000001</v>
      </c>
      <c r="BV41" s="91">
        <v>2.8962759999999999</v>
      </c>
      <c r="BW41" s="109">
        <v>1.9019999999999999</v>
      </c>
      <c r="BX41" s="109">
        <v>1.9530000000000001</v>
      </c>
      <c r="BY41" s="109">
        <v>1.964</v>
      </c>
      <c r="BZ41" s="109">
        <v>1.9119999999999999</v>
      </c>
      <c r="CA41" s="109">
        <v>1.7949999999999999</v>
      </c>
      <c r="CB41" s="109">
        <v>2.0339999999999998</v>
      </c>
      <c r="CC41" s="109">
        <v>2.0699999999999998</v>
      </c>
      <c r="CD41" s="109">
        <v>2.1560000000000001</v>
      </c>
      <c r="CE41" s="109">
        <v>2.016</v>
      </c>
      <c r="CF41" s="109">
        <v>2.052</v>
      </c>
      <c r="CG41" s="109">
        <v>2.113</v>
      </c>
      <c r="CH41" s="109">
        <v>1.9970000000000001</v>
      </c>
      <c r="CI41" s="109">
        <v>2.2519999999999998</v>
      </c>
      <c r="CJ41" s="109">
        <v>2.1059999999999999</v>
      </c>
      <c r="CK41" s="109">
        <v>2.0720000000000001</v>
      </c>
      <c r="CL41" s="109">
        <v>2.0470000000000002</v>
      </c>
      <c r="CM41" s="109">
        <v>1.919</v>
      </c>
      <c r="CN41" s="109">
        <v>2.004</v>
      </c>
      <c r="CO41" s="109">
        <v>2.1829999999999998</v>
      </c>
      <c r="CP41" s="109">
        <v>2.069</v>
      </c>
      <c r="CQ41" s="109">
        <v>2.2490000000000001</v>
      </c>
      <c r="CR41" s="109">
        <v>2.129</v>
      </c>
      <c r="CS41" s="109">
        <v>2.1829999999999998</v>
      </c>
      <c r="CT41" s="109">
        <v>1.9850000000000001</v>
      </c>
      <c r="CU41" s="109">
        <v>1.911</v>
      </c>
      <c r="CV41" s="109">
        <v>2.1280000000000001</v>
      </c>
      <c r="CW41" s="109">
        <v>2.0470000000000002</v>
      </c>
      <c r="CX41" s="109">
        <v>2.169</v>
      </c>
      <c r="CY41" s="109">
        <v>2.1920000000000002</v>
      </c>
      <c r="CZ41" s="109">
        <v>2.1059999999999999</v>
      </c>
      <c r="DA41" s="109">
        <v>2.19</v>
      </c>
      <c r="DB41" s="109">
        <v>2.3069999999999999</v>
      </c>
      <c r="DC41" s="109">
        <v>2.1890000000000001</v>
      </c>
      <c r="DD41" s="109">
        <v>2.181</v>
      </c>
      <c r="DE41" s="109">
        <v>2.2040000000000002</v>
      </c>
      <c r="DF41" s="109">
        <v>2.044</v>
      </c>
      <c r="DG41" s="109">
        <v>2.2410000000000001</v>
      </c>
      <c r="DH41" s="119">
        <v>1.4991220000000001</v>
      </c>
      <c r="DI41" s="119">
        <v>1.847135</v>
      </c>
      <c r="DJ41" s="119">
        <v>3.002084</v>
      </c>
      <c r="DK41" s="119">
        <v>1.8506339999999999</v>
      </c>
      <c r="DL41" s="119">
        <v>1.9244319999999999</v>
      </c>
      <c r="DM41" s="119">
        <v>2.8565930000000002</v>
      </c>
      <c r="DO41" s="23">
        <f t="shared" si="239"/>
        <v>0.17899999999999983</v>
      </c>
      <c r="DP41" s="23">
        <f t="shared" si="240"/>
        <v>-2.0999999999999908E-2</v>
      </c>
      <c r="DQ41" s="23">
        <f t="shared" si="241"/>
        <v>0.23099999999999987</v>
      </c>
      <c r="DR41" s="23" t="str">
        <f t="shared" si="242"/>
        <v/>
      </c>
      <c r="DS41" s="23">
        <f t="shared" si="243"/>
        <v>3.1000000000000139E-2</v>
      </c>
      <c r="DT41" s="23" t="str">
        <f t="shared" si="244"/>
        <v/>
      </c>
      <c r="DU41" s="23" t="str">
        <f t="shared" si="245"/>
        <v/>
      </c>
      <c r="DV41" s="23" t="str">
        <f t="shared" si="246"/>
        <v/>
      </c>
      <c r="DW41" s="23" t="str">
        <f t="shared" si="247"/>
        <v/>
      </c>
      <c r="DX41" s="23" t="str">
        <f t="shared" si="248"/>
        <v/>
      </c>
      <c r="DY41" s="23">
        <f t="shared" si="249"/>
        <v>0.27800000000000002</v>
      </c>
      <c r="DZ41" s="23">
        <f t="shared" si="250"/>
        <v>0.27899999999999991</v>
      </c>
      <c r="EA41" s="23">
        <f t="shared" si="251"/>
        <v>0.17899999999999983</v>
      </c>
      <c r="EB41" s="23">
        <f t="shared" si="252"/>
        <v>9.2999999999999972E-2</v>
      </c>
      <c r="EC41" s="23">
        <f t="shared" si="253"/>
        <v>-3.7999999999999812E-2</v>
      </c>
      <c r="ED41" s="23">
        <f t="shared" si="254"/>
        <v>-0.22299999999999986</v>
      </c>
      <c r="EE41" s="23">
        <f t="shared" si="255"/>
        <v>-0.13050000000000006</v>
      </c>
      <c r="EF41" s="23">
        <f t="shared" si="256"/>
        <v>-0.53100000000000014</v>
      </c>
      <c r="EG41" s="23">
        <f t="shared" si="257"/>
        <v>-0.41700000000000004</v>
      </c>
      <c r="EH41" s="23">
        <f t="shared" si="258"/>
        <v>-0.42399999999999993</v>
      </c>
      <c r="EI41" s="23">
        <f t="shared" si="259"/>
        <v>-0.5</v>
      </c>
      <c r="EJ41" s="23" t="str">
        <f t="shared" si="260"/>
        <v/>
      </c>
      <c r="EK41" s="23">
        <f t="shared" si="261"/>
        <v>-0.28500000000000014</v>
      </c>
      <c r="EL41" s="23">
        <f t="shared" si="262"/>
        <v>-0.25099999999999989</v>
      </c>
      <c r="EM41" s="23">
        <f t="shared" si="263"/>
        <v>-0.24500000000000011</v>
      </c>
      <c r="EN41" s="23">
        <f t="shared" si="264"/>
        <v>-0.34299999999999997</v>
      </c>
      <c r="EO41" s="23">
        <f t="shared" si="265"/>
        <v>-0.27300000000000013</v>
      </c>
      <c r="EP41" s="23">
        <f t="shared" si="266"/>
        <v>-0.246</v>
      </c>
      <c r="EQ41" s="23">
        <f t="shared" si="267"/>
        <v>-0.34299999999999997</v>
      </c>
      <c r="ER41" s="23">
        <f t="shared" si="268"/>
        <v>-9.7999999999999865E-2</v>
      </c>
      <c r="ES41" s="23">
        <f t="shared" si="58"/>
        <v>-0.23499999999999988</v>
      </c>
      <c r="ET41" s="23">
        <f t="shared" si="59"/>
        <v>-0.26600000000000001</v>
      </c>
      <c r="EU41" s="23">
        <f t="shared" si="60"/>
        <v>-0.35899999999999999</v>
      </c>
      <c r="EV41" s="23">
        <f t="shared" si="61"/>
        <v>-0.44900000000000007</v>
      </c>
      <c r="EW41" s="23">
        <f t="shared" si="62"/>
        <v>-0.39500000000000002</v>
      </c>
      <c r="EX41" s="23">
        <f t="shared" si="63"/>
        <v>-0.34000000000000008</v>
      </c>
      <c r="EY41" s="23">
        <f t="shared" si="64"/>
        <v>-0.30899999999999994</v>
      </c>
      <c r="EZ41" s="23">
        <f t="shared" si="65"/>
        <v>-9.3999999999999861E-2</v>
      </c>
      <c r="FA41" s="23">
        <f t="shared" si="269"/>
        <v>-0.25499999999999989</v>
      </c>
      <c r="FB41" s="23">
        <f t="shared" si="270"/>
        <v>-0.20199999999999996</v>
      </c>
      <c r="FC41" s="23">
        <f t="shared" si="271"/>
        <v>-0.44199999999999995</v>
      </c>
      <c r="FD41" s="23">
        <f t="shared" si="272"/>
        <v>-0.44100000000000006</v>
      </c>
      <c r="FE41" s="23" t="str">
        <f t="shared" si="273"/>
        <v/>
      </c>
      <c r="FF41" s="23" t="str">
        <f t="shared" si="274"/>
        <v/>
      </c>
      <c r="FG41" s="23" t="str">
        <f t="shared" si="275"/>
        <v/>
      </c>
      <c r="FH41" s="23" t="str">
        <f t="shared" si="276"/>
        <v/>
      </c>
      <c r="FI41" s="23" t="str">
        <f t="shared" si="277"/>
        <v/>
      </c>
      <c r="FJ41" s="23" t="str">
        <f t="shared" si="278"/>
        <v/>
      </c>
      <c r="FK41" s="23" t="str">
        <f t="shared" si="279"/>
        <v/>
      </c>
      <c r="FL41" s="23" t="str">
        <f t="shared" si="280"/>
        <v/>
      </c>
      <c r="FM41" s="23" t="str">
        <f t="shared" si="281"/>
        <v/>
      </c>
      <c r="FN41" s="23">
        <f t="shared" si="282"/>
        <v>-0.14000000000000012</v>
      </c>
      <c r="FO41" s="23">
        <f t="shared" si="283"/>
        <v>-0.34400000000000008</v>
      </c>
      <c r="FP41" s="23">
        <f t="shared" si="284"/>
        <v>-0.11900000000000022</v>
      </c>
      <c r="FQ41" s="23">
        <f t="shared" si="82"/>
        <v>-0.86441100000000004</v>
      </c>
      <c r="FR41" s="23">
        <f t="shared" si="83"/>
        <v>-0.52206600000000014</v>
      </c>
      <c r="FS41" s="23">
        <f t="shared" si="84"/>
        <v>0.64957399999999987</v>
      </c>
      <c r="FT41" s="23">
        <f t="shared" si="85"/>
        <v>-0.52590500000000007</v>
      </c>
      <c r="FU41" s="23">
        <f t="shared" si="86"/>
        <v>-0.44937399999999994</v>
      </c>
      <c r="FV41" s="23">
        <f t="shared" si="87"/>
        <v>0.61027599999999982</v>
      </c>
      <c r="FW41" s="23">
        <f t="shared" si="88"/>
        <v>-0.38400000000000012</v>
      </c>
      <c r="FX41" s="23">
        <f t="shared" si="285"/>
        <v>-0.33299999999999996</v>
      </c>
      <c r="FY41" s="23">
        <f t="shared" si="286"/>
        <v>-0.32200000000000006</v>
      </c>
      <c r="FZ41" s="23">
        <f t="shared" si="287"/>
        <v>-0.37400000000000011</v>
      </c>
      <c r="GA41" s="23">
        <f t="shared" si="288"/>
        <v>-0.4910000000000001</v>
      </c>
      <c r="GB41" s="23">
        <f t="shared" si="289"/>
        <v>-0.25200000000000022</v>
      </c>
      <c r="GC41" s="23">
        <f t="shared" si="290"/>
        <v>-0.21600000000000019</v>
      </c>
      <c r="GD41" s="23">
        <f t="shared" si="291"/>
        <v>-0.12999999999999989</v>
      </c>
      <c r="GE41" s="23">
        <f t="shared" si="292"/>
        <v>-0.27</v>
      </c>
      <c r="GF41" s="23">
        <f t="shared" si="293"/>
        <v>-0.23399999999999999</v>
      </c>
      <c r="GG41" s="23">
        <f t="shared" si="294"/>
        <v>-0.17300000000000004</v>
      </c>
      <c r="GH41" s="23">
        <f t="shared" si="295"/>
        <v>-0.28899999999999992</v>
      </c>
      <c r="GI41" s="23">
        <f t="shared" si="296"/>
        <v>-3.4000000000000252E-2</v>
      </c>
      <c r="GJ41" s="23">
        <f t="shared" si="297"/>
        <v>-0.18000000000000016</v>
      </c>
      <c r="GK41" s="23">
        <f t="shared" si="298"/>
        <v>-0.21399999999999997</v>
      </c>
      <c r="GL41" s="23">
        <f t="shared" si="299"/>
        <v>-0.23899999999999988</v>
      </c>
      <c r="GM41" s="23">
        <f t="shared" si="300"/>
        <v>-0.36699999999999999</v>
      </c>
      <c r="GN41" s="23">
        <f t="shared" si="301"/>
        <v>-0.28200000000000003</v>
      </c>
      <c r="GO41" s="23">
        <f t="shared" si="302"/>
        <v>-0.1030000000000002</v>
      </c>
      <c r="GP41" s="23">
        <f t="shared" si="303"/>
        <v>-0.21700000000000008</v>
      </c>
      <c r="GQ41" s="23">
        <f t="shared" si="304"/>
        <v>-3.6999999999999922E-2</v>
      </c>
      <c r="GR41" s="23">
        <f t="shared" si="305"/>
        <v>-0.15700000000000003</v>
      </c>
      <c r="GS41" s="23">
        <f t="shared" si="306"/>
        <v>-0.1030000000000002</v>
      </c>
      <c r="GT41" s="23">
        <f t="shared" si="307"/>
        <v>-0.30099999999999993</v>
      </c>
      <c r="GU41" s="23">
        <f t="shared" si="308"/>
        <v>-0.375</v>
      </c>
      <c r="GV41" s="23">
        <f t="shared" si="309"/>
        <v>-0.15799999999999992</v>
      </c>
      <c r="GW41" s="23">
        <f t="shared" si="310"/>
        <v>-0.23899999999999988</v>
      </c>
      <c r="GX41" s="23">
        <f t="shared" si="311"/>
        <v>-0.11699999999999999</v>
      </c>
      <c r="GY41" s="23">
        <f t="shared" si="312"/>
        <v>-9.3999999999999861E-2</v>
      </c>
      <c r="GZ41" s="23">
        <f t="shared" si="313"/>
        <v>-0.18000000000000016</v>
      </c>
      <c r="HA41" s="23">
        <f t="shared" si="314"/>
        <v>-9.6000000000000085E-2</v>
      </c>
      <c r="HB41" s="23">
        <f t="shared" si="315"/>
        <v>2.0999999999999908E-2</v>
      </c>
      <c r="HC41" s="23">
        <f t="shared" si="316"/>
        <v>-9.6999999999999975E-2</v>
      </c>
      <c r="HD41" s="23">
        <f t="shared" si="317"/>
        <v>-0.10499999999999998</v>
      </c>
      <c r="HE41" s="23">
        <f t="shared" si="318"/>
        <v>-8.1999999999999851E-2</v>
      </c>
      <c r="HF41" s="23">
        <f t="shared" si="319"/>
        <v>-0.24199999999999999</v>
      </c>
      <c r="HG41" s="23">
        <f t="shared" si="320"/>
        <v>-4.4999999999999929E-2</v>
      </c>
      <c r="HH41" s="23">
        <f t="shared" si="125"/>
        <v>-0.78687799999999997</v>
      </c>
      <c r="HI41" s="23">
        <f t="shared" si="126"/>
        <v>-0.43886500000000006</v>
      </c>
      <c r="HJ41" s="23">
        <f t="shared" si="127"/>
        <v>0.71608399999999994</v>
      </c>
      <c r="HK41" s="23">
        <f t="shared" si="128"/>
        <v>-0.43536600000000014</v>
      </c>
      <c r="HL41" s="23">
        <f t="shared" si="129"/>
        <v>-0.36156800000000011</v>
      </c>
      <c r="HM41" s="23">
        <f t="shared" si="130"/>
        <v>0.57059300000000013</v>
      </c>
      <c r="HO41" s="23">
        <f t="shared" si="321"/>
        <v>0.17899999999999983</v>
      </c>
      <c r="HP41" s="23">
        <f t="shared" si="322"/>
        <v>2.0999999999999908E-2</v>
      </c>
      <c r="HQ41" s="23">
        <f t="shared" si="323"/>
        <v>0.23099999999999987</v>
      </c>
      <c r="HR41" s="23" t="str">
        <f t="shared" si="324"/>
        <v/>
      </c>
      <c r="HS41" s="23">
        <f t="shared" si="325"/>
        <v>3.1000000000000139E-2</v>
      </c>
      <c r="HT41" s="23" t="str">
        <f t="shared" si="326"/>
        <v/>
      </c>
      <c r="HU41" s="23" t="str">
        <f t="shared" si="327"/>
        <v/>
      </c>
      <c r="HV41" s="23" t="str">
        <f t="shared" si="328"/>
        <v/>
      </c>
      <c r="HW41" s="23" t="str">
        <f t="shared" si="329"/>
        <v/>
      </c>
      <c r="HX41" s="23" t="str">
        <f t="shared" si="330"/>
        <v/>
      </c>
      <c r="HY41" s="23">
        <f t="shared" si="331"/>
        <v>0.27800000000000002</v>
      </c>
      <c r="HZ41" s="23">
        <f t="shared" si="332"/>
        <v>0.27899999999999991</v>
      </c>
      <c r="IA41" s="23">
        <f t="shared" si="333"/>
        <v>0.17899999999999983</v>
      </c>
      <c r="IB41" s="23">
        <f t="shared" si="334"/>
        <v>9.2999999999999972E-2</v>
      </c>
      <c r="IC41" s="23">
        <f t="shared" si="335"/>
        <v>3.7999999999999812E-2</v>
      </c>
      <c r="ID41" s="23">
        <f t="shared" si="336"/>
        <v>0.22299999999999986</v>
      </c>
      <c r="IE41" s="23">
        <f t="shared" si="337"/>
        <v>0.13050000000000006</v>
      </c>
      <c r="IF41" s="23">
        <f t="shared" si="338"/>
        <v>0.53100000000000014</v>
      </c>
      <c r="IG41" s="23">
        <f t="shared" si="339"/>
        <v>0.41700000000000004</v>
      </c>
      <c r="IH41" s="23">
        <f t="shared" si="340"/>
        <v>0.42399999999999993</v>
      </c>
      <c r="II41" s="23">
        <f t="shared" si="341"/>
        <v>0.5</v>
      </c>
      <c r="IJ41" s="23" t="str">
        <f t="shared" si="342"/>
        <v/>
      </c>
      <c r="IK41" s="23">
        <f t="shared" si="343"/>
        <v>0.28500000000000014</v>
      </c>
      <c r="IL41" s="23">
        <f t="shared" si="344"/>
        <v>0.25099999999999989</v>
      </c>
      <c r="IM41" s="23">
        <f t="shared" si="345"/>
        <v>0.24500000000000011</v>
      </c>
      <c r="IN41" s="23">
        <f t="shared" si="346"/>
        <v>0.34299999999999997</v>
      </c>
      <c r="IO41" s="23">
        <f t="shared" si="347"/>
        <v>0.27300000000000013</v>
      </c>
      <c r="IP41" s="23">
        <f t="shared" si="348"/>
        <v>0.246</v>
      </c>
      <c r="IQ41" s="23">
        <f t="shared" si="349"/>
        <v>0.34299999999999997</v>
      </c>
      <c r="IR41" s="23">
        <f t="shared" si="350"/>
        <v>9.7999999999999865E-2</v>
      </c>
      <c r="IS41" s="23">
        <f t="shared" si="351"/>
        <v>0.23499999999999988</v>
      </c>
      <c r="IT41" s="23">
        <f t="shared" si="352"/>
        <v>0.26600000000000001</v>
      </c>
      <c r="IU41" s="23">
        <f t="shared" si="353"/>
        <v>0.35899999999999999</v>
      </c>
      <c r="IV41" s="23">
        <f t="shared" si="354"/>
        <v>0.44900000000000007</v>
      </c>
      <c r="IW41" s="23">
        <f t="shared" si="355"/>
        <v>0.39500000000000002</v>
      </c>
      <c r="IX41" s="23">
        <f t="shared" si="356"/>
        <v>0.34000000000000008</v>
      </c>
      <c r="IY41" s="23">
        <f t="shared" si="357"/>
        <v>0.30899999999999994</v>
      </c>
      <c r="IZ41" s="23">
        <f t="shared" si="358"/>
        <v>9.3999999999999861E-2</v>
      </c>
      <c r="JA41" s="23">
        <f t="shared" si="359"/>
        <v>0.25499999999999989</v>
      </c>
      <c r="JB41" s="23">
        <f t="shared" si="360"/>
        <v>0.20199999999999996</v>
      </c>
      <c r="JC41" s="23">
        <f t="shared" si="361"/>
        <v>0.44199999999999995</v>
      </c>
      <c r="JD41" s="23">
        <f t="shared" si="362"/>
        <v>0.44100000000000006</v>
      </c>
      <c r="JE41" s="23" t="str">
        <f t="shared" si="363"/>
        <v/>
      </c>
      <c r="JF41" s="23" t="str">
        <f t="shared" si="364"/>
        <v/>
      </c>
      <c r="JG41" s="23" t="str">
        <f t="shared" si="365"/>
        <v/>
      </c>
      <c r="JH41" s="23" t="str">
        <f t="shared" si="366"/>
        <v/>
      </c>
      <c r="JI41" s="23" t="str">
        <f t="shared" si="367"/>
        <v/>
      </c>
      <c r="JJ41" s="23" t="str">
        <f t="shared" si="368"/>
        <v/>
      </c>
      <c r="JK41" s="23" t="str">
        <f t="shared" si="369"/>
        <v/>
      </c>
      <c r="JL41" s="23" t="str">
        <f t="shared" si="370"/>
        <v/>
      </c>
      <c r="JM41" s="23" t="str">
        <f t="shared" si="371"/>
        <v/>
      </c>
      <c r="JN41" s="23">
        <f t="shared" si="372"/>
        <v>0.14000000000000012</v>
      </c>
      <c r="JO41" s="23">
        <f t="shared" si="373"/>
        <v>0.34400000000000008</v>
      </c>
      <c r="JP41" s="23">
        <f t="shared" si="374"/>
        <v>0.11900000000000022</v>
      </c>
      <c r="JQ41" s="23">
        <f t="shared" si="185"/>
        <v>0.86441100000000004</v>
      </c>
      <c r="JR41" s="23">
        <f t="shared" si="186"/>
        <v>0.52206600000000014</v>
      </c>
      <c r="JS41" s="23">
        <f t="shared" si="187"/>
        <v>0.64957399999999987</v>
      </c>
      <c r="JT41" s="23">
        <f t="shared" si="188"/>
        <v>0.52590500000000007</v>
      </c>
      <c r="JU41" s="23">
        <f t="shared" si="189"/>
        <v>0.44937399999999994</v>
      </c>
      <c r="JV41" s="23">
        <f t="shared" si="190"/>
        <v>0.61027599999999982</v>
      </c>
      <c r="JW41" s="23">
        <f t="shared" si="375"/>
        <v>0.38400000000000012</v>
      </c>
      <c r="JX41" s="23">
        <f t="shared" si="376"/>
        <v>0.33299999999999996</v>
      </c>
      <c r="JY41" s="23">
        <f t="shared" si="377"/>
        <v>0.32200000000000006</v>
      </c>
      <c r="JZ41" s="23">
        <f t="shared" si="378"/>
        <v>0.37400000000000011</v>
      </c>
      <c r="KA41" s="23">
        <f t="shared" si="379"/>
        <v>0.4910000000000001</v>
      </c>
      <c r="KB41" s="23">
        <f t="shared" si="380"/>
        <v>0.25200000000000022</v>
      </c>
      <c r="KC41" s="23">
        <f t="shared" si="381"/>
        <v>0.21600000000000019</v>
      </c>
      <c r="KD41" s="23">
        <f t="shared" si="382"/>
        <v>0.12999999999999989</v>
      </c>
      <c r="KE41" s="23">
        <f t="shared" si="383"/>
        <v>0.27</v>
      </c>
      <c r="KF41" s="23">
        <f t="shared" si="384"/>
        <v>0.23399999999999999</v>
      </c>
      <c r="KG41" s="23">
        <f t="shared" si="385"/>
        <v>0.17300000000000004</v>
      </c>
      <c r="KH41" s="23">
        <f t="shared" si="386"/>
        <v>0.28899999999999992</v>
      </c>
      <c r="KI41" s="23">
        <f t="shared" si="387"/>
        <v>3.4000000000000252E-2</v>
      </c>
      <c r="KJ41" s="23">
        <f t="shared" si="388"/>
        <v>0.18000000000000016</v>
      </c>
      <c r="KK41" s="23">
        <f t="shared" si="389"/>
        <v>0.21399999999999997</v>
      </c>
      <c r="KL41" s="23">
        <f t="shared" si="390"/>
        <v>0.23899999999999988</v>
      </c>
      <c r="KM41" s="23">
        <f t="shared" si="391"/>
        <v>0.36699999999999999</v>
      </c>
      <c r="KN41" s="23">
        <f t="shared" si="392"/>
        <v>0.28200000000000003</v>
      </c>
      <c r="KO41" s="23">
        <f t="shared" si="393"/>
        <v>0.1030000000000002</v>
      </c>
      <c r="KP41" s="23">
        <f t="shared" si="394"/>
        <v>0.21700000000000008</v>
      </c>
      <c r="KQ41" s="23">
        <f t="shared" si="211"/>
        <v>3.6999999999999922E-2</v>
      </c>
      <c r="KR41" s="23">
        <f t="shared" si="212"/>
        <v>0.15700000000000003</v>
      </c>
      <c r="KS41" s="23">
        <f t="shared" si="213"/>
        <v>0.1030000000000002</v>
      </c>
      <c r="KT41" s="23">
        <f t="shared" si="214"/>
        <v>0.30099999999999993</v>
      </c>
      <c r="KU41" s="23">
        <f t="shared" si="215"/>
        <v>0.375</v>
      </c>
      <c r="KV41" s="23">
        <f t="shared" si="216"/>
        <v>0.15799999999999992</v>
      </c>
      <c r="KW41" s="23">
        <f t="shared" si="395"/>
        <v>0.23899999999999988</v>
      </c>
      <c r="KX41" s="23">
        <f t="shared" si="218"/>
        <v>0.11699999999999999</v>
      </c>
      <c r="KY41" s="23">
        <f t="shared" si="219"/>
        <v>9.3999999999999861E-2</v>
      </c>
      <c r="KZ41" s="23">
        <f t="shared" si="220"/>
        <v>0.18000000000000016</v>
      </c>
      <c r="LA41" s="23">
        <f t="shared" si="221"/>
        <v>9.6000000000000085E-2</v>
      </c>
      <c r="LB41" s="23">
        <f t="shared" si="222"/>
        <v>2.0999999999999908E-2</v>
      </c>
      <c r="LC41" s="23">
        <f t="shared" si="223"/>
        <v>9.6999999999999975E-2</v>
      </c>
      <c r="LD41" s="23">
        <f t="shared" si="396"/>
        <v>0.10499999999999998</v>
      </c>
      <c r="LE41" s="23">
        <f t="shared" si="225"/>
        <v>8.1999999999999851E-2</v>
      </c>
      <c r="LF41" s="23">
        <f t="shared" si="397"/>
        <v>0.24199999999999999</v>
      </c>
      <c r="LG41" s="23">
        <f t="shared" si="227"/>
        <v>4.4999999999999929E-2</v>
      </c>
      <c r="LH41" s="23">
        <f t="shared" si="228"/>
        <v>0.78687799999999997</v>
      </c>
      <c r="LI41" s="23">
        <f t="shared" si="229"/>
        <v>0.43886500000000006</v>
      </c>
      <c r="LJ41" s="23">
        <f t="shared" si="230"/>
        <v>0.71608399999999994</v>
      </c>
      <c r="LK41" s="23">
        <f t="shared" si="231"/>
        <v>0.43536600000000014</v>
      </c>
      <c r="LL41" s="23">
        <f t="shared" si="232"/>
        <v>0.36156800000000011</v>
      </c>
      <c r="LM41" s="23">
        <f t="shared" si="232"/>
        <v>0.57059300000000013</v>
      </c>
    </row>
    <row r="42" spans="1:325">
      <c r="A42" s="1">
        <f t="shared" si="237"/>
        <v>40</v>
      </c>
      <c r="B42" s="2"/>
      <c r="C42" s="4">
        <v>14</v>
      </c>
      <c r="D42" s="4">
        <f t="shared" si="233"/>
        <v>1016</v>
      </c>
      <c r="E42" s="4" t="s">
        <v>199</v>
      </c>
      <c r="F42" s="4">
        <v>3</v>
      </c>
      <c r="G42" s="4" t="s">
        <v>13</v>
      </c>
      <c r="H42" s="4" t="s">
        <v>19</v>
      </c>
      <c r="I42" s="4"/>
      <c r="J42" s="5">
        <v>97.3</v>
      </c>
      <c r="K42" s="72"/>
      <c r="L42" s="103">
        <v>2.8000000000000003</v>
      </c>
      <c r="M42" s="7" t="s">
        <v>282</v>
      </c>
      <c r="N42" s="3" t="s">
        <v>227</v>
      </c>
      <c r="O42" s="6">
        <v>3.306</v>
      </c>
      <c r="P42" s="6">
        <v>2.9529999999999998</v>
      </c>
      <c r="Q42" s="6">
        <v>3.24</v>
      </c>
      <c r="R42" s="9"/>
      <c r="S42" s="6">
        <v>2.7709999999999999</v>
      </c>
      <c r="T42" s="9"/>
      <c r="U42" s="9"/>
      <c r="V42" s="9"/>
      <c r="W42" s="9"/>
      <c r="X42" s="9"/>
      <c r="Y42" s="6">
        <v>3.097</v>
      </c>
      <c r="Z42" s="6">
        <v>3.097</v>
      </c>
      <c r="AA42" s="6">
        <v>3.052</v>
      </c>
      <c r="AB42" s="6">
        <v>2.93</v>
      </c>
      <c r="AC42" s="6">
        <v>2.964</v>
      </c>
      <c r="AD42" s="6">
        <v>2.4969999999999999</v>
      </c>
      <c r="AE42" s="6">
        <f t="shared" si="238"/>
        <v>2.7305000000000001</v>
      </c>
      <c r="AF42" s="107">
        <v>2.2090000000000001</v>
      </c>
      <c r="AG42" s="107">
        <v>2.2679999999999998</v>
      </c>
      <c r="AH42" s="107">
        <v>2.2509999999999999</v>
      </c>
      <c r="AI42" s="107">
        <v>2.1509999999999998</v>
      </c>
      <c r="AJ42" s="64"/>
      <c r="AK42" s="107">
        <v>2.19</v>
      </c>
      <c r="AL42" s="107">
        <v>2.202</v>
      </c>
      <c r="AM42" s="107">
        <v>2.2850000000000001</v>
      </c>
      <c r="AN42" s="107">
        <v>2.4649999999999999</v>
      </c>
      <c r="AO42" s="107">
        <v>2.3769999999999998</v>
      </c>
      <c r="AP42" s="107">
        <v>2.6970000000000001</v>
      </c>
      <c r="AQ42" s="107">
        <v>2.6720000000000002</v>
      </c>
      <c r="AR42" s="107">
        <v>2.6989999999999998</v>
      </c>
      <c r="AS42" s="107">
        <v>2.4169999999999998</v>
      </c>
      <c r="AT42" s="107">
        <v>2.41</v>
      </c>
      <c r="AU42" s="107">
        <v>2.15</v>
      </c>
      <c r="AV42" s="107">
        <v>2.367</v>
      </c>
      <c r="AW42" s="107">
        <v>2.2109999999999999</v>
      </c>
      <c r="AX42" s="107">
        <v>0.93400000000000005</v>
      </c>
      <c r="AY42" s="107">
        <v>2.2829999999999999</v>
      </c>
      <c r="AZ42" s="107">
        <v>2.496</v>
      </c>
      <c r="BA42" s="107">
        <v>2.1859999999999999</v>
      </c>
      <c r="BB42" s="107">
        <v>2.121</v>
      </c>
      <c r="BC42" s="107">
        <v>1.8819999999999999</v>
      </c>
      <c r="BD42" s="107">
        <v>2.375</v>
      </c>
      <c r="BE42" s="64"/>
      <c r="BF42" s="64"/>
      <c r="BG42" s="64"/>
      <c r="BH42" s="64"/>
      <c r="BI42" s="64"/>
      <c r="BJ42" s="64"/>
      <c r="BK42" s="64"/>
      <c r="BL42" s="64"/>
      <c r="BM42" s="64"/>
      <c r="BN42" s="107">
        <v>2.5369999999999999</v>
      </c>
      <c r="BO42" s="107">
        <v>2.2839999999999998</v>
      </c>
      <c r="BP42" s="107">
        <v>2.4780000000000002</v>
      </c>
      <c r="BQ42" s="91">
        <v>1.9730430000000001</v>
      </c>
      <c r="BR42" s="91">
        <v>2.2007500000000002</v>
      </c>
      <c r="BS42" s="91">
        <v>2.941039</v>
      </c>
      <c r="BT42" s="91">
        <v>2.1188690000000001</v>
      </c>
      <c r="BU42" s="91">
        <v>2.2210679999999998</v>
      </c>
      <c r="BV42" s="91">
        <v>2.977859</v>
      </c>
      <c r="BW42" s="109">
        <v>2.4740000000000002</v>
      </c>
      <c r="BX42" s="109">
        <v>2.4929999999999999</v>
      </c>
      <c r="BY42" s="109">
        <v>2.508</v>
      </c>
      <c r="BZ42" s="109">
        <v>2.5219999999999998</v>
      </c>
      <c r="CA42" s="109">
        <v>2.1080000000000001</v>
      </c>
      <c r="CB42" s="109">
        <v>2.516</v>
      </c>
      <c r="CC42" s="109">
        <v>2.536</v>
      </c>
      <c r="CD42" s="109">
        <v>2.6989999999999998</v>
      </c>
      <c r="CE42" s="109">
        <v>2.7629999999999999</v>
      </c>
      <c r="CF42" s="109">
        <v>2.6739999999999999</v>
      </c>
      <c r="CG42" s="109">
        <v>2.915</v>
      </c>
      <c r="CH42" s="109">
        <v>2.8919999999999999</v>
      </c>
      <c r="CI42" s="109">
        <v>2.931</v>
      </c>
      <c r="CJ42" s="109">
        <v>2.7109999999999999</v>
      </c>
      <c r="CK42" s="109">
        <v>2.7</v>
      </c>
      <c r="CL42" s="109">
        <v>2.641</v>
      </c>
      <c r="CM42" s="109">
        <v>2.5750000000000002</v>
      </c>
      <c r="CN42" s="109">
        <v>2.56</v>
      </c>
      <c r="CO42" s="109">
        <v>2.5779999999999998</v>
      </c>
      <c r="CP42" s="109">
        <v>2.7069999999999999</v>
      </c>
      <c r="CQ42" s="109">
        <v>2.855</v>
      </c>
      <c r="CR42" s="109">
        <v>2.7669999999999999</v>
      </c>
      <c r="CS42" s="109">
        <v>2.8140000000000001</v>
      </c>
      <c r="CT42" s="109">
        <v>2.734</v>
      </c>
      <c r="CU42" s="109">
        <v>2.82</v>
      </c>
      <c r="CV42" s="109">
        <v>2.74</v>
      </c>
      <c r="CW42" s="109">
        <v>2.6389999999999998</v>
      </c>
      <c r="CX42" s="109">
        <v>2.7970000000000002</v>
      </c>
      <c r="CY42" s="109">
        <v>2.8330000000000002</v>
      </c>
      <c r="CZ42" s="109">
        <v>2.7330000000000001</v>
      </c>
      <c r="DA42" s="109">
        <v>2.8330000000000002</v>
      </c>
      <c r="DB42" s="109">
        <v>3.4590000000000001</v>
      </c>
      <c r="DC42" s="109">
        <v>2.8180000000000001</v>
      </c>
      <c r="DD42" s="109">
        <v>2.8210000000000002</v>
      </c>
      <c r="DE42" s="109">
        <v>2.7290000000000001</v>
      </c>
      <c r="DF42" s="109">
        <v>2.556</v>
      </c>
      <c r="DG42" s="109">
        <v>2.7069999999999999</v>
      </c>
      <c r="DH42" s="119">
        <v>2.2095929999999999</v>
      </c>
      <c r="DI42" s="119">
        <v>2.4831859999999999</v>
      </c>
      <c r="DJ42" s="119">
        <v>3.1611150000000001</v>
      </c>
      <c r="DK42" s="119">
        <v>2.4481329999999999</v>
      </c>
      <c r="DL42" s="119">
        <v>2.5348609999999998</v>
      </c>
      <c r="DM42" s="119">
        <v>3.1182449999999999</v>
      </c>
      <c r="DO42" s="23">
        <f t="shared" si="239"/>
        <v>0.50599999999999978</v>
      </c>
      <c r="DP42" s="23">
        <f t="shared" si="240"/>
        <v>0.15299999999999958</v>
      </c>
      <c r="DQ42" s="23">
        <f t="shared" si="241"/>
        <v>0.43999999999999995</v>
      </c>
      <c r="DR42" s="23" t="str">
        <f t="shared" si="242"/>
        <v/>
      </c>
      <c r="DS42" s="23">
        <f t="shared" si="243"/>
        <v>-2.9000000000000359E-2</v>
      </c>
      <c r="DT42" s="23" t="str">
        <f t="shared" si="244"/>
        <v/>
      </c>
      <c r="DU42" s="23" t="str">
        <f t="shared" si="245"/>
        <v/>
      </c>
      <c r="DV42" s="23" t="str">
        <f t="shared" si="246"/>
        <v/>
      </c>
      <c r="DW42" s="23" t="str">
        <f t="shared" si="247"/>
        <v/>
      </c>
      <c r="DX42" s="23" t="str">
        <f t="shared" si="248"/>
        <v/>
      </c>
      <c r="DY42" s="23">
        <f t="shared" si="249"/>
        <v>0.29699999999999971</v>
      </c>
      <c r="DZ42" s="23">
        <f t="shared" si="250"/>
        <v>0.29699999999999971</v>
      </c>
      <c r="EA42" s="23">
        <f t="shared" si="251"/>
        <v>0.25199999999999978</v>
      </c>
      <c r="EB42" s="23">
        <f t="shared" si="252"/>
        <v>0.12999999999999989</v>
      </c>
      <c r="EC42" s="23">
        <f t="shared" si="253"/>
        <v>0.1639999999999997</v>
      </c>
      <c r="ED42" s="23">
        <f t="shared" si="254"/>
        <v>-0.30300000000000038</v>
      </c>
      <c r="EE42" s="23">
        <f t="shared" si="255"/>
        <v>-6.9500000000000117E-2</v>
      </c>
      <c r="EF42" s="23">
        <f t="shared" si="256"/>
        <v>-0.59100000000000019</v>
      </c>
      <c r="EG42" s="23">
        <f t="shared" si="257"/>
        <v>-0.53200000000000047</v>
      </c>
      <c r="EH42" s="23">
        <f t="shared" si="258"/>
        <v>-0.54900000000000038</v>
      </c>
      <c r="EI42" s="23">
        <f t="shared" si="259"/>
        <v>-0.64900000000000047</v>
      </c>
      <c r="EJ42" s="23" t="str">
        <f t="shared" si="260"/>
        <v/>
      </c>
      <c r="EK42" s="23">
        <f t="shared" si="261"/>
        <v>-0.61000000000000032</v>
      </c>
      <c r="EL42" s="23">
        <f t="shared" si="262"/>
        <v>-0.59800000000000031</v>
      </c>
      <c r="EM42" s="23">
        <f t="shared" si="263"/>
        <v>-0.51500000000000012</v>
      </c>
      <c r="EN42" s="23">
        <f t="shared" si="264"/>
        <v>-0.33500000000000041</v>
      </c>
      <c r="EO42" s="23">
        <f t="shared" si="265"/>
        <v>-0.42300000000000049</v>
      </c>
      <c r="EP42" s="23">
        <f t="shared" si="266"/>
        <v>-0.1030000000000002</v>
      </c>
      <c r="EQ42" s="23">
        <f t="shared" si="267"/>
        <v>-0.12800000000000011</v>
      </c>
      <c r="ER42" s="23">
        <f t="shared" si="268"/>
        <v>-0.10100000000000042</v>
      </c>
      <c r="ES42" s="23">
        <f t="shared" si="58"/>
        <v>-0.38300000000000045</v>
      </c>
      <c r="ET42" s="23">
        <f t="shared" si="59"/>
        <v>-0.39000000000000012</v>
      </c>
      <c r="EU42" s="23">
        <f t="shared" si="60"/>
        <v>-0.65000000000000036</v>
      </c>
      <c r="EV42" s="23">
        <f t="shared" si="61"/>
        <v>-0.43300000000000027</v>
      </c>
      <c r="EW42" s="23">
        <f t="shared" si="62"/>
        <v>-0.58900000000000041</v>
      </c>
      <c r="EX42" s="23">
        <f t="shared" si="63"/>
        <v>-1.8660000000000001</v>
      </c>
      <c r="EY42" s="23">
        <f t="shared" si="64"/>
        <v>-0.51700000000000035</v>
      </c>
      <c r="EZ42" s="23">
        <f t="shared" si="65"/>
        <v>-0.30400000000000027</v>
      </c>
      <c r="FA42" s="23">
        <f t="shared" si="269"/>
        <v>-0.61400000000000032</v>
      </c>
      <c r="FB42" s="23">
        <f t="shared" si="270"/>
        <v>-0.67900000000000027</v>
      </c>
      <c r="FC42" s="23">
        <f t="shared" si="271"/>
        <v>-0.91800000000000037</v>
      </c>
      <c r="FD42" s="23">
        <f t="shared" si="272"/>
        <v>-0.42500000000000027</v>
      </c>
      <c r="FE42" s="23" t="str">
        <f t="shared" si="273"/>
        <v/>
      </c>
      <c r="FF42" s="23" t="str">
        <f t="shared" si="274"/>
        <v/>
      </c>
      <c r="FG42" s="23" t="str">
        <f t="shared" si="275"/>
        <v/>
      </c>
      <c r="FH42" s="23" t="str">
        <f t="shared" si="276"/>
        <v/>
      </c>
      <c r="FI42" s="23" t="str">
        <f t="shared" si="277"/>
        <v/>
      </c>
      <c r="FJ42" s="23" t="str">
        <f t="shared" si="278"/>
        <v/>
      </c>
      <c r="FK42" s="23" t="str">
        <f t="shared" si="279"/>
        <v/>
      </c>
      <c r="FL42" s="23" t="str">
        <f t="shared" si="280"/>
        <v/>
      </c>
      <c r="FM42" s="23" t="str">
        <f t="shared" si="281"/>
        <v/>
      </c>
      <c r="FN42" s="23">
        <f t="shared" si="282"/>
        <v>-0.26300000000000034</v>
      </c>
      <c r="FO42" s="23">
        <f t="shared" si="283"/>
        <v>-0.51600000000000046</v>
      </c>
      <c r="FP42" s="23">
        <f t="shared" si="284"/>
        <v>-0.32200000000000006</v>
      </c>
      <c r="FQ42" s="23">
        <f t="shared" si="82"/>
        <v>-0.82695700000000016</v>
      </c>
      <c r="FR42" s="23">
        <f t="shared" si="83"/>
        <v>-0.59925000000000006</v>
      </c>
      <c r="FS42" s="23">
        <f t="shared" si="84"/>
        <v>0.14103899999999969</v>
      </c>
      <c r="FT42" s="23">
        <f t="shared" si="85"/>
        <v>-0.68113100000000015</v>
      </c>
      <c r="FU42" s="23">
        <f t="shared" si="86"/>
        <v>-0.57893200000000045</v>
      </c>
      <c r="FV42" s="23">
        <f t="shared" si="87"/>
        <v>0.17785899999999977</v>
      </c>
      <c r="FW42" s="23">
        <f t="shared" si="88"/>
        <v>-0.32600000000000007</v>
      </c>
      <c r="FX42" s="23">
        <f t="shared" si="285"/>
        <v>-0.30700000000000038</v>
      </c>
      <c r="FY42" s="23">
        <f t="shared" si="286"/>
        <v>-0.29200000000000026</v>
      </c>
      <c r="FZ42" s="23">
        <f t="shared" si="287"/>
        <v>-0.27800000000000047</v>
      </c>
      <c r="GA42" s="23">
        <f t="shared" si="288"/>
        <v>-0.69200000000000017</v>
      </c>
      <c r="GB42" s="23">
        <f t="shared" si="289"/>
        <v>-0.28400000000000025</v>
      </c>
      <c r="GC42" s="23">
        <f t="shared" si="290"/>
        <v>-0.26400000000000023</v>
      </c>
      <c r="GD42" s="23">
        <f t="shared" si="291"/>
        <v>-0.10100000000000042</v>
      </c>
      <c r="GE42" s="23">
        <f t="shared" si="292"/>
        <v>-3.7000000000000366E-2</v>
      </c>
      <c r="GF42" s="23">
        <f t="shared" si="293"/>
        <v>-0.12600000000000033</v>
      </c>
      <c r="GG42" s="23">
        <f t="shared" si="294"/>
        <v>0.11499999999999977</v>
      </c>
      <c r="GH42" s="23">
        <f t="shared" si="295"/>
        <v>9.1999999999999638E-2</v>
      </c>
      <c r="GI42" s="23">
        <f t="shared" si="296"/>
        <v>0.13099999999999978</v>
      </c>
      <c r="GJ42" s="23">
        <f t="shared" si="297"/>
        <v>-8.9000000000000412E-2</v>
      </c>
      <c r="GK42" s="23">
        <f t="shared" si="298"/>
        <v>-0.10000000000000009</v>
      </c>
      <c r="GL42" s="23">
        <f t="shared" si="299"/>
        <v>-0.15900000000000025</v>
      </c>
      <c r="GM42" s="23">
        <f t="shared" si="300"/>
        <v>-0.22500000000000009</v>
      </c>
      <c r="GN42" s="23">
        <f t="shared" si="301"/>
        <v>-0.24000000000000021</v>
      </c>
      <c r="GO42" s="23">
        <f t="shared" si="302"/>
        <v>-0.22200000000000042</v>
      </c>
      <c r="GP42" s="23">
        <f t="shared" si="303"/>
        <v>-9.3000000000000416E-2</v>
      </c>
      <c r="GQ42" s="23">
        <f t="shared" si="304"/>
        <v>5.4999999999999716E-2</v>
      </c>
      <c r="GR42" s="23">
        <f t="shared" si="305"/>
        <v>-3.3000000000000362E-2</v>
      </c>
      <c r="GS42" s="23">
        <f t="shared" si="306"/>
        <v>1.399999999999979E-2</v>
      </c>
      <c r="GT42" s="23">
        <f t="shared" si="307"/>
        <v>-6.6000000000000281E-2</v>
      </c>
      <c r="GU42" s="23">
        <f t="shared" si="308"/>
        <v>1.9999999999999574E-2</v>
      </c>
      <c r="GV42" s="23">
        <f t="shared" si="309"/>
        <v>-6.0000000000000053E-2</v>
      </c>
      <c r="GW42" s="23">
        <f t="shared" si="310"/>
        <v>-0.16100000000000048</v>
      </c>
      <c r="GX42" s="23">
        <f t="shared" si="311"/>
        <v>-3.0000000000001137E-3</v>
      </c>
      <c r="GY42" s="23">
        <f t="shared" si="312"/>
        <v>3.2999999999999918E-2</v>
      </c>
      <c r="GZ42" s="23">
        <f t="shared" si="313"/>
        <v>-6.7000000000000171E-2</v>
      </c>
      <c r="HA42" s="23">
        <f t="shared" si="314"/>
        <v>3.2999999999999918E-2</v>
      </c>
      <c r="HB42" s="23">
        <f t="shared" si="315"/>
        <v>0.65899999999999981</v>
      </c>
      <c r="HC42" s="23">
        <f t="shared" si="316"/>
        <v>1.7999999999999794E-2</v>
      </c>
      <c r="HD42" s="23">
        <f t="shared" si="317"/>
        <v>2.0999999999999908E-2</v>
      </c>
      <c r="HE42" s="23">
        <f t="shared" si="318"/>
        <v>-7.1000000000000174E-2</v>
      </c>
      <c r="HF42" s="23">
        <f t="shared" si="319"/>
        <v>-0.24400000000000022</v>
      </c>
      <c r="HG42" s="23">
        <f t="shared" si="320"/>
        <v>-9.3000000000000416E-2</v>
      </c>
      <c r="HH42" s="23">
        <f t="shared" si="125"/>
        <v>-0.59040700000000035</v>
      </c>
      <c r="HI42" s="23">
        <f t="shared" si="126"/>
        <v>-0.31681400000000037</v>
      </c>
      <c r="HJ42" s="23">
        <f t="shared" si="127"/>
        <v>0.36111499999999985</v>
      </c>
      <c r="HK42" s="23">
        <f t="shared" si="128"/>
        <v>-0.35186700000000037</v>
      </c>
      <c r="HL42" s="23">
        <f t="shared" si="129"/>
        <v>-0.26513900000000046</v>
      </c>
      <c r="HM42" s="23">
        <f t="shared" si="130"/>
        <v>0.31824499999999967</v>
      </c>
      <c r="HO42" s="23">
        <f t="shared" si="321"/>
        <v>0.50599999999999978</v>
      </c>
      <c r="HP42" s="23">
        <f t="shared" si="322"/>
        <v>0.15299999999999958</v>
      </c>
      <c r="HQ42" s="23">
        <f t="shared" si="323"/>
        <v>0.43999999999999995</v>
      </c>
      <c r="HR42" s="23" t="str">
        <f t="shared" si="324"/>
        <v/>
      </c>
      <c r="HS42" s="23">
        <f t="shared" si="325"/>
        <v>2.9000000000000359E-2</v>
      </c>
      <c r="HT42" s="23" t="str">
        <f t="shared" si="326"/>
        <v/>
      </c>
      <c r="HU42" s="23" t="str">
        <f t="shared" si="327"/>
        <v/>
      </c>
      <c r="HV42" s="23" t="str">
        <f t="shared" si="328"/>
        <v/>
      </c>
      <c r="HW42" s="23" t="str">
        <f t="shared" si="329"/>
        <v/>
      </c>
      <c r="HX42" s="23" t="str">
        <f t="shared" si="330"/>
        <v/>
      </c>
      <c r="HY42" s="23">
        <f t="shared" si="331"/>
        <v>0.29699999999999971</v>
      </c>
      <c r="HZ42" s="23">
        <f t="shared" si="332"/>
        <v>0.29699999999999971</v>
      </c>
      <c r="IA42" s="23">
        <f t="shared" si="333"/>
        <v>0.25199999999999978</v>
      </c>
      <c r="IB42" s="23">
        <f t="shared" si="334"/>
        <v>0.12999999999999989</v>
      </c>
      <c r="IC42" s="23">
        <f t="shared" si="335"/>
        <v>0.1639999999999997</v>
      </c>
      <c r="ID42" s="23">
        <f t="shared" si="336"/>
        <v>0.30300000000000038</v>
      </c>
      <c r="IE42" s="23">
        <f t="shared" si="337"/>
        <v>6.9500000000000117E-2</v>
      </c>
      <c r="IF42" s="23">
        <f t="shared" si="338"/>
        <v>0.59100000000000019</v>
      </c>
      <c r="IG42" s="23">
        <f t="shared" si="339"/>
        <v>0.53200000000000047</v>
      </c>
      <c r="IH42" s="23">
        <f t="shared" si="340"/>
        <v>0.54900000000000038</v>
      </c>
      <c r="II42" s="23">
        <f t="shared" si="341"/>
        <v>0.64900000000000047</v>
      </c>
      <c r="IJ42" s="23" t="str">
        <f t="shared" si="342"/>
        <v/>
      </c>
      <c r="IK42" s="23">
        <f t="shared" si="343"/>
        <v>0.61000000000000032</v>
      </c>
      <c r="IL42" s="23">
        <f t="shared" si="344"/>
        <v>0.59800000000000031</v>
      </c>
      <c r="IM42" s="23">
        <f t="shared" si="345"/>
        <v>0.51500000000000012</v>
      </c>
      <c r="IN42" s="23">
        <f t="shared" si="346"/>
        <v>0.33500000000000041</v>
      </c>
      <c r="IO42" s="23">
        <f t="shared" si="347"/>
        <v>0.42300000000000049</v>
      </c>
      <c r="IP42" s="23">
        <f t="shared" si="348"/>
        <v>0.1030000000000002</v>
      </c>
      <c r="IQ42" s="23">
        <f t="shared" si="349"/>
        <v>0.12800000000000011</v>
      </c>
      <c r="IR42" s="23">
        <f t="shared" si="350"/>
        <v>0.10100000000000042</v>
      </c>
      <c r="IS42" s="23">
        <f t="shared" si="351"/>
        <v>0.38300000000000045</v>
      </c>
      <c r="IT42" s="23">
        <f t="shared" si="352"/>
        <v>0.39000000000000012</v>
      </c>
      <c r="IU42" s="23">
        <f t="shared" si="353"/>
        <v>0.65000000000000036</v>
      </c>
      <c r="IV42" s="23">
        <f t="shared" si="354"/>
        <v>0.43300000000000027</v>
      </c>
      <c r="IW42" s="23">
        <f t="shared" si="355"/>
        <v>0.58900000000000041</v>
      </c>
      <c r="IX42" s="23">
        <f t="shared" si="356"/>
        <v>1.8660000000000001</v>
      </c>
      <c r="IY42" s="23">
        <f t="shared" si="357"/>
        <v>0.51700000000000035</v>
      </c>
      <c r="IZ42" s="23">
        <f t="shared" si="358"/>
        <v>0.30400000000000027</v>
      </c>
      <c r="JA42" s="23">
        <f t="shared" si="359"/>
        <v>0.61400000000000032</v>
      </c>
      <c r="JB42" s="23">
        <f t="shared" si="360"/>
        <v>0.67900000000000027</v>
      </c>
      <c r="JC42" s="23">
        <f t="shared" si="361"/>
        <v>0.91800000000000037</v>
      </c>
      <c r="JD42" s="23">
        <f t="shared" si="362"/>
        <v>0.42500000000000027</v>
      </c>
      <c r="JE42" s="23" t="str">
        <f t="shared" si="363"/>
        <v/>
      </c>
      <c r="JF42" s="23" t="str">
        <f t="shared" si="364"/>
        <v/>
      </c>
      <c r="JG42" s="23" t="str">
        <f t="shared" si="365"/>
        <v/>
      </c>
      <c r="JH42" s="23" t="str">
        <f t="shared" si="366"/>
        <v/>
      </c>
      <c r="JI42" s="23" t="str">
        <f t="shared" si="367"/>
        <v/>
      </c>
      <c r="JJ42" s="23" t="str">
        <f t="shared" si="368"/>
        <v/>
      </c>
      <c r="JK42" s="23" t="str">
        <f t="shared" si="369"/>
        <v/>
      </c>
      <c r="JL42" s="23" t="str">
        <f t="shared" si="370"/>
        <v/>
      </c>
      <c r="JM42" s="23" t="str">
        <f t="shared" si="371"/>
        <v/>
      </c>
      <c r="JN42" s="23">
        <f t="shared" si="372"/>
        <v>0.26300000000000034</v>
      </c>
      <c r="JO42" s="23">
        <f t="shared" si="373"/>
        <v>0.51600000000000046</v>
      </c>
      <c r="JP42" s="23">
        <f t="shared" si="374"/>
        <v>0.32200000000000006</v>
      </c>
      <c r="JQ42" s="23">
        <f t="shared" si="185"/>
        <v>0.82695700000000016</v>
      </c>
      <c r="JR42" s="23">
        <f t="shared" si="186"/>
        <v>0.59925000000000006</v>
      </c>
      <c r="JS42" s="23">
        <f t="shared" si="187"/>
        <v>0.14103899999999969</v>
      </c>
      <c r="JT42" s="23">
        <f t="shared" si="188"/>
        <v>0.68113100000000015</v>
      </c>
      <c r="JU42" s="23">
        <f t="shared" si="189"/>
        <v>0.57893200000000045</v>
      </c>
      <c r="JV42" s="23">
        <f t="shared" si="190"/>
        <v>0.17785899999999977</v>
      </c>
      <c r="JW42" s="23">
        <f t="shared" si="375"/>
        <v>0.32600000000000007</v>
      </c>
      <c r="JX42" s="23">
        <f t="shared" si="376"/>
        <v>0.30700000000000038</v>
      </c>
      <c r="JY42" s="23">
        <f t="shared" si="377"/>
        <v>0.29200000000000026</v>
      </c>
      <c r="JZ42" s="23">
        <f t="shared" si="378"/>
        <v>0.27800000000000047</v>
      </c>
      <c r="KA42" s="23">
        <f t="shared" si="379"/>
        <v>0.69200000000000017</v>
      </c>
      <c r="KB42" s="23">
        <f t="shared" si="380"/>
        <v>0.28400000000000025</v>
      </c>
      <c r="KC42" s="23">
        <f t="shared" si="381"/>
        <v>0.26400000000000023</v>
      </c>
      <c r="KD42" s="23">
        <f t="shared" si="382"/>
        <v>0.10100000000000042</v>
      </c>
      <c r="KE42" s="23">
        <f t="shared" si="383"/>
        <v>3.7000000000000366E-2</v>
      </c>
      <c r="KF42" s="23">
        <f t="shared" si="384"/>
        <v>0.12600000000000033</v>
      </c>
      <c r="KG42" s="23">
        <f t="shared" si="385"/>
        <v>0.11499999999999977</v>
      </c>
      <c r="KH42" s="23">
        <f t="shared" si="386"/>
        <v>9.1999999999999638E-2</v>
      </c>
      <c r="KI42" s="23">
        <f t="shared" si="387"/>
        <v>0.13099999999999978</v>
      </c>
      <c r="KJ42" s="23">
        <f t="shared" si="388"/>
        <v>8.9000000000000412E-2</v>
      </c>
      <c r="KK42" s="23">
        <f t="shared" si="389"/>
        <v>0.10000000000000009</v>
      </c>
      <c r="KL42" s="23">
        <f t="shared" si="390"/>
        <v>0.15900000000000025</v>
      </c>
      <c r="KM42" s="23">
        <f t="shared" si="391"/>
        <v>0.22500000000000009</v>
      </c>
      <c r="KN42" s="23">
        <f t="shared" si="392"/>
        <v>0.24000000000000021</v>
      </c>
      <c r="KO42" s="23">
        <f t="shared" si="393"/>
        <v>0.22200000000000042</v>
      </c>
      <c r="KP42" s="23">
        <f t="shared" si="394"/>
        <v>9.3000000000000416E-2</v>
      </c>
      <c r="KQ42" s="23">
        <f t="shared" si="211"/>
        <v>5.4999999999999716E-2</v>
      </c>
      <c r="KR42" s="23">
        <f t="shared" si="212"/>
        <v>3.3000000000000362E-2</v>
      </c>
      <c r="KS42" s="23">
        <f t="shared" si="213"/>
        <v>1.399999999999979E-2</v>
      </c>
      <c r="KT42" s="23">
        <f t="shared" si="214"/>
        <v>6.6000000000000281E-2</v>
      </c>
      <c r="KU42" s="23">
        <f t="shared" si="215"/>
        <v>1.9999999999999574E-2</v>
      </c>
      <c r="KV42" s="23">
        <f t="shared" si="216"/>
        <v>6.0000000000000053E-2</v>
      </c>
      <c r="KW42" s="23">
        <f t="shared" si="395"/>
        <v>0.16100000000000048</v>
      </c>
      <c r="KX42" s="23">
        <f t="shared" si="218"/>
        <v>3.0000000000001137E-3</v>
      </c>
      <c r="KY42" s="23">
        <f t="shared" si="219"/>
        <v>3.2999999999999918E-2</v>
      </c>
      <c r="KZ42" s="23">
        <f t="shared" si="220"/>
        <v>6.7000000000000171E-2</v>
      </c>
      <c r="LA42" s="23">
        <f t="shared" si="221"/>
        <v>3.2999999999999918E-2</v>
      </c>
      <c r="LB42" s="23">
        <f t="shared" si="222"/>
        <v>0.65899999999999981</v>
      </c>
      <c r="LC42" s="23">
        <f t="shared" si="223"/>
        <v>1.7999999999999794E-2</v>
      </c>
      <c r="LD42" s="23">
        <f t="shared" si="396"/>
        <v>2.0999999999999908E-2</v>
      </c>
      <c r="LE42" s="23">
        <f t="shared" si="225"/>
        <v>7.1000000000000174E-2</v>
      </c>
      <c r="LF42" s="23">
        <f t="shared" si="397"/>
        <v>0.24400000000000022</v>
      </c>
      <c r="LG42" s="23">
        <f t="shared" si="227"/>
        <v>9.3000000000000416E-2</v>
      </c>
      <c r="LH42" s="23">
        <f t="shared" si="228"/>
        <v>0.59040700000000035</v>
      </c>
      <c r="LI42" s="23">
        <f t="shared" si="229"/>
        <v>0.31681400000000037</v>
      </c>
      <c r="LJ42" s="23">
        <f t="shared" si="230"/>
        <v>0.36111499999999985</v>
      </c>
      <c r="LK42" s="23">
        <f t="shared" si="231"/>
        <v>0.35186700000000037</v>
      </c>
      <c r="LL42" s="23">
        <f t="shared" si="232"/>
        <v>0.26513900000000046</v>
      </c>
      <c r="LM42" s="23">
        <f t="shared" si="232"/>
        <v>0.31824499999999967</v>
      </c>
    </row>
    <row r="43" spans="1:325">
      <c r="A43" s="1">
        <f t="shared" si="237"/>
        <v>41</v>
      </c>
      <c r="B43" s="2"/>
      <c r="C43" s="4">
        <v>14</v>
      </c>
      <c r="D43" s="4">
        <f t="shared" si="233"/>
        <v>1016</v>
      </c>
      <c r="E43" s="4" t="s">
        <v>191</v>
      </c>
      <c r="F43" s="4">
        <v>3</v>
      </c>
      <c r="G43" s="4" t="s">
        <v>13</v>
      </c>
      <c r="H43" s="4" t="s">
        <v>19</v>
      </c>
      <c r="I43" s="4"/>
      <c r="J43" s="5">
        <v>97.7</v>
      </c>
      <c r="K43" s="72"/>
      <c r="L43" s="103">
        <v>3.9209999999999998</v>
      </c>
      <c r="M43" s="7" t="s">
        <v>282</v>
      </c>
      <c r="N43" s="3" t="s">
        <v>227</v>
      </c>
      <c r="O43" s="6">
        <v>4.3159999999999998</v>
      </c>
      <c r="P43" s="6">
        <v>4.077</v>
      </c>
      <c r="Q43" s="6">
        <v>4.226</v>
      </c>
      <c r="R43" s="9"/>
      <c r="S43" s="6">
        <v>3.8330000000000002</v>
      </c>
      <c r="T43" s="9"/>
      <c r="U43" s="9"/>
      <c r="V43" s="9"/>
      <c r="W43" s="9"/>
      <c r="X43" s="9"/>
      <c r="Y43" s="6">
        <v>4.1029999999999998</v>
      </c>
      <c r="Z43" s="6">
        <v>4.0999999999999996</v>
      </c>
      <c r="AA43" s="6">
        <v>4.0970000000000004</v>
      </c>
      <c r="AB43" s="6">
        <v>3.9580000000000002</v>
      </c>
      <c r="AC43" s="6">
        <v>4.077</v>
      </c>
      <c r="AD43" s="6">
        <v>3.6640000000000001</v>
      </c>
      <c r="AE43" s="6">
        <f t="shared" si="238"/>
        <v>3.8704999999999998</v>
      </c>
      <c r="AF43" s="107">
        <v>3.38</v>
      </c>
      <c r="AG43" s="107">
        <v>3.4489999999999998</v>
      </c>
      <c r="AH43" s="107">
        <v>3.4830000000000001</v>
      </c>
      <c r="AI43" s="107">
        <v>3.4079999999999999</v>
      </c>
      <c r="AJ43" s="64"/>
      <c r="AK43" s="107">
        <v>3.41</v>
      </c>
      <c r="AL43" s="107">
        <v>3.4239999999999999</v>
      </c>
      <c r="AM43" s="107">
        <v>3.641</v>
      </c>
      <c r="AN43" s="107">
        <v>3.7970000000000002</v>
      </c>
      <c r="AO43" s="107">
        <v>3.6179999999999999</v>
      </c>
      <c r="AP43" s="107">
        <v>3.98</v>
      </c>
      <c r="AQ43" s="107">
        <v>3.9729999999999999</v>
      </c>
      <c r="AR43" s="107">
        <v>3.9990000000000001</v>
      </c>
      <c r="AS43" s="107">
        <v>3.7240000000000002</v>
      </c>
      <c r="AT43" s="107">
        <v>3.7170000000000001</v>
      </c>
      <c r="AU43" s="107">
        <v>3.431</v>
      </c>
      <c r="AV43" s="107">
        <v>3.6190000000000002</v>
      </c>
      <c r="AW43" s="107">
        <v>3.4820000000000002</v>
      </c>
      <c r="AX43" s="107">
        <v>2.4430000000000001</v>
      </c>
      <c r="AY43" s="107">
        <v>3.5779999999999998</v>
      </c>
      <c r="AZ43" s="107">
        <v>3.774</v>
      </c>
      <c r="BA43" s="107">
        <v>3.4279999999999999</v>
      </c>
      <c r="BB43" s="107">
        <v>3.2970000000000002</v>
      </c>
      <c r="BC43" s="107">
        <v>3.0249999999999999</v>
      </c>
      <c r="BD43" s="107">
        <v>3.597</v>
      </c>
      <c r="BE43" s="64"/>
      <c r="BF43" s="64"/>
      <c r="BG43" s="64"/>
      <c r="BH43" s="64"/>
      <c r="BI43" s="64"/>
      <c r="BJ43" s="64"/>
      <c r="BK43" s="64"/>
      <c r="BL43" s="64"/>
      <c r="BM43" s="64"/>
      <c r="BN43" s="107">
        <v>3.8149999999999999</v>
      </c>
      <c r="BO43" s="107">
        <v>3.5249999999999999</v>
      </c>
      <c r="BP43" s="107">
        <v>3.77</v>
      </c>
      <c r="BQ43" s="91">
        <v>3.032181</v>
      </c>
      <c r="BR43" s="91">
        <v>3.3146</v>
      </c>
      <c r="BS43" s="91">
        <v>4.1717820000000003</v>
      </c>
      <c r="BT43" s="91">
        <v>3.2682570000000002</v>
      </c>
      <c r="BU43" s="91">
        <v>3.34137</v>
      </c>
      <c r="BV43" s="91">
        <v>4.2557929999999997</v>
      </c>
      <c r="BW43" s="109">
        <v>3.4870000000000001</v>
      </c>
      <c r="BX43" s="109">
        <v>3.53</v>
      </c>
      <c r="BY43" s="109">
        <v>3.6030000000000002</v>
      </c>
      <c r="BZ43" s="109">
        <v>3.669</v>
      </c>
      <c r="CA43" s="109">
        <v>3.113</v>
      </c>
      <c r="CB43" s="109">
        <v>3.629</v>
      </c>
      <c r="CC43" s="109">
        <v>3.6480000000000001</v>
      </c>
      <c r="CD43" s="109">
        <v>3.9380000000000002</v>
      </c>
      <c r="CE43" s="109">
        <v>4.0129999999999999</v>
      </c>
      <c r="CF43" s="109">
        <v>3.871</v>
      </c>
      <c r="CG43" s="109">
        <v>4.1440000000000001</v>
      </c>
      <c r="CH43" s="109">
        <v>4.13</v>
      </c>
      <c r="CI43" s="109">
        <v>4.165</v>
      </c>
      <c r="CJ43" s="109">
        <v>3.9180000000000001</v>
      </c>
      <c r="CK43" s="109">
        <v>3.9089999999999998</v>
      </c>
      <c r="CL43" s="109">
        <v>3.8359999999999999</v>
      </c>
      <c r="CM43" s="109">
        <v>3.7709999999999999</v>
      </c>
      <c r="CN43" s="109">
        <v>3.7370000000000001</v>
      </c>
      <c r="CO43" s="109">
        <v>3.61</v>
      </c>
      <c r="CP43" s="109">
        <v>3.9180000000000001</v>
      </c>
      <c r="CQ43" s="109">
        <v>4.0579999999999998</v>
      </c>
      <c r="CR43" s="109">
        <v>3.9319999999999999</v>
      </c>
      <c r="CS43" s="109">
        <v>3.931</v>
      </c>
      <c r="CT43" s="109">
        <v>3.7930000000000001</v>
      </c>
      <c r="CU43" s="109">
        <v>3.992</v>
      </c>
      <c r="CV43" s="109">
        <v>3.9319999999999999</v>
      </c>
      <c r="CW43" s="109">
        <v>3.823</v>
      </c>
      <c r="CX43" s="109">
        <v>3.9460000000000002</v>
      </c>
      <c r="CY43" s="109">
        <v>3.9689999999999999</v>
      </c>
      <c r="CZ43" s="109">
        <v>3.839</v>
      </c>
      <c r="DA43" s="109">
        <v>3.9380000000000002</v>
      </c>
      <c r="DB43" s="109">
        <v>4.5860000000000003</v>
      </c>
      <c r="DC43" s="109">
        <v>3.923</v>
      </c>
      <c r="DD43" s="109">
        <v>3.9319999999999999</v>
      </c>
      <c r="DE43" s="109">
        <v>3.8959999999999999</v>
      </c>
      <c r="DF43" s="109">
        <v>3.677</v>
      </c>
      <c r="DG43" s="109">
        <v>3.8879999999999999</v>
      </c>
      <c r="DH43" s="119">
        <v>3.2221389999999999</v>
      </c>
      <c r="DI43" s="119">
        <v>3.5604659999999999</v>
      </c>
      <c r="DJ43" s="119">
        <v>4.327801</v>
      </c>
      <c r="DK43" s="119">
        <v>3.547885</v>
      </c>
      <c r="DL43" s="119">
        <v>3.6202580000000002</v>
      </c>
      <c r="DM43" s="119">
        <v>4.2718959999999999</v>
      </c>
      <c r="DO43" s="23">
        <f t="shared" si="239"/>
        <v>0.39500000000000002</v>
      </c>
      <c r="DP43" s="23">
        <f t="shared" si="240"/>
        <v>0.15600000000000014</v>
      </c>
      <c r="DQ43" s="23">
        <f t="shared" si="241"/>
        <v>0.30500000000000016</v>
      </c>
      <c r="DR43" s="23" t="str">
        <f t="shared" si="242"/>
        <v/>
      </c>
      <c r="DS43" s="23">
        <f t="shared" si="243"/>
        <v>-8.7999999999999634E-2</v>
      </c>
      <c r="DT43" s="23" t="str">
        <f t="shared" si="244"/>
        <v/>
      </c>
      <c r="DU43" s="23" t="str">
        <f t="shared" si="245"/>
        <v/>
      </c>
      <c r="DV43" s="23" t="str">
        <f t="shared" si="246"/>
        <v/>
      </c>
      <c r="DW43" s="23" t="str">
        <f t="shared" si="247"/>
        <v/>
      </c>
      <c r="DX43" s="23" t="str">
        <f t="shared" si="248"/>
        <v/>
      </c>
      <c r="DY43" s="23">
        <f t="shared" si="249"/>
        <v>0.18199999999999994</v>
      </c>
      <c r="DZ43" s="23">
        <f t="shared" si="250"/>
        <v>0.17899999999999983</v>
      </c>
      <c r="EA43" s="23">
        <f t="shared" si="251"/>
        <v>0.1760000000000006</v>
      </c>
      <c r="EB43" s="23">
        <f t="shared" si="252"/>
        <v>3.7000000000000366E-2</v>
      </c>
      <c r="EC43" s="23">
        <f t="shared" si="253"/>
        <v>0.15600000000000014</v>
      </c>
      <c r="ED43" s="23">
        <f t="shared" si="254"/>
        <v>-0.25699999999999967</v>
      </c>
      <c r="EE43" s="23">
        <f t="shared" si="255"/>
        <v>-5.0499999999999989E-2</v>
      </c>
      <c r="EF43" s="23">
        <f t="shared" si="256"/>
        <v>-0.54099999999999993</v>
      </c>
      <c r="EG43" s="23">
        <f t="shared" si="257"/>
        <v>-0.47199999999999998</v>
      </c>
      <c r="EH43" s="23">
        <f t="shared" si="258"/>
        <v>-0.43799999999999972</v>
      </c>
      <c r="EI43" s="23">
        <f t="shared" si="259"/>
        <v>-0.5129999999999999</v>
      </c>
      <c r="EJ43" s="23" t="str">
        <f t="shared" si="260"/>
        <v/>
      </c>
      <c r="EK43" s="23">
        <f t="shared" si="261"/>
        <v>-0.51099999999999968</v>
      </c>
      <c r="EL43" s="23">
        <f t="shared" si="262"/>
        <v>-0.49699999999999989</v>
      </c>
      <c r="EM43" s="23">
        <f t="shared" si="263"/>
        <v>-0.2799999999999998</v>
      </c>
      <c r="EN43" s="23">
        <f t="shared" si="264"/>
        <v>-0.12399999999999967</v>
      </c>
      <c r="EO43" s="23">
        <f t="shared" si="265"/>
        <v>-0.30299999999999994</v>
      </c>
      <c r="EP43" s="23">
        <f t="shared" si="266"/>
        <v>5.9000000000000163E-2</v>
      </c>
      <c r="EQ43" s="23">
        <f t="shared" si="267"/>
        <v>5.2000000000000046E-2</v>
      </c>
      <c r="ER43" s="23">
        <f t="shared" si="268"/>
        <v>7.8000000000000291E-2</v>
      </c>
      <c r="ES43" s="23">
        <f t="shared" si="58"/>
        <v>-0.19699999999999962</v>
      </c>
      <c r="ET43" s="23">
        <f t="shared" si="59"/>
        <v>-0.20399999999999974</v>
      </c>
      <c r="EU43" s="23">
        <f t="shared" si="60"/>
        <v>-0.48999999999999977</v>
      </c>
      <c r="EV43" s="23">
        <f t="shared" si="61"/>
        <v>-0.3019999999999996</v>
      </c>
      <c r="EW43" s="23">
        <f t="shared" si="62"/>
        <v>-0.43899999999999961</v>
      </c>
      <c r="EX43" s="23">
        <f t="shared" si="63"/>
        <v>-1.4779999999999998</v>
      </c>
      <c r="EY43" s="23">
        <f t="shared" si="64"/>
        <v>-0.34299999999999997</v>
      </c>
      <c r="EZ43" s="23">
        <f t="shared" si="65"/>
        <v>-0.1469999999999998</v>
      </c>
      <c r="FA43" s="23">
        <f t="shared" si="269"/>
        <v>-0.49299999999999988</v>
      </c>
      <c r="FB43" s="23">
        <f t="shared" si="270"/>
        <v>-0.62399999999999967</v>
      </c>
      <c r="FC43" s="23">
        <f t="shared" si="271"/>
        <v>-0.89599999999999991</v>
      </c>
      <c r="FD43" s="23">
        <f t="shared" si="272"/>
        <v>-0.32399999999999984</v>
      </c>
      <c r="FE43" s="23" t="str">
        <f t="shared" si="273"/>
        <v/>
      </c>
      <c r="FF43" s="23" t="str">
        <f t="shared" si="274"/>
        <v/>
      </c>
      <c r="FG43" s="23" t="str">
        <f t="shared" si="275"/>
        <v/>
      </c>
      <c r="FH43" s="23" t="str">
        <f t="shared" si="276"/>
        <v/>
      </c>
      <c r="FI43" s="23" t="str">
        <f t="shared" si="277"/>
        <v/>
      </c>
      <c r="FJ43" s="23" t="str">
        <f t="shared" si="278"/>
        <v/>
      </c>
      <c r="FK43" s="23" t="str">
        <f t="shared" si="279"/>
        <v/>
      </c>
      <c r="FL43" s="23" t="str">
        <f t="shared" si="280"/>
        <v/>
      </c>
      <c r="FM43" s="23" t="str">
        <f t="shared" si="281"/>
        <v/>
      </c>
      <c r="FN43" s="23">
        <f t="shared" si="282"/>
        <v>-0.10599999999999987</v>
      </c>
      <c r="FO43" s="23">
        <f t="shared" si="283"/>
        <v>-0.39599999999999991</v>
      </c>
      <c r="FP43" s="23">
        <f t="shared" si="284"/>
        <v>-0.1509999999999998</v>
      </c>
      <c r="FQ43" s="23">
        <f t="shared" si="82"/>
        <v>-0.8888189999999998</v>
      </c>
      <c r="FR43" s="23">
        <f t="shared" si="83"/>
        <v>-0.60639999999999983</v>
      </c>
      <c r="FS43" s="23">
        <f t="shared" si="84"/>
        <v>0.2507820000000005</v>
      </c>
      <c r="FT43" s="23">
        <f t="shared" si="85"/>
        <v>-0.65274299999999963</v>
      </c>
      <c r="FU43" s="23">
        <f t="shared" si="86"/>
        <v>-0.57962999999999987</v>
      </c>
      <c r="FV43" s="23">
        <f t="shared" si="87"/>
        <v>0.3347929999999999</v>
      </c>
      <c r="FW43" s="23">
        <f t="shared" si="88"/>
        <v>-0.43399999999999972</v>
      </c>
      <c r="FX43" s="23">
        <f t="shared" si="285"/>
        <v>-0.39100000000000001</v>
      </c>
      <c r="FY43" s="23">
        <f t="shared" si="286"/>
        <v>-0.31799999999999962</v>
      </c>
      <c r="FZ43" s="23">
        <f t="shared" si="287"/>
        <v>-0.25199999999999978</v>
      </c>
      <c r="GA43" s="23">
        <f t="shared" si="288"/>
        <v>-0.80799999999999983</v>
      </c>
      <c r="GB43" s="23">
        <f t="shared" si="289"/>
        <v>-0.29199999999999982</v>
      </c>
      <c r="GC43" s="23">
        <f t="shared" si="290"/>
        <v>-0.27299999999999969</v>
      </c>
      <c r="GD43" s="23">
        <f t="shared" si="291"/>
        <v>1.7000000000000348E-2</v>
      </c>
      <c r="GE43" s="23">
        <f t="shared" si="292"/>
        <v>9.2000000000000082E-2</v>
      </c>
      <c r="GF43" s="23">
        <f t="shared" si="293"/>
        <v>-4.9999999999999822E-2</v>
      </c>
      <c r="GG43" s="23">
        <f t="shared" si="294"/>
        <v>0.22300000000000031</v>
      </c>
      <c r="GH43" s="23">
        <f t="shared" si="295"/>
        <v>0.20900000000000007</v>
      </c>
      <c r="GI43" s="23">
        <f t="shared" si="296"/>
        <v>0.24400000000000022</v>
      </c>
      <c r="GJ43" s="23">
        <f t="shared" si="297"/>
        <v>-2.9999999999996696E-3</v>
      </c>
      <c r="GK43" s="23">
        <f t="shared" si="298"/>
        <v>-1.2000000000000011E-2</v>
      </c>
      <c r="GL43" s="23">
        <f t="shared" si="299"/>
        <v>-8.4999999999999964E-2</v>
      </c>
      <c r="GM43" s="23">
        <f t="shared" si="300"/>
        <v>-0.14999999999999991</v>
      </c>
      <c r="GN43" s="23">
        <f t="shared" si="301"/>
        <v>-0.18399999999999972</v>
      </c>
      <c r="GO43" s="23">
        <f t="shared" si="302"/>
        <v>-0.31099999999999994</v>
      </c>
      <c r="GP43" s="23">
        <f t="shared" si="303"/>
        <v>-2.9999999999996696E-3</v>
      </c>
      <c r="GQ43" s="23">
        <f t="shared" si="304"/>
        <v>0.13700000000000001</v>
      </c>
      <c r="GR43" s="23">
        <f t="shared" si="305"/>
        <v>1.1000000000000121E-2</v>
      </c>
      <c r="GS43" s="23">
        <f t="shared" si="306"/>
        <v>1.0000000000000231E-2</v>
      </c>
      <c r="GT43" s="23">
        <f t="shared" si="307"/>
        <v>-0.12799999999999967</v>
      </c>
      <c r="GU43" s="23">
        <f t="shared" si="308"/>
        <v>7.1000000000000174E-2</v>
      </c>
      <c r="GV43" s="23">
        <f t="shared" si="309"/>
        <v>1.1000000000000121E-2</v>
      </c>
      <c r="GW43" s="23">
        <f t="shared" si="310"/>
        <v>-9.7999999999999865E-2</v>
      </c>
      <c r="GX43" s="23">
        <f t="shared" si="311"/>
        <v>2.5000000000000355E-2</v>
      </c>
      <c r="GY43" s="23">
        <f t="shared" si="312"/>
        <v>4.8000000000000043E-2</v>
      </c>
      <c r="GZ43" s="23">
        <f t="shared" si="313"/>
        <v>-8.1999999999999851E-2</v>
      </c>
      <c r="HA43" s="23">
        <f t="shared" si="314"/>
        <v>1.7000000000000348E-2</v>
      </c>
      <c r="HB43" s="23">
        <f t="shared" si="315"/>
        <v>0.66500000000000048</v>
      </c>
      <c r="HC43" s="23">
        <f t="shared" si="316"/>
        <v>2.0000000000002238E-3</v>
      </c>
      <c r="HD43" s="23">
        <f t="shared" si="317"/>
        <v>1.1000000000000121E-2</v>
      </c>
      <c r="HE43" s="23">
        <f t="shared" si="318"/>
        <v>-2.4999999999999911E-2</v>
      </c>
      <c r="HF43" s="23">
        <f t="shared" si="319"/>
        <v>-0.24399999999999977</v>
      </c>
      <c r="HG43" s="23">
        <f t="shared" si="320"/>
        <v>-3.2999999999999918E-2</v>
      </c>
      <c r="HH43" s="23">
        <f t="shared" si="125"/>
        <v>-0.69886099999999995</v>
      </c>
      <c r="HI43" s="23">
        <f t="shared" si="126"/>
        <v>-0.36053399999999991</v>
      </c>
      <c r="HJ43" s="23">
        <f t="shared" si="127"/>
        <v>0.40680100000000019</v>
      </c>
      <c r="HK43" s="23">
        <f t="shared" si="128"/>
        <v>-0.37311499999999986</v>
      </c>
      <c r="HL43" s="23">
        <f t="shared" si="129"/>
        <v>-0.30074199999999962</v>
      </c>
      <c r="HM43" s="23">
        <f t="shared" si="130"/>
        <v>0.3508960000000001</v>
      </c>
      <c r="HO43" s="23">
        <f t="shared" si="321"/>
        <v>0.39500000000000002</v>
      </c>
      <c r="HP43" s="23">
        <f t="shared" si="322"/>
        <v>0.15600000000000014</v>
      </c>
      <c r="HQ43" s="23">
        <f t="shared" si="323"/>
        <v>0.30500000000000016</v>
      </c>
      <c r="HR43" s="23" t="str">
        <f t="shared" si="324"/>
        <v/>
      </c>
      <c r="HS43" s="23">
        <f t="shared" si="325"/>
        <v>8.7999999999999634E-2</v>
      </c>
      <c r="HT43" s="23" t="str">
        <f t="shared" si="326"/>
        <v/>
      </c>
      <c r="HU43" s="23" t="str">
        <f t="shared" si="327"/>
        <v/>
      </c>
      <c r="HV43" s="23" t="str">
        <f t="shared" si="328"/>
        <v/>
      </c>
      <c r="HW43" s="23" t="str">
        <f t="shared" si="329"/>
        <v/>
      </c>
      <c r="HX43" s="23" t="str">
        <f t="shared" si="330"/>
        <v/>
      </c>
      <c r="HY43" s="23">
        <f t="shared" si="331"/>
        <v>0.18199999999999994</v>
      </c>
      <c r="HZ43" s="23">
        <f t="shared" si="332"/>
        <v>0.17899999999999983</v>
      </c>
      <c r="IA43" s="23">
        <f t="shared" si="333"/>
        <v>0.1760000000000006</v>
      </c>
      <c r="IB43" s="23">
        <f t="shared" si="334"/>
        <v>3.7000000000000366E-2</v>
      </c>
      <c r="IC43" s="23">
        <f t="shared" si="335"/>
        <v>0.15600000000000014</v>
      </c>
      <c r="ID43" s="23">
        <f t="shared" si="336"/>
        <v>0.25699999999999967</v>
      </c>
      <c r="IE43" s="23">
        <f t="shared" si="337"/>
        <v>5.0499999999999989E-2</v>
      </c>
      <c r="IF43" s="23">
        <f t="shared" si="338"/>
        <v>0.54099999999999993</v>
      </c>
      <c r="IG43" s="23">
        <f t="shared" si="339"/>
        <v>0.47199999999999998</v>
      </c>
      <c r="IH43" s="23">
        <f t="shared" si="340"/>
        <v>0.43799999999999972</v>
      </c>
      <c r="II43" s="23">
        <f t="shared" si="341"/>
        <v>0.5129999999999999</v>
      </c>
      <c r="IJ43" s="23" t="str">
        <f t="shared" si="342"/>
        <v/>
      </c>
      <c r="IK43" s="23">
        <f t="shared" si="343"/>
        <v>0.51099999999999968</v>
      </c>
      <c r="IL43" s="23">
        <f t="shared" si="344"/>
        <v>0.49699999999999989</v>
      </c>
      <c r="IM43" s="23">
        <f t="shared" si="345"/>
        <v>0.2799999999999998</v>
      </c>
      <c r="IN43" s="23">
        <f t="shared" si="346"/>
        <v>0.12399999999999967</v>
      </c>
      <c r="IO43" s="23">
        <f t="shared" si="347"/>
        <v>0.30299999999999994</v>
      </c>
      <c r="IP43" s="23">
        <f t="shared" si="348"/>
        <v>5.9000000000000163E-2</v>
      </c>
      <c r="IQ43" s="23">
        <f t="shared" si="349"/>
        <v>5.2000000000000046E-2</v>
      </c>
      <c r="IR43" s="23">
        <f t="shared" si="350"/>
        <v>7.8000000000000291E-2</v>
      </c>
      <c r="IS43" s="23">
        <f t="shared" si="351"/>
        <v>0.19699999999999962</v>
      </c>
      <c r="IT43" s="23">
        <f t="shared" si="352"/>
        <v>0.20399999999999974</v>
      </c>
      <c r="IU43" s="23">
        <f t="shared" si="353"/>
        <v>0.48999999999999977</v>
      </c>
      <c r="IV43" s="23">
        <f t="shared" si="354"/>
        <v>0.3019999999999996</v>
      </c>
      <c r="IW43" s="23">
        <f t="shared" si="355"/>
        <v>0.43899999999999961</v>
      </c>
      <c r="IX43" s="23">
        <f t="shared" si="356"/>
        <v>1.4779999999999998</v>
      </c>
      <c r="IY43" s="23">
        <f t="shared" si="357"/>
        <v>0.34299999999999997</v>
      </c>
      <c r="IZ43" s="23">
        <f t="shared" si="358"/>
        <v>0.1469999999999998</v>
      </c>
      <c r="JA43" s="23">
        <f t="shared" si="359"/>
        <v>0.49299999999999988</v>
      </c>
      <c r="JB43" s="23">
        <f t="shared" si="360"/>
        <v>0.62399999999999967</v>
      </c>
      <c r="JC43" s="23">
        <f t="shared" si="361"/>
        <v>0.89599999999999991</v>
      </c>
      <c r="JD43" s="23">
        <f t="shared" si="362"/>
        <v>0.32399999999999984</v>
      </c>
      <c r="JE43" s="23" t="str">
        <f t="shared" si="363"/>
        <v/>
      </c>
      <c r="JF43" s="23" t="str">
        <f t="shared" si="364"/>
        <v/>
      </c>
      <c r="JG43" s="23" t="str">
        <f t="shared" si="365"/>
        <v/>
      </c>
      <c r="JH43" s="23" t="str">
        <f t="shared" si="366"/>
        <v/>
      </c>
      <c r="JI43" s="23" t="str">
        <f t="shared" si="367"/>
        <v/>
      </c>
      <c r="JJ43" s="23" t="str">
        <f t="shared" si="368"/>
        <v/>
      </c>
      <c r="JK43" s="23" t="str">
        <f t="shared" si="369"/>
        <v/>
      </c>
      <c r="JL43" s="23" t="str">
        <f t="shared" si="370"/>
        <v/>
      </c>
      <c r="JM43" s="23" t="str">
        <f t="shared" si="371"/>
        <v/>
      </c>
      <c r="JN43" s="23">
        <f t="shared" si="372"/>
        <v>0.10599999999999987</v>
      </c>
      <c r="JO43" s="23">
        <f t="shared" si="373"/>
        <v>0.39599999999999991</v>
      </c>
      <c r="JP43" s="23">
        <f t="shared" si="374"/>
        <v>0.1509999999999998</v>
      </c>
      <c r="JQ43" s="23">
        <f t="shared" si="185"/>
        <v>0.8888189999999998</v>
      </c>
      <c r="JR43" s="23">
        <f t="shared" si="186"/>
        <v>0.60639999999999983</v>
      </c>
      <c r="JS43" s="23">
        <f t="shared" si="187"/>
        <v>0.2507820000000005</v>
      </c>
      <c r="JT43" s="23">
        <f t="shared" si="188"/>
        <v>0.65274299999999963</v>
      </c>
      <c r="JU43" s="23">
        <f t="shared" si="189"/>
        <v>0.57962999999999987</v>
      </c>
      <c r="JV43" s="23">
        <f t="shared" si="190"/>
        <v>0.3347929999999999</v>
      </c>
      <c r="JW43" s="23">
        <f t="shared" si="375"/>
        <v>0.43399999999999972</v>
      </c>
      <c r="JX43" s="23">
        <f t="shared" si="376"/>
        <v>0.39100000000000001</v>
      </c>
      <c r="JY43" s="23">
        <f t="shared" si="377"/>
        <v>0.31799999999999962</v>
      </c>
      <c r="JZ43" s="23">
        <f t="shared" si="378"/>
        <v>0.25199999999999978</v>
      </c>
      <c r="KA43" s="23">
        <f t="shared" si="379"/>
        <v>0.80799999999999983</v>
      </c>
      <c r="KB43" s="23">
        <f t="shared" si="380"/>
        <v>0.29199999999999982</v>
      </c>
      <c r="KC43" s="23">
        <f t="shared" si="381"/>
        <v>0.27299999999999969</v>
      </c>
      <c r="KD43" s="23">
        <f t="shared" si="382"/>
        <v>1.7000000000000348E-2</v>
      </c>
      <c r="KE43" s="23">
        <f t="shared" si="383"/>
        <v>9.2000000000000082E-2</v>
      </c>
      <c r="KF43" s="23">
        <f t="shared" si="384"/>
        <v>4.9999999999999822E-2</v>
      </c>
      <c r="KG43" s="23">
        <f t="shared" si="385"/>
        <v>0.22300000000000031</v>
      </c>
      <c r="KH43" s="23">
        <f t="shared" si="386"/>
        <v>0.20900000000000007</v>
      </c>
      <c r="KI43" s="23">
        <f t="shared" si="387"/>
        <v>0.24400000000000022</v>
      </c>
      <c r="KJ43" s="23">
        <f t="shared" si="388"/>
        <v>2.9999999999996696E-3</v>
      </c>
      <c r="KK43" s="23">
        <f t="shared" si="389"/>
        <v>1.2000000000000011E-2</v>
      </c>
      <c r="KL43" s="23">
        <f t="shared" si="390"/>
        <v>8.4999999999999964E-2</v>
      </c>
      <c r="KM43" s="23">
        <f t="shared" si="391"/>
        <v>0.14999999999999991</v>
      </c>
      <c r="KN43" s="23">
        <f t="shared" si="392"/>
        <v>0.18399999999999972</v>
      </c>
      <c r="KO43" s="23">
        <f t="shared" si="393"/>
        <v>0.31099999999999994</v>
      </c>
      <c r="KP43" s="23">
        <f t="shared" si="394"/>
        <v>2.9999999999996696E-3</v>
      </c>
      <c r="KQ43" s="23">
        <f t="shared" si="211"/>
        <v>0.13700000000000001</v>
      </c>
      <c r="KR43" s="23">
        <f t="shared" si="212"/>
        <v>1.1000000000000121E-2</v>
      </c>
      <c r="KS43" s="23">
        <f t="shared" si="213"/>
        <v>1.0000000000000231E-2</v>
      </c>
      <c r="KT43" s="23">
        <f t="shared" si="214"/>
        <v>0.12799999999999967</v>
      </c>
      <c r="KU43" s="23">
        <f t="shared" si="215"/>
        <v>7.1000000000000174E-2</v>
      </c>
      <c r="KV43" s="23">
        <f t="shared" si="216"/>
        <v>1.1000000000000121E-2</v>
      </c>
      <c r="KW43" s="23">
        <f t="shared" si="395"/>
        <v>9.7999999999999865E-2</v>
      </c>
      <c r="KX43" s="23">
        <f t="shared" si="218"/>
        <v>2.5000000000000355E-2</v>
      </c>
      <c r="KY43" s="23">
        <f t="shared" si="219"/>
        <v>4.8000000000000043E-2</v>
      </c>
      <c r="KZ43" s="23">
        <f t="shared" si="220"/>
        <v>8.1999999999999851E-2</v>
      </c>
      <c r="LA43" s="23">
        <f t="shared" si="221"/>
        <v>1.7000000000000348E-2</v>
      </c>
      <c r="LB43" s="23">
        <f t="shared" si="222"/>
        <v>0.66500000000000048</v>
      </c>
      <c r="LC43" s="23">
        <f t="shared" si="223"/>
        <v>2.0000000000002238E-3</v>
      </c>
      <c r="LD43" s="23">
        <f t="shared" si="396"/>
        <v>1.1000000000000121E-2</v>
      </c>
      <c r="LE43" s="23">
        <f t="shared" si="225"/>
        <v>2.4999999999999911E-2</v>
      </c>
      <c r="LF43" s="23">
        <f t="shared" si="397"/>
        <v>0.24399999999999977</v>
      </c>
      <c r="LG43" s="23">
        <f t="shared" si="227"/>
        <v>3.2999999999999918E-2</v>
      </c>
      <c r="LH43" s="23">
        <f t="shared" si="228"/>
        <v>0.69886099999999995</v>
      </c>
      <c r="LI43" s="23">
        <f t="shared" si="229"/>
        <v>0.36053399999999991</v>
      </c>
      <c r="LJ43" s="23">
        <f t="shared" si="230"/>
        <v>0.40680100000000019</v>
      </c>
      <c r="LK43" s="23">
        <f t="shared" si="231"/>
        <v>0.37311499999999986</v>
      </c>
      <c r="LL43" s="23">
        <f t="shared" si="232"/>
        <v>0.30074199999999962</v>
      </c>
      <c r="LM43" s="23">
        <f t="shared" si="232"/>
        <v>0.3508960000000001</v>
      </c>
    </row>
    <row r="44" spans="1:325">
      <c r="A44" s="1">
        <f t="shared" si="237"/>
        <v>42</v>
      </c>
      <c r="B44" s="2"/>
      <c r="C44" s="4">
        <v>14</v>
      </c>
      <c r="D44" s="4">
        <f t="shared" si="233"/>
        <v>1016</v>
      </c>
      <c r="E44" s="4" t="s">
        <v>199</v>
      </c>
      <c r="F44" s="4">
        <v>3</v>
      </c>
      <c r="G44" s="4" t="s">
        <v>13</v>
      </c>
      <c r="H44" s="4" t="s">
        <v>19</v>
      </c>
      <c r="I44" s="4"/>
      <c r="J44" s="5">
        <v>96.3</v>
      </c>
      <c r="K44" s="72"/>
      <c r="L44" s="103">
        <v>4.2179999999999991</v>
      </c>
      <c r="M44" s="7" t="s">
        <v>282</v>
      </c>
      <c r="N44" s="3" t="s">
        <v>227</v>
      </c>
      <c r="O44" s="6">
        <v>4.6150000000000002</v>
      </c>
      <c r="P44" s="6">
        <v>4.3019999999999996</v>
      </c>
      <c r="Q44" s="6">
        <v>4.6580000000000004</v>
      </c>
      <c r="R44" s="9"/>
      <c r="S44" s="6">
        <v>4.359</v>
      </c>
      <c r="T44" s="9"/>
      <c r="U44" s="9"/>
      <c r="V44" s="9"/>
      <c r="W44" s="9"/>
      <c r="X44" s="9"/>
      <c r="Y44" s="6">
        <v>4.4509999999999996</v>
      </c>
      <c r="Z44" s="6">
        <v>4.4550000000000001</v>
      </c>
      <c r="AA44" s="6">
        <v>4.4160000000000004</v>
      </c>
      <c r="AB44" s="6">
        <v>4.2679999999999998</v>
      </c>
      <c r="AC44" s="6">
        <v>4.3109999999999999</v>
      </c>
      <c r="AD44" s="6">
        <v>4.0129999999999999</v>
      </c>
      <c r="AE44" s="6">
        <f t="shared" si="238"/>
        <v>4.1619999999999999</v>
      </c>
      <c r="AF44" s="107">
        <v>3.4569999999999999</v>
      </c>
      <c r="AG44" s="107">
        <v>3.5059999999999998</v>
      </c>
      <c r="AH44" s="107">
        <v>3.5889000000000002</v>
      </c>
      <c r="AI44" s="107">
        <v>3.6720000000000002</v>
      </c>
      <c r="AJ44" s="64"/>
      <c r="AK44" s="107">
        <v>3.621</v>
      </c>
      <c r="AL44" s="107">
        <v>3.6349999999999998</v>
      </c>
      <c r="AM44" s="107">
        <v>3.9990000000000001</v>
      </c>
      <c r="AN44" s="107">
        <v>4.0629999999999997</v>
      </c>
      <c r="AO44" s="107">
        <v>3.9670000000000001</v>
      </c>
      <c r="AP44" s="107">
        <v>4.2050000000000001</v>
      </c>
      <c r="AQ44" s="107">
        <v>4.1920000000000002</v>
      </c>
      <c r="AR44" s="107">
        <v>4.2169999999999996</v>
      </c>
      <c r="AS44" s="107">
        <v>3.9319999999999999</v>
      </c>
      <c r="AT44" s="107">
        <v>3.9249999999999998</v>
      </c>
      <c r="AU44" s="107">
        <v>3.9769999999999999</v>
      </c>
      <c r="AV44" s="107">
        <v>3.7029999999999998</v>
      </c>
      <c r="AW44" s="107">
        <v>3.766</v>
      </c>
      <c r="AX44" s="107">
        <v>3.49</v>
      </c>
      <c r="AY44" s="107">
        <v>4.0469999999999997</v>
      </c>
      <c r="AZ44" s="107">
        <v>4.2430000000000003</v>
      </c>
      <c r="BA44" s="107">
        <v>4.1289999999999996</v>
      </c>
      <c r="BB44" s="107">
        <v>4.3869999999999996</v>
      </c>
      <c r="BC44" s="107">
        <v>4.3010000000000002</v>
      </c>
      <c r="BD44" s="107">
        <v>4.2320000000000002</v>
      </c>
      <c r="BE44" s="64"/>
      <c r="BF44" s="64"/>
      <c r="BG44" s="64"/>
      <c r="BH44" s="64"/>
      <c r="BI44" s="64"/>
      <c r="BJ44" s="64"/>
      <c r="BK44" s="64"/>
      <c r="BL44" s="64"/>
      <c r="BM44" s="64"/>
      <c r="BN44" s="107">
        <v>3.8929999999999998</v>
      </c>
      <c r="BO44" s="107">
        <v>3.6659999999999999</v>
      </c>
      <c r="BP44" s="107">
        <v>3.891</v>
      </c>
      <c r="BQ44" s="91">
        <v>3.315042</v>
      </c>
      <c r="BR44" s="91">
        <v>3.680304</v>
      </c>
      <c r="BS44" s="91">
        <v>4.3682689999999997</v>
      </c>
      <c r="BT44" s="91">
        <v>3.6897419999999999</v>
      </c>
      <c r="BU44" s="91">
        <v>3.7601680000000002</v>
      </c>
      <c r="BV44" s="91">
        <v>4.3818890000000001</v>
      </c>
      <c r="BW44" s="109">
        <v>3.5</v>
      </c>
      <c r="BX44" s="109">
        <v>3.5430000000000001</v>
      </c>
      <c r="BY44" s="109">
        <v>3.6269999999999998</v>
      </c>
      <c r="BZ44" s="109">
        <v>3.7280000000000002</v>
      </c>
      <c r="CA44" s="109">
        <v>3.621</v>
      </c>
      <c r="CB44" s="109">
        <v>3.6749999999999998</v>
      </c>
      <c r="CC44" s="109">
        <v>3.6920000000000002</v>
      </c>
      <c r="CD44" s="109">
        <v>4.0640000000000001</v>
      </c>
      <c r="CE44" s="109">
        <v>4.1100000000000003</v>
      </c>
      <c r="CF44" s="109">
        <v>4.0140000000000002</v>
      </c>
      <c r="CG44" s="109">
        <v>4.2439999999999998</v>
      </c>
      <c r="CH44" s="109">
        <v>4.234</v>
      </c>
      <c r="CI44" s="109">
        <v>4.2629999999999999</v>
      </c>
      <c r="CJ44" s="109">
        <v>3.9750000000000001</v>
      </c>
      <c r="CK44" s="109">
        <v>3.9670000000000001</v>
      </c>
      <c r="CL44" s="109">
        <v>4.07</v>
      </c>
      <c r="CM44" s="109">
        <v>3.734</v>
      </c>
      <c r="CN44" s="109">
        <v>3.819</v>
      </c>
      <c r="CO44" s="109">
        <v>4.2140000000000004</v>
      </c>
      <c r="CP44" s="109">
        <v>4.12</v>
      </c>
      <c r="CQ44" s="109">
        <v>4.3099999999999996</v>
      </c>
      <c r="CR44" s="109">
        <v>4.2949999999999999</v>
      </c>
      <c r="CS44" s="109">
        <v>4.3860000000000001</v>
      </c>
      <c r="CT44" s="109">
        <v>4.3099999999999996</v>
      </c>
      <c r="CU44" s="109">
        <v>4.3310000000000004</v>
      </c>
      <c r="CV44" s="109">
        <v>4.032</v>
      </c>
      <c r="CW44" s="109">
        <v>4.0469999999999997</v>
      </c>
      <c r="CX44" s="109">
        <v>4.4809999999999999</v>
      </c>
      <c r="CY44" s="109">
        <v>4.5590000000000002</v>
      </c>
      <c r="CZ44" s="109">
        <v>4.5549999999999997</v>
      </c>
      <c r="DA44" s="109">
        <v>4.5469999999999997</v>
      </c>
      <c r="DB44" s="109">
        <v>4.5609999999999999</v>
      </c>
      <c r="DC44" s="109">
        <v>4.399</v>
      </c>
      <c r="DD44" s="109">
        <v>4.4119999999999999</v>
      </c>
      <c r="DE44" s="109">
        <v>3.9220000000000002</v>
      </c>
      <c r="DF44" s="109">
        <v>3.7069999999999999</v>
      </c>
      <c r="DG44" s="109">
        <v>3.9260000000000002</v>
      </c>
      <c r="DH44" s="119">
        <v>3.3630209999999998</v>
      </c>
      <c r="DI44" s="119">
        <v>3.7393689999999999</v>
      </c>
      <c r="DJ44" s="119">
        <v>4.4205959999999997</v>
      </c>
      <c r="DK44" s="119">
        <v>3.7603309999999999</v>
      </c>
      <c r="DL44" s="119">
        <v>3.8281360000000002</v>
      </c>
      <c r="DM44" s="119">
        <v>4.349151</v>
      </c>
      <c r="DO44" s="23">
        <f t="shared" si="239"/>
        <v>0.39700000000000113</v>
      </c>
      <c r="DP44" s="23">
        <f t="shared" si="240"/>
        <v>8.4000000000000519E-2</v>
      </c>
      <c r="DQ44" s="23">
        <f t="shared" si="241"/>
        <v>0.44000000000000128</v>
      </c>
      <c r="DR44" s="23" t="str">
        <f t="shared" si="242"/>
        <v/>
      </c>
      <c r="DS44" s="23">
        <f t="shared" si="243"/>
        <v>0.1410000000000009</v>
      </c>
      <c r="DT44" s="23" t="str">
        <f t="shared" si="244"/>
        <v/>
      </c>
      <c r="DU44" s="23" t="str">
        <f t="shared" si="245"/>
        <v/>
      </c>
      <c r="DV44" s="23" t="str">
        <f t="shared" si="246"/>
        <v/>
      </c>
      <c r="DW44" s="23" t="str">
        <f t="shared" si="247"/>
        <v/>
      </c>
      <c r="DX44" s="23" t="str">
        <f t="shared" si="248"/>
        <v/>
      </c>
      <c r="DY44" s="23">
        <f t="shared" si="249"/>
        <v>0.23300000000000054</v>
      </c>
      <c r="DZ44" s="23">
        <f t="shared" si="250"/>
        <v>0.23700000000000099</v>
      </c>
      <c r="EA44" s="23">
        <f t="shared" si="251"/>
        <v>0.19800000000000129</v>
      </c>
      <c r="EB44" s="23">
        <f t="shared" si="252"/>
        <v>5.0000000000000711E-2</v>
      </c>
      <c r="EC44" s="23">
        <f t="shared" si="253"/>
        <v>9.300000000000086E-2</v>
      </c>
      <c r="ED44" s="23">
        <f t="shared" si="254"/>
        <v>-0.20499999999999918</v>
      </c>
      <c r="EE44" s="23">
        <f t="shared" si="255"/>
        <v>-5.5999999999999162E-2</v>
      </c>
      <c r="EF44" s="23">
        <f t="shared" si="256"/>
        <v>-0.76099999999999923</v>
      </c>
      <c r="EG44" s="23">
        <f t="shared" si="257"/>
        <v>-0.7119999999999993</v>
      </c>
      <c r="EH44" s="23">
        <f t="shared" si="258"/>
        <v>-0.62909999999999888</v>
      </c>
      <c r="EI44" s="23">
        <f t="shared" si="259"/>
        <v>-0.54599999999999893</v>
      </c>
      <c r="EJ44" s="23" t="str">
        <f t="shared" si="260"/>
        <v/>
      </c>
      <c r="EK44" s="23">
        <f t="shared" si="261"/>
        <v>-0.59699999999999909</v>
      </c>
      <c r="EL44" s="23">
        <f t="shared" si="262"/>
        <v>-0.5829999999999993</v>
      </c>
      <c r="EM44" s="23">
        <f t="shared" si="263"/>
        <v>-0.21899999999999897</v>
      </c>
      <c r="EN44" s="23">
        <f t="shared" si="264"/>
        <v>-0.15499999999999936</v>
      </c>
      <c r="EO44" s="23">
        <f t="shared" si="265"/>
        <v>-0.250999999999999</v>
      </c>
      <c r="EP44" s="23">
        <f t="shared" si="266"/>
        <v>-1.2999999999999012E-2</v>
      </c>
      <c r="EQ44" s="23">
        <f t="shared" si="267"/>
        <v>-2.5999999999998913E-2</v>
      </c>
      <c r="ER44" s="23">
        <f t="shared" si="268"/>
        <v>-9.9999999999944578E-4</v>
      </c>
      <c r="ES44" s="23">
        <f t="shared" si="58"/>
        <v>-0.28599999999999914</v>
      </c>
      <c r="ET44" s="23">
        <f t="shared" si="59"/>
        <v>-0.29299999999999926</v>
      </c>
      <c r="EU44" s="23">
        <f t="shared" si="60"/>
        <v>-0.24099999999999921</v>
      </c>
      <c r="EV44" s="23">
        <f t="shared" si="61"/>
        <v>-0.51499999999999924</v>
      </c>
      <c r="EW44" s="23">
        <f t="shared" si="62"/>
        <v>-0.45199999999999907</v>
      </c>
      <c r="EX44" s="23">
        <f t="shared" si="63"/>
        <v>-0.72799999999999887</v>
      </c>
      <c r="EY44" s="23">
        <f t="shared" si="64"/>
        <v>-0.17099999999999937</v>
      </c>
      <c r="EZ44" s="23">
        <f t="shared" si="65"/>
        <v>2.5000000000001243E-2</v>
      </c>
      <c r="FA44" s="23">
        <f t="shared" si="269"/>
        <v>-8.8999999999999524E-2</v>
      </c>
      <c r="FB44" s="23">
        <f t="shared" si="270"/>
        <v>0.16900000000000048</v>
      </c>
      <c r="FC44" s="23">
        <f t="shared" si="271"/>
        <v>8.3000000000001073E-2</v>
      </c>
      <c r="FD44" s="23">
        <f t="shared" si="272"/>
        <v>1.4000000000001123E-2</v>
      </c>
      <c r="FE44" s="23" t="str">
        <f t="shared" si="273"/>
        <v/>
      </c>
      <c r="FF44" s="23" t="str">
        <f t="shared" si="274"/>
        <v/>
      </c>
      <c r="FG44" s="23" t="str">
        <f t="shared" si="275"/>
        <v/>
      </c>
      <c r="FH44" s="23" t="str">
        <f t="shared" si="276"/>
        <v/>
      </c>
      <c r="FI44" s="23" t="str">
        <f t="shared" si="277"/>
        <v/>
      </c>
      <c r="FJ44" s="23" t="str">
        <f t="shared" si="278"/>
        <v/>
      </c>
      <c r="FK44" s="23" t="str">
        <f t="shared" si="279"/>
        <v/>
      </c>
      <c r="FL44" s="23" t="str">
        <f t="shared" si="280"/>
        <v/>
      </c>
      <c r="FM44" s="23" t="str">
        <f t="shared" si="281"/>
        <v/>
      </c>
      <c r="FN44" s="23">
        <f t="shared" si="282"/>
        <v>-0.32499999999999929</v>
      </c>
      <c r="FO44" s="23">
        <f t="shared" si="283"/>
        <v>-0.55199999999999916</v>
      </c>
      <c r="FP44" s="23">
        <f t="shared" si="284"/>
        <v>-0.32699999999999907</v>
      </c>
      <c r="FQ44" s="23">
        <f t="shared" si="82"/>
        <v>-0.90295799999999904</v>
      </c>
      <c r="FR44" s="23">
        <f t="shared" si="83"/>
        <v>-0.53769599999999906</v>
      </c>
      <c r="FS44" s="23">
        <f t="shared" si="84"/>
        <v>0.15026900000000065</v>
      </c>
      <c r="FT44" s="23">
        <f t="shared" si="85"/>
        <v>-0.52825799999999923</v>
      </c>
      <c r="FU44" s="23">
        <f t="shared" si="86"/>
        <v>-0.45783199999999891</v>
      </c>
      <c r="FV44" s="23">
        <f t="shared" si="87"/>
        <v>0.16388900000000106</v>
      </c>
      <c r="FW44" s="23">
        <f t="shared" si="88"/>
        <v>-0.71799999999999908</v>
      </c>
      <c r="FX44" s="23">
        <f t="shared" si="285"/>
        <v>-0.67499999999999893</v>
      </c>
      <c r="FY44" s="23">
        <f t="shared" si="286"/>
        <v>-0.5909999999999993</v>
      </c>
      <c r="FZ44" s="23">
        <f t="shared" si="287"/>
        <v>-0.48999999999999888</v>
      </c>
      <c r="GA44" s="23">
        <f t="shared" si="288"/>
        <v>-0.59699999999999909</v>
      </c>
      <c r="GB44" s="23">
        <f t="shared" si="289"/>
        <v>-0.54299999999999926</v>
      </c>
      <c r="GC44" s="23">
        <f t="shared" si="290"/>
        <v>-0.52599999999999891</v>
      </c>
      <c r="GD44" s="23">
        <f t="shared" si="291"/>
        <v>-0.15399999999999903</v>
      </c>
      <c r="GE44" s="23">
        <f t="shared" si="292"/>
        <v>-0.10799999999999876</v>
      </c>
      <c r="GF44" s="23">
        <f t="shared" si="293"/>
        <v>-0.20399999999999885</v>
      </c>
      <c r="GG44" s="23">
        <f t="shared" si="294"/>
        <v>2.6000000000000689E-2</v>
      </c>
      <c r="GH44" s="23">
        <f t="shared" si="295"/>
        <v>1.6000000000000902E-2</v>
      </c>
      <c r="GI44" s="23">
        <f t="shared" si="296"/>
        <v>4.5000000000000817E-2</v>
      </c>
      <c r="GJ44" s="23">
        <f t="shared" si="297"/>
        <v>-0.24299999999999899</v>
      </c>
      <c r="GK44" s="23">
        <f t="shared" si="298"/>
        <v>-0.250999999999999</v>
      </c>
      <c r="GL44" s="23">
        <f t="shared" si="299"/>
        <v>-0.1479999999999988</v>
      </c>
      <c r="GM44" s="23">
        <f t="shared" si="300"/>
        <v>-0.4839999999999991</v>
      </c>
      <c r="GN44" s="23">
        <f t="shared" si="301"/>
        <v>-0.39899999999999913</v>
      </c>
      <c r="GO44" s="23">
        <f t="shared" si="302"/>
        <v>-3.9999999999986713E-3</v>
      </c>
      <c r="GP44" s="23">
        <f t="shared" si="303"/>
        <v>-9.7999999999998977E-2</v>
      </c>
      <c r="GQ44" s="23">
        <f t="shared" si="304"/>
        <v>9.2000000000000526E-2</v>
      </c>
      <c r="GR44" s="23">
        <f t="shared" si="305"/>
        <v>7.7000000000000846E-2</v>
      </c>
      <c r="GS44" s="23">
        <f t="shared" si="306"/>
        <v>0.16800000000000104</v>
      </c>
      <c r="GT44" s="23">
        <f t="shared" si="307"/>
        <v>9.2000000000000526E-2</v>
      </c>
      <c r="GU44" s="23">
        <f t="shared" si="308"/>
        <v>0.11300000000000132</v>
      </c>
      <c r="GV44" s="23">
        <f t="shared" si="309"/>
        <v>-0.18599999999999905</v>
      </c>
      <c r="GW44" s="23">
        <f t="shared" si="310"/>
        <v>-0.17099999999999937</v>
      </c>
      <c r="GX44" s="23">
        <f t="shared" si="311"/>
        <v>0.26300000000000079</v>
      </c>
      <c r="GY44" s="23">
        <f t="shared" si="312"/>
        <v>0.34100000000000108</v>
      </c>
      <c r="GZ44" s="23">
        <f t="shared" si="313"/>
        <v>0.33700000000000063</v>
      </c>
      <c r="HA44" s="23">
        <f t="shared" si="314"/>
        <v>0.32900000000000063</v>
      </c>
      <c r="HB44" s="23">
        <f t="shared" si="315"/>
        <v>0.34300000000000086</v>
      </c>
      <c r="HC44" s="23">
        <f t="shared" si="316"/>
        <v>0.18100000000000094</v>
      </c>
      <c r="HD44" s="23">
        <f t="shared" si="317"/>
        <v>0.19400000000000084</v>
      </c>
      <c r="HE44" s="23">
        <f t="shared" si="318"/>
        <v>-0.29599999999999893</v>
      </c>
      <c r="HF44" s="23">
        <f t="shared" si="319"/>
        <v>-0.51099999999999923</v>
      </c>
      <c r="HG44" s="23">
        <f t="shared" si="320"/>
        <v>-0.29199999999999893</v>
      </c>
      <c r="HH44" s="23">
        <f t="shared" si="125"/>
        <v>-0.85497899999999927</v>
      </c>
      <c r="HI44" s="23">
        <f t="shared" si="126"/>
        <v>-0.47863099999999914</v>
      </c>
      <c r="HJ44" s="23">
        <f t="shared" si="127"/>
        <v>0.20259600000000066</v>
      </c>
      <c r="HK44" s="23">
        <f t="shared" si="128"/>
        <v>-0.45766899999999922</v>
      </c>
      <c r="HL44" s="23">
        <f t="shared" si="129"/>
        <v>-0.38986399999999888</v>
      </c>
      <c r="HM44" s="23">
        <f t="shared" si="130"/>
        <v>0.13115100000000091</v>
      </c>
      <c r="HO44" s="23">
        <f t="shared" si="321"/>
        <v>0.39700000000000113</v>
      </c>
      <c r="HP44" s="23">
        <f t="shared" si="322"/>
        <v>8.4000000000000519E-2</v>
      </c>
      <c r="HQ44" s="23">
        <f t="shared" si="323"/>
        <v>0.44000000000000128</v>
      </c>
      <c r="HR44" s="23" t="str">
        <f t="shared" si="324"/>
        <v/>
      </c>
      <c r="HS44" s="23">
        <f t="shared" si="325"/>
        <v>0.1410000000000009</v>
      </c>
      <c r="HT44" s="23" t="str">
        <f t="shared" si="326"/>
        <v/>
      </c>
      <c r="HU44" s="23" t="str">
        <f t="shared" si="327"/>
        <v/>
      </c>
      <c r="HV44" s="23" t="str">
        <f t="shared" si="328"/>
        <v/>
      </c>
      <c r="HW44" s="23" t="str">
        <f t="shared" si="329"/>
        <v/>
      </c>
      <c r="HX44" s="23" t="str">
        <f t="shared" si="330"/>
        <v/>
      </c>
      <c r="HY44" s="23">
        <f t="shared" si="331"/>
        <v>0.23300000000000054</v>
      </c>
      <c r="HZ44" s="23">
        <f t="shared" si="332"/>
        <v>0.23700000000000099</v>
      </c>
      <c r="IA44" s="23">
        <f t="shared" si="333"/>
        <v>0.19800000000000129</v>
      </c>
      <c r="IB44" s="23">
        <f t="shared" si="334"/>
        <v>5.0000000000000711E-2</v>
      </c>
      <c r="IC44" s="23">
        <f t="shared" si="335"/>
        <v>9.300000000000086E-2</v>
      </c>
      <c r="ID44" s="23">
        <f t="shared" si="336"/>
        <v>0.20499999999999918</v>
      </c>
      <c r="IE44" s="23">
        <f t="shared" si="337"/>
        <v>5.5999999999999162E-2</v>
      </c>
      <c r="IF44" s="23">
        <f t="shared" si="338"/>
        <v>0.76099999999999923</v>
      </c>
      <c r="IG44" s="23">
        <f t="shared" si="339"/>
        <v>0.7119999999999993</v>
      </c>
      <c r="IH44" s="23">
        <f t="shared" si="340"/>
        <v>0.62909999999999888</v>
      </c>
      <c r="II44" s="23">
        <f t="shared" si="341"/>
        <v>0.54599999999999893</v>
      </c>
      <c r="IJ44" s="23" t="str">
        <f t="shared" si="342"/>
        <v/>
      </c>
      <c r="IK44" s="23">
        <f t="shared" si="343"/>
        <v>0.59699999999999909</v>
      </c>
      <c r="IL44" s="23">
        <f t="shared" si="344"/>
        <v>0.5829999999999993</v>
      </c>
      <c r="IM44" s="23">
        <f t="shared" si="345"/>
        <v>0.21899999999999897</v>
      </c>
      <c r="IN44" s="23">
        <f t="shared" si="346"/>
        <v>0.15499999999999936</v>
      </c>
      <c r="IO44" s="23">
        <f t="shared" si="347"/>
        <v>0.250999999999999</v>
      </c>
      <c r="IP44" s="23">
        <f t="shared" si="348"/>
        <v>1.2999999999999012E-2</v>
      </c>
      <c r="IQ44" s="23">
        <f t="shared" si="349"/>
        <v>2.5999999999998913E-2</v>
      </c>
      <c r="IR44" s="23">
        <f t="shared" si="350"/>
        <v>9.9999999999944578E-4</v>
      </c>
      <c r="IS44" s="23">
        <f t="shared" si="351"/>
        <v>0.28599999999999914</v>
      </c>
      <c r="IT44" s="23">
        <f t="shared" si="352"/>
        <v>0.29299999999999926</v>
      </c>
      <c r="IU44" s="23">
        <f t="shared" si="353"/>
        <v>0.24099999999999921</v>
      </c>
      <c r="IV44" s="23">
        <f t="shared" si="354"/>
        <v>0.51499999999999924</v>
      </c>
      <c r="IW44" s="23">
        <f t="shared" si="355"/>
        <v>0.45199999999999907</v>
      </c>
      <c r="IX44" s="23">
        <f t="shared" si="356"/>
        <v>0.72799999999999887</v>
      </c>
      <c r="IY44" s="23">
        <f t="shared" si="357"/>
        <v>0.17099999999999937</v>
      </c>
      <c r="IZ44" s="23">
        <f t="shared" si="358"/>
        <v>2.5000000000001243E-2</v>
      </c>
      <c r="JA44" s="23">
        <f t="shared" si="359"/>
        <v>8.8999999999999524E-2</v>
      </c>
      <c r="JB44" s="23">
        <f t="shared" si="360"/>
        <v>0.16900000000000048</v>
      </c>
      <c r="JC44" s="23">
        <f t="shared" si="361"/>
        <v>8.3000000000001073E-2</v>
      </c>
      <c r="JD44" s="23">
        <f t="shared" si="362"/>
        <v>1.4000000000001123E-2</v>
      </c>
      <c r="JE44" s="23" t="str">
        <f t="shared" si="363"/>
        <v/>
      </c>
      <c r="JF44" s="23" t="str">
        <f t="shared" si="364"/>
        <v/>
      </c>
      <c r="JG44" s="23" t="str">
        <f t="shared" si="365"/>
        <v/>
      </c>
      <c r="JH44" s="23" t="str">
        <f t="shared" si="366"/>
        <v/>
      </c>
      <c r="JI44" s="23" t="str">
        <f t="shared" si="367"/>
        <v/>
      </c>
      <c r="JJ44" s="23" t="str">
        <f t="shared" si="368"/>
        <v/>
      </c>
      <c r="JK44" s="23" t="str">
        <f t="shared" si="369"/>
        <v/>
      </c>
      <c r="JL44" s="23" t="str">
        <f t="shared" si="370"/>
        <v/>
      </c>
      <c r="JM44" s="23" t="str">
        <f t="shared" si="371"/>
        <v/>
      </c>
      <c r="JN44" s="23">
        <f t="shared" si="372"/>
        <v>0.32499999999999929</v>
      </c>
      <c r="JO44" s="23">
        <f t="shared" si="373"/>
        <v>0.55199999999999916</v>
      </c>
      <c r="JP44" s="23">
        <f t="shared" si="374"/>
        <v>0.32699999999999907</v>
      </c>
      <c r="JQ44" s="23">
        <f t="shared" si="185"/>
        <v>0.90295799999999904</v>
      </c>
      <c r="JR44" s="23">
        <f t="shared" si="186"/>
        <v>0.53769599999999906</v>
      </c>
      <c r="JS44" s="23">
        <f t="shared" si="187"/>
        <v>0.15026900000000065</v>
      </c>
      <c r="JT44" s="23">
        <f t="shared" si="188"/>
        <v>0.52825799999999923</v>
      </c>
      <c r="JU44" s="23">
        <f t="shared" si="189"/>
        <v>0.45783199999999891</v>
      </c>
      <c r="JV44" s="23">
        <f t="shared" si="190"/>
        <v>0.16388900000000106</v>
      </c>
      <c r="JW44" s="23">
        <f t="shared" si="375"/>
        <v>0.71799999999999908</v>
      </c>
      <c r="JX44" s="23">
        <f t="shared" si="376"/>
        <v>0.67499999999999893</v>
      </c>
      <c r="JY44" s="23">
        <f t="shared" si="377"/>
        <v>0.5909999999999993</v>
      </c>
      <c r="JZ44" s="23">
        <f t="shared" si="378"/>
        <v>0.48999999999999888</v>
      </c>
      <c r="KA44" s="23">
        <f t="shared" si="379"/>
        <v>0.59699999999999909</v>
      </c>
      <c r="KB44" s="23">
        <f t="shared" si="380"/>
        <v>0.54299999999999926</v>
      </c>
      <c r="KC44" s="23">
        <f t="shared" si="381"/>
        <v>0.52599999999999891</v>
      </c>
      <c r="KD44" s="23">
        <f t="shared" si="382"/>
        <v>0.15399999999999903</v>
      </c>
      <c r="KE44" s="23">
        <f t="shared" si="383"/>
        <v>0.10799999999999876</v>
      </c>
      <c r="KF44" s="23">
        <f t="shared" si="384"/>
        <v>0.20399999999999885</v>
      </c>
      <c r="KG44" s="23">
        <f t="shared" si="385"/>
        <v>2.6000000000000689E-2</v>
      </c>
      <c r="KH44" s="23">
        <f t="shared" si="386"/>
        <v>1.6000000000000902E-2</v>
      </c>
      <c r="KI44" s="23">
        <f t="shared" si="387"/>
        <v>4.5000000000000817E-2</v>
      </c>
      <c r="KJ44" s="23">
        <f t="shared" si="388"/>
        <v>0.24299999999999899</v>
      </c>
      <c r="KK44" s="23">
        <f t="shared" si="389"/>
        <v>0.250999999999999</v>
      </c>
      <c r="KL44" s="23">
        <f t="shared" si="390"/>
        <v>0.1479999999999988</v>
      </c>
      <c r="KM44" s="23">
        <f t="shared" si="391"/>
        <v>0.4839999999999991</v>
      </c>
      <c r="KN44" s="23">
        <f t="shared" si="392"/>
        <v>0.39899999999999913</v>
      </c>
      <c r="KO44" s="23">
        <f t="shared" si="393"/>
        <v>3.9999999999986713E-3</v>
      </c>
      <c r="KP44" s="23">
        <f t="shared" si="394"/>
        <v>9.7999999999998977E-2</v>
      </c>
      <c r="KQ44" s="23">
        <f t="shared" si="211"/>
        <v>9.2000000000000526E-2</v>
      </c>
      <c r="KR44" s="23">
        <f t="shared" si="212"/>
        <v>7.7000000000000846E-2</v>
      </c>
      <c r="KS44" s="23">
        <f t="shared" si="213"/>
        <v>0.16800000000000104</v>
      </c>
      <c r="KT44" s="23">
        <f t="shared" si="214"/>
        <v>9.2000000000000526E-2</v>
      </c>
      <c r="KU44" s="23">
        <f t="shared" si="215"/>
        <v>0.11300000000000132</v>
      </c>
      <c r="KV44" s="23">
        <f t="shared" si="216"/>
        <v>0.18599999999999905</v>
      </c>
      <c r="KW44" s="23">
        <f t="shared" si="395"/>
        <v>0.17099999999999937</v>
      </c>
      <c r="KX44" s="23">
        <f t="shared" si="218"/>
        <v>0.26300000000000079</v>
      </c>
      <c r="KY44" s="23">
        <f t="shared" si="219"/>
        <v>0.34100000000000108</v>
      </c>
      <c r="KZ44" s="23">
        <f t="shared" si="220"/>
        <v>0.33700000000000063</v>
      </c>
      <c r="LA44" s="23">
        <f t="shared" si="221"/>
        <v>0.32900000000000063</v>
      </c>
      <c r="LB44" s="23">
        <f t="shared" si="222"/>
        <v>0.34300000000000086</v>
      </c>
      <c r="LC44" s="23">
        <f t="shared" si="223"/>
        <v>0.18100000000000094</v>
      </c>
      <c r="LD44" s="23">
        <f t="shared" si="396"/>
        <v>0.19400000000000084</v>
      </c>
      <c r="LE44" s="23">
        <f t="shared" si="225"/>
        <v>0.29599999999999893</v>
      </c>
      <c r="LF44" s="23">
        <f t="shared" si="397"/>
        <v>0.51099999999999923</v>
      </c>
      <c r="LG44" s="23">
        <f t="shared" si="227"/>
        <v>0.29199999999999893</v>
      </c>
      <c r="LH44" s="23">
        <f t="shared" si="228"/>
        <v>0.85497899999999927</v>
      </c>
      <c r="LI44" s="23">
        <f t="shared" si="229"/>
        <v>0.47863099999999914</v>
      </c>
      <c r="LJ44" s="23">
        <f t="shared" si="230"/>
        <v>0.20259600000000066</v>
      </c>
      <c r="LK44" s="23">
        <f t="shared" si="231"/>
        <v>0.45766899999999922</v>
      </c>
      <c r="LL44" s="23">
        <f t="shared" si="232"/>
        <v>0.38986399999999888</v>
      </c>
      <c r="LM44" s="23">
        <f t="shared" si="232"/>
        <v>0.13115100000000091</v>
      </c>
    </row>
    <row r="45" spans="1:325">
      <c r="A45" s="1">
        <f t="shared" si="237"/>
        <v>43</v>
      </c>
      <c r="B45" s="2"/>
      <c r="C45" s="4">
        <v>14</v>
      </c>
      <c r="D45" s="4">
        <f t="shared" si="233"/>
        <v>1016</v>
      </c>
      <c r="E45" s="4" t="s">
        <v>191</v>
      </c>
      <c r="F45" s="4">
        <v>3</v>
      </c>
      <c r="G45" s="4" t="s">
        <v>13</v>
      </c>
      <c r="H45" s="4" t="s">
        <v>19</v>
      </c>
      <c r="I45" s="4"/>
      <c r="J45" s="5">
        <v>96.2</v>
      </c>
      <c r="K45" s="72"/>
      <c r="L45" s="103">
        <v>4.278999999999999</v>
      </c>
      <c r="M45" s="7" t="s">
        <v>282</v>
      </c>
      <c r="N45" s="3" t="s">
        <v>227</v>
      </c>
      <c r="O45" s="6">
        <v>4.5949999999999998</v>
      </c>
      <c r="P45" s="6">
        <v>4.3769999999999998</v>
      </c>
      <c r="Q45" s="6">
        <v>4.7460000000000004</v>
      </c>
      <c r="R45" s="9"/>
      <c r="S45" s="6">
        <v>4.444</v>
      </c>
      <c r="T45" s="9"/>
      <c r="U45" s="9"/>
      <c r="V45" s="9"/>
      <c r="W45" s="9"/>
      <c r="X45" s="9"/>
      <c r="Y45" s="6">
        <v>4.5179999999999998</v>
      </c>
      <c r="Z45" s="6">
        <v>4.5229999999999997</v>
      </c>
      <c r="AA45" s="6">
        <v>4.4829999999999997</v>
      </c>
      <c r="AB45" s="6">
        <v>4.33</v>
      </c>
      <c r="AC45" s="6">
        <v>4.3819999999999997</v>
      </c>
      <c r="AD45" s="6">
        <v>4.0640000000000001</v>
      </c>
      <c r="AE45" s="6">
        <f t="shared" si="238"/>
        <v>4.2229999999999999</v>
      </c>
      <c r="AF45" s="107">
        <v>3.5590000000000002</v>
      </c>
      <c r="AG45" s="107">
        <v>3.621</v>
      </c>
      <c r="AH45" s="107">
        <v>3.673</v>
      </c>
      <c r="AI45" s="107">
        <v>3.7330000000000001</v>
      </c>
      <c r="AJ45" s="64"/>
      <c r="AK45" s="107">
        <v>3.677</v>
      </c>
      <c r="AL45" s="107">
        <v>3.6909999999999998</v>
      </c>
      <c r="AM45" s="107">
        <v>4.0620000000000003</v>
      </c>
      <c r="AN45" s="107">
        <v>4.1219999999999999</v>
      </c>
      <c r="AO45" s="107">
        <v>4.0259999999999998</v>
      </c>
      <c r="AP45" s="107">
        <v>4.258</v>
      </c>
      <c r="AQ45" s="107">
        <v>4.2439999999999998</v>
      </c>
      <c r="AR45" s="107">
        <v>4.2690000000000001</v>
      </c>
      <c r="AS45" s="107">
        <v>3.9929999999999999</v>
      </c>
      <c r="AT45" s="107">
        <v>3.9860000000000002</v>
      </c>
      <c r="AU45" s="107">
        <v>4.0579999999999998</v>
      </c>
      <c r="AV45" s="107">
        <v>3.7949999999999999</v>
      </c>
      <c r="AW45" s="107">
        <v>3.8260000000000001</v>
      </c>
      <c r="AX45" s="107">
        <v>4.2709999999999999</v>
      </c>
      <c r="AY45" s="107">
        <v>4.1109999999999998</v>
      </c>
      <c r="AZ45" s="107">
        <v>4.3070000000000004</v>
      </c>
      <c r="BA45" s="107">
        <v>4.2679999999999998</v>
      </c>
      <c r="BB45" s="107">
        <v>4.351</v>
      </c>
      <c r="BC45" s="107">
        <v>4.2789999999999999</v>
      </c>
      <c r="BD45" s="107">
        <v>4.3159999999999998</v>
      </c>
      <c r="BE45" s="64"/>
      <c r="BF45" s="64"/>
      <c r="BG45" s="64"/>
      <c r="BH45" s="64"/>
      <c r="BI45" s="64"/>
      <c r="BJ45" s="64"/>
      <c r="BK45" s="64"/>
      <c r="BL45" s="64"/>
      <c r="BM45" s="64"/>
      <c r="BN45" s="107">
        <v>3.9790000000000001</v>
      </c>
      <c r="BO45" s="107">
        <v>3.738</v>
      </c>
      <c r="BP45" s="107">
        <v>3.9609999999999999</v>
      </c>
      <c r="BQ45" s="91">
        <v>3.3648739999999999</v>
      </c>
      <c r="BR45" s="91">
        <v>3.737241</v>
      </c>
      <c r="BS45" s="91">
        <v>4.4321400000000004</v>
      </c>
      <c r="BT45" s="91">
        <v>3.7583410000000002</v>
      </c>
      <c r="BU45" s="91">
        <v>3.8233220000000001</v>
      </c>
      <c r="BV45" s="91">
        <v>4.4441069999999998</v>
      </c>
      <c r="BW45" s="109">
        <v>3.7090000000000001</v>
      </c>
      <c r="BX45" s="109">
        <v>3.746</v>
      </c>
      <c r="BY45" s="109">
        <v>3.7839999999999998</v>
      </c>
      <c r="BZ45" s="109">
        <v>3.83</v>
      </c>
      <c r="CA45" s="109">
        <v>3.698</v>
      </c>
      <c r="CB45" s="109">
        <v>3.7749999999999999</v>
      </c>
      <c r="CC45" s="109">
        <v>3.7949999999999999</v>
      </c>
      <c r="CD45" s="109">
        <v>4.1340000000000003</v>
      </c>
      <c r="CE45" s="109">
        <v>4.1829999999999998</v>
      </c>
      <c r="CF45" s="109">
        <v>4.077</v>
      </c>
      <c r="CG45" s="109">
        <v>4.3070000000000004</v>
      </c>
      <c r="CH45" s="109">
        <v>4.2930000000000001</v>
      </c>
      <c r="CI45" s="109">
        <v>4.3239999999999998</v>
      </c>
      <c r="CJ45" s="109">
        <v>4.0739999999999998</v>
      </c>
      <c r="CK45" s="109">
        <v>4.0650000000000004</v>
      </c>
      <c r="CL45" s="109">
        <v>4.125</v>
      </c>
      <c r="CM45" s="109">
        <v>3.883</v>
      </c>
      <c r="CN45" s="109">
        <v>3.9020000000000001</v>
      </c>
      <c r="CO45" s="109">
        <v>4.3920000000000003</v>
      </c>
      <c r="CP45" s="109">
        <v>4.173</v>
      </c>
      <c r="CQ45" s="109">
        <v>4.3579999999999997</v>
      </c>
      <c r="CR45" s="109">
        <v>4.3449999999999998</v>
      </c>
      <c r="CS45" s="109">
        <v>4.4450000000000003</v>
      </c>
      <c r="CT45" s="109">
        <v>4.3789999999999996</v>
      </c>
      <c r="CU45" s="109">
        <v>4.3730000000000002</v>
      </c>
      <c r="CV45" s="109">
        <v>4.0540000000000003</v>
      </c>
      <c r="CW45" s="109">
        <v>4.0960000000000001</v>
      </c>
      <c r="CX45" s="109">
        <v>4.2910000000000004</v>
      </c>
      <c r="CY45" s="109">
        <v>4.4279999999999999</v>
      </c>
      <c r="CZ45" s="109">
        <v>4.476</v>
      </c>
      <c r="DA45" s="109">
        <v>4.4820000000000002</v>
      </c>
      <c r="DB45" s="109">
        <v>4.367</v>
      </c>
      <c r="DC45" s="109">
        <v>4.2679999999999998</v>
      </c>
      <c r="DD45" s="109">
        <v>4.25</v>
      </c>
      <c r="DE45" s="109">
        <v>4.0590000000000002</v>
      </c>
      <c r="DF45" s="109">
        <v>3.8460000000000001</v>
      </c>
      <c r="DG45" s="109">
        <v>4.0389999999999997</v>
      </c>
      <c r="DH45" s="119">
        <v>3.4091089999999999</v>
      </c>
      <c r="DI45" s="119">
        <v>3.7869640000000002</v>
      </c>
      <c r="DJ45" s="119">
        <v>4.4925100000000002</v>
      </c>
      <c r="DK45" s="119">
        <v>3.8115399999999999</v>
      </c>
      <c r="DL45" s="119">
        <v>3.8757039999999998</v>
      </c>
      <c r="DM45" s="119">
        <v>4.425211</v>
      </c>
      <c r="DO45" s="23">
        <f t="shared" si="239"/>
        <v>0.31600000000000072</v>
      </c>
      <c r="DP45" s="23">
        <f t="shared" si="240"/>
        <v>9.8000000000000753E-2</v>
      </c>
      <c r="DQ45" s="23">
        <f t="shared" si="241"/>
        <v>0.46700000000000141</v>
      </c>
      <c r="DR45" s="23" t="str">
        <f t="shared" si="242"/>
        <v/>
      </c>
      <c r="DS45" s="23">
        <f t="shared" si="243"/>
        <v>0.16500000000000092</v>
      </c>
      <c r="DT45" s="23" t="str">
        <f t="shared" si="244"/>
        <v/>
      </c>
      <c r="DU45" s="23" t="str">
        <f t="shared" si="245"/>
        <v/>
      </c>
      <c r="DV45" s="23" t="str">
        <f t="shared" si="246"/>
        <v/>
      </c>
      <c r="DW45" s="23" t="str">
        <f t="shared" si="247"/>
        <v/>
      </c>
      <c r="DX45" s="23" t="str">
        <f t="shared" si="248"/>
        <v/>
      </c>
      <c r="DY45" s="23">
        <f t="shared" si="249"/>
        <v>0.23900000000000077</v>
      </c>
      <c r="DZ45" s="23">
        <f t="shared" si="250"/>
        <v>0.24400000000000066</v>
      </c>
      <c r="EA45" s="23">
        <f t="shared" si="251"/>
        <v>0.20400000000000063</v>
      </c>
      <c r="EB45" s="23">
        <f t="shared" si="252"/>
        <v>5.1000000000001044E-2</v>
      </c>
      <c r="EC45" s="23">
        <f t="shared" si="253"/>
        <v>0.10300000000000065</v>
      </c>
      <c r="ED45" s="23">
        <f t="shared" si="254"/>
        <v>-0.21499999999999897</v>
      </c>
      <c r="EE45" s="23">
        <f t="shared" si="255"/>
        <v>-5.5999999999999162E-2</v>
      </c>
      <c r="EF45" s="23">
        <f t="shared" si="256"/>
        <v>-0.71999999999999886</v>
      </c>
      <c r="EG45" s="23">
        <f t="shared" si="257"/>
        <v>-0.65799999999999903</v>
      </c>
      <c r="EH45" s="23">
        <f t="shared" si="258"/>
        <v>-0.60599999999999898</v>
      </c>
      <c r="EI45" s="23">
        <f t="shared" si="259"/>
        <v>-0.54599999999999893</v>
      </c>
      <c r="EJ45" s="23" t="str">
        <f t="shared" si="260"/>
        <v/>
      </c>
      <c r="EK45" s="23">
        <f t="shared" si="261"/>
        <v>-0.60199999999999898</v>
      </c>
      <c r="EL45" s="23">
        <f t="shared" si="262"/>
        <v>-0.58799999999999919</v>
      </c>
      <c r="EM45" s="23">
        <f t="shared" si="263"/>
        <v>-0.21699999999999875</v>
      </c>
      <c r="EN45" s="23">
        <f t="shared" si="264"/>
        <v>-0.15699999999999914</v>
      </c>
      <c r="EO45" s="23">
        <f t="shared" si="265"/>
        <v>-0.25299999999999923</v>
      </c>
      <c r="EP45" s="23">
        <f t="shared" si="266"/>
        <v>-2.0999999999999019E-2</v>
      </c>
      <c r="EQ45" s="23">
        <f t="shared" si="267"/>
        <v>-3.4999999999999254E-2</v>
      </c>
      <c r="ER45" s="23">
        <f t="shared" si="268"/>
        <v>-9.9999999999988987E-3</v>
      </c>
      <c r="ES45" s="23">
        <f t="shared" si="58"/>
        <v>-0.28599999999999914</v>
      </c>
      <c r="ET45" s="23">
        <f t="shared" si="59"/>
        <v>-0.29299999999999882</v>
      </c>
      <c r="EU45" s="23">
        <f t="shared" si="60"/>
        <v>-0.2209999999999992</v>
      </c>
      <c r="EV45" s="23">
        <f t="shared" si="61"/>
        <v>-0.4839999999999991</v>
      </c>
      <c r="EW45" s="23">
        <f t="shared" si="62"/>
        <v>-0.45299999999999896</v>
      </c>
      <c r="EX45" s="23">
        <f t="shared" si="63"/>
        <v>-7.9999999999991189E-3</v>
      </c>
      <c r="EY45" s="23">
        <f t="shared" si="64"/>
        <v>-0.16799999999999926</v>
      </c>
      <c r="EZ45" s="23">
        <f t="shared" si="65"/>
        <v>2.8000000000001357E-2</v>
      </c>
      <c r="FA45" s="23">
        <f t="shared" si="269"/>
        <v>-1.0999999999999233E-2</v>
      </c>
      <c r="FB45" s="23">
        <f t="shared" si="270"/>
        <v>7.2000000000000952E-2</v>
      </c>
      <c r="FC45" s="23">
        <f t="shared" si="271"/>
        <v>8.8817841970012523E-16</v>
      </c>
      <c r="FD45" s="23">
        <f t="shared" si="272"/>
        <v>3.700000000000081E-2</v>
      </c>
      <c r="FE45" s="23" t="str">
        <f t="shared" si="273"/>
        <v/>
      </c>
      <c r="FF45" s="23" t="str">
        <f t="shared" si="274"/>
        <v/>
      </c>
      <c r="FG45" s="23" t="str">
        <f t="shared" si="275"/>
        <v/>
      </c>
      <c r="FH45" s="23" t="str">
        <f t="shared" si="276"/>
        <v/>
      </c>
      <c r="FI45" s="23" t="str">
        <f t="shared" si="277"/>
        <v/>
      </c>
      <c r="FJ45" s="23" t="str">
        <f t="shared" si="278"/>
        <v/>
      </c>
      <c r="FK45" s="23" t="str">
        <f t="shared" si="279"/>
        <v/>
      </c>
      <c r="FL45" s="23" t="str">
        <f t="shared" si="280"/>
        <v/>
      </c>
      <c r="FM45" s="23" t="str">
        <f t="shared" si="281"/>
        <v/>
      </c>
      <c r="FN45" s="23">
        <f t="shared" si="282"/>
        <v>-0.29999999999999893</v>
      </c>
      <c r="FO45" s="23">
        <f t="shared" si="283"/>
        <v>-0.54099999999999904</v>
      </c>
      <c r="FP45" s="23">
        <f t="shared" si="284"/>
        <v>-0.31799999999999917</v>
      </c>
      <c r="FQ45" s="23">
        <f t="shared" si="82"/>
        <v>-0.91412599999999911</v>
      </c>
      <c r="FR45" s="23">
        <f t="shared" si="83"/>
        <v>-0.54175899999999899</v>
      </c>
      <c r="FS45" s="23">
        <f t="shared" si="84"/>
        <v>0.15314000000000139</v>
      </c>
      <c r="FT45" s="23">
        <f t="shared" si="85"/>
        <v>-0.52065899999999887</v>
      </c>
      <c r="FU45" s="23">
        <f t="shared" si="86"/>
        <v>-0.45567799999999892</v>
      </c>
      <c r="FV45" s="23">
        <f t="shared" si="87"/>
        <v>0.16510700000000078</v>
      </c>
      <c r="FW45" s="23">
        <f t="shared" si="88"/>
        <v>-0.56999999999999895</v>
      </c>
      <c r="FX45" s="23">
        <f t="shared" si="285"/>
        <v>-0.53299999999999903</v>
      </c>
      <c r="FY45" s="23">
        <f t="shared" si="286"/>
        <v>-0.49499999999999922</v>
      </c>
      <c r="FZ45" s="23">
        <f t="shared" si="287"/>
        <v>-0.44899999999999896</v>
      </c>
      <c r="GA45" s="23">
        <f t="shared" si="288"/>
        <v>-0.58099999999999907</v>
      </c>
      <c r="GB45" s="23">
        <f t="shared" si="289"/>
        <v>-0.50399999999999912</v>
      </c>
      <c r="GC45" s="23">
        <f t="shared" si="290"/>
        <v>-0.4839999999999991</v>
      </c>
      <c r="GD45" s="23">
        <f t="shared" si="291"/>
        <v>-0.14499999999999869</v>
      </c>
      <c r="GE45" s="23">
        <f t="shared" si="292"/>
        <v>-9.5999999999999197E-2</v>
      </c>
      <c r="GF45" s="23">
        <f t="shared" si="293"/>
        <v>-0.20199999999999907</v>
      </c>
      <c r="GG45" s="23">
        <f t="shared" si="294"/>
        <v>2.8000000000001357E-2</v>
      </c>
      <c r="GH45" s="23">
        <f t="shared" si="295"/>
        <v>1.4000000000001123E-2</v>
      </c>
      <c r="GI45" s="23">
        <f t="shared" si="296"/>
        <v>4.5000000000000817E-2</v>
      </c>
      <c r="GJ45" s="23">
        <f t="shared" si="297"/>
        <v>-0.20499999999999918</v>
      </c>
      <c r="GK45" s="23">
        <f t="shared" si="298"/>
        <v>-0.21399999999999864</v>
      </c>
      <c r="GL45" s="23">
        <f t="shared" si="299"/>
        <v>-0.15399999999999903</v>
      </c>
      <c r="GM45" s="23">
        <f t="shared" si="300"/>
        <v>-0.39599999999999902</v>
      </c>
      <c r="GN45" s="23">
        <f t="shared" si="301"/>
        <v>-0.37699999999999889</v>
      </c>
      <c r="GO45" s="23">
        <f t="shared" si="302"/>
        <v>0.11300000000000132</v>
      </c>
      <c r="GP45" s="23">
        <f t="shared" si="303"/>
        <v>-0.10599999999999898</v>
      </c>
      <c r="GQ45" s="23">
        <f t="shared" si="304"/>
        <v>7.9000000000000625E-2</v>
      </c>
      <c r="GR45" s="23">
        <f t="shared" si="305"/>
        <v>6.6000000000000725E-2</v>
      </c>
      <c r="GS45" s="23">
        <f t="shared" si="306"/>
        <v>0.16600000000000126</v>
      </c>
      <c r="GT45" s="23">
        <f t="shared" si="307"/>
        <v>0.10000000000000053</v>
      </c>
      <c r="GU45" s="23">
        <f t="shared" si="308"/>
        <v>9.4000000000001194E-2</v>
      </c>
      <c r="GV45" s="23">
        <f t="shared" si="309"/>
        <v>-0.22499999999999876</v>
      </c>
      <c r="GW45" s="23">
        <f t="shared" si="310"/>
        <v>-0.18299999999999894</v>
      </c>
      <c r="GX45" s="23">
        <f t="shared" si="311"/>
        <v>1.2000000000001343E-2</v>
      </c>
      <c r="GY45" s="23">
        <f t="shared" si="312"/>
        <v>0.14900000000000091</v>
      </c>
      <c r="GZ45" s="23">
        <f t="shared" si="313"/>
        <v>0.19700000000000095</v>
      </c>
      <c r="HA45" s="23">
        <f t="shared" si="314"/>
        <v>0.20300000000000118</v>
      </c>
      <c r="HB45" s="23">
        <f t="shared" si="315"/>
        <v>8.8000000000000966E-2</v>
      </c>
      <c r="HC45" s="23">
        <f t="shared" si="316"/>
        <v>-1.0999999999999233E-2</v>
      </c>
      <c r="HD45" s="23">
        <f t="shared" si="317"/>
        <v>-2.8999999999999027E-2</v>
      </c>
      <c r="HE45" s="23">
        <f t="shared" si="318"/>
        <v>-0.21999999999999886</v>
      </c>
      <c r="HF45" s="23">
        <f t="shared" si="319"/>
        <v>-0.43299999999999894</v>
      </c>
      <c r="HG45" s="23">
        <f t="shared" si="320"/>
        <v>-0.23999999999999932</v>
      </c>
      <c r="HH45" s="23">
        <f t="shared" si="125"/>
        <v>-0.86989099999999908</v>
      </c>
      <c r="HI45" s="23">
        <f t="shared" si="126"/>
        <v>-0.49203599999999881</v>
      </c>
      <c r="HJ45" s="23">
        <f t="shared" si="127"/>
        <v>0.2135100000000012</v>
      </c>
      <c r="HK45" s="23">
        <f t="shared" si="128"/>
        <v>-0.4674599999999991</v>
      </c>
      <c r="HL45" s="23">
        <f t="shared" si="129"/>
        <v>-0.40329599999999921</v>
      </c>
      <c r="HM45" s="23">
        <f t="shared" si="130"/>
        <v>0.14621100000000098</v>
      </c>
      <c r="HO45" s="23">
        <f t="shared" si="321"/>
        <v>0.31600000000000072</v>
      </c>
      <c r="HP45" s="23">
        <f t="shared" si="322"/>
        <v>9.8000000000000753E-2</v>
      </c>
      <c r="HQ45" s="23">
        <f t="shared" si="323"/>
        <v>0.46700000000000141</v>
      </c>
      <c r="HR45" s="23" t="str">
        <f t="shared" si="324"/>
        <v/>
      </c>
      <c r="HS45" s="23">
        <f t="shared" si="325"/>
        <v>0.16500000000000092</v>
      </c>
      <c r="HT45" s="23" t="str">
        <f t="shared" si="326"/>
        <v/>
      </c>
      <c r="HU45" s="23" t="str">
        <f t="shared" si="327"/>
        <v/>
      </c>
      <c r="HV45" s="23" t="str">
        <f t="shared" si="328"/>
        <v/>
      </c>
      <c r="HW45" s="23" t="str">
        <f t="shared" si="329"/>
        <v/>
      </c>
      <c r="HX45" s="23" t="str">
        <f t="shared" si="330"/>
        <v/>
      </c>
      <c r="HY45" s="23">
        <f t="shared" si="331"/>
        <v>0.23900000000000077</v>
      </c>
      <c r="HZ45" s="23">
        <f t="shared" si="332"/>
        <v>0.24400000000000066</v>
      </c>
      <c r="IA45" s="23">
        <f t="shared" si="333"/>
        <v>0.20400000000000063</v>
      </c>
      <c r="IB45" s="23">
        <f t="shared" si="334"/>
        <v>5.1000000000001044E-2</v>
      </c>
      <c r="IC45" s="23">
        <f t="shared" si="335"/>
        <v>0.10300000000000065</v>
      </c>
      <c r="ID45" s="23">
        <f t="shared" si="336"/>
        <v>0.21499999999999897</v>
      </c>
      <c r="IE45" s="23">
        <f t="shared" si="337"/>
        <v>5.5999999999999162E-2</v>
      </c>
      <c r="IF45" s="23">
        <f t="shared" si="338"/>
        <v>0.71999999999999886</v>
      </c>
      <c r="IG45" s="23">
        <f t="shared" si="339"/>
        <v>0.65799999999999903</v>
      </c>
      <c r="IH45" s="23">
        <f t="shared" si="340"/>
        <v>0.60599999999999898</v>
      </c>
      <c r="II45" s="23">
        <f t="shared" si="341"/>
        <v>0.54599999999999893</v>
      </c>
      <c r="IJ45" s="23" t="str">
        <f t="shared" si="342"/>
        <v/>
      </c>
      <c r="IK45" s="23">
        <f t="shared" si="343"/>
        <v>0.60199999999999898</v>
      </c>
      <c r="IL45" s="23">
        <f t="shared" si="344"/>
        <v>0.58799999999999919</v>
      </c>
      <c r="IM45" s="23">
        <f t="shared" si="345"/>
        <v>0.21699999999999875</v>
      </c>
      <c r="IN45" s="23">
        <f t="shared" si="346"/>
        <v>0.15699999999999914</v>
      </c>
      <c r="IO45" s="23">
        <f t="shared" si="347"/>
        <v>0.25299999999999923</v>
      </c>
      <c r="IP45" s="23">
        <f t="shared" si="348"/>
        <v>2.0999999999999019E-2</v>
      </c>
      <c r="IQ45" s="23">
        <f t="shared" si="349"/>
        <v>3.4999999999999254E-2</v>
      </c>
      <c r="IR45" s="23">
        <f t="shared" si="350"/>
        <v>9.9999999999988987E-3</v>
      </c>
      <c r="IS45" s="23">
        <f t="shared" si="351"/>
        <v>0.28599999999999914</v>
      </c>
      <c r="IT45" s="23">
        <f t="shared" si="352"/>
        <v>0.29299999999999882</v>
      </c>
      <c r="IU45" s="23">
        <f t="shared" si="353"/>
        <v>0.2209999999999992</v>
      </c>
      <c r="IV45" s="23">
        <f t="shared" si="354"/>
        <v>0.4839999999999991</v>
      </c>
      <c r="IW45" s="23">
        <f t="shared" si="355"/>
        <v>0.45299999999999896</v>
      </c>
      <c r="IX45" s="23">
        <f t="shared" si="356"/>
        <v>7.9999999999991189E-3</v>
      </c>
      <c r="IY45" s="23">
        <f t="shared" si="357"/>
        <v>0.16799999999999926</v>
      </c>
      <c r="IZ45" s="23">
        <f t="shared" si="358"/>
        <v>2.8000000000001357E-2</v>
      </c>
      <c r="JA45" s="23">
        <f t="shared" si="359"/>
        <v>1.0999999999999233E-2</v>
      </c>
      <c r="JB45" s="23">
        <f t="shared" si="360"/>
        <v>7.2000000000000952E-2</v>
      </c>
      <c r="JC45" s="23">
        <f t="shared" si="361"/>
        <v>8.8817841970012523E-16</v>
      </c>
      <c r="JD45" s="23">
        <f t="shared" si="362"/>
        <v>3.700000000000081E-2</v>
      </c>
      <c r="JE45" s="23" t="str">
        <f t="shared" si="363"/>
        <v/>
      </c>
      <c r="JF45" s="23" t="str">
        <f t="shared" si="364"/>
        <v/>
      </c>
      <c r="JG45" s="23" t="str">
        <f t="shared" si="365"/>
        <v/>
      </c>
      <c r="JH45" s="23" t="str">
        <f t="shared" si="366"/>
        <v/>
      </c>
      <c r="JI45" s="23" t="str">
        <f t="shared" si="367"/>
        <v/>
      </c>
      <c r="JJ45" s="23" t="str">
        <f t="shared" si="368"/>
        <v/>
      </c>
      <c r="JK45" s="23" t="str">
        <f t="shared" si="369"/>
        <v/>
      </c>
      <c r="JL45" s="23" t="str">
        <f t="shared" si="370"/>
        <v/>
      </c>
      <c r="JM45" s="23" t="str">
        <f t="shared" si="371"/>
        <v/>
      </c>
      <c r="JN45" s="23">
        <f t="shared" si="372"/>
        <v>0.29999999999999893</v>
      </c>
      <c r="JO45" s="23">
        <f t="shared" si="373"/>
        <v>0.54099999999999904</v>
      </c>
      <c r="JP45" s="23">
        <f t="shared" si="374"/>
        <v>0.31799999999999917</v>
      </c>
      <c r="JQ45" s="23">
        <f t="shared" si="185"/>
        <v>0.91412599999999911</v>
      </c>
      <c r="JR45" s="23">
        <f t="shared" si="186"/>
        <v>0.54175899999999899</v>
      </c>
      <c r="JS45" s="23">
        <f t="shared" si="187"/>
        <v>0.15314000000000139</v>
      </c>
      <c r="JT45" s="23">
        <f t="shared" si="188"/>
        <v>0.52065899999999887</v>
      </c>
      <c r="JU45" s="23">
        <f t="shared" si="189"/>
        <v>0.45567799999999892</v>
      </c>
      <c r="JV45" s="23">
        <f t="shared" si="190"/>
        <v>0.16510700000000078</v>
      </c>
      <c r="JW45" s="23">
        <f t="shared" si="375"/>
        <v>0.56999999999999895</v>
      </c>
      <c r="JX45" s="23">
        <f t="shared" si="376"/>
        <v>0.53299999999999903</v>
      </c>
      <c r="JY45" s="23">
        <f t="shared" si="377"/>
        <v>0.49499999999999922</v>
      </c>
      <c r="JZ45" s="23">
        <f t="shared" si="378"/>
        <v>0.44899999999999896</v>
      </c>
      <c r="KA45" s="23">
        <f t="shared" si="379"/>
        <v>0.58099999999999907</v>
      </c>
      <c r="KB45" s="23">
        <f t="shared" si="380"/>
        <v>0.50399999999999912</v>
      </c>
      <c r="KC45" s="23">
        <f t="shared" si="381"/>
        <v>0.4839999999999991</v>
      </c>
      <c r="KD45" s="23">
        <f t="shared" si="382"/>
        <v>0.14499999999999869</v>
      </c>
      <c r="KE45" s="23">
        <f t="shared" si="383"/>
        <v>9.5999999999999197E-2</v>
      </c>
      <c r="KF45" s="23">
        <f t="shared" si="384"/>
        <v>0.20199999999999907</v>
      </c>
      <c r="KG45" s="23">
        <f t="shared" si="385"/>
        <v>2.8000000000001357E-2</v>
      </c>
      <c r="KH45" s="23">
        <f t="shared" si="386"/>
        <v>1.4000000000001123E-2</v>
      </c>
      <c r="KI45" s="23">
        <f t="shared" si="387"/>
        <v>4.5000000000000817E-2</v>
      </c>
      <c r="KJ45" s="23">
        <f t="shared" si="388"/>
        <v>0.20499999999999918</v>
      </c>
      <c r="KK45" s="23">
        <f t="shared" si="389"/>
        <v>0.21399999999999864</v>
      </c>
      <c r="KL45" s="23">
        <f t="shared" si="390"/>
        <v>0.15399999999999903</v>
      </c>
      <c r="KM45" s="23">
        <f t="shared" si="391"/>
        <v>0.39599999999999902</v>
      </c>
      <c r="KN45" s="23">
        <f t="shared" si="392"/>
        <v>0.37699999999999889</v>
      </c>
      <c r="KO45" s="23">
        <f t="shared" si="393"/>
        <v>0.11300000000000132</v>
      </c>
      <c r="KP45" s="23">
        <f t="shared" si="394"/>
        <v>0.10599999999999898</v>
      </c>
      <c r="KQ45" s="23">
        <f t="shared" si="211"/>
        <v>7.9000000000000625E-2</v>
      </c>
      <c r="KR45" s="23">
        <f t="shared" si="212"/>
        <v>6.6000000000000725E-2</v>
      </c>
      <c r="KS45" s="23">
        <f t="shared" si="213"/>
        <v>0.16600000000000126</v>
      </c>
      <c r="KT45" s="23">
        <f t="shared" si="214"/>
        <v>0.10000000000000053</v>
      </c>
      <c r="KU45" s="23">
        <f t="shared" si="215"/>
        <v>9.4000000000001194E-2</v>
      </c>
      <c r="KV45" s="23">
        <f t="shared" si="216"/>
        <v>0.22499999999999876</v>
      </c>
      <c r="KW45" s="23">
        <f t="shared" si="395"/>
        <v>0.18299999999999894</v>
      </c>
      <c r="KX45" s="23">
        <f t="shared" si="218"/>
        <v>1.2000000000001343E-2</v>
      </c>
      <c r="KY45" s="23">
        <f t="shared" si="219"/>
        <v>0.14900000000000091</v>
      </c>
      <c r="KZ45" s="23">
        <f t="shared" si="220"/>
        <v>0.19700000000000095</v>
      </c>
      <c r="LA45" s="23">
        <f t="shared" si="221"/>
        <v>0.20300000000000118</v>
      </c>
      <c r="LB45" s="23">
        <f t="shared" si="222"/>
        <v>8.8000000000000966E-2</v>
      </c>
      <c r="LC45" s="23">
        <f t="shared" si="223"/>
        <v>1.0999999999999233E-2</v>
      </c>
      <c r="LD45" s="23">
        <f t="shared" si="396"/>
        <v>2.8999999999999027E-2</v>
      </c>
      <c r="LE45" s="23">
        <f t="shared" si="225"/>
        <v>0.21999999999999886</v>
      </c>
      <c r="LF45" s="23">
        <f t="shared" si="397"/>
        <v>0.43299999999999894</v>
      </c>
      <c r="LG45" s="23">
        <f t="shared" si="227"/>
        <v>0.23999999999999932</v>
      </c>
      <c r="LH45" s="23">
        <f t="shared" si="228"/>
        <v>0.86989099999999908</v>
      </c>
      <c r="LI45" s="23">
        <f t="shared" si="229"/>
        <v>0.49203599999999881</v>
      </c>
      <c r="LJ45" s="23">
        <f t="shared" si="230"/>
        <v>0.2135100000000012</v>
      </c>
      <c r="LK45" s="23">
        <f t="shared" si="231"/>
        <v>0.4674599999999991</v>
      </c>
      <c r="LL45" s="23">
        <f t="shared" si="232"/>
        <v>0.40329599999999921</v>
      </c>
      <c r="LM45" s="23">
        <f t="shared" si="232"/>
        <v>0.14621100000000098</v>
      </c>
    </row>
    <row r="46" spans="1:325">
      <c r="A46" s="1">
        <f t="shared" si="237"/>
        <v>44</v>
      </c>
      <c r="B46" s="2" t="s">
        <v>448</v>
      </c>
      <c r="C46" s="4">
        <v>10</v>
      </c>
      <c r="D46" s="4">
        <f t="shared" si="233"/>
        <v>1016</v>
      </c>
      <c r="E46" s="4" t="s">
        <v>316</v>
      </c>
      <c r="F46" s="4">
        <v>1</v>
      </c>
      <c r="G46" s="4" t="s">
        <v>13</v>
      </c>
      <c r="H46" s="4" t="s">
        <v>19</v>
      </c>
      <c r="I46" s="4"/>
      <c r="J46" s="5">
        <v>86.1</v>
      </c>
      <c r="K46" s="67">
        <v>0.36699999999999999</v>
      </c>
      <c r="L46" s="103">
        <v>3.931</v>
      </c>
      <c r="M46" s="7" t="s">
        <v>130</v>
      </c>
      <c r="N46" s="3" t="s">
        <v>227</v>
      </c>
      <c r="O46" s="6">
        <v>3.6779999999999999</v>
      </c>
      <c r="P46" s="6">
        <v>3.8439999999999999</v>
      </c>
      <c r="Q46" s="6">
        <v>4.3579999999999997</v>
      </c>
      <c r="R46" s="64"/>
      <c r="S46" s="6">
        <v>4.1689999999999996</v>
      </c>
      <c r="T46" s="6">
        <v>4.0039999999999996</v>
      </c>
      <c r="U46" s="6">
        <v>3.9980000000000002</v>
      </c>
      <c r="V46" s="6">
        <v>4.0140000000000002</v>
      </c>
      <c r="W46" s="6">
        <v>3.9369999999999998</v>
      </c>
      <c r="X46" s="64"/>
      <c r="Y46" s="6">
        <v>4.0069999999999997</v>
      </c>
      <c r="Z46" s="6">
        <v>4.1459999999999999</v>
      </c>
      <c r="AA46" s="6">
        <v>4.0449999999999999</v>
      </c>
      <c r="AB46" s="6">
        <v>3.746</v>
      </c>
      <c r="AC46" s="6">
        <v>3.637</v>
      </c>
      <c r="AD46" s="6">
        <v>4.0010000000000003</v>
      </c>
      <c r="AE46" s="78">
        <f>0.5*(AC46+AD46)</f>
        <v>3.819</v>
      </c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O46" s="23">
        <f t="shared" ref="DO46:DO62" si="398">IF((O46&lt;&gt;"")*AND($L46&lt;&gt;""),O46-$L46,"")</f>
        <v>-0.25300000000000011</v>
      </c>
      <c r="DP46" s="23">
        <f t="shared" ref="DP46:DP62" si="399">IF((P46&lt;&gt;"")*AND($L46&lt;&gt;""),P46-$L46,"")</f>
        <v>-8.7000000000000188E-2</v>
      </c>
      <c r="DQ46" s="23">
        <f t="shared" ref="DQ46:DQ62" si="400">IF((Q46&lt;&gt;"")*AND($L46&lt;&gt;""),Q46-$L46,"")</f>
        <v>0.4269999999999996</v>
      </c>
      <c r="DR46" s="23" t="str">
        <f t="shared" ref="DR46:DR62" si="401">IF((R46&lt;&gt;"")*AND($L46&lt;&gt;""),R46-$L46,"")</f>
        <v/>
      </c>
      <c r="DS46" s="23">
        <f t="shared" ref="DS46:DS62" si="402">IF((S46&lt;&gt;"")*AND($L46&lt;&gt;""),S46-$L46,"")</f>
        <v>0.23799999999999955</v>
      </c>
      <c r="DT46" s="23">
        <f t="shared" ref="DT46:DT62" si="403">IF((T46&lt;&gt;"")*AND($L46&lt;&gt;""),T46-$L46,"")</f>
        <v>7.299999999999951E-2</v>
      </c>
      <c r="DU46" s="23">
        <f t="shared" ref="DU46:DU62" si="404">IF((U46&lt;&gt;"")*AND($L46&lt;&gt;""),U46-$L46,"")</f>
        <v>6.7000000000000171E-2</v>
      </c>
      <c r="DV46" s="23">
        <f t="shared" ref="DV46:DV62" si="405">IF((V46&lt;&gt;"")*AND($L46&lt;&gt;""),V46-$L46,"")</f>
        <v>8.3000000000000185E-2</v>
      </c>
      <c r="DW46" s="23">
        <f t="shared" ref="DW46:DW62" si="406">IF((W46&lt;&gt;"")*AND($L46&lt;&gt;""),W46-$L46,"")</f>
        <v>5.9999999999997833E-3</v>
      </c>
      <c r="DX46" s="23" t="str">
        <f t="shared" ref="DX46:DX62" si="407">IF((X46&lt;&gt;"")*AND($L46&lt;&gt;""),X46-$L46,"")</f>
        <v/>
      </c>
      <c r="DY46" s="23">
        <f t="shared" ref="DY46:DY62" si="408">IF((Y46&lt;&gt;"")*AND($L46&lt;&gt;""),Y46-$L46,"")</f>
        <v>7.5999999999999623E-2</v>
      </c>
      <c r="DZ46" s="23">
        <f t="shared" ref="DZ46:DZ62" si="409">IF((Z46&lt;&gt;"")*AND($L46&lt;&gt;""),Z46-$L46,"")</f>
        <v>0.21499999999999986</v>
      </c>
      <c r="EA46" s="23">
        <f t="shared" ref="EA46:EA62" si="410">IF((AA46&lt;&gt;"")*AND($L46&lt;&gt;""),AA46-$L46,"")</f>
        <v>0.11399999999999988</v>
      </c>
      <c r="EB46" s="23">
        <f t="shared" ref="EB46:EB62" si="411">IF((AB46&lt;&gt;"")*AND($L46&lt;&gt;""),AB46-$L46,"")</f>
        <v>-0.18500000000000005</v>
      </c>
      <c r="EC46" s="23">
        <f t="shared" ref="EC46:EC62" si="412">IF((AC46&lt;&gt;"")*AND($L46&lt;&gt;""),AC46-$L46,"")</f>
        <v>-0.29400000000000004</v>
      </c>
      <c r="ED46" s="23">
        <f t="shared" ref="ED46:ED62" si="413">IF((AD46&lt;&gt;"")*AND($L46&lt;&gt;""),AD46-$L46,"")</f>
        <v>7.0000000000000284E-2</v>
      </c>
      <c r="EE46" s="23">
        <f t="shared" ref="EE46:EE62" si="414">IF((AE46&lt;&gt;"")*AND($L46&lt;&gt;""),AE46-$L46,"")</f>
        <v>-0.1120000000000001</v>
      </c>
      <c r="EF46" s="23" t="str">
        <f t="shared" ref="EF46:EF62" si="415">IF((AF46&lt;&gt;"")*AND($L46&lt;&gt;""),AF46-$L46,"")</f>
        <v/>
      </c>
      <c r="EG46" s="23" t="str">
        <f t="shared" ref="EG46:EG62" si="416">IF((AG46&lt;&gt;"")*AND($L46&lt;&gt;""),AG46-$L46,"")</f>
        <v/>
      </c>
      <c r="EH46" s="23" t="str">
        <f t="shared" ref="EH46:EH62" si="417">IF((AH46&lt;&gt;"")*AND($L46&lt;&gt;""),AH46-$L46,"")</f>
        <v/>
      </c>
      <c r="EI46" s="23" t="str">
        <f t="shared" ref="EI46:EI62" si="418">IF((AI46&lt;&gt;"")*AND($L46&lt;&gt;""),AI46-$L46,"")</f>
        <v/>
      </c>
      <c r="EJ46" s="23" t="str">
        <f t="shared" ref="EJ46:EJ62" si="419">IF((AJ46&lt;&gt;"")*AND($L46&lt;&gt;""),AJ46-$L46,"")</f>
        <v/>
      </c>
      <c r="EK46" s="23" t="str">
        <f t="shared" ref="EK46:EK62" si="420">IF((AK46&lt;&gt;"")*AND($L46&lt;&gt;""),AK46-$L46,"")</f>
        <v/>
      </c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O46" s="23"/>
      <c r="HP46" s="23"/>
      <c r="HQ46" s="23"/>
      <c r="HR46" s="23"/>
      <c r="HS46" s="23">
        <f t="shared" ref="HS46:HS63" si="421">IF(DS46&lt;&gt;"",ABS(DS46),"")</f>
        <v>0.23799999999999955</v>
      </c>
      <c r="HT46" s="23">
        <f t="shared" ref="HT46:HT63" si="422">IF(DT46&lt;&gt;"",ABS(DT46),"")</f>
        <v>7.299999999999951E-2</v>
      </c>
      <c r="HU46" s="23">
        <f t="shared" ref="HU46:HU63" si="423">IF(DU46&lt;&gt;"",ABS(DU46),"")</f>
        <v>6.7000000000000171E-2</v>
      </c>
      <c r="HV46" s="23">
        <f t="shared" ref="HV46:HV63" si="424">IF(DV46&lt;&gt;"",ABS(DV46),"")</f>
        <v>8.3000000000000185E-2</v>
      </c>
      <c r="HW46" s="23">
        <f t="shared" ref="HW46:HW63" si="425">IF(DW46&lt;&gt;"",ABS(DW46),"")</f>
        <v>5.9999999999997833E-3</v>
      </c>
      <c r="HX46" s="23" t="str">
        <f t="shared" ref="HX46:HX63" si="426">IF(DX46&lt;&gt;"",ABS(DX46),"")</f>
        <v/>
      </c>
      <c r="HY46" s="23">
        <f t="shared" ref="HY46:HY63" si="427">IF(DY46&lt;&gt;"",ABS(DY46),"")</f>
        <v>7.5999999999999623E-2</v>
      </c>
      <c r="HZ46" s="23">
        <f t="shared" ref="HZ46:HZ63" si="428">IF(DZ46&lt;&gt;"",ABS(DZ46),"")</f>
        <v>0.21499999999999986</v>
      </c>
      <c r="IA46" s="23">
        <f t="shared" ref="IA46:IA63" si="429">IF(EA46&lt;&gt;"",ABS(EA46),"")</f>
        <v>0.11399999999999988</v>
      </c>
      <c r="IB46" s="23">
        <f t="shared" ref="IB46:IB63" si="430">IF(EB46&lt;&gt;"",ABS(EB46),"")</f>
        <v>0.18500000000000005</v>
      </c>
      <c r="IC46" s="23">
        <f t="shared" ref="IC46:IC63" si="431">IF(EC46&lt;&gt;"",ABS(EC46),"")</f>
        <v>0.29400000000000004</v>
      </c>
      <c r="ID46" s="23">
        <f t="shared" ref="ID46:ID63" si="432">IF(ED46&lt;&gt;"",ABS(ED46),"")</f>
        <v>7.0000000000000284E-2</v>
      </c>
      <c r="IE46" s="23">
        <f t="shared" ref="IE46:IE63" si="433">IF(EE46&lt;&gt;"",ABS(EE46),"")</f>
        <v>0.1120000000000001</v>
      </c>
      <c r="IF46" s="23" t="str">
        <f t="shared" ref="IF46:IF63" si="434">IF(EF46&lt;&gt;"",ABS(EF46),"")</f>
        <v/>
      </c>
      <c r="IG46" s="23" t="str">
        <f t="shared" ref="IG46:IG63" si="435">IF(EG46&lt;&gt;"",ABS(EG46),"")</f>
        <v/>
      </c>
      <c r="IH46" s="23" t="str">
        <f t="shared" ref="IH46:IH63" si="436">IF(EH46&lt;&gt;"",ABS(EH46),"")</f>
        <v/>
      </c>
      <c r="II46" s="23" t="str">
        <f t="shared" ref="II46:II63" si="437">IF(EI46&lt;&gt;"",ABS(EI46),"")</f>
        <v/>
      </c>
      <c r="IJ46" s="23" t="str">
        <f t="shared" ref="IJ46:IJ63" si="438">IF(EJ46&lt;&gt;"",ABS(EJ46),"")</f>
        <v/>
      </c>
      <c r="IK46" s="23" t="str">
        <f t="shared" ref="IK46:IK63" si="439">IF(EK46&lt;&gt;"",ABS(EK46),"")</f>
        <v/>
      </c>
      <c r="IL46" s="23" t="str">
        <f t="shared" ref="IL46:IL63" si="440">IF(EL46&lt;&gt;"",ABS(EL46),"")</f>
        <v/>
      </c>
      <c r="IM46" s="23" t="str">
        <f t="shared" ref="IM46:IM63" si="441">IF(EM46&lt;&gt;"",ABS(EM46),"")</f>
        <v/>
      </c>
      <c r="IN46" s="23" t="str">
        <f t="shared" ref="IN46:IN63" si="442">IF(EN46&lt;&gt;"",ABS(EN46),"")</f>
        <v/>
      </c>
      <c r="IO46" s="23"/>
      <c r="IP46" s="23"/>
      <c r="IQ46" s="23"/>
      <c r="IR46" s="23"/>
      <c r="IS46" s="23"/>
      <c r="IT46" s="23"/>
      <c r="IU46" s="23"/>
      <c r="IV46" s="23"/>
      <c r="IW46" s="23"/>
      <c r="IX46" s="23"/>
      <c r="IY46" s="23"/>
      <c r="IZ46" s="23"/>
      <c r="JA46" s="23"/>
      <c r="JB46" s="23"/>
      <c r="JC46" s="23"/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23"/>
      <c r="JO46" s="23"/>
      <c r="JP46" s="23"/>
      <c r="JQ46" s="23"/>
      <c r="JR46" s="23"/>
      <c r="JS46" s="23"/>
      <c r="JT46" s="23"/>
      <c r="JU46" s="23"/>
      <c r="JV46" s="23"/>
      <c r="JW46" s="23"/>
      <c r="JX46" s="23"/>
      <c r="JY46" s="23"/>
      <c r="JZ46" s="23"/>
      <c r="KA46" s="23"/>
      <c r="KB46" s="23"/>
      <c r="KC46" s="23"/>
      <c r="KD46" s="23"/>
      <c r="KE46" s="23"/>
      <c r="KF46" s="23"/>
      <c r="KG46" s="23"/>
      <c r="KH46" s="23"/>
      <c r="KI46" s="23"/>
      <c r="KJ46" s="23"/>
      <c r="KK46" s="23"/>
      <c r="KL46" s="23"/>
      <c r="KM46" s="23"/>
      <c r="KN46" s="23"/>
      <c r="KO46" s="23"/>
      <c r="KP46" s="23"/>
      <c r="KQ46" s="23"/>
      <c r="KR46" s="23"/>
      <c r="KS46" s="23"/>
      <c r="KT46" s="23"/>
      <c r="KU46" s="23"/>
      <c r="KV46" s="23"/>
      <c r="KW46" s="23"/>
      <c r="KX46" s="23"/>
      <c r="KY46" s="23"/>
      <c r="KZ46" s="23"/>
      <c r="LA46" s="23"/>
      <c r="LB46" s="23"/>
      <c r="LC46" s="23"/>
      <c r="LD46" s="23"/>
      <c r="LE46" s="23"/>
      <c r="LF46" s="23"/>
      <c r="LG46" s="23"/>
      <c r="LH46" s="23"/>
      <c r="LI46" s="23"/>
      <c r="LJ46" s="23"/>
      <c r="LK46" s="23"/>
      <c r="LL46" s="23"/>
      <c r="LM46" s="23"/>
    </row>
    <row r="47" spans="1:325">
      <c r="A47" s="1">
        <f t="shared" si="237"/>
        <v>45</v>
      </c>
      <c r="B47" s="2"/>
      <c r="C47" s="4">
        <v>10</v>
      </c>
      <c r="D47" s="4">
        <f t="shared" si="233"/>
        <v>1016</v>
      </c>
      <c r="E47" s="4" t="s">
        <v>315</v>
      </c>
      <c r="F47" s="4">
        <v>1</v>
      </c>
      <c r="G47" s="4" t="s">
        <v>13</v>
      </c>
      <c r="H47" s="4"/>
      <c r="I47" s="4"/>
      <c r="J47" s="5">
        <v>86.7</v>
      </c>
      <c r="K47" s="67">
        <v>0</v>
      </c>
      <c r="L47" s="103">
        <v>4.3860000000000001</v>
      </c>
      <c r="M47" s="7" t="s">
        <v>130</v>
      </c>
      <c r="N47" s="3" t="s">
        <v>227</v>
      </c>
      <c r="O47" s="6">
        <v>4.6310000000000002</v>
      </c>
      <c r="P47" s="6">
        <v>4.32</v>
      </c>
      <c r="Q47" s="6">
        <v>4.8879999999999999</v>
      </c>
      <c r="R47" s="64"/>
      <c r="S47" s="6">
        <v>4.7030000000000003</v>
      </c>
      <c r="T47" s="6">
        <v>4.5140000000000002</v>
      </c>
      <c r="U47" s="6">
        <v>4.4980000000000002</v>
      </c>
      <c r="V47" s="6">
        <v>4.4640000000000004</v>
      </c>
      <c r="W47" s="6">
        <v>4.3449999999999998</v>
      </c>
      <c r="X47" s="64"/>
      <c r="Y47" s="6">
        <v>4.67</v>
      </c>
      <c r="Z47" s="6">
        <v>4.7839999999999998</v>
      </c>
      <c r="AA47" s="6">
        <v>4.6479999999999997</v>
      </c>
      <c r="AB47" s="6">
        <v>4.4119999999999999</v>
      </c>
      <c r="AC47" s="6">
        <v>4.1619999999999999</v>
      </c>
      <c r="AD47" s="6">
        <v>4.375</v>
      </c>
      <c r="AE47" s="78">
        <f t="shared" ref="AE47:AE62" si="443">0.5*(AC47+AD47)</f>
        <v>4.2684999999999995</v>
      </c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O47" s="23">
        <f t="shared" si="398"/>
        <v>0.24500000000000011</v>
      </c>
      <c r="DP47" s="23">
        <f t="shared" si="399"/>
        <v>-6.5999999999999837E-2</v>
      </c>
      <c r="DQ47" s="23">
        <f t="shared" si="400"/>
        <v>0.50199999999999978</v>
      </c>
      <c r="DR47" s="23" t="str">
        <f t="shared" si="401"/>
        <v/>
      </c>
      <c r="DS47" s="23">
        <f t="shared" si="402"/>
        <v>0.31700000000000017</v>
      </c>
      <c r="DT47" s="23">
        <f t="shared" si="403"/>
        <v>0.12800000000000011</v>
      </c>
      <c r="DU47" s="23">
        <f t="shared" si="404"/>
        <v>0.1120000000000001</v>
      </c>
      <c r="DV47" s="23">
        <f t="shared" si="405"/>
        <v>7.8000000000000291E-2</v>
      </c>
      <c r="DW47" s="23">
        <f t="shared" si="406"/>
        <v>-4.1000000000000369E-2</v>
      </c>
      <c r="DX47" s="23" t="str">
        <f t="shared" si="407"/>
        <v/>
      </c>
      <c r="DY47" s="23">
        <f t="shared" si="408"/>
        <v>0.28399999999999981</v>
      </c>
      <c r="DZ47" s="23">
        <f t="shared" si="409"/>
        <v>0.39799999999999969</v>
      </c>
      <c r="EA47" s="23">
        <f t="shared" si="410"/>
        <v>0.26199999999999957</v>
      </c>
      <c r="EB47" s="23">
        <f t="shared" si="411"/>
        <v>2.5999999999999801E-2</v>
      </c>
      <c r="EC47" s="23">
        <f t="shared" si="412"/>
        <v>-0.2240000000000002</v>
      </c>
      <c r="ED47" s="23">
        <f t="shared" si="413"/>
        <v>-1.1000000000000121E-2</v>
      </c>
      <c r="EE47" s="23">
        <f t="shared" si="414"/>
        <v>-0.1175000000000006</v>
      </c>
      <c r="EF47" s="23" t="str">
        <f t="shared" si="415"/>
        <v/>
      </c>
      <c r="EG47" s="23" t="str">
        <f t="shared" si="416"/>
        <v/>
      </c>
      <c r="EH47" s="23" t="str">
        <f t="shared" si="417"/>
        <v/>
      </c>
      <c r="EI47" s="23" t="str">
        <f t="shared" si="418"/>
        <v/>
      </c>
      <c r="EJ47" s="23" t="str">
        <f t="shared" si="419"/>
        <v/>
      </c>
      <c r="EK47" s="23" t="str">
        <f t="shared" si="420"/>
        <v/>
      </c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23"/>
      <c r="FM47" s="23"/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/>
      <c r="GA47" s="23"/>
      <c r="GB47" s="23"/>
      <c r="GC47" s="23"/>
      <c r="GD47" s="23"/>
      <c r="GE47" s="23"/>
      <c r="GF47" s="23"/>
      <c r="GG47" s="23"/>
      <c r="GH47" s="23"/>
      <c r="GI47" s="23"/>
      <c r="GJ47" s="23"/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  <c r="HE47" s="23"/>
      <c r="HF47" s="23"/>
      <c r="HG47" s="23"/>
      <c r="HH47" s="23"/>
      <c r="HI47" s="23"/>
      <c r="HJ47" s="23"/>
      <c r="HK47" s="23"/>
      <c r="HL47" s="23"/>
      <c r="HM47" s="23"/>
      <c r="HO47" s="23"/>
      <c r="HP47" s="23"/>
      <c r="HQ47" s="23"/>
      <c r="HR47" s="23"/>
      <c r="HS47" s="23">
        <f t="shared" si="421"/>
        <v>0.31700000000000017</v>
      </c>
      <c r="HT47" s="23">
        <f t="shared" si="422"/>
        <v>0.12800000000000011</v>
      </c>
      <c r="HU47" s="23">
        <f t="shared" si="423"/>
        <v>0.1120000000000001</v>
      </c>
      <c r="HV47" s="23">
        <f t="shared" si="424"/>
        <v>7.8000000000000291E-2</v>
      </c>
      <c r="HW47" s="23">
        <f t="shared" si="425"/>
        <v>4.1000000000000369E-2</v>
      </c>
      <c r="HX47" s="23" t="str">
        <f t="shared" si="426"/>
        <v/>
      </c>
      <c r="HY47" s="23">
        <f t="shared" si="427"/>
        <v>0.28399999999999981</v>
      </c>
      <c r="HZ47" s="23">
        <f t="shared" si="428"/>
        <v>0.39799999999999969</v>
      </c>
      <c r="IA47" s="23">
        <f t="shared" si="429"/>
        <v>0.26199999999999957</v>
      </c>
      <c r="IB47" s="23">
        <f t="shared" si="430"/>
        <v>2.5999999999999801E-2</v>
      </c>
      <c r="IC47" s="23">
        <f t="shared" si="431"/>
        <v>0.2240000000000002</v>
      </c>
      <c r="ID47" s="23">
        <f t="shared" si="432"/>
        <v>1.1000000000000121E-2</v>
      </c>
      <c r="IE47" s="23">
        <f t="shared" si="433"/>
        <v>0.1175000000000006</v>
      </c>
      <c r="IF47" s="23" t="str">
        <f t="shared" si="434"/>
        <v/>
      </c>
      <c r="IG47" s="23" t="str">
        <f t="shared" si="435"/>
        <v/>
      </c>
      <c r="IH47" s="23" t="str">
        <f t="shared" si="436"/>
        <v/>
      </c>
      <c r="II47" s="23" t="str">
        <f t="shared" si="437"/>
        <v/>
      </c>
      <c r="IJ47" s="23" t="str">
        <f t="shared" si="438"/>
        <v/>
      </c>
      <c r="IK47" s="23" t="str">
        <f t="shared" si="439"/>
        <v/>
      </c>
      <c r="IL47" s="23" t="str">
        <f t="shared" si="440"/>
        <v/>
      </c>
      <c r="IM47" s="23" t="str">
        <f t="shared" si="441"/>
        <v/>
      </c>
      <c r="IN47" s="23" t="str">
        <f t="shared" si="442"/>
        <v/>
      </c>
      <c r="IO47" s="23"/>
      <c r="IP47" s="23"/>
      <c r="IQ47" s="23"/>
      <c r="IR47" s="23"/>
      <c r="IS47" s="23"/>
      <c r="IT47" s="23"/>
      <c r="IU47" s="23"/>
      <c r="IV47" s="23"/>
      <c r="IW47" s="23"/>
      <c r="IX47" s="23"/>
      <c r="IY47" s="23"/>
      <c r="IZ47" s="23"/>
      <c r="JA47" s="23"/>
      <c r="JB47" s="23"/>
      <c r="JC47" s="23"/>
      <c r="JD47" s="23"/>
      <c r="JE47" s="23"/>
      <c r="JF47" s="23"/>
      <c r="JG47" s="23"/>
      <c r="JH47" s="23"/>
      <c r="JI47" s="23"/>
      <c r="JJ47" s="23"/>
      <c r="JK47" s="23"/>
      <c r="JL47" s="23"/>
      <c r="JM47" s="23"/>
      <c r="JN47" s="23"/>
      <c r="JO47" s="23"/>
      <c r="JP47" s="23"/>
      <c r="JQ47" s="23"/>
      <c r="JR47" s="23"/>
      <c r="JS47" s="23"/>
      <c r="JT47" s="23"/>
      <c r="JU47" s="23"/>
      <c r="JV47" s="23"/>
      <c r="JW47" s="23"/>
      <c r="JX47" s="23"/>
      <c r="JY47" s="23"/>
      <c r="JZ47" s="23"/>
      <c r="KA47" s="23"/>
      <c r="KB47" s="23"/>
      <c r="KC47" s="23"/>
      <c r="KD47" s="23"/>
      <c r="KE47" s="23"/>
      <c r="KF47" s="23"/>
      <c r="KG47" s="23"/>
      <c r="KH47" s="23"/>
      <c r="KI47" s="23"/>
      <c r="KJ47" s="23"/>
      <c r="KK47" s="23"/>
      <c r="KL47" s="23"/>
      <c r="KM47" s="23"/>
      <c r="KN47" s="23"/>
      <c r="KO47" s="23"/>
      <c r="KP47" s="23"/>
      <c r="KQ47" s="23"/>
      <c r="KR47" s="23"/>
      <c r="KS47" s="23"/>
      <c r="KT47" s="23"/>
      <c r="KU47" s="23"/>
      <c r="KV47" s="23"/>
      <c r="KW47" s="23"/>
      <c r="KX47" s="23"/>
      <c r="KY47" s="23"/>
      <c r="KZ47" s="23"/>
      <c r="LA47" s="23"/>
      <c r="LB47" s="23"/>
      <c r="LC47" s="23"/>
      <c r="LD47" s="23"/>
      <c r="LE47" s="23"/>
      <c r="LF47" s="23"/>
      <c r="LG47" s="23"/>
      <c r="LH47" s="23"/>
      <c r="LI47" s="23"/>
      <c r="LJ47" s="23"/>
      <c r="LK47" s="23"/>
      <c r="LL47" s="23"/>
      <c r="LM47" s="23"/>
    </row>
    <row r="48" spans="1:325">
      <c r="A48" s="1">
        <f t="shared" si="237"/>
        <v>46</v>
      </c>
      <c r="B48" s="2"/>
      <c r="C48" s="4">
        <v>10</v>
      </c>
      <c r="D48" s="4">
        <f t="shared" si="233"/>
        <v>1016</v>
      </c>
      <c r="E48" s="4" t="s">
        <v>315</v>
      </c>
      <c r="F48" s="4">
        <v>1</v>
      </c>
      <c r="G48" s="4" t="s">
        <v>13</v>
      </c>
      <c r="H48" s="4"/>
      <c r="I48" s="4"/>
      <c r="J48" s="5">
        <v>87</v>
      </c>
      <c r="K48" s="67">
        <v>0</v>
      </c>
      <c r="L48" s="103">
        <v>4.5650000000000013</v>
      </c>
      <c r="M48" s="7" t="s">
        <v>130</v>
      </c>
      <c r="N48" s="3" t="s">
        <v>227</v>
      </c>
      <c r="O48" s="6">
        <v>4.6740000000000004</v>
      </c>
      <c r="P48" s="6">
        <v>4.5830000000000002</v>
      </c>
      <c r="Q48" s="6">
        <v>5.07</v>
      </c>
      <c r="R48" s="64"/>
      <c r="S48" s="6">
        <v>4.8849999999999998</v>
      </c>
      <c r="T48" s="6">
        <v>4.6740000000000004</v>
      </c>
      <c r="U48" s="6">
        <v>4.67</v>
      </c>
      <c r="V48" s="6">
        <v>4.6360000000000001</v>
      </c>
      <c r="W48" s="6">
        <v>4.5190000000000001</v>
      </c>
      <c r="X48" s="64"/>
      <c r="Y48" s="6">
        <v>4.8730000000000002</v>
      </c>
      <c r="Z48" s="6">
        <v>4.9530000000000003</v>
      </c>
      <c r="AA48" s="6">
        <v>4.8250000000000002</v>
      </c>
      <c r="AB48" s="6">
        <v>4.6429999999999998</v>
      </c>
      <c r="AC48" s="6">
        <v>4.5620000000000003</v>
      </c>
      <c r="AD48" s="6">
        <v>4.8650000000000002</v>
      </c>
      <c r="AE48" s="78">
        <f t="shared" si="443"/>
        <v>4.7134999999999998</v>
      </c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O48" s="23">
        <f t="shared" si="398"/>
        <v>0.1089999999999991</v>
      </c>
      <c r="DP48" s="23">
        <f t="shared" si="399"/>
        <v>1.7999999999998906E-2</v>
      </c>
      <c r="DQ48" s="23">
        <f t="shared" si="400"/>
        <v>0.50499999999999901</v>
      </c>
      <c r="DR48" s="23" t="str">
        <f t="shared" si="401"/>
        <v/>
      </c>
      <c r="DS48" s="23">
        <f t="shared" si="402"/>
        <v>0.31999999999999851</v>
      </c>
      <c r="DT48" s="23">
        <f t="shared" si="403"/>
        <v>0.1089999999999991</v>
      </c>
      <c r="DU48" s="23">
        <f t="shared" si="404"/>
        <v>0.10499999999999865</v>
      </c>
      <c r="DV48" s="23">
        <f t="shared" si="405"/>
        <v>7.0999999999998842E-2</v>
      </c>
      <c r="DW48" s="23">
        <f t="shared" si="406"/>
        <v>-4.6000000000001151E-2</v>
      </c>
      <c r="DX48" s="23" t="str">
        <f t="shared" si="407"/>
        <v/>
      </c>
      <c r="DY48" s="23">
        <f t="shared" si="408"/>
        <v>0.30799999999999894</v>
      </c>
      <c r="DZ48" s="23">
        <f t="shared" si="409"/>
        <v>0.38799999999999901</v>
      </c>
      <c r="EA48" s="23">
        <f t="shared" si="410"/>
        <v>0.2599999999999989</v>
      </c>
      <c r="EB48" s="23">
        <f t="shared" si="411"/>
        <v>7.7999999999998515E-2</v>
      </c>
      <c r="EC48" s="23">
        <f t="shared" si="412"/>
        <v>-3.0000000000010019E-3</v>
      </c>
      <c r="ED48" s="23">
        <f t="shared" si="413"/>
        <v>0.29999999999999893</v>
      </c>
      <c r="EE48" s="23">
        <f t="shared" si="414"/>
        <v>0.14849999999999852</v>
      </c>
      <c r="EF48" s="23" t="str">
        <f t="shared" si="415"/>
        <v/>
      </c>
      <c r="EG48" s="23" t="str">
        <f t="shared" si="416"/>
        <v/>
      </c>
      <c r="EH48" s="23" t="str">
        <f t="shared" si="417"/>
        <v/>
      </c>
      <c r="EI48" s="23" t="str">
        <f t="shared" si="418"/>
        <v/>
      </c>
      <c r="EJ48" s="23" t="str">
        <f t="shared" si="419"/>
        <v/>
      </c>
      <c r="EK48" s="23" t="str">
        <f t="shared" si="420"/>
        <v/>
      </c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O48" s="23"/>
      <c r="HP48" s="23"/>
      <c r="HQ48" s="23"/>
      <c r="HR48" s="23"/>
      <c r="HS48" s="23">
        <f t="shared" si="421"/>
        <v>0.31999999999999851</v>
      </c>
      <c r="HT48" s="23">
        <f t="shared" si="422"/>
        <v>0.1089999999999991</v>
      </c>
      <c r="HU48" s="23">
        <f t="shared" si="423"/>
        <v>0.10499999999999865</v>
      </c>
      <c r="HV48" s="23">
        <f t="shared" si="424"/>
        <v>7.0999999999998842E-2</v>
      </c>
      <c r="HW48" s="23">
        <f t="shared" si="425"/>
        <v>4.6000000000001151E-2</v>
      </c>
      <c r="HX48" s="23" t="str">
        <f t="shared" si="426"/>
        <v/>
      </c>
      <c r="HY48" s="23">
        <f t="shared" si="427"/>
        <v>0.30799999999999894</v>
      </c>
      <c r="HZ48" s="23">
        <f t="shared" si="428"/>
        <v>0.38799999999999901</v>
      </c>
      <c r="IA48" s="23">
        <f t="shared" si="429"/>
        <v>0.2599999999999989</v>
      </c>
      <c r="IB48" s="23">
        <f t="shared" si="430"/>
        <v>7.7999999999998515E-2</v>
      </c>
      <c r="IC48" s="23">
        <f t="shared" si="431"/>
        <v>3.0000000000010019E-3</v>
      </c>
      <c r="ID48" s="23">
        <f t="shared" si="432"/>
        <v>0.29999999999999893</v>
      </c>
      <c r="IE48" s="23">
        <f t="shared" si="433"/>
        <v>0.14849999999999852</v>
      </c>
      <c r="IF48" s="23" t="str">
        <f t="shared" si="434"/>
        <v/>
      </c>
      <c r="IG48" s="23" t="str">
        <f t="shared" si="435"/>
        <v/>
      </c>
      <c r="IH48" s="23" t="str">
        <f t="shared" si="436"/>
        <v/>
      </c>
      <c r="II48" s="23" t="str">
        <f t="shared" si="437"/>
        <v/>
      </c>
      <c r="IJ48" s="23" t="str">
        <f t="shared" si="438"/>
        <v/>
      </c>
      <c r="IK48" s="23" t="str">
        <f t="shared" si="439"/>
        <v/>
      </c>
      <c r="IL48" s="23" t="str">
        <f t="shared" si="440"/>
        <v/>
      </c>
      <c r="IM48" s="23" t="str">
        <f t="shared" si="441"/>
        <v/>
      </c>
      <c r="IN48" s="23" t="str">
        <f t="shared" si="442"/>
        <v/>
      </c>
      <c r="IO48" s="23"/>
      <c r="IP48" s="23"/>
      <c r="IQ48" s="23"/>
      <c r="IR48" s="23"/>
      <c r="IS48" s="23"/>
      <c r="IT48" s="23"/>
      <c r="IU48" s="23"/>
      <c r="IV48" s="23"/>
      <c r="IW48" s="23"/>
      <c r="IX48" s="23"/>
      <c r="IY48" s="23"/>
      <c r="IZ48" s="23"/>
      <c r="JA48" s="23"/>
      <c r="JB48" s="23"/>
      <c r="JC48" s="23"/>
      <c r="JD48" s="23"/>
      <c r="JE48" s="23"/>
      <c r="JF48" s="23"/>
      <c r="JG48" s="23"/>
      <c r="JH48" s="23"/>
      <c r="JI48" s="23"/>
      <c r="JJ48" s="23"/>
      <c r="JK48" s="23"/>
      <c r="JL48" s="23"/>
      <c r="JM48" s="23"/>
      <c r="JN48" s="23"/>
      <c r="JO48" s="23"/>
      <c r="JP48" s="23"/>
      <c r="JQ48" s="23"/>
      <c r="JR48" s="23"/>
      <c r="JS48" s="23"/>
      <c r="JT48" s="23"/>
      <c r="JU48" s="23"/>
      <c r="JV48" s="23"/>
      <c r="JW48" s="23"/>
      <c r="JX48" s="23"/>
      <c r="JY48" s="23"/>
      <c r="JZ48" s="23"/>
      <c r="KA48" s="23"/>
      <c r="KB48" s="23"/>
      <c r="KC48" s="23"/>
      <c r="KD48" s="23"/>
      <c r="KE48" s="23"/>
      <c r="KF48" s="23"/>
      <c r="KG48" s="23"/>
      <c r="KH48" s="23"/>
      <c r="KI48" s="23"/>
      <c r="KJ48" s="23"/>
      <c r="KK48" s="23"/>
      <c r="KL48" s="23"/>
      <c r="KM48" s="23"/>
      <c r="KN48" s="23"/>
      <c r="KO48" s="23"/>
      <c r="KP48" s="23"/>
      <c r="KQ48" s="23"/>
      <c r="KR48" s="23"/>
      <c r="KS48" s="23"/>
      <c r="KT48" s="23"/>
      <c r="KU48" s="23"/>
      <c r="KV48" s="23"/>
      <c r="KW48" s="23"/>
      <c r="KX48" s="23"/>
      <c r="KY48" s="23"/>
      <c r="KZ48" s="23"/>
      <c r="LA48" s="23"/>
      <c r="LB48" s="23"/>
      <c r="LC48" s="23"/>
      <c r="LD48" s="23"/>
      <c r="LE48" s="23"/>
      <c r="LF48" s="23"/>
      <c r="LG48" s="23"/>
      <c r="LH48" s="23"/>
      <c r="LI48" s="23"/>
      <c r="LJ48" s="23"/>
      <c r="LK48" s="23"/>
      <c r="LL48" s="23"/>
      <c r="LM48" s="23"/>
    </row>
    <row r="49" spans="1:325">
      <c r="A49" s="1">
        <f t="shared" si="237"/>
        <v>47</v>
      </c>
      <c r="B49" s="2"/>
      <c r="C49" s="4">
        <v>10</v>
      </c>
      <c r="D49" s="4">
        <f t="shared" si="233"/>
        <v>1016</v>
      </c>
      <c r="E49" s="4" t="s">
        <v>316</v>
      </c>
      <c r="F49" s="4">
        <v>1</v>
      </c>
      <c r="G49" s="4" t="s">
        <v>13</v>
      </c>
      <c r="H49" s="4" t="s">
        <v>14</v>
      </c>
      <c r="I49" s="4"/>
      <c r="J49" s="5">
        <v>84.4</v>
      </c>
      <c r="K49" s="67">
        <v>0.02</v>
      </c>
      <c r="L49" s="103">
        <v>4.7030000000000003</v>
      </c>
      <c r="M49" s="7" t="s">
        <v>130</v>
      </c>
      <c r="N49" s="3" t="s">
        <v>227</v>
      </c>
      <c r="O49" s="6">
        <v>4.8970000000000002</v>
      </c>
      <c r="P49" s="6">
        <v>4.6550000000000002</v>
      </c>
      <c r="Q49" s="6">
        <v>5.2039999999999997</v>
      </c>
      <c r="R49" s="64"/>
      <c r="S49" s="6">
        <v>5.0759999999999996</v>
      </c>
      <c r="T49" s="6">
        <v>4.8650000000000002</v>
      </c>
      <c r="U49" s="6">
        <v>4.8540000000000001</v>
      </c>
      <c r="V49" s="6">
        <v>4.8049999999999997</v>
      </c>
      <c r="W49" s="6">
        <v>4.6660000000000004</v>
      </c>
      <c r="X49" s="64"/>
      <c r="Y49" s="6">
        <v>4.9640000000000004</v>
      </c>
      <c r="Z49" s="6">
        <v>5.14</v>
      </c>
      <c r="AA49" s="6">
        <v>4.99</v>
      </c>
      <c r="AB49" s="6">
        <v>4.6989999999999998</v>
      </c>
      <c r="AC49" s="6">
        <v>4.4720000000000004</v>
      </c>
      <c r="AD49" s="6">
        <v>5.0869999999999997</v>
      </c>
      <c r="AE49" s="78">
        <f t="shared" si="443"/>
        <v>4.7795000000000005</v>
      </c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O49" s="23">
        <f t="shared" si="398"/>
        <v>0.19399999999999995</v>
      </c>
      <c r="DP49" s="23">
        <f t="shared" si="399"/>
        <v>-4.8000000000000043E-2</v>
      </c>
      <c r="DQ49" s="23">
        <f t="shared" si="400"/>
        <v>0.50099999999999945</v>
      </c>
      <c r="DR49" s="23" t="str">
        <f t="shared" si="401"/>
        <v/>
      </c>
      <c r="DS49" s="23">
        <f t="shared" si="402"/>
        <v>0.37299999999999933</v>
      </c>
      <c r="DT49" s="23">
        <f t="shared" si="403"/>
        <v>0.16199999999999992</v>
      </c>
      <c r="DU49" s="23">
        <f t="shared" si="404"/>
        <v>0.1509999999999998</v>
      </c>
      <c r="DV49" s="23">
        <f t="shared" si="405"/>
        <v>0.10199999999999942</v>
      </c>
      <c r="DW49" s="23">
        <f t="shared" si="406"/>
        <v>-3.6999999999999922E-2</v>
      </c>
      <c r="DX49" s="23" t="str">
        <f t="shared" si="407"/>
        <v/>
      </c>
      <c r="DY49" s="23">
        <f t="shared" si="408"/>
        <v>0.26100000000000012</v>
      </c>
      <c r="DZ49" s="23">
        <f t="shared" si="409"/>
        <v>0.43699999999999939</v>
      </c>
      <c r="EA49" s="23">
        <f t="shared" si="410"/>
        <v>0.28699999999999992</v>
      </c>
      <c r="EB49" s="23">
        <f t="shared" si="411"/>
        <v>-4.0000000000004476E-3</v>
      </c>
      <c r="EC49" s="23">
        <f t="shared" si="412"/>
        <v>-0.23099999999999987</v>
      </c>
      <c r="ED49" s="23">
        <f t="shared" si="413"/>
        <v>0.38399999999999945</v>
      </c>
      <c r="EE49" s="23">
        <f t="shared" si="414"/>
        <v>7.6500000000000234E-2</v>
      </c>
      <c r="EF49" s="23" t="str">
        <f t="shared" si="415"/>
        <v/>
      </c>
      <c r="EG49" s="23" t="str">
        <f t="shared" si="416"/>
        <v/>
      </c>
      <c r="EH49" s="23" t="str">
        <f t="shared" si="417"/>
        <v/>
      </c>
      <c r="EI49" s="23" t="str">
        <f t="shared" si="418"/>
        <v/>
      </c>
      <c r="EJ49" s="23" t="str">
        <f t="shared" si="419"/>
        <v/>
      </c>
      <c r="EK49" s="23" t="str">
        <f t="shared" si="420"/>
        <v/>
      </c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O49" s="23"/>
      <c r="HP49" s="23"/>
      <c r="HQ49" s="23"/>
      <c r="HR49" s="23"/>
      <c r="HS49" s="23">
        <f t="shared" si="421"/>
        <v>0.37299999999999933</v>
      </c>
      <c r="HT49" s="23">
        <f t="shared" si="422"/>
        <v>0.16199999999999992</v>
      </c>
      <c r="HU49" s="23">
        <f t="shared" si="423"/>
        <v>0.1509999999999998</v>
      </c>
      <c r="HV49" s="23">
        <f t="shared" si="424"/>
        <v>0.10199999999999942</v>
      </c>
      <c r="HW49" s="23">
        <f t="shared" si="425"/>
        <v>3.6999999999999922E-2</v>
      </c>
      <c r="HX49" s="23" t="str">
        <f t="shared" si="426"/>
        <v/>
      </c>
      <c r="HY49" s="23">
        <f t="shared" si="427"/>
        <v>0.26100000000000012</v>
      </c>
      <c r="HZ49" s="23">
        <f t="shared" si="428"/>
        <v>0.43699999999999939</v>
      </c>
      <c r="IA49" s="23">
        <f t="shared" si="429"/>
        <v>0.28699999999999992</v>
      </c>
      <c r="IB49" s="23">
        <f t="shared" si="430"/>
        <v>4.0000000000004476E-3</v>
      </c>
      <c r="IC49" s="23">
        <f t="shared" si="431"/>
        <v>0.23099999999999987</v>
      </c>
      <c r="ID49" s="23">
        <f t="shared" si="432"/>
        <v>0.38399999999999945</v>
      </c>
      <c r="IE49" s="23">
        <f t="shared" si="433"/>
        <v>7.6500000000000234E-2</v>
      </c>
      <c r="IF49" s="23" t="str">
        <f t="shared" si="434"/>
        <v/>
      </c>
      <c r="IG49" s="23" t="str">
        <f t="shared" si="435"/>
        <v/>
      </c>
      <c r="IH49" s="23" t="str">
        <f t="shared" si="436"/>
        <v/>
      </c>
      <c r="II49" s="23" t="str">
        <f t="shared" si="437"/>
        <v/>
      </c>
      <c r="IJ49" s="23" t="str">
        <f t="shared" si="438"/>
        <v/>
      </c>
      <c r="IK49" s="23" t="str">
        <f t="shared" si="439"/>
        <v/>
      </c>
      <c r="IL49" s="23" t="str">
        <f t="shared" si="440"/>
        <v/>
      </c>
      <c r="IM49" s="23" t="str">
        <f t="shared" si="441"/>
        <v/>
      </c>
      <c r="IN49" s="23" t="str">
        <f t="shared" si="442"/>
        <v/>
      </c>
      <c r="IO49" s="23"/>
      <c r="IP49" s="23"/>
      <c r="IQ49" s="23"/>
      <c r="IR49" s="23"/>
      <c r="IS49" s="23"/>
      <c r="IT49" s="23"/>
      <c r="IU49" s="23"/>
      <c r="IV49" s="23"/>
      <c r="IW49" s="23"/>
      <c r="IX49" s="23"/>
      <c r="IY49" s="23"/>
      <c r="IZ49" s="23"/>
      <c r="JA49" s="23"/>
      <c r="JB49" s="23"/>
      <c r="JC49" s="23"/>
      <c r="JD49" s="23"/>
      <c r="JE49" s="23"/>
      <c r="JF49" s="23"/>
      <c r="JG49" s="23"/>
      <c r="JH49" s="23"/>
      <c r="JI49" s="23"/>
      <c r="JJ49" s="23"/>
      <c r="JK49" s="23"/>
      <c r="JL49" s="23"/>
      <c r="JM49" s="23"/>
      <c r="JN49" s="23"/>
      <c r="JO49" s="23"/>
      <c r="JP49" s="23"/>
      <c r="JQ49" s="23"/>
      <c r="JR49" s="23"/>
      <c r="JS49" s="23"/>
      <c r="JT49" s="23"/>
      <c r="JU49" s="23"/>
      <c r="JV49" s="23"/>
      <c r="JW49" s="23"/>
      <c r="JX49" s="23"/>
      <c r="JY49" s="23"/>
      <c r="JZ49" s="23"/>
      <c r="KA49" s="23"/>
      <c r="KB49" s="23"/>
      <c r="KC49" s="23"/>
      <c r="KD49" s="23"/>
      <c r="KE49" s="23"/>
      <c r="KF49" s="23"/>
      <c r="KG49" s="23"/>
      <c r="KH49" s="23"/>
      <c r="KI49" s="23"/>
      <c r="KJ49" s="23"/>
      <c r="KK49" s="23"/>
      <c r="KL49" s="23"/>
      <c r="KM49" s="23"/>
      <c r="KN49" s="23"/>
      <c r="KO49" s="23"/>
      <c r="KP49" s="23"/>
      <c r="KQ49" s="23"/>
      <c r="KR49" s="23"/>
      <c r="KS49" s="23"/>
      <c r="KT49" s="23"/>
      <c r="KU49" s="23"/>
      <c r="KV49" s="23"/>
      <c r="KW49" s="23"/>
      <c r="KX49" s="23"/>
      <c r="KY49" s="23"/>
      <c r="KZ49" s="23"/>
      <c r="LA49" s="23"/>
      <c r="LB49" s="23"/>
      <c r="LC49" s="23"/>
      <c r="LD49" s="23"/>
      <c r="LE49" s="23"/>
      <c r="LF49" s="23"/>
      <c r="LG49" s="23"/>
      <c r="LH49" s="23"/>
      <c r="LI49" s="23"/>
      <c r="LJ49" s="23"/>
      <c r="LK49" s="23"/>
      <c r="LL49" s="23"/>
      <c r="LM49" s="23"/>
    </row>
    <row r="50" spans="1:325">
      <c r="A50" s="1">
        <f t="shared" si="237"/>
        <v>48</v>
      </c>
      <c r="B50" s="2"/>
      <c r="C50" s="4">
        <v>10</v>
      </c>
      <c r="D50" s="4">
        <f t="shared" si="233"/>
        <v>1016</v>
      </c>
      <c r="E50" s="4" t="s">
        <v>318</v>
      </c>
      <c r="F50" s="4">
        <v>3</v>
      </c>
      <c r="G50" s="4" t="s">
        <v>13</v>
      </c>
      <c r="H50" s="4" t="s">
        <v>19</v>
      </c>
      <c r="I50" s="4"/>
      <c r="J50" s="5">
        <v>97</v>
      </c>
      <c r="K50" s="72"/>
      <c r="L50" s="103">
        <v>3.052</v>
      </c>
      <c r="M50" s="7" t="s">
        <v>282</v>
      </c>
      <c r="N50" s="3" t="s">
        <v>227</v>
      </c>
      <c r="O50" s="6">
        <v>3.5030000000000001</v>
      </c>
      <c r="P50" s="6">
        <v>3.0409999999999999</v>
      </c>
      <c r="Q50" s="6">
        <v>3.379</v>
      </c>
      <c r="R50" s="64"/>
      <c r="S50" s="6">
        <v>3.0750000000000002</v>
      </c>
      <c r="T50" s="64"/>
      <c r="U50" s="64"/>
      <c r="V50" s="64"/>
      <c r="W50" s="64"/>
      <c r="X50" s="64"/>
      <c r="Y50" s="6">
        <v>3.294</v>
      </c>
      <c r="Z50" s="6">
        <v>3.3420000000000001</v>
      </c>
      <c r="AA50" s="6">
        <v>3.2440000000000002</v>
      </c>
      <c r="AB50" s="6">
        <v>3.0859999999999999</v>
      </c>
      <c r="AC50" s="6">
        <v>2.95</v>
      </c>
      <c r="AD50" s="6">
        <v>2.8879999999999999</v>
      </c>
      <c r="AE50" s="78">
        <f t="shared" si="443"/>
        <v>2.919</v>
      </c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O50" s="23">
        <f t="shared" si="398"/>
        <v>0.45100000000000007</v>
      </c>
      <c r="DP50" s="23">
        <f t="shared" si="399"/>
        <v>-1.1000000000000121E-2</v>
      </c>
      <c r="DQ50" s="23">
        <f t="shared" si="400"/>
        <v>0.32699999999999996</v>
      </c>
      <c r="DR50" s="23" t="str">
        <f t="shared" si="401"/>
        <v/>
      </c>
      <c r="DS50" s="23">
        <f t="shared" si="402"/>
        <v>2.3000000000000131E-2</v>
      </c>
      <c r="DT50" s="23" t="str">
        <f t="shared" si="403"/>
        <v/>
      </c>
      <c r="DU50" s="23" t="str">
        <f t="shared" si="404"/>
        <v/>
      </c>
      <c r="DV50" s="23" t="str">
        <f t="shared" si="405"/>
        <v/>
      </c>
      <c r="DW50" s="23" t="str">
        <f t="shared" si="406"/>
        <v/>
      </c>
      <c r="DX50" s="23" t="str">
        <f t="shared" si="407"/>
        <v/>
      </c>
      <c r="DY50" s="23">
        <f t="shared" si="408"/>
        <v>0.24199999999999999</v>
      </c>
      <c r="DZ50" s="23">
        <f t="shared" si="409"/>
        <v>0.29000000000000004</v>
      </c>
      <c r="EA50" s="23">
        <f t="shared" si="410"/>
        <v>0.19200000000000017</v>
      </c>
      <c r="EB50" s="23">
        <f t="shared" si="411"/>
        <v>3.3999999999999808E-2</v>
      </c>
      <c r="EC50" s="23">
        <f t="shared" si="412"/>
        <v>-0.10199999999999987</v>
      </c>
      <c r="ED50" s="23">
        <f t="shared" si="413"/>
        <v>-0.16400000000000015</v>
      </c>
      <c r="EE50" s="23">
        <f t="shared" si="414"/>
        <v>-0.13300000000000001</v>
      </c>
      <c r="EF50" s="23" t="str">
        <f t="shared" si="415"/>
        <v/>
      </c>
      <c r="EG50" s="23" t="str">
        <f t="shared" si="416"/>
        <v/>
      </c>
      <c r="EH50" s="23" t="str">
        <f t="shared" si="417"/>
        <v/>
      </c>
      <c r="EI50" s="23" t="str">
        <f t="shared" si="418"/>
        <v/>
      </c>
      <c r="EJ50" s="23" t="str">
        <f t="shared" si="419"/>
        <v/>
      </c>
      <c r="EK50" s="23" t="str">
        <f t="shared" si="420"/>
        <v/>
      </c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O50" s="23"/>
      <c r="HP50" s="23"/>
      <c r="HQ50" s="23"/>
      <c r="HR50" s="23"/>
      <c r="HS50" s="23">
        <f t="shared" si="421"/>
        <v>2.3000000000000131E-2</v>
      </c>
      <c r="HT50" s="23" t="str">
        <f t="shared" si="422"/>
        <v/>
      </c>
      <c r="HU50" s="23" t="str">
        <f t="shared" si="423"/>
        <v/>
      </c>
      <c r="HV50" s="23" t="str">
        <f t="shared" si="424"/>
        <v/>
      </c>
      <c r="HW50" s="23" t="str">
        <f t="shared" si="425"/>
        <v/>
      </c>
      <c r="HX50" s="23" t="str">
        <f t="shared" si="426"/>
        <v/>
      </c>
      <c r="HY50" s="23">
        <f t="shared" si="427"/>
        <v>0.24199999999999999</v>
      </c>
      <c r="HZ50" s="23">
        <f t="shared" si="428"/>
        <v>0.29000000000000004</v>
      </c>
      <c r="IA50" s="23">
        <f t="shared" si="429"/>
        <v>0.19200000000000017</v>
      </c>
      <c r="IB50" s="23">
        <f t="shared" si="430"/>
        <v>3.3999999999999808E-2</v>
      </c>
      <c r="IC50" s="23">
        <f t="shared" si="431"/>
        <v>0.10199999999999987</v>
      </c>
      <c r="ID50" s="23">
        <f t="shared" si="432"/>
        <v>0.16400000000000015</v>
      </c>
      <c r="IE50" s="23">
        <f t="shared" si="433"/>
        <v>0.13300000000000001</v>
      </c>
      <c r="IF50" s="23" t="str">
        <f t="shared" si="434"/>
        <v/>
      </c>
      <c r="IG50" s="23" t="str">
        <f t="shared" si="435"/>
        <v/>
      </c>
      <c r="IH50" s="23" t="str">
        <f t="shared" si="436"/>
        <v/>
      </c>
      <c r="II50" s="23" t="str">
        <f t="shared" si="437"/>
        <v/>
      </c>
      <c r="IJ50" s="23" t="str">
        <f t="shared" si="438"/>
        <v/>
      </c>
      <c r="IK50" s="23" t="str">
        <f t="shared" si="439"/>
        <v/>
      </c>
      <c r="IL50" s="23" t="str">
        <f t="shared" si="440"/>
        <v/>
      </c>
      <c r="IM50" s="23" t="str">
        <f t="shared" si="441"/>
        <v/>
      </c>
      <c r="IN50" s="23" t="str">
        <f t="shared" si="442"/>
        <v/>
      </c>
      <c r="IO50" s="23"/>
      <c r="IP50" s="23"/>
      <c r="IQ50" s="23"/>
      <c r="IR50" s="23"/>
      <c r="IS50" s="23"/>
      <c r="IT50" s="23"/>
      <c r="IU50" s="23"/>
      <c r="IV50" s="23"/>
      <c r="IW50" s="23"/>
      <c r="IX50" s="23"/>
      <c r="IY50" s="23"/>
      <c r="IZ50" s="23"/>
      <c r="JA50" s="23"/>
      <c r="JB50" s="23"/>
      <c r="JC50" s="23"/>
      <c r="JD50" s="23"/>
      <c r="JE50" s="23"/>
      <c r="JF50" s="23"/>
      <c r="JG50" s="23"/>
      <c r="JH50" s="23"/>
      <c r="JI50" s="23"/>
      <c r="JJ50" s="23"/>
      <c r="JK50" s="23"/>
      <c r="JL50" s="23"/>
      <c r="JM50" s="23"/>
      <c r="JN50" s="23"/>
      <c r="JO50" s="23"/>
      <c r="JP50" s="23"/>
      <c r="JQ50" s="23"/>
      <c r="JR50" s="23"/>
      <c r="JS50" s="23"/>
      <c r="JT50" s="23"/>
      <c r="JU50" s="23"/>
      <c r="JV50" s="23"/>
      <c r="JW50" s="23"/>
      <c r="JX50" s="23"/>
      <c r="JY50" s="23"/>
      <c r="JZ50" s="23"/>
      <c r="KA50" s="23"/>
      <c r="KB50" s="23"/>
      <c r="KC50" s="23"/>
      <c r="KD50" s="23"/>
      <c r="KE50" s="23"/>
      <c r="KF50" s="23"/>
      <c r="KG50" s="23"/>
      <c r="KH50" s="23"/>
      <c r="KI50" s="23"/>
      <c r="KJ50" s="23"/>
      <c r="KK50" s="23"/>
      <c r="KL50" s="23"/>
      <c r="KM50" s="23"/>
      <c r="KN50" s="23"/>
      <c r="KO50" s="23"/>
      <c r="KP50" s="23"/>
      <c r="KQ50" s="23"/>
      <c r="KR50" s="23"/>
      <c r="KS50" s="23"/>
      <c r="KT50" s="23"/>
      <c r="KU50" s="23"/>
      <c r="KV50" s="23"/>
      <c r="KW50" s="23"/>
      <c r="KX50" s="23"/>
      <c r="KY50" s="23"/>
      <c r="KZ50" s="23"/>
      <c r="LA50" s="23"/>
      <c r="LB50" s="23"/>
      <c r="LC50" s="23"/>
      <c r="LD50" s="23"/>
      <c r="LE50" s="23"/>
      <c r="LF50" s="23"/>
      <c r="LG50" s="23"/>
      <c r="LH50" s="23"/>
      <c r="LI50" s="23"/>
      <c r="LJ50" s="23"/>
      <c r="LK50" s="23"/>
      <c r="LL50" s="23"/>
      <c r="LM50" s="23"/>
    </row>
    <row r="51" spans="1:325">
      <c r="A51" s="1">
        <f t="shared" si="237"/>
        <v>49</v>
      </c>
      <c r="B51" s="2"/>
      <c r="C51" s="4">
        <v>10</v>
      </c>
      <c r="D51" s="4">
        <f t="shared" si="233"/>
        <v>1016</v>
      </c>
      <c r="E51" s="4" t="s">
        <v>317</v>
      </c>
      <c r="F51" s="4">
        <v>3</v>
      </c>
      <c r="G51" s="4" t="s">
        <v>13</v>
      </c>
      <c r="H51" s="4" t="s">
        <v>19</v>
      </c>
      <c r="I51" s="4"/>
      <c r="J51" s="5">
        <v>97.7</v>
      </c>
      <c r="K51" s="72"/>
      <c r="L51" s="103">
        <v>3.5790000000000006</v>
      </c>
      <c r="M51" s="7" t="s">
        <v>282</v>
      </c>
      <c r="N51" s="3" t="s">
        <v>227</v>
      </c>
      <c r="O51" s="6">
        <v>3.9089999999999998</v>
      </c>
      <c r="P51" s="6">
        <v>3.681</v>
      </c>
      <c r="Q51" s="6">
        <v>3.843</v>
      </c>
      <c r="R51" s="64"/>
      <c r="S51" s="6">
        <v>3.6150000000000002</v>
      </c>
      <c r="T51" s="64"/>
      <c r="U51" s="64"/>
      <c r="V51" s="64"/>
      <c r="W51" s="64"/>
      <c r="X51" s="64"/>
      <c r="Y51" s="6">
        <v>3.8439999999999999</v>
      </c>
      <c r="Z51" s="6">
        <v>3.8660000000000001</v>
      </c>
      <c r="AA51" s="6">
        <v>3.8109999999999999</v>
      </c>
      <c r="AB51" s="6">
        <v>3.6890000000000001</v>
      </c>
      <c r="AC51" s="6">
        <v>3.6480000000000001</v>
      </c>
      <c r="AD51" s="6">
        <v>3.3559999999999999</v>
      </c>
      <c r="AE51" s="78">
        <f t="shared" si="443"/>
        <v>3.5019999999999998</v>
      </c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O51" s="23">
        <f t="shared" si="398"/>
        <v>0.32999999999999918</v>
      </c>
      <c r="DP51" s="23">
        <f t="shared" si="399"/>
        <v>0.10199999999999942</v>
      </c>
      <c r="DQ51" s="23">
        <f t="shared" si="400"/>
        <v>0.26399999999999935</v>
      </c>
      <c r="DR51" s="23" t="str">
        <f t="shared" si="401"/>
        <v/>
      </c>
      <c r="DS51" s="23">
        <f t="shared" si="402"/>
        <v>3.5999999999999588E-2</v>
      </c>
      <c r="DT51" s="23" t="str">
        <f t="shared" si="403"/>
        <v/>
      </c>
      <c r="DU51" s="23" t="str">
        <f t="shared" si="404"/>
        <v/>
      </c>
      <c r="DV51" s="23" t="str">
        <f t="shared" si="405"/>
        <v/>
      </c>
      <c r="DW51" s="23" t="str">
        <f t="shared" si="406"/>
        <v/>
      </c>
      <c r="DX51" s="23" t="str">
        <f t="shared" si="407"/>
        <v/>
      </c>
      <c r="DY51" s="23">
        <f t="shared" si="408"/>
        <v>0.26499999999999924</v>
      </c>
      <c r="DZ51" s="23">
        <f t="shared" si="409"/>
        <v>0.28699999999999948</v>
      </c>
      <c r="EA51" s="23">
        <f t="shared" si="410"/>
        <v>0.23199999999999932</v>
      </c>
      <c r="EB51" s="23">
        <f t="shared" si="411"/>
        <v>0.10999999999999943</v>
      </c>
      <c r="EC51" s="23">
        <f t="shared" si="412"/>
        <v>6.8999999999999506E-2</v>
      </c>
      <c r="ED51" s="23">
        <f t="shared" si="413"/>
        <v>-0.22300000000000075</v>
      </c>
      <c r="EE51" s="23">
        <f t="shared" si="414"/>
        <v>-7.7000000000000846E-2</v>
      </c>
      <c r="EF51" s="23" t="str">
        <f t="shared" si="415"/>
        <v/>
      </c>
      <c r="EG51" s="23" t="str">
        <f t="shared" si="416"/>
        <v/>
      </c>
      <c r="EH51" s="23" t="str">
        <f t="shared" si="417"/>
        <v/>
      </c>
      <c r="EI51" s="23" t="str">
        <f t="shared" si="418"/>
        <v/>
      </c>
      <c r="EJ51" s="23" t="str">
        <f t="shared" si="419"/>
        <v/>
      </c>
      <c r="EK51" s="23" t="str">
        <f t="shared" si="420"/>
        <v/>
      </c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O51" s="23"/>
      <c r="HP51" s="23"/>
      <c r="HQ51" s="23"/>
      <c r="HR51" s="23"/>
      <c r="HS51" s="23">
        <f t="shared" si="421"/>
        <v>3.5999999999999588E-2</v>
      </c>
      <c r="HT51" s="23" t="str">
        <f t="shared" si="422"/>
        <v/>
      </c>
      <c r="HU51" s="23" t="str">
        <f t="shared" si="423"/>
        <v/>
      </c>
      <c r="HV51" s="23" t="str">
        <f t="shared" si="424"/>
        <v/>
      </c>
      <c r="HW51" s="23" t="str">
        <f t="shared" si="425"/>
        <v/>
      </c>
      <c r="HX51" s="23" t="str">
        <f t="shared" si="426"/>
        <v/>
      </c>
      <c r="HY51" s="23">
        <f t="shared" si="427"/>
        <v>0.26499999999999924</v>
      </c>
      <c r="HZ51" s="23">
        <f t="shared" si="428"/>
        <v>0.28699999999999948</v>
      </c>
      <c r="IA51" s="23">
        <f t="shared" si="429"/>
        <v>0.23199999999999932</v>
      </c>
      <c r="IB51" s="23">
        <f t="shared" si="430"/>
        <v>0.10999999999999943</v>
      </c>
      <c r="IC51" s="23">
        <f t="shared" si="431"/>
        <v>6.8999999999999506E-2</v>
      </c>
      <c r="ID51" s="23">
        <f t="shared" si="432"/>
        <v>0.22300000000000075</v>
      </c>
      <c r="IE51" s="23">
        <f t="shared" si="433"/>
        <v>7.7000000000000846E-2</v>
      </c>
      <c r="IF51" s="23" t="str">
        <f t="shared" si="434"/>
        <v/>
      </c>
      <c r="IG51" s="23" t="str">
        <f t="shared" si="435"/>
        <v/>
      </c>
      <c r="IH51" s="23" t="str">
        <f t="shared" si="436"/>
        <v/>
      </c>
      <c r="II51" s="23" t="str">
        <f t="shared" si="437"/>
        <v/>
      </c>
      <c r="IJ51" s="23" t="str">
        <f t="shared" si="438"/>
        <v/>
      </c>
      <c r="IK51" s="23" t="str">
        <f t="shared" si="439"/>
        <v/>
      </c>
      <c r="IL51" s="23" t="str">
        <f t="shared" si="440"/>
        <v/>
      </c>
      <c r="IM51" s="23" t="str">
        <f t="shared" si="441"/>
        <v/>
      </c>
      <c r="IN51" s="23" t="str">
        <f t="shared" si="442"/>
        <v/>
      </c>
      <c r="IO51" s="23"/>
      <c r="IP51" s="23"/>
      <c r="IQ51" s="23"/>
      <c r="IR51" s="23"/>
      <c r="IS51" s="23"/>
      <c r="IT51" s="23"/>
      <c r="IU51" s="23"/>
      <c r="IV51" s="23"/>
      <c r="IW51" s="23"/>
      <c r="IX51" s="23"/>
      <c r="IY51" s="23"/>
      <c r="IZ51" s="23"/>
      <c r="JA51" s="23"/>
      <c r="JB51" s="23"/>
      <c r="JC51" s="23"/>
      <c r="JD51" s="23"/>
      <c r="JE51" s="23"/>
      <c r="JF51" s="23"/>
      <c r="JG51" s="23"/>
      <c r="JH51" s="23"/>
      <c r="JI51" s="23"/>
      <c r="JJ51" s="23"/>
      <c r="JK51" s="23"/>
      <c r="JL51" s="23"/>
      <c r="JM51" s="23"/>
      <c r="JN51" s="23"/>
      <c r="JO51" s="23"/>
      <c r="JP51" s="23"/>
      <c r="JQ51" s="23"/>
      <c r="JR51" s="23"/>
      <c r="JS51" s="23"/>
      <c r="JT51" s="23"/>
      <c r="JU51" s="23"/>
      <c r="JV51" s="23"/>
      <c r="JW51" s="23"/>
      <c r="JX51" s="23"/>
      <c r="JY51" s="23"/>
      <c r="JZ51" s="23"/>
      <c r="KA51" s="23"/>
      <c r="KB51" s="23"/>
      <c r="KC51" s="23"/>
      <c r="KD51" s="23"/>
      <c r="KE51" s="23"/>
      <c r="KF51" s="23"/>
      <c r="KG51" s="23"/>
      <c r="KH51" s="23"/>
      <c r="KI51" s="23"/>
      <c r="KJ51" s="23"/>
      <c r="KK51" s="23"/>
      <c r="KL51" s="23"/>
      <c r="KM51" s="23"/>
      <c r="KN51" s="23"/>
      <c r="KO51" s="23"/>
      <c r="KP51" s="23"/>
      <c r="KQ51" s="23"/>
      <c r="KR51" s="23"/>
      <c r="KS51" s="23"/>
      <c r="KT51" s="23"/>
      <c r="KU51" s="23"/>
      <c r="KV51" s="23"/>
      <c r="KW51" s="23"/>
      <c r="KX51" s="23"/>
      <c r="KY51" s="23"/>
      <c r="KZ51" s="23"/>
      <c r="LA51" s="23"/>
      <c r="LB51" s="23"/>
      <c r="LC51" s="23"/>
      <c r="LD51" s="23"/>
      <c r="LE51" s="23"/>
      <c r="LF51" s="23"/>
      <c r="LG51" s="23"/>
      <c r="LH51" s="23"/>
      <c r="LI51" s="23"/>
      <c r="LJ51" s="23"/>
      <c r="LK51" s="23"/>
      <c r="LL51" s="23"/>
      <c r="LM51" s="23"/>
    </row>
    <row r="52" spans="1:325">
      <c r="A52" s="1">
        <f t="shared" si="237"/>
        <v>50</v>
      </c>
      <c r="B52" s="2"/>
      <c r="C52" s="4">
        <v>10</v>
      </c>
      <c r="D52" s="4">
        <f t="shared" si="233"/>
        <v>1016</v>
      </c>
      <c r="E52" s="4" t="s">
        <v>317</v>
      </c>
      <c r="F52" s="4">
        <v>3</v>
      </c>
      <c r="G52" s="4" t="s">
        <v>13</v>
      </c>
      <c r="H52" s="4" t="s">
        <v>14</v>
      </c>
      <c r="I52" s="4"/>
      <c r="J52" s="5">
        <v>95.4</v>
      </c>
      <c r="K52" s="72"/>
      <c r="L52" s="103">
        <v>4.3839999999999995</v>
      </c>
      <c r="M52" s="7" t="s">
        <v>282</v>
      </c>
      <c r="N52" s="3" t="s">
        <v>227</v>
      </c>
      <c r="O52" s="6">
        <v>4.5330000000000004</v>
      </c>
      <c r="P52" s="6">
        <v>4.2300000000000004</v>
      </c>
      <c r="Q52" s="6">
        <v>4.7679999999999998</v>
      </c>
      <c r="R52" s="64"/>
      <c r="S52" s="6">
        <v>4.6189999999999998</v>
      </c>
      <c r="T52" s="64"/>
      <c r="U52" s="64"/>
      <c r="V52" s="64"/>
      <c r="W52" s="64"/>
      <c r="X52" s="64"/>
      <c r="Y52" s="6">
        <v>4.617</v>
      </c>
      <c r="Z52" s="6">
        <v>4.7729999999999997</v>
      </c>
      <c r="AA52" s="6">
        <v>4.5990000000000002</v>
      </c>
      <c r="AB52" s="6">
        <v>4.3659999999999997</v>
      </c>
      <c r="AC52" s="6">
        <v>4.07</v>
      </c>
      <c r="AD52" s="6">
        <v>4.6619999999999999</v>
      </c>
      <c r="AE52" s="78">
        <f t="shared" si="443"/>
        <v>4.3659999999999997</v>
      </c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O52" s="23">
        <f t="shared" si="398"/>
        <v>0.14900000000000091</v>
      </c>
      <c r="DP52" s="23">
        <f t="shared" si="399"/>
        <v>-0.15399999999999903</v>
      </c>
      <c r="DQ52" s="23">
        <f t="shared" si="400"/>
        <v>0.38400000000000034</v>
      </c>
      <c r="DR52" s="23" t="str">
        <f t="shared" si="401"/>
        <v/>
      </c>
      <c r="DS52" s="23">
        <f t="shared" si="402"/>
        <v>0.23500000000000032</v>
      </c>
      <c r="DT52" s="23" t="str">
        <f t="shared" si="403"/>
        <v/>
      </c>
      <c r="DU52" s="23" t="str">
        <f t="shared" si="404"/>
        <v/>
      </c>
      <c r="DV52" s="23" t="str">
        <f t="shared" si="405"/>
        <v/>
      </c>
      <c r="DW52" s="23" t="str">
        <f t="shared" si="406"/>
        <v/>
      </c>
      <c r="DX52" s="23" t="str">
        <f t="shared" si="407"/>
        <v/>
      </c>
      <c r="DY52" s="23">
        <f t="shared" si="408"/>
        <v>0.23300000000000054</v>
      </c>
      <c r="DZ52" s="23">
        <f t="shared" si="409"/>
        <v>0.38900000000000023</v>
      </c>
      <c r="EA52" s="23">
        <f t="shared" si="410"/>
        <v>0.21500000000000075</v>
      </c>
      <c r="EB52" s="23">
        <f t="shared" si="411"/>
        <v>-1.7999999999999794E-2</v>
      </c>
      <c r="EC52" s="23">
        <f t="shared" si="412"/>
        <v>-0.31399999999999917</v>
      </c>
      <c r="ED52" s="23">
        <f t="shared" si="413"/>
        <v>0.27800000000000047</v>
      </c>
      <c r="EE52" s="23">
        <f t="shared" si="414"/>
        <v>-1.7999999999999794E-2</v>
      </c>
      <c r="EF52" s="23" t="str">
        <f t="shared" si="415"/>
        <v/>
      </c>
      <c r="EG52" s="23" t="str">
        <f t="shared" si="416"/>
        <v/>
      </c>
      <c r="EH52" s="23" t="str">
        <f t="shared" si="417"/>
        <v/>
      </c>
      <c r="EI52" s="23" t="str">
        <f t="shared" si="418"/>
        <v/>
      </c>
      <c r="EJ52" s="23" t="str">
        <f t="shared" si="419"/>
        <v/>
      </c>
      <c r="EK52" s="23" t="str">
        <f t="shared" si="420"/>
        <v/>
      </c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O52" s="23"/>
      <c r="HP52" s="23"/>
      <c r="HQ52" s="23"/>
      <c r="HR52" s="23"/>
      <c r="HS52" s="23">
        <f t="shared" si="421"/>
        <v>0.23500000000000032</v>
      </c>
      <c r="HT52" s="23" t="str">
        <f t="shared" si="422"/>
        <v/>
      </c>
      <c r="HU52" s="23" t="str">
        <f t="shared" si="423"/>
        <v/>
      </c>
      <c r="HV52" s="23" t="str">
        <f t="shared" si="424"/>
        <v/>
      </c>
      <c r="HW52" s="23" t="str">
        <f t="shared" si="425"/>
        <v/>
      </c>
      <c r="HX52" s="23" t="str">
        <f t="shared" si="426"/>
        <v/>
      </c>
      <c r="HY52" s="23">
        <f t="shared" si="427"/>
        <v>0.23300000000000054</v>
      </c>
      <c r="HZ52" s="23">
        <f t="shared" si="428"/>
        <v>0.38900000000000023</v>
      </c>
      <c r="IA52" s="23">
        <f t="shared" si="429"/>
        <v>0.21500000000000075</v>
      </c>
      <c r="IB52" s="23">
        <f t="shared" si="430"/>
        <v>1.7999999999999794E-2</v>
      </c>
      <c r="IC52" s="23">
        <f t="shared" si="431"/>
        <v>0.31399999999999917</v>
      </c>
      <c r="ID52" s="23">
        <f t="shared" si="432"/>
        <v>0.27800000000000047</v>
      </c>
      <c r="IE52" s="23">
        <f t="shared" si="433"/>
        <v>1.7999999999999794E-2</v>
      </c>
      <c r="IF52" s="23" t="str">
        <f t="shared" si="434"/>
        <v/>
      </c>
      <c r="IG52" s="23" t="str">
        <f t="shared" si="435"/>
        <v/>
      </c>
      <c r="IH52" s="23" t="str">
        <f t="shared" si="436"/>
        <v/>
      </c>
      <c r="II52" s="23" t="str">
        <f t="shared" si="437"/>
        <v/>
      </c>
      <c r="IJ52" s="23" t="str">
        <f t="shared" si="438"/>
        <v/>
      </c>
      <c r="IK52" s="23" t="str">
        <f t="shared" si="439"/>
        <v/>
      </c>
      <c r="IL52" s="23" t="str">
        <f t="shared" si="440"/>
        <v/>
      </c>
      <c r="IM52" s="23" t="str">
        <f t="shared" si="441"/>
        <v/>
      </c>
      <c r="IN52" s="23" t="str">
        <f t="shared" si="442"/>
        <v/>
      </c>
      <c r="IO52" s="23"/>
      <c r="IP52" s="23"/>
      <c r="IQ52" s="23"/>
      <c r="IR52" s="23"/>
      <c r="IS52" s="23"/>
      <c r="IT52" s="23"/>
      <c r="IU52" s="23"/>
      <c r="IV52" s="23"/>
      <c r="IW52" s="23"/>
      <c r="IX52" s="23"/>
      <c r="IY52" s="23"/>
      <c r="IZ52" s="23"/>
      <c r="JA52" s="23"/>
      <c r="JB52" s="23"/>
      <c r="JC52" s="23"/>
      <c r="JD52" s="23"/>
      <c r="JE52" s="23"/>
      <c r="JF52" s="23"/>
      <c r="JG52" s="23"/>
      <c r="JH52" s="23"/>
      <c r="JI52" s="23"/>
      <c r="JJ52" s="23"/>
      <c r="JK52" s="23"/>
      <c r="JL52" s="23"/>
      <c r="JM52" s="23"/>
      <c r="JN52" s="23"/>
      <c r="JO52" s="23"/>
      <c r="JP52" s="23"/>
      <c r="JQ52" s="23"/>
      <c r="JR52" s="23"/>
      <c r="JS52" s="23"/>
      <c r="JT52" s="23"/>
      <c r="JU52" s="23"/>
      <c r="JV52" s="23"/>
      <c r="JW52" s="23"/>
      <c r="JX52" s="23"/>
      <c r="JY52" s="23"/>
      <c r="JZ52" s="23"/>
      <c r="KA52" s="23"/>
      <c r="KB52" s="23"/>
      <c r="KC52" s="23"/>
      <c r="KD52" s="23"/>
      <c r="KE52" s="23"/>
      <c r="KF52" s="23"/>
      <c r="KG52" s="23"/>
      <c r="KH52" s="23"/>
      <c r="KI52" s="23"/>
      <c r="KJ52" s="23"/>
      <c r="KK52" s="23"/>
      <c r="KL52" s="23"/>
      <c r="KM52" s="23"/>
      <c r="KN52" s="23"/>
      <c r="KO52" s="23"/>
      <c r="KP52" s="23"/>
      <c r="KQ52" s="23"/>
      <c r="KR52" s="23"/>
      <c r="KS52" s="23"/>
      <c r="KT52" s="23"/>
      <c r="KU52" s="23"/>
      <c r="KV52" s="23"/>
      <c r="KW52" s="23"/>
      <c r="KX52" s="23"/>
      <c r="KY52" s="23"/>
      <c r="KZ52" s="23"/>
      <c r="LA52" s="23"/>
      <c r="LB52" s="23"/>
      <c r="LC52" s="23"/>
      <c r="LD52" s="23"/>
      <c r="LE52" s="23"/>
      <c r="LF52" s="23"/>
      <c r="LG52" s="23"/>
      <c r="LH52" s="23"/>
      <c r="LI52" s="23"/>
      <c r="LJ52" s="23"/>
      <c r="LK52" s="23"/>
      <c r="LL52" s="23"/>
      <c r="LM52" s="23"/>
    </row>
    <row r="53" spans="1:325">
      <c r="A53" s="1">
        <f t="shared" si="237"/>
        <v>51</v>
      </c>
      <c r="B53" s="2"/>
      <c r="C53" s="4">
        <v>10</v>
      </c>
      <c r="D53" s="4">
        <f t="shared" si="233"/>
        <v>1016</v>
      </c>
      <c r="E53" s="4" t="s">
        <v>318</v>
      </c>
      <c r="F53" s="4">
        <v>3</v>
      </c>
      <c r="G53" s="4" t="s">
        <v>13</v>
      </c>
      <c r="H53" s="4" t="s">
        <v>14</v>
      </c>
      <c r="I53" s="4"/>
      <c r="J53" s="5">
        <v>95.4</v>
      </c>
      <c r="K53" s="72"/>
      <c r="L53" s="103">
        <v>4.5879999999999992</v>
      </c>
      <c r="M53" s="7" t="s">
        <v>282</v>
      </c>
      <c r="N53" s="3" t="s">
        <v>227</v>
      </c>
      <c r="O53" s="6">
        <v>5.0229999999999997</v>
      </c>
      <c r="P53" s="6">
        <v>4.4710000000000001</v>
      </c>
      <c r="Q53" s="6">
        <v>4.9640000000000004</v>
      </c>
      <c r="R53" s="64"/>
      <c r="S53" s="6">
        <v>4.8209999999999997</v>
      </c>
      <c r="T53" s="64"/>
      <c r="U53" s="64"/>
      <c r="V53" s="64"/>
      <c r="W53" s="64"/>
      <c r="X53" s="64"/>
      <c r="Y53" s="6">
        <v>4.819</v>
      </c>
      <c r="Z53" s="6">
        <v>4.9809999999999999</v>
      </c>
      <c r="AA53" s="6">
        <v>4.8209999999999997</v>
      </c>
      <c r="AB53" s="6">
        <v>4.5720000000000001</v>
      </c>
      <c r="AC53" s="6">
        <v>4.2990000000000004</v>
      </c>
      <c r="AD53" s="6">
        <v>4.84</v>
      </c>
      <c r="AE53" s="78">
        <f t="shared" si="443"/>
        <v>4.5694999999999997</v>
      </c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O53" s="23">
        <f t="shared" si="398"/>
        <v>0.4350000000000005</v>
      </c>
      <c r="DP53" s="23">
        <f t="shared" si="399"/>
        <v>-0.1169999999999991</v>
      </c>
      <c r="DQ53" s="23">
        <f t="shared" si="400"/>
        <v>0.37600000000000122</v>
      </c>
      <c r="DR53" s="23" t="str">
        <f t="shared" si="401"/>
        <v/>
      </c>
      <c r="DS53" s="23">
        <f t="shared" si="402"/>
        <v>0.23300000000000054</v>
      </c>
      <c r="DT53" s="23" t="str">
        <f t="shared" si="403"/>
        <v/>
      </c>
      <c r="DU53" s="23" t="str">
        <f t="shared" si="404"/>
        <v/>
      </c>
      <c r="DV53" s="23" t="str">
        <f t="shared" si="405"/>
        <v/>
      </c>
      <c r="DW53" s="23" t="str">
        <f t="shared" si="406"/>
        <v/>
      </c>
      <c r="DX53" s="23" t="str">
        <f t="shared" si="407"/>
        <v/>
      </c>
      <c r="DY53" s="23">
        <f t="shared" si="408"/>
        <v>0.23100000000000076</v>
      </c>
      <c r="DZ53" s="23">
        <f t="shared" si="409"/>
        <v>0.39300000000000068</v>
      </c>
      <c r="EA53" s="23">
        <f t="shared" si="410"/>
        <v>0.23300000000000054</v>
      </c>
      <c r="EB53" s="23">
        <f t="shared" si="411"/>
        <v>-1.5999999999999126E-2</v>
      </c>
      <c r="EC53" s="23">
        <f t="shared" si="412"/>
        <v>-0.28899999999999881</v>
      </c>
      <c r="ED53" s="23">
        <f t="shared" si="413"/>
        <v>0.25200000000000067</v>
      </c>
      <c r="EE53" s="23">
        <f t="shared" si="414"/>
        <v>-1.8499999999999517E-2</v>
      </c>
      <c r="EF53" s="23" t="str">
        <f t="shared" si="415"/>
        <v/>
      </c>
      <c r="EG53" s="23" t="str">
        <f t="shared" si="416"/>
        <v/>
      </c>
      <c r="EH53" s="23" t="str">
        <f t="shared" si="417"/>
        <v/>
      </c>
      <c r="EI53" s="23" t="str">
        <f t="shared" si="418"/>
        <v/>
      </c>
      <c r="EJ53" s="23" t="str">
        <f t="shared" si="419"/>
        <v/>
      </c>
      <c r="EK53" s="23" t="str">
        <f t="shared" si="420"/>
        <v/>
      </c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O53" s="23"/>
      <c r="HP53" s="23"/>
      <c r="HQ53" s="23"/>
      <c r="HR53" s="23"/>
      <c r="HS53" s="23">
        <f t="shared" si="421"/>
        <v>0.23300000000000054</v>
      </c>
      <c r="HT53" s="23" t="str">
        <f t="shared" si="422"/>
        <v/>
      </c>
      <c r="HU53" s="23" t="str">
        <f t="shared" si="423"/>
        <v/>
      </c>
      <c r="HV53" s="23" t="str">
        <f t="shared" si="424"/>
        <v/>
      </c>
      <c r="HW53" s="23" t="str">
        <f t="shared" si="425"/>
        <v/>
      </c>
      <c r="HX53" s="23" t="str">
        <f t="shared" si="426"/>
        <v/>
      </c>
      <c r="HY53" s="23">
        <f t="shared" si="427"/>
        <v>0.23100000000000076</v>
      </c>
      <c r="HZ53" s="23">
        <f t="shared" si="428"/>
        <v>0.39300000000000068</v>
      </c>
      <c r="IA53" s="23">
        <f t="shared" si="429"/>
        <v>0.23300000000000054</v>
      </c>
      <c r="IB53" s="23">
        <f t="shared" si="430"/>
        <v>1.5999999999999126E-2</v>
      </c>
      <c r="IC53" s="23">
        <f t="shared" si="431"/>
        <v>0.28899999999999881</v>
      </c>
      <c r="ID53" s="23">
        <f t="shared" si="432"/>
        <v>0.25200000000000067</v>
      </c>
      <c r="IE53" s="23">
        <f t="shared" si="433"/>
        <v>1.8499999999999517E-2</v>
      </c>
      <c r="IF53" s="23" t="str">
        <f t="shared" si="434"/>
        <v/>
      </c>
      <c r="IG53" s="23" t="str">
        <f t="shared" si="435"/>
        <v/>
      </c>
      <c r="IH53" s="23" t="str">
        <f t="shared" si="436"/>
        <v/>
      </c>
      <c r="II53" s="23" t="str">
        <f t="shared" si="437"/>
        <v/>
      </c>
      <c r="IJ53" s="23" t="str">
        <f t="shared" si="438"/>
        <v/>
      </c>
      <c r="IK53" s="23" t="str">
        <f t="shared" si="439"/>
        <v/>
      </c>
      <c r="IL53" s="23" t="str">
        <f t="shared" si="440"/>
        <v/>
      </c>
      <c r="IM53" s="23" t="str">
        <f t="shared" si="441"/>
        <v/>
      </c>
      <c r="IN53" s="23" t="str">
        <f t="shared" si="442"/>
        <v/>
      </c>
      <c r="IO53" s="23"/>
      <c r="IP53" s="23"/>
      <c r="IQ53" s="23"/>
      <c r="IR53" s="23"/>
      <c r="IS53" s="23"/>
      <c r="IT53" s="23"/>
      <c r="IU53" s="23"/>
      <c r="IV53" s="23"/>
      <c r="IW53" s="23"/>
      <c r="IX53" s="23"/>
      <c r="IY53" s="23"/>
      <c r="IZ53" s="23"/>
      <c r="JA53" s="23"/>
      <c r="JB53" s="23"/>
      <c r="JC53" s="23"/>
      <c r="JD53" s="23"/>
      <c r="JE53" s="23"/>
      <c r="JF53" s="23"/>
      <c r="JG53" s="23"/>
      <c r="JH53" s="23"/>
      <c r="JI53" s="23"/>
      <c r="JJ53" s="23"/>
      <c r="JK53" s="23"/>
      <c r="JL53" s="23"/>
      <c r="JM53" s="23"/>
      <c r="JN53" s="23"/>
      <c r="JO53" s="23"/>
      <c r="JP53" s="23"/>
      <c r="JQ53" s="23"/>
      <c r="JR53" s="23"/>
      <c r="JS53" s="23"/>
      <c r="JT53" s="23"/>
      <c r="JU53" s="23"/>
      <c r="JV53" s="23"/>
      <c r="JW53" s="23"/>
      <c r="JX53" s="23"/>
      <c r="JY53" s="23"/>
      <c r="JZ53" s="23"/>
      <c r="KA53" s="23"/>
      <c r="KB53" s="23"/>
      <c r="KC53" s="23"/>
      <c r="KD53" s="23"/>
      <c r="KE53" s="23"/>
      <c r="KF53" s="23"/>
      <c r="KG53" s="23"/>
      <c r="KH53" s="23"/>
      <c r="KI53" s="23"/>
      <c r="KJ53" s="23"/>
      <c r="KK53" s="23"/>
      <c r="KL53" s="23"/>
      <c r="KM53" s="23"/>
      <c r="KN53" s="23"/>
      <c r="KO53" s="23"/>
      <c r="KP53" s="23"/>
      <c r="KQ53" s="23"/>
      <c r="KR53" s="23"/>
      <c r="KS53" s="23"/>
      <c r="KT53" s="23"/>
      <c r="KU53" s="23"/>
      <c r="KV53" s="23"/>
      <c r="KW53" s="23"/>
      <c r="KX53" s="23"/>
      <c r="KY53" s="23"/>
      <c r="KZ53" s="23"/>
      <c r="LA53" s="23"/>
      <c r="LB53" s="23"/>
      <c r="LC53" s="23"/>
      <c r="LD53" s="23"/>
      <c r="LE53" s="23"/>
      <c r="LF53" s="23"/>
      <c r="LG53" s="23"/>
      <c r="LH53" s="23"/>
      <c r="LI53" s="23"/>
      <c r="LJ53" s="23"/>
      <c r="LK53" s="23"/>
      <c r="LL53" s="23"/>
      <c r="LM53" s="23"/>
    </row>
    <row r="54" spans="1:325">
      <c r="A54" s="1">
        <f t="shared" si="237"/>
        <v>52</v>
      </c>
      <c r="B54" s="2" t="s">
        <v>447</v>
      </c>
      <c r="C54" s="4">
        <v>10</v>
      </c>
      <c r="D54" s="4">
        <f t="shared" si="233"/>
        <v>1016</v>
      </c>
      <c r="E54" s="4" t="s">
        <v>168</v>
      </c>
      <c r="F54" s="4">
        <v>1</v>
      </c>
      <c r="G54" s="4" t="s">
        <v>13</v>
      </c>
      <c r="H54" s="4" t="s">
        <v>19</v>
      </c>
      <c r="I54" s="4"/>
      <c r="J54" s="5">
        <v>87</v>
      </c>
      <c r="K54" s="67">
        <v>0.254</v>
      </c>
      <c r="L54" s="103">
        <v>3.9640000000000004</v>
      </c>
      <c r="M54" s="7" t="s">
        <v>130</v>
      </c>
      <c r="N54" s="3" t="s">
        <v>227</v>
      </c>
      <c r="O54" s="23">
        <v>3.9860000000000002</v>
      </c>
      <c r="P54" s="23">
        <v>3.9180000000000001</v>
      </c>
      <c r="Q54" s="23">
        <v>4.399</v>
      </c>
      <c r="R54" s="64"/>
      <c r="S54" s="6">
        <v>4.181</v>
      </c>
      <c r="T54" s="23">
        <v>4.0330000000000004</v>
      </c>
      <c r="U54" s="23">
        <v>4.0259999999999998</v>
      </c>
      <c r="V54" s="23">
        <v>4.0289999999999999</v>
      </c>
      <c r="W54" s="6">
        <v>3.956</v>
      </c>
      <c r="X54" s="64"/>
      <c r="Y54" s="23">
        <v>4.0730000000000004</v>
      </c>
      <c r="Z54" s="23">
        <v>4.1769999999999996</v>
      </c>
      <c r="AA54" s="23">
        <v>4.09</v>
      </c>
      <c r="AB54" s="23">
        <v>3.8210000000000002</v>
      </c>
      <c r="AC54" s="6">
        <v>3.7490000000000001</v>
      </c>
      <c r="AD54" s="23">
        <v>3.948</v>
      </c>
      <c r="AE54" s="78">
        <f t="shared" si="443"/>
        <v>3.8485</v>
      </c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O54" s="23">
        <f t="shared" si="398"/>
        <v>2.1999999999999797E-2</v>
      </c>
      <c r="DP54" s="23">
        <f t="shared" si="399"/>
        <v>-4.6000000000000263E-2</v>
      </c>
      <c r="DQ54" s="23">
        <f t="shared" si="400"/>
        <v>0.43499999999999961</v>
      </c>
      <c r="DR54" s="23" t="str">
        <f t="shared" si="401"/>
        <v/>
      </c>
      <c r="DS54" s="23">
        <f t="shared" si="402"/>
        <v>0.21699999999999964</v>
      </c>
      <c r="DT54" s="23">
        <f t="shared" si="403"/>
        <v>6.899999999999995E-2</v>
      </c>
      <c r="DU54" s="23">
        <f t="shared" si="404"/>
        <v>6.1999999999999389E-2</v>
      </c>
      <c r="DV54" s="23">
        <f t="shared" si="405"/>
        <v>6.4999999999999503E-2</v>
      </c>
      <c r="DW54" s="23">
        <f t="shared" si="406"/>
        <v>-8.0000000000004512E-3</v>
      </c>
      <c r="DX54" s="23" t="str">
        <f t="shared" si="407"/>
        <v/>
      </c>
      <c r="DY54" s="23">
        <f t="shared" si="408"/>
        <v>0.10899999999999999</v>
      </c>
      <c r="DZ54" s="23">
        <f t="shared" si="409"/>
        <v>0.21299999999999919</v>
      </c>
      <c r="EA54" s="23">
        <f t="shared" si="410"/>
        <v>0.12599999999999945</v>
      </c>
      <c r="EB54" s="23">
        <f t="shared" si="411"/>
        <v>-0.14300000000000024</v>
      </c>
      <c r="EC54" s="23">
        <f t="shared" si="412"/>
        <v>-0.2150000000000003</v>
      </c>
      <c r="ED54" s="23">
        <f t="shared" si="413"/>
        <v>-1.6000000000000458E-2</v>
      </c>
      <c r="EE54" s="23">
        <f t="shared" si="414"/>
        <v>-0.11550000000000038</v>
      </c>
      <c r="EF54" s="23" t="str">
        <f t="shared" si="415"/>
        <v/>
      </c>
      <c r="EG54" s="23" t="str">
        <f t="shared" si="416"/>
        <v/>
      </c>
      <c r="EH54" s="23" t="str">
        <f t="shared" si="417"/>
        <v/>
      </c>
      <c r="EI54" s="23" t="str">
        <f t="shared" si="418"/>
        <v/>
      </c>
      <c r="EJ54" s="23" t="str">
        <f t="shared" si="419"/>
        <v/>
      </c>
      <c r="EK54" s="23" t="str">
        <f t="shared" si="420"/>
        <v/>
      </c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/>
      <c r="GA54" s="23"/>
      <c r="GB54" s="23"/>
      <c r="GC54" s="23"/>
      <c r="GD54" s="23"/>
      <c r="GE54" s="23"/>
      <c r="GF54" s="23"/>
      <c r="GG54" s="23"/>
      <c r="GH54" s="23"/>
      <c r="GI54" s="23"/>
      <c r="GJ54" s="23"/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O54" s="23"/>
      <c r="HP54" s="23"/>
      <c r="HQ54" s="23"/>
      <c r="HR54" s="23"/>
      <c r="HS54" s="23">
        <f t="shared" si="421"/>
        <v>0.21699999999999964</v>
      </c>
      <c r="HT54" s="23">
        <f t="shared" si="422"/>
        <v>6.899999999999995E-2</v>
      </c>
      <c r="HU54" s="23">
        <f t="shared" si="423"/>
        <v>6.1999999999999389E-2</v>
      </c>
      <c r="HV54" s="23">
        <f t="shared" si="424"/>
        <v>6.4999999999999503E-2</v>
      </c>
      <c r="HW54" s="23">
        <f t="shared" si="425"/>
        <v>8.0000000000004512E-3</v>
      </c>
      <c r="HX54" s="23" t="str">
        <f t="shared" si="426"/>
        <v/>
      </c>
      <c r="HY54" s="23">
        <f t="shared" si="427"/>
        <v>0.10899999999999999</v>
      </c>
      <c r="HZ54" s="23">
        <f t="shared" si="428"/>
        <v>0.21299999999999919</v>
      </c>
      <c r="IA54" s="23">
        <f t="shared" si="429"/>
        <v>0.12599999999999945</v>
      </c>
      <c r="IB54" s="23">
        <f t="shared" si="430"/>
        <v>0.14300000000000024</v>
      </c>
      <c r="IC54" s="23">
        <f t="shared" si="431"/>
        <v>0.2150000000000003</v>
      </c>
      <c r="ID54" s="23">
        <f t="shared" si="432"/>
        <v>1.6000000000000458E-2</v>
      </c>
      <c r="IE54" s="23">
        <f t="shared" si="433"/>
        <v>0.11550000000000038</v>
      </c>
      <c r="IF54" s="23" t="str">
        <f t="shared" si="434"/>
        <v/>
      </c>
      <c r="IG54" s="23" t="str">
        <f t="shared" si="435"/>
        <v/>
      </c>
      <c r="IH54" s="23" t="str">
        <f t="shared" si="436"/>
        <v/>
      </c>
      <c r="II54" s="23" t="str">
        <f t="shared" si="437"/>
        <v/>
      </c>
      <c r="IJ54" s="23" t="str">
        <f t="shared" si="438"/>
        <v/>
      </c>
      <c r="IK54" s="23" t="str">
        <f t="shared" si="439"/>
        <v/>
      </c>
      <c r="IL54" s="23" t="str">
        <f t="shared" si="440"/>
        <v/>
      </c>
      <c r="IM54" s="23" t="str">
        <f t="shared" si="441"/>
        <v/>
      </c>
      <c r="IN54" s="23" t="str">
        <f t="shared" si="442"/>
        <v/>
      </c>
      <c r="IO54" s="23"/>
      <c r="IP54" s="23"/>
      <c r="IQ54" s="23"/>
      <c r="IR54" s="23"/>
      <c r="IS54" s="23"/>
      <c r="IT54" s="23"/>
      <c r="IU54" s="23"/>
      <c r="IV54" s="23"/>
      <c r="IW54" s="23"/>
      <c r="IX54" s="23"/>
      <c r="IY54" s="23"/>
      <c r="IZ54" s="23"/>
      <c r="JA54" s="23"/>
      <c r="JB54" s="23"/>
      <c r="JC54" s="23"/>
      <c r="JD54" s="23"/>
      <c r="JE54" s="23"/>
      <c r="JF54" s="23"/>
      <c r="JG54" s="23"/>
      <c r="JH54" s="23"/>
      <c r="JI54" s="23"/>
      <c r="JJ54" s="23"/>
      <c r="JK54" s="23"/>
      <c r="JL54" s="23"/>
      <c r="JM54" s="23"/>
      <c r="JN54" s="23"/>
      <c r="JO54" s="23"/>
      <c r="JP54" s="23"/>
      <c r="JQ54" s="23"/>
      <c r="JR54" s="23"/>
      <c r="JS54" s="23"/>
      <c r="JT54" s="23"/>
      <c r="JU54" s="23"/>
      <c r="JV54" s="23"/>
      <c r="JW54" s="23"/>
      <c r="JX54" s="23"/>
      <c r="JY54" s="23"/>
      <c r="JZ54" s="23"/>
      <c r="KA54" s="23"/>
      <c r="KB54" s="23"/>
      <c r="KC54" s="23"/>
      <c r="KD54" s="23"/>
      <c r="KE54" s="23"/>
      <c r="KF54" s="23"/>
      <c r="KG54" s="23"/>
      <c r="KH54" s="23"/>
      <c r="KI54" s="23"/>
      <c r="KJ54" s="23"/>
      <c r="KK54" s="23"/>
      <c r="KL54" s="23"/>
      <c r="KM54" s="23"/>
      <c r="KN54" s="23"/>
      <c r="KO54" s="23"/>
      <c r="KP54" s="23"/>
      <c r="KQ54" s="23"/>
      <c r="KR54" s="23"/>
      <c r="KS54" s="23"/>
      <c r="KT54" s="23"/>
      <c r="KU54" s="23"/>
      <c r="KV54" s="23"/>
      <c r="KW54" s="23"/>
      <c r="KX54" s="23"/>
      <c r="KY54" s="23"/>
      <c r="KZ54" s="23"/>
      <c r="LA54" s="23"/>
      <c r="LB54" s="23"/>
      <c r="LC54" s="23"/>
      <c r="LD54" s="23"/>
      <c r="LE54" s="23"/>
      <c r="LF54" s="23"/>
      <c r="LG54" s="23"/>
      <c r="LH54" s="23"/>
      <c r="LI54" s="23"/>
      <c r="LJ54" s="23"/>
      <c r="LK54" s="23"/>
      <c r="LL54" s="23"/>
      <c r="LM54" s="23"/>
    </row>
    <row r="55" spans="1:325">
      <c r="A55" s="1">
        <f t="shared" si="237"/>
        <v>53</v>
      </c>
      <c r="B55" s="2"/>
      <c r="C55" s="4">
        <v>10</v>
      </c>
      <c r="D55" s="4">
        <f t="shared" si="233"/>
        <v>1016</v>
      </c>
      <c r="E55" s="4" t="s">
        <v>251</v>
      </c>
      <c r="F55" s="4">
        <v>1</v>
      </c>
      <c r="G55" s="4" t="s">
        <v>13</v>
      </c>
      <c r="H55" s="4"/>
      <c r="I55" s="4"/>
      <c r="J55" s="5">
        <v>86.2</v>
      </c>
      <c r="K55" s="67">
        <v>0</v>
      </c>
      <c r="L55" s="103">
        <v>4.1430000000000007</v>
      </c>
      <c r="M55" s="7" t="s">
        <v>130</v>
      </c>
      <c r="N55" s="3" t="s">
        <v>227</v>
      </c>
      <c r="O55" s="23">
        <v>4.3109999999999999</v>
      </c>
      <c r="P55" s="23">
        <v>4.0640000000000001</v>
      </c>
      <c r="Q55" s="23">
        <v>4.6360000000000001</v>
      </c>
      <c r="R55" s="64"/>
      <c r="S55" s="6">
        <v>4.492</v>
      </c>
      <c r="T55" s="23">
        <v>4.2910000000000004</v>
      </c>
      <c r="U55" s="23">
        <v>4.28</v>
      </c>
      <c r="V55" s="23">
        <v>4.2389999999999999</v>
      </c>
      <c r="W55" s="6">
        <v>4.1109999999999998</v>
      </c>
      <c r="X55" s="64"/>
      <c r="Y55" s="23">
        <v>4.4240000000000004</v>
      </c>
      <c r="Z55" s="23">
        <v>4.5949999999999998</v>
      </c>
      <c r="AA55" s="23">
        <v>4.4290000000000003</v>
      </c>
      <c r="AB55" s="23">
        <v>4.1580000000000004</v>
      </c>
      <c r="AC55" s="6">
        <v>3.8919999999999999</v>
      </c>
      <c r="AD55" s="23">
        <v>4.5030000000000001</v>
      </c>
      <c r="AE55" s="78">
        <f t="shared" si="443"/>
        <v>4.1974999999999998</v>
      </c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O55" s="23">
        <f t="shared" si="398"/>
        <v>0.16799999999999926</v>
      </c>
      <c r="DP55" s="23">
        <f t="shared" si="399"/>
        <v>-7.9000000000000625E-2</v>
      </c>
      <c r="DQ55" s="23">
        <f t="shared" si="400"/>
        <v>0.49299999999999944</v>
      </c>
      <c r="DR55" s="23" t="str">
        <f t="shared" si="401"/>
        <v/>
      </c>
      <c r="DS55" s="23">
        <f t="shared" si="402"/>
        <v>0.34899999999999931</v>
      </c>
      <c r="DT55" s="23">
        <f t="shared" si="403"/>
        <v>0.14799999999999969</v>
      </c>
      <c r="DU55" s="23">
        <f t="shared" si="404"/>
        <v>0.13699999999999957</v>
      </c>
      <c r="DV55" s="23">
        <f t="shared" si="405"/>
        <v>9.5999999999999197E-2</v>
      </c>
      <c r="DW55" s="23">
        <f t="shared" si="406"/>
        <v>-3.2000000000000917E-2</v>
      </c>
      <c r="DX55" s="23" t="str">
        <f t="shared" si="407"/>
        <v/>
      </c>
      <c r="DY55" s="23">
        <f t="shared" si="408"/>
        <v>0.28099999999999969</v>
      </c>
      <c r="DZ55" s="23">
        <f t="shared" si="409"/>
        <v>0.45199999999999907</v>
      </c>
      <c r="EA55" s="23">
        <f t="shared" si="410"/>
        <v>0.28599999999999959</v>
      </c>
      <c r="EB55" s="23">
        <f t="shared" si="411"/>
        <v>1.499999999999968E-2</v>
      </c>
      <c r="EC55" s="23">
        <f t="shared" si="412"/>
        <v>-0.25100000000000078</v>
      </c>
      <c r="ED55" s="23">
        <f t="shared" si="413"/>
        <v>0.35999999999999943</v>
      </c>
      <c r="EE55" s="23">
        <f t="shared" si="414"/>
        <v>5.4499999999999105E-2</v>
      </c>
      <c r="EF55" s="23" t="str">
        <f t="shared" si="415"/>
        <v/>
      </c>
      <c r="EG55" s="23" t="str">
        <f t="shared" si="416"/>
        <v/>
      </c>
      <c r="EH55" s="23" t="str">
        <f t="shared" si="417"/>
        <v/>
      </c>
      <c r="EI55" s="23" t="str">
        <f t="shared" si="418"/>
        <v/>
      </c>
      <c r="EJ55" s="23" t="str">
        <f t="shared" si="419"/>
        <v/>
      </c>
      <c r="EK55" s="23" t="str">
        <f t="shared" si="420"/>
        <v/>
      </c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  <c r="FL55" s="23"/>
      <c r="FM55" s="23"/>
      <c r="FN55" s="23"/>
      <c r="FO55" s="23"/>
      <c r="FP55" s="23"/>
      <c r="FQ55" s="23"/>
      <c r="FR55" s="23"/>
      <c r="FS55" s="23"/>
      <c r="FT55" s="23"/>
      <c r="FU55" s="23"/>
      <c r="FV55" s="23"/>
      <c r="FW55" s="23"/>
      <c r="FX55" s="23"/>
      <c r="FY55" s="23"/>
      <c r="FZ55" s="23"/>
      <c r="GA55" s="23"/>
      <c r="GB55" s="23"/>
      <c r="GC55" s="23"/>
      <c r="GD55" s="23"/>
      <c r="GE55" s="23"/>
      <c r="GF55" s="23"/>
      <c r="GG55" s="23"/>
      <c r="GH55" s="23"/>
      <c r="GI55" s="23"/>
      <c r="GJ55" s="23"/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  <c r="HE55" s="23"/>
      <c r="HF55" s="23"/>
      <c r="HG55" s="23"/>
      <c r="HH55" s="23"/>
      <c r="HI55" s="23"/>
      <c r="HJ55" s="23"/>
      <c r="HK55" s="23"/>
      <c r="HL55" s="23"/>
      <c r="HM55" s="23"/>
      <c r="HO55" s="23"/>
      <c r="HP55" s="23"/>
      <c r="HQ55" s="23"/>
      <c r="HR55" s="23"/>
      <c r="HS55" s="23">
        <f t="shared" si="421"/>
        <v>0.34899999999999931</v>
      </c>
      <c r="HT55" s="23">
        <f t="shared" si="422"/>
        <v>0.14799999999999969</v>
      </c>
      <c r="HU55" s="23">
        <f t="shared" si="423"/>
        <v>0.13699999999999957</v>
      </c>
      <c r="HV55" s="23">
        <f t="shared" si="424"/>
        <v>9.5999999999999197E-2</v>
      </c>
      <c r="HW55" s="23">
        <f t="shared" si="425"/>
        <v>3.2000000000000917E-2</v>
      </c>
      <c r="HX55" s="23" t="str">
        <f t="shared" si="426"/>
        <v/>
      </c>
      <c r="HY55" s="23">
        <f t="shared" si="427"/>
        <v>0.28099999999999969</v>
      </c>
      <c r="HZ55" s="23">
        <f t="shared" si="428"/>
        <v>0.45199999999999907</v>
      </c>
      <c r="IA55" s="23">
        <f t="shared" si="429"/>
        <v>0.28599999999999959</v>
      </c>
      <c r="IB55" s="23">
        <f t="shared" si="430"/>
        <v>1.499999999999968E-2</v>
      </c>
      <c r="IC55" s="23">
        <f t="shared" si="431"/>
        <v>0.25100000000000078</v>
      </c>
      <c r="ID55" s="23">
        <f t="shared" si="432"/>
        <v>0.35999999999999943</v>
      </c>
      <c r="IE55" s="23">
        <f t="shared" si="433"/>
        <v>5.4499999999999105E-2</v>
      </c>
      <c r="IF55" s="23" t="str">
        <f t="shared" si="434"/>
        <v/>
      </c>
      <c r="IG55" s="23" t="str">
        <f t="shared" si="435"/>
        <v/>
      </c>
      <c r="IH55" s="23" t="str">
        <f t="shared" si="436"/>
        <v/>
      </c>
      <c r="II55" s="23" t="str">
        <f t="shared" si="437"/>
        <v/>
      </c>
      <c r="IJ55" s="23" t="str">
        <f t="shared" si="438"/>
        <v/>
      </c>
      <c r="IK55" s="23" t="str">
        <f t="shared" si="439"/>
        <v/>
      </c>
      <c r="IL55" s="23" t="str">
        <f t="shared" si="440"/>
        <v/>
      </c>
      <c r="IM55" s="23" t="str">
        <f t="shared" si="441"/>
        <v/>
      </c>
      <c r="IN55" s="23" t="str">
        <f t="shared" si="442"/>
        <v/>
      </c>
      <c r="IO55" s="23"/>
      <c r="IP55" s="23"/>
      <c r="IQ55" s="23"/>
      <c r="IR55" s="23"/>
      <c r="IS55" s="23"/>
      <c r="IT55" s="23"/>
      <c r="IU55" s="23"/>
      <c r="IV55" s="23"/>
      <c r="IW55" s="23"/>
      <c r="IX55" s="23"/>
      <c r="IY55" s="23"/>
      <c r="IZ55" s="23"/>
      <c r="JA55" s="23"/>
      <c r="JB55" s="23"/>
      <c r="JC55" s="23"/>
      <c r="JD55" s="23"/>
      <c r="JE55" s="23"/>
      <c r="JF55" s="23"/>
      <c r="JG55" s="23"/>
      <c r="JH55" s="23"/>
      <c r="JI55" s="23"/>
      <c r="JJ55" s="23"/>
      <c r="JK55" s="23"/>
      <c r="JL55" s="23"/>
      <c r="JM55" s="23"/>
      <c r="JN55" s="23"/>
      <c r="JO55" s="23"/>
      <c r="JP55" s="23"/>
      <c r="JQ55" s="23"/>
      <c r="JR55" s="23"/>
      <c r="JS55" s="23"/>
      <c r="JT55" s="23"/>
      <c r="JU55" s="23"/>
      <c r="JV55" s="23"/>
      <c r="JW55" s="23"/>
      <c r="JX55" s="23"/>
      <c r="JY55" s="23"/>
      <c r="JZ55" s="23"/>
      <c r="KA55" s="23"/>
      <c r="KB55" s="23"/>
      <c r="KC55" s="23"/>
      <c r="KD55" s="23"/>
      <c r="KE55" s="23"/>
      <c r="KF55" s="23"/>
      <c r="KG55" s="23"/>
      <c r="KH55" s="23"/>
      <c r="KI55" s="23"/>
      <c r="KJ55" s="23"/>
      <c r="KK55" s="23"/>
      <c r="KL55" s="23"/>
      <c r="KM55" s="23"/>
      <c r="KN55" s="23"/>
      <c r="KO55" s="23"/>
      <c r="KP55" s="23"/>
      <c r="KQ55" s="23"/>
      <c r="KR55" s="23"/>
      <c r="KS55" s="23"/>
      <c r="KT55" s="23"/>
      <c r="KU55" s="23"/>
      <c r="KV55" s="23"/>
      <c r="KW55" s="23"/>
      <c r="KX55" s="23"/>
      <c r="KY55" s="23"/>
      <c r="KZ55" s="23"/>
      <c r="LA55" s="23"/>
      <c r="LB55" s="23"/>
      <c r="LC55" s="23"/>
      <c r="LD55" s="23"/>
      <c r="LE55" s="23"/>
      <c r="LF55" s="23"/>
      <c r="LG55" s="23"/>
      <c r="LH55" s="23"/>
      <c r="LI55" s="23"/>
      <c r="LJ55" s="23"/>
      <c r="LK55" s="23"/>
      <c r="LL55" s="23"/>
      <c r="LM55" s="23"/>
    </row>
    <row r="56" spans="1:325">
      <c r="A56" s="1">
        <f t="shared" si="237"/>
        <v>54</v>
      </c>
      <c r="B56" s="2"/>
      <c r="C56" s="4">
        <v>10</v>
      </c>
      <c r="D56" s="4">
        <f t="shared" si="233"/>
        <v>1016</v>
      </c>
      <c r="E56" s="4" t="s">
        <v>168</v>
      </c>
      <c r="F56" s="4">
        <v>1</v>
      </c>
      <c r="G56" s="4" t="s">
        <v>13</v>
      </c>
      <c r="H56" s="4"/>
      <c r="I56" s="4"/>
      <c r="J56" s="5">
        <v>85</v>
      </c>
      <c r="K56" s="67">
        <v>0</v>
      </c>
      <c r="L56" s="103">
        <v>4.7309999999999999</v>
      </c>
      <c r="M56" s="7" t="s">
        <v>130</v>
      </c>
      <c r="N56" s="3" t="s">
        <v>227</v>
      </c>
      <c r="O56" s="23">
        <v>4.9619999999999997</v>
      </c>
      <c r="P56" s="23">
        <v>4.7729999999999997</v>
      </c>
      <c r="Q56" s="23">
        <v>5.2160000000000002</v>
      </c>
      <c r="R56" s="64"/>
      <c r="S56" s="6">
        <v>5.1130000000000004</v>
      </c>
      <c r="T56" s="23">
        <v>4.9420000000000002</v>
      </c>
      <c r="U56" s="23">
        <v>4.9329999999999998</v>
      </c>
      <c r="V56" s="23">
        <v>4.8869999999999996</v>
      </c>
      <c r="W56" s="6">
        <v>4.7119999999999997</v>
      </c>
      <c r="X56" s="64"/>
      <c r="Y56" s="23">
        <v>4.9960000000000004</v>
      </c>
      <c r="Z56" s="23">
        <v>5.1959999999999997</v>
      </c>
      <c r="AA56" s="23">
        <v>5.0679999999999996</v>
      </c>
      <c r="AB56" s="23">
        <v>4.7380000000000004</v>
      </c>
      <c r="AC56" s="6">
        <v>4.5579999999999998</v>
      </c>
      <c r="AD56" s="23">
        <v>5.1050000000000004</v>
      </c>
      <c r="AE56" s="78">
        <f t="shared" si="443"/>
        <v>4.8315000000000001</v>
      </c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O56" s="23">
        <f t="shared" si="398"/>
        <v>0.23099999999999987</v>
      </c>
      <c r="DP56" s="23">
        <f t="shared" si="399"/>
        <v>4.1999999999999815E-2</v>
      </c>
      <c r="DQ56" s="23">
        <f t="shared" si="400"/>
        <v>0.48500000000000032</v>
      </c>
      <c r="DR56" s="23" t="str">
        <f t="shared" si="401"/>
        <v/>
      </c>
      <c r="DS56" s="23">
        <f t="shared" si="402"/>
        <v>0.38200000000000056</v>
      </c>
      <c r="DT56" s="23">
        <f t="shared" si="403"/>
        <v>0.2110000000000003</v>
      </c>
      <c r="DU56" s="23">
        <f t="shared" si="404"/>
        <v>0.20199999999999996</v>
      </c>
      <c r="DV56" s="23">
        <f t="shared" si="405"/>
        <v>0.15599999999999969</v>
      </c>
      <c r="DW56" s="23">
        <f t="shared" si="406"/>
        <v>-1.9000000000000128E-2</v>
      </c>
      <c r="DX56" s="23" t="str">
        <f t="shared" si="407"/>
        <v/>
      </c>
      <c r="DY56" s="23">
        <f t="shared" si="408"/>
        <v>0.26500000000000057</v>
      </c>
      <c r="DZ56" s="23">
        <f t="shared" si="409"/>
        <v>0.46499999999999986</v>
      </c>
      <c r="EA56" s="23">
        <f t="shared" si="410"/>
        <v>0.33699999999999974</v>
      </c>
      <c r="EB56" s="23">
        <f t="shared" si="411"/>
        <v>7.0000000000005613E-3</v>
      </c>
      <c r="EC56" s="23">
        <f t="shared" si="412"/>
        <v>-0.17300000000000004</v>
      </c>
      <c r="ED56" s="23">
        <f t="shared" si="413"/>
        <v>0.37400000000000055</v>
      </c>
      <c r="EE56" s="23">
        <f t="shared" si="414"/>
        <v>0.10050000000000026</v>
      </c>
      <c r="EF56" s="23" t="str">
        <f t="shared" si="415"/>
        <v/>
      </c>
      <c r="EG56" s="23" t="str">
        <f t="shared" si="416"/>
        <v/>
      </c>
      <c r="EH56" s="23" t="str">
        <f t="shared" si="417"/>
        <v/>
      </c>
      <c r="EI56" s="23" t="str">
        <f t="shared" si="418"/>
        <v/>
      </c>
      <c r="EJ56" s="23" t="str">
        <f t="shared" si="419"/>
        <v/>
      </c>
      <c r="EK56" s="23" t="str">
        <f t="shared" si="420"/>
        <v/>
      </c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O56" s="23"/>
      <c r="HP56" s="23"/>
      <c r="HQ56" s="23"/>
      <c r="HR56" s="23"/>
      <c r="HS56" s="23">
        <f t="shared" si="421"/>
        <v>0.38200000000000056</v>
      </c>
      <c r="HT56" s="23">
        <f t="shared" si="422"/>
        <v>0.2110000000000003</v>
      </c>
      <c r="HU56" s="23">
        <f t="shared" si="423"/>
        <v>0.20199999999999996</v>
      </c>
      <c r="HV56" s="23">
        <f t="shared" si="424"/>
        <v>0.15599999999999969</v>
      </c>
      <c r="HW56" s="23">
        <f t="shared" si="425"/>
        <v>1.9000000000000128E-2</v>
      </c>
      <c r="HX56" s="23" t="str">
        <f t="shared" si="426"/>
        <v/>
      </c>
      <c r="HY56" s="23">
        <f t="shared" si="427"/>
        <v>0.26500000000000057</v>
      </c>
      <c r="HZ56" s="23">
        <f t="shared" si="428"/>
        <v>0.46499999999999986</v>
      </c>
      <c r="IA56" s="23">
        <f t="shared" si="429"/>
        <v>0.33699999999999974</v>
      </c>
      <c r="IB56" s="23">
        <f t="shared" si="430"/>
        <v>7.0000000000005613E-3</v>
      </c>
      <c r="IC56" s="23">
        <f t="shared" si="431"/>
        <v>0.17300000000000004</v>
      </c>
      <c r="ID56" s="23">
        <f t="shared" si="432"/>
        <v>0.37400000000000055</v>
      </c>
      <c r="IE56" s="23">
        <f t="shared" si="433"/>
        <v>0.10050000000000026</v>
      </c>
      <c r="IF56" s="23" t="str">
        <f t="shared" si="434"/>
        <v/>
      </c>
      <c r="IG56" s="23" t="str">
        <f t="shared" si="435"/>
        <v/>
      </c>
      <c r="IH56" s="23" t="str">
        <f t="shared" si="436"/>
        <v/>
      </c>
      <c r="II56" s="23" t="str">
        <f t="shared" si="437"/>
        <v/>
      </c>
      <c r="IJ56" s="23" t="str">
        <f t="shared" si="438"/>
        <v/>
      </c>
      <c r="IK56" s="23" t="str">
        <f t="shared" si="439"/>
        <v/>
      </c>
      <c r="IL56" s="23" t="str">
        <f t="shared" si="440"/>
        <v/>
      </c>
      <c r="IM56" s="23" t="str">
        <f t="shared" si="441"/>
        <v/>
      </c>
      <c r="IN56" s="23" t="str">
        <f t="shared" si="442"/>
        <v/>
      </c>
      <c r="IO56" s="23"/>
      <c r="IP56" s="23"/>
      <c r="IQ56" s="23"/>
      <c r="IR56" s="23"/>
      <c r="IS56" s="23"/>
      <c r="IT56" s="23"/>
      <c r="IU56" s="23"/>
      <c r="IV56" s="23"/>
      <c r="IW56" s="23"/>
      <c r="IX56" s="23"/>
      <c r="IY56" s="23"/>
      <c r="IZ56" s="23"/>
      <c r="JA56" s="23"/>
      <c r="JB56" s="23"/>
      <c r="JC56" s="23"/>
      <c r="JD56" s="23"/>
      <c r="JE56" s="23"/>
      <c r="JF56" s="23"/>
      <c r="JG56" s="23"/>
      <c r="JH56" s="23"/>
      <c r="JI56" s="23"/>
      <c r="JJ56" s="23"/>
      <c r="JK56" s="23"/>
      <c r="JL56" s="23"/>
      <c r="JM56" s="23"/>
      <c r="JN56" s="23"/>
      <c r="JO56" s="23"/>
      <c r="JP56" s="23"/>
      <c r="JQ56" s="23"/>
      <c r="JR56" s="23"/>
      <c r="JS56" s="23"/>
      <c r="JT56" s="23"/>
      <c r="JU56" s="23"/>
      <c r="JV56" s="23"/>
      <c r="JW56" s="23"/>
      <c r="JX56" s="23"/>
      <c r="JY56" s="23"/>
      <c r="JZ56" s="23"/>
      <c r="KA56" s="23"/>
      <c r="KB56" s="23"/>
      <c r="KC56" s="23"/>
      <c r="KD56" s="23"/>
      <c r="KE56" s="23"/>
      <c r="KF56" s="23"/>
      <c r="KG56" s="23"/>
      <c r="KH56" s="23"/>
      <c r="KI56" s="23"/>
      <c r="KJ56" s="23"/>
      <c r="KK56" s="23"/>
      <c r="KL56" s="23"/>
      <c r="KM56" s="23"/>
      <c r="KN56" s="23"/>
      <c r="KO56" s="23"/>
      <c r="KP56" s="23"/>
      <c r="KQ56" s="23"/>
      <c r="KR56" s="23"/>
      <c r="KS56" s="23"/>
      <c r="KT56" s="23"/>
      <c r="KU56" s="23"/>
      <c r="KV56" s="23"/>
      <c r="KW56" s="23"/>
      <c r="KX56" s="23"/>
      <c r="KY56" s="23"/>
      <c r="KZ56" s="23"/>
      <c r="LA56" s="23"/>
      <c r="LB56" s="23"/>
      <c r="LC56" s="23"/>
      <c r="LD56" s="23"/>
      <c r="LE56" s="23"/>
      <c r="LF56" s="23"/>
      <c r="LG56" s="23"/>
      <c r="LH56" s="23"/>
      <c r="LI56" s="23"/>
      <c r="LJ56" s="23"/>
      <c r="LK56" s="23"/>
      <c r="LL56" s="23"/>
      <c r="LM56" s="23"/>
    </row>
    <row r="57" spans="1:325">
      <c r="A57" s="1">
        <f t="shared" si="237"/>
        <v>55</v>
      </c>
      <c r="B57" s="2"/>
      <c r="C57" s="4">
        <v>10</v>
      </c>
      <c r="D57" s="4">
        <f t="shared" si="233"/>
        <v>1016</v>
      </c>
      <c r="E57" s="4" t="s">
        <v>251</v>
      </c>
      <c r="F57" s="4">
        <v>1</v>
      </c>
      <c r="G57" s="4" t="s">
        <v>16</v>
      </c>
      <c r="H57" s="4"/>
      <c r="I57" s="4"/>
      <c r="J57" s="5">
        <v>88.7</v>
      </c>
      <c r="K57" s="67">
        <v>1.2E-2</v>
      </c>
      <c r="L57" s="103">
        <v>5.484</v>
      </c>
      <c r="M57" s="7" t="s">
        <v>130</v>
      </c>
      <c r="N57" s="3" t="s">
        <v>227</v>
      </c>
      <c r="O57" s="23">
        <v>5.5519999999999996</v>
      </c>
      <c r="P57" s="23">
        <v>5.4139999999999997</v>
      </c>
      <c r="Q57" s="23">
        <v>5.8849999999999998</v>
      </c>
      <c r="R57" s="64"/>
      <c r="S57" s="6">
        <v>5.6470000000000002</v>
      </c>
      <c r="T57" s="23">
        <v>5.5940000000000003</v>
      </c>
      <c r="U57" s="23">
        <v>5.5880000000000001</v>
      </c>
      <c r="V57" s="23">
        <v>5.569</v>
      </c>
      <c r="W57" s="6">
        <v>5.4859999999999998</v>
      </c>
      <c r="X57" s="64"/>
      <c r="Y57" s="23">
        <v>5.6820000000000004</v>
      </c>
      <c r="Z57" s="23">
        <v>5.6879999999999997</v>
      </c>
      <c r="AA57" s="23">
        <v>5.5960000000000001</v>
      </c>
      <c r="AB57" s="23">
        <v>5.4880000000000004</v>
      </c>
      <c r="AC57" s="6">
        <v>5.3470000000000004</v>
      </c>
      <c r="AD57" s="23">
        <v>5.5259999999999998</v>
      </c>
      <c r="AE57" s="78">
        <f t="shared" si="443"/>
        <v>5.4365000000000006</v>
      </c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O57" s="23">
        <f t="shared" si="398"/>
        <v>6.7999999999999616E-2</v>
      </c>
      <c r="DP57" s="23">
        <f t="shared" si="399"/>
        <v>-7.0000000000000284E-2</v>
      </c>
      <c r="DQ57" s="23">
        <f t="shared" si="400"/>
        <v>0.4009999999999998</v>
      </c>
      <c r="DR57" s="23" t="str">
        <f t="shared" si="401"/>
        <v/>
      </c>
      <c r="DS57" s="23">
        <f t="shared" si="402"/>
        <v>0.16300000000000026</v>
      </c>
      <c r="DT57" s="23">
        <f t="shared" si="403"/>
        <v>0.11000000000000032</v>
      </c>
      <c r="DU57" s="23">
        <f t="shared" si="404"/>
        <v>0.10400000000000009</v>
      </c>
      <c r="DV57" s="23">
        <f t="shared" si="405"/>
        <v>8.4999999999999964E-2</v>
      </c>
      <c r="DW57" s="23">
        <f t="shared" si="406"/>
        <v>1.9999999999997797E-3</v>
      </c>
      <c r="DX57" s="23" t="str">
        <f t="shared" si="407"/>
        <v/>
      </c>
      <c r="DY57" s="23">
        <f t="shared" si="408"/>
        <v>0.1980000000000004</v>
      </c>
      <c r="DZ57" s="23">
        <f t="shared" si="409"/>
        <v>0.20399999999999974</v>
      </c>
      <c r="EA57" s="23">
        <f t="shared" si="410"/>
        <v>0.1120000000000001</v>
      </c>
      <c r="EB57" s="23">
        <f t="shared" si="411"/>
        <v>4.0000000000004476E-3</v>
      </c>
      <c r="EC57" s="23">
        <f t="shared" si="412"/>
        <v>-0.13699999999999957</v>
      </c>
      <c r="ED57" s="23">
        <f t="shared" si="413"/>
        <v>4.1999999999999815E-2</v>
      </c>
      <c r="EE57" s="23">
        <f t="shared" si="414"/>
        <v>-4.7499999999999432E-2</v>
      </c>
      <c r="EF57" s="23" t="str">
        <f t="shared" si="415"/>
        <v/>
      </c>
      <c r="EG57" s="23" t="str">
        <f t="shared" si="416"/>
        <v/>
      </c>
      <c r="EH57" s="23" t="str">
        <f t="shared" si="417"/>
        <v/>
      </c>
      <c r="EI57" s="23" t="str">
        <f t="shared" si="418"/>
        <v/>
      </c>
      <c r="EJ57" s="23" t="str">
        <f t="shared" si="419"/>
        <v/>
      </c>
      <c r="EK57" s="23" t="str">
        <f t="shared" si="420"/>
        <v/>
      </c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O57" s="23"/>
      <c r="HP57" s="23"/>
      <c r="HQ57" s="23"/>
      <c r="HR57" s="23"/>
      <c r="HS57" s="23">
        <f t="shared" si="421"/>
        <v>0.16300000000000026</v>
      </c>
      <c r="HT57" s="23">
        <f t="shared" si="422"/>
        <v>0.11000000000000032</v>
      </c>
      <c r="HU57" s="23">
        <f t="shared" si="423"/>
        <v>0.10400000000000009</v>
      </c>
      <c r="HV57" s="23">
        <f t="shared" si="424"/>
        <v>8.4999999999999964E-2</v>
      </c>
      <c r="HW57" s="23">
        <f t="shared" si="425"/>
        <v>1.9999999999997797E-3</v>
      </c>
      <c r="HX57" s="23" t="str">
        <f t="shared" si="426"/>
        <v/>
      </c>
      <c r="HY57" s="23">
        <f t="shared" si="427"/>
        <v>0.1980000000000004</v>
      </c>
      <c r="HZ57" s="23">
        <f t="shared" si="428"/>
        <v>0.20399999999999974</v>
      </c>
      <c r="IA57" s="23">
        <f t="shared" si="429"/>
        <v>0.1120000000000001</v>
      </c>
      <c r="IB57" s="23">
        <f t="shared" si="430"/>
        <v>4.0000000000004476E-3</v>
      </c>
      <c r="IC57" s="23">
        <f t="shared" si="431"/>
        <v>0.13699999999999957</v>
      </c>
      <c r="ID57" s="23">
        <f t="shared" si="432"/>
        <v>4.1999999999999815E-2</v>
      </c>
      <c r="IE57" s="23">
        <f t="shared" si="433"/>
        <v>4.7499999999999432E-2</v>
      </c>
      <c r="IF57" s="23" t="str">
        <f t="shared" si="434"/>
        <v/>
      </c>
      <c r="IG57" s="23" t="str">
        <f t="shared" si="435"/>
        <v/>
      </c>
      <c r="IH57" s="23" t="str">
        <f t="shared" si="436"/>
        <v/>
      </c>
      <c r="II57" s="23" t="str">
        <f t="shared" si="437"/>
        <v/>
      </c>
      <c r="IJ57" s="23" t="str">
        <f t="shared" si="438"/>
        <v/>
      </c>
      <c r="IK57" s="23" t="str">
        <f t="shared" si="439"/>
        <v/>
      </c>
      <c r="IL57" s="23" t="str">
        <f t="shared" si="440"/>
        <v/>
      </c>
      <c r="IM57" s="23" t="str">
        <f t="shared" si="441"/>
        <v/>
      </c>
      <c r="IN57" s="23" t="str">
        <f t="shared" si="442"/>
        <v/>
      </c>
      <c r="IO57" s="23"/>
      <c r="IP57" s="23"/>
      <c r="IQ57" s="23"/>
      <c r="IR57" s="23"/>
      <c r="IS57" s="23"/>
      <c r="IT57" s="23"/>
      <c r="IU57" s="23"/>
      <c r="IV57" s="23"/>
      <c r="IW57" s="23"/>
      <c r="IX57" s="23"/>
      <c r="IY57" s="23"/>
      <c r="IZ57" s="23"/>
      <c r="JA57" s="23"/>
      <c r="JB57" s="23"/>
      <c r="JC57" s="2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23"/>
      <c r="JO57" s="23"/>
      <c r="JP57" s="23"/>
      <c r="JQ57" s="23"/>
      <c r="JR57" s="23"/>
      <c r="JS57" s="23"/>
      <c r="JT57" s="23"/>
      <c r="JU57" s="23"/>
      <c r="JV57" s="23"/>
      <c r="JW57" s="23"/>
      <c r="JX57" s="23"/>
      <c r="JY57" s="23"/>
      <c r="JZ57" s="23"/>
      <c r="KA57" s="23"/>
      <c r="KB57" s="23"/>
      <c r="KC57" s="23"/>
      <c r="KD57" s="23"/>
      <c r="KE57" s="23"/>
      <c r="KF57" s="23"/>
      <c r="KG57" s="23"/>
      <c r="KH57" s="23"/>
      <c r="KI57" s="23"/>
      <c r="KJ57" s="23"/>
      <c r="KK57" s="23"/>
      <c r="KL57" s="23"/>
      <c r="KM57" s="23"/>
      <c r="KN57" s="23"/>
      <c r="KO57" s="23"/>
      <c r="KP57" s="23"/>
      <c r="KQ57" s="23"/>
      <c r="KR57" s="23"/>
      <c r="KS57" s="23"/>
      <c r="KT57" s="23"/>
      <c r="KU57" s="23"/>
      <c r="KV57" s="23"/>
      <c r="KW57" s="23"/>
      <c r="KX57" s="23"/>
      <c r="KY57" s="23"/>
      <c r="KZ57" s="23"/>
      <c r="LA57" s="23"/>
      <c r="LB57" s="23"/>
      <c r="LC57" s="23"/>
      <c r="LD57" s="23"/>
      <c r="LE57" s="23"/>
      <c r="LF57" s="23"/>
      <c r="LG57" s="23"/>
      <c r="LH57" s="23"/>
      <c r="LI57" s="23"/>
      <c r="LJ57" s="23"/>
      <c r="LK57" s="23"/>
      <c r="LL57" s="23"/>
      <c r="LM57" s="23"/>
    </row>
    <row r="58" spans="1:325">
      <c r="A58" s="1">
        <f t="shared" si="237"/>
        <v>56</v>
      </c>
      <c r="B58" s="2"/>
      <c r="C58" s="4">
        <v>10</v>
      </c>
      <c r="D58" s="4">
        <f t="shared" si="233"/>
        <v>1016</v>
      </c>
      <c r="E58" s="4" t="s">
        <v>154</v>
      </c>
      <c r="F58" s="4">
        <v>3</v>
      </c>
      <c r="G58" s="4" t="s">
        <v>13</v>
      </c>
      <c r="H58" s="4" t="s">
        <v>19</v>
      </c>
      <c r="I58" s="4"/>
      <c r="J58" s="5">
        <v>97.3</v>
      </c>
      <c r="K58" s="72"/>
      <c r="L58" s="103">
        <v>3.06</v>
      </c>
      <c r="M58" s="7" t="s">
        <v>282</v>
      </c>
      <c r="N58" s="3" t="s">
        <v>227</v>
      </c>
      <c r="O58" s="23">
        <v>3.4489999999999998</v>
      </c>
      <c r="P58" s="23">
        <v>3.085</v>
      </c>
      <c r="Q58" s="23">
        <v>3.3559999999999999</v>
      </c>
      <c r="R58" s="64"/>
      <c r="S58" s="6">
        <v>3.0720000000000001</v>
      </c>
      <c r="T58" s="64"/>
      <c r="U58" s="64"/>
      <c r="V58" s="64"/>
      <c r="W58" s="64"/>
      <c r="X58" s="64"/>
      <c r="Y58" s="23">
        <v>3.3130000000000002</v>
      </c>
      <c r="Z58" s="23">
        <v>3.3530000000000002</v>
      </c>
      <c r="AA58" s="23">
        <v>3.266</v>
      </c>
      <c r="AB58" s="23">
        <v>3.12</v>
      </c>
      <c r="AC58" s="6">
        <v>3.0070000000000001</v>
      </c>
      <c r="AD58" s="23">
        <v>2.86</v>
      </c>
      <c r="AE58" s="78">
        <f t="shared" si="443"/>
        <v>2.9335</v>
      </c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O58" s="23">
        <f t="shared" si="398"/>
        <v>0.38899999999999979</v>
      </c>
      <c r="DP58" s="23">
        <f t="shared" si="399"/>
        <v>2.4999999999999911E-2</v>
      </c>
      <c r="DQ58" s="23">
        <f t="shared" si="400"/>
        <v>0.29599999999999982</v>
      </c>
      <c r="DR58" s="23" t="str">
        <f t="shared" si="401"/>
        <v/>
      </c>
      <c r="DS58" s="23">
        <f t="shared" si="402"/>
        <v>1.2000000000000011E-2</v>
      </c>
      <c r="DT58" s="23" t="str">
        <f t="shared" si="403"/>
        <v/>
      </c>
      <c r="DU58" s="23" t="str">
        <f t="shared" si="404"/>
        <v/>
      </c>
      <c r="DV58" s="23" t="str">
        <f t="shared" si="405"/>
        <v/>
      </c>
      <c r="DW58" s="23" t="str">
        <f t="shared" si="406"/>
        <v/>
      </c>
      <c r="DX58" s="23" t="str">
        <f t="shared" si="407"/>
        <v/>
      </c>
      <c r="DY58" s="23">
        <f t="shared" si="408"/>
        <v>0.25300000000000011</v>
      </c>
      <c r="DZ58" s="23">
        <f t="shared" si="409"/>
        <v>0.29300000000000015</v>
      </c>
      <c r="EA58" s="23">
        <f t="shared" si="410"/>
        <v>0.20599999999999996</v>
      </c>
      <c r="EB58" s="23">
        <f t="shared" si="411"/>
        <v>6.0000000000000053E-2</v>
      </c>
      <c r="EC58" s="23">
        <f t="shared" si="412"/>
        <v>-5.2999999999999936E-2</v>
      </c>
      <c r="ED58" s="23">
        <f t="shared" si="413"/>
        <v>-0.20000000000000018</v>
      </c>
      <c r="EE58" s="23">
        <f t="shared" si="414"/>
        <v>-0.12650000000000006</v>
      </c>
      <c r="EF58" s="23" t="str">
        <f t="shared" si="415"/>
        <v/>
      </c>
      <c r="EG58" s="23" t="str">
        <f t="shared" si="416"/>
        <v/>
      </c>
      <c r="EH58" s="23" t="str">
        <f t="shared" si="417"/>
        <v/>
      </c>
      <c r="EI58" s="23" t="str">
        <f t="shared" si="418"/>
        <v/>
      </c>
      <c r="EJ58" s="23" t="str">
        <f t="shared" si="419"/>
        <v/>
      </c>
      <c r="EK58" s="23" t="str">
        <f t="shared" si="420"/>
        <v/>
      </c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O58" s="23"/>
      <c r="HP58" s="23"/>
      <c r="HQ58" s="23"/>
      <c r="HR58" s="23"/>
      <c r="HS58" s="23">
        <f t="shared" si="421"/>
        <v>1.2000000000000011E-2</v>
      </c>
      <c r="HT58" s="23" t="str">
        <f t="shared" si="422"/>
        <v/>
      </c>
      <c r="HU58" s="23" t="str">
        <f t="shared" si="423"/>
        <v/>
      </c>
      <c r="HV58" s="23" t="str">
        <f t="shared" si="424"/>
        <v/>
      </c>
      <c r="HW58" s="23" t="str">
        <f t="shared" si="425"/>
        <v/>
      </c>
      <c r="HX58" s="23" t="str">
        <f t="shared" si="426"/>
        <v/>
      </c>
      <c r="HY58" s="23">
        <f t="shared" si="427"/>
        <v>0.25300000000000011</v>
      </c>
      <c r="HZ58" s="23">
        <f t="shared" si="428"/>
        <v>0.29300000000000015</v>
      </c>
      <c r="IA58" s="23">
        <f t="shared" si="429"/>
        <v>0.20599999999999996</v>
      </c>
      <c r="IB58" s="23">
        <f t="shared" si="430"/>
        <v>6.0000000000000053E-2</v>
      </c>
      <c r="IC58" s="23">
        <f t="shared" si="431"/>
        <v>5.2999999999999936E-2</v>
      </c>
      <c r="ID58" s="23">
        <f t="shared" si="432"/>
        <v>0.20000000000000018</v>
      </c>
      <c r="IE58" s="23">
        <f t="shared" si="433"/>
        <v>0.12650000000000006</v>
      </c>
      <c r="IF58" s="23" t="str">
        <f t="shared" si="434"/>
        <v/>
      </c>
      <c r="IG58" s="23" t="str">
        <f t="shared" si="435"/>
        <v/>
      </c>
      <c r="IH58" s="23" t="str">
        <f t="shared" si="436"/>
        <v/>
      </c>
      <c r="II58" s="23" t="str">
        <f t="shared" si="437"/>
        <v/>
      </c>
      <c r="IJ58" s="23" t="str">
        <f t="shared" si="438"/>
        <v/>
      </c>
      <c r="IK58" s="23" t="str">
        <f t="shared" si="439"/>
        <v/>
      </c>
      <c r="IL58" s="23" t="str">
        <f t="shared" si="440"/>
        <v/>
      </c>
      <c r="IM58" s="23" t="str">
        <f t="shared" si="441"/>
        <v/>
      </c>
      <c r="IN58" s="23" t="str">
        <f t="shared" si="442"/>
        <v/>
      </c>
      <c r="IO58" s="23"/>
      <c r="IP58" s="23"/>
      <c r="IQ58" s="23"/>
      <c r="IR58" s="23"/>
      <c r="IS58" s="23"/>
      <c r="IT58" s="23"/>
      <c r="IU58" s="23"/>
      <c r="IV58" s="23"/>
      <c r="IW58" s="23"/>
      <c r="IX58" s="23"/>
      <c r="IY58" s="23"/>
      <c r="IZ58" s="23"/>
      <c r="JA58" s="23"/>
      <c r="JB58" s="23"/>
      <c r="JC58" s="23"/>
      <c r="JD58" s="23"/>
      <c r="JE58" s="23"/>
      <c r="JF58" s="23"/>
      <c r="JG58" s="23"/>
      <c r="JH58" s="23"/>
      <c r="JI58" s="23"/>
      <c r="JJ58" s="23"/>
      <c r="JK58" s="23"/>
      <c r="JL58" s="23"/>
      <c r="JM58" s="23"/>
      <c r="JN58" s="23"/>
      <c r="JO58" s="23"/>
      <c r="JP58" s="23"/>
      <c r="JQ58" s="23"/>
      <c r="JR58" s="23"/>
      <c r="JS58" s="23"/>
      <c r="JT58" s="23"/>
      <c r="JU58" s="23"/>
      <c r="JV58" s="23"/>
      <c r="JW58" s="23"/>
      <c r="JX58" s="23"/>
      <c r="JY58" s="23"/>
      <c r="JZ58" s="23"/>
      <c r="KA58" s="23"/>
      <c r="KB58" s="23"/>
      <c r="KC58" s="23"/>
      <c r="KD58" s="23"/>
      <c r="KE58" s="23"/>
      <c r="KF58" s="23"/>
      <c r="KG58" s="23"/>
      <c r="KH58" s="23"/>
      <c r="KI58" s="23"/>
      <c r="KJ58" s="23"/>
      <c r="KK58" s="23"/>
      <c r="KL58" s="23"/>
      <c r="KM58" s="23"/>
      <c r="KN58" s="23"/>
      <c r="KO58" s="23"/>
      <c r="KP58" s="23"/>
      <c r="KQ58" s="23"/>
      <c r="KR58" s="23"/>
      <c r="KS58" s="23"/>
      <c r="KT58" s="23"/>
      <c r="KU58" s="23"/>
      <c r="KV58" s="23"/>
      <c r="KW58" s="23"/>
      <c r="KX58" s="23"/>
      <c r="KY58" s="23"/>
      <c r="KZ58" s="23"/>
      <c r="LA58" s="23"/>
      <c r="LB58" s="23"/>
      <c r="LC58" s="23"/>
      <c r="LD58" s="23"/>
      <c r="LE58" s="23"/>
      <c r="LF58" s="23"/>
      <c r="LG58" s="23"/>
      <c r="LH58" s="23"/>
      <c r="LI58" s="23"/>
      <c r="LJ58" s="23"/>
      <c r="LK58" s="23"/>
      <c r="LL58" s="23"/>
      <c r="LM58" s="23"/>
    </row>
    <row r="59" spans="1:325">
      <c r="A59" s="1">
        <f t="shared" si="237"/>
        <v>57</v>
      </c>
      <c r="B59" s="2"/>
      <c r="C59" s="4">
        <v>10</v>
      </c>
      <c r="D59" s="4">
        <f t="shared" si="233"/>
        <v>1016</v>
      </c>
      <c r="E59" s="4" t="s">
        <v>252</v>
      </c>
      <c r="F59" s="4">
        <v>3</v>
      </c>
      <c r="G59" s="4" t="s">
        <v>13</v>
      </c>
      <c r="H59" s="4"/>
      <c r="I59" s="4"/>
      <c r="J59" s="5">
        <v>95.7</v>
      </c>
      <c r="K59" s="72"/>
      <c r="L59" s="103">
        <v>4.008</v>
      </c>
      <c r="M59" s="7" t="s">
        <v>282</v>
      </c>
      <c r="N59" s="3" t="s">
        <v>227</v>
      </c>
      <c r="O59" s="23">
        <v>4.1900000000000004</v>
      </c>
      <c r="P59" s="23">
        <v>3.883</v>
      </c>
      <c r="Q59" s="23">
        <v>4.3680000000000003</v>
      </c>
      <c r="R59" s="64"/>
      <c r="S59" s="6">
        <v>4.1840000000000002</v>
      </c>
      <c r="T59" s="64"/>
      <c r="U59" s="64"/>
      <c r="V59" s="64"/>
      <c r="W59" s="64"/>
      <c r="X59" s="64"/>
      <c r="Y59" s="23">
        <v>4.2480000000000002</v>
      </c>
      <c r="Z59" s="23">
        <v>4.3339999999999996</v>
      </c>
      <c r="AA59" s="23">
        <v>4.25</v>
      </c>
      <c r="AB59" s="23">
        <v>4.0209999999999999</v>
      </c>
      <c r="AC59" s="6">
        <v>3.7210000000000001</v>
      </c>
      <c r="AD59" s="23">
        <v>4.0010000000000003</v>
      </c>
      <c r="AE59" s="78">
        <f t="shared" si="443"/>
        <v>3.8610000000000002</v>
      </c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O59" s="23">
        <f t="shared" si="398"/>
        <v>0.18200000000000038</v>
      </c>
      <c r="DP59" s="23">
        <f t="shared" si="399"/>
        <v>-0.125</v>
      </c>
      <c r="DQ59" s="23">
        <f t="shared" si="400"/>
        <v>0.36000000000000032</v>
      </c>
      <c r="DR59" s="23" t="str">
        <f t="shared" si="401"/>
        <v/>
      </c>
      <c r="DS59" s="23">
        <f t="shared" si="402"/>
        <v>0.17600000000000016</v>
      </c>
      <c r="DT59" s="23" t="str">
        <f t="shared" si="403"/>
        <v/>
      </c>
      <c r="DU59" s="23" t="str">
        <f t="shared" si="404"/>
        <v/>
      </c>
      <c r="DV59" s="23" t="str">
        <f t="shared" si="405"/>
        <v/>
      </c>
      <c r="DW59" s="23" t="str">
        <f t="shared" si="406"/>
        <v/>
      </c>
      <c r="DX59" s="23" t="str">
        <f t="shared" si="407"/>
        <v/>
      </c>
      <c r="DY59" s="23">
        <f t="shared" si="408"/>
        <v>0.24000000000000021</v>
      </c>
      <c r="DZ59" s="23">
        <f t="shared" si="409"/>
        <v>0.32599999999999962</v>
      </c>
      <c r="EA59" s="23">
        <f t="shared" si="410"/>
        <v>0.24199999999999999</v>
      </c>
      <c r="EB59" s="23">
        <f t="shared" si="411"/>
        <v>1.2999999999999901E-2</v>
      </c>
      <c r="EC59" s="23">
        <f t="shared" si="412"/>
        <v>-0.28699999999999992</v>
      </c>
      <c r="ED59" s="23">
        <f t="shared" si="413"/>
        <v>-6.9999999999996732E-3</v>
      </c>
      <c r="EE59" s="23">
        <f t="shared" si="414"/>
        <v>-0.1469999999999998</v>
      </c>
      <c r="EF59" s="23" t="str">
        <f t="shared" si="415"/>
        <v/>
      </c>
      <c r="EG59" s="23" t="str">
        <f t="shared" si="416"/>
        <v/>
      </c>
      <c r="EH59" s="23" t="str">
        <f t="shared" si="417"/>
        <v/>
      </c>
      <c r="EI59" s="23" t="str">
        <f t="shared" si="418"/>
        <v/>
      </c>
      <c r="EJ59" s="23" t="str">
        <f t="shared" si="419"/>
        <v/>
      </c>
      <c r="EK59" s="23" t="str">
        <f t="shared" si="420"/>
        <v/>
      </c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  <c r="FL59" s="23"/>
      <c r="FM59" s="23"/>
      <c r="FN59" s="23"/>
      <c r="FO59" s="23"/>
      <c r="FP59" s="23"/>
      <c r="FQ59" s="23"/>
      <c r="FR59" s="23"/>
      <c r="FS59" s="23"/>
      <c r="FT59" s="23"/>
      <c r="FU59" s="23"/>
      <c r="FV59" s="23"/>
      <c r="FW59" s="23"/>
      <c r="FX59" s="23"/>
      <c r="FY59" s="23"/>
      <c r="FZ59" s="23"/>
      <c r="GA59" s="23"/>
      <c r="GB59" s="23"/>
      <c r="GC59" s="23"/>
      <c r="GD59" s="23"/>
      <c r="GE59" s="23"/>
      <c r="GF59" s="23"/>
      <c r="GG59" s="23"/>
      <c r="GH59" s="23"/>
      <c r="GI59" s="23"/>
      <c r="GJ59" s="23"/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  <c r="HE59" s="23"/>
      <c r="HF59" s="23"/>
      <c r="HG59" s="23"/>
      <c r="HH59" s="23"/>
      <c r="HI59" s="23"/>
      <c r="HJ59" s="23"/>
      <c r="HK59" s="23"/>
      <c r="HL59" s="23"/>
      <c r="HM59" s="23"/>
      <c r="HO59" s="23"/>
      <c r="HP59" s="23"/>
      <c r="HQ59" s="23"/>
      <c r="HR59" s="23"/>
      <c r="HS59" s="23">
        <f t="shared" si="421"/>
        <v>0.17600000000000016</v>
      </c>
      <c r="HT59" s="23" t="str">
        <f t="shared" si="422"/>
        <v/>
      </c>
      <c r="HU59" s="23" t="str">
        <f t="shared" si="423"/>
        <v/>
      </c>
      <c r="HV59" s="23" t="str">
        <f t="shared" si="424"/>
        <v/>
      </c>
      <c r="HW59" s="23" t="str">
        <f t="shared" si="425"/>
        <v/>
      </c>
      <c r="HX59" s="23" t="str">
        <f t="shared" si="426"/>
        <v/>
      </c>
      <c r="HY59" s="23">
        <f t="shared" si="427"/>
        <v>0.24000000000000021</v>
      </c>
      <c r="HZ59" s="23">
        <f t="shared" si="428"/>
        <v>0.32599999999999962</v>
      </c>
      <c r="IA59" s="23">
        <f t="shared" si="429"/>
        <v>0.24199999999999999</v>
      </c>
      <c r="IB59" s="23">
        <f t="shared" si="430"/>
        <v>1.2999999999999901E-2</v>
      </c>
      <c r="IC59" s="23">
        <f t="shared" si="431"/>
        <v>0.28699999999999992</v>
      </c>
      <c r="ID59" s="23">
        <f t="shared" si="432"/>
        <v>6.9999999999996732E-3</v>
      </c>
      <c r="IE59" s="23">
        <f t="shared" si="433"/>
        <v>0.1469999999999998</v>
      </c>
      <c r="IF59" s="23" t="str">
        <f t="shared" si="434"/>
        <v/>
      </c>
      <c r="IG59" s="23" t="str">
        <f t="shared" si="435"/>
        <v/>
      </c>
      <c r="IH59" s="23" t="str">
        <f t="shared" si="436"/>
        <v/>
      </c>
      <c r="II59" s="23" t="str">
        <f t="shared" si="437"/>
        <v/>
      </c>
      <c r="IJ59" s="23" t="str">
        <f t="shared" si="438"/>
        <v/>
      </c>
      <c r="IK59" s="23" t="str">
        <f t="shared" si="439"/>
        <v/>
      </c>
      <c r="IL59" s="23" t="str">
        <f t="shared" si="440"/>
        <v/>
      </c>
      <c r="IM59" s="23" t="str">
        <f t="shared" si="441"/>
        <v/>
      </c>
      <c r="IN59" s="23" t="str">
        <f t="shared" si="442"/>
        <v/>
      </c>
      <c r="IO59" s="23"/>
      <c r="IP59" s="23"/>
      <c r="IQ59" s="23"/>
      <c r="IR59" s="23"/>
      <c r="IS59" s="23"/>
      <c r="IT59" s="23"/>
      <c r="IU59" s="23"/>
      <c r="IV59" s="23"/>
      <c r="IW59" s="23"/>
      <c r="IX59" s="23"/>
      <c r="IY59" s="23"/>
      <c r="IZ59" s="23"/>
      <c r="JA59" s="23"/>
      <c r="JB59" s="23"/>
      <c r="JC59" s="23"/>
      <c r="JD59" s="23"/>
      <c r="JE59" s="23"/>
      <c r="JF59" s="23"/>
      <c r="JG59" s="23"/>
      <c r="JH59" s="23"/>
      <c r="JI59" s="23"/>
      <c r="JJ59" s="23"/>
      <c r="JK59" s="23"/>
      <c r="JL59" s="23"/>
      <c r="JM59" s="23"/>
      <c r="JN59" s="23"/>
      <c r="JO59" s="23"/>
      <c r="JP59" s="23"/>
      <c r="JQ59" s="23"/>
      <c r="JR59" s="23"/>
      <c r="JS59" s="23"/>
      <c r="JT59" s="23"/>
      <c r="JU59" s="23"/>
      <c r="JV59" s="23"/>
      <c r="JW59" s="23"/>
      <c r="JX59" s="23"/>
      <c r="JY59" s="23"/>
      <c r="JZ59" s="23"/>
      <c r="KA59" s="23"/>
      <c r="KB59" s="23"/>
      <c r="KC59" s="23"/>
      <c r="KD59" s="23"/>
      <c r="KE59" s="23"/>
      <c r="KF59" s="23"/>
      <c r="KG59" s="23"/>
      <c r="KH59" s="23"/>
      <c r="KI59" s="23"/>
      <c r="KJ59" s="23"/>
      <c r="KK59" s="23"/>
      <c r="KL59" s="23"/>
      <c r="KM59" s="23"/>
      <c r="KN59" s="23"/>
      <c r="KO59" s="23"/>
      <c r="KP59" s="23"/>
      <c r="KQ59" s="23"/>
      <c r="KR59" s="23"/>
      <c r="KS59" s="23"/>
      <c r="KT59" s="23"/>
      <c r="KU59" s="23"/>
      <c r="KV59" s="23"/>
      <c r="KW59" s="23"/>
      <c r="KX59" s="23"/>
      <c r="KY59" s="23"/>
      <c r="KZ59" s="23"/>
      <c r="LA59" s="23"/>
      <c r="LB59" s="23"/>
      <c r="LC59" s="23"/>
      <c r="LD59" s="23"/>
      <c r="LE59" s="23"/>
      <c r="LF59" s="23"/>
      <c r="LG59" s="23"/>
      <c r="LH59" s="23"/>
      <c r="LI59" s="23"/>
      <c r="LJ59" s="23"/>
      <c r="LK59" s="23"/>
      <c r="LL59" s="23"/>
      <c r="LM59" s="23"/>
    </row>
    <row r="60" spans="1:325">
      <c r="A60" s="1">
        <f t="shared" si="237"/>
        <v>58</v>
      </c>
      <c r="B60" s="2"/>
      <c r="C60" s="4">
        <v>10</v>
      </c>
      <c r="D60" s="4">
        <f t="shared" si="233"/>
        <v>1016</v>
      </c>
      <c r="E60" s="4" t="s">
        <v>252</v>
      </c>
      <c r="F60" s="4">
        <v>3</v>
      </c>
      <c r="G60" s="4" t="s">
        <v>13</v>
      </c>
      <c r="H60" s="4"/>
      <c r="I60" s="4"/>
      <c r="J60" s="5">
        <v>98</v>
      </c>
      <c r="K60" s="72"/>
      <c r="L60" s="103">
        <v>4.2910000000000013</v>
      </c>
      <c r="M60" s="7" t="s">
        <v>282</v>
      </c>
      <c r="N60" s="3" t="s">
        <v>227</v>
      </c>
      <c r="O60" s="23">
        <v>4.4909999999999997</v>
      </c>
      <c r="P60" s="23">
        <v>4.4000000000000004</v>
      </c>
      <c r="Q60" s="23">
        <v>4.4560000000000004</v>
      </c>
      <c r="R60" s="64"/>
      <c r="S60" s="6">
        <v>4.2809999999999997</v>
      </c>
      <c r="T60" s="64"/>
      <c r="U60" s="64"/>
      <c r="V60" s="64"/>
      <c r="W60" s="64"/>
      <c r="X60" s="64"/>
      <c r="Y60" s="23">
        <v>4.3369999999999997</v>
      </c>
      <c r="Z60" s="23">
        <v>4.4640000000000004</v>
      </c>
      <c r="AA60" s="23">
        <v>4.3860000000000001</v>
      </c>
      <c r="AB60" s="23">
        <v>4.1660000000000004</v>
      </c>
      <c r="AC60" s="6">
        <v>4.2869999999999999</v>
      </c>
      <c r="AD60" s="23">
        <v>4.2910000000000004</v>
      </c>
      <c r="AE60" s="78">
        <f t="shared" si="443"/>
        <v>4.2889999999999997</v>
      </c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O60" s="23">
        <f t="shared" si="398"/>
        <v>0.1999999999999984</v>
      </c>
      <c r="DP60" s="23">
        <f t="shared" si="399"/>
        <v>0.1089999999999991</v>
      </c>
      <c r="DQ60" s="23">
        <f t="shared" si="400"/>
        <v>0.16499999999999915</v>
      </c>
      <c r="DR60" s="23" t="str">
        <f t="shared" si="401"/>
        <v/>
      </c>
      <c r="DS60" s="23">
        <f t="shared" si="402"/>
        <v>-1.0000000000001563E-2</v>
      </c>
      <c r="DT60" s="23" t="str">
        <f t="shared" si="403"/>
        <v/>
      </c>
      <c r="DU60" s="23" t="str">
        <f t="shared" si="404"/>
        <v/>
      </c>
      <c r="DV60" s="23" t="str">
        <f t="shared" si="405"/>
        <v/>
      </c>
      <c r="DW60" s="23" t="str">
        <f t="shared" si="406"/>
        <v/>
      </c>
      <c r="DX60" s="23" t="str">
        <f t="shared" si="407"/>
        <v/>
      </c>
      <c r="DY60" s="23">
        <f t="shared" si="408"/>
        <v>4.5999999999998487E-2</v>
      </c>
      <c r="DZ60" s="23">
        <f t="shared" si="409"/>
        <v>0.17299999999999915</v>
      </c>
      <c r="EA60" s="23">
        <f t="shared" si="410"/>
        <v>9.4999999999998863E-2</v>
      </c>
      <c r="EB60" s="23">
        <f t="shared" si="411"/>
        <v>-0.12500000000000089</v>
      </c>
      <c r="EC60" s="23">
        <f t="shared" si="412"/>
        <v>-4.0000000000013358E-3</v>
      </c>
      <c r="ED60" s="23">
        <f t="shared" si="413"/>
        <v>-8.8817841970012523E-16</v>
      </c>
      <c r="EE60" s="23">
        <f t="shared" si="414"/>
        <v>-2.0000000000015561E-3</v>
      </c>
      <c r="EF60" s="23" t="str">
        <f t="shared" si="415"/>
        <v/>
      </c>
      <c r="EG60" s="23" t="str">
        <f t="shared" si="416"/>
        <v/>
      </c>
      <c r="EH60" s="23" t="str">
        <f t="shared" si="417"/>
        <v/>
      </c>
      <c r="EI60" s="23" t="str">
        <f t="shared" si="418"/>
        <v/>
      </c>
      <c r="EJ60" s="23" t="str">
        <f t="shared" si="419"/>
        <v/>
      </c>
      <c r="EK60" s="23" t="str">
        <f t="shared" si="420"/>
        <v/>
      </c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/>
      <c r="GA60" s="23"/>
      <c r="GB60" s="23"/>
      <c r="GC60" s="23"/>
      <c r="GD60" s="23"/>
      <c r="GE60" s="23"/>
      <c r="GF60" s="23"/>
      <c r="GG60" s="23"/>
      <c r="GH60" s="23"/>
      <c r="GI60" s="23"/>
      <c r="GJ60" s="23"/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O60" s="23"/>
      <c r="HP60" s="23"/>
      <c r="HQ60" s="23"/>
      <c r="HR60" s="23"/>
      <c r="HS60" s="23">
        <f t="shared" si="421"/>
        <v>1.0000000000001563E-2</v>
      </c>
      <c r="HT60" s="23" t="str">
        <f t="shared" si="422"/>
        <v/>
      </c>
      <c r="HU60" s="23" t="str">
        <f t="shared" si="423"/>
        <v/>
      </c>
      <c r="HV60" s="23" t="str">
        <f t="shared" si="424"/>
        <v/>
      </c>
      <c r="HW60" s="23" t="str">
        <f t="shared" si="425"/>
        <v/>
      </c>
      <c r="HX60" s="23" t="str">
        <f t="shared" si="426"/>
        <v/>
      </c>
      <c r="HY60" s="23">
        <f t="shared" si="427"/>
        <v>4.5999999999998487E-2</v>
      </c>
      <c r="HZ60" s="23">
        <f t="shared" si="428"/>
        <v>0.17299999999999915</v>
      </c>
      <c r="IA60" s="23">
        <f t="shared" si="429"/>
        <v>9.4999999999998863E-2</v>
      </c>
      <c r="IB60" s="23">
        <f t="shared" si="430"/>
        <v>0.12500000000000089</v>
      </c>
      <c r="IC60" s="23">
        <f t="shared" si="431"/>
        <v>4.0000000000013358E-3</v>
      </c>
      <c r="ID60" s="23">
        <f t="shared" si="432"/>
        <v>8.8817841970012523E-16</v>
      </c>
      <c r="IE60" s="23">
        <f t="shared" si="433"/>
        <v>2.0000000000015561E-3</v>
      </c>
      <c r="IF60" s="23" t="str">
        <f t="shared" si="434"/>
        <v/>
      </c>
      <c r="IG60" s="23" t="str">
        <f t="shared" si="435"/>
        <v/>
      </c>
      <c r="IH60" s="23" t="str">
        <f t="shared" si="436"/>
        <v/>
      </c>
      <c r="II60" s="23" t="str">
        <f t="shared" si="437"/>
        <v/>
      </c>
      <c r="IJ60" s="23" t="str">
        <f t="shared" si="438"/>
        <v/>
      </c>
      <c r="IK60" s="23" t="str">
        <f t="shared" si="439"/>
        <v/>
      </c>
      <c r="IL60" s="23" t="str">
        <f t="shared" si="440"/>
        <v/>
      </c>
      <c r="IM60" s="23" t="str">
        <f t="shared" si="441"/>
        <v/>
      </c>
      <c r="IN60" s="23" t="str">
        <f t="shared" si="442"/>
        <v/>
      </c>
      <c r="IO60" s="23"/>
      <c r="IP60" s="23"/>
      <c r="IQ60" s="23"/>
      <c r="IR60" s="23"/>
      <c r="IS60" s="23"/>
      <c r="IT60" s="23"/>
      <c r="IU60" s="23"/>
      <c r="IV60" s="23"/>
      <c r="IW60" s="23"/>
      <c r="IX60" s="23"/>
      <c r="IY60" s="23"/>
      <c r="IZ60" s="23"/>
      <c r="JA60" s="23"/>
      <c r="JB60" s="23"/>
      <c r="JC60" s="23"/>
      <c r="JD60" s="23"/>
      <c r="JE60" s="23"/>
      <c r="JF60" s="23"/>
      <c r="JG60" s="23"/>
      <c r="JH60" s="23"/>
      <c r="JI60" s="23"/>
      <c r="JJ60" s="23"/>
      <c r="JK60" s="23"/>
      <c r="JL60" s="23"/>
      <c r="JM60" s="23"/>
      <c r="JN60" s="23"/>
      <c r="JO60" s="23"/>
      <c r="JP60" s="23"/>
      <c r="JQ60" s="23"/>
      <c r="JR60" s="23"/>
      <c r="JS60" s="23"/>
      <c r="JT60" s="23"/>
      <c r="JU60" s="23"/>
      <c r="JV60" s="23"/>
      <c r="JW60" s="23"/>
      <c r="JX60" s="23"/>
      <c r="JY60" s="23"/>
      <c r="JZ60" s="23"/>
      <c r="KA60" s="23"/>
      <c r="KB60" s="23"/>
      <c r="KC60" s="23"/>
      <c r="KD60" s="23"/>
      <c r="KE60" s="23"/>
      <c r="KF60" s="23"/>
      <c r="KG60" s="23"/>
      <c r="KH60" s="23"/>
      <c r="KI60" s="23"/>
      <c r="KJ60" s="23"/>
      <c r="KK60" s="23"/>
      <c r="KL60" s="23"/>
      <c r="KM60" s="23"/>
      <c r="KN60" s="23"/>
      <c r="KO60" s="23"/>
      <c r="KP60" s="23"/>
      <c r="KQ60" s="23"/>
      <c r="KR60" s="23"/>
      <c r="KS60" s="23"/>
      <c r="KT60" s="23"/>
      <c r="KU60" s="23"/>
      <c r="KV60" s="23"/>
      <c r="KW60" s="23"/>
      <c r="KX60" s="23"/>
      <c r="KY60" s="23"/>
      <c r="KZ60" s="23"/>
      <c r="LA60" s="23"/>
      <c r="LB60" s="23"/>
      <c r="LC60" s="23"/>
      <c r="LD60" s="23"/>
      <c r="LE60" s="23"/>
      <c r="LF60" s="23"/>
      <c r="LG60" s="23"/>
      <c r="LH60" s="23"/>
      <c r="LI60" s="23"/>
      <c r="LJ60" s="23"/>
      <c r="LK60" s="23"/>
      <c r="LL60" s="23"/>
      <c r="LM60" s="23"/>
    </row>
    <row r="61" spans="1:325">
      <c r="A61" s="1">
        <f t="shared" si="237"/>
        <v>59</v>
      </c>
      <c r="B61" s="2"/>
      <c r="C61" s="4">
        <v>10</v>
      </c>
      <c r="D61" s="4">
        <f t="shared" si="233"/>
        <v>1016</v>
      </c>
      <c r="E61" s="4" t="s">
        <v>154</v>
      </c>
      <c r="F61" s="4">
        <v>3</v>
      </c>
      <c r="G61" s="4" t="s">
        <v>13</v>
      </c>
      <c r="H61" s="4" t="s">
        <v>14</v>
      </c>
      <c r="I61" s="4"/>
      <c r="J61" s="5">
        <v>96.5</v>
      </c>
      <c r="K61" s="72"/>
      <c r="L61" s="103">
        <v>4.5449999999999999</v>
      </c>
      <c r="M61" s="7" t="s">
        <v>282</v>
      </c>
      <c r="N61" s="3" t="s">
        <v>227</v>
      </c>
      <c r="O61" s="23">
        <v>4.8129999999999997</v>
      </c>
      <c r="P61" s="23">
        <v>4.5019999999999998</v>
      </c>
      <c r="Q61" s="23">
        <v>4.8689999999999998</v>
      </c>
      <c r="R61" s="64"/>
      <c r="S61" s="6">
        <v>4.66</v>
      </c>
      <c r="T61" s="64"/>
      <c r="U61" s="64"/>
      <c r="V61" s="64"/>
      <c r="W61" s="64"/>
      <c r="X61" s="64"/>
      <c r="Y61" s="23">
        <v>4.7649999999999997</v>
      </c>
      <c r="Z61" s="23">
        <v>4.88</v>
      </c>
      <c r="AA61" s="23">
        <v>4.7649999999999997</v>
      </c>
      <c r="AB61" s="23">
        <v>4.5389999999999997</v>
      </c>
      <c r="AC61" s="6">
        <v>4.3310000000000004</v>
      </c>
      <c r="AD61" s="23">
        <v>4.4969999999999999</v>
      </c>
      <c r="AE61" s="78">
        <f t="shared" si="443"/>
        <v>4.4139999999999997</v>
      </c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O61" s="23">
        <f t="shared" si="398"/>
        <v>0.26799999999999979</v>
      </c>
      <c r="DP61" s="23">
        <f t="shared" si="399"/>
        <v>-4.3000000000000149E-2</v>
      </c>
      <c r="DQ61" s="23">
        <f t="shared" si="400"/>
        <v>0.32399999999999984</v>
      </c>
      <c r="DR61" s="23" t="str">
        <f t="shared" si="401"/>
        <v/>
      </c>
      <c r="DS61" s="23">
        <f t="shared" si="402"/>
        <v>0.11500000000000021</v>
      </c>
      <c r="DT61" s="23" t="str">
        <f t="shared" si="403"/>
        <v/>
      </c>
      <c r="DU61" s="23" t="str">
        <f t="shared" si="404"/>
        <v/>
      </c>
      <c r="DV61" s="23" t="str">
        <f t="shared" si="405"/>
        <v/>
      </c>
      <c r="DW61" s="23" t="str">
        <f t="shared" si="406"/>
        <v/>
      </c>
      <c r="DX61" s="23" t="str">
        <f t="shared" si="407"/>
        <v/>
      </c>
      <c r="DY61" s="23">
        <f t="shared" si="408"/>
        <v>0.21999999999999975</v>
      </c>
      <c r="DZ61" s="23">
        <f t="shared" si="409"/>
        <v>0.33499999999999996</v>
      </c>
      <c r="EA61" s="23">
        <f t="shared" si="410"/>
        <v>0.21999999999999975</v>
      </c>
      <c r="EB61" s="23">
        <f t="shared" si="411"/>
        <v>-6.0000000000002274E-3</v>
      </c>
      <c r="EC61" s="23">
        <f t="shared" si="412"/>
        <v>-0.21399999999999952</v>
      </c>
      <c r="ED61" s="23">
        <f t="shared" si="413"/>
        <v>-4.8000000000000043E-2</v>
      </c>
      <c r="EE61" s="23">
        <f t="shared" si="414"/>
        <v>-0.13100000000000023</v>
      </c>
      <c r="EF61" s="23" t="str">
        <f t="shared" si="415"/>
        <v/>
      </c>
      <c r="EG61" s="23" t="str">
        <f t="shared" si="416"/>
        <v/>
      </c>
      <c r="EH61" s="23" t="str">
        <f t="shared" si="417"/>
        <v/>
      </c>
      <c r="EI61" s="23" t="str">
        <f t="shared" si="418"/>
        <v/>
      </c>
      <c r="EJ61" s="23" t="str">
        <f t="shared" si="419"/>
        <v/>
      </c>
      <c r="EK61" s="23" t="str">
        <f t="shared" si="420"/>
        <v/>
      </c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  <c r="FL61" s="23"/>
      <c r="FM61" s="23"/>
      <c r="FN61" s="23"/>
      <c r="FO61" s="23"/>
      <c r="FP61" s="23"/>
      <c r="FQ61" s="23"/>
      <c r="FR61" s="23"/>
      <c r="FS61" s="23"/>
      <c r="FT61" s="23"/>
      <c r="FU61" s="23"/>
      <c r="FV61" s="23"/>
      <c r="FW61" s="23"/>
      <c r="FX61" s="23"/>
      <c r="FY61" s="23"/>
      <c r="FZ61" s="23"/>
      <c r="GA61" s="23"/>
      <c r="GB61" s="23"/>
      <c r="GC61" s="23"/>
      <c r="GD61" s="23"/>
      <c r="GE61" s="23"/>
      <c r="GF61" s="23"/>
      <c r="GG61" s="23"/>
      <c r="GH61" s="23"/>
      <c r="GI61" s="23"/>
      <c r="GJ61" s="23"/>
      <c r="GK61" s="23"/>
      <c r="GL61" s="23"/>
      <c r="GM61" s="23"/>
      <c r="GN61" s="23"/>
      <c r="GO61" s="23"/>
      <c r="GP61" s="23"/>
      <c r="GQ61" s="23"/>
      <c r="GR61" s="23"/>
      <c r="GS61" s="23"/>
      <c r="GT61" s="23"/>
      <c r="GU61" s="23"/>
      <c r="GV61" s="23"/>
      <c r="GW61" s="23"/>
      <c r="GX61" s="23"/>
      <c r="GY61" s="23"/>
      <c r="GZ61" s="23"/>
      <c r="HA61" s="23"/>
      <c r="HB61" s="23"/>
      <c r="HC61" s="23"/>
      <c r="HD61" s="23"/>
      <c r="HE61" s="23"/>
      <c r="HF61" s="23"/>
      <c r="HG61" s="23"/>
      <c r="HH61" s="23"/>
      <c r="HI61" s="23"/>
      <c r="HJ61" s="23"/>
      <c r="HK61" s="23"/>
      <c r="HL61" s="23"/>
      <c r="HM61" s="23"/>
      <c r="HO61" s="23"/>
      <c r="HP61" s="23"/>
      <c r="HQ61" s="23"/>
      <c r="HR61" s="23"/>
      <c r="HS61" s="23">
        <f t="shared" si="421"/>
        <v>0.11500000000000021</v>
      </c>
      <c r="HT61" s="23" t="str">
        <f t="shared" si="422"/>
        <v/>
      </c>
      <c r="HU61" s="23" t="str">
        <f t="shared" si="423"/>
        <v/>
      </c>
      <c r="HV61" s="23" t="str">
        <f t="shared" si="424"/>
        <v/>
      </c>
      <c r="HW61" s="23" t="str">
        <f t="shared" si="425"/>
        <v/>
      </c>
      <c r="HX61" s="23" t="str">
        <f t="shared" si="426"/>
        <v/>
      </c>
      <c r="HY61" s="23">
        <f t="shared" si="427"/>
        <v>0.21999999999999975</v>
      </c>
      <c r="HZ61" s="23">
        <f t="shared" si="428"/>
        <v>0.33499999999999996</v>
      </c>
      <c r="IA61" s="23">
        <f t="shared" si="429"/>
        <v>0.21999999999999975</v>
      </c>
      <c r="IB61" s="23">
        <f t="shared" si="430"/>
        <v>6.0000000000002274E-3</v>
      </c>
      <c r="IC61" s="23">
        <f t="shared" si="431"/>
        <v>0.21399999999999952</v>
      </c>
      <c r="ID61" s="23">
        <f t="shared" si="432"/>
        <v>4.8000000000000043E-2</v>
      </c>
      <c r="IE61" s="23">
        <f t="shared" si="433"/>
        <v>0.13100000000000023</v>
      </c>
      <c r="IF61" s="23" t="str">
        <f t="shared" si="434"/>
        <v/>
      </c>
      <c r="IG61" s="23" t="str">
        <f t="shared" si="435"/>
        <v/>
      </c>
      <c r="IH61" s="23" t="str">
        <f t="shared" si="436"/>
        <v/>
      </c>
      <c r="II61" s="23" t="str">
        <f t="shared" si="437"/>
        <v/>
      </c>
      <c r="IJ61" s="23" t="str">
        <f t="shared" si="438"/>
        <v/>
      </c>
      <c r="IK61" s="23" t="str">
        <f t="shared" si="439"/>
        <v/>
      </c>
      <c r="IL61" s="23" t="str">
        <f t="shared" si="440"/>
        <v/>
      </c>
      <c r="IM61" s="23" t="str">
        <f t="shared" si="441"/>
        <v/>
      </c>
      <c r="IN61" s="23" t="str">
        <f t="shared" si="442"/>
        <v/>
      </c>
      <c r="IO61" s="23"/>
      <c r="IP61" s="23"/>
      <c r="IQ61" s="23"/>
      <c r="IR61" s="23"/>
      <c r="IS61" s="23"/>
      <c r="IT61" s="23"/>
      <c r="IU61" s="23"/>
      <c r="IV61" s="23"/>
      <c r="IW61" s="23"/>
      <c r="IX61" s="23"/>
      <c r="IY61" s="23"/>
      <c r="IZ61" s="23"/>
      <c r="JA61" s="23"/>
      <c r="JB61" s="23"/>
      <c r="JC61" s="23"/>
      <c r="JD61" s="23"/>
      <c r="JE61" s="23"/>
      <c r="JF61" s="23"/>
      <c r="JG61" s="23"/>
      <c r="JH61" s="23"/>
      <c r="JI61" s="23"/>
      <c r="JJ61" s="23"/>
      <c r="JK61" s="23"/>
      <c r="JL61" s="23"/>
      <c r="JM61" s="23"/>
      <c r="JN61" s="23"/>
      <c r="JO61" s="23"/>
      <c r="JP61" s="23"/>
      <c r="JQ61" s="23"/>
      <c r="JR61" s="23"/>
      <c r="JS61" s="23"/>
      <c r="JT61" s="23"/>
      <c r="JU61" s="23"/>
      <c r="JV61" s="23"/>
      <c r="JW61" s="23"/>
      <c r="JX61" s="23"/>
      <c r="JY61" s="23"/>
      <c r="JZ61" s="23"/>
      <c r="KA61" s="23"/>
      <c r="KB61" s="23"/>
      <c r="KC61" s="23"/>
      <c r="KD61" s="23"/>
      <c r="KE61" s="23"/>
      <c r="KF61" s="23"/>
      <c r="KG61" s="23"/>
      <c r="KH61" s="23"/>
      <c r="KI61" s="23"/>
      <c r="KJ61" s="23"/>
      <c r="KK61" s="23"/>
      <c r="KL61" s="23"/>
      <c r="KM61" s="23"/>
      <c r="KN61" s="23"/>
      <c r="KO61" s="23"/>
      <c r="KP61" s="23"/>
      <c r="KQ61" s="23"/>
      <c r="KR61" s="23"/>
      <c r="KS61" s="23"/>
      <c r="KT61" s="23"/>
      <c r="KU61" s="23"/>
      <c r="KV61" s="23"/>
      <c r="KW61" s="23"/>
      <c r="KX61" s="23"/>
      <c r="KY61" s="23"/>
      <c r="KZ61" s="23"/>
      <c r="LA61" s="23"/>
      <c r="LB61" s="23"/>
      <c r="LC61" s="23"/>
      <c r="LD61" s="23"/>
      <c r="LE61" s="23"/>
      <c r="LF61" s="23"/>
      <c r="LG61" s="23"/>
      <c r="LH61" s="23"/>
      <c r="LI61" s="23"/>
      <c r="LJ61" s="23"/>
      <c r="LK61" s="23"/>
      <c r="LL61" s="23"/>
      <c r="LM61" s="23"/>
    </row>
    <row r="62" spans="1:325">
      <c r="A62" s="1">
        <f t="shared" si="237"/>
        <v>60</v>
      </c>
      <c r="B62" s="2"/>
      <c r="C62" s="4">
        <v>10</v>
      </c>
      <c r="D62" s="4">
        <f t="shared" si="233"/>
        <v>1016</v>
      </c>
      <c r="E62" s="4" t="s">
        <v>154</v>
      </c>
      <c r="F62" s="4">
        <v>3</v>
      </c>
      <c r="G62" s="4" t="s">
        <v>13</v>
      </c>
      <c r="H62" s="4" t="s">
        <v>14</v>
      </c>
      <c r="I62" s="4"/>
      <c r="J62" s="5">
        <v>96.4</v>
      </c>
      <c r="K62" s="72"/>
      <c r="L62" s="103">
        <v>4.8400000000000007</v>
      </c>
      <c r="M62" s="7" t="s">
        <v>282</v>
      </c>
      <c r="N62" s="3" t="s">
        <v>227</v>
      </c>
      <c r="O62" s="23">
        <v>4.8929999999999998</v>
      </c>
      <c r="P62" s="23">
        <v>4.8040000000000003</v>
      </c>
      <c r="Q62" s="23">
        <v>5.1379999999999999</v>
      </c>
      <c r="R62" s="64"/>
      <c r="S62" s="6">
        <v>4.9640000000000004</v>
      </c>
      <c r="T62" s="64"/>
      <c r="U62" s="64"/>
      <c r="V62" s="64"/>
      <c r="W62" s="64"/>
      <c r="X62" s="64"/>
      <c r="Y62" s="23">
        <v>5.0540000000000003</v>
      </c>
      <c r="Z62" s="23">
        <v>5.1619999999999999</v>
      </c>
      <c r="AA62" s="23">
        <v>5.0430000000000001</v>
      </c>
      <c r="AB62" s="23">
        <v>4.8499999999999996</v>
      </c>
      <c r="AC62" s="23">
        <v>4.72</v>
      </c>
      <c r="AD62" s="23">
        <v>4.968</v>
      </c>
      <c r="AE62" s="78">
        <f t="shared" si="443"/>
        <v>4.8439999999999994</v>
      </c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O62" s="23">
        <f t="shared" si="398"/>
        <v>5.2999999999999048E-2</v>
      </c>
      <c r="DP62" s="23">
        <f t="shared" si="399"/>
        <v>-3.6000000000000476E-2</v>
      </c>
      <c r="DQ62" s="23">
        <f t="shared" si="400"/>
        <v>0.29799999999999915</v>
      </c>
      <c r="DR62" s="23" t="str">
        <f t="shared" si="401"/>
        <v/>
      </c>
      <c r="DS62" s="23">
        <f t="shared" si="402"/>
        <v>0.12399999999999967</v>
      </c>
      <c r="DT62" s="23" t="str">
        <f t="shared" si="403"/>
        <v/>
      </c>
      <c r="DU62" s="23" t="str">
        <f t="shared" si="404"/>
        <v/>
      </c>
      <c r="DV62" s="23" t="str">
        <f t="shared" si="405"/>
        <v/>
      </c>
      <c r="DW62" s="23" t="str">
        <f t="shared" si="406"/>
        <v/>
      </c>
      <c r="DX62" s="23" t="str">
        <f t="shared" si="407"/>
        <v/>
      </c>
      <c r="DY62" s="23">
        <f t="shared" si="408"/>
        <v>0.21399999999999952</v>
      </c>
      <c r="DZ62" s="23">
        <f t="shared" si="409"/>
        <v>0.32199999999999918</v>
      </c>
      <c r="EA62" s="23">
        <f t="shared" si="410"/>
        <v>0.2029999999999994</v>
      </c>
      <c r="EB62" s="23">
        <f t="shared" si="411"/>
        <v>9.9999999999988987E-3</v>
      </c>
      <c r="EC62" s="23">
        <f t="shared" si="412"/>
        <v>-0.12000000000000099</v>
      </c>
      <c r="ED62" s="23">
        <f t="shared" si="413"/>
        <v>0.12799999999999923</v>
      </c>
      <c r="EE62" s="23">
        <f t="shared" si="414"/>
        <v>3.9999999999986713E-3</v>
      </c>
      <c r="EF62" s="23" t="str">
        <f t="shared" si="415"/>
        <v/>
      </c>
      <c r="EG62" s="23" t="str">
        <f t="shared" si="416"/>
        <v/>
      </c>
      <c r="EH62" s="23" t="str">
        <f t="shared" si="417"/>
        <v/>
      </c>
      <c r="EI62" s="23" t="str">
        <f t="shared" si="418"/>
        <v/>
      </c>
      <c r="EJ62" s="23" t="str">
        <f t="shared" si="419"/>
        <v/>
      </c>
      <c r="EK62" s="23" t="str">
        <f t="shared" si="420"/>
        <v/>
      </c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  <c r="FS62" s="23"/>
      <c r="FT62" s="23"/>
      <c r="FU62" s="23"/>
      <c r="FV62" s="23"/>
      <c r="FW62" s="23"/>
      <c r="FX62" s="23"/>
      <c r="FY62" s="23"/>
      <c r="FZ62" s="23"/>
      <c r="GA62" s="23"/>
      <c r="GB62" s="23"/>
      <c r="GC62" s="23"/>
      <c r="GD62" s="23"/>
      <c r="GE62" s="23"/>
      <c r="GF62" s="23"/>
      <c r="GG62" s="23"/>
      <c r="GH62" s="23"/>
      <c r="GI62" s="23"/>
      <c r="GJ62" s="23"/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  <c r="HE62" s="23"/>
      <c r="HF62" s="23"/>
      <c r="HG62" s="23"/>
      <c r="HH62" s="23"/>
      <c r="HI62" s="23"/>
      <c r="HJ62" s="23"/>
      <c r="HK62" s="23"/>
      <c r="HL62" s="23"/>
      <c r="HM62" s="23"/>
      <c r="HO62" s="23"/>
      <c r="HP62" s="23"/>
      <c r="HQ62" s="23"/>
      <c r="HR62" s="23"/>
      <c r="HS62" s="23">
        <f t="shared" si="421"/>
        <v>0.12399999999999967</v>
      </c>
      <c r="HT62" s="23" t="str">
        <f t="shared" si="422"/>
        <v/>
      </c>
      <c r="HU62" s="23" t="str">
        <f t="shared" si="423"/>
        <v/>
      </c>
      <c r="HV62" s="23" t="str">
        <f t="shared" si="424"/>
        <v/>
      </c>
      <c r="HW62" s="23" t="str">
        <f t="shared" si="425"/>
        <v/>
      </c>
      <c r="HX62" s="23" t="str">
        <f t="shared" si="426"/>
        <v/>
      </c>
      <c r="HY62" s="23">
        <f t="shared" si="427"/>
        <v>0.21399999999999952</v>
      </c>
      <c r="HZ62" s="23">
        <f t="shared" si="428"/>
        <v>0.32199999999999918</v>
      </c>
      <c r="IA62" s="23">
        <f t="shared" si="429"/>
        <v>0.2029999999999994</v>
      </c>
      <c r="IB62" s="23">
        <f t="shared" si="430"/>
        <v>9.9999999999988987E-3</v>
      </c>
      <c r="IC62" s="23">
        <f t="shared" si="431"/>
        <v>0.12000000000000099</v>
      </c>
      <c r="ID62" s="23">
        <f t="shared" si="432"/>
        <v>0.12799999999999923</v>
      </c>
      <c r="IE62" s="23">
        <f t="shared" si="433"/>
        <v>3.9999999999986713E-3</v>
      </c>
      <c r="IF62" s="23" t="str">
        <f t="shared" si="434"/>
        <v/>
      </c>
      <c r="IG62" s="23" t="str">
        <f t="shared" si="435"/>
        <v/>
      </c>
      <c r="IH62" s="23" t="str">
        <f t="shared" si="436"/>
        <v/>
      </c>
      <c r="II62" s="23" t="str">
        <f t="shared" si="437"/>
        <v/>
      </c>
      <c r="IJ62" s="23" t="str">
        <f t="shared" si="438"/>
        <v/>
      </c>
      <c r="IK62" s="23" t="str">
        <f t="shared" si="439"/>
        <v/>
      </c>
      <c r="IL62" s="23" t="str">
        <f t="shared" si="440"/>
        <v/>
      </c>
      <c r="IM62" s="23" t="str">
        <f t="shared" si="441"/>
        <v/>
      </c>
      <c r="IN62" s="23" t="str">
        <f t="shared" si="442"/>
        <v/>
      </c>
      <c r="IO62" s="23"/>
      <c r="IP62" s="23"/>
      <c r="IQ62" s="23"/>
      <c r="IR62" s="23"/>
      <c r="IS62" s="23"/>
      <c r="IT62" s="23"/>
      <c r="IU62" s="23"/>
      <c r="IV62" s="23"/>
      <c r="IW62" s="23"/>
      <c r="IX62" s="23"/>
      <c r="IY62" s="23"/>
      <c r="IZ62" s="23"/>
      <c r="JA62" s="23"/>
      <c r="JB62" s="23"/>
      <c r="JC62" s="23"/>
      <c r="JD62" s="23"/>
      <c r="JE62" s="23"/>
      <c r="JF62" s="23"/>
      <c r="JG62" s="23"/>
      <c r="JH62" s="23"/>
      <c r="JI62" s="23"/>
      <c r="JJ62" s="23"/>
      <c r="JK62" s="23"/>
      <c r="JL62" s="23"/>
      <c r="JM62" s="23"/>
      <c r="JN62" s="23"/>
      <c r="JO62" s="23"/>
      <c r="JP62" s="23"/>
      <c r="JQ62" s="23"/>
      <c r="JR62" s="23"/>
      <c r="JS62" s="23"/>
      <c r="JT62" s="23"/>
      <c r="JU62" s="23"/>
      <c r="JV62" s="23"/>
      <c r="JW62" s="23"/>
      <c r="JX62" s="23"/>
      <c r="JY62" s="23"/>
      <c r="JZ62" s="23"/>
      <c r="KA62" s="23"/>
      <c r="KB62" s="23"/>
      <c r="KC62" s="23"/>
      <c r="KD62" s="23"/>
      <c r="KE62" s="23"/>
      <c r="KF62" s="23"/>
      <c r="KG62" s="23"/>
      <c r="KH62" s="23"/>
      <c r="KI62" s="23"/>
      <c r="KJ62" s="23"/>
      <c r="KK62" s="23"/>
      <c r="KL62" s="23"/>
      <c r="KM62" s="23"/>
      <c r="KN62" s="23"/>
      <c r="KO62" s="23"/>
      <c r="KP62" s="23"/>
      <c r="KQ62" s="23"/>
      <c r="KR62" s="23"/>
      <c r="KS62" s="23"/>
      <c r="KT62" s="23"/>
      <c r="KU62" s="23"/>
      <c r="KV62" s="23"/>
      <c r="KW62" s="23"/>
      <c r="KX62" s="23"/>
      <c r="KY62" s="23"/>
      <c r="KZ62" s="23"/>
      <c r="LA62" s="23"/>
      <c r="LB62" s="23"/>
      <c r="LC62" s="23"/>
      <c r="LD62" s="23"/>
      <c r="LE62" s="23"/>
      <c r="LF62" s="23"/>
      <c r="LG62" s="23"/>
      <c r="LH62" s="23"/>
      <c r="LI62" s="23"/>
      <c r="LJ62" s="23"/>
      <c r="LK62" s="23"/>
      <c r="LL62" s="23"/>
      <c r="LM62" s="23"/>
    </row>
    <row r="63" spans="1:325">
      <c r="A63" s="1">
        <f t="shared" si="237"/>
        <v>61</v>
      </c>
      <c r="B63" s="2" t="s">
        <v>413</v>
      </c>
      <c r="C63" s="4">
        <v>14</v>
      </c>
      <c r="D63" s="4">
        <f t="shared" si="233"/>
        <v>1016</v>
      </c>
      <c r="E63" s="4" t="s">
        <v>157</v>
      </c>
      <c r="F63" s="4">
        <v>1</v>
      </c>
      <c r="G63" s="4" t="s">
        <v>13</v>
      </c>
      <c r="H63" s="4" t="s">
        <v>19</v>
      </c>
      <c r="I63" s="4"/>
      <c r="J63" s="5">
        <v>85.5</v>
      </c>
      <c r="K63" s="67">
        <v>0.52400000000000002</v>
      </c>
      <c r="L63" s="103">
        <v>2.7709999999999999</v>
      </c>
      <c r="M63" s="7" t="s">
        <v>130</v>
      </c>
      <c r="N63" s="3" t="s">
        <v>227</v>
      </c>
      <c r="O63" s="6">
        <v>2.9350000000000001</v>
      </c>
      <c r="P63" s="6">
        <v>2.915</v>
      </c>
      <c r="Q63" s="6">
        <v>3.3210000000000002</v>
      </c>
      <c r="R63" s="64"/>
      <c r="S63" s="6">
        <v>2.9079999999999999</v>
      </c>
      <c r="T63" s="6">
        <v>2.8479999999999999</v>
      </c>
      <c r="U63" s="6">
        <v>2.8420000000000001</v>
      </c>
      <c r="V63" s="6">
        <v>2.8170000000000002</v>
      </c>
      <c r="W63" s="6">
        <v>2.7810000000000001</v>
      </c>
      <c r="X63" s="64"/>
      <c r="Y63" s="6">
        <v>2.782</v>
      </c>
      <c r="Z63" s="6">
        <v>2.8620000000000001</v>
      </c>
      <c r="AA63" s="6">
        <v>2.8820000000000001</v>
      </c>
      <c r="AB63" s="6">
        <v>2.556</v>
      </c>
      <c r="AC63" s="6">
        <v>2.798</v>
      </c>
      <c r="AD63" s="6">
        <v>2.5179999999999998</v>
      </c>
      <c r="AE63" s="23">
        <f>AVERAGE(AC63:AD63)</f>
        <v>2.6579999999999999</v>
      </c>
      <c r="AF63" s="107">
        <v>3.1339999999999999</v>
      </c>
      <c r="AG63" s="107">
        <v>3.11</v>
      </c>
      <c r="AH63" s="107">
        <v>3.1139999999999999</v>
      </c>
      <c r="AI63" s="107">
        <v>3.1480000000000001</v>
      </c>
      <c r="AJ63" s="107">
        <v>3.1909999999999998</v>
      </c>
      <c r="AK63" s="107">
        <v>3.0619999999999998</v>
      </c>
      <c r="AL63" s="107">
        <v>3.0840000000000001</v>
      </c>
      <c r="AM63" s="107">
        <v>3.1739999999999999</v>
      </c>
      <c r="AN63" s="107">
        <v>3.161</v>
      </c>
      <c r="AO63" s="107">
        <v>3.0659999999999998</v>
      </c>
      <c r="AP63" s="107">
        <v>3.1139999999999999</v>
      </c>
      <c r="AQ63" s="107">
        <v>3.1</v>
      </c>
      <c r="AR63" s="107">
        <v>3.1309999999999998</v>
      </c>
      <c r="AS63" s="107">
        <v>3.2050000000000001</v>
      </c>
      <c r="AT63" s="107">
        <v>3.194</v>
      </c>
      <c r="AU63" s="107">
        <v>3.1040000000000001</v>
      </c>
      <c r="AV63" s="107">
        <v>3.0830000000000002</v>
      </c>
      <c r="AW63" s="107">
        <v>3.1160000000000001</v>
      </c>
      <c r="AX63" s="107">
        <v>3.02</v>
      </c>
      <c r="AY63" s="107">
        <v>3.11</v>
      </c>
      <c r="AZ63" s="107">
        <v>3.0449999999999999</v>
      </c>
      <c r="BA63" s="107">
        <v>3.073</v>
      </c>
      <c r="BB63" s="107">
        <v>3.044</v>
      </c>
      <c r="BC63" s="107">
        <v>3.0430000000000001</v>
      </c>
      <c r="BD63" s="107">
        <v>3.0859999999999999</v>
      </c>
      <c r="BE63" s="107">
        <v>2.9849999999999999</v>
      </c>
      <c r="BF63" s="107">
        <v>3.0950000000000002</v>
      </c>
      <c r="BG63" s="107">
        <v>3.0089999999999999</v>
      </c>
      <c r="BH63" s="107">
        <v>2.9809999999999999</v>
      </c>
      <c r="BI63" s="107">
        <v>3.0619999999999998</v>
      </c>
      <c r="BJ63" s="107">
        <v>2.9980000000000002</v>
      </c>
      <c r="BK63" s="107">
        <v>2.6640000000000001</v>
      </c>
      <c r="BL63" s="107">
        <v>2.7549999999999999</v>
      </c>
      <c r="BM63" s="107">
        <v>2.6880000000000002</v>
      </c>
      <c r="BN63" s="107">
        <v>3.1779999999999999</v>
      </c>
      <c r="BO63" s="107">
        <v>3.1480000000000001</v>
      </c>
      <c r="BP63" s="107">
        <v>3.1520000000000001</v>
      </c>
      <c r="BQ63" s="91">
        <v>2.458367</v>
      </c>
      <c r="BR63" s="91">
        <v>2.674776</v>
      </c>
      <c r="BS63" s="91">
        <v>3.017252</v>
      </c>
      <c r="BT63" s="91">
        <v>2.7297760000000002</v>
      </c>
      <c r="BU63" s="91">
        <v>2.747662</v>
      </c>
      <c r="BV63" s="91">
        <v>2.9309059999999998</v>
      </c>
      <c r="BW63" s="109">
        <v>3.3929999999999998</v>
      </c>
      <c r="BX63" s="109">
        <v>3.3919999999999999</v>
      </c>
      <c r="BY63" s="109">
        <v>3.419</v>
      </c>
      <c r="BZ63" s="109">
        <v>3.472</v>
      </c>
      <c r="CA63" s="109">
        <v>3.5369999999999999</v>
      </c>
      <c r="CB63" s="109">
        <v>3.4</v>
      </c>
      <c r="CC63" s="109">
        <v>3.4209999999999998</v>
      </c>
      <c r="CD63" s="109">
        <v>3.512</v>
      </c>
      <c r="CE63" s="109">
        <v>3.5009999999999999</v>
      </c>
      <c r="CF63" s="109">
        <v>3.4009999999999998</v>
      </c>
      <c r="CG63" s="109">
        <v>3.4470000000000001</v>
      </c>
      <c r="CH63" s="109">
        <v>3.427</v>
      </c>
      <c r="CI63" s="109">
        <v>3.4580000000000002</v>
      </c>
      <c r="CJ63" s="109">
        <v>3.548</v>
      </c>
      <c r="CK63" s="109">
        <v>3.5390000000000001</v>
      </c>
      <c r="CL63" s="109">
        <v>3.415</v>
      </c>
      <c r="CM63" s="109">
        <v>3.3860000000000001</v>
      </c>
      <c r="CN63" s="109">
        <v>3.4420000000000002</v>
      </c>
      <c r="CO63" s="109">
        <v>3.298</v>
      </c>
      <c r="CP63" s="109">
        <v>3.4159999999999999</v>
      </c>
      <c r="CQ63" s="109">
        <v>3.327</v>
      </c>
      <c r="CR63" s="109">
        <v>3.359</v>
      </c>
      <c r="CS63" s="109">
        <v>3.3279999999999998</v>
      </c>
      <c r="CT63" s="109">
        <v>3.33</v>
      </c>
      <c r="CU63" s="109">
        <v>3.387</v>
      </c>
      <c r="CV63" s="109">
        <v>3.2010000000000001</v>
      </c>
      <c r="CW63" s="109">
        <v>3.3690000000000002</v>
      </c>
      <c r="CX63" s="109">
        <v>3.2309999999999999</v>
      </c>
      <c r="CY63" s="109">
        <v>3.2160000000000002</v>
      </c>
      <c r="CZ63" s="109">
        <v>3.3279999999999998</v>
      </c>
      <c r="DA63" s="109">
        <v>3.2320000000000002</v>
      </c>
      <c r="DB63" s="109">
        <v>2.7730000000000001</v>
      </c>
      <c r="DC63" s="109">
        <v>2.96</v>
      </c>
      <c r="DD63" s="109">
        <v>2.8860000000000001</v>
      </c>
      <c r="DE63" s="109">
        <v>3.5179999999999998</v>
      </c>
      <c r="DF63" s="109">
        <v>3.4670000000000001</v>
      </c>
      <c r="DG63" s="109">
        <v>3.4860000000000002</v>
      </c>
      <c r="DH63" s="119">
        <v>2.869138</v>
      </c>
      <c r="DI63" s="119">
        <v>3.0607519999999999</v>
      </c>
      <c r="DJ63" s="119">
        <v>3.334918</v>
      </c>
      <c r="DK63" s="119">
        <v>3.1210930000000001</v>
      </c>
      <c r="DL63" s="119">
        <v>3.1224880000000002</v>
      </c>
      <c r="DM63" s="119">
        <v>3.2559640000000001</v>
      </c>
      <c r="DO63" s="23">
        <f t="shared" si="239"/>
        <v>0.16400000000000015</v>
      </c>
      <c r="DP63" s="23">
        <f t="shared" si="240"/>
        <v>0.14400000000000013</v>
      </c>
      <c r="DQ63" s="23">
        <f t="shared" si="241"/>
        <v>0.55000000000000027</v>
      </c>
      <c r="DR63" s="23" t="str">
        <f t="shared" si="242"/>
        <v/>
      </c>
      <c r="DS63" s="23">
        <f t="shared" si="243"/>
        <v>0.13700000000000001</v>
      </c>
      <c r="DT63" s="23">
        <f t="shared" si="244"/>
        <v>7.6999999999999957E-2</v>
      </c>
      <c r="DU63" s="23">
        <f t="shared" si="245"/>
        <v>7.1000000000000174E-2</v>
      </c>
      <c r="DV63" s="23">
        <f t="shared" si="246"/>
        <v>4.6000000000000263E-2</v>
      </c>
      <c r="DW63" s="23">
        <f t="shared" si="247"/>
        <v>1.0000000000000231E-2</v>
      </c>
      <c r="DX63" s="23" t="str">
        <f t="shared" si="248"/>
        <v/>
      </c>
      <c r="DY63" s="23">
        <f t="shared" si="249"/>
        <v>1.1000000000000121E-2</v>
      </c>
      <c r="DZ63" s="23">
        <f t="shared" si="250"/>
        <v>9.1000000000000192E-2</v>
      </c>
      <c r="EA63" s="23">
        <f t="shared" si="251"/>
        <v>0.11100000000000021</v>
      </c>
      <c r="EB63" s="23">
        <f t="shared" si="252"/>
        <v>-0.21499999999999986</v>
      </c>
      <c r="EC63" s="23">
        <f t="shared" si="253"/>
        <v>2.7000000000000135E-2</v>
      </c>
      <c r="ED63" s="23">
        <f t="shared" si="254"/>
        <v>-0.25300000000000011</v>
      </c>
      <c r="EE63" s="23">
        <f t="shared" si="255"/>
        <v>-0.11299999999999999</v>
      </c>
      <c r="EF63" s="23">
        <f t="shared" si="256"/>
        <v>0.36299999999999999</v>
      </c>
      <c r="EG63" s="23">
        <f t="shared" si="257"/>
        <v>0.33899999999999997</v>
      </c>
      <c r="EH63" s="23">
        <f t="shared" si="258"/>
        <v>0.34299999999999997</v>
      </c>
      <c r="EI63" s="23">
        <f t="shared" si="259"/>
        <v>0.37700000000000022</v>
      </c>
      <c r="EJ63" s="23">
        <f t="shared" si="260"/>
        <v>0.41999999999999993</v>
      </c>
      <c r="EK63" s="23">
        <f t="shared" si="261"/>
        <v>0.29099999999999993</v>
      </c>
      <c r="EL63" s="23">
        <f t="shared" si="262"/>
        <v>0.31300000000000017</v>
      </c>
      <c r="EM63" s="23">
        <f t="shared" si="263"/>
        <v>0.40300000000000002</v>
      </c>
      <c r="EN63" s="23">
        <f t="shared" si="264"/>
        <v>0.39000000000000012</v>
      </c>
      <c r="EO63" s="23">
        <f t="shared" si="265"/>
        <v>0.29499999999999993</v>
      </c>
      <c r="EP63" s="23">
        <f t="shared" si="266"/>
        <v>0.34299999999999997</v>
      </c>
      <c r="EQ63" s="23">
        <f t="shared" si="267"/>
        <v>0.32900000000000018</v>
      </c>
      <c r="ER63" s="23">
        <f t="shared" si="268"/>
        <v>0.35999999999999988</v>
      </c>
      <c r="ES63" s="23">
        <f t="shared" si="58"/>
        <v>0.43400000000000016</v>
      </c>
      <c r="ET63" s="23">
        <f t="shared" si="59"/>
        <v>0.42300000000000004</v>
      </c>
      <c r="EU63" s="23">
        <f t="shared" si="60"/>
        <v>0.33300000000000018</v>
      </c>
      <c r="EV63" s="23">
        <f t="shared" si="61"/>
        <v>0.31200000000000028</v>
      </c>
      <c r="EW63" s="23">
        <f t="shared" si="62"/>
        <v>0.3450000000000002</v>
      </c>
      <c r="EX63" s="23">
        <f t="shared" si="63"/>
        <v>0.24900000000000011</v>
      </c>
      <c r="EY63" s="23">
        <f t="shared" si="64"/>
        <v>0.33899999999999997</v>
      </c>
      <c r="EZ63" s="23">
        <f t="shared" si="65"/>
        <v>0.27400000000000002</v>
      </c>
      <c r="FA63" s="23">
        <f t="shared" si="269"/>
        <v>0.30200000000000005</v>
      </c>
      <c r="FB63" s="23">
        <f t="shared" si="270"/>
        <v>0.27300000000000013</v>
      </c>
      <c r="FC63" s="23">
        <f t="shared" si="271"/>
        <v>0.27200000000000024</v>
      </c>
      <c r="FD63" s="23">
        <f t="shared" si="272"/>
        <v>0.31499999999999995</v>
      </c>
      <c r="FE63" s="23">
        <f t="shared" si="273"/>
        <v>0.21399999999999997</v>
      </c>
      <c r="FF63" s="23">
        <f t="shared" si="274"/>
        <v>0.32400000000000029</v>
      </c>
      <c r="FG63" s="23">
        <f t="shared" si="275"/>
        <v>0.23799999999999999</v>
      </c>
      <c r="FH63" s="23">
        <f t="shared" si="276"/>
        <v>0.20999999999999996</v>
      </c>
      <c r="FI63" s="23">
        <f t="shared" si="277"/>
        <v>0.29099999999999993</v>
      </c>
      <c r="FJ63" s="23">
        <f t="shared" si="278"/>
        <v>0.22700000000000031</v>
      </c>
      <c r="FK63" s="23">
        <f t="shared" si="279"/>
        <v>-0.10699999999999976</v>
      </c>
      <c r="FL63" s="23">
        <f t="shared" si="280"/>
        <v>-1.6000000000000014E-2</v>
      </c>
      <c r="FM63" s="23">
        <f t="shared" si="281"/>
        <v>-8.2999999999999741E-2</v>
      </c>
      <c r="FN63" s="23">
        <f t="shared" si="282"/>
        <v>0.40700000000000003</v>
      </c>
      <c r="FO63" s="23">
        <f t="shared" si="283"/>
        <v>0.37700000000000022</v>
      </c>
      <c r="FP63" s="23">
        <f t="shared" si="284"/>
        <v>0.38100000000000023</v>
      </c>
      <c r="FQ63" s="23">
        <f t="shared" si="82"/>
        <v>-0.31263299999999994</v>
      </c>
      <c r="FR63" s="23">
        <f t="shared" si="83"/>
        <v>-9.6223999999999865E-2</v>
      </c>
      <c r="FS63" s="23">
        <f t="shared" si="84"/>
        <v>0.24625200000000014</v>
      </c>
      <c r="FT63" s="23">
        <f t="shared" si="85"/>
        <v>-4.1223999999999705E-2</v>
      </c>
      <c r="FU63" s="23">
        <f t="shared" si="86"/>
        <v>-2.3337999999999859E-2</v>
      </c>
      <c r="FV63" s="23">
        <f t="shared" si="87"/>
        <v>0.15990599999999988</v>
      </c>
      <c r="FW63" s="23">
        <f t="shared" si="88"/>
        <v>0.62199999999999989</v>
      </c>
      <c r="FX63" s="23">
        <f t="shared" si="285"/>
        <v>0.621</v>
      </c>
      <c r="FY63" s="23">
        <f t="shared" si="286"/>
        <v>0.64800000000000013</v>
      </c>
      <c r="FZ63" s="23">
        <f t="shared" si="287"/>
        <v>0.70100000000000007</v>
      </c>
      <c r="GA63" s="23">
        <f t="shared" si="288"/>
        <v>0.76600000000000001</v>
      </c>
      <c r="GB63" s="23">
        <f t="shared" si="289"/>
        <v>0.629</v>
      </c>
      <c r="GC63" s="23">
        <f t="shared" si="290"/>
        <v>0.64999999999999991</v>
      </c>
      <c r="GD63" s="23">
        <f t="shared" si="291"/>
        <v>0.7410000000000001</v>
      </c>
      <c r="GE63" s="23">
        <f t="shared" si="292"/>
        <v>0.73</v>
      </c>
      <c r="GF63" s="23">
        <f t="shared" si="293"/>
        <v>0.62999999999999989</v>
      </c>
      <c r="GG63" s="23">
        <f t="shared" si="294"/>
        <v>0.67600000000000016</v>
      </c>
      <c r="GH63" s="23">
        <f t="shared" si="295"/>
        <v>0.65600000000000014</v>
      </c>
      <c r="GI63" s="23">
        <f t="shared" si="296"/>
        <v>0.68700000000000028</v>
      </c>
      <c r="GJ63" s="23">
        <f t="shared" si="297"/>
        <v>0.77700000000000014</v>
      </c>
      <c r="GK63" s="23">
        <f t="shared" si="298"/>
        <v>0.76800000000000024</v>
      </c>
      <c r="GL63" s="23">
        <f t="shared" si="299"/>
        <v>0.64400000000000013</v>
      </c>
      <c r="GM63" s="23">
        <f t="shared" si="300"/>
        <v>0.61500000000000021</v>
      </c>
      <c r="GN63" s="23">
        <f t="shared" si="301"/>
        <v>0.67100000000000026</v>
      </c>
      <c r="GO63" s="23">
        <f t="shared" si="302"/>
        <v>0.52700000000000014</v>
      </c>
      <c r="GP63" s="23">
        <f t="shared" si="303"/>
        <v>0.64500000000000002</v>
      </c>
      <c r="GQ63" s="23">
        <f t="shared" si="304"/>
        <v>0.55600000000000005</v>
      </c>
      <c r="GR63" s="23">
        <f t="shared" si="305"/>
        <v>0.58800000000000008</v>
      </c>
      <c r="GS63" s="23">
        <f t="shared" si="306"/>
        <v>0.55699999999999994</v>
      </c>
      <c r="GT63" s="23">
        <f t="shared" si="307"/>
        <v>0.55900000000000016</v>
      </c>
      <c r="GU63" s="23">
        <f t="shared" si="308"/>
        <v>0.6160000000000001</v>
      </c>
      <c r="GV63" s="23">
        <f t="shared" si="309"/>
        <v>0.43000000000000016</v>
      </c>
      <c r="GW63" s="23">
        <f t="shared" si="310"/>
        <v>0.59800000000000031</v>
      </c>
      <c r="GX63" s="23">
        <f t="shared" si="311"/>
        <v>0.45999999999999996</v>
      </c>
      <c r="GY63" s="23">
        <f t="shared" si="312"/>
        <v>0.44500000000000028</v>
      </c>
      <c r="GZ63" s="23">
        <f t="shared" si="313"/>
        <v>0.55699999999999994</v>
      </c>
      <c r="HA63" s="23">
        <f t="shared" si="314"/>
        <v>0.4610000000000003</v>
      </c>
      <c r="HB63" s="23">
        <f t="shared" si="315"/>
        <v>2.0000000000002238E-3</v>
      </c>
      <c r="HC63" s="23">
        <f t="shared" si="316"/>
        <v>0.18900000000000006</v>
      </c>
      <c r="HD63" s="23">
        <f t="shared" si="317"/>
        <v>0.11500000000000021</v>
      </c>
      <c r="HE63" s="23">
        <f t="shared" si="318"/>
        <v>0.74699999999999989</v>
      </c>
      <c r="HF63" s="23">
        <f t="shared" si="319"/>
        <v>0.69600000000000017</v>
      </c>
      <c r="HG63" s="23">
        <f t="shared" si="320"/>
        <v>0.7150000000000003</v>
      </c>
      <c r="HH63" s="23">
        <f t="shared" si="125"/>
        <v>9.8138000000000059E-2</v>
      </c>
      <c r="HI63" s="23">
        <f t="shared" si="126"/>
        <v>0.28975200000000001</v>
      </c>
      <c r="HJ63" s="23">
        <f t="shared" si="127"/>
        <v>0.56391800000000014</v>
      </c>
      <c r="HK63" s="23">
        <f t="shared" si="128"/>
        <v>0.35009300000000021</v>
      </c>
      <c r="HL63" s="23">
        <f t="shared" si="129"/>
        <v>0.35148800000000024</v>
      </c>
      <c r="HM63" s="23">
        <f t="shared" si="130"/>
        <v>0.48496400000000017</v>
      </c>
      <c r="HO63" s="23">
        <f t="shared" si="321"/>
        <v>0.16400000000000015</v>
      </c>
      <c r="HP63" s="23">
        <f t="shared" si="322"/>
        <v>0.14400000000000013</v>
      </c>
      <c r="HQ63" s="23">
        <f t="shared" si="323"/>
        <v>0.55000000000000027</v>
      </c>
      <c r="HR63" s="23" t="str">
        <f t="shared" si="324"/>
        <v/>
      </c>
      <c r="HS63" s="23">
        <f t="shared" si="421"/>
        <v>0.13700000000000001</v>
      </c>
      <c r="HT63" s="23">
        <f t="shared" si="422"/>
        <v>7.6999999999999957E-2</v>
      </c>
      <c r="HU63" s="23">
        <f t="shared" si="423"/>
        <v>7.1000000000000174E-2</v>
      </c>
      <c r="HV63" s="23">
        <f t="shared" si="424"/>
        <v>4.6000000000000263E-2</v>
      </c>
      <c r="HW63" s="23">
        <f t="shared" si="425"/>
        <v>1.0000000000000231E-2</v>
      </c>
      <c r="HX63" s="23" t="str">
        <f t="shared" si="426"/>
        <v/>
      </c>
      <c r="HY63" s="23">
        <f t="shared" si="427"/>
        <v>1.1000000000000121E-2</v>
      </c>
      <c r="HZ63" s="23">
        <f t="shared" si="428"/>
        <v>9.1000000000000192E-2</v>
      </c>
      <c r="IA63" s="23">
        <f t="shared" si="429"/>
        <v>0.11100000000000021</v>
      </c>
      <c r="IB63" s="23">
        <f t="shared" si="430"/>
        <v>0.21499999999999986</v>
      </c>
      <c r="IC63" s="23">
        <f t="shared" si="431"/>
        <v>2.7000000000000135E-2</v>
      </c>
      <c r="ID63" s="23">
        <f t="shared" si="432"/>
        <v>0.25300000000000011</v>
      </c>
      <c r="IE63" s="23">
        <f t="shared" si="433"/>
        <v>0.11299999999999999</v>
      </c>
      <c r="IF63" s="23">
        <f t="shared" si="434"/>
        <v>0.36299999999999999</v>
      </c>
      <c r="IG63" s="23">
        <f t="shared" si="435"/>
        <v>0.33899999999999997</v>
      </c>
      <c r="IH63" s="23">
        <f t="shared" si="436"/>
        <v>0.34299999999999997</v>
      </c>
      <c r="II63" s="23">
        <f t="shared" si="437"/>
        <v>0.37700000000000022</v>
      </c>
      <c r="IJ63" s="23">
        <f t="shared" si="438"/>
        <v>0.41999999999999993</v>
      </c>
      <c r="IK63" s="23">
        <f t="shared" si="439"/>
        <v>0.29099999999999993</v>
      </c>
      <c r="IL63" s="23">
        <f t="shared" si="440"/>
        <v>0.31300000000000017</v>
      </c>
      <c r="IM63" s="23">
        <f t="shared" si="441"/>
        <v>0.40300000000000002</v>
      </c>
      <c r="IN63" s="23">
        <f t="shared" si="442"/>
        <v>0.39000000000000012</v>
      </c>
      <c r="IO63" s="23">
        <f t="shared" si="347"/>
        <v>0.29499999999999993</v>
      </c>
      <c r="IP63" s="23">
        <f t="shared" si="348"/>
        <v>0.34299999999999997</v>
      </c>
      <c r="IQ63" s="23">
        <f t="shared" si="349"/>
        <v>0.32900000000000018</v>
      </c>
      <c r="IR63" s="23">
        <f t="shared" si="350"/>
        <v>0.35999999999999988</v>
      </c>
      <c r="IS63" s="23">
        <f t="shared" si="351"/>
        <v>0.43400000000000016</v>
      </c>
      <c r="IT63" s="23">
        <f t="shared" si="352"/>
        <v>0.42300000000000004</v>
      </c>
      <c r="IU63" s="23">
        <f t="shared" si="353"/>
        <v>0.33300000000000018</v>
      </c>
      <c r="IV63" s="23">
        <f t="shared" si="354"/>
        <v>0.31200000000000028</v>
      </c>
      <c r="IW63" s="23">
        <f t="shared" si="355"/>
        <v>0.3450000000000002</v>
      </c>
      <c r="IX63" s="23">
        <f t="shared" si="356"/>
        <v>0.24900000000000011</v>
      </c>
      <c r="IY63" s="23">
        <f t="shared" si="357"/>
        <v>0.33899999999999997</v>
      </c>
      <c r="IZ63" s="23">
        <f t="shared" si="358"/>
        <v>0.27400000000000002</v>
      </c>
      <c r="JA63" s="23">
        <f t="shared" si="359"/>
        <v>0.30200000000000005</v>
      </c>
      <c r="JB63" s="23">
        <f t="shared" si="360"/>
        <v>0.27300000000000013</v>
      </c>
      <c r="JC63" s="23">
        <f t="shared" si="361"/>
        <v>0.27200000000000024</v>
      </c>
      <c r="JD63" s="23">
        <f t="shared" si="362"/>
        <v>0.31499999999999995</v>
      </c>
      <c r="JE63" s="23">
        <f t="shared" si="363"/>
        <v>0.21399999999999997</v>
      </c>
      <c r="JF63" s="23">
        <f t="shared" si="364"/>
        <v>0.32400000000000029</v>
      </c>
      <c r="JG63" s="23">
        <f t="shared" si="365"/>
        <v>0.23799999999999999</v>
      </c>
      <c r="JH63" s="23">
        <f t="shared" si="366"/>
        <v>0.20999999999999996</v>
      </c>
      <c r="JI63" s="23">
        <f t="shared" si="367"/>
        <v>0.29099999999999993</v>
      </c>
      <c r="JJ63" s="23">
        <f t="shared" si="368"/>
        <v>0.22700000000000031</v>
      </c>
      <c r="JK63" s="23">
        <f t="shared" si="369"/>
        <v>0.10699999999999976</v>
      </c>
      <c r="JL63" s="23">
        <f t="shared" si="370"/>
        <v>1.6000000000000014E-2</v>
      </c>
      <c r="JM63" s="23">
        <f t="shared" si="371"/>
        <v>8.2999999999999741E-2</v>
      </c>
      <c r="JN63" s="23">
        <f t="shared" si="372"/>
        <v>0.40700000000000003</v>
      </c>
      <c r="JO63" s="23">
        <f t="shared" si="373"/>
        <v>0.37700000000000022</v>
      </c>
      <c r="JP63" s="23">
        <f t="shared" si="374"/>
        <v>0.38100000000000023</v>
      </c>
      <c r="JQ63" s="23">
        <f t="shared" si="185"/>
        <v>0.31263299999999994</v>
      </c>
      <c r="JR63" s="23">
        <f t="shared" si="186"/>
        <v>9.6223999999999865E-2</v>
      </c>
      <c r="JS63" s="23">
        <f t="shared" si="187"/>
        <v>0.24625200000000014</v>
      </c>
      <c r="JT63" s="23">
        <f t="shared" si="188"/>
        <v>4.1223999999999705E-2</v>
      </c>
      <c r="JU63" s="23">
        <f t="shared" si="189"/>
        <v>2.3337999999999859E-2</v>
      </c>
      <c r="JV63" s="23">
        <f t="shared" si="190"/>
        <v>0.15990599999999988</v>
      </c>
      <c r="JW63" s="23">
        <f t="shared" si="375"/>
        <v>0.62199999999999989</v>
      </c>
      <c r="JX63" s="23">
        <f t="shared" si="376"/>
        <v>0.621</v>
      </c>
      <c r="JY63" s="23">
        <f t="shared" si="377"/>
        <v>0.64800000000000013</v>
      </c>
      <c r="JZ63" s="23">
        <f t="shared" si="378"/>
        <v>0.70100000000000007</v>
      </c>
      <c r="KA63" s="23">
        <f t="shared" si="379"/>
        <v>0.76600000000000001</v>
      </c>
      <c r="KB63" s="23">
        <f t="shared" si="380"/>
        <v>0.629</v>
      </c>
      <c r="KC63" s="23">
        <f t="shared" si="381"/>
        <v>0.64999999999999991</v>
      </c>
      <c r="KD63" s="23">
        <f t="shared" si="382"/>
        <v>0.7410000000000001</v>
      </c>
      <c r="KE63" s="23">
        <f t="shared" si="383"/>
        <v>0.73</v>
      </c>
      <c r="KF63" s="23">
        <f t="shared" si="384"/>
        <v>0.62999999999999989</v>
      </c>
      <c r="KG63" s="23">
        <f t="shared" si="385"/>
        <v>0.67600000000000016</v>
      </c>
      <c r="KH63" s="23">
        <f t="shared" si="386"/>
        <v>0.65600000000000014</v>
      </c>
      <c r="KI63" s="23">
        <f t="shared" si="387"/>
        <v>0.68700000000000028</v>
      </c>
      <c r="KJ63" s="23">
        <f t="shared" si="388"/>
        <v>0.77700000000000014</v>
      </c>
      <c r="KK63" s="23">
        <f t="shared" si="389"/>
        <v>0.76800000000000024</v>
      </c>
      <c r="KL63" s="23">
        <f t="shared" si="390"/>
        <v>0.64400000000000013</v>
      </c>
      <c r="KM63" s="23">
        <f t="shared" si="391"/>
        <v>0.61500000000000021</v>
      </c>
      <c r="KN63" s="23">
        <f t="shared" si="392"/>
        <v>0.67100000000000026</v>
      </c>
      <c r="KO63" s="23">
        <f t="shared" si="393"/>
        <v>0.52700000000000014</v>
      </c>
      <c r="KP63" s="23">
        <f t="shared" si="394"/>
        <v>0.64500000000000002</v>
      </c>
      <c r="KQ63" s="23">
        <f t="shared" si="211"/>
        <v>0.55600000000000005</v>
      </c>
      <c r="KR63" s="23">
        <f t="shared" si="212"/>
        <v>0.58800000000000008</v>
      </c>
      <c r="KS63" s="23">
        <f t="shared" si="213"/>
        <v>0.55699999999999994</v>
      </c>
      <c r="KT63" s="23">
        <f t="shared" si="214"/>
        <v>0.55900000000000016</v>
      </c>
      <c r="KU63" s="23">
        <f t="shared" si="215"/>
        <v>0.6160000000000001</v>
      </c>
      <c r="KV63" s="23">
        <f t="shared" si="216"/>
        <v>0.43000000000000016</v>
      </c>
      <c r="KW63" s="23">
        <f t="shared" si="395"/>
        <v>0.59800000000000031</v>
      </c>
      <c r="KX63" s="23">
        <f t="shared" si="218"/>
        <v>0.45999999999999996</v>
      </c>
      <c r="KY63" s="23">
        <f t="shared" si="219"/>
        <v>0.44500000000000028</v>
      </c>
      <c r="KZ63" s="23">
        <f t="shared" si="220"/>
        <v>0.55699999999999994</v>
      </c>
      <c r="LA63" s="23">
        <f t="shared" si="221"/>
        <v>0.4610000000000003</v>
      </c>
      <c r="LB63" s="23">
        <f t="shared" si="222"/>
        <v>2.0000000000002238E-3</v>
      </c>
      <c r="LC63" s="23">
        <f t="shared" si="223"/>
        <v>0.18900000000000006</v>
      </c>
      <c r="LD63" s="23">
        <f t="shared" si="396"/>
        <v>0.11500000000000021</v>
      </c>
      <c r="LE63" s="23">
        <f t="shared" si="225"/>
        <v>0.74699999999999989</v>
      </c>
      <c r="LF63" s="23">
        <f t="shared" si="397"/>
        <v>0.69600000000000017</v>
      </c>
      <c r="LG63" s="23">
        <f t="shared" si="227"/>
        <v>0.7150000000000003</v>
      </c>
      <c r="LH63" s="23">
        <f t="shared" si="228"/>
        <v>9.8138000000000059E-2</v>
      </c>
      <c r="LI63" s="23">
        <f t="shared" si="229"/>
        <v>0.28975200000000001</v>
      </c>
      <c r="LJ63" s="23">
        <f t="shared" si="230"/>
        <v>0.56391800000000014</v>
      </c>
      <c r="LK63" s="23">
        <f t="shared" si="231"/>
        <v>0.35009300000000021</v>
      </c>
      <c r="LL63" s="23">
        <f t="shared" si="232"/>
        <v>0.35148800000000024</v>
      </c>
      <c r="LM63" s="23">
        <f t="shared" si="232"/>
        <v>0.48496400000000017</v>
      </c>
    </row>
    <row r="64" spans="1:325">
      <c r="A64" s="1">
        <f t="shared" si="237"/>
        <v>62</v>
      </c>
      <c r="B64" s="2"/>
      <c r="C64" s="4">
        <v>14</v>
      </c>
      <c r="D64" s="4">
        <f t="shared" si="233"/>
        <v>1016</v>
      </c>
      <c r="E64" s="4" t="s">
        <v>157</v>
      </c>
      <c r="F64" s="4">
        <v>1</v>
      </c>
      <c r="G64" s="4" t="s">
        <v>13</v>
      </c>
      <c r="H64" s="4" t="s">
        <v>19</v>
      </c>
      <c r="I64" s="4"/>
      <c r="J64" s="5">
        <v>81.8</v>
      </c>
      <c r="K64" s="67">
        <v>0.161</v>
      </c>
      <c r="L64" s="103">
        <v>3.8039999999999998</v>
      </c>
      <c r="M64" s="7" t="s">
        <v>130</v>
      </c>
      <c r="N64" s="3" t="s">
        <v>227</v>
      </c>
      <c r="O64" s="6">
        <v>3.86</v>
      </c>
      <c r="P64" s="6">
        <v>3.883</v>
      </c>
      <c r="Q64" s="6">
        <v>4.524</v>
      </c>
      <c r="R64" s="64"/>
      <c r="S64" s="6">
        <v>4.1749999999999998</v>
      </c>
      <c r="T64" s="6">
        <v>3.948</v>
      </c>
      <c r="U64" s="6">
        <v>3.931</v>
      </c>
      <c r="V64" s="4">
        <v>3.8839999999999999</v>
      </c>
      <c r="W64" s="6">
        <v>3.76</v>
      </c>
      <c r="X64" s="64"/>
      <c r="Y64" s="6">
        <v>4.0469999999999997</v>
      </c>
      <c r="Z64" s="6">
        <v>4.22</v>
      </c>
      <c r="AA64" s="6">
        <v>4.0350000000000001</v>
      </c>
      <c r="AB64" s="6">
        <v>3.8090000000000002</v>
      </c>
      <c r="AC64" s="6">
        <v>3.81</v>
      </c>
      <c r="AD64" s="6">
        <v>3.7759999999999998</v>
      </c>
      <c r="AE64" s="23">
        <f>AVERAGE(AC64:AD64)</f>
        <v>3.7930000000000001</v>
      </c>
      <c r="AF64" s="107">
        <v>3.5640000000000001</v>
      </c>
      <c r="AG64" s="107">
        <v>3.577</v>
      </c>
      <c r="AH64" s="107">
        <v>3.64</v>
      </c>
      <c r="AI64" s="107">
        <v>3.7389999999999999</v>
      </c>
      <c r="AJ64" s="107">
        <v>3.8340000000000001</v>
      </c>
      <c r="AK64" s="107">
        <v>3.7</v>
      </c>
      <c r="AL64" s="107">
        <v>3.714</v>
      </c>
      <c r="AM64" s="107">
        <v>4.0060000000000002</v>
      </c>
      <c r="AN64" s="107">
        <v>3.988</v>
      </c>
      <c r="AO64" s="107">
        <v>3.8849999999999998</v>
      </c>
      <c r="AP64" s="107">
        <v>4.0369999999999999</v>
      </c>
      <c r="AQ64" s="107">
        <v>4.0650000000000004</v>
      </c>
      <c r="AR64" s="107">
        <v>4.0869999999999997</v>
      </c>
      <c r="AS64" s="107">
        <v>3.8940000000000001</v>
      </c>
      <c r="AT64" s="107">
        <v>3.887</v>
      </c>
      <c r="AU64" s="107">
        <v>4.0090000000000003</v>
      </c>
      <c r="AV64" s="107">
        <v>3.6440000000000001</v>
      </c>
      <c r="AW64" s="107">
        <v>3.7789999999999999</v>
      </c>
      <c r="AX64" s="107">
        <v>4.399</v>
      </c>
      <c r="AY64" s="107">
        <v>4.0119999999999996</v>
      </c>
      <c r="AZ64" s="107">
        <v>4.1500000000000004</v>
      </c>
      <c r="BA64" s="107">
        <v>4.22</v>
      </c>
      <c r="BB64" s="107">
        <v>4.351</v>
      </c>
      <c r="BC64" s="107">
        <v>4.343</v>
      </c>
      <c r="BD64" s="107">
        <v>4.218</v>
      </c>
      <c r="BE64" s="107">
        <v>3.6789999999999998</v>
      </c>
      <c r="BF64" s="107">
        <v>3.9169999999999998</v>
      </c>
      <c r="BG64" s="107">
        <v>3.948</v>
      </c>
      <c r="BH64" s="107">
        <v>4.16</v>
      </c>
      <c r="BI64" s="107">
        <v>4.399</v>
      </c>
      <c r="BJ64" s="107">
        <v>4.2300000000000004</v>
      </c>
      <c r="BK64" s="107">
        <v>3.2490000000000001</v>
      </c>
      <c r="BL64" s="107">
        <v>3.87</v>
      </c>
      <c r="BM64" s="107">
        <v>3.8069999999999999</v>
      </c>
      <c r="BN64" s="107">
        <v>3.847</v>
      </c>
      <c r="BO64" s="107">
        <v>3.718</v>
      </c>
      <c r="BP64" s="107">
        <v>3.851</v>
      </c>
      <c r="BQ64" s="91">
        <v>3.1556600000000001</v>
      </c>
      <c r="BR64" s="91">
        <v>3.5553900000000001</v>
      </c>
      <c r="BS64" s="91">
        <v>4.0814700000000004</v>
      </c>
      <c r="BT64" s="91">
        <v>3.6319710000000001</v>
      </c>
      <c r="BU64" s="91">
        <v>3.683646</v>
      </c>
      <c r="BV64" s="91">
        <v>3.9190849999999999</v>
      </c>
      <c r="BW64" s="109">
        <v>3.931</v>
      </c>
      <c r="BX64" s="109">
        <v>3.91</v>
      </c>
      <c r="BY64" s="109">
        <v>3.9249999999999998</v>
      </c>
      <c r="BZ64" s="109">
        <v>3.9889999999999999</v>
      </c>
      <c r="CA64" s="109">
        <v>4.0469999999999997</v>
      </c>
      <c r="CB64" s="109">
        <v>3.9209999999999998</v>
      </c>
      <c r="CC64" s="109">
        <v>3.9390000000000001</v>
      </c>
      <c r="CD64" s="109">
        <v>4.194</v>
      </c>
      <c r="CE64" s="109">
        <v>4.1909999999999998</v>
      </c>
      <c r="CF64" s="109">
        <v>4.09</v>
      </c>
      <c r="CG64" s="109">
        <v>4.234</v>
      </c>
      <c r="CH64" s="109">
        <v>4.2569999999999997</v>
      </c>
      <c r="CI64" s="109">
        <v>4.28</v>
      </c>
      <c r="CJ64" s="109">
        <v>4.1150000000000002</v>
      </c>
      <c r="CK64" s="109">
        <v>4.109</v>
      </c>
      <c r="CL64" s="109">
        <v>4.194</v>
      </c>
      <c r="CM64" s="109">
        <v>3.875</v>
      </c>
      <c r="CN64" s="109">
        <v>3.9969999999999999</v>
      </c>
      <c r="CO64" s="109">
        <v>4.601</v>
      </c>
      <c r="CP64" s="109">
        <v>4.1959999999999997</v>
      </c>
      <c r="CQ64" s="109">
        <v>4.3380000000000001</v>
      </c>
      <c r="CR64" s="109">
        <v>4.407</v>
      </c>
      <c r="CS64" s="109">
        <v>4.5439999999999996</v>
      </c>
      <c r="CT64" s="109">
        <v>4.54</v>
      </c>
      <c r="CU64" s="109">
        <v>4.4169999999999998</v>
      </c>
      <c r="CV64" s="109">
        <v>3.8140000000000001</v>
      </c>
      <c r="CW64" s="109">
        <v>4.0759999999999996</v>
      </c>
      <c r="CX64" s="109">
        <v>4.069</v>
      </c>
      <c r="CY64" s="109">
        <v>4.3029999999999999</v>
      </c>
      <c r="CZ64" s="109">
        <v>4.5679999999999996</v>
      </c>
      <c r="DA64" s="109">
        <v>4.367</v>
      </c>
      <c r="DB64" s="109">
        <v>3.2709999999999999</v>
      </c>
      <c r="DC64" s="109">
        <v>3.9870000000000001</v>
      </c>
      <c r="DD64" s="109">
        <v>3.919</v>
      </c>
      <c r="DE64" s="109">
        <v>4.0750000000000002</v>
      </c>
      <c r="DF64" s="109">
        <v>3.9830000000000001</v>
      </c>
      <c r="DG64" s="109">
        <v>4.0679999999999996</v>
      </c>
      <c r="DH64" s="119">
        <v>3.4447619999999999</v>
      </c>
      <c r="DI64" s="119">
        <v>3.7774749999999999</v>
      </c>
      <c r="DJ64" s="119">
        <v>4.2658100000000001</v>
      </c>
      <c r="DK64" s="119">
        <v>3.8572389999999999</v>
      </c>
      <c r="DL64" s="119">
        <v>3.897265</v>
      </c>
      <c r="DM64" s="119">
        <v>4.1098730000000003</v>
      </c>
      <c r="DO64" s="23">
        <f t="shared" si="239"/>
        <v>5.600000000000005E-2</v>
      </c>
      <c r="DP64" s="23">
        <f t="shared" si="240"/>
        <v>7.9000000000000181E-2</v>
      </c>
      <c r="DQ64" s="23">
        <f t="shared" si="241"/>
        <v>0.7200000000000002</v>
      </c>
      <c r="DR64" s="23" t="str">
        <f t="shared" si="242"/>
        <v/>
      </c>
      <c r="DS64" s="23">
        <f t="shared" si="243"/>
        <v>0.371</v>
      </c>
      <c r="DT64" s="23">
        <f t="shared" si="244"/>
        <v>0.14400000000000013</v>
      </c>
      <c r="DU64" s="23">
        <f t="shared" si="245"/>
        <v>0.12700000000000022</v>
      </c>
      <c r="DV64" s="23">
        <f t="shared" si="246"/>
        <v>8.0000000000000071E-2</v>
      </c>
      <c r="DW64" s="23">
        <f t="shared" si="247"/>
        <v>-4.4000000000000039E-2</v>
      </c>
      <c r="DX64" s="23" t="str">
        <f t="shared" si="248"/>
        <v/>
      </c>
      <c r="DY64" s="23">
        <f t="shared" si="249"/>
        <v>0.24299999999999988</v>
      </c>
      <c r="DZ64" s="23">
        <f t="shared" si="250"/>
        <v>0.41599999999999993</v>
      </c>
      <c r="EA64" s="23">
        <f t="shared" si="251"/>
        <v>0.23100000000000032</v>
      </c>
      <c r="EB64" s="23">
        <f t="shared" si="252"/>
        <v>5.0000000000003375E-3</v>
      </c>
      <c r="EC64" s="23">
        <f t="shared" si="253"/>
        <v>6.0000000000002274E-3</v>
      </c>
      <c r="ED64" s="23">
        <f t="shared" si="254"/>
        <v>-2.8000000000000025E-2</v>
      </c>
      <c r="EE64" s="23">
        <f t="shared" si="255"/>
        <v>-1.0999999999999677E-2</v>
      </c>
      <c r="EF64" s="23">
        <f t="shared" si="256"/>
        <v>-0.23999999999999977</v>
      </c>
      <c r="EG64" s="23">
        <f t="shared" si="257"/>
        <v>-0.22699999999999987</v>
      </c>
      <c r="EH64" s="23">
        <f t="shared" si="258"/>
        <v>-0.1639999999999997</v>
      </c>
      <c r="EI64" s="23">
        <f t="shared" si="259"/>
        <v>-6.4999999999999947E-2</v>
      </c>
      <c r="EJ64" s="23">
        <f t="shared" si="260"/>
        <v>3.0000000000000249E-2</v>
      </c>
      <c r="EK64" s="23">
        <f t="shared" si="261"/>
        <v>-0.10399999999999965</v>
      </c>
      <c r="EL64" s="23">
        <f t="shared" si="262"/>
        <v>-8.9999999999999858E-2</v>
      </c>
      <c r="EM64" s="23">
        <f t="shared" si="263"/>
        <v>0.2020000000000004</v>
      </c>
      <c r="EN64" s="23">
        <f t="shared" si="264"/>
        <v>0.18400000000000016</v>
      </c>
      <c r="EO64" s="23">
        <f t="shared" si="265"/>
        <v>8.0999999999999961E-2</v>
      </c>
      <c r="EP64" s="23">
        <f t="shared" si="266"/>
        <v>0.2330000000000001</v>
      </c>
      <c r="EQ64" s="23">
        <f t="shared" si="267"/>
        <v>0.26100000000000056</v>
      </c>
      <c r="ER64" s="23">
        <f t="shared" si="268"/>
        <v>0.28299999999999992</v>
      </c>
      <c r="ES64" s="23">
        <f t="shared" si="58"/>
        <v>9.0000000000000302E-2</v>
      </c>
      <c r="ET64" s="23">
        <f t="shared" si="59"/>
        <v>8.3000000000000185E-2</v>
      </c>
      <c r="EU64" s="23">
        <f t="shared" si="60"/>
        <v>0.20500000000000052</v>
      </c>
      <c r="EV64" s="23">
        <f t="shared" si="61"/>
        <v>-0.1599999999999997</v>
      </c>
      <c r="EW64" s="23">
        <f t="shared" si="62"/>
        <v>-2.4999999999999911E-2</v>
      </c>
      <c r="EX64" s="23">
        <f t="shared" si="63"/>
        <v>0.5950000000000002</v>
      </c>
      <c r="EY64" s="23">
        <f t="shared" si="64"/>
        <v>0.20799999999999974</v>
      </c>
      <c r="EZ64" s="23">
        <f t="shared" si="65"/>
        <v>0.34600000000000053</v>
      </c>
      <c r="FA64" s="23">
        <f t="shared" si="269"/>
        <v>0.41599999999999993</v>
      </c>
      <c r="FB64" s="23">
        <f t="shared" si="270"/>
        <v>0.54700000000000015</v>
      </c>
      <c r="FC64" s="23">
        <f t="shared" si="271"/>
        <v>0.53900000000000015</v>
      </c>
      <c r="FD64" s="23">
        <f t="shared" si="272"/>
        <v>0.41400000000000015</v>
      </c>
      <c r="FE64" s="23">
        <f t="shared" si="273"/>
        <v>-0.125</v>
      </c>
      <c r="FF64" s="23">
        <f t="shared" si="274"/>
        <v>0.11299999999999999</v>
      </c>
      <c r="FG64" s="23">
        <f t="shared" si="275"/>
        <v>0.14400000000000013</v>
      </c>
      <c r="FH64" s="23">
        <f t="shared" si="276"/>
        <v>0.35600000000000032</v>
      </c>
      <c r="FI64" s="23">
        <f t="shared" si="277"/>
        <v>0.5950000000000002</v>
      </c>
      <c r="FJ64" s="23">
        <f t="shared" si="278"/>
        <v>0.4260000000000006</v>
      </c>
      <c r="FK64" s="23">
        <f t="shared" si="279"/>
        <v>-0.55499999999999972</v>
      </c>
      <c r="FL64" s="23">
        <f t="shared" si="280"/>
        <v>6.6000000000000281E-2</v>
      </c>
      <c r="FM64" s="23">
        <f t="shared" si="281"/>
        <v>3.0000000000001137E-3</v>
      </c>
      <c r="FN64" s="23">
        <f t="shared" si="282"/>
        <v>4.3000000000000149E-2</v>
      </c>
      <c r="FO64" s="23">
        <f t="shared" si="283"/>
        <v>-8.5999999999999854E-2</v>
      </c>
      <c r="FP64" s="23">
        <f t="shared" si="284"/>
        <v>4.7000000000000153E-2</v>
      </c>
      <c r="FQ64" s="23">
        <f t="shared" si="82"/>
        <v>-0.64833999999999969</v>
      </c>
      <c r="FR64" s="23">
        <f t="shared" si="83"/>
        <v>-0.24860999999999978</v>
      </c>
      <c r="FS64" s="23">
        <f t="shared" si="84"/>
        <v>0.27747000000000055</v>
      </c>
      <c r="FT64" s="23">
        <f t="shared" si="85"/>
        <v>-0.17202899999999977</v>
      </c>
      <c r="FU64" s="23">
        <f t="shared" si="86"/>
        <v>-0.12035399999999985</v>
      </c>
      <c r="FV64" s="23">
        <f t="shared" si="87"/>
        <v>0.1150850000000001</v>
      </c>
      <c r="FW64" s="23">
        <f t="shared" si="88"/>
        <v>0.12700000000000022</v>
      </c>
      <c r="FX64" s="23">
        <f t="shared" si="285"/>
        <v>0.10600000000000032</v>
      </c>
      <c r="FY64" s="23">
        <f t="shared" si="286"/>
        <v>0.121</v>
      </c>
      <c r="FZ64" s="23">
        <f t="shared" si="287"/>
        <v>0.18500000000000005</v>
      </c>
      <c r="GA64" s="23">
        <f t="shared" si="288"/>
        <v>0.24299999999999988</v>
      </c>
      <c r="GB64" s="23">
        <f t="shared" si="289"/>
        <v>0.11699999999999999</v>
      </c>
      <c r="GC64" s="23">
        <f t="shared" si="290"/>
        <v>0.13500000000000023</v>
      </c>
      <c r="GD64" s="23">
        <f t="shared" si="291"/>
        <v>0.39000000000000012</v>
      </c>
      <c r="GE64" s="23">
        <f t="shared" si="292"/>
        <v>0.38700000000000001</v>
      </c>
      <c r="GF64" s="23">
        <f t="shared" si="293"/>
        <v>0.28600000000000003</v>
      </c>
      <c r="GG64" s="23">
        <f t="shared" si="294"/>
        <v>0.43000000000000016</v>
      </c>
      <c r="GH64" s="23">
        <f t="shared" si="295"/>
        <v>0.45299999999999985</v>
      </c>
      <c r="GI64" s="23">
        <f t="shared" si="296"/>
        <v>0.47600000000000042</v>
      </c>
      <c r="GJ64" s="23">
        <f t="shared" si="297"/>
        <v>0.31100000000000039</v>
      </c>
      <c r="GK64" s="23">
        <f t="shared" si="298"/>
        <v>0.30500000000000016</v>
      </c>
      <c r="GL64" s="23">
        <f t="shared" si="299"/>
        <v>0.39000000000000012</v>
      </c>
      <c r="GM64" s="23">
        <f t="shared" si="300"/>
        <v>7.1000000000000174E-2</v>
      </c>
      <c r="GN64" s="23">
        <f t="shared" si="301"/>
        <v>0.19300000000000006</v>
      </c>
      <c r="GO64" s="23">
        <f t="shared" si="302"/>
        <v>0.79700000000000015</v>
      </c>
      <c r="GP64" s="23">
        <f t="shared" si="303"/>
        <v>0.3919999999999999</v>
      </c>
      <c r="GQ64" s="23">
        <f t="shared" si="304"/>
        <v>0.53400000000000025</v>
      </c>
      <c r="GR64" s="23">
        <f t="shared" si="305"/>
        <v>0.6030000000000002</v>
      </c>
      <c r="GS64" s="23">
        <f t="shared" si="306"/>
        <v>0.73999999999999977</v>
      </c>
      <c r="GT64" s="23">
        <f t="shared" si="307"/>
        <v>0.73600000000000021</v>
      </c>
      <c r="GU64" s="23">
        <f t="shared" si="308"/>
        <v>0.61299999999999999</v>
      </c>
      <c r="GV64" s="23">
        <f t="shared" si="309"/>
        <v>1.0000000000000231E-2</v>
      </c>
      <c r="GW64" s="23">
        <f t="shared" si="310"/>
        <v>0.2719999999999998</v>
      </c>
      <c r="GX64" s="23">
        <f t="shared" si="311"/>
        <v>0.26500000000000012</v>
      </c>
      <c r="GY64" s="23">
        <f t="shared" si="312"/>
        <v>0.49900000000000011</v>
      </c>
      <c r="GZ64" s="23">
        <f t="shared" si="313"/>
        <v>0.76399999999999979</v>
      </c>
      <c r="HA64" s="23">
        <f t="shared" si="314"/>
        <v>0.56300000000000017</v>
      </c>
      <c r="HB64" s="23">
        <f t="shared" si="315"/>
        <v>-0.53299999999999992</v>
      </c>
      <c r="HC64" s="23">
        <f t="shared" si="316"/>
        <v>0.18300000000000027</v>
      </c>
      <c r="HD64" s="23">
        <f t="shared" si="317"/>
        <v>0.11500000000000021</v>
      </c>
      <c r="HE64" s="23">
        <f t="shared" si="318"/>
        <v>0.27100000000000035</v>
      </c>
      <c r="HF64" s="23">
        <f t="shared" si="319"/>
        <v>0.17900000000000027</v>
      </c>
      <c r="HG64" s="23">
        <f t="shared" si="320"/>
        <v>0.26399999999999979</v>
      </c>
      <c r="HH64" s="23">
        <f t="shared" si="125"/>
        <v>-0.35923799999999995</v>
      </c>
      <c r="HI64" s="23">
        <f t="shared" si="126"/>
        <v>-2.652499999999991E-2</v>
      </c>
      <c r="HJ64" s="23">
        <f t="shared" si="127"/>
        <v>0.46181000000000028</v>
      </c>
      <c r="HK64" s="23">
        <f t="shared" si="128"/>
        <v>5.3239000000000036E-2</v>
      </c>
      <c r="HL64" s="23">
        <f t="shared" si="129"/>
        <v>9.3265000000000153E-2</v>
      </c>
      <c r="HM64" s="23">
        <f t="shared" si="130"/>
        <v>0.30587300000000051</v>
      </c>
      <c r="HO64" s="23">
        <f t="shared" si="321"/>
        <v>5.600000000000005E-2</v>
      </c>
      <c r="HP64" s="23">
        <f t="shared" si="322"/>
        <v>7.9000000000000181E-2</v>
      </c>
      <c r="HQ64" s="23">
        <f t="shared" si="323"/>
        <v>0.7200000000000002</v>
      </c>
      <c r="HR64" s="23" t="str">
        <f t="shared" si="324"/>
        <v/>
      </c>
      <c r="HS64" s="23">
        <f t="shared" si="325"/>
        <v>0.371</v>
      </c>
      <c r="HT64" s="23">
        <f t="shared" si="326"/>
        <v>0.14400000000000013</v>
      </c>
      <c r="HU64" s="23">
        <f t="shared" si="327"/>
        <v>0.12700000000000022</v>
      </c>
      <c r="HV64" s="23">
        <f t="shared" si="328"/>
        <v>8.0000000000000071E-2</v>
      </c>
      <c r="HW64" s="23">
        <f t="shared" si="329"/>
        <v>4.4000000000000039E-2</v>
      </c>
      <c r="HX64" s="23" t="str">
        <f t="shared" si="330"/>
        <v/>
      </c>
      <c r="HY64" s="23">
        <f t="shared" si="331"/>
        <v>0.24299999999999988</v>
      </c>
      <c r="HZ64" s="23">
        <f t="shared" si="332"/>
        <v>0.41599999999999993</v>
      </c>
      <c r="IA64" s="23">
        <f t="shared" si="333"/>
        <v>0.23100000000000032</v>
      </c>
      <c r="IB64" s="23">
        <f t="shared" si="334"/>
        <v>5.0000000000003375E-3</v>
      </c>
      <c r="IC64" s="23">
        <f t="shared" si="335"/>
        <v>6.0000000000002274E-3</v>
      </c>
      <c r="ID64" s="23">
        <f t="shared" si="336"/>
        <v>2.8000000000000025E-2</v>
      </c>
      <c r="IE64" s="23">
        <f t="shared" si="337"/>
        <v>1.0999999999999677E-2</v>
      </c>
      <c r="IF64" s="23">
        <f t="shared" si="338"/>
        <v>0.23999999999999977</v>
      </c>
      <c r="IG64" s="23">
        <f t="shared" si="339"/>
        <v>0.22699999999999987</v>
      </c>
      <c r="IH64" s="23">
        <f t="shared" si="340"/>
        <v>0.1639999999999997</v>
      </c>
      <c r="II64" s="23">
        <f t="shared" si="341"/>
        <v>6.4999999999999947E-2</v>
      </c>
      <c r="IJ64" s="23">
        <f t="shared" si="342"/>
        <v>3.0000000000000249E-2</v>
      </c>
      <c r="IK64" s="23">
        <f t="shared" si="343"/>
        <v>0.10399999999999965</v>
      </c>
      <c r="IL64" s="23">
        <f t="shared" si="344"/>
        <v>8.9999999999999858E-2</v>
      </c>
      <c r="IM64" s="23">
        <f t="shared" si="345"/>
        <v>0.2020000000000004</v>
      </c>
      <c r="IN64" s="23">
        <f t="shared" si="346"/>
        <v>0.18400000000000016</v>
      </c>
      <c r="IO64" s="23">
        <f t="shared" si="347"/>
        <v>8.0999999999999961E-2</v>
      </c>
      <c r="IP64" s="23">
        <f t="shared" si="348"/>
        <v>0.2330000000000001</v>
      </c>
      <c r="IQ64" s="23">
        <f t="shared" si="349"/>
        <v>0.26100000000000056</v>
      </c>
      <c r="IR64" s="23">
        <f t="shared" si="350"/>
        <v>0.28299999999999992</v>
      </c>
      <c r="IS64" s="23">
        <f t="shared" si="351"/>
        <v>9.0000000000000302E-2</v>
      </c>
      <c r="IT64" s="23">
        <f t="shared" si="352"/>
        <v>8.3000000000000185E-2</v>
      </c>
      <c r="IU64" s="23">
        <f t="shared" si="353"/>
        <v>0.20500000000000052</v>
      </c>
      <c r="IV64" s="23">
        <f t="shared" si="354"/>
        <v>0.1599999999999997</v>
      </c>
      <c r="IW64" s="23">
        <f t="shared" si="355"/>
        <v>2.4999999999999911E-2</v>
      </c>
      <c r="IX64" s="23">
        <f t="shared" si="356"/>
        <v>0.5950000000000002</v>
      </c>
      <c r="IY64" s="23">
        <f t="shared" si="357"/>
        <v>0.20799999999999974</v>
      </c>
      <c r="IZ64" s="23">
        <f t="shared" si="358"/>
        <v>0.34600000000000053</v>
      </c>
      <c r="JA64" s="23">
        <f t="shared" si="359"/>
        <v>0.41599999999999993</v>
      </c>
      <c r="JB64" s="23">
        <f t="shared" si="360"/>
        <v>0.54700000000000015</v>
      </c>
      <c r="JC64" s="23">
        <f t="shared" si="361"/>
        <v>0.53900000000000015</v>
      </c>
      <c r="JD64" s="23">
        <f t="shared" si="362"/>
        <v>0.41400000000000015</v>
      </c>
      <c r="JE64" s="23">
        <f t="shared" si="363"/>
        <v>0.125</v>
      </c>
      <c r="JF64" s="23">
        <f t="shared" si="364"/>
        <v>0.11299999999999999</v>
      </c>
      <c r="JG64" s="23">
        <f t="shared" si="365"/>
        <v>0.14400000000000013</v>
      </c>
      <c r="JH64" s="23">
        <f t="shared" si="366"/>
        <v>0.35600000000000032</v>
      </c>
      <c r="JI64" s="23">
        <f t="shared" si="367"/>
        <v>0.5950000000000002</v>
      </c>
      <c r="JJ64" s="23">
        <f t="shared" si="368"/>
        <v>0.4260000000000006</v>
      </c>
      <c r="JK64" s="23">
        <f t="shared" si="369"/>
        <v>0.55499999999999972</v>
      </c>
      <c r="JL64" s="23">
        <f t="shared" si="370"/>
        <v>6.6000000000000281E-2</v>
      </c>
      <c r="JM64" s="23">
        <f t="shared" si="371"/>
        <v>3.0000000000001137E-3</v>
      </c>
      <c r="JN64" s="23">
        <f t="shared" si="372"/>
        <v>4.3000000000000149E-2</v>
      </c>
      <c r="JO64" s="23">
        <f t="shared" si="373"/>
        <v>8.5999999999999854E-2</v>
      </c>
      <c r="JP64" s="23">
        <f t="shared" si="374"/>
        <v>4.7000000000000153E-2</v>
      </c>
      <c r="JQ64" s="23">
        <f t="shared" si="185"/>
        <v>0.64833999999999969</v>
      </c>
      <c r="JR64" s="23">
        <f t="shared" si="186"/>
        <v>0.24860999999999978</v>
      </c>
      <c r="JS64" s="23">
        <f t="shared" si="187"/>
        <v>0.27747000000000055</v>
      </c>
      <c r="JT64" s="23">
        <f t="shared" si="188"/>
        <v>0.17202899999999977</v>
      </c>
      <c r="JU64" s="23">
        <f t="shared" si="189"/>
        <v>0.12035399999999985</v>
      </c>
      <c r="JV64" s="23">
        <f t="shared" si="190"/>
        <v>0.1150850000000001</v>
      </c>
      <c r="JW64" s="23">
        <f t="shared" si="375"/>
        <v>0.12700000000000022</v>
      </c>
      <c r="JX64" s="23">
        <f t="shared" si="376"/>
        <v>0.10600000000000032</v>
      </c>
      <c r="JY64" s="23">
        <f t="shared" si="377"/>
        <v>0.121</v>
      </c>
      <c r="JZ64" s="23">
        <f t="shared" si="378"/>
        <v>0.18500000000000005</v>
      </c>
      <c r="KA64" s="23">
        <f t="shared" si="379"/>
        <v>0.24299999999999988</v>
      </c>
      <c r="KB64" s="23">
        <f t="shared" si="380"/>
        <v>0.11699999999999999</v>
      </c>
      <c r="KC64" s="23">
        <f t="shared" si="381"/>
        <v>0.13500000000000023</v>
      </c>
      <c r="KD64" s="23">
        <f t="shared" si="382"/>
        <v>0.39000000000000012</v>
      </c>
      <c r="KE64" s="23">
        <f t="shared" si="383"/>
        <v>0.38700000000000001</v>
      </c>
      <c r="KF64" s="23">
        <f t="shared" si="384"/>
        <v>0.28600000000000003</v>
      </c>
      <c r="KG64" s="23">
        <f t="shared" si="385"/>
        <v>0.43000000000000016</v>
      </c>
      <c r="KH64" s="23">
        <f t="shared" si="386"/>
        <v>0.45299999999999985</v>
      </c>
      <c r="KI64" s="23">
        <f t="shared" si="387"/>
        <v>0.47600000000000042</v>
      </c>
      <c r="KJ64" s="23">
        <f t="shared" si="388"/>
        <v>0.31100000000000039</v>
      </c>
      <c r="KK64" s="23">
        <f t="shared" si="389"/>
        <v>0.30500000000000016</v>
      </c>
      <c r="KL64" s="23">
        <f t="shared" si="390"/>
        <v>0.39000000000000012</v>
      </c>
      <c r="KM64" s="23">
        <f t="shared" si="391"/>
        <v>7.1000000000000174E-2</v>
      </c>
      <c r="KN64" s="23">
        <f t="shared" si="392"/>
        <v>0.19300000000000006</v>
      </c>
      <c r="KO64" s="23">
        <f t="shared" si="393"/>
        <v>0.79700000000000015</v>
      </c>
      <c r="KP64" s="23">
        <f t="shared" si="394"/>
        <v>0.3919999999999999</v>
      </c>
      <c r="KQ64" s="23">
        <f t="shared" si="211"/>
        <v>0.53400000000000025</v>
      </c>
      <c r="KR64" s="23">
        <f t="shared" si="212"/>
        <v>0.6030000000000002</v>
      </c>
      <c r="KS64" s="23">
        <f t="shared" si="213"/>
        <v>0.73999999999999977</v>
      </c>
      <c r="KT64" s="23">
        <f t="shared" si="214"/>
        <v>0.73600000000000021</v>
      </c>
      <c r="KU64" s="23">
        <f t="shared" si="215"/>
        <v>0.61299999999999999</v>
      </c>
      <c r="KV64" s="23">
        <f t="shared" si="216"/>
        <v>1.0000000000000231E-2</v>
      </c>
      <c r="KW64" s="23">
        <f t="shared" si="395"/>
        <v>0.2719999999999998</v>
      </c>
      <c r="KX64" s="23">
        <f t="shared" si="218"/>
        <v>0.26500000000000012</v>
      </c>
      <c r="KY64" s="23">
        <f t="shared" si="219"/>
        <v>0.49900000000000011</v>
      </c>
      <c r="KZ64" s="23">
        <f t="shared" si="220"/>
        <v>0.76399999999999979</v>
      </c>
      <c r="LA64" s="23">
        <f t="shared" si="221"/>
        <v>0.56300000000000017</v>
      </c>
      <c r="LB64" s="23">
        <f t="shared" si="222"/>
        <v>0.53299999999999992</v>
      </c>
      <c r="LC64" s="23">
        <f t="shared" si="223"/>
        <v>0.18300000000000027</v>
      </c>
      <c r="LD64" s="23">
        <f t="shared" si="396"/>
        <v>0.11500000000000021</v>
      </c>
      <c r="LE64" s="23">
        <f t="shared" si="225"/>
        <v>0.27100000000000035</v>
      </c>
      <c r="LF64" s="23">
        <f t="shared" si="397"/>
        <v>0.17900000000000027</v>
      </c>
      <c r="LG64" s="23">
        <f t="shared" si="227"/>
        <v>0.26399999999999979</v>
      </c>
      <c r="LH64" s="23">
        <f t="shared" si="228"/>
        <v>0.35923799999999995</v>
      </c>
      <c r="LI64" s="23">
        <f t="shared" si="229"/>
        <v>2.652499999999991E-2</v>
      </c>
      <c r="LJ64" s="23">
        <f t="shared" si="230"/>
        <v>0.46181000000000028</v>
      </c>
      <c r="LK64" s="23">
        <f t="shared" si="231"/>
        <v>5.3239000000000036E-2</v>
      </c>
      <c r="LL64" s="23">
        <f t="shared" si="232"/>
        <v>9.3265000000000153E-2</v>
      </c>
      <c r="LM64" s="23">
        <f t="shared" si="232"/>
        <v>0.30587300000000051</v>
      </c>
    </row>
    <row r="65" spans="1:325">
      <c r="A65" s="1">
        <f t="shared" si="237"/>
        <v>63</v>
      </c>
      <c r="B65" s="2"/>
      <c r="C65" s="4">
        <v>14</v>
      </c>
      <c r="D65" s="4">
        <f t="shared" si="233"/>
        <v>1016</v>
      </c>
      <c r="E65" s="4" t="s">
        <v>135</v>
      </c>
      <c r="F65" s="4">
        <v>1</v>
      </c>
      <c r="G65" s="4" t="s">
        <v>13</v>
      </c>
      <c r="H65" s="4" t="s">
        <v>19</v>
      </c>
      <c r="I65" s="4" t="s">
        <v>345</v>
      </c>
      <c r="J65" s="5">
        <v>79.099999999999994</v>
      </c>
      <c r="K65" s="67">
        <v>4.3999999999999997E-2</v>
      </c>
      <c r="L65" s="103">
        <v>3.9009999999999998</v>
      </c>
      <c r="M65" s="7" t="s">
        <v>130</v>
      </c>
      <c r="N65" s="3" t="s">
        <v>227</v>
      </c>
      <c r="O65" s="6">
        <v>4.0369999999999999</v>
      </c>
      <c r="P65" s="6">
        <v>4.0149999999999997</v>
      </c>
      <c r="Q65" s="6">
        <v>4.6630000000000003</v>
      </c>
      <c r="R65" s="64"/>
      <c r="S65" s="6">
        <v>4.3360000000000003</v>
      </c>
      <c r="T65" s="6">
        <v>4.0880000000000001</v>
      </c>
      <c r="U65" s="6">
        <v>4.0750000000000002</v>
      </c>
      <c r="V65" s="6">
        <v>4.0049999999999999</v>
      </c>
      <c r="W65" s="6">
        <v>3.8610000000000002</v>
      </c>
      <c r="X65" s="64"/>
      <c r="Y65" s="6">
        <v>4.1710000000000003</v>
      </c>
      <c r="Z65" s="6">
        <v>4.2370000000000001</v>
      </c>
      <c r="AA65" s="6">
        <v>4.1669999999999998</v>
      </c>
      <c r="AB65" s="6">
        <v>3.9260000000000002</v>
      </c>
      <c r="AC65" s="6">
        <v>3.9350000000000001</v>
      </c>
      <c r="AD65" s="6">
        <v>3.8029999999999999</v>
      </c>
      <c r="AE65" s="23">
        <f>AVERAGE(AC65:AD65)</f>
        <v>3.8689999999999998</v>
      </c>
      <c r="AF65" s="107">
        <v>3.6659999999999999</v>
      </c>
      <c r="AG65" s="107">
        <v>3.6989999999999998</v>
      </c>
      <c r="AH65" s="107">
        <v>3.7850000000000001</v>
      </c>
      <c r="AI65" s="107">
        <v>3.9039999999999999</v>
      </c>
      <c r="AJ65" s="107">
        <v>4.0350000000000001</v>
      </c>
      <c r="AK65" s="107">
        <v>3.8719999999999999</v>
      </c>
      <c r="AL65" s="107">
        <v>3.8839999999999999</v>
      </c>
      <c r="AM65" s="107">
        <v>4.226</v>
      </c>
      <c r="AN65" s="107">
        <v>4.202</v>
      </c>
      <c r="AO65" s="107">
        <v>4.101</v>
      </c>
      <c r="AP65" s="107">
        <v>4.2569999999999997</v>
      </c>
      <c r="AQ65" s="107">
        <v>4.2930000000000001</v>
      </c>
      <c r="AR65" s="107">
        <v>4.3129999999999997</v>
      </c>
      <c r="AS65" s="107">
        <v>4.0869999999999997</v>
      </c>
      <c r="AT65" s="107">
        <v>4.0810000000000004</v>
      </c>
      <c r="AU65" s="107">
        <v>4.2389999999999999</v>
      </c>
      <c r="AV65" s="107">
        <v>3.8260000000000001</v>
      </c>
      <c r="AW65" s="107">
        <v>3.9649999999999999</v>
      </c>
      <c r="AX65" s="107">
        <v>4.67</v>
      </c>
      <c r="AY65" s="107">
        <v>4.2460000000000004</v>
      </c>
      <c r="AZ65" s="107">
        <v>4.4109999999999996</v>
      </c>
      <c r="BA65" s="107">
        <v>4.4779999999999998</v>
      </c>
      <c r="BB65" s="107">
        <v>4.617</v>
      </c>
      <c r="BC65" s="107">
        <v>4.5999999999999996</v>
      </c>
      <c r="BD65" s="107">
        <v>4.4669999999999996</v>
      </c>
      <c r="BE65" s="107">
        <v>3.8330000000000002</v>
      </c>
      <c r="BF65" s="107">
        <v>4.1100000000000003</v>
      </c>
      <c r="BG65" s="107">
        <v>4.1459999999999999</v>
      </c>
      <c r="BH65" s="107">
        <v>4.4029999999999996</v>
      </c>
      <c r="BI65" s="107">
        <v>4.6669999999999998</v>
      </c>
      <c r="BJ65" s="107">
        <v>4.4749999999999996</v>
      </c>
      <c r="BK65" s="107">
        <v>3.3620000000000001</v>
      </c>
      <c r="BL65" s="107">
        <v>4.069</v>
      </c>
      <c r="BM65" s="107">
        <v>4.0010000000000003</v>
      </c>
      <c r="BN65" s="107">
        <v>4.032</v>
      </c>
      <c r="BO65" s="107">
        <v>3.8780000000000001</v>
      </c>
      <c r="BP65" s="107">
        <v>4.0449999999999999</v>
      </c>
      <c r="BQ65" s="91">
        <v>3.3110249999999999</v>
      </c>
      <c r="BR65" s="91">
        <v>3.775909</v>
      </c>
      <c r="BS65" s="91">
        <v>4.351305</v>
      </c>
      <c r="BT65" s="91">
        <v>3.843715</v>
      </c>
      <c r="BU65" s="91">
        <v>3.9161450000000002</v>
      </c>
      <c r="BV65" s="91">
        <v>4.1851459999999996</v>
      </c>
      <c r="BW65" s="109">
        <v>3.7789999999999999</v>
      </c>
      <c r="BX65" s="109">
        <v>3.8149999999999999</v>
      </c>
      <c r="BY65" s="109">
        <v>3.9039999999999999</v>
      </c>
      <c r="BZ65" s="109">
        <v>4.0270000000000001</v>
      </c>
      <c r="CA65" s="109">
        <v>4.1589999999999998</v>
      </c>
      <c r="CB65" s="109">
        <v>3.9950000000000001</v>
      </c>
      <c r="CC65" s="109">
        <v>4.008</v>
      </c>
      <c r="CD65" s="109">
        <v>4.3600000000000003</v>
      </c>
      <c r="CE65" s="109">
        <v>4.343</v>
      </c>
      <c r="CF65" s="109">
        <v>4.24</v>
      </c>
      <c r="CG65" s="109">
        <v>4.4080000000000004</v>
      </c>
      <c r="CH65" s="109">
        <v>4.4420000000000002</v>
      </c>
      <c r="CI65" s="109">
        <v>4.4630000000000001</v>
      </c>
      <c r="CJ65" s="109">
        <v>4.2140000000000004</v>
      </c>
      <c r="CK65" s="109">
        <v>4.2089999999999996</v>
      </c>
      <c r="CL65" s="109">
        <v>4.3890000000000002</v>
      </c>
      <c r="CM65" s="109">
        <v>3.9590000000000001</v>
      </c>
      <c r="CN65" s="109">
        <v>4.0960000000000001</v>
      </c>
      <c r="CO65" s="109">
        <v>4.8680000000000003</v>
      </c>
      <c r="CP65" s="109">
        <v>4.4009999999999998</v>
      </c>
      <c r="CQ65" s="109">
        <v>4.5819999999999999</v>
      </c>
      <c r="CR65" s="109">
        <v>4.6509999999999998</v>
      </c>
      <c r="CS65" s="109">
        <v>4.8</v>
      </c>
      <c r="CT65" s="109">
        <v>4.7859999999999996</v>
      </c>
      <c r="CU65" s="109">
        <v>4.649</v>
      </c>
      <c r="CV65" s="109">
        <v>3.9089999999999998</v>
      </c>
      <c r="CW65" s="109">
        <v>4.2190000000000003</v>
      </c>
      <c r="CX65" s="109">
        <v>4.2370000000000001</v>
      </c>
      <c r="CY65" s="109">
        <v>4.5309999999999997</v>
      </c>
      <c r="CZ65" s="109">
        <v>4.827</v>
      </c>
      <c r="DA65" s="109">
        <v>4.5999999999999996</v>
      </c>
      <c r="DB65" s="109">
        <v>3.35</v>
      </c>
      <c r="DC65" s="109">
        <v>4.1660000000000004</v>
      </c>
      <c r="DD65" s="109">
        <v>4.0919999999999996</v>
      </c>
      <c r="DE65" s="109">
        <v>4.1609999999999996</v>
      </c>
      <c r="DF65" s="109">
        <v>4.0019999999999998</v>
      </c>
      <c r="DG65" s="109">
        <v>4.1760000000000002</v>
      </c>
      <c r="DH65" s="119">
        <v>3.4604279999999998</v>
      </c>
      <c r="DI65" s="119">
        <v>3.9311720000000001</v>
      </c>
      <c r="DJ65" s="119">
        <v>4.5109469999999998</v>
      </c>
      <c r="DK65" s="119">
        <v>3.9901659999999999</v>
      </c>
      <c r="DL65" s="119">
        <v>4.0721020000000001</v>
      </c>
      <c r="DM65" s="119">
        <v>4.3459709999999996</v>
      </c>
      <c r="DO65" s="23">
        <f t="shared" si="239"/>
        <v>0.13600000000000012</v>
      </c>
      <c r="DP65" s="23">
        <f t="shared" si="240"/>
        <v>0.11399999999999988</v>
      </c>
      <c r="DQ65" s="23">
        <f t="shared" si="241"/>
        <v>0.76200000000000045</v>
      </c>
      <c r="DR65" s="23" t="str">
        <f t="shared" si="242"/>
        <v/>
      </c>
      <c r="DS65" s="23">
        <f t="shared" si="243"/>
        <v>0.4350000000000005</v>
      </c>
      <c r="DT65" s="23">
        <f t="shared" si="244"/>
        <v>0.18700000000000028</v>
      </c>
      <c r="DU65" s="23">
        <f t="shared" si="245"/>
        <v>0.17400000000000038</v>
      </c>
      <c r="DV65" s="23">
        <f t="shared" si="246"/>
        <v>0.10400000000000009</v>
      </c>
      <c r="DW65" s="23">
        <f t="shared" si="247"/>
        <v>-3.9999999999999591E-2</v>
      </c>
      <c r="DX65" s="23" t="str">
        <f t="shared" si="248"/>
        <v/>
      </c>
      <c r="DY65" s="23">
        <f t="shared" si="249"/>
        <v>0.27000000000000046</v>
      </c>
      <c r="DZ65" s="23">
        <f t="shared" si="250"/>
        <v>0.3360000000000003</v>
      </c>
      <c r="EA65" s="23">
        <f t="shared" si="251"/>
        <v>0.26600000000000001</v>
      </c>
      <c r="EB65" s="23">
        <f t="shared" si="252"/>
        <v>2.5000000000000355E-2</v>
      </c>
      <c r="EC65" s="23">
        <f t="shared" si="253"/>
        <v>3.4000000000000252E-2</v>
      </c>
      <c r="ED65" s="23">
        <f t="shared" si="254"/>
        <v>-9.7999999999999865E-2</v>
      </c>
      <c r="EE65" s="23">
        <f t="shared" si="255"/>
        <v>-3.2000000000000028E-2</v>
      </c>
      <c r="EF65" s="23">
        <f t="shared" si="256"/>
        <v>-0.23499999999999988</v>
      </c>
      <c r="EG65" s="23">
        <f t="shared" si="257"/>
        <v>-0.20199999999999996</v>
      </c>
      <c r="EH65" s="23">
        <f t="shared" si="258"/>
        <v>-0.11599999999999966</v>
      </c>
      <c r="EI65" s="23">
        <f t="shared" si="259"/>
        <v>3.0000000000001137E-3</v>
      </c>
      <c r="EJ65" s="23">
        <f t="shared" si="260"/>
        <v>0.13400000000000034</v>
      </c>
      <c r="EK65" s="23">
        <f t="shared" si="261"/>
        <v>-2.8999999999999915E-2</v>
      </c>
      <c r="EL65" s="23">
        <f t="shared" si="262"/>
        <v>-1.6999999999999904E-2</v>
      </c>
      <c r="EM65" s="23">
        <f t="shared" si="263"/>
        <v>0.32500000000000018</v>
      </c>
      <c r="EN65" s="23">
        <f t="shared" si="264"/>
        <v>0.30100000000000016</v>
      </c>
      <c r="EO65" s="23">
        <f t="shared" si="265"/>
        <v>0.20000000000000018</v>
      </c>
      <c r="EP65" s="23">
        <f t="shared" si="266"/>
        <v>0.35599999999999987</v>
      </c>
      <c r="EQ65" s="23">
        <f t="shared" si="267"/>
        <v>0.39200000000000035</v>
      </c>
      <c r="ER65" s="23">
        <f t="shared" si="268"/>
        <v>0.41199999999999992</v>
      </c>
      <c r="ES65" s="23">
        <f t="shared" si="58"/>
        <v>0.18599999999999994</v>
      </c>
      <c r="ET65" s="23">
        <f t="shared" si="59"/>
        <v>0.1800000000000006</v>
      </c>
      <c r="EU65" s="23">
        <f t="shared" si="60"/>
        <v>0.33800000000000008</v>
      </c>
      <c r="EV65" s="23">
        <f t="shared" si="61"/>
        <v>-7.4999999999999734E-2</v>
      </c>
      <c r="EW65" s="23">
        <f t="shared" si="62"/>
        <v>6.4000000000000057E-2</v>
      </c>
      <c r="EX65" s="23">
        <f t="shared" si="63"/>
        <v>0.76900000000000013</v>
      </c>
      <c r="EY65" s="23">
        <f t="shared" si="64"/>
        <v>0.34500000000000064</v>
      </c>
      <c r="EZ65" s="23">
        <f t="shared" si="65"/>
        <v>0.50999999999999979</v>
      </c>
      <c r="FA65" s="23">
        <f t="shared" si="269"/>
        <v>0.57699999999999996</v>
      </c>
      <c r="FB65" s="23">
        <f t="shared" si="270"/>
        <v>0.71600000000000019</v>
      </c>
      <c r="FC65" s="23">
        <f t="shared" si="271"/>
        <v>0.69899999999999984</v>
      </c>
      <c r="FD65" s="23">
        <f t="shared" si="272"/>
        <v>0.56599999999999984</v>
      </c>
      <c r="FE65" s="23">
        <f t="shared" si="273"/>
        <v>-6.7999999999999616E-2</v>
      </c>
      <c r="FF65" s="23">
        <f t="shared" si="274"/>
        <v>0.20900000000000052</v>
      </c>
      <c r="FG65" s="23">
        <f t="shared" si="275"/>
        <v>0.24500000000000011</v>
      </c>
      <c r="FH65" s="23">
        <f t="shared" si="276"/>
        <v>0.50199999999999978</v>
      </c>
      <c r="FI65" s="23">
        <f t="shared" si="277"/>
        <v>0.76600000000000001</v>
      </c>
      <c r="FJ65" s="23">
        <f t="shared" si="278"/>
        <v>0.57399999999999984</v>
      </c>
      <c r="FK65" s="23">
        <f t="shared" si="279"/>
        <v>-0.5389999999999997</v>
      </c>
      <c r="FL65" s="23">
        <f t="shared" si="280"/>
        <v>0.16800000000000015</v>
      </c>
      <c r="FM65" s="23">
        <f t="shared" si="281"/>
        <v>0.10000000000000053</v>
      </c>
      <c r="FN65" s="23">
        <f t="shared" si="282"/>
        <v>0.13100000000000023</v>
      </c>
      <c r="FO65" s="23">
        <f t="shared" si="283"/>
        <v>-2.2999999999999687E-2</v>
      </c>
      <c r="FP65" s="23">
        <f t="shared" si="284"/>
        <v>0.14400000000000013</v>
      </c>
      <c r="FQ65" s="23">
        <f t="shared" si="82"/>
        <v>-0.58997499999999992</v>
      </c>
      <c r="FR65" s="23">
        <f t="shared" si="83"/>
        <v>-0.12509099999999984</v>
      </c>
      <c r="FS65" s="23">
        <f t="shared" si="84"/>
        <v>0.45030500000000018</v>
      </c>
      <c r="FT65" s="23">
        <f t="shared" si="85"/>
        <v>-5.7284999999999808E-2</v>
      </c>
      <c r="FU65" s="23">
        <f t="shared" si="86"/>
        <v>1.5145000000000408E-2</v>
      </c>
      <c r="FV65" s="23">
        <f t="shared" si="87"/>
        <v>0.28414599999999979</v>
      </c>
      <c r="FW65" s="23">
        <f t="shared" si="88"/>
        <v>-0.12199999999999989</v>
      </c>
      <c r="FX65" s="23">
        <f t="shared" si="285"/>
        <v>-8.5999999999999854E-2</v>
      </c>
      <c r="FY65" s="23">
        <f t="shared" si="286"/>
        <v>3.0000000000001137E-3</v>
      </c>
      <c r="FZ65" s="23">
        <f t="shared" si="287"/>
        <v>0.12600000000000033</v>
      </c>
      <c r="GA65" s="23">
        <f t="shared" si="288"/>
        <v>0.25800000000000001</v>
      </c>
      <c r="GB65" s="23">
        <f t="shared" si="289"/>
        <v>9.4000000000000306E-2</v>
      </c>
      <c r="GC65" s="23">
        <f t="shared" si="290"/>
        <v>0.10700000000000021</v>
      </c>
      <c r="GD65" s="23">
        <f t="shared" si="291"/>
        <v>0.45900000000000052</v>
      </c>
      <c r="GE65" s="23">
        <f t="shared" si="292"/>
        <v>0.44200000000000017</v>
      </c>
      <c r="GF65" s="23">
        <f t="shared" si="293"/>
        <v>0.33900000000000041</v>
      </c>
      <c r="GG65" s="23">
        <f t="shared" si="294"/>
        <v>0.50700000000000056</v>
      </c>
      <c r="GH65" s="23">
        <f t="shared" si="295"/>
        <v>0.54100000000000037</v>
      </c>
      <c r="GI65" s="23">
        <f t="shared" si="296"/>
        <v>0.56200000000000028</v>
      </c>
      <c r="GJ65" s="23">
        <f t="shared" si="297"/>
        <v>0.31300000000000061</v>
      </c>
      <c r="GK65" s="23">
        <f t="shared" si="298"/>
        <v>0.30799999999999983</v>
      </c>
      <c r="GL65" s="23">
        <f t="shared" si="299"/>
        <v>0.48800000000000043</v>
      </c>
      <c r="GM65" s="23">
        <f t="shared" si="300"/>
        <v>5.8000000000000274E-2</v>
      </c>
      <c r="GN65" s="23">
        <f t="shared" si="301"/>
        <v>0.19500000000000028</v>
      </c>
      <c r="GO65" s="23">
        <f t="shared" si="302"/>
        <v>0.96700000000000053</v>
      </c>
      <c r="GP65" s="23">
        <f t="shared" si="303"/>
        <v>0.5</v>
      </c>
      <c r="GQ65" s="23">
        <f t="shared" si="304"/>
        <v>0.68100000000000005</v>
      </c>
      <c r="GR65" s="23">
        <f t="shared" si="305"/>
        <v>0.75</v>
      </c>
      <c r="GS65" s="23">
        <f t="shared" si="306"/>
        <v>0.89900000000000002</v>
      </c>
      <c r="GT65" s="23">
        <f t="shared" si="307"/>
        <v>0.88499999999999979</v>
      </c>
      <c r="GU65" s="23">
        <f t="shared" si="308"/>
        <v>0.74800000000000022</v>
      </c>
      <c r="GV65" s="23">
        <f t="shared" si="309"/>
        <v>8.0000000000000071E-3</v>
      </c>
      <c r="GW65" s="23">
        <f t="shared" si="310"/>
        <v>0.3180000000000005</v>
      </c>
      <c r="GX65" s="23">
        <f t="shared" si="311"/>
        <v>0.3360000000000003</v>
      </c>
      <c r="GY65" s="23">
        <f t="shared" si="312"/>
        <v>0.62999999999999989</v>
      </c>
      <c r="GZ65" s="23">
        <f t="shared" si="313"/>
        <v>0.92600000000000016</v>
      </c>
      <c r="HA65" s="23">
        <f t="shared" si="314"/>
        <v>0.69899999999999984</v>
      </c>
      <c r="HB65" s="23">
        <f t="shared" si="315"/>
        <v>-0.55099999999999971</v>
      </c>
      <c r="HC65" s="23">
        <f t="shared" si="316"/>
        <v>0.26500000000000057</v>
      </c>
      <c r="HD65" s="23">
        <f t="shared" si="317"/>
        <v>0.19099999999999984</v>
      </c>
      <c r="HE65" s="23">
        <f t="shared" si="318"/>
        <v>0.25999999999999979</v>
      </c>
      <c r="HF65" s="23">
        <f t="shared" si="319"/>
        <v>0.10099999999999998</v>
      </c>
      <c r="HG65" s="23">
        <f t="shared" si="320"/>
        <v>0.27500000000000036</v>
      </c>
      <c r="HH65" s="23">
        <f t="shared" si="125"/>
        <v>-0.44057199999999996</v>
      </c>
      <c r="HI65" s="23">
        <f t="shared" si="126"/>
        <v>3.017200000000031E-2</v>
      </c>
      <c r="HJ65" s="23">
        <f t="shared" si="127"/>
        <v>0.60994700000000002</v>
      </c>
      <c r="HK65" s="23">
        <f t="shared" si="128"/>
        <v>8.9166000000000079E-2</v>
      </c>
      <c r="HL65" s="23">
        <f t="shared" si="129"/>
        <v>0.17110200000000031</v>
      </c>
      <c r="HM65" s="23">
        <f t="shared" si="130"/>
        <v>0.44497099999999978</v>
      </c>
      <c r="HO65" s="23">
        <f t="shared" si="321"/>
        <v>0.13600000000000012</v>
      </c>
      <c r="HP65" s="23">
        <f t="shared" si="322"/>
        <v>0.11399999999999988</v>
      </c>
      <c r="HQ65" s="23">
        <f t="shared" si="323"/>
        <v>0.76200000000000045</v>
      </c>
      <c r="HR65" s="23" t="str">
        <f t="shared" si="324"/>
        <v/>
      </c>
      <c r="HS65" s="23">
        <f t="shared" si="325"/>
        <v>0.4350000000000005</v>
      </c>
      <c r="HT65" s="23">
        <f t="shared" si="326"/>
        <v>0.18700000000000028</v>
      </c>
      <c r="HU65" s="23">
        <f t="shared" si="327"/>
        <v>0.17400000000000038</v>
      </c>
      <c r="HV65" s="23">
        <f t="shared" si="328"/>
        <v>0.10400000000000009</v>
      </c>
      <c r="HW65" s="23">
        <f t="shared" si="329"/>
        <v>3.9999999999999591E-2</v>
      </c>
      <c r="HX65" s="23" t="str">
        <f t="shared" si="330"/>
        <v/>
      </c>
      <c r="HY65" s="23">
        <f t="shared" si="331"/>
        <v>0.27000000000000046</v>
      </c>
      <c r="HZ65" s="23">
        <f t="shared" si="332"/>
        <v>0.3360000000000003</v>
      </c>
      <c r="IA65" s="23">
        <f t="shared" si="333"/>
        <v>0.26600000000000001</v>
      </c>
      <c r="IB65" s="23">
        <f t="shared" si="334"/>
        <v>2.5000000000000355E-2</v>
      </c>
      <c r="IC65" s="23">
        <f t="shared" si="335"/>
        <v>3.4000000000000252E-2</v>
      </c>
      <c r="ID65" s="23">
        <f t="shared" si="336"/>
        <v>9.7999999999999865E-2</v>
      </c>
      <c r="IE65" s="23">
        <f t="shared" si="337"/>
        <v>3.2000000000000028E-2</v>
      </c>
      <c r="IF65" s="23">
        <f t="shared" si="338"/>
        <v>0.23499999999999988</v>
      </c>
      <c r="IG65" s="23">
        <f t="shared" si="339"/>
        <v>0.20199999999999996</v>
      </c>
      <c r="IH65" s="23">
        <f t="shared" si="340"/>
        <v>0.11599999999999966</v>
      </c>
      <c r="II65" s="23">
        <f t="shared" si="341"/>
        <v>3.0000000000001137E-3</v>
      </c>
      <c r="IJ65" s="23">
        <f t="shared" si="342"/>
        <v>0.13400000000000034</v>
      </c>
      <c r="IK65" s="23">
        <f t="shared" si="343"/>
        <v>2.8999999999999915E-2</v>
      </c>
      <c r="IL65" s="23">
        <f t="shared" si="344"/>
        <v>1.6999999999999904E-2</v>
      </c>
      <c r="IM65" s="23">
        <f t="shared" si="345"/>
        <v>0.32500000000000018</v>
      </c>
      <c r="IN65" s="23">
        <f t="shared" si="346"/>
        <v>0.30100000000000016</v>
      </c>
      <c r="IO65" s="23">
        <f t="shared" si="347"/>
        <v>0.20000000000000018</v>
      </c>
      <c r="IP65" s="23">
        <f t="shared" si="348"/>
        <v>0.35599999999999987</v>
      </c>
      <c r="IQ65" s="23">
        <f t="shared" si="349"/>
        <v>0.39200000000000035</v>
      </c>
      <c r="IR65" s="23">
        <f t="shared" si="350"/>
        <v>0.41199999999999992</v>
      </c>
      <c r="IS65" s="23">
        <f t="shared" si="351"/>
        <v>0.18599999999999994</v>
      </c>
      <c r="IT65" s="23">
        <f t="shared" si="352"/>
        <v>0.1800000000000006</v>
      </c>
      <c r="IU65" s="23">
        <f t="shared" si="353"/>
        <v>0.33800000000000008</v>
      </c>
      <c r="IV65" s="23">
        <f t="shared" si="354"/>
        <v>7.4999999999999734E-2</v>
      </c>
      <c r="IW65" s="23">
        <f t="shared" si="355"/>
        <v>6.4000000000000057E-2</v>
      </c>
      <c r="IX65" s="23">
        <f t="shared" si="356"/>
        <v>0.76900000000000013</v>
      </c>
      <c r="IY65" s="23">
        <f t="shared" si="357"/>
        <v>0.34500000000000064</v>
      </c>
      <c r="IZ65" s="23">
        <f t="shared" si="358"/>
        <v>0.50999999999999979</v>
      </c>
      <c r="JA65" s="23">
        <f t="shared" si="359"/>
        <v>0.57699999999999996</v>
      </c>
      <c r="JB65" s="23">
        <f t="shared" si="360"/>
        <v>0.71600000000000019</v>
      </c>
      <c r="JC65" s="23">
        <f t="shared" si="361"/>
        <v>0.69899999999999984</v>
      </c>
      <c r="JD65" s="23">
        <f t="shared" si="362"/>
        <v>0.56599999999999984</v>
      </c>
      <c r="JE65" s="23">
        <f t="shared" si="363"/>
        <v>6.7999999999999616E-2</v>
      </c>
      <c r="JF65" s="23">
        <f t="shared" si="364"/>
        <v>0.20900000000000052</v>
      </c>
      <c r="JG65" s="23">
        <f t="shared" si="365"/>
        <v>0.24500000000000011</v>
      </c>
      <c r="JH65" s="23">
        <f t="shared" si="366"/>
        <v>0.50199999999999978</v>
      </c>
      <c r="JI65" s="23">
        <f t="shared" si="367"/>
        <v>0.76600000000000001</v>
      </c>
      <c r="JJ65" s="23">
        <f t="shared" si="368"/>
        <v>0.57399999999999984</v>
      </c>
      <c r="JK65" s="23">
        <f t="shared" si="369"/>
        <v>0.5389999999999997</v>
      </c>
      <c r="JL65" s="23">
        <f t="shared" si="370"/>
        <v>0.16800000000000015</v>
      </c>
      <c r="JM65" s="23">
        <f t="shared" si="371"/>
        <v>0.10000000000000053</v>
      </c>
      <c r="JN65" s="23">
        <f t="shared" si="372"/>
        <v>0.13100000000000023</v>
      </c>
      <c r="JO65" s="23">
        <f t="shared" si="373"/>
        <v>2.2999999999999687E-2</v>
      </c>
      <c r="JP65" s="23">
        <f t="shared" si="374"/>
        <v>0.14400000000000013</v>
      </c>
      <c r="JQ65" s="23">
        <f t="shared" si="185"/>
        <v>0.58997499999999992</v>
      </c>
      <c r="JR65" s="23">
        <f t="shared" si="186"/>
        <v>0.12509099999999984</v>
      </c>
      <c r="JS65" s="23">
        <f t="shared" si="187"/>
        <v>0.45030500000000018</v>
      </c>
      <c r="JT65" s="23">
        <f t="shared" si="188"/>
        <v>5.7284999999999808E-2</v>
      </c>
      <c r="JU65" s="23">
        <f t="shared" si="189"/>
        <v>1.5145000000000408E-2</v>
      </c>
      <c r="JV65" s="23">
        <f t="shared" si="190"/>
        <v>0.28414599999999979</v>
      </c>
      <c r="JW65" s="23">
        <f t="shared" si="375"/>
        <v>0.12199999999999989</v>
      </c>
      <c r="JX65" s="23">
        <f t="shared" si="376"/>
        <v>8.5999999999999854E-2</v>
      </c>
      <c r="JY65" s="23">
        <f t="shared" si="377"/>
        <v>3.0000000000001137E-3</v>
      </c>
      <c r="JZ65" s="23">
        <f t="shared" si="378"/>
        <v>0.12600000000000033</v>
      </c>
      <c r="KA65" s="23">
        <f t="shared" si="379"/>
        <v>0.25800000000000001</v>
      </c>
      <c r="KB65" s="23">
        <f t="shared" si="380"/>
        <v>9.4000000000000306E-2</v>
      </c>
      <c r="KC65" s="23">
        <f t="shared" si="381"/>
        <v>0.10700000000000021</v>
      </c>
      <c r="KD65" s="23">
        <f t="shared" si="382"/>
        <v>0.45900000000000052</v>
      </c>
      <c r="KE65" s="23">
        <f t="shared" si="383"/>
        <v>0.44200000000000017</v>
      </c>
      <c r="KF65" s="23">
        <f t="shared" si="384"/>
        <v>0.33900000000000041</v>
      </c>
      <c r="KG65" s="23">
        <f t="shared" si="385"/>
        <v>0.50700000000000056</v>
      </c>
      <c r="KH65" s="23">
        <f t="shared" si="386"/>
        <v>0.54100000000000037</v>
      </c>
      <c r="KI65" s="23">
        <f t="shared" si="387"/>
        <v>0.56200000000000028</v>
      </c>
      <c r="KJ65" s="23">
        <f t="shared" si="388"/>
        <v>0.31300000000000061</v>
      </c>
      <c r="KK65" s="23">
        <f t="shared" si="389"/>
        <v>0.30799999999999983</v>
      </c>
      <c r="KL65" s="23">
        <f t="shared" si="390"/>
        <v>0.48800000000000043</v>
      </c>
      <c r="KM65" s="23">
        <f t="shared" si="391"/>
        <v>5.8000000000000274E-2</v>
      </c>
      <c r="KN65" s="23">
        <f t="shared" si="392"/>
        <v>0.19500000000000028</v>
      </c>
      <c r="KO65" s="23">
        <f t="shared" si="393"/>
        <v>0.96700000000000053</v>
      </c>
      <c r="KP65" s="23">
        <f t="shared" si="394"/>
        <v>0.5</v>
      </c>
      <c r="KQ65" s="23">
        <f t="shared" si="211"/>
        <v>0.68100000000000005</v>
      </c>
      <c r="KR65" s="23">
        <f t="shared" si="212"/>
        <v>0.75</v>
      </c>
      <c r="KS65" s="23">
        <f t="shared" si="213"/>
        <v>0.89900000000000002</v>
      </c>
      <c r="KT65" s="23">
        <f t="shared" si="214"/>
        <v>0.88499999999999979</v>
      </c>
      <c r="KU65" s="23">
        <f t="shared" si="215"/>
        <v>0.74800000000000022</v>
      </c>
      <c r="KV65" s="23">
        <f t="shared" si="216"/>
        <v>8.0000000000000071E-3</v>
      </c>
      <c r="KW65" s="23">
        <f t="shared" si="395"/>
        <v>0.3180000000000005</v>
      </c>
      <c r="KX65" s="23">
        <f t="shared" si="218"/>
        <v>0.3360000000000003</v>
      </c>
      <c r="KY65" s="23">
        <f t="shared" si="219"/>
        <v>0.62999999999999989</v>
      </c>
      <c r="KZ65" s="23">
        <f t="shared" si="220"/>
        <v>0.92600000000000016</v>
      </c>
      <c r="LA65" s="23">
        <f t="shared" si="221"/>
        <v>0.69899999999999984</v>
      </c>
      <c r="LB65" s="23">
        <f t="shared" si="222"/>
        <v>0.55099999999999971</v>
      </c>
      <c r="LC65" s="23">
        <f t="shared" si="223"/>
        <v>0.26500000000000057</v>
      </c>
      <c r="LD65" s="23">
        <f t="shared" si="396"/>
        <v>0.19099999999999984</v>
      </c>
      <c r="LE65" s="23">
        <f t="shared" si="225"/>
        <v>0.25999999999999979</v>
      </c>
      <c r="LF65" s="23">
        <f t="shared" si="397"/>
        <v>0.10099999999999998</v>
      </c>
      <c r="LG65" s="23">
        <f t="shared" si="227"/>
        <v>0.27500000000000036</v>
      </c>
      <c r="LH65" s="23">
        <f t="shared" si="228"/>
        <v>0.44057199999999996</v>
      </c>
      <c r="LI65" s="23">
        <f t="shared" si="229"/>
        <v>3.017200000000031E-2</v>
      </c>
      <c r="LJ65" s="23">
        <f t="shared" si="230"/>
        <v>0.60994700000000002</v>
      </c>
      <c r="LK65" s="23">
        <f t="shared" si="231"/>
        <v>8.9166000000000079E-2</v>
      </c>
      <c r="LL65" s="23">
        <f t="shared" si="232"/>
        <v>0.17110200000000031</v>
      </c>
      <c r="LM65" s="23">
        <f t="shared" si="232"/>
        <v>0.44497099999999978</v>
      </c>
    </row>
    <row r="66" spans="1:325">
      <c r="A66" s="1">
        <f t="shared" si="237"/>
        <v>64</v>
      </c>
      <c r="B66" s="2"/>
      <c r="C66" s="4">
        <v>14</v>
      </c>
      <c r="D66" s="4">
        <f t="shared" si="233"/>
        <v>1016</v>
      </c>
      <c r="E66" s="4" t="s">
        <v>162</v>
      </c>
      <c r="F66" s="4">
        <v>3</v>
      </c>
      <c r="G66" s="4" t="s">
        <v>13</v>
      </c>
      <c r="H66" s="4" t="s">
        <v>19</v>
      </c>
      <c r="I66" s="4"/>
      <c r="J66" s="5">
        <v>97.4</v>
      </c>
      <c r="K66" s="72"/>
      <c r="L66" s="103">
        <v>1.8620000000000001</v>
      </c>
      <c r="M66" s="7" t="s">
        <v>282</v>
      </c>
      <c r="N66" s="3" t="s">
        <v>227</v>
      </c>
      <c r="O66" s="6">
        <v>2.1339999999999999</v>
      </c>
      <c r="P66" s="6">
        <v>2.0310000000000001</v>
      </c>
      <c r="Q66" s="6">
        <v>2.278</v>
      </c>
      <c r="R66" s="64"/>
      <c r="S66" s="6">
        <v>1.794</v>
      </c>
      <c r="T66" s="64"/>
      <c r="U66" s="64"/>
      <c r="V66" s="64"/>
      <c r="W66" s="64"/>
      <c r="X66" s="64"/>
      <c r="Y66" s="6">
        <v>2.0579999999999998</v>
      </c>
      <c r="Z66" s="6">
        <v>2.0760000000000001</v>
      </c>
      <c r="AA66" s="6">
        <v>2.0609999999999999</v>
      </c>
      <c r="AB66" s="6">
        <v>1.881</v>
      </c>
      <c r="AC66" s="6">
        <v>1.992</v>
      </c>
      <c r="AD66" s="6">
        <v>1.4930000000000001</v>
      </c>
      <c r="AE66" s="23">
        <f t="shared" ref="AE66:AE68" si="444">AVERAGE(AC66:AD66)</f>
        <v>1.7425000000000002</v>
      </c>
      <c r="AF66" s="107">
        <v>1.6020000000000001</v>
      </c>
      <c r="AG66" s="107">
        <v>1.637</v>
      </c>
      <c r="AH66" s="107">
        <v>1.591</v>
      </c>
      <c r="AI66" s="107">
        <v>1.498</v>
      </c>
      <c r="AJ66" s="107">
        <v>0.34</v>
      </c>
      <c r="AK66" s="107">
        <v>1.536</v>
      </c>
      <c r="AL66" s="107">
        <v>1.5469999999999999</v>
      </c>
      <c r="AM66" s="107">
        <v>1.494</v>
      </c>
      <c r="AN66" s="107">
        <v>1.5660000000000001</v>
      </c>
      <c r="AO66" s="107">
        <v>1.5369999999999999</v>
      </c>
      <c r="AP66" s="107">
        <v>1.59</v>
      </c>
      <c r="AQ66" s="107">
        <v>1.532</v>
      </c>
      <c r="AR66" s="107">
        <v>1.5489999999999999</v>
      </c>
      <c r="AS66" s="107">
        <v>1.655</v>
      </c>
      <c r="AT66" s="107">
        <v>1.6479999999999999</v>
      </c>
      <c r="AU66" s="107">
        <v>1.298</v>
      </c>
      <c r="AV66" s="107">
        <v>1.5569999999999999</v>
      </c>
      <c r="AW66" s="107">
        <v>1.4790000000000001</v>
      </c>
      <c r="AX66" s="64"/>
      <c r="AY66" s="107">
        <v>1.343</v>
      </c>
      <c r="AZ66" s="107">
        <v>1.3180000000000001</v>
      </c>
      <c r="BA66" s="107">
        <v>1.1200000000000001</v>
      </c>
      <c r="BB66" s="107">
        <v>0.94299999999999995</v>
      </c>
      <c r="BC66" s="107">
        <v>0.70099999999999996</v>
      </c>
      <c r="BD66" s="107">
        <v>1.2629999999999999</v>
      </c>
      <c r="BE66" s="64"/>
      <c r="BF66" s="64"/>
      <c r="BG66" s="64"/>
      <c r="BH66" s="64"/>
      <c r="BI66" s="64"/>
      <c r="BJ66" s="64"/>
      <c r="BK66" s="64"/>
      <c r="BL66" s="64"/>
      <c r="BM66" s="64"/>
      <c r="BN66" s="107">
        <v>1.6830000000000001</v>
      </c>
      <c r="BO66" s="107">
        <v>1.5840000000000001</v>
      </c>
      <c r="BP66" s="107">
        <v>1.635</v>
      </c>
      <c r="BQ66" s="91">
        <v>0.93532999999999999</v>
      </c>
      <c r="BR66" s="91">
        <v>1.0737950000000001</v>
      </c>
      <c r="BS66" s="91">
        <v>1.4186749999999999</v>
      </c>
      <c r="BT66" s="91">
        <v>0.99328300000000003</v>
      </c>
      <c r="BU66" s="91">
        <v>1.087064</v>
      </c>
      <c r="BV66" s="91">
        <v>1.3808039999999999</v>
      </c>
      <c r="BW66" s="109">
        <v>1.7470000000000001</v>
      </c>
      <c r="BX66" s="109">
        <v>1.7470000000000001</v>
      </c>
      <c r="BY66" s="109">
        <v>1.7230000000000001</v>
      </c>
      <c r="BZ66" s="109">
        <v>1.69</v>
      </c>
      <c r="CA66" s="109">
        <v>1.5009999999999999</v>
      </c>
      <c r="CB66" s="109">
        <v>1.7010000000000001</v>
      </c>
      <c r="CC66" s="109">
        <v>1.7190000000000001</v>
      </c>
      <c r="CD66" s="109">
        <v>1.7370000000000001</v>
      </c>
      <c r="CE66" s="109">
        <v>1.7629999999999999</v>
      </c>
      <c r="CF66" s="109">
        <v>1.7210000000000001</v>
      </c>
      <c r="CG66" s="109">
        <v>1.774</v>
      </c>
      <c r="CH66" s="109">
        <v>1.7390000000000001</v>
      </c>
      <c r="CI66" s="109">
        <v>1.7669999999999999</v>
      </c>
      <c r="CJ66" s="109">
        <v>1.8080000000000001</v>
      </c>
      <c r="CK66" s="109">
        <v>1.7989999999999999</v>
      </c>
      <c r="CL66" s="109">
        <v>1.645</v>
      </c>
      <c r="CM66" s="109">
        <v>1.706</v>
      </c>
      <c r="CN66" s="109">
        <v>1.6839999999999999</v>
      </c>
      <c r="CO66" s="109">
        <v>1.542</v>
      </c>
      <c r="CP66" s="109">
        <v>1.673</v>
      </c>
      <c r="CQ66" s="109">
        <v>1.679</v>
      </c>
      <c r="CR66" s="109">
        <v>1.639</v>
      </c>
      <c r="CS66" s="109">
        <v>1.621</v>
      </c>
      <c r="CT66" s="109">
        <v>1.55</v>
      </c>
      <c r="CU66" s="109">
        <v>1.669</v>
      </c>
      <c r="CV66" s="109">
        <v>1.8540000000000001</v>
      </c>
      <c r="CW66" s="109">
        <v>1.734</v>
      </c>
      <c r="CX66" s="109">
        <v>1.8340000000000001</v>
      </c>
      <c r="CY66" s="109">
        <v>1.7689999999999999</v>
      </c>
      <c r="CZ66" s="109">
        <v>1.6619999999999999</v>
      </c>
      <c r="DA66" s="109">
        <v>1.7849999999999999</v>
      </c>
      <c r="DB66" s="109">
        <v>2.2320000000000002</v>
      </c>
      <c r="DC66" s="109">
        <v>1.758</v>
      </c>
      <c r="DD66" s="109">
        <v>1.7450000000000001</v>
      </c>
      <c r="DE66" s="109">
        <v>1.8049999999999999</v>
      </c>
      <c r="DF66" s="109">
        <v>1.7330000000000001</v>
      </c>
      <c r="DG66" s="109">
        <v>1.78</v>
      </c>
      <c r="DH66" s="119">
        <v>1.0977749999999999</v>
      </c>
      <c r="DI66" s="119">
        <v>1.280977</v>
      </c>
      <c r="DJ66" s="119">
        <v>1.628679</v>
      </c>
      <c r="DK66" s="119">
        <v>1.259538</v>
      </c>
      <c r="DL66" s="119">
        <v>1.325593</v>
      </c>
      <c r="DM66" s="119">
        <v>1.567645</v>
      </c>
      <c r="DO66" s="23">
        <f t="shared" si="239"/>
        <v>0.2719999999999998</v>
      </c>
      <c r="DP66" s="23">
        <f t="shared" si="240"/>
        <v>0.16900000000000004</v>
      </c>
      <c r="DQ66" s="23">
        <f t="shared" si="241"/>
        <v>0.41599999999999993</v>
      </c>
      <c r="DR66" s="23" t="str">
        <f t="shared" si="242"/>
        <v/>
      </c>
      <c r="DS66" s="23">
        <f t="shared" si="243"/>
        <v>-6.800000000000006E-2</v>
      </c>
      <c r="DT66" s="23" t="str">
        <f t="shared" si="244"/>
        <v/>
      </c>
      <c r="DU66" s="23" t="str">
        <f t="shared" si="245"/>
        <v/>
      </c>
      <c r="DV66" s="23" t="str">
        <f t="shared" si="246"/>
        <v/>
      </c>
      <c r="DW66" s="23" t="str">
        <f t="shared" si="247"/>
        <v/>
      </c>
      <c r="DX66" s="23" t="str">
        <f t="shared" si="248"/>
        <v/>
      </c>
      <c r="DY66" s="23">
        <f t="shared" si="249"/>
        <v>0.19599999999999973</v>
      </c>
      <c r="DZ66" s="23">
        <f t="shared" si="250"/>
        <v>0.21399999999999997</v>
      </c>
      <c r="EA66" s="23">
        <f t="shared" si="251"/>
        <v>0.19899999999999984</v>
      </c>
      <c r="EB66" s="23">
        <f t="shared" si="252"/>
        <v>1.8999999999999906E-2</v>
      </c>
      <c r="EC66" s="23">
        <f t="shared" si="253"/>
        <v>0.12999999999999989</v>
      </c>
      <c r="ED66" s="23">
        <f t="shared" si="254"/>
        <v>-0.36899999999999999</v>
      </c>
      <c r="EE66" s="23">
        <f t="shared" si="255"/>
        <v>-0.11949999999999994</v>
      </c>
      <c r="EF66" s="23">
        <f t="shared" si="256"/>
        <v>-0.26</v>
      </c>
      <c r="EG66" s="23">
        <f t="shared" si="257"/>
        <v>-0.22500000000000009</v>
      </c>
      <c r="EH66" s="23">
        <f t="shared" si="258"/>
        <v>-0.27100000000000013</v>
      </c>
      <c r="EI66" s="23">
        <f t="shared" si="259"/>
        <v>-0.3640000000000001</v>
      </c>
      <c r="EJ66" s="23">
        <f t="shared" si="260"/>
        <v>-1.522</v>
      </c>
      <c r="EK66" s="23">
        <f t="shared" si="261"/>
        <v>-0.32600000000000007</v>
      </c>
      <c r="EL66" s="23">
        <f t="shared" si="262"/>
        <v>-0.31500000000000017</v>
      </c>
      <c r="EM66" s="23">
        <f t="shared" si="263"/>
        <v>-0.3680000000000001</v>
      </c>
      <c r="EN66" s="23">
        <f t="shared" si="264"/>
        <v>-0.29600000000000004</v>
      </c>
      <c r="EO66" s="23">
        <f t="shared" si="265"/>
        <v>-0.32500000000000018</v>
      </c>
      <c r="EP66" s="23">
        <f t="shared" si="266"/>
        <v>-0.27200000000000002</v>
      </c>
      <c r="EQ66" s="23">
        <f t="shared" si="267"/>
        <v>-0.33000000000000007</v>
      </c>
      <c r="ER66" s="23">
        <f t="shared" si="268"/>
        <v>-0.31300000000000017</v>
      </c>
      <c r="ES66" s="23">
        <f t="shared" si="58"/>
        <v>-0.20700000000000007</v>
      </c>
      <c r="ET66" s="23">
        <f t="shared" si="59"/>
        <v>-0.21400000000000019</v>
      </c>
      <c r="EU66" s="23">
        <f t="shared" si="60"/>
        <v>-0.56400000000000006</v>
      </c>
      <c r="EV66" s="23">
        <f t="shared" si="61"/>
        <v>-0.30500000000000016</v>
      </c>
      <c r="EW66" s="23">
        <f t="shared" si="62"/>
        <v>-0.38300000000000001</v>
      </c>
      <c r="EX66" s="23" t="str">
        <f t="shared" si="63"/>
        <v/>
      </c>
      <c r="EY66" s="23">
        <f t="shared" si="64"/>
        <v>-0.51900000000000013</v>
      </c>
      <c r="EZ66" s="23">
        <f t="shared" si="65"/>
        <v>-0.54400000000000004</v>
      </c>
      <c r="FA66" s="23">
        <f t="shared" si="269"/>
        <v>-0.74199999999999999</v>
      </c>
      <c r="FB66" s="23">
        <f t="shared" si="270"/>
        <v>-0.91900000000000015</v>
      </c>
      <c r="FC66" s="23">
        <f t="shared" si="271"/>
        <v>-1.161</v>
      </c>
      <c r="FD66" s="23">
        <f t="shared" si="272"/>
        <v>-0.5990000000000002</v>
      </c>
      <c r="FE66" s="23" t="str">
        <f t="shared" si="273"/>
        <v/>
      </c>
      <c r="FF66" s="23" t="str">
        <f t="shared" si="274"/>
        <v/>
      </c>
      <c r="FG66" s="23" t="str">
        <f t="shared" si="275"/>
        <v/>
      </c>
      <c r="FH66" s="23" t="str">
        <f t="shared" si="276"/>
        <v/>
      </c>
      <c r="FI66" s="23" t="str">
        <f t="shared" si="277"/>
        <v/>
      </c>
      <c r="FJ66" s="23" t="str">
        <f t="shared" si="278"/>
        <v/>
      </c>
      <c r="FK66" s="23" t="str">
        <f t="shared" si="279"/>
        <v/>
      </c>
      <c r="FL66" s="23" t="str">
        <f t="shared" si="280"/>
        <v/>
      </c>
      <c r="FM66" s="23" t="str">
        <f t="shared" si="281"/>
        <v/>
      </c>
      <c r="FN66" s="23">
        <f t="shared" si="282"/>
        <v>-0.17900000000000005</v>
      </c>
      <c r="FO66" s="23">
        <f t="shared" si="283"/>
        <v>-0.27800000000000002</v>
      </c>
      <c r="FP66" s="23">
        <f t="shared" si="284"/>
        <v>-0.22700000000000009</v>
      </c>
      <c r="FQ66" s="23">
        <f t="shared" si="82"/>
        <v>-0.9266700000000001</v>
      </c>
      <c r="FR66" s="23">
        <f t="shared" si="83"/>
        <v>-0.78820500000000004</v>
      </c>
      <c r="FS66" s="23">
        <f t="shared" si="84"/>
        <v>-0.44332500000000019</v>
      </c>
      <c r="FT66" s="23">
        <f t="shared" si="85"/>
        <v>-0.86871700000000007</v>
      </c>
      <c r="FU66" s="23">
        <f t="shared" si="86"/>
        <v>-0.77493600000000007</v>
      </c>
      <c r="FV66" s="23">
        <f t="shared" si="87"/>
        <v>-0.48119600000000018</v>
      </c>
      <c r="FW66" s="23">
        <f t="shared" si="88"/>
        <v>-0.11499999999999999</v>
      </c>
      <c r="FX66" s="23">
        <f t="shared" si="285"/>
        <v>-0.11499999999999999</v>
      </c>
      <c r="FY66" s="23">
        <f t="shared" si="286"/>
        <v>-0.13900000000000001</v>
      </c>
      <c r="FZ66" s="23">
        <f t="shared" si="287"/>
        <v>-0.17200000000000015</v>
      </c>
      <c r="GA66" s="23">
        <f t="shared" si="288"/>
        <v>-0.36100000000000021</v>
      </c>
      <c r="GB66" s="23">
        <f t="shared" si="289"/>
        <v>-0.16100000000000003</v>
      </c>
      <c r="GC66" s="23">
        <f t="shared" si="290"/>
        <v>-0.14300000000000002</v>
      </c>
      <c r="GD66" s="23">
        <f t="shared" si="291"/>
        <v>-0.125</v>
      </c>
      <c r="GE66" s="23">
        <f t="shared" si="292"/>
        <v>-9.9000000000000199E-2</v>
      </c>
      <c r="GF66" s="23">
        <f t="shared" si="293"/>
        <v>-0.14100000000000001</v>
      </c>
      <c r="GG66" s="23">
        <f t="shared" si="294"/>
        <v>-8.8000000000000078E-2</v>
      </c>
      <c r="GH66" s="23">
        <f t="shared" si="295"/>
        <v>-0.123</v>
      </c>
      <c r="GI66" s="23">
        <f t="shared" si="296"/>
        <v>-9.5000000000000195E-2</v>
      </c>
      <c r="GJ66" s="23">
        <f t="shared" si="297"/>
        <v>-5.4000000000000048E-2</v>
      </c>
      <c r="GK66" s="23">
        <f t="shared" si="298"/>
        <v>-6.3000000000000167E-2</v>
      </c>
      <c r="GL66" s="23">
        <f t="shared" si="299"/>
        <v>-0.21700000000000008</v>
      </c>
      <c r="GM66" s="23">
        <f t="shared" si="300"/>
        <v>-0.15600000000000014</v>
      </c>
      <c r="GN66" s="23">
        <f t="shared" si="301"/>
        <v>-0.17800000000000016</v>
      </c>
      <c r="GO66" s="23">
        <f t="shared" si="302"/>
        <v>-0.32000000000000006</v>
      </c>
      <c r="GP66" s="23">
        <f t="shared" si="303"/>
        <v>-0.18900000000000006</v>
      </c>
      <c r="GQ66" s="23">
        <f t="shared" si="304"/>
        <v>-0.18300000000000005</v>
      </c>
      <c r="GR66" s="23">
        <f t="shared" si="305"/>
        <v>-0.22300000000000009</v>
      </c>
      <c r="GS66" s="23">
        <f t="shared" si="306"/>
        <v>-0.2410000000000001</v>
      </c>
      <c r="GT66" s="23">
        <f t="shared" si="307"/>
        <v>-0.31200000000000006</v>
      </c>
      <c r="GU66" s="23">
        <f t="shared" si="308"/>
        <v>-0.19300000000000006</v>
      </c>
      <c r="GV66" s="23">
        <f t="shared" si="309"/>
        <v>-8.0000000000000071E-3</v>
      </c>
      <c r="GW66" s="23">
        <f t="shared" si="310"/>
        <v>-0.12800000000000011</v>
      </c>
      <c r="GX66" s="23">
        <f t="shared" si="311"/>
        <v>-2.8000000000000025E-2</v>
      </c>
      <c r="GY66" s="23">
        <f t="shared" si="312"/>
        <v>-9.3000000000000194E-2</v>
      </c>
      <c r="GZ66" s="23">
        <f t="shared" si="313"/>
        <v>-0.20000000000000018</v>
      </c>
      <c r="HA66" s="23">
        <f t="shared" si="314"/>
        <v>-7.7000000000000179E-2</v>
      </c>
      <c r="HB66" s="23">
        <f t="shared" si="315"/>
        <v>0.37000000000000011</v>
      </c>
      <c r="HC66" s="23">
        <f t="shared" si="316"/>
        <v>-0.10400000000000009</v>
      </c>
      <c r="HD66" s="23">
        <f t="shared" si="317"/>
        <v>-0.11699999999999999</v>
      </c>
      <c r="HE66" s="23">
        <f t="shared" si="318"/>
        <v>-5.7000000000000162E-2</v>
      </c>
      <c r="HF66" s="23">
        <f t="shared" si="319"/>
        <v>-0.129</v>
      </c>
      <c r="HG66" s="23">
        <f t="shared" si="320"/>
        <v>-8.2000000000000073E-2</v>
      </c>
      <c r="HH66" s="23">
        <f t="shared" si="125"/>
        <v>-0.76422500000000015</v>
      </c>
      <c r="HI66" s="23">
        <f t="shared" si="126"/>
        <v>-0.58102300000000007</v>
      </c>
      <c r="HJ66" s="23">
        <f t="shared" si="127"/>
        <v>-0.23332100000000011</v>
      </c>
      <c r="HK66" s="23">
        <f t="shared" si="128"/>
        <v>-0.60246200000000005</v>
      </c>
      <c r="HL66" s="23">
        <f t="shared" si="129"/>
        <v>-0.53640700000000008</v>
      </c>
      <c r="HM66" s="23">
        <f t="shared" si="130"/>
        <v>-0.29435500000000014</v>
      </c>
      <c r="HO66" s="23">
        <f t="shared" si="321"/>
        <v>0.2719999999999998</v>
      </c>
      <c r="HP66" s="23">
        <f t="shared" si="322"/>
        <v>0.16900000000000004</v>
      </c>
      <c r="HQ66" s="23">
        <f t="shared" si="323"/>
        <v>0.41599999999999993</v>
      </c>
      <c r="HR66" s="23" t="str">
        <f t="shared" si="324"/>
        <v/>
      </c>
      <c r="HS66" s="23">
        <f t="shared" si="325"/>
        <v>6.800000000000006E-2</v>
      </c>
      <c r="HT66" s="23" t="str">
        <f t="shared" si="326"/>
        <v/>
      </c>
      <c r="HU66" s="23" t="str">
        <f t="shared" si="327"/>
        <v/>
      </c>
      <c r="HV66" s="23" t="str">
        <f t="shared" si="328"/>
        <v/>
      </c>
      <c r="HW66" s="23" t="str">
        <f t="shared" si="329"/>
        <v/>
      </c>
      <c r="HX66" s="23" t="str">
        <f t="shared" si="330"/>
        <v/>
      </c>
      <c r="HY66" s="23">
        <f t="shared" si="331"/>
        <v>0.19599999999999973</v>
      </c>
      <c r="HZ66" s="23">
        <f t="shared" si="332"/>
        <v>0.21399999999999997</v>
      </c>
      <c r="IA66" s="23">
        <f t="shared" si="333"/>
        <v>0.19899999999999984</v>
      </c>
      <c r="IB66" s="23">
        <f t="shared" si="334"/>
        <v>1.8999999999999906E-2</v>
      </c>
      <c r="IC66" s="23">
        <f t="shared" si="335"/>
        <v>0.12999999999999989</v>
      </c>
      <c r="ID66" s="23">
        <f t="shared" si="336"/>
        <v>0.36899999999999999</v>
      </c>
      <c r="IE66" s="23">
        <f t="shared" si="337"/>
        <v>0.11949999999999994</v>
      </c>
      <c r="IF66" s="23">
        <f t="shared" si="338"/>
        <v>0.26</v>
      </c>
      <c r="IG66" s="23">
        <f t="shared" si="339"/>
        <v>0.22500000000000009</v>
      </c>
      <c r="IH66" s="23">
        <f t="shared" si="340"/>
        <v>0.27100000000000013</v>
      </c>
      <c r="II66" s="23">
        <f t="shared" si="341"/>
        <v>0.3640000000000001</v>
      </c>
      <c r="IJ66" s="23">
        <f t="shared" si="342"/>
        <v>1.522</v>
      </c>
      <c r="IK66" s="23">
        <f t="shared" si="343"/>
        <v>0.32600000000000007</v>
      </c>
      <c r="IL66" s="23">
        <f t="shared" si="344"/>
        <v>0.31500000000000017</v>
      </c>
      <c r="IM66" s="23">
        <f t="shared" si="345"/>
        <v>0.3680000000000001</v>
      </c>
      <c r="IN66" s="23">
        <f t="shared" si="346"/>
        <v>0.29600000000000004</v>
      </c>
      <c r="IO66" s="23">
        <f t="shared" si="347"/>
        <v>0.32500000000000018</v>
      </c>
      <c r="IP66" s="23">
        <f t="shared" si="348"/>
        <v>0.27200000000000002</v>
      </c>
      <c r="IQ66" s="23">
        <f t="shared" si="349"/>
        <v>0.33000000000000007</v>
      </c>
      <c r="IR66" s="23">
        <f t="shared" si="350"/>
        <v>0.31300000000000017</v>
      </c>
      <c r="IS66" s="23">
        <f t="shared" si="351"/>
        <v>0.20700000000000007</v>
      </c>
      <c r="IT66" s="23">
        <f t="shared" si="352"/>
        <v>0.21400000000000019</v>
      </c>
      <c r="IU66" s="23">
        <f t="shared" si="353"/>
        <v>0.56400000000000006</v>
      </c>
      <c r="IV66" s="23">
        <f t="shared" si="354"/>
        <v>0.30500000000000016</v>
      </c>
      <c r="IW66" s="23">
        <f t="shared" si="355"/>
        <v>0.38300000000000001</v>
      </c>
      <c r="IX66" s="23" t="str">
        <f t="shared" si="356"/>
        <v/>
      </c>
      <c r="IY66" s="23">
        <f t="shared" si="357"/>
        <v>0.51900000000000013</v>
      </c>
      <c r="IZ66" s="23">
        <f t="shared" si="358"/>
        <v>0.54400000000000004</v>
      </c>
      <c r="JA66" s="23">
        <f t="shared" si="359"/>
        <v>0.74199999999999999</v>
      </c>
      <c r="JB66" s="23">
        <f t="shared" si="360"/>
        <v>0.91900000000000015</v>
      </c>
      <c r="JC66" s="23">
        <f t="shared" si="361"/>
        <v>1.161</v>
      </c>
      <c r="JD66" s="23">
        <f t="shared" si="362"/>
        <v>0.5990000000000002</v>
      </c>
      <c r="JE66" s="23" t="str">
        <f t="shared" si="363"/>
        <v/>
      </c>
      <c r="JF66" s="23" t="str">
        <f t="shared" si="364"/>
        <v/>
      </c>
      <c r="JG66" s="23" t="str">
        <f t="shared" si="365"/>
        <v/>
      </c>
      <c r="JH66" s="23" t="str">
        <f t="shared" si="366"/>
        <v/>
      </c>
      <c r="JI66" s="23" t="str">
        <f t="shared" si="367"/>
        <v/>
      </c>
      <c r="JJ66" s="23" t="str">
        <f t="shared" si="368"/>
        <v/>
      </c>
      <c r="JK66" s="23" t="str">
        <f t="shared" si="369"/>
        <v/>
      </c>
      <c r="JL66" s="23" t="str">
        <f t="shared" si="370"/>
        <v/>
      </c>
      <c r="JM66" s="23" t="str">
        <f t="shared" si="371"/>
        <v/>
      </c>
      <c r="JN66" s="23">
        <f t="shared" si="372"/>
        <v>0.17900000000000005</v>
      </c>
      <c r="JO66" s="23">
        <f t="shared" si="373"/>
        <v>0.27800000000000002</v>
      </c>
      <c r="JP66" s="23">
        <f t="shared" si="374"/>
        <v>0.22700000000000009</v>
      </c>
      <c r="JQ66" s="23">
        <f t="shared" si="185"/>
        <v>0.9266700000000001</v>
      </c>
      <c r="JR66" s="23">
        <f t="shared" si="186"/>
        <v>0.78820500000000004</v>
      </c>
      <c r="JS66" s="23">
        <f t="shared" si="187"/>
        <v>0.44332500000000019</v>
      </c>
      <c r="JT66" s="23">
        <f t="shared" si="188"/>
        <v>0.86871700000000007</v>
      </c>
      <c r="JU66" s="23">
        <f t="shared" si="189"/>
        <v>0.77493600000000007</v>
      </c>
      <c r="JV66" s="23">
        <f t="shared" si="190"/>
        <v>0.48119600000000018</v>
      </c>
      <c r="JW66" s="23">
        <f t="shared" si="375"/>
        <v>0.11499999999999999</v>
      </c>
      <c r="JX66" s="23">
        <f t="shared" si="376"/>
        <v>0.11499999999999999</v>
      </c>
      <c r="JY66" s="23">
        <f t="shared" si="377"/>
        <v>0.13900000000000001</v>
      </c>
      <c r="JZ66" s="23">
        <f t="shared" si="378"/>
        <v>0.17200000000000015</v>
      </c>
      <c r="KA66" s="23">
        <f t="shared" si="379"/>
        <v>0.36100000000000021</v>
      </c>
      <c r="KB66" s="23">
        <f t="shared" si="380"/>
        <v>0.16100000000000003</v>
      </c>
      <c r="KC66" s="23">
        <f t="shared" si="381"/>
        <v>0.14300000000000002</v>
      </c>
      <c r="KD66" s="23">
        <f t="shared" si="382"/>
        <v>0.125</v>
      </c>
      <c r="KE66" s="23">
        <f t="shared" si="383"/>
        <v>9.9000000000000199E-2</v>
      </c>
      <c r="KF66" s="23">
        <f t="shared" si="384"/>
        <v>0.14100000000000001</v>
      </c>
      <c r="KG66" s="23">
        <f t="shared" si="385"/>
        <v>8.8000000000000078E-2</v>
      </c>
      <c r="KH66" s="23">
        <f t="shared" si="386"/>
        <v>0.123</v>
      </c>
      <c r="KI66" s="23">
        <f t="shared" si="387"/>
        <v>9.5000000000000195E-2</v>
      </c>
      <c r="KJ66" s="23">
        <f t="shared" si="388"/>
        <v>5.4000000000000048E-2</v>
      </c>
      <c r="KK66" s="23">
        <f t="shared" si="389"/>
        <v>6.3000000000000167E-2</v>
      </c>
      <c r="KL66" s="23">
        <f t="shared" si="390"/>
        <v>0.21700000000000008</v>
      </c>
      <c r="KM66" s="23">
        <f t="shared" si="391"/>
        <v>0.15600000000000014</v>
      </c>
      <c r="KN66" s="23">
        <f t="shared" si="392"/>
        <v>0.17800000000000016</v>
      </c>
      <c r="KO66" s="23">
        <f t="shared" si="393"/>
        <v>0.32000000000000006</v>
      </c>
      <c r="KP66" s="23">
        <f t="shared" si="394"/>
        <v>0.18900000000000006</v>
      </c>
      <c r="KQ66" s="23">
        <f t="shared" si="211"/>
        <v>0.18300000000000005</v>
      </c>
      <c r="KR66" s="23">
        <f t="shared" si="212"/>
        <v>0.22300000000000009</v>
      </c>
      <c r="KS66" s="23">
        <f t="shared" si="213"/>
        <v>0.2410000000000001</v>
      </c>
      <c r="KT66" s="23">
        <f t="shared" si="214"/>
        <v>0.31200000000000006</v>
      </c>
      <c r="KU66" s="23">
        <f t="shared" si="215"/>
        <v>0.19300000000000006</v>
      </c>
      <c r="KV66" s="23">
        <f t="shared" si="216"/>
        <v>8.0000000000000071E-3</v>
      </c>
      <c r="KW66" s="23">
        <f t="shared" si="395"/>
        <v>0.12800000000000011</v>
      </c>
      <c r="KX66" s="23">
        <f t="shared" si="218"/>
        <v>2.8000000000000025E-2</v>
      </c>
      <c r="KY66" s="23">
        <f t="shared" si="219"/>
        <v>9.3000000000000194E-2</v>
      </c>
      <c r="KZ66" s="23">
        <f t="shared" si="220"/>
        <v>0.20000000000000018</v>
      </c>
      <c r="LA66" s="23">
        <f t="shared" si="221"/>
        <v>7.7000000000000179E-2</v>
      </c>
      <c r="LB66" s="23">
        <f t="shared" si="222"/>
        <v>0.37000000000000011</v>
      </c>
      <c r="LC66" s="23">
        <f t="shared" si="223"/>
        <v>0.10400000000000009</v>
      </c>
      <c r="LD66" s="23">
        <f t="shared" si="396"/>
        <v>0.11699999999999999</v>
      </c>
      <c r="LE66" s="23">
        <f t="shared" si="225"/>
        <v>5.7000000000000162E-2</v>
      </c>
      <c r="LF66" s="23">
        <f t="shared" si="397"/>
        <v>0.129</v>
      </c>
      <c r="LG66" s="23">
        <f t="shared" si="227"/>
        <v>8.2000000000000073E-2</v>
      </c>
      <c r="LH66" s="23">
        <f t="shared" si="228"/>
        <v>0.76422500000000015</v>
      </c>
      <c r="LI66" s="23">
        <f t="shared" si="229"/>
        <v>0.58102300000000007</v>
      </c>
      <c r="LJ66" s="23">
        <f t="shared" si="230"/>
        <v>0.23332100000000011</v>
      </c>
      <c r="LK66" s="23">
        <f t="shared" si="231"/>
        <v>0.60246200000000005</v>
      </c>
      <c r="LL66" s="23">
        <f t="shared" si="232"/>
        <v>0.53640700000000008</v>
      </c>
      <c r="LM66" s="23">
        <f t="shared" si="232"/>
        <v>0.29435500000000014</v>
      </c>
    </row>
    <row r="67" spans="1:325">
      <c r="A67" s="1">
        <f t="shared" si="237"/>
        <v>65</v>
      </c>
      <c r="B67" s="2"/>
      <c r="C67" s="4">
        <v>14</v>
      </c>
      <c r="D67" s="4">
        <f t="shared" si="233"/>
        <v>1016</v>
      </c>
      <c r="E67" s="4" t="s">
        <v>162</v>
      </c>
      <c r="F67" s="4">
        <v>3</v>
      </c>
      <c r="G67" s="4" t="s">
        <v>13</v>
      </c>
      <c r="H67" s="4" t="s">
        <v>19</v>
      </c>
      <c r="I67" s="4"/>
      <c r="J67" s="5">
        <v>96</v>
      </c>
      <c r="K67" s="72"/>
      <c r="L67" s="103">
        <v>3.11</v>
      </c>
      <c r="M67" s="7" t="s">
        <v>282</v>
      </c>
      <c r="N67" s="3" t="s">
        <v>227</v>
      </c>
      <c r="O67" s="6">
        <v>3.4710000000000001</v>
      </c>
      <c r="P67" s="6">
        <v>3.2109999999999999</v>
      </c>
      <c r="Q67" s="6">
        <v>3.597</v>
      </c>
      <c r="R67" s="64"/>
      <c r="S67" s="6">
        <v>3.214</v>
      </c>
      <c r="T67" s="64"/>
      <c r="U67" s="64"/>
      <c r="V67" s="64"/>
      <c r="W67" s="64"/>
      <c r="X67" s="64"/>
      <c r="Y67" s="6">
        <v>3.3650000000000002</v>
      </c>
      <c r="Z67" s="6">
        <v>3.415</v>
      </c>
      <c r="AA67" s="6">
        <v>3.3490000000000002</v>
      </c>
      <c r="AB67" s="6">
        <v>3.161</v>
      </c>
      <c r="AC67" s="6">
        <v>3.1440000000000001</v>
      </c>
      <c r="AD67" s="6">
        <v>2.9470000000000001</v>
      </c>
      <c r="AE67" s="23">
        <f t="shared" si="444"/>
        <v>3.0455000000000001</v>
      </c>
      <c r="AF67" s="107">
        <v>2.657</v>
      </c>
      <c r="AG67" s="107">
        <v>2.72</v>
      </c>
      <c r="AH67" s="107">
        <v>2.754</v>
      </c>
      <c r="AI67" s="107">
        <v>2.7589999999999999</v>
      </c>
      <c r="AJ67" s="107">
        <v>2.3239999999999998</v>
      </c>
      <c r="AK67" s="107">
        <v>2.8370000000000002</v>
      </c>
      <c r="AL67" s="107">
        <v>2.85</v>
      </c>
      <c r="AM67" s="107">
        <v>2.99</v>
      </c>
      <c r="AN67" s="107">
        <v>3.044</v>
      </c>
      <c r="AO67" s="107">
        <v>2.9870000000000001</v>
      </c>
      <c r="AP67" s="107">
        <v>3.1150000000000002</v>
      </c>
      <c r="AQ67" s="107">
        <v>3.1589999999999998</v>
      </c>
      <c r="AR67" s="107">
        <v>3.181</v>
      </c>
      <c r="AS67" s="107">
        <v>2.9940000000000002</v>
      </c>
      <c r="AT67" s="107">
        <v>2.9870000000000001</v>
      </c>
      <c r="AU67" s="107">
        <v>2.9279999999999999</v>
      </c>
      <c r="AV67" s="107">
        <v>2.8130000000000002</v>
      </c>
      <c r="AW67" s="107">
        <v>2.8210000000000002</v>
      </c>
      <c r="AX67" s="64"/>
      <c r="AY67" s="107">
        <v>2.9849999999999999</v>
      </c>
      <c r="AZ67" s="107">
        <v>3.1509999999999998</v>
      </c>
      <c r="BA67" s="107">
        <v>3.0579999999999998</v>
      </c>
      <c r="BB67" s="107">
        <v>3.101</v>
      </c>
      <c r="BC67" s="107">
        <v>2.98</v>
      </c>
      <c r="BD67" s="107">
        <v>3.133</v>
      </c>
      <c r="BE67" s="64"/>
      <c r="BF67" s="64"/>
      <c r="BG67" s="64"/>
      <c r="BH67" s="64"/>
      <c r="BI67" s="64"/>
      <c r="BJ67" s="64"/>
      <c r="BK67" s="64"/>
      <c r="BL67" s="64"/>
      <c r="BM67" s="64"/>
      <c r="BN67" s="107">
        <v>3.0139999999999998</v>
      </c>
      <c r="BO67" s="107">
        <v>2.806</v>
      </c>
      <c r="BP67" s="107">
        <v>2.99</v>
      </c>
      <c r="BQ67" s="91">
        <v>2.2869519999999999</v>
      </c>
      <c r="BR67" s="91">
        <v>2.589181</v>
      </c>
      <c r="BS67" s="91">
        <v>3.0865580000000001</v>
      </c>
      <c r="BT67" s="91">
        <v>2.62635</v>
      </c>
      <c r="BU67" s="91">
        <v>2.6792159999999998</v>
      </c>
      <c r="BV67" s="91">
        <v>2.9655749999999999</v>
      </c>
      <c r="BW67" s="109">
        <v>2.7730000000000001</v>
      </c>
      <c r="BX67" s="109">
        <v>2.8159999999999998</v>
      </c>
      <c r="BY67" s="109">
        <v>2.8580000000000001</v>
      </c>
      <c r="BZ67" s="109">
        <v>2.899</v>
      </c>
      <c r="CA67" s="109">
        <v>2.7759999999999998</v>
      </c>
      <c r="CB67" s="109">
        <v>2.9550000000000001</v>
      </c>
      <c r="CC67" s="109">
        <v>2.9710000000000001</v>
      </c>
      <c r="CD67" s="109">
        <v>3.15</v>
      </c>
      <c r="CE67" s="109">
        <v>3.16</v>
      </c>
      <c r="CF67" s="109">
        <v>3.0910000000000002</v>
      </c>
      <c r="CG67" s="109">
        <v>3.2410000000000001</v>
      </c>
      <c r="CH67" s="109">
        <v>3.2549999999999999</v>
      </c>
      <c r="CI67" s="109">
        <v>3.282</v>
      </c>
      <c r="CJ67" s="109">
        <v>3.105</v>
      </c>
      <c r="CK67" s="109">
        <v>3.097</v>
      </c>
      <c r="CL67" s="109">
        <v>3.0950000000000002</v>
      </c>
      <c r="CM67" s="109">
        <v>2.8919999999999999</v>
      </c>
      <c r="CN67" s="109">
        <v>2.95</v>
      </c>
      <c r="CO67" s="109">
        <v>3.238</v>
      </c>
      <c r="CP67" s="109">
        <v>3.129</v>
      </c>
      <c r="CQ67" s="109">
        <v>3.2759999999999998</v>
      </c>
      <c r="CR67" s="109">
        <v>3.2490000000000001</v>
      </c>
      <c r="CS67" s="109">
        <v>3.3279999999999998</v>
      </c>
      <c r="CT67" s="109">
        <v>3.246</v>
      </c>
      <c r="CU67" s="109">
        <v>3.2759999999999998</v>
      </c>
      <c r="CV67" s="109">
        <v>3.0369999999999999</v>
      </c>
      <c r="CW67" s="109">
        <v>3.0739999999999998</v>
      </c>
      <c r="CX67" s="109">
        <v>3.2050000000000001</v>
      </c>
      <c r="CY67" s="109">
        <v>3.3</v>
      </c>
      <c r="CZ67" s="109">
        <v>3.3380000000000001</v>
      </c>
      <c r="DA67" s="109">
        <v>3.3479999999999999</v>
      </c>
      <c r="DB67" s="109">
        <v>3.2130000000000001</v>
      </c>
      <c r="DC67" s="109">
        <v>3.1779999999999999</v>
      </c>
      <c r="DD67" s="109">
        <v>3.1629999999999998</v>
      </c>
      <c r="DE67" s="109">
        <v>3.0920000000000001</v>
      </c>
      <c r="DF67" s="109">
        <v>2.9169999999999998</v>
      </c>
      <c r="DG67" s="109">
        <v>3.08</v>
      </c>
      <c r="DH67" s="119">
        <v>2.3719830000000002</v>
      </c>
      <c r="DI67" s="119">
        <v>2.694566</v>
      </c>
      <c r="DJ67" s="119">
        <v>3.1879469999999999</v>
      </c>
      <c r="DK67" s="119">
        <v>2.7493050000000001</v>
      </c>
      <c r="DL67" s="119">
        <v>2.7952780000000002</v>
      </c>
      <c r="DM67" s="119">
        <v>3.0542859999999998</v>
      </c>
      <c r="DO67" s="23">
        <f t="shared" si="239"/>
        <v>0.36100000000000021</v>
      </c>
      <c r="DP67" s="23">
        <f t="shared" si="240"/>
        <v>0.10099999999999998</v>
      </c>
      <c r="DQ67" s="23">
        <f t="shared" si="241"/>
        <v>0.4870000000000001</v>
      </c>
      <c r="DR67" s="23" t="str">
        <f t="shared" si="242"/>
        <v/>
      </c>
      <c r="DS67" s="23">
        <f t="shared" si="243"/>
        <v>0.10400000000000009</v>
      </c>
      <c r="DT67" s="23" t="str">
        <f t="shared" si="244"/>
        <v/>
      </c>
      <c r="DU67" s="23" t="str">
        <f t="shared" si="245"/>
        <v/>
      </c>
      <c r="DV67" s="23" t="str">
        <f t="shared" si="246"/>
        <v/>
      </c>
      <c r="DW67" s="23" t="str">
        <f t="shared" si="247"/>
        <v/>
      </c>
      <c r="DX67" s="23" t="str">
        <f t="shared" si="248"/>
        <v/>
      </c>
      <c r="DY67" s="23">
        <f t="shared" si="249"/>
        <v>0.25500000000000034</v>
      </c>
      <c r="DZ67" s="23">
        <f t="shared" si="250"/>
        <v>0.30500000000000016</v>
      </c>
      <c r="EA67" s="23">
        <f t="shared" si="251"/>
        <v>0.23900000000000032</v>
      </c>
      <c r="EB67" s="23">
        <f t="shared" si="252"/>
        <v>5.1000000000000156E-2</v>
      </c>
      <c r="EC67" s="23">
        <f t="shared" si="253"/>
        <v>3.4000000000000252E-2</v>
      </c>
      <c r="ED67" s="23">
        <f t="shared" si="254"/>
        <v>-0.16299999999999981</v>
      </c>
      <c r="EE67" s="23">
        <f t="shared" si="255"/>
        <v>-6.449999999999978E-2</v>
      </c>
      <c r="EF67" s="23">
        <f t="shared" si="256"/>
        <v>-0.45299999999999985</v>
      </c>
      <c r="EG67" s="23">
        <f t="shared" si="257"/>
        <v>-0.38999999999999968</v>
      </c>
      <c r="EH67" s="23">
        <f t="shared" si="258"/>
        <v>-0.35599999999999987</v>
      </c>
      <c r="EI67" s="23">
        <f t="shared" si="259"/>
        <v>-0.35099999999999998</v>
      </c>
      <c r="EJ67" s="23">
        <f t="shared" si="260"/>
        <v>-0.78600000000000003</v>
      </c>
      <c r="EK67" s="23">
        <f t="shared" si="261"/>
        <v>-0.27299999999999969</v>
      </c>
      <c r="EL67" s="23">
        <f t="shared" si="262"/>
        <v>-0.25999999999999979</v>
      </c>
      <c r="EM67" s="23">
        <f t="shared" si="263"/>
        <v>-0.11999999999999966</v>
      </c>
      <c r="EN67" s="23">
        <f t="shared" si="264"/>
        <v>-6.5999999999999837E-2</v>
      </c>
      <c r="EO67" s="23">
        <f t="shared" si="265"/>
        <v>-0.12299999999999978</v>
      </c>
      <c r="EP67" s="23">
        <f t="shared" si="266"/>
        <v>5.0000000000003375E-3</v>
      </c>
      <c r="EQ67" s="23">
        <f t="shared" si="267"/>
        <v>4.8999999999999932E-2</v>
      </c>
      <c r="ER67" s="23">
        <f t="shared" si="268"/>
        <v>7.1000000000000174E-2</v>
      </c>
      <c r="ES67" s="23">
        <f t="shared" si="58"/>
        <v>-0.11599999999999966</v>
      </c>
      <c r="ET67" s="23">
        <f t="shared" si="59"/>
        <v>-0.12299999999999978</v>
      </c>
      <c r="EU67" s="23">
        <f t="shared" si="60"/>
        <v>-0.18199999999999994</v>
      </c>
      <c r="EV67" s="23">
        <f t="shared" si="61"/>
        <v>-0.29699999999999971</v>
      </c>
      <c r="EW67" s="23">
        <f t="shared" si="62"/>
        <v>-0.2889999999999997</v>
      </c>
      <c r="EX67" s="23" t="str">
        <f t="shared" si="63"/>
        <v/>
      </c>
      <c r="EY67" s="23">
        <f t="shared" si="64"/>
        <v>-0.125</v>
      </c>
      <c r="EZ67" s="23">
        <f t="shared" si="65"/>
        <v>4.0999999999999925E-2</v>
      </c>
      <c r="FA67" s="23">
        <f t="shared" si="269"/>
        <v>-5.2000000000000046E-2</v>
      </c>
      <c r="FB67" s="23">
        <f t="shared" si="270"/>
        <v>-8.999999999999897E-3</v>
      </c>
      <c r="FC67" s="23">
        <f t="shared" si="271"/>
        <v>-0.12999999999999989</v>
      </c>
      <c r="FD67" s="23">
        <f t="shared" si="272"/>
        <v>2.3000000000000131E-2</v>
      </c>
      <c r="FE67" s="23" t="str">
        <f t="shared" si="273"/>
        <v/>
      </c>
      <c r="FF67" s="23" t="str">
        <f t="shared" si="274"/>
        <v/>
      </c>
      <c r="FG67" s="23" t="str">
        <f t="shared" si="275"/>
        <v/>
      </c>
      <c r="FH67" s="23" t="str">
        <f t="shared" si="276"/>
        <v/>
      </c>
      <c r="FI67" s="23" t="str">
        <f t="shared" si="277"/>
        <v/>
      </c>
      <c r="FJ67" s="23" t="str">
        <f t="shared" si="278"/>
        <v/>
      </c>
      <c r="FK67" s="23" t="str">
        <f t="shared" si="279"/>
        <v/>
      </c>
      <c r="FL67" s="23" t="str">
        <f t="shared" si="280"/>
        <v/>
      </c>
      <c r="FM67" s="23" t="str">
        <f t="shared" si="281"/>
        <v/>
      </c>
      <c r="FN67" s="23">
        <f t="shared" si="282"/>
        <v>-9.6000000000000085E-2</v>
      </c>
      <c r="FO67" s="23">
        <f t="shared" si="283"/>
        <v>-0.30399999999999983</v>
      </c>
      <c r="FP67" s="23">
        <f t="shared" si="284"/>
        <v>-0.11999999999999966</v>
      </c>
      <c r="FQ67" s="23">
        <f t="shared" si="82"/>
        <v>-0.823048</v>
      </c>
      <c r="FR67" s="23">
        <f t="shared" si="83"/>
        <v>-0.52081899999999992</v>
      </c>
      <c r="FS67" s="23">
        <f t="shared" si="84"/>
        <v>-2.3441999999999741E-2</v>
      </c>
      <c r="FT67" s="23">
        <f t="shared" si="85"/>
        <v>-0.48364999999999991</v>
      </c>
      <c r="FU67" s="23">
        <f t="shared" si="86"/>
        <v>-0.43078400000000006</v>
      </c>
      <c r="FV67" s="23">
        <f t="shared" si="87"/>
        <v>-0.14442500000000003</v>
      </c>
      <c r="FW67" s="23">
        <f t="shared" si="88"/>
        <v>-0.33699999999999974</v>
      </c>
      <c r="FX67" s="23">
        <f t="shared" si="285"/>
        <v>-0.29400000000000004</v>
      </c>
      <c r="FY67" s="23">
        <f t="shared" si="286"/>
        <v>-0.25199999999999978</v>
      </c>
      <c r="FZ67" s="23">
        <f t="shared" si="287"/>
        <v>-0.21099999999999985</v>
      </c>
      <c r="GA67" s="23">
        <f t="shared" si="288"/>
        <v>-0.33400000000000007</v>
      </c>
      <c r="GB67" s="23">
        <f t="shared" si="289"/>
        <v>-0.1549999999999998</v>
      </c>
      <c r="GC67" s="23">
        <f t="shared" si="290"/>
        <v>-0.13899999999999979</v>
      </c>
      <c r="GD67" s="23">
        <f t="shared" si="291"/>
        <v>4.0000000000000036E-2</v>
      </c>
      <c r="GE67" s="23">
        <f t="shared" si="292"/>
        <v>5.0000000000000266E-2</v>
      </c>
      <c r="GF67" s="23">
        <f t="shared" si="293"/>
        <v>-1.8999999999999684E-2</v>
      </c>
      <c r="GG67" s="23">
        <f t="shared" si="294"/>
        <v>0.13100000000000023</v>
      </c>
      <c r="GH67" s="23">
        <f t="shared" si="295"/>
        <v>0.14500000000000002</v>
      </c>
      <c r="GI67" s="23">
        <f t="shared" si="296"/>
        <v>0.17200000000000015</v>
      </c>
      <c r="GJ67" s="23">
        <f t="shared" si="297"/>
        <v>-4.9999999999998934E-3</v>
      </c>
      <c r="GK67" s="23">
        <f t="shared" si="298"/>
        <v>-1.2999999999999901E-2</v>
      </c>
      <c r="GL67" s="23">
        <f t="shared" si="299"/>
        <v>-1.499999999999968E-2</v>
      </c>
      <c r="GM67" s="23">
        <f t="shared" si="300"/>
        <v>-0.21799999999999997</v>
      </c>
      <c r="GN67" s="23">
        <f t="shared" si="301"/>
        <v>-0.1599999999999997</v>
      </c>
      <c r="GO67" s="23">
        <f t="shared" si="302"/>
        <v>0.12800000000000011</v>
      </c>
      <c r="GP67" s="23">
        <f t="shared" si="303"/>
        <v>1.9000000000000128E-2</v>
      </c>
      <c r="GQ67" s="23">
        <f t="shared" si="304"/>
        <v>0.16599999999999993</v>
      </c>
      <c r="GR67" s="23">
        <f t="shared" si="305"/>
        <v>0.13900000000000023</v>
      </c>
      <c r="GS67" s="23">
        <f t="shared" si="306"/>
        <v>0.21799999999999997</v>
      </c>
      <c r="GT67" s="23">
        <f t="shared" si="307"/>
        <v>0.13600000000000012</v>
      </c>
      <c r="GU67" s="23">
        <f t="shared" si="308"/>
        <v>0.16599999999999993</v>
      </c>
      <c r="GV67" s="23">
        <f t="shared" si="309"/>
        <v>-7.2999999999999954E-2</v>
      </c>
      <c r="GW67" s="23">
        <f t="shared" si="310"/>
        <v>-3.6000000000000032E-2</v>
      </c>
      <c r="GX67" s="23">
        <f t="shared" si="311"/>
        <v>9.5000000000000195E-2</v>
      </c>
      <c r="GY67" s="23">
        <f t="shared" si="312"/>
        <v>0.18999999999999995</v>
      </c>
      <c r="GZ67" s="23">
        <f t="shared" si="313"/>
        <v>0.2280000000000002</v>
      </c>
      <c r="HA67" s="23">
        <f t="shared" si="314"/>
        <v>0.23799999999999999</v>
      </c>
      <c r="HB67" s="23">
        <f t="shared" si="315"/>
        <v>0.1030000000000002</v>
      </c>
      <c r="HC67" s="23">
        <f t="shared" si="316"/>
        <v>6.800000000000006E-2</v>
      </c>
      <c r="HD67" s="23">
        <f t="shared" si="317"/>
        <v>5.2999999999999936E-2</v>
      </c>
      <c r="HE67" s="23">
        <f t="shared" si="318"/>
        <v>-1.7999999999999794E-2</v>
      </c>
      <c r="HF67" s="23">
        <f t="shared" si="319"/>
        <v>-0.19300000000000006</v>
      </c>
      <c r="HG67" s="23">
        <f t="shared" si="320"/>
        <v>-2.9999999999999805E-2</v>
      </c>
      <c r="HH67" s="23">
        <f t="shared" si="125"/>
        <v>-0.7380169999999997</v>
      </c>
      <c r="HI67" s="23">
        <f t="shared" si="126"/>
        <v>-0.41543399999999986</v>
      </c>
      <c r="HJ67" s="23">
        <f t="shared" si="127"/>
        <v>7.7946999999999989E-2</v>
      </c>
      <c r="HK67" s="23">
        <f t="shared" si="128"/>
        <v>-0.36069499999999977</v>
      </c>
      <c r="HL67" s="23">
        <f t="shared" si="129"/>
        <v>-0.31472199999999972</v>
      </c>
      <c r="HM67" s="23">
        <f t="shared" si="130"/>
        <v>-5.5714000000000041E-2</v>
      </c>
      <c r="HO67" s="23">
        <f t="shared" si="321"/>
        <v>0.36100000000000021</v>
      </c>
      <c r="HP67" s="23">
        <f t="shared" si="322"/>
        <v>0.10099999999999998</v>
      </c>
      <c r="HQ67" s="23">
        <f t="shared" si="323"/>
        <v>0.4870000000000001</v>
      </c>
      <c r="HR67" s="23" t="str">
        <f t="shared" si="324"/>
        <v/>
      </c>
      <c r="HS67" s="23">
        <f t="shared" si="325"/>
        <v>0.10400000000000009</v>
      </c>
      <c r="HT67" s="23" t="str">
        <f t="shared" si="326"/>
        <v/>
      </c>
      <c r="HU67" s="23" t="str">
        <f t="shared" si="327"/>
        <v/>
      </c>
      <c r="HV67" s="23" t="str">
        <f t="shared" si="328"/>
        <v/>
      </c>
      <c r="HW67" s="23" t="str">
        <f t="shared" si="329"/>
        <v/>
      </c>
      <c r="HX67" s="23" t="str">
        <f t="shared" si="330"/>
        <v/>
      </c>
      <c r="HY67" s="23">
        <f t="shared" si="331"/>
        <v>0.25500000000000034</v>
      </c>
      <c r="HZ67" s="23">
        <f t="shared" si="332"/>
        <v>0.30500000000000016</v>
      </c>
      <c r="IA67" s="23">
        <f t="shared" si="333"/>
        <v>0.23900000000000032</v>
      </c>
      <c r="IB67" s="23">
        <f t="shared" si="334"/>
        <v>5.1000000000000156E-2</v>
      </c>
      <c r="IC67" s="23">
        <f t="shared" si="335"/>
        <v>3.4000000000000252E-2</v>
      </c>
      <c r="ID67" s="23">
        <f t="shared" si="336"/>
        <v>0.16299999999999981</v>
      </c>
      <c r="IE67" s="23">
        <f t="shared" si="337"/>
        <v>6.449999999999978E-2</v>
      </c>
      <c r="IF67" s="23">
        <f t="shared" si="338"/>
        <v>0.45299999999999985</v>
      </c>
      <c r="IG67" s="23">
        <f t="shared" si="339"/>
        <v>0.38999999999999968</v>
      </c>
      <c r="IH67" s="23">
        <f t="shared" si="340"/>
        <v>0.35599999999999987</v>
      </c>
      <c r="II67" s="23">
        <f t="shared" si="341"/>
        <v>0.35099999999999998</v>
      </c>
      <c r="IJ67" s="23">
        <f t="shared" si="342"/>
        <v>0.78600000000000003</v>
      </c>
      <c r="IK67" s="23">
        <f t="shared" si="343"/>
        <v>0.27299999999999969</v>
      </c>
      <c r="IL67" s="23">
        <f t="shared" si="344"/>
        <v>0.25999999999999979</v>
      </c>
      <c r="IM67" s="23">
        <f t="shared" si="345"/>
        <v>0.11999999999999966</v>
      </c>
      <c r="IN67" s="23">
        <f t="shared" si="346"/>
        <v>6.5999999999999837E-2</v>
      </c>
      <c r="IO67" s="23">
        <f t="shared" si="347"/>
        <v>0.12299999999999978</v>
      </c>
      <c r="IP67" s="23">
        <f t="shared" si="348"/>
        <v>5.0000000000003375E-3</v>
      </c>
      <c r="IQ67" s="23">
        <f t="shared" si="349"/>
        <v>4.8999999999999932E-2</v>
      </c>
      <c r="IR67" s="23">
        <f t="shared" si="350"/>
        <v>7.1000000000000174E-2</v>
      </c>
      <c r="IS67" s="23">
        <f t="shared" si="351"/>
        <v>0.11599999999999966</v>
      </c>
      <c r="IT67" s="23">
        <f t="shared" si="352"/>
        <v>0.12299999999999978</v>
      </c>
      <c r="IU67" s="23">
        <f t="shared" si="353"/>
        <v>0.18199999999999994</v>
      </c>
      <c r="IV67" s="23">
        <f t="shared" si="354"/>
        <v>0.29699999999999971</v>
      </c>
      <c r="IW67" s="23">
        <f t="shared" si="355"/>
        <v>0.2889999999999997</v>
      </c>
      <c r="IX67" s="23" t="str">
        <f t="shared" si="356"/>
        <v/>
      </c>
      <c r="IY67" s="23">
        <f t="shared" si="357"/>
        <v>0.125</v>
      </c>
      <c r="IZ67" s="23">
        <f t="shared" si="358"/>
        <v>4.0999999999999925E-2</v>
      </c>
      <c r="JA67" s="23">
        <f t="shared" si="359"/>
        <v>5.2000000000000046E-2</v>
      </c>
      <c r="JB67" s="23">
        <f t="shared" si="360"/>
        <v>8.999999999999897E-3</v>
      </c>
      <c r="JC67" s="23">
        <f t="shared" si="361"/>
        <v>0.12999999999999989</v>
      </c>
      <c r="JD67" s="23">
        <f t="shared" si="362"/>
        <v>2.3000000000000131E-2</v>
      </c>
      <c r="JE67" s="23" t="str">
        <f t="shared" si="363"/>
        <v/>
      </c>
      <c r="JF67" s="23" t="str">
        <f t="shared" si="364"/>
        <v/>
      </c>
      <c r="JG67" s="23" t="str">
        <f t="shared" si="365"/>
        <v/>
      </c>
      <c r="JH67" s="23" t="str">
        <f t="shared" si="366"/>
        <v/>
      </c>
      <c r="JI67" s="23" t="str">
        <f t="shared" si="367"/>
        <v/>
      </c>
      <c r="JJ67" s="23" t="str">
        <f t="shared" si="368"/>
        <v/>
      </c>
      <c r="JK67" s="23" t="str">
        <f t="shared" si="369"/>
        <v/>
      </c>
      <c r="JL67" s="23" t="str">
        <f t="shared" si="370"/>
        <v/>
      </c>
      <c r="JM67" s="23" t="str">
        <f t="shared" si="371"/>
        <v/>
      </c>
      <c r="JN67" s="23">
        <f t="shared" si="372"/>
        <v>9.6000000000000085E-2</v>
      </c>
      <c r="JO67" s="23">
        <f t="shared" si="373"/>
        <v>0.30399999999999983</v>
      </c>
      <c r="JP67" s="23">
        <f t="shared" si="374"/>
        <v>0.11999999999999966</v>
      </c>
      <c r="JQ67" s="23">
        <f t="shared" si="185"/>
        <v>0.823048</v>
      </c>
      <c r="JR67" s="23">
        <f t="shared" si="186"/>
        <v>0.52081899999999992</v>
      </c>
      <c r="JS67" s="23">
        <f t="shared" si="187"/>
        <v>2.3441999999999741E-2</v>
      </c>
      <c r="JT67" s="23">
        <f t="shared" si="188"/>
        <v>0.48364999999999991</v>
      </c>
      <c r="JU67" s="23">
        <f t="shared" si="189"/>
        <v>0.43078400000000006</v>
      </c>
      <c r="JV67" s="23">
        <f t="shared" si="190"/>
        <v>0.14442500000000003</v>
      </c>
      <c r="JW67" s="23">
        <f t="shared" si="375"/>
        <v>0.33699999999999974</v>
      </c>
      <c r="JX67" s="23">
        <f t="shared" si="376"/>
        <v>0.29400000000000004</v>
      </c>
      <c r="JY67" s="23">
        <f t="shared" si="377"/>
        <v>0.25199999999999978</v>
      </c>
      <c r="JZ67" s="23">
        <f t="shared" si="378"/>
        <v>0.21099999999999985</v>
      </c>
      <c r="KA67" s="23">
        <f t="shared" si="379"/>
        <v>0.33400000000000007</v>
      </c>
      <c r="KB67" s="23">
        <f t="shared" si="380"/>
        <v>0.1549999999999998</v>
      </c>
      <c r="KC67" s="23">
        <f t="shared" si="381"/>
        <v>0.13899999999999979</v>
      </c>
      <c r="KD67" s="23">
        <f t="shared" si="382"/>
        <v>4.0000000000000036E-2</v>
      </c>
      <c r="KE67" s="23">
        <f t="shared" si="383"/>
        <v>5.0000000000000266E-2</v>
      </c>
      <c r="KF67" s="23">
        <f t="shared" si="384"/>
        <v>1.8999999999999684E-2</v>
      </c>
      <c r="KG67" s="23">
        <f t="shared" si="385"/>
        <v>0.13100000000000023</v>
      </c>
      <c r="KH67" s="23">
        <f t="shared" si="386"/>
        <v>0.14500000000000002</v>
      </c>
      <c r="KI67" s="23">
        <f t="shared" si="387"/>
        <v>0.17200000000000015</v>
      </c>
      <c r="KJ67" s="23">
        <f t="shared" si="388"/>
        <v>4.9999999999998934E-3</v>
      </c>
      <c r="KK67" s="23">
        <f t="shared" si="389"/>
        <v>1.2999999999999901E-2</v>
      </c>
      <c r="KL67" s="23">
        <f t="shared" si="390"/>
        <v>1.499999999999968E-2</v>
      </c>
      <c r="KM67" s="23">
        <f t="shared" si="391"/>
        <v>0.21799999999999997</v>
      </c>
      <c r="KN67" s="23">
        <f t="shared" si="392"/>
        <v>0.1599999999999997</v>
      </c>
      <c r="KO67" s="23">
        <f t="shared" si="393"/>
        <v>0.12800000000000011</v>
      </c>
      <c r="KP67" s="23">
        <f t="shared" si="394"/>
        <v>1.9000000000000128E-2</v>
      </c>
      <c r="KQ67" s="23">
        <f t="shared" si="211"/>
        <v>0.16599999999999993</v>
      </c>
      <c r="KR67" s="23">
        <f t="shared" si="212"/>
        <v>0.13900000000000023</v>
      </c>
      <c r="KS67" s="23">
        <f t="shared" si="213"/>
        <v>0.21799999999999997</v>
      </c>
      <c r="KT67" s="23">
        <f t="shared" si="214"/>
        <v>0.13600000000000012</v>
      </c>
      <c r="KU67" s="23">
        <f t="shared" si="215"/>
        <v>0.16599999999999993</v>
      </c>
      <c r="KV67" s="23">
        <f t="shared" si="216"/>
        <v>7.2999999999999954E-2</v>
      </c>
      <c r="KW67" s="23">
        <f t="shared" si="395"/>
        <v>3.6000000000000032E-2</v>
      </c>
      <c r="KX67" s="23">
        <f t="shared" si="218"/>
        <v>9.5000000000000195E-2</v>
      </c>
      <c r="KY67" s="23">
        <f t="shared" si="219"/>
        <v>0.18999999999999995</v>
      </c>
      <c r="KZ67" s="23">
        <f t="shared" si="220"/>
        <v>0.2280000000000002</v>
      </c>
      <c r="LA67" s="23">
        <f t="shared" si="221"/>
        <v>0.23799999999999999</v>
      </c>
      <c r="LB67" s="23">
        <f t="shared" si="222"/>
        <v>0.1030000000000002</v>
      </c>
      <c r="LC67" s="23">
        <f t="shared" si="223"/>
        <v>6.800000000000006E-2</v>
      </c>
      <c r="LD67" s="23">
        <f t="shared" si="396"/>
        <v>5.2999999999999936E-2</v>
      </c>
      <c r="LE67" s="23">
        <f t="shared" si="225"/>
        <v>1.7999999999999794E-2</v>
      </c>
      <c r="LF67" s="23">
        <f t="shared" si="397"/>
        <v>0.19300000000000006</v>
      </c>
      <c r="LG67" s="23">
        <f t="shared" si="227"/>
        <v>2.9999999999999805E-2</v>
      </c>
      <c r="LH67" s="23">
        <f t="shared" si="228"/>
        <v>0.7380169999999997</v>
      </c>
      <c r="LI67" s="23">
        <f t="shared" si="229"/>
        <v>0.41543399999999986</v>
      </c>
      <c r="LJ67" s="23">
        <f t="shared" si="230"/>
        <v>7.7946999999999989E-2</v>
      </c>
      <c r="LK67" s="23">
        <f t="shared" si="231"/>
        <v>0.36069499999999977</v>
      </c>
      <c r="LL67" s="23">
        <f t="shared" si="232"/>
        <v>0.31472199999999972</v>
      </c>
      <c r="LM67" s="23">
        <f t="shared" si="232"/>
        <v>5.5714000000000041E-2</v>
      </c>
    </row>
    <row r="68" spans="1:325">
      <c r="A68" s="1">
        <f t="shared" si="237"/>
        <v>66</v>
      </c>
      <c r="B68" s="2"/>
      <c r="C68" s="4">
        <v>14</v>
      </c>
      <c r="D68" s="4">
        <f t="shared" ref="D68:D131" si="445">_xlfn.SWITCH(C68,1,12,2,12,3,35,4,35,5,35,6,69,7,69,8,69,9,69,1016)</f>
        <v>1016</v>
      </c>
      <c r="E68" s="4" t="s">
        <v>163</v>
      </c>
      <c r="F68" s="4">
        <v>3</v>
      </c>
      <c r="G68" s="4" t="s">
        <v>13</v>
      </c>
      <c r="H68" s="4" t="s">
        <v>19</v>
      </c>
      <c r="I68" s="4"/>
      <c r="J68" s="5">
        <v>96</v>
      </c>
      <c r="K68" s="72"/>
      <c r="L68" s="103">
        <v>3.339</v>
      </c>
      <c r="M68" s="7" t="s">
        <v>282</v>
      </c>
      <c r="N68" s="3" t="s">
        <v>227</v>
      </c>
      <c r="O68" s="6">
        <v>3.87</v>
      </c>
      <c r="P68" s="6">
        <v>3.4449999999999998</v>
      </c>
      <c r="Q68" s="6">
        <v>3.81</v>
      </c>
      <c r="R68" s="64"/>
      <c r="S68" s="6">
        <v>3.4329999999999998</v>
      </c>
      <c r="T68" s="64"/>
      <c r="U68" s="64"/>
      <c r="V68" s="64"/>
      <c r="W68" s="64"/>
      <c r="X68" s="64"/>
      <c r="Y68" s="6">
        <v>3.5680000000000001</v>
      </c>
      <c r="Z68" s="6">
        <v>3.617</v>
      </c>
      <c r="AA68" s="6">
        <v>3.5630000000000002</v>
      </c>
      <c r="AB68" s="6">
        <v>3.3690000000000002</v>
      </c>
      <c r="AC68" s="6">
        <v>3.3769999999999998</v>
      </c>
      <c r="AD68" s="6">
        <v>3.1779999999999999</v>
      </c>
      <c r="AE68" s="23">
        <f t="shared" si="444"/>
        <v>3.2774999999999999</v>
      </c>
      <c r="AF68" s="107">
        <v>2.8540000000000001</v>
      </c>
      <c r="AG68" s="107">
        <v>2.9220000000000002</v>
      </c>
      <c r="AH68" s="107">
        <v>2.96</v>
      </c>
      <c r="AI68" s="107">
        <v>2.96</v>
      </c>
      <c r="AJ68" s="107">
        <v>2.2890000000000001</v>
      </c>
      <c r="AK68" s="107">
        <v>3.0329999999999999</v>
      </c>
      <c r="AL68" s="107">
        <v>3.0459999999999998</v>
      </c>
      <c r="AM68" s="107">
        <v>3.214</v>
      </c>
      <c r="AN68" s="107">
        <v>3.2690000000000001</v>
      </c>
      <c r="AO68" s="107">
        <v>3.206</v>
      </c>
      <c r="AP68" s="107">
        <v>3.367</v>
      </c>
      <c r="AQ68" s="107">
        <v>3.3839999999999999</v>
      </c>
      <c r="AR68" s="107">
        <v>3.4060000000000001</v>
      </c>
      <c r="AS68" s="107">
        <v>3.2120000000000002</v>
      </c>
      <c r="AT68" s="107">
        <v>3.2050000000000001</v>
      </c>
      <c r="AU68" s="107">
        <v>3.1219999999999999</v>
      </c>
      <c r="AV68" s="107">
        <v>3.0209999999999999</v>
      </c>
      <c r="AW68" s="107">
        <v>3.0249999999999999</v>
      </c>
      <c r="AX68" s="64"/>
      <c r="AY68" s="107">
        <v>3.1749999999999998</v>
      </c>
      <c r="AZ68" s="107">
        <v>3.355</v>
      </c>
      <c r="BA68" s="107">
        <v>3.226</v>
      </c>
      <c r="BB68" s="107">
        <v>3.2469999999999999</v>
      </c>
      <c r="BC68" s="107">
        <v>3.1019999999999999</v>
      </c>
      <c r="BD68" s="107">
        <v>3.3029999999999999</v>
      </c>
      <c r="BE68" s="64"/>
      <c r="BF68" s="64"/>
      <c r="BG68" s="64"/>
      <c r="BH68" s="64"/>
      <c r="BI68" s="64"/>
      <c r="BJ68" s="64"/>
      <c r="BK68" s="64"/>
      <c r="BL68" s="64"/>
      <c r="BM68" s="64"/>
      <c r="BN68" s="107">
        <v>3.23</v>
      </c>
      <c r="BO68" s="107">
        <v>3.0150000000000001</v>
      </c>
      <c r="BP68" s="107">
        <v>3.21</v>
      </c>
      <c r="BQ68" s="91">
        <v>2.4731190000000001</v>
      </c>
      <c r="BR68" s="91">
        <v>2.8108569999999999</v>
      </c>
      <c r="BS68" s="91">
        <v>3.3342230000000002</v>
      </c>
      <c r="BT68" s="91">
        <v>2.8499159999999999</v>
      </c>
      <c r="BU68" s="91">
        <v>2.9080279999999998</v>
      </c>
      <c r="BV68" s="91">
        <v>3.2127119999999998</v>
      </c>
      <c r="BW68" s="109">
        <v>2.97</v>
      </c>
      <c r="BX68" s="109">
        <v>3.0179999999999998</v>
      </c>
      <c r="BY68" s="109">
        <v>3.0649999999999999</v>
      </c>
      <c r="BZ68" s="109">
        <v>3.1059999999999999</v>
      </c>
      <c r="CA68" s="109">
        <v>2.9529999999999998</v>
      </c>
      <c r="CB68" s="109">
        <v>3.153</v>
      </c>
      <c r="CC68" s="109">
        <v>3.17</v>
      </c>
      <c r="CD68" s="109">
        <v>3.371</v>
      </c>
      <c r="CE68" s="109">
        <v>3.3849999999999998</v>
      </c>
      <c r="CF68" s="109">
        <v>3.3140000000000001</v>
      </c>
      <c r="CG68" s="109">
        <v>3.4620000000000002</v>
      </c>
      <c r="CH68" s="109">
        <v>3.4790000000000001</v>
      </c>
      <c r="CI68" s="109">
        <v>3.5070000000000001</v>
      </c>
      <c r="CJ68" s="109">
        <v>3.3250000000000002</v>
      </c>
      <c r="CK68" s="109">
        <v>3.3170000000000002</v>
      </c>
      <c r="CL68" s="109">
        <v>3.3039999999999998</v>
      </c>
      <c r="CM68" s="109">
        <v>3.1</v>
      </c>
      <c r="CN68" s="109">
        <v>3.1589999999999998</v>
      </c>
      <c r="CO68" s="109">
        <v>3.383</v>
      </c>
      <c r="CP68" s="109">
        <v>3.3330000000000002</v>
      </c>
      <c r="CQ68" s="109">
        <v>3.4870000000000001</v>
      </c>
      <c r="CR68" s="109">
        <v>3.4449999999999998</v>
      </c>
      <c r="CS68" s="109">
        <v>3.5150000000000001</v>
      </c>
      <c r="CT68" s="109">
        <v>3.42</v>
      </c>
      <c r="CU68" s="109">
        <v>3.4670000000000001</v>
      </c>
      <c r="CV68" s="109">
        <v>3.27</v>
      </c>
      <c r="CW68" s="109">
        <v>3.2890000000000001</v>
      </c>
      <c r="CX68" s="109">
        <v>3.444</v>
      </c>
      <c r="CY68" s="109">
        <v>3.5230000000000001</v>
      </c>
      <c r="CZ68" s="109">
        <v>3.5249999999999999</v>
      </c>
      <c r="DA68" s="109">
        <v>3.57</v>
      </c>
      <c r="DB68" s="109">
        <v>3.5990000000000002</v>
      </c>
      <c r="DC68" s="109">
        <v>3.4129999999999998</v>
      </c>
      <c r="DD68" s="109">
        <v>3.4089999999999998</v>
      </c>
      <c r="DE68" s="109">
        <v>3.3069999999999999</v>
      </c>
      <c r="DF68" s="109">
        <v>3.1269999999999998</v>
      </c>
      <c r="DG68" s="109">
        <v>3.2989999999999999</v>
      </c>
      <c r="DH68" s="119">
        <v>2.5562749999999999</v>
      </c>
      <c r="DI68" s="119">
        <v>2.915165</v>
      </c>
      <c r="DJ68" s="119">
        <v>3.4298670000000002</v>
      </c>
      <c r="DK68" s="119">
        <v>2.971698</v>
      </c>
      <c r="DL68" s="119">
        <v>3.0235289999999999</v>
      </c>
      <c r="DM68" s="119">
        <v>3.2956979999999998</v>
      </c>
      <c r="DO68" s="23">
        <f t="shared" si="239"/>
        <v>0.53100000000000014</v>
      </c>
      <c r="DP68" s="23">
        <f t="shared" si="240"/>
        <v>0.10599999999999987</v>
      </c>
      <c r="DQ68" s="23">
        <f t="shared" si="241"/>
        <v>0.47100000000000009</v>
      </c>
      <c r="DR68" s="23" t="str">
        <f t="shared" si="242"/>
        <v/>
      </c>
      <c r="DS68" s="23">
        <f t="shared" si="243"/>
        <v>9.3999999999999861E-2</v>
      </c>
      <c r="DT68" s="23" t="str">
        <f t="shared" si="244"/>
        <v/>
      </c>
      <c r="DU68" s="23" t="str">
        <f t="shared" si="245"/>
        <v/>
      </c>
      <c r="DV68" s="23" t="str">
        <f t="shared" si="246"/>
        <v/>
      </c>
      <c r="DW68" s="23" t="str">
        <f t="shared" si="247"/>
        <v/>
      </c>
      <c r="DX68" s="23" t="str">
        <f t="shared" si="248"/>
        <v/>
      </c>
      <c r="DY68" s="23">
        <f t="shared" si="249"/>
        <v>0.22900000000000009</v>
      </c>
      <c r="DZ68" s="23">
        <f t="shared" si="250"/>
        <v>0.27800000000000002</v>
      </c>
      <c r="EA68" s="23">
        <f t="shared" si="251"/>
        <v>0.2240000000000002</v>
      </c>
      <c r="EB68" s="23">
        <f t="shared" si="252"/>
        <v>3.0000000000000249E-2</v>
      </c>
      <c r="EC68" s="23">
        <f t="shared" si="253"/>
        <v>3.7999999999999812E-2</v>
      </c>
      <c r="ED68" s="23">
        <f t="shared" si="254"/>
        <v>-0.16100000000000003</v>
      </c>
      <c r="EE68" s="23">
        <f t="shared" si="255"/>
        <v>-6.150000000000011E-2</v>
      </c>
      <c r="EF68" s="23">
        <f t="shared" si="256"/>
        <v>-0.48499999999999988</v>
      </c>
      <c r="EG68" s="23">
        <f t="shared" si="257"/>
        <v>-0.41699999999999982</v>
      </c>
      <c r="EH68" s="23">
        <f t="shared" si="258"/>
        <v>-0.379</v>
      </c>
      <c r="EI68" s="23">
        <f t="shared" si="259"/>
        <v>-0.379</v>
      </c>
      <c r="EJ68" s="23">
        <f t="shared" si="260"/>
        <v>-1.0499999999999998</v>
      </c>
      <c r="EK68" s="23">
        <f t="shared" si="261"/>
        <v>-0.30600000000000005</v>
      </c>
      <c r="EL68" s="23">
        <f t="shared" si="262"/>
        <v>-0.29300000000000015</v>
      </c>
      <c r="EM68" s="23">
        <f t="shared" si="263"/>
        <v>-0.125</v>
      </c>
      <c r="EN68" s="23">
        <f t="shared" si="264"/>
        <v>-6.999999999999984E-2</v>
      </c>
      <c r="EO68" s="23">
        <f t="shared" si="265"/>
        <v>-0.13300000000000001</v>
      </c>
      <c r="EP68" s="23">
        <f t="shared" si="266"/>
        <v>2.8000000000000025E-2</v>
      </c>
      <c r="EQ68" s="23">
        <f t="shared" si="267"/>
        <v>4.4999999999999929E-2</v>
      </c>
      <c r="ER68" s="23">
        <f t="shared" si="268"/>
        <v>6.7000000000000171E-2</v>
      </c>
      <c r="ES68" s="23">
        <f t="shared" si="58"/>
        <v>-0.12699999999999978</v>
      </c>
      <c r="ET68" s="23">
        <f t="shared" si="59"/>
        <v>-0.1339999999999999</v>
      </c>
      <c r="EU68" s="23">
        <f t="shared" si="60"/>
        <v>-0.21700000000000008</v>
      </c>
      <c r="EV68" s="23">
        <f t="shared" si="61"/>
        <v>-0.31800000000000006</v>
      </c>
      <c r="EW68" s="23">
        <f t="shared" si="62"/>
        <v>-0.31400000000000006</v>
      </c>
      <c r="EX68" s="23" t="str">
        <f t="shared" si="63"/>
        <v/>
      </c>
      <c r="EY68" s="23">
        <f t="shared" si="64"/>
        <v>-0.16400000000000015</v>
      </c>
      <c r="EZ68" s="23">
        <f t="shared" si="65"/>
        <v>1.6000000000000014E-2</v>
      </c>
      <c r="FA68" s="23">
        <f t="shared" si="269"/>
        <v>-0.11299999999999999</v>
      </c>
      <c r="FB68" s="23">
        <f t="shared" si="270"/>
        <v>-9.2000000000000082E-2</v>
      </c>
      <c r="FC68" s="23">
        <f t="shared" si="271"/>
        <v>-0.2370000000000001</v>
      </c>
      <c r="FD68" s="23">
        <f t="shared" si="272"/>
        <v>-3.6000000000000032E-2</v>
      </c>
      <c r="FE68" s="23" t="str">
        <f t="shared" si="273"/>
        <v/>
      </c>
      <c r="FF68" s="23" t="str">
        <f t="shared" si="274"/>
        <v/>
      </c>
      <c r="FG68" s="23" t="str">
        <f t="shared" si="275"/>
        <v/>
      </c>
      <c r="FH68" s="23" t="str">
        <f t="shared" si="276"/>
        <v/>
      </c>
      <c r="FI68" s="23" t="str">
        <f t="shared" si="277"/>
        <v/>
      </c>
      <c r="FJ68" s="23" t="str">
        <f t="shared" si="278"/>
        <v/>
      </c>
      <c r="FK68" s="23" t="str">
        <f t="shared" si="279"/>
        <v/>
      </c>
      <c r="FL68" s="23" t="str">
        <f t="shared" si="280"/>
        <v/>
      </c>
      <c r="FM68" s="23" t="str">
        <f t="shared" si="281"/>
        <v/>
      </c>
      <c r="FN68" s="23">
        <f t="shared" si="282"/>
        <v>-0.10899999999999999</v>
      </c>
      <c r="FO68" s="23">
        <f t="shared" si="283"/>
        <v>-0.32399999999999984</v>
      </c>
      <c r="FP68" s="23">
        <f t="shared" si="284"/>
        <v>-0.129</v>
      </c>
      <c r="FQ68" s="23">
        <f t="shared" si="82"/>
        <v>-0.8658809999999999</v>
      </c>
      <c r="FR68" s="23">
        <f t="shared" si="83"/>
        <v>-0.52814300000000003</v>
      </c>
      <c r="FS68" s="23">
        <f t="shared" si="84"/>
        <v>-4.7769999999998092E-3</v>
      </c>
      <c r="FT68" s="23">
        <f t="shared" si="85"/>
        <v>-0.48908400000000007</v>
      </c>
      <c r="FU68" s="23">
        <f t="shared" si="86"/>
        <v>-0.43097200000000013</v>
      </c>
      <c r="FV68" s="23">
        <f t="shared" si="87"/>
        <v>-0.12628800000000018</v>
      </c>
      <c r="FW68" s="23">
        <f t="shared" si="88"/>
        <v>-0.36899999999999977</v>
      </c>
      <c r="FX68" s="23">
        <f t="shared" si="285"/>
        <v>-0.32100000000000017</v>
      </c>
      <c r="FY68" s="23">
        <f t="shared" si="286"/>
        <v>-0.27400000000000002</v>
      </c>
      <c r="FZ68" s="23">
        <f t="shared" si="287"/>
        <v>-0.2330000000000001</v>
      </c>
      <c r="GA68" s="23">
        <f t="shared" si="288"/>
        <v>-0.38600000000000012</v>
      </c>
      <c r="GB68" s="23">
        <f t="shared" si="289"/>
        <v>-0.18599999999999994</v>
      </c>
      <c r="GC68" s="23">
        <f t="shared" si="290"/>
        <v>-0.16900000000000004</v>
      </c>
      <c r="GD68" s="23">
        <f t="shared" si="291"/>
        <v>3.2000000000000028E-2</v>
      </c>
      <c r="GE68" s="23">
        <f t="shared" si="292"/>
        <v>4.5999999999999819E-2</v>
      </c>
      <c r="GF68" s="23">
        <f t="shared" si="293"/>
        <v>-2.4999999999999911E-2</v>
      </c>
      <c r="GG68" s="23">
        <f t="shared" si="294"/>
        <v>0.12300000000000022</v>
      </c>
      <c r="GH68" s="23">
        <f t="shared" si="295"/>
        <v>0.14000000000000012</v>
      </c>
      <c r="GI68" s="23">
        <f t="shared" si="296"/>
        <v>0.16800000000000015</v>
      </c>
      <c r="GJ68" s="23">
        <f t="shared" si="297"/>
        <v>-1.399999999999979E-2</v>
      </c>
      <c r="GK68" s="23">
        <f t="shared" si="298"/>
        <v>-2.1999999999999797E-2</v>
      </c>
      <c r="GL68" s="23">
        <f t="shared" si="299"/>
        <v>-3.5000000000000142E-2</v>
      </c>
      <c r="GM68" s="23">
        <f t="shared" si="300"/>
        <v>-0.23899999999999988</v>
      </c>
      <c r="GN68" s="23">
        <f t="shared" si="301"/>
        <v>-0.18000000000000016</v>
      </c>
      <c r="GO68" s="23">
        <f t="shared" si="302"/>
        <v>4.4000000000000039E-2</v>
      </c>
      <c r="GP68" s="23">
        <f t="shared" si="303"/>
        <v>-5.9999999999997833E-3</v>
      </c>
      <c r="GQ68" s="23">
        <f t="shared" si="304"/>
        <v>0.14800000000000013</v>
      </c>
      <c r="GR68" s="23">
        <f t="shared" si="305"/>
        <v>0.10599999999999987</v>
      </c>
      <c r="GS68" s="23">
        <f t="shared" si="306"/>
        <v>0.17600000000000016</v>
      </c>
      <c r="GT68" s="23">
        <f t="shared" si="307"/>
        <v>8.0999999999999961E-2</v>
      </c>
      <c r="GU68" s="23">
        <f t="shared" si="308"/>
        <v>0.12800000000000011</v>
      </c>
      <c r="GV68" s="23">
        <f t="shared" si="309"/>
        <v>-6.899999999999995E-2</v>
      </c>
      <c r="GW68" s="23">
        <f t="shared" si="310"/>
        <v>-4.9999999999999822E-2</v>
      </c>
      <c r="GX68" s="23">
        <f t="shared" si="311"/>
        <v>0.10499999999999998</v>
      </c>
      <c r="GY68" s="23">
        <f t="shared" si="312"/>
        <v>0.18400000000000016</v>
      </c>
      <c r="GZ68" s="23">
        <f t="shared" si="313"/>
        <v>0.18599999999999994</v>
      </c>
      <c r="HA68" s="23">
        <f t="shared" si="314"/>
        <v>0.23099999999999987</v>
      </c>
      <c r="HB68" s="23">
        <f t="shared" si="315"/>
        <v>0.26000000000000023</v>
      </c>
      <c r="HC68" s="23">
        <f t="shared" si="316"/>
        <v>7.3999999999999844E-2</v>
      </c>
      <c r="HD68" s="23">
        <f t="shared" si="317"/>
        <v>6.999999999999984E-2</v>
      </c>
      <c r="HE68" s="23">
        <f t="shared" si="318"/>
        <v>-3.2000000000000028E-2</v>
      </c>
      <c r="HF68" s="23">
        <f t="shared" si="319"/>
        <v>-0.21200000000000019</v>
      </c>
      <c r="HG68" s="23">
        <f t="shared" si="320"/>
        <v>-4.0000000000000036E-2</v>
      </c>
      <c r="HH68" s="23">
        <f t="shared" si="125"/>
        <v>-0.78272500000000012</v>
      </c>
      <c r="HI68" s="23">
        <f t="shared" si="126"/>
        <v>-0.42383499999999996</v>
      </c>
      <c r="HJ68" s="23">
        <f t="shared" si="127"/>
        <v>9.0867000000000253E-2</v>
      </c>
      <c r="HK68" s="23">
        <f t="shared" si="128"/>
        <v>-0.36730200000000002</v>
      </c>
      <c r="HL68" s="23">
        <f t="shared" si="129"/>
        <v>-0.31547100000000006</v>
      </c>
      <c r="HM68" s="23">
        <f t="shared" si="130"/>
        <v>-4.3302000000000174E-2</v>
      </c>
      <c r="HO68" s="23">
        <f t="shared" si="321"/>
        <v>0.53100000000000014</v>
      </c>
      <c r="HP68" s="23">
        <f t="shared" si="322"/>
        <v>0.10599999999999987</v>
      </c>
      <c r="HQ68" s="23">
        <f t="shared" si="323"/>
        <v>0.47100000000000009</v>
      </c>
      <c r="HR68" s="23" t="str">
        <f t="shared" si="324"/>
        <v/>
      </c>
      <c r="HS68" s="23">
        <f t="shared" si="325"/>
        <v>9.3999999999999861E-2</v>
      </c>
      <c r="HT68" s="23" t="str">
        <f t="shared" si="326"/>
        <v/>
      </c>
      <c r="HU68" s="23" t="str">
        <f t="shared" si="327"/>
        <v/>
      </c>
      <c r="HV68" s="23" t="str">
        <f t="shared" si="328"/>
        <v/>
      </c>
      <c r="HW68" s="23" t="str">
        <f t="shared" si="329"/>
        <v/>
      </c>
      <c r="HX68" s="23" t="str">
        <f t="shared" si="330"/>
        <v/>
      </c>
      <c r="HY68" s="23">
        <f t="shared" si="331"/>
        <v>0.22900000000000009</v>
      </c>
      <c r="HZ68" s="23">
        <f t="shared" si="332"/>
        <v>0.27800000000000002</v>
      </c>
      <c r="IA68" s="23">
        <f t="shared" si="333"/>
        <v>0.2240000000000002</v>
      </c>
      <c r="IB68" s="23">
        <f t="shared" si="334"/>
        <v>3.0000000000000249E-2</v>
      </c>
      <c r="IC68" s="23">
        <f t="shared" si="335"/>
        <v>3.7999999999999812E-2</v>
      </c>
      <c r="ID68" s="23">
        <f t="shared" si="336"/>
        <v>0.16100000000000003</v>
      </c>
      <c r="IE68" s="23">
        <f t="shared" si="337"/>
        <v>6.150000000000011E-2</v>
      </c>
      <c r="IF68" s="23">
        <f t="shared" si="338"/>
        <v>0.48499999999999988</v>
      </c>
      <c r="IG68" s="23">
        <f t="shared" si="339"/>
        <v>0.41699999999999982</v>
      </c>
      <c r="IH68" s="23">
        <f t="shared" si="340"/>
        <v>0.379</v>
      </c>
      <c r="II68" s="23">
        <f t="shared" si="341"/>
        <v>0.379</v>
      </c>
      <c r="IJ68" s="23">
        <f t="shared" si="342"/>
        <v>1.0499999999999998</v>
      </c>
      <c r="IK68" s="23">
        <f t="shared" si="343"/>
        <v>0.30600000000000005</v>
      </c>
      <c r="IL68" s="23">
        <f t="shared" si="344"/>
        <v>0.29300000000000015</v>
      </c>
      <c r="IM68" s="23">
        <f t="shared" si="345"/>
        <v>0.125</v>
      </c>
      <c r="IN68" s="23">
        <f t="shared" si="346"/>
        <v>6.999999999999984E-2</v>
      </c>
      <c r="IO68" s="23">
        <f t="shared" si="347"/>
        <v>0.13300000000000001</v>
      </c>
      <c r="IP68" s="23">
        <f t="shared" si="348"/>
        <v>2.8000000000000025E-2</v>
      </c>
      <c r="IQ68" s="23">
        <f t="shared" si="349"/>
        <v>4.4999999999999929E-2</v>
      </c>
      <c r="IR68" s="23">
        <f t="shared" si="350"/>
        <v>6.7000000000000171E-2</v>
      </c>
      <c r="IS68" s="23">
        <f t="shared" si="351"/>
        <v>0.12699999999999978</v>
      </c>
      <c r="IT68" s="23">
        <f t="shared" si="352"/>
        <v>0.1339999999999999</v>
      </c>
      <c r="IU68" s="23">
        <f t="shared" si="353"/>
        <v>0.21700000000000008</v>
      </c>
      <c r="IV68" s="23">
        <f t="shared" si="354"/>
        <v>0.31800000000000006</v>
      </c>
      <c r="IW68" s="23">
        <f t="shared" si="355"/>
        <v>0.31400000000000006</v>
      </c>
      <c r="IX68" s="23" t="str">
        <f t="shared" si="356"/>
        <v/>
      </c>
      <c r="IY68" s="23">
        <f t="shared" si="357"/>
        <v>0.16400000000000015</v>
      </c>
      <c r="IZ68" s="23">
        <f t="shared" si="358"/>
        <v>1.6000000000000014E-2</v>
      </c>
      <c r="JA68" s="23">
        <f t="shared" si="359"/>
        <v>0.11299999999999999</v>
      </c>
      <c r="JB68" s="23">
        <f t="shared" si="360"/>
        <v>9.2000000000000082E-2</v>
      </c>
      <c r="JC68" s="23">
        <f t="shared" si="361"/>
        <v>0.2370000000000001</v>
      </c>
      <c r="JD68" s="23">
        <f t="shared" si="362"/>
        <v>3.6000000000000032E-2</v>
      </c>
      <c r="JE68" s="23" t="str">
        <f t="shared" si="363"/>
        <v/>
      </c>
      <c r="JF68" s="23" t="str">
        <f t="shared" si="364"/>
        <v/>
      </c>
      <c r="JG68" s="23" t="str">
        <f t="shared" si="365"/>
        <v/>
      </c>
      <c r="JH68" s="23" t="str">
        <f t="shared" si="366"/>
        <v/>
      </c>
      <c r="JI68" s="23" t="str">
        <f t="shared" si="367"/>
        <v/>
      </c>
      <c r="JJ68" s="23" t="str">
        <f t="shared" si="368"/>
        <v/>
      </c>
      <c r="JK68" s="23" t="str">
        <f t="shared" si="369"/>
        <v/>
      </c>
      <c r="JL68" s="23" t="str">
        <f t="shared" si="370"/>
        <v/>
      </c>
      <c r="JM68" s="23" t="str">
        <f t="shared" si="371"/>
        <v/>
      </c>
      <c r="JN68" s="23">
        <f t="shared" si="372"/>
        <v>0.10899999999999999</v>
      </c>
      <c r="JO68" s="23">
        <f t="shared" si="373"/>
        <v>0.32399999999999984</v>
      </c>
      <c r="JP68" s="23">
        <f t="shared" si="374"/>
        <v>0.129</v>
      </c>
      <c r="JQ68" s="23">
        <f t="shared" si="185"/>
        <v>0.8658809999999999</v>
      </c>
      <c r="JR68" s="23">
        <f t="shared" si="186"/>
        <v>0.52814300000000003</v>
      </c>
      <c r="JS68" s="23">
        <f t="shared" si="187"/>
        <v>4.7769999999998092E-3</v>
      </c>
      <c r="JT68" s="23">
        <f t="shared" si="188"/>
        <v>0.48908400000000007</v>
      </c>
      <c r="JU68" s="23">
        <f t="shared" si="189"/>
        <v>0.43097200000000013</v>
      </c>
      <c r="JV68" s="23">
        <f t="shared" si="190"/>
        <v>0.12628800000000018</v>
      </c>
      <c r="JW68" s="23">
        <f t="shared" si="375"/>
        <v>0.36899999999999977</v>
      </c>
      <c r="JX68" s="23">
        <f t="shared" si="376"/>
        <v>0.32100000000000017</v>
      </c>
      <c r="JY68" s="23">
        <f t="shared" si="377"/>
        <v>0.27400000000000002</v>
      </c>
      <c r="JZ68" s="23">
        <f t="shared" si="378"/>
        <v>0.2330000000000001</v>
      </c>
      <c r="KA68" s="23">
        <f t="shared" si="379"/>
        <v>0.38600000000000012</v>
      </c>
      <c r="KB68" s="23">
        <f t="shared" si="380"/>
        <v>0.18599999999999994</v>
      </c>
      <c r="KC68" s="23">
        <f t="shared" si="381"/>
        <v>0.16900000000000004</v>
      </c>
      <c r="KD68" s="23">
        <f t="shared" si="382"/>
        <v>3.2000000000000028E-2</v>
      </c>
      <c r="KE68" s="23">
        <f t="shared" si="383"/>
        <v>4.5999999999999819E-2</v>
      </c>
      <c r="KF68" s="23">
        <f t="shared" si="384"/>
        <v>2.4999999999999911E-2</v>
      </c>
      <c r="KG68" s="23">
        <f t="shared" si="385"/>
        <v>0.12300000000000022</v>
      </c>
      <c r="KH68" s="23">
        <f t="shared" si="386"/>
        <v>0.14000000000000012</v>
      </c>
      <c r="KI68" s="23">
        <f t="shared" si="387"/>
        <v>0.16800000000000015</v>
      </c>
      <c r="KJ68" s="23">
        <f t="shared" si="388"/>
        <v>1.399999999999979E-2</v>
      </c>
      <c r="KK68" s="23">
        <f t="shared" si="389"/>
        <v>2.1999999999999797E-2</v>
      </c>
      <c r="KL68" s="23">
        <f t="shared" si="390"/>
        <v>3.5000000000000142E-2</v>
      </c>
      <c r="KM68" s="23">
        <f t="shared" si="391"/>
        <v>0.23899999999999988</v>
      </c>
      <c r="KN68" s="23">
        <f t="shared" si="392"/>
        <v>0.18000000000000016</v>
      </c>
      <c r="KO68" s="23">
        <f t="shared" si="393"/>
        <v>4.4000000000000039E-2</v>
      </c>
      <c r="KP68" s="23">
        <f t="shared" si="394"/>
        <v>5.9999999999997833E-3</v>
      </c>
      <c r="KQ68" s="23">
        <f t="shared" si="211"/>
        <v>0.14800000000000013</v>
      </c>
      <c r="KR68" s="23">
        <f t="shared" si="212"/>
        <v>0.10599999999999987</v>
      </c>
      <c r="KS68" s="23">
        <f t="shared" si="213"/>
        <v>0.17600000000000016</v>
      </c>
      <c r="KT68" s="23">
        <f t="shared" si="214"/>
        <v>8.0999999999999961E-2</v>
      </c>
      <c r="KU68" s="23">
        <f t="shared" si="215"/>
        <v>0.12800000000000011</v>
      </c>
      <c r="KV68" s="23">
        <f t="shared" si="216"/>
        <v>6.899999999999995E-2</v>
      </c>
      <c r="KW68" s="23">
        <f t="shared" si="395"/>
        <v>4.9999999999999822E-2</v>
      </c>
      <c r="KX68" s="23">
        <f t="shared" si="218"/>
        <v>0.10499999999999998</v>
      </c>
      <c r="KY68" s="23">
        <f t="shared" si="219"/>
        <v>0.18400000000000016</v>
      </c>
      <c r="KZ68" s="23">
        <f t="shared" si="220"/>
        <v>0.18599999999999994</v>
      </c>
      <c r="LA68" s="23">
        <f t="shared" si="221"/>
        <v>0.23099999999999987</v>
      </c>
      <c r="LB68" s="23">
        <f t="shared" si="222"/>
        <v>0.26000000000000023</v>
      </c>
      <c r="LC68" s="23">
        <f t="shared" si="223"/>
        <v>7.3999999999999844E-2</v>
      </c>
      <c r="LD68" s="23">
        <f t="shared" si="396"/>
        <v>6.999999999999984E-2</v>
      </c>
      <c r="LE68" s="23">
        <f t="shared" si="225"/>
        <v>3.2000000000000028E-2</v>
      </c>
      <c r="LF68" s="23">
        <f t="shared" si="397"/>
        <v>0.21200000000000019</v>
      </c>
      <c r="LG68" s="23">
        <f t="shared" si="227"/>
        <v>4.0000000000000036E-2</v>
      </c>
      <c r="LH68" s="23">
        <f t="shared" si="228"/>
        <v>0.78272500000000012</v>
      </c>
      <c r="LI68" s="23">
        <f t="shared" si="229"/>
        <v>0.42383499999999996</v>
      </c>
      <c r="LJ68" s="23">
        <f t="shared" si="230"/>
        <v>9.0867000000000253E-2</v>
      </c>
      <c r="LK68" s="23">
        <f t="shared" si="231"/>
        <v>0.36730200000000002</v>
      </c>
      <c r="LL68" s="23">
        <f t="shared" si="232"/>
        <v>0.31547100000000006</v>
      </c>
      <c r="LM68" s="23">
        <f t="shared" si="232"/>
        <v>4.3302000000000174E-2</v>
      </c>
    </row>
    <row r="69" spans="1:325">
      <c r="A69" s="1">
        <f t="shared" si="237"/>
        <v>67</v>
      </c>
      <c r="B69" s="2" t="s">
        <v>412</v>
      </c>
      <c r="C69" s="4">
        <v>11</v>
      </c>
      <c r="D69" s="4">
        <f t="shared" si="445"/>
        <v>1016</v>
      </c>
      <c r="E69" s="4" t="s">
        <v>251</v>
      </c>
      <c r="F69" s="4">
        <v>1</v>
      </c>
      <c r="G69" s="4" t="s">
        <v>13</v>
      </c>
      <c r="H69" s="4" t="s">
        <v>19</v>
      </c>
      <c r="I69" s="4"/>
      <c r="J69" s="5">
        <v>86.3</v>
      </c>
      <c r="K69" s="67">
        <v>0.1</v>
      </c>
      <c r="L69" s="103">
        <v>4.3070000000000004</v>
      </c>
      <c r="M69" s="7" t="s">
        <v>180</v>
      </c>
      <c r="N69" s="3" t="s">
        <v>227</v>
      </c>
      <c r="O69" s="23">
        <v>4.7830000000000004</v>
      </c>
      <c r="P69" s="23">
        <v>4.3330000000000002</v>
      </c>
      <c r="Q69" s="23">
        <v>4.8179999999999996</v>
      </c>
      <c r="R69" s="57"/>
      <c r="S69" s="6">
        <v>4.53</v>
      </c>
      <c r="T69" s="6">
        <v>4.4020000000000001</v>
      </c>
      <c r="U69" s="6">
        <v>4.4009999999999998</v>
      </c>
      <c r="V69" s="6">
        <v>4.3730000000000002</v>
      </c>
      <c r="W69" s="57"/>
      <c r="X69" s="57"/>
      <c r="Y69" s="23">
        <v>4.391</v>
      </c>
      <c r="Z69" s="23">
        <v>4.41</v>
      </c>
      <c r="AA69" s="23">
        <v>4.4059999999999997</v>
      </c>
      <c r="AB69" s="23">
        <v>4.1550000000000002</v>
      </c>
      <c r="AC69" s="23">
        <v>4.274</v>
      </c>
      <c r="AD69" s="1">
        <v>4.2910000000000004</v>
      </c>
      <c r="AE69" s="6">
        <f t="shared" ref="AE69:AE71" si="446">AVERAGE(AC69:AD69)</f>
        <v>4.2825000000000006</v>
      </c>
      <c r="AF69" s="107">
        <v>4.0979999999999999</v>
      </c>
      <c r="AG69" s="107">
        <v>4.109</v>
      </c>
      <c r="AH69" s="107">
        <v>4.17</v>
      </c>
      <c r="AI69" s="107">
        <v>4.2720000000000002</v>
      </c>
      <c r="AJ69" s="107">
        <v>4.3810000000000002</v>
      </c>
      <c r="AK69" s="107">
        <v>4.2</v>
      </c>
      <c r="AL69" s="107">
        <v>4.2130000000000001</v>
      </c>
      <c r="AM69" s="107">
        <v>4.4909999999999997</v>
      </c>
      <c r="AN69" s="107">
        <v>4.4859999999999998</v>
      </c>
      <c r="AO69" s="107">
        <v>4.3600000000000003</v>
      </c>
      <c r="AP69" s="107">
        <v>4.4950000000000001</v>
      </c>
      <c r="AQ69" s="107">
        <v>4.508</v>
      </c>
      <c r="AR69" s="107">
        <v>4.53</v>
      </c>
      <c r="AS69" s="107">
        <v>4.431</v>
      </c>
      <c r="AT69" s="107">
        <v>4.4240000000000004</v>
      </c>
      <c r="AU69" s="107">
        <v>4.4630000000000001</v>
      </c>
      <c r="AV69" s="107">
        <v>4.1639999999999997</v>
      </c>
      <c r="AW69" s="107">
        <v>4.2949999999999999</v>
      </c>
      <c r="AX69" s="107">
        <v>4.6550000000000002</v>
      </c>
      <c r="AY69" s="107">
        <v>4.4710000000000001</v>
      </c>
      <c r="AZ69" s="107">
        <v>4.53</v>
      </c>
      <c r="BA69" s="107">
        <v>4.5919999999999996</v>
      </c>
      <c r="BB69" s="107">
        <v>4.6580000000000004</v>
      </c>
      <c r="BC69" s="107">
        <v>4.6630000000000003</v>
      </c>
      <c r="BD69" s="107">
        <v>4.601</v>
      </c>
      <c r="BE69" s="107">
        <v>4.2460000000000004</v>
      </c>
      <c r="BF69" s="107">
        <v>4.4180000000000001</v>
      </c>
      <c r="BG69" s="107">
        <v>4.4829999999999997</v>
      </c>
      <c r="BH69" s="107">
        <v>4.5650000000000004</v>
      </c>
      <c r="BI69" s="107">
        <v>4.718</v>
      </c>
      <c r="BJ69" s="107">
        <v>4.6470000000000002</v>
      </c>
      <c r="BK69" s="107">
        <v>4.1289999999999996</v>
      </c>
      <c r="BL69" s="107">
        <v>4.3410000000000002</v>
      </c>
      <c r="BM69" s="107">
        <v>4.3</v>
      </c>
      <c r="BN69" s="107">
        <v>4.3860000000000001</v>
      </c>
      <c r="BO69" s="107">
        <v>4.2560000000000002</v>
      </c>
      <c r="BP69" s="107">
        <v>4.37</v>
      </c>
      <c r="BQ69" s="91">
        <v>3.845612</v>
      </c>
      <c r="BR69" s="91">
        <v>4.1638219999999997</v>
      </c>
      <c r="BS69" s="91">
        <v>4.7784979999999999</v>
      </c>
      <c r="BT69" s="91">
        <v>4.1957339999999999</v>
      </c>
      <c r="BU69" s="91">
        <v>4.2620089999999999</v>
      </c>
      <c r="BV69" s="91">
        <v>4.6987269999999999</v>
      </c>
      <c r="BW69" s="109">
        <v>4.2320000000000002</v>
      </c>
      <c r="BX69" s="109">
        <v>4.2450000000000001</v>
      </c>
      <c r="BY69" s="109">
        <v>4.3099999999999996</v>
      </c>
      <c r="BZ69" s="109">
        <v>4.42</v>
      </c>
      <c r="CA69" s="109">
        <v>4.5449999999999999</v>
      </c>
      <c r="CB69" s="109">
        <v>4.3470000000000004</v>
      </c>
      <c r="CC69" s="109">
        <v>4.3570000000000002</v>
      </c>
      <c r="CD69" s="109">
        <v>4.66</v>
      </c>
      <c r="CE69" s="109">
        <v>4.66</v>
      </c>
      <c r="CF69" s="109">
        <v>4.5330000000000004</v>
      </c>
      <c r="CG69" s="109">
        <v>4.6760000000000002</v>
      </c>
      <c r="CH69" s="109">
        <v>4.6890000000000001</v>
      </c>
      <c r="CI69" s="109">
        <v>4.7060000000000004</v>
      </c>
      <c r="CJ69" s="109">
        <v>4.5919999999999996</v>
      </c>
      <c r="CK69" s="109">
        <v>4.5869999999999997</v>
      </c>
      <c r="CL69" s="109">
        <v>4.6379999999999999</v>
      </c>
      <c r="CM69" s="109">
        <v>4.3129999999999997</v>
      </c>
      <c r="CN69" s="109">
        <v>4.45</v>
      </c>
      <c r="CO69" s="109">
        <v>4.8780000000000001</v>
      </c>
      <c r="CP69" s="109">
        <v>4.6459999999999999</v>
      </c>
      <c r="CQ69" s="109">
        <v>4.7190000000000003</v>
      </c>
      <c r="CR69" s="109">
        <v>4.7839999999999998</v>
      </c>
      <c r="CS69" s="109">
        <v>4.8650000000000002</v>
      </c>
      <c r="CT69" s="109">
        <v>4.87</v>
      </c>
      <c r="CU69" s="109">
        <v>4.8049999999999997</v>
      </c>
      <c r="CV69" s="109">
        <v>4.3550000000000004</v>
      </c>
      <c r="CW69" s="109">
        <v>4.5650000000000004</v>
      </c>
      <c r="CX69" s="109">
        <v>4.6260000000000003</v>
      </c>
      <c r="CY69" s="109">
        <v>4.7439999999999998</v>
      </c>
      <c r="CZ69" s="109">
        <v>4.9240000000000004</v>
      </c>
      <c r="DA69" s="109">
        <v>4.8319999999999999</v>
      </c>
      <c r="DB69" s="109">
        <v>4.1900000000000004</v>
      </c>
      <c r="DC69" s="109">
        <v>4.4939999999999998</v>
      </c>
      <c r="DD69" s="109">
        <v>4.4530000000000003</v>
      </c>
      <c r="DE69" s="109">
        <v>4.5419999999999998</v>
      </c>
      <c r="DF69" s="109">
        <v>4.4009999999999998</v>
      </c>
      <c r="DG69" s="109">
        <v>4.5259999999999998</v>
      </c>
      <c r="DH69" s="119">
        <v>4.0195869999999996</v>
      </c>
      <c r="DI69" s="119">
        <v>4.339925</v>
      </c>
      <c r="DJ69" s="119">
        <v>4.9730420000000004</v>
      </c>
      <c r="DK69" s="119">
        <v>4.3752310000000003</v>
      </c>
      <c r="DL69" s="119">
        <v>4.4396529999999998</v>
      </c>
      <c r="DM69" s="119">
        <v>4.8939570000000003</v>
      </c>
      <c r="DO69" s="23">
        <f t="shared" si="239"/>
        <v>0.47599999999999998</v>
      </c>
      <c r="DP69" s="23">
        <f t="shared" si="240"/>
        <v>2.5999999999999801E-2</v>
      </c>
      <c r="DQ69" s="23">
        <f t="shared" si="241"/>
        <v>0.51099999999999923</v>
      </c>
      <c r="DR69" s="23" t="str">
        <f t="shared" si="242"/>
        <v/>
      </c>
      <c r="DS69" s="23">
        <f t="shared" si="243"/>
        <v>0.22299999999999986</v>
      </c>
      <c r="DT69" s="23">
        <f t="shared" si="244"/>
        <v>9.4999999999999751E-2</v>
      </c>
      <c r="DU69" s="23">
        <f t="shared" si="245"/>
        <v>9.3999999999999417E-2</v>
      </c>
      <c r="DV69" s="23">
        <f t="shared" si="246"/>
        <v>6.5999999999999837E-2</v>
      </c>
      <c r="DW69" s="23" t="str">
        <f t="shared" si="247"/>
        <v/>
      </c>
      <c r="DX69" s="23" t="str">
        <f t="shared" si="248"/>
        <v/>
      </c>
      <c r="DY69" s="23">
        <f t="shared" si="249"/>
        <v>8.3999999999999631E-2</v>
      </c>
      <c r="DZ69" s="23">
        <f t="shared" si="250"/>
        <v>0.10299999999999976</v>
      </c>
      <c r="EA69" s="23">
        <f t="shared" si="251"/>
        <v>9.8999999999999311E-2</v>
      </c>
      <c r="EB69" s="23">
        <f t="shared" si="252"/>
        <v>-0.15200000000000014</v>
      </c>
      <c r="EC69" s="23">
        <f t="shared" si="253"/>
        <v>-3.3000000000000362E-2</v>
      </c>
      <c r="ED69" s="23">
        <f t="shared" si="254"/>
        <v>-1.6000000000000014E-2</v>
      </c>
      <c r="EE69" s="23">
        <f t="shared" si="255"/>
        <v>-2.4499999999999744E-2</v>
      </c>
      <c r="EF69" s="23">
        <f t="shared" si="256"/>
        <v>-0.20900000000000052</v>
      </c>
      <c r="EG69" s="23">
        <f t="shared" si="257"/>
        <v>-0.1980000000000004</v>
      </c>
      <c r="EH69" s="23">
        <f t="shared" si="258"/>
        <v>-0.13700000000000045</v>
      </c>
      <c r="EI69" s="23">
        <f t="shared" si="259"/>
        <v>-3.5000000000000142E-2</v>
      </c>
      <c r="EJ69" s="23">
        <f t="shared" si="260"/>
        <v>7.3999999999999844E-2</v>
      </c>
      <c r="EK69" s="23">
        <f t="shared" si="261"/>
        <v>-0.10700000000000021</v>
      </c>
      <c r="EL69" s="23">
        <f t="shared" si="262"/>
        <v>-9.4000000000000306E-2</v>
      </c>
      <c r="EM69" s="23">
        <f t="shared" si="263"/>
        <v>0.18399999999999928</v>
      </c>
      <c r="EN69" s="23">
        <f t="shared" si="264"/>
        <v>0.17899999999999938</v>
      </c>
      <c r="EO69" s="23">
        <f t="shared" si="265"/>
        <v>5.2999999999999936E-2</v>
      </c>
      <c r="EP69" s="23">
        <f t="shared" si="266"/>
        <v>0.18799999999999972</v>
      </c>
      <c r="EQ69" s="23">
        <f t="shared" si="267"/>
        <v>0.20099999999999962</v>
      </c>
      <c r="ER69" s="23">
        <f t="shared" si="268"/>
        <v>0.22299999999999986</v>
      </c>
      <c r="ES69" s="23">
        <f t="shared" si="58"/>
        <v>0.12399999999999967</v>
      </c>
      <c r="ET69" s="23">
        <f t="shared" si="59"/>
        <v>0.11699999999999999</v>
      </c>
      <c r="EU69" s="23">
        <f t="shared" si="60"/>
        <v>0.15599999999999969</v>
      </c>
      <c r="EV69" s="23">
        <f t="shared" si="61"/>
        <v>-0.14300000000000068</v>
      </c>
      <c r="EW69" s="23">
        <f t="shared" si="62"/>
        <v>-1.2000000000000455E-2</v>
      </c>
      <c r="EX69" s="23">
        <f t="shared" si="63"/>
        <v>0.34799999999999986</v>
      </c>
      <c r="EY69" s="23">
        <f t="shared" si="64"/>
        <v>0.1639999999999997</v>
      </c>
      <c r="EZ69" s="23">
        <f t="shared" si="65"/>
        <v>0.22299999999999986</v>
      </c>
      <c r="FA69" s="23">
        <f t="shared" si="269"/>
        <v>0.28499999999999925</v>
      </c>
      <c r="FB69" s="23">
        <f t="shared" si="270"/>
        <v>0.35099999999999998</v>
      </c>
      <c r="FC69" s="23">
        <f t="shared" si="271"/>
        <v>0.35599999999999987</v>
      </c>
      <c r="FD69" s="23">
        <f t="shared" si="272"/>
        <v>0.29399999999999959</v>
      </c>
      <c r="FE69" s="23">
        <f t="shared" si="273"/>
        <v>-6.0999999999999943E-2</v>
      </c>
      <c r="FF69" s="23">
        <f t="shared" si="274"/>
        <v>0.11099999999999977</v>
      </c>
      <c r="FG69" s="23">
        <f t="shared" si="275"/>
        <v>0.17599999999999927</v>
      </c>
      <c r="FH69" s="23">
        <f t="shared" si="276"/>
        <v>0.25800000000000001</v>
      </c>
      <c r="FI69" s="23">
        <f t="shared" si="277"/>
        <v>0.41099999999999959</v>
      </c>
      <c r="FJ69" s="23">
        <f t="shared" si="278"/>
        <v>0.33999999999999986</v>
      </c>
      <c r="FK69" s="23">
        <f t="shared" si="279"/>
        <v>-0.17800000000000082</v>
      </c>
      <c r="FL69" s="23">
        <f t="shared" si="280"/>
        <v>3.3999999999999808E-2</v>
      </c>
      <c r="FM69" s="23">
        <f t="shared" si="281"/>
        <v>-7.0000000000005613E-3</v>
      </c>
      <c r="FN69" s="23">
        <f t="shared" si="282"/>
        <v>7.8999999999999737E-2</v>
      </c>
      <c r="FO69" s="23">
        <f t="shared" si="283"/>
        <v>-5.1000000000000156E-2</v>
      </c>
      <c r="FP69" s="23">
        <f t="shared" si="284"/>
        <v>6.2999999999999723E-2</v>
      </c>
      <c r="FQ69" s="23">
        <f t="shared" si="82"/>
        <v>-0.46138800000000035</v>
      </c>
      <c r="FR69" s="23">
        <f t="shared" si="83"/>
        <v>-0.14317800000000069</v>
      </c>
      <c r="FS69" s="23">
        <f t="shared" si="84"/>
        <v>0.47149799999999953</v>
      </c>
      <c r="FT69" s="23">
        <f t="shared" si="85"/>
        <v>-0.11126600000000053</v>
      </c>
      <c r="FU69" s="23">
        <f t="shared" si="86"/>
        <v>-4.4991000000000447E-2</v>
      </c>
      <c r="FV69" s="23">
        <f t="shared" si="87"/>
        <v>0.39172699999999949</v>
      </c>
      <c r="FW69" s="23">
        <f t="shared" si="88"/>
        <v>-7.5000000000000178E-2</v>
      </c>
      <c r="FX69" s="23">
        <f t="shared" si="285"/>
        <v>-6.2000000000000277E-2</v>
      </c>
      <c r="FY69" s="23">
        <f t="shared" si="286"/>
        <v>2.9999999999992255E-3</v>
      </c>
      <c r="FZ69" s="23">
        <f t="shared" si="287"/>
        <v>0.11299999999999955</v>
      </c>
      <c r="GA69" s="23">
        <f t="shared" si="288"/>
        <v>0.23799999999999955</v>
      </c>
      <c r="GB69" s="23">
        <f t="shared" si="289"/>
        <v>4.0000000000000036E-2</v>
      </c>
      <c r="GC69" s="23">
        <f t="shared" si="290"/>
        <v>4.9999999999999822E-2</v>
      </c>
      <c r="GD69" s="23">
        <f t="shared" si="291"/>
        <v>0.35299999999999976</v>
      </c>
      <c r="GE69" s="23">
        <f t="shared" si="292"/>
        <v>0.35299999999999976</v>
      </c>
      <c r="GF69" s="23">
        <f t="shared" si="293"/>
        <v>0.22599999999999998</v>
      </c>
      <c r="GG69" s="23">
        <f t="shared" si="294"/>
        <v>0.36899999999999977</v>
      </c>
      <c r="GH69" s="23">
        <f t="shared" si="295"/>
        <v>0.38199999999999967</v>
      </c>
      <c r="GI69" s="23">
        <f t="shared" si="296"/>
        <v>0.39900000000000002</v>
      </c>
      <c r="GJ69" s="23">
        <f t="shared" si="297"/>
        <v>0.28499999999999925</v>
      </c>
      <c r="GK69" s="23">
        <f t="shared" si="298"/>
        <v>0.27999999999999936</v>
      </c>
      <c r="GL69" s="23">
        <f t="shared" si="299"/>
        <v>0.33099999999999952</v>
      </c>
      <c r="GM69" s="23">
        <f t="shared" si="300"/>
        <v>5.9999999999993392E-3</v>
      </c>
      <c r="GN69" s="23">
        <f t="shared" si="301"/>
        <v>0.14299999999999979</v>
      </c>
      <c r="GO69" s="23">
        <f t="shared" si="302"/>
        <v>0.57099999999999973</v>
      </c>
      <c r="GP69" s="23">
        <f t="shared" si="303"/>
        <v>0.33899999999999952</v>
      </c>
      <c r="GQ69" s="23">
        <f t="shared" si="304"/>
        <v>0.41199999999999992</v>
      </c>
      <c r="GR69" s="23">
        <f t="shared" si="305"/>
        <v>0.47699999999999942</v>
      </c>
      <c r="GS69" s="23">
        <f t="shared" si="306"/>
        <v>0.55799999999999983</v>
      </c>
      <c r="GT69" s="23">
        <f t="shared" si="307"/>
        <v>0.56299999999999972</v>
      </c>
      <c r="GU69" s="23">
        <f t="shared" si="308"/>
        <v>0.49799999999999933</v>
      </c>
      <c r="GV69" s="23">
        <f t="shared" si="309"/>
        <v>4.8000000000000043E-2</v>
      </c>
      <c r="GW69" s="23">
        <f t="shared" si="310"/>
        <v>0.25800000000000001</v>
      </c>
      <c r="GX69" s="23">
        <f t="shared" si="311"/>
        <v>0.31899999999999995</v>
      </c>
      <c r="GY69" s="23">
        <f t="shared" si="312"/>
        <v>0.43699999999999939</v>
      </c>
      <c r="GZ69" s="23">
        <f t="shared" si="313"/>
        <v>0.61699999999999999</v>
      </c>
      <c r="HA69" s="23">
        <f t="shared" si="314"/>
        <v>0.52499999999999947</v>
      </c>
      <c r="HB69" s="23">
        <f t="shared" si="315"/>
        <v>-0.11699999999999999</v>
      </c>
      <c r="HC69" s="23">
        <f t="shared" si="316"/>
        <v>0.18699999999999939</v>
      </c>
      <c r="HD69" s="23">
        <f t="shared" si="317"/>
        <v>0.14599999999999991</v>
      </c>
      <c r="HE69" s="23">
        <f t="shared" si="318"/>
        <v>0.23499999999999943</v>
      </c>
      <c r="HF69" s="23">
        <f t="shared" si="319"/>
        <v>9.3999999999999417E-2</v>
      </c>
      <c r="HG69" s="23">
        <f t="shared" si="320"/>
        <v>0.21899999999999942</v>
      </c>
      <c r="HH69" s="23">
        <f t="shared" si="125"/>
        <v>-0.28741300000000081</v>
      </c>
      <c r="HI69" s="23">
        <f t="shared" si="126"/>
        <v>3.2924999999999649E-2</v>
      </c>
      <c r="HJ69" s="23">
        <f t="shared" si="127"/>
        <v>0.66604200000000002</v>
      </c>
      <c r="HK69" s="23">
        <f t="shared" si="128"/>
        <v>6.8230999999999931E-2</v>
      </c>
      <c r="HL69" s="23">
        <f t="shared" si="129"/>
        <v>0.13265299999999947</v>
      </c>
      <c r="HM69" s="23">
        <f t="shared" si="130"/>
        <v>0.58695699999999995</v>
      </c>
      <c r="HO69" s="23">
        <f t="shared" si="321"/>
        <v>0.47599999999999998</v>
      </c>
      <c r="HP69" s="23">
        <f t="shared" si="322"/>
        <v>2.5999999999999801E-2</v>
      </c>
      <c r="HQ69" s="23">
        <f t="shared" si="323"/>
        <v>0.51099999999999923</v>
      </c>
      <c r="HR69" s="23" t="str">
        <f t="shared" si="324"/>
        <v/>
      </c>
      <c r="HS69" s="23">
        <f t="shared" si="325"/>
        <v>0.22299999999999986</v>
      </c>
      <c r="HT69" s="23">
        <f t="shared" si="326"/>
        <v>9.4999999999999751E-2</v>
      </c>
      <c r="HU69" s="23">
        <f t="shared" si="327"/>
        <v>9.3999999999999417E-2</v>
      </c>
      <c r="HV69" s="23">
        <f t="shared" si="328"/>
        <v>6.5999999999999837E-2</v>
      </c>
      <c r="HW69" s="23" t="str">
        <f t="shared" si="329"/>
        <v/>
      </c>
      <c r="HX69" s="23" t="str">
        <f t="shared" si="330"/>
        <v/>
      </c>
      <c r="HY69" s="23">
        <f t="shared" si="331"/>
        <v>8.3999999999999631E-2</v>
      </c>
      <c r="HZ69" s="23">
        <f t="shared" si="332"/>
        <v>0.10299999999999976</v>
      </c>
      <c r="IA69" s="23">
        <f t="shared" si="333"/>
        <v>9.8999999999999311E-2</v>
      </c>
      <c r="IB69" s="23">
        <f t="shared" si="334"/>
        <v>0.15200000000000014</v>
      </c>
      <c r="IC69" s="23">
        <f t="shared" si="335"/>
        <v>3.3000000000000362E-2</v>
      </c>
      <c r="ID69" s="23">
        <f t="shared" si="336"/>
        <v>1.6000000000000014E-2</v>
      </c>
      <c r="IE69" s="23">
        <f t="shared" si="337"/>
        <v>2.4499999999999744E-2</v>
      </c>
      <c r="IF69" s="23">
        <f t="shared" si="338"/>
        <v>0.20900000000000052</v>
      </c>
      <c r="IG69" s="23">
        <f t="shared" si="339"/>
        <v>0.1980000000000004</v>
      </c>
      <c r="IH69" s="23">
        <f t="shared" si="340"/>
        <v>0.13700000000000045</v>
      </c>
      <c r="II69" s="23">
        <f t="shared" si="341"/>
        <v>3.5000000000000142E-2</v>
      </c>
      <c r="IJ69" s="23">
        <f t="shared" si="342"/>
        <v>7.3999999999999844E-2</v>
      </c>
      <c r="IK69" s="23">
        <f t="shared" si="343"/>
        <v>0.10700000000000021</v>
      </c>
      <c r="IL69" s="23">
        <f t="shared" si="344"/>
        <v>9.4000000000000306E-2</v>
      </c>
      <c r="IM69" s="23">
        <f t="shared" si="345"/>
        <v>0.18399999999999928</v>
      </c>
      <c r="IN69" s="23">
        <f t="shared" si="346"/>
        <v>0.17899999999999938</v>
      </c>
      <c r="IO69" s="23">
        <f t="shared" si="347"/>
        <v>5.2999999999999936E-2</v>
      </c>
      <c r="IP69" s="23">
        <f t="shared" si="348"/>
        <v>0.18799999999999972</v>
      </c>
      <c r="IQ69" s="23">
        <f t="shared" si="349"/>
        <v>0.20099999999999962</v>
      </c>
      <c r="IR69" s="23">
        <f t="shared" si="350"/>
        <v>0.22299999999999986</v>
      </c>
      <c r="IS69" s="23">
        <f t="shared" si="351"/>
        <v>0.12399999999999967</v>
      </c>
      <c r="IT69" s="23">
        <f t="shared" si="352"/>
        <v>0.11699999999999999</v>
      </c>
      <c r="IU69" s="23">
        <f t="shared" si="353"/>
        <v>0.15599999999999969</v>
      </c>
      <c r="IV69" s="23">
        <f t="shared" si="354"/>
        <v>0.14300000000000068</v>
      </c>
      <c r="IW69" s="23">
        <f t="shared" si="355"/>
        <v>1.2000000000000455E-2</v>
      </c>
      <c r="IX69" s="23">
        <f t="shared" si="356"/>
        <v>0.34799999999999986</v>
      </c>
      <c r="IY69" s="23">
        <f t="shared" si="357"/>
        <v>0.1639999999999997</v>
      </c>
      <c r="IZ69" s="23">
        <f t="shared" si="358"/>
        <v>0.22299999999999986</v>
      </c>
      <c r="JA69" s="23">
        <f t="shared" si="359"/>
        <v>0.28499999999999925</v>
      </c>
      <c r="JB69" s="23">
        <f t="shared" si="360"/>
        <v>0.35099999999999998</v>
      </c>
      <c r="JC69" s="23">
        <f t="shared" si="361"/>
        <v>0.35599999999999987</v>
      </c>
      <c r="JD69" s="23">
        <f t="shared" si="362"/>
        <v>0.29399999999999959</v>
      </c>
      <c r="JE69" s="23">
        <f t="shared" si="363"/>
        <v>6.0999999999999943E-2</v>
      </c>
      <c r="JF69" s="23">
        <f t="shared" si="364"/>
        <v>0.11099999999999977</v>
      </c>
      <c r="JG69" s="23">
        <f t="shared" si="365"/>
        <v>0.17599999999999927</v>
      </c>
      <c r="JH69" s="23">
        <f t="shared" si="366"/>
        <v>0.25800000000000001</v>
      </c>
      <c r="JI69" s="23">
        <f t="shared" si="367"/>
        <v>0.41099999999999959</v>
      </c>
      <c r="JJ69" s="23">
        <f t="shared" si="368"/>
        <v>0.33999999999999986</v>
      </c>
      <c r="JK69" s="23">
        <f t="shared" si="369"/>
        <v>0.17800000000000082</v>
      </c>
      <c r="JL69" s="23">
        <f t="shared" si="370"/>
        <v>3.3999999999999808E-2</v>
      </c>
      <c r="JM69" s="23">
        <f t="shared" si="371"/>
        <v>7.0000000000005613E-3</v>
      </c>
      <c r="JN69" s="23">
        <f t="shared" si="372"/>
        <v>7.8999999999999737E-2</v>
      </c>
      <c r="JO69" s="23">
        <f t="shared" si="373"/>
        <v>5.1000000000000156E-2</v>
      </c>
      <c r="JP69" s="23">
        <f t="shared" si="374"/>
        <v>6.2999999999999723E-2</v>
      </c>
      <c r="JQ69" s="23">
        <f t="shared" si="185"/>
        <v>0.46138800000000035</v>
      </c>
      <c r="JR69" s="23">
        <f t="shared" si="186"/>
        <v>0.14317800000000069</v>
      </c>
      <c r="JS69" s="23">
        <f t="shared" si="187"/>
        <v>0.47149799999999953</v>
      </c>
      <c r="JT69" s="23">
        <f t="shared" si="188"/>
        <v>0.11126600000000053</v>
      </c>
      <c r="JU69" s="23">
        <f t="shared" si="189"/>
        <v>4.4991000000000447E-2</v>
      </c>
      <c r="JV69" s="23">
        <f t="shared" si="190"/>
        <v>0.39172699999999949</v>
      </c>
      <c r="JW69" s="23">
        <f t="shared" si="375"/>
        <v>7.5000000000000178E-2</v>
      </c>
      <c r="JX69" s="23">
        <f t="shared" si="376"/>
        <v>6.2000000000000277E-2</v>
      </c>
      <c r="JY69" s="23">
        <f t="shared" si="377"/>
        <v>2.9999999999992255E-3</v>
      </c>
      <c r="JZ69" s="23">
        <f t="shared" si="378"/>
        <v>0.11299999999999955</v>
      </c>
      <c r="KA69" s="23">
        <f t="shared" si="379"/>
        <v>0.23799999999999955</v>
      </c>
      <c r="KB69" s="23">
        <f t="shared" si="380"/>
        <v>4.0000000000000036E-2</v>
      </c>
      <c r="KC69" s="23">
        <f t="shared" si="381"/>
        <v>4.9999999999999822E-2</v>
      </c>
      <c r="KD69" s="23">
        <f t="shared" si="382"/>
        <v>0.35299999999999976</v>
      </c>
      <c r="KE69" s="23">
        <f t="shared" si="383"/>
        <v>0.35299999999999976</v>
      </c>
      <c r="KF69" s="23">
        <f t="shared" si="384"/>
        <v>0.22599999999999998</v>
      </c>
      <c r="KG69" s="23">
        <f t="shared" si="385"/>
        <v>0.36899999999999977</v>
      </c>
      <c r="KH69" s="23">
        <f t="shared" si="386"/>
        <v>0.38199999999999967</v>
      </c>
      <c r="KI69" s="23">
        <f t="shared" si="387"/>
        <v>0.39900000000000002</v>
      </c>
      <c r="KJ69" s="23">
        <f t="shared" si="388"/>
        <v>0.28499999999999925</v>
      </c>
      <c r="KK69" s="23">
        <f t="shared" si="389"/>
        <v>0.27999999999999936</v>
      </c>
      <c r="KL69" s="23">
        <f t="shared" si="390"/>
        <v>0.33099999999999952</v>
      </c>
      <c r="KM69" s="23">
        <f t="shared" si="391"/>
        <v>5.9999999999993392E-3</v>
      </c>
      <c r="KN69" s="23">
        <f t="shared" si="392"/>
        <v>0.14299999999999979</v>
      </c>
      <c r="KO69" s="23">
        <f t="shared" si="393"/>
        <v>0.57099999999999973</v>
      </c>
      <c r="KP69" s="23">
        <f t="shared" si="394"/>
        <v>0.33899999999999952</v>
      </c>
      <c r="KQ69" s="23">
        <f t="shared" si="211"/>
        <v>0.41199999999999992</v>
      </c>
      <c r="KR69" s="23">
        <f t="shared" si="212"/>
        <v>0.47699999999999942</v>
      </c>
      <c r="KS69" s="23">
        <f t="shared" si="213"/>
        <v>0.55799999999999983</v>
      </c>
      <c r="KT69" s="23">
        <f t="shared" si="214"/>
        <v>0.56299999999999972</v>
      </c>
      <c r="KU69" s="23">
        <f t="shared" si="215"/>
        <v>0.49799999999999933</v>
      </c>
      <c r="KV69" s="23">
        <f t="shared" si="216"/>
        <v>4.8000000000000043E-2</v>
      </c>
      <c r="KW69" s="23">
        <f t="shared" si="395"/>
        <v>0.25800000000000001</v>
      </c>
      <c r="KX69" s="23">
        <f t="shared" si="218"/>
        <v>0.31899999999999995</v>
      </c>
      <c r="KY69" s="23">
        <f t="shared" si="219"/>
        <v>0.43699999999999939</v>
      </c>
      <c r="KZ69" s="23">
        <f t="shared" si="220"/>
        <v>0.61699999999999999</v>
      </c>
      <c r="LA69" s="23">
        <f t="shared" si="221"/>
        <v>0.52499999999999947</v>
      </c>
      <c r="LB69" s="23">
        <f t="shared" si="222"/>
        <v>0.11699999999999999</v>
      </c>
      <c r="LC69" s="23">
        <f t="shared" si="223"/>
        <v>0.18699999999999939</v>
      </c>
      <c r="LD69" s="23">
        <f t="shared" si="396"/>
        <v>0.14599999999999991</v>
      </c>
      <c r="LE69" s="23">
        <f t="shared" si="225"/>
        <v>0.23499999999999943</v>
      </c>
      <c r="LF69" s="23">
        <f t="shared" si="397"/>
        <v>9.3999999999999417E-2</v>
      </c>
      <c r="LG69" s="23">
        <f t="shared" si="227"/>
        <v>0.21899999999999942</v>
      </c>
      <c r="LH69" s="23">
        <f t="shared" si="228"/>
        <v>0.28741300000000081</v>
      </c>
      <c r="LI69" s="23">
        <f t="shared" si="229"/>
        <v>3.2924999999999649E-2</v>
      </c>
      <c r="LJ69" s="23">
        <f t="shared" si="230"/>
        <v>0.66604200000000002</v>
      </c>
      <c r="LK69" s="23">
        <f t="shared" si="231"/>
        <v>6.8230999999999931E-2</v>
      </c>
      <c r="LL69" s="23">
        <f t="shared" si="232"/>
        <v>0.13265299999999947</v>
      </c>
      <c r="LM69" s="23">
        <f t="shared" si="232"/>
        <v>0.58695699999999995</v>
      </c>
    </row>
    <row r="70" spans="1:325">
      <c r="A70" s="1">
        <f t="shared" si="237"/>
        <v>68</v>
      </c>
      <c r="B70" s="2"/>
      <c r="C70" s="4">
        <v>11</v>
      </c>
      <c r="D70" s="4">
        <f t="shared" si="445"/>
        <v>1016</v>
      </c>
      <c r="E70" s="4" t="s">
        <v>168</v>
      </c>
      <c r="F70" s="4">
        <v>1</v>
      </c>
      <c r="G70" s="4" t="s">
        <v>13</v>
      </c>
      <c r="H70" s="4" t="s">
        <v>14</v>
      </c>
      <c r="I70" s="4"/>
      <c r="J70" s="5">
        <v>85.3</v>
      </c>
      <c r="K70" s="67">
        <v>0</v>
      </c>
      <c r="L70" s="103">
        <v>4.7960000000000003</v>
      </c>
      <c r="M70" s="7" t="s">
        <v>180</v>
      </c>
      <c r="N70" s="3" t="s">
        <v>227</v>
      </c>
      <c r="O70" s="23">
        <v>4.9909999999999997</v>
      </c>
      <c r="P70" s="23">
        <v>4.7409999999999997</v>
      </c>
      <c r="Q70" s="23">
        <v>5.2210000000000001</v>
      </c>
      <c r="R70" s="57"/>
      <c r="S70" s="6">
        <v>5.133</v>
      </c>
      <c r="T70" s="6">
        <v>4.9550000000000001</v>
      </c>
      <c r="U70" s="6">
        <v>4.9470000000000001</v>
      </c>
      <c r="V70" s="6">
        <v>4.9059999999999997</v>
      </c>
      <c r="W70" s="57"/>
      <c r="X70" s="57"/>
      <c r="Y70" s="23">
        <v>5.0140000000000002</v>
      </c>
      <c r="Z70" s="23">
        <v>5.2110000000000003</v>
      </c>
      <c r="AA70" s="23">
        <v>5.0709999999999997</v>
      </c>
      <c r="AB70" s="23">
        <v>4.7539999999999996</v>
      </c>
      <c r="AC70" s="23">
        <v>4.5419999999999998</v>
      </c>
      <c r="AD70" s="1">
        <v>5.1440000000000001</v>
      </c>
      <c r="AE70" s="6">
        <f t="shared" si="446"/>
        <v>4.843</v>
      </c>
      <c r="AF70" s="107">
        <v>4.2220000000000004</v>
      </c>
      <c r="AG70" s="107">
        <v>4.2850000000000001</v>
      </c>
      <c r="AH70" s="107">
        <v>4.4400000000000004</v>
      </c>
      <c r="AI70" s="107">
        <v>4.5640000000000001</v>
      </c>
      <c r="AJ70" s="107">
        <v>4.72</v>
      </c>
      <c r="AK70" s="107">
        <v>4.5759999999999996</v>
      </c>
      <c r="AL70" s="107">
        <v>4.5869999999999997</v>
      </c>
      <c r="AM70" s="107">
        <v>5.0179999999999998</v>
      </c>
      <c r="AN70" s="107">
        <v>4.8620000000000001</v>
      </c>
      <c r="AO70" s="107">
        <v>4.6059999999999999</v>
      </c>
      <c r="AP70" s="107">
        <v>4.87</v>
      </c>
      <c r="AQ70" s="107">
        <v>4.875</v>
      </c>
      <c r="AR70" s="107">
        <v>5.0720000000000001</v>
      </c>
      <c r="AS70" s="107">
        <v>4.7430000000000003</v>
      </c>
      <c r="AT70" s="107">
        <v>4.7229999999999999</v>
      </c>
      <c r="AU70" s="107">
        <v>4.9370000000000003</v>
      </c>
      <c r="AV70" s="107">
        <v>4.3840000000000003</v>
      </c>
      <c r="AW70" s="107">
        <v>4.6559999999999997</v>
      </c>
      <c r="AX70" s="107">
        <v>5.4</v>
      </c>
      <c r="AY70" s="107">
        <v>4.9080000000000004</v>
      </c>
      <c r="AZ70" s="107">
        <v>5.0780000000000003</v>
      </c>
      <c r="BA70" s="107">
        <v>5.1120000000000001</v>
      </c>
      <c r="BB70" s="107">
        <v>5.2119999999999997</v>
      </c>
      <c r="BC70" s="107">
        <v>5.1479999999999997</v>
      </c>
      <c r="BD70" s="107">
        <v>4.8689999999999998</v>
      </c>
      <c r="BE70" s="107">
        <v>4.5739999999999998</v>
      </c>
      <c r="BF70" s="107">
        <v>4.8520000000000003</v>
      </c>
      <c r="BG70" s="107">
        <v>4.95</v>
      </c>
      <c r="BH70" s="107">
        <v>5.1109999999999998</v>
      </c>
      <c r="BI70" s="107">
        <v>5.3380000000000001</v>
      </c>
      <c r="BJ70" s="107">
        <v>5.2190000000000003</v>
      </c>
      <c r="BK70" s="107">
        <v>4.0449999999999999</v>
      </c>
      <c r="BL70" s="107">
        <v>4.8630000000000004</v>
      </c>
      <c r="BM70" s="107">
        <v>4.8230000000000004</v>
      </c>
      <c r="BN70" s="107">
        <v>4.766</v>
      </c>
      <c r="BO70" s="107">
        <v>4.57</v>
      </c>
      <c r="BP70" s="107">
        <v>4.8129999999999997</v>
      </c>
      <c r="BQ70" s="91">
        <v>4.0586279999999997</v>
      </c>
      <c r="BR70" s="91">
        <v>4.5315719999999997</v>
      </c>
      <c r="BS70" s="91">
        <v>5.6911199999999997</v>
      </c>
      <c r="BT70" s="91">
        <v>4.6192799999999998</v>
      </c>
      <c r="BU70" s="91">
        <v>4.6970549999999998</v>
      </c>
      <c r="BV70" s="91">
        <v>5.4666249999999996</v>
      </c>
      <c r="BW70" s="109">
        <v>4.234</v>
      </c>
      <c r="BX70" s="109">
        <v>4.2990000000000004</v>
      </c>
      <c r="BY70" s="109">
        <v>4.4560000000000004</v>
      </c>
      <c r="BZ70" s="109">
        <v>4.5839999999999996</v>
      </c>
      <c r="CA70" s="109">
        <v>4.75</v>
      </c>
      <c r="CB70" s="109">
        <v>4.5999999999999996</v>
      </c>
      <c r="CC70" s="109">
        <v>4.6109999999999998</v>
      </c>
      <c r="CD70" s="109">
        <v>5.0529999999999999</v>
      </c>
      <c r="CE70" s="109">
        <v>4.9039999999999999</v>
      </c>
      <c r="CF70" s="109">
        <v>4.6589999999999998</v>
      </c>
      <c r="CG70" s="109">
        <v>4.9340000000000002</v>
      </c>
      <c r="CH70" s="109">
        <v>4.9420000000000002</v>
      </c>
      <c r="CI70" s="109">
        <v>5.1120000000000001</v>
      </c>
      <c r="CJ70" s="109">
        <v>4.7720000000000002</v>
      </c>
      <c r="CK70" s="109">
        <v>4.7530000000000001</v>
      </c>
      <c r="CL70" s="109">
        <v>4.9630000000000001</v>
      </c>
      <c r="CM70" s="109">
        <v>4.399</v>
      </c>
      <c r="CN70" s="109">
        <v>4.6760000000000002</v>
      </c>
      <c r="CO70" s="109">
        <v>5.4409999999999998</v>
      </c>
      <c r="CP70" s="109">
        <v>4.9349999999999996</v>
      </c>
      <c r="CQ70" s="109">
        <v>5.1100000000000003</v>
      </c>
      <c r="CR70" s="109">
        <v>5.1440000000000001</v>
      </c>
      <c r="CS70" s="109">
        <v>5.2460000000000004</v>
      </c>
      <c r="CT70" s="109">
        <v>5.1829999999999998</v>
      </c>
      <c r="CU70" s="109">
        <v>4.9400000000000004</v>
      </c>
      <c r="CV70" s="109">
        <v>4.601</v>
      </c>
      <c r="CW70" s="109">
        <v>4.8890000000000002</v>
      </c>
      <c r="CX70" s="109">
        <v>5.0060000000000002</v>
      </c>
      <c r="CY70" s="109">
        <v>5.165</v>
      </c>
      <c r="CZ70" s="109">
        <v>5.4009999999999998</v>
      </c>
      <c r="DA70" s="109">
        <v>5.2919999999999998</v>
      </c>
      <c r="DB70" s="109">
        <v>4.0579999999999998</v>
      </c>
      <c r="DC70" s="109">
        <v>4.9169999999999998</v>
      </c>
      <c r="DD70" s="109">
        <v>4.8789999999999996</v>
      </c>
      <c r="DE70" s="109">
        <v>4.7889999999999997</v>
      </c>
      <c r="DF70" s="109">
        <v>4.5880000000000001</v>
      </c>
      <c r="DG70" s="109">
        <v>4.8390000000000004</v>
      </c>
      <c r="DH70" s="119">
        <v>4.0876029999999997</v>
      </c>
      <c r="DI70" s="119">
        <v>4.5606270000000002</v>
      </c>
      <c r="DJ70" s="119">
        <v>5.7158579999999999</v>
      </c>
      <c r="DK70" s="119">
        <v>4.650264</v>
      </c>
      <c r="DL70" s="119">
        <v>4.7272569999999998</v>
      </c>
      <c r="DM70" s="119">
        <v>5.4903560000000002</v>
      </c>
      <c r="DO70" s="23">
        <f t="shared" si="239"/>
        <v>0.1949999999999994</v>
      </c>
      <c r="DP70" s="23">
        <f t="shared" si="240"/>
        <v>-5.5000000000000604E-2</v>
      </c>
      <c r="DQ70" s="23">
        <f t="shared" si="241"/>
        <v>0.42499999999999982</v>
      </c>
      <c r="DR70" s="23" t="str">
        <f t="shared" si="242"/>
        <v/>
      </c>
      <c r="DS70" s="23">
        <f t="shared" si="243"/>
        <v>0.33699999999999974</v>
      </c>
      <c r="DT70" s="23">
        <f t="shared" si="244"/>
        <v>0.15899999999999981</v>
      </c>
      <c r="DU70" s="23">
        <f t="shared" si="245"/>
        <v>0.1509999999999998</v>
      </c>
      <c r="DV70" s="23">
        <f t="shared" si="246"/>
        <v>0.10999999999999943</v>
      </c>
      <c r="DW70" s="23" t="str">
        <f t="shared" si="247"/>
        <v/>
      </c>
      <c r="DX70" s="23" t="str">
        <f t="shared" si="248"/>
        <v/>
      </c>
      <c r="DY70" s="23">
        <f t="shared" si="249"/>
        <v>0.21799999999999997</v>
      </c>
      <c r="DZ70" s="23">
        <f t="shared" si="250"/>
        <v>0.41500000000000004</v>
      </c>
      <c r="EA70" s="23">
        <f t="shared" si="251"/>
        <v>0.27499999999999947</v>
      </c>
      <c r="EB70" s="23">
        <f t="shared" si="252"/>
        <v>-4.2000000000000703E-2</v>
      </c>
      <c r="EC70" s="23">
        <f t="shared" si="253"/>
        <v>-0.25400000000000045</v>
      </c>
      <c r="ED70" s="23">
        <f t="shared" si="254"/>
        <v>0.34799999999999986</v>
      </c>
      <c r="EE70" s="23">
        <f t="shared" si="255"/>
        <v>4.6999999999999709E-2</v>
      </c>
      <c r="EF70" s="23">
        <f t="shared" si="256"/>
        <v>-0.57399999999999984</v>
      </c>
      <c r="EG70" s="23">
        <f t="shared" si="257"/>
        <v>-0.51100000000000012</v>
      </c>
      <c r="EH70" s="23">
        <f t="shared" si="258"/>
        <v>-0.35599999999999987</v>
      </c>
      <c r="EI70" s="23">
        <f t="shared" si="259"/>
        <v>-0.23200000000000021</v>
      </c>
      <c r="EJ70" s="23">
        <f t="shared" si="260"/>
        <v>-7.6000000000000512E-2</v>
      </c>
      <c r="EK70" s="23">
        <f t="shared" si="261"/>
        <v>-0.22000000000000064</v>
      </c>
      <c r="EL70" s="23">
        <f t="shared" si="262"/>
        <v>-0.20900000000000052</v>
      </c>
      <c r="EM70" s="23">
        <f t="shared" si="263"/>
        <v>0.22199999999999953</v>
      </c>
      <c r="EN70" s="23">
        <f t="shared" si="264"/>
        <v>6.5999999999999837E-2</v>
      </c>
      <c r="EO70" s="23">
        <f t="shared" si="265"/>
        <v>-0.19000000000000039</v>
      </c>
      <c r="EP70" s="23">
        <f t="shared" si="266"/>
        <v>7.3999999999999844E-2</v>
      </c>
      <c r="EQ70" s="23">
        <f t="shared" si="267"/>
        <v>7.8999999999999737E-2</v>
      </c>
      <c r="ER70" s="23">
        <f t="shared" si="268"/>
        <v>0.2759999999999998</v>
      </c>
      <c r="ES70" s="23">
        <f t="shared" si="58"/>
        <v>-5.2999999999999936E-2</v>
      </c>
      <c r="ET70" s="23">
        <f t="shared" si="59"/>
        <v>-7.3000000000000398E-2</v>
      </c>
      <c r="EU70" s="23">
        <f t="shared" si="60"/>
        <v>0.14100000000000001</v>
      </c>
      <c r="EV70" s="23">
        <f t="shared" si="61"/>
        <v>-0.41199999999999992</v>
      </c>
      <c r="EW70" s="23">
        <f t="shared" si="62"/>
        <v>-0.14000000000000057</v>
      </c>
      <c r="EX70" s="23">
        <f t="shared" si="63"/>
        <v>0.60400000000000009</v>
      </c>
      <c r="EY70" s="23">
        <f t="shared" si="64"/>
        <v>0.1120000000000001</v>
      </c>
      <c r="EZ70" s="23">
        <f t="shared" si="65"/>
        <v>0.28200000000000003</v>
      </c>
      <c r="FA70" s="23">
        <f t="shared" si="269"/>
        <v>0.31599999999999984</v>
      </c>
      <c r="FB70" s="23">
        <f t="shared" si="270"/>
        <v>0.41599999999999948</v>
      </c>
      <c r="FC70" s="23">
        <f t="shared" si="271"/>
        <v>0.35199999999999942</v>
      </c>
      <c r="FD70" s="23">
        <f t="shared" si="272"/>
        <v>7.299999999999951E-2</v>
      </c>
      <c r="FE70" s="23">
        <f t="shared" si="273"/>
        <v>-0.22200000000000042</v>
      </c>
      <c r="FF70" s="23">
        <f t="shared" si="274"/>
        <v>5.600000000000005E-2</v>
      </c>
      <c r="FG70" s="23">
        <f t="shared" si="275"/>
        <v>0.15399999999999991</v>
      </c>
      <c r="FH70" s="23">
        <f t="shared" si="276"/>
        <v>0.3149999999999995</v>
      </c>
      <c r="FI70" s="23">
        <f t="shared" si="277"/>
        <v>0.54199999999999982</v>
      </c>
      <c r="FJ70" s="23">
        <f t="shared" si="278"/>
        <v>0.42300000000000004</v>
      </c>
      <c r="FK70" s="23">
        <f t="shared" si="279"/>
        <v>-0.75100000000000033</v>
      </c>
      <c r="FL70" s="23">
        <f t="shared" si="280"/>
        <v>6.7000000000000171E-2</v>
      </c>
      <c r="FM70" s="23">
        <f t="shared" si="281"/>
        <v>2.7000000000000135E-2</v>
      </c>
      <c r="FN70" s="23">
        <f t="shared" si="282"/>
        <v>-3.0000000000000249E-2</v>
      </c>
      <c r="FO70" s="23">
        <f t="shared" si="283"/>
        <v>-0.22599999999999998</v>
      </c>
      <c r="FP70" s="23">
        <f t="shared" si="284"/>
        <v>1.699999999999946E-2</v>
      </c>
      <c r="FQ70" s="23">
        <f t="shared" si="82"/>
        <v>-0.73737200000000058</v>
      </c>
      <c r="FR70" s="23">
        <f t="shared" si="83"/>
        <v>-0.26442800000000055</v>
      </c>
      <c r="FS70" s="23">
        <f t="shared" si="84"/>
        <v>0.89511999999999947</v>
      </c>
      <c r="FT70" s="23">
        <f t="shared" si="85"/>
        <v>-0.17672000000000043</v>
      </c>
      <c r="FU70" s="23">
        <f t="shared" si="86"/>
        <v>-9.8945000000000505E-2</v>
      </c>
      <c r="FV70" s="23">
        <f t="shared" si="87"/>
        <v>0.67062499999999936</v>
      </c>
      <c r="FW70" s="23">
        <f t="shared" si="88"/>
        <v>-0.56200000000000028</v>
      </c>
      <c r="FX70" s="23">
        <f t="shared" si="285"/>
        <v>-0.49699999999999989</v>
      </c>
      <c r="FY70" s="23">
        <f t="shared" si="286"/>
        <v>-0.33999999999999986</v>
      </c>
      <c r="FZ70" s="23">
        <f t="shared" si="287"/>
        <v>-0.21200000000000063</v>
      </c>
      <c r="GA70" s="23">
        <f t="shared" si="288"/>
        <v>-4.6000000000000263E-2</v>
      </c>
      <c r="GB70" s="23">
        <f t="shared" si="289"/>
        <v>-0.19600000000000062</v>
      </c>
      <c r="GC70" s="23">
        <f t="shared" si="290"/>
        <v>-0.1850000000000005</v>
      </c>
      <c r="GD70" s="23">
        <f t="shared" si="291"/>
        <v>0.25699999999999967</v>
      </c>
      <c r="GE70" s="23">
        <f t="shared" si="292"/>
        <v>0.10799999999999965</v>
      </c>
      <c r="GF70" s="23">
        <f t="shared" si="293"/>
        <v>-0.13700000000000045</v>
      </c>
      <c r="GG70" s="23">
        <f t="shared" si="294"/>
        <v>0.1379999999999999</v>
      </c>
      <c r="GH70" s="23">
        <f t="shared" si="295"/>
        <v>0.14599999999999991</v>
      </c>
      <c r="GI70" s="23">
        <f t="shared" si="296"/>
        <v>0.31599999999999984</v>
      </c>
      <c r="GJ70" s="23">
        <f t="shared" si="297"/>
        <v>-2.4000000000000021E-2</v>
      </c>
      <c r="GK70" s="23">
        <f t="shared" si="298"/>
        <v>-4.3000000000000149E-2</v>
      </c>
      <c r="GL70" s="23">
        <f t="shared" si="299"/>
        <v>0.16699999999999982</v>
      </c>
      <c r="GM70" s="23">
        <f t="shared" si="300"/>
        <v>-0.39700000000000024</v>
      </c>
      <c r="GN70" s="23">
        <f t="shared" si="301"/>
        <v>-0.12000000000000011</v>
      </c>
      <c r="GO70" s="23">
        <f t="shared" si="302"/>
        <v>0.64499999999999957</v>
      </c>
      <c r="GP70" s="23">
        <f t="shared" si="303"/>
        <v>0.13899999999999935</v>
      </c>
      <c r="GQ70" s="23">
        <f t="shared" si="304"/>
        <v>0.31400000000000006</v>
      </c>
      <c r="GR70" s="23">
        <f t="shared" si="305"/>
        <v>0.34799999999999986</v>
      </c>
      <c r="GS70" s="23">
        <f t="shared" si="306"/>
        <v>0.45000000000000018</v>
      </c>
      <c r="GT70" s="23">
        <f t="shared" si="307"/>
        <v>0.38699999999999957</v>
      </c>
      <c r="GU70" s="23">
        <f t="shared" si="308"/>
        <v>0.14400000000000013</v>
      </c>
      <c r="GV70" s="23">
        <f t="shared" si="309"/>
        <v>-0.19500000000000028</v>
      </c>
      <c r="GW70" s="23">
        <f t="shared" si="310"/>
        <v>9.2999999999999972E-2</v>
      </c>
      <c r="GX70" s="23">
        <f t="shared" si="311"/>
        <v>0.20999999999999996</v>
      </c>
      <c r="GY70" s="23">
        <f t="shared" si="312"/>
        <v>0.36899999999999977</v>
      </c>
      <c r="GZ70" s="23">
        <f t="shared" si="313"/>
        <v>0.60499999999999954</v>
      </c>
      <c r="HA70" s="23">
        <f t="shared" si="314"/>
        <v>0.49599999999999955</v>
      </c>
      <c r="HB70" s="23">
        <f t="shared" si="315"/>
        <v>-0.73800000000000043</v>
      </c>
      <c r="HC70" s="23">
        <f t="shared" si="316"/>
        <v>0.12099999999999955</v>
      </c>
      <c r="HD70" s="23">
        <f t="shared" si="317"/>
        <v>8.2999999999999297E-2</v>
      </c>
      <c r="HE70" s="23">
        <f t="shared" si="318"/>
        <v>-7.0000000000005613E-3</v>
      </c>
      <c r="HF70" s="23">
        <f t="shared" si="319"/>
        <v>-0.20800000000000018</v>
      </c>
      <c r="HG70" s="23">
        <f t="shared" si="320"/>
        <v>4.3000000000000149E-2</v>
      </c>
      <c r="HH70" s="23">
        <f t="shared" si="125"/>
        <v>-0.70839700000000061</v>
      </c>
      <c r="HI70" s="23">
        <f t="shared" si="126"/>
        <v>-0.23537300000000005</v>
      </c>
      <c r="HJ70" s="23">
        <f t="shared" si="127"/>
        <v>0.91985799999999962</v>
      </c>
      <c r="HK70" s="23">
        <f t="shared" si="128"/>
        <v>-0.14573600000000031</v>
      </c>
      <c r="HL70" s="23">
        <f t="shared" si="129"/>
        <v>-6.8743000000000443E-2</v>
      </c>
      <c r="HM70" s="23">
        <f t="shared" si="130"/>
        <v>0.69435599999999997</v>
      </c>
      <c r="HO70" s="23">
        <f t="shared" si="321"/>
        <v>0.1949999999999994</v>
      </c>
      <c r="HP70" s="23">
        <f t="shared" si="322"/>
        <v>5.5000000000000604E-2</v>
      </c>
      <c r="HQ70" s="23">
        <f t="shared" si="323"/>
        <v>0.42499999999999982</v>
      </c>
      <c r="HR70" s="23" t="str">
        <f t="shared" si="324"/>
        <v/>
      </c>
      <c r="HS70" s="23">
        <f t="shared" si="325"/>
        <v>0.33699999999999974</v>
      </c>
      <c r="HT70" s="23">
        <f t="shared" si="326"/>
        <v>0.15899999999999981</v>
      </c>
      <c r="HU70" s="23">
        <f t="shared" si="327"/>
        <v>0.1509999999999998</v>
      </c>
      <c r="HV70" s="23">
        <f t="shared" si="328"/>
        <v>0.10999999999999943</v>
      </c>
      <c r="HW70" s="23" t="str">
        <f t="shared" si="329"/>
        <v/>
      </c>
      <c r="HX70" s="23" t="str">
        <f t="shared" si="330"/>
        <v/>
      </c>
      <c r="HY70" s="23">
        <f t="shared" si="331"/>
        <v>0.21799999999999997</v>
      </c>
      <c r="HZ70" s="23">
        <f t="shared" si="332"/>
        <v>0.41500000000000004</v>
      </c>
      <c r="IA70" s="23">
        <f t="shared" si="333"/>
        <v>0.27499999999999947</v>
      </c>
      <c r="IB70" s="23">
        <f t="shared" si="334"/>
        <v>4.2000000000000703E-2</v>
      </c>
      <c r="IC70" s="23">
        <f t="shared" si="335"/>
        <v>0.25400000000000045</v>
      </c>
      <c r="ID70" s="23">
        <f t="shared" si="336"/>
        <v>0.34799999999999986</v>
      </c>
      <c r="IE70" s="23">
        <f t="shared" si="337"/>
        <v>4.6999999999999709E-2</v>
      </c>
      <c r="IF70" s="23">
        <f t="shared" si="338"/>
        <v>0.57399999999999984</v>
      </c>
      <c r="IG70" s="23">
        <f t="shared" si="339"/>
        <v>0.51100000000000012</v>
      </c>
      <c r="IH70" s="23">
        <f t="shared" si="340"/>
        <v>0.35599999999999987</v>
      </c>
      <c r="II70" s="23">
        <f t="shared" si="341"/>
        <v>0.23200000000000021</v>
      </c>
      <c r="IJ70" s="23">
        <f t="shared" si="342"/>
        <v>7.6000000000000512E-2</v>
      </c>
      <c r="IK70" s="23">
        <f t="shared" si="343"/>
        <v>0.22000000000000064</v>
      </c>
      <c r="IL70" s="23">
        <f t="shared" si="344"/>
        <v>0.20900000000000052</v>
      </c>
      <c r="IM70" s="23">
        <f t="shared" si="345"/>
        <v>0.22199999999999953</v>
      </c>
      <c r="IN70" s="23">
        <f t="shared" si="346"/>
        <v>6.5999999999999837E-2</v>
      </c>
      <c r="IO70" s="23">
        <f t="shared" si="347"/>
        <v>0.19000000000000039</v>
      </c>
      <c r="IP70" s="23">
        <f t="shared" si="348"/>
        <v>7.3999999999999844E-2</v>
      </c>
      <c r="IQ70" s="23">
        <f t="shared" si="349"/>
        <v>7.8999999999999737E-2</v>
      </c>
      <c r="IR70" s="23">
        <f t="shared" si="350"/>
        <v>0.2759999999999998</v>
      </c>
      <c r="IS70" s="23">
        <f t="shared" si="351"/>
        <v>5.2999999999999936E-2</v>
      </c>
      <c r="IT70" s="23">
        <f t="shared" si="352"/>
        <v>7.3000000000000398E-2</v>
      </c>
      <c r="IU70" s="23">
        <f t="shared" si="353"/>
        <v>0.14100000000000001</v>
      </c>
      <c r="IV70" s="23">
        <f t="shared" si="354"/>
        <v>0.41199999999999992</v>
      </c>
      <c r="IW70" s="23">
        <f t="shared" si="355"/>
        <v>0.14000000000000057</v>
      </c>
      <c r="IX70" s="23">
        <f t="shared" si="356"/>
        <v>0.60400000000000009</v>
      </c>
      <c r="IY70" s="23">
        <f t="shared" si="357"/>
        <v>0.1120000000000001</v>
      </c>
      <c r="IZ70" s="23">
        <f t="shared" si="358"/>
        <v>0.28200000000000003</v>
      </c>
      <c r="JA70" s="23">
        <f t="shared" si="359"/>
        <v>0.31599999999999984</v>
      </c>
      <c r="JB70" s="23">
        <f t="shared" si="360"/>
        <v>0.41599999999999948</v>
      </c>
      <c r="JC70" s="23">
        <f t="shared" si="361"/>
        <v>0.35199999999999942</v>
      </c>
      <c r="JD70" s="23">
        <f t="shared" si="362"/>
        <v>7.299999999999951E-2</v>
      </c>
      <c r="JE70" s="23">
        <f t="shared" si="363"/>
        <v>0.22200000000000042</v>
      </c>
      <c r="JF70" s="23">
        <f t="shared" si="364"/>
        <v>5.600000000000005E-2</v>
      </c>
      <c r="JG70" s="23">
        <f t="shared" si="365"/>
        <v>0.15399999999999991</v>
      </c>
      <c r="JH70" s="23">
        <f t="shared" si="366"/>
        <v>0.3149999999999995</v>
      </c>
      <c r="JI70" s="23">
        <f t="shared" si="367"/>
        <v>0.54199999999999982</v>
      </c>
      <c r="JJ70" s="23">
        <f t="shared" si="368"/>
        <v>0.42300000000000004</v>
      </c>
      <c r="JK70" s="23">
        <f t="shared" si="369"/>
        <v>0.75100000000000033</v>
      </c>
      <c r="JL70" s="23">
        <f t="shared" si="370"/>
        <v>6.7000000000000171E-2</v>
      </c>
      <c r="JM70" s="23">
        <f t="shared" si="371"/>
        <v>2.7000000000000135E-2</v>
      </c>
      <c r="JN70" s="23">
        <f t="shared" si="372"/>
        <v>3.0000000000000249E-2</v>
      </c>
      <c r="JO70" s="23">
        <f t="shared" si="373"/>
        <v>0.22599999999999998</v>
      </c>
      <c r="JP70" s="23">
        <f t="shared" si="374"/>
        <v>1.699999999999946E-2</v>
      </c>
      <c r="JQ70" s="23">
        <f t="shared" si="185"/>
        <v>0.73737200000000058</v>
      </c>
      <c r="JR70" s="23">
        <f t="shared" si="186"/>
        <v>0.26442800000000055</v>
      </c>
      <c r="JS70" s="23">
        <f t="shared" si="187"/>
        <v>0.89511999999999947</v>
      </c>
      <c r="JT70" s="23">
        <f t="shared" si="188"/>
        <v>0.17672000000000043</v>
      </c>
      <c r="JU70" s="23">
        <f t="shared" si="189"/>
        <v>9.8945000000000505E-2</v>
      </c>
      <c r="JV70" s="23">
        <f t="shared" si="190"/>
        <v>0.67062499999999936</v>
      </c>
      <c r="JW70" s="23">
        <f t="shared" si="375"/>
        <v>0.56200000000000028</v>
      </c>
      <c r="JX70" s="23">
        <f t="shared" si="376"/>
        <v>0.49699999999999989</v>
      </c>
      <c r="JY70" s="23">
        <f t="shared" si="377"/>
        <v>0.33999999999999986</v>
      </c>
      <c r="JZ70" s="23">
        <f t="shared" si="378"/>
        <v>0.21200000000000063</v>
      </c>
      <c r="KA70" s="23">
        <f t="shared" si="379"/>
        <v>4.6000000000000263E-2</v>
      </c>
      <c r="KB70" s="23">
        <f t="shared" si="380"/>
        <v>0.19600000000000062</v>
      </c>
      <c r="KC70" s="23">
        <f t="shared" si="381"/>
        <v>0.1850000000000005</v>
      </c>
      <c r="KD70" s="23">
        <f t="shared" si="382"/>
        <v>0.25699999999999967</v>
      </c>
      <c r="KE70" s="23">
        <f t="shared" si="383"/>
        <v>0.10799999999999965</v>
      </c>
      <c r="KF70" s="23">
        <f t="shared" si="384"/>
        <v>0.13700000000000045</v>
      </c>
      <c r="KG70" s="23">
        <f t="shared" si="385"/>
        <v>0.1379999999999999</v>
      </c>
      <c r="KH70" s="23">
        <f t="shared" si="386"/>
        <v>0.14599999999999991</v>
      </c>
      <c r="KI70" s="23">
        <f t="shared" si="387"/>
        <v>0.31599999999999984</v>
      </c>
      <c r="KJ70" s="23">
        <f t="shared" si="388"/>
        <v>2.4000000000000021E-2</v>
      </c>
      <c r="KK70" s="23">
        <f t="shared" si="389"/>
        <v>4.3000000000000149E-2</v>
      </c>
      <c r="KL70" s="23">
        <f t="shared" si="390"/>
        <v>0.16699999999999982</v>
      </c>
      <c r="KM70" s="23">
        <f t="shared" si="391"/>
        <v>0.39700000000000024</v>
      </c>
      <c r="KN70" s="23">
        <f t="shared" si="392"/>
        <v>0.12000000000000011</v>
      </c>
      <c r="KO70" s="23">
        <f t="shared" si="393"/>
        <v>0.64499999999999957</v>
      </c>
      <c r="KP70" s="23">
        <f t="shared" si="394"/>
        <v>0.13899999999999935</v>
      </c>
      <c r="KQ70" s="23">
        <f t="shared" si="211"/>
        <v>0.31400000000000006</v>
      </c>
      <c r="KR70" s="23">
        <f t="shared" si="212"/>
        <v>0.34799999999999986</v>
      </c>
      <c r="KS70" s="23">
        <f t="shared" si="213"/>
        <v>0.45000000000000018</v>
      </c>
      <c r="KT70" s="23">
        <f t="shared" si="214"/>
        <v>0.38699999999999957</v>
      </c>
      <c r="KU70" s="23">
        <f t="shared" si="215"/>
        <v>0.14400000000000013</v>
      </c>
      <c r="KV70" s="23">
        <f t="shared" si="216"/>
        <v>0.19500000000000028</v>
      </c>
      <c r="KW70" s="23">
        <f t="shared" si="395"/>
        <v>9.2999999999999972E-2</v>
      </c>
      <c r="KX70" s="23">
        <f t="shared" si="218"/>
        <v>0.20999999999999996</v>
      </c>
      <c r="KY70" s="23">
        <f t="shared" si="219"/>
        <v>0.36899999999999977</v>
      </c>
      <c r="KZ70" s="23">
        <f t="shared" si="220"/>
        <v>0.60499999999999954</v>
      </c>
      <c r="LA70" s="23">
        <f t="shared" si="221"/>
        <v>0.49599999999999955</v>
      </c>
      <c r="LB70" s="23">
        <f t="shared" si="222"/>
        <v>0.73800000000000043</v>
      </c>
      <c r="LC70" s="23">
        <f t="shared" si="223"/>
        <v>0.12099999999999955</v>
      </c>
      <c r="LD70" s="23">
        <f t="shared" si="396"/>
        <v>8.2999999999999297E-2</v>
      </c>
      <c r="LE70" s="23">
        <f t="shared" si="225"/>
        <v>7.0000000000005613E-3</v>
      </c>
      <c r="LF70" s="23">
        <f t="shared" si="397"/>
        <v>0.20800000000000018</v>
      </c>
      <c r="LG70" s="23">
        <f t="shared" si="227"/>
        <v>4.3000000000000149E-2</v>
      </c>
      <c r="LH70" s="23">
        <f t="shared" si="228"/>
        <v>0.70839700000000061</v>
      </c>
      <c r="LI70" s="23">
        <f t="shared" si="229"/>
        <v>0.23537300000000005</v>
      </c>
      <c r="LJ70" s="23">
        <f t="shared" si="230"/>
        <v>0.91985799999999962</v>
      </c>
      <c r="LK70" s="23">
        <f t="shared" si="231"/>
        <v>0.14573600000000031</v>
      </c>
      <c r="LL70" s="23">
        <f t="shared" si="232"/>
        <v>6.8743000000000443E-2</v>
      </c>
      <c r="LM70" s="23">
        <f t="shared" si="232"/>
        <v>0.69435599999999997</v>
      </c>
    </row>
    <row r="71" spans="1:325">
      <c r="A71" s="1">
        <f t="shared" si="237"/>
        <v>69</v>
      </c>
      <c r="B71" s="2"/>
      <c r="C71" s="4">
        <v>11</v>
      </c>
      <c r="D71" s="4">
        <f t="shared" si="445"/>
        <v>1016</v>
      </c>
      <c r="E71" s="4" t="s">
        <v>251</v>
      </c>
      <c r="F71" s="4">
        <v>1</v>
      </c>
      <c r="G71" s="4" t="s">
        <v>13</v>
      </c>
      <c r="H71" s="4" t="s">
        <v>19</v>
      </c>
      <c r="I71" s="4"/>
      <c r="J71" s="5">
        <v>88.1</v>
      </c>
      <c r="K71" s="67">
        <v>9.7000000000000003E-2</v>
      </c>
      <c r="L71" s="103">
        <v>4.9800000000000004</v>
      </c>
      <c r="M71" s="7" t="s">
        <v>180</v>
      </c>
      <c r="N71" s="3" t="s">
        <v>227</v>
      </c>
      <c r="O71" s="23">
        <v>4.9320000000000004</v>
      </c>
      <c r="P71" s="23">
        <v>5.04</v>
      </c>
      <c r="Q71" s="23">
        <v>5.4180000000000001</v>
      </c>
      <c r="R71" s="57"/>
      <c r="S71" s="6">
        <v>5.173</v>
      </c>
      <c r="T71" s="6">
        <v>5.0670000000000002</v>
      </c>
      <c r="U71" s="6">
        <v>5.0629999999999997</v>
      </c>
      <c r="V71" s="6">
        <v>5.0350000000000001</v>
      </c>
      <c r="W71" s="57"/>
      <c r="X71" s="57"/>
      <c r="Y71" s="23">
        <v>5.0430000000000001</v>
      </c>
      <c r="Z71" s="23">
        <v>5.0910000000000002</v>
      </c>
      <c r="AA71" s="23">
        <v>5.0750000000000002</v>
      </c>
      <c r="AB71" s="23">
        <v>4.8330000000000002</v>
      </c>
      <c r="AC71" s="23">
        <v>4.9969999999999999</v>
      </c>
      <c r="AD71" s="1">
        <v>4.8620000000000001</v>
      </c>
      <c r="AE71" s="6">
        <f t="shared" si="446"/>
        <v>4.9295</v>
      </c>
      <c r="AF71" s="107">
        <v>4.5609999999999999</v>
      </c>
      <c r="AG71" s="107">
        <v>4.5599999999999996</v>
      </c>
      <c r="AH71" s="107">
        <v>4.62</v>
      </c>
      <c r="AI71" s="107">
        <v>4.7430000000000003</v>
      </c>
      <c r="AJ71" s="107">
        <v>4.806</v>
      </c>
      <c r="AK71" s="107">
        <v>4.6189999999999998</v>
      </c>
      <c r="AL71" s="107">
        <v>4.6399999999999997</v>
      </c>
      <c r="AM71" s="107">
        <v>4.9770000000000003</v>
      </c>
      <c r="AN71" s="107">
        <v>5.0019999999999998</v>
      </c>
      <c r="AO71" s="107">
        <v>4.859</v>
      </c>
      <c r="AP71" s="107">
        <v>5.05</v>
      </c>
      <c r="AQ71" s="107">
        <v>5.0490000000000004</v>
      </c>
      <c r="AR71" s="107">
        <v>5.0739999999999998</v>
      </c>
      <c r="AS71" s="107">
        <v>4.907</v>
      </c>
      <c r="AT71" s="107">
        <v>4.8979999999999997</v>
      </c>
      <c r="AU71" s="107">
        <v>4.9740000000000002</v>
      </c>
      <c r="AV71" s="107">
        <v>4.6680000000000001</v>
      </c>
      <c r="AW71" s="107">
        <v>4.7709999999999999</v>
      </c>
      <c r="AX71" s="107">
        <v>5.1440000000000001</v>
      </c>
      <c r="AY71" s="107">
        <v>5.0010000000000003</v>
      </c>
      <c r="AZ71" s="107">
        <v>5.0739999999999998</v>
      </c>
      <c r="BA71" s="107">
        <v>5.1340000000000003</v>
      </c>
      <c r="BB71" s="107">
        <v>5.2009999999999996</v>
      </c>
      <c r="BC71" s="107">
        <v>5.2160000000000002</v>
      </c>
      <c r="BD71" s="107">
        <v>5.1749999999999998</v>
      </c>
      <c r="BE71" s="107">
        <v>4.7329999999999997</v>
      </c>
      <c r="BF71" s="107">
        <v>4.9240000000000004</v>
      </c>
      <c r="BG71" s="107">
        <v>4.9260000000000002</v>
      </c>
      <c r="BH71" s="107">
        <v>5.04</v>
      </c>
      <c r="BI71" s="107">
        <v>5.23</v>
      </c>
      <c r="BJ71" s="107">
        <v>5.0880000000000001</v>
      </c>
      <c r="BK71" s="107">
        <v>4.4169999999999998</v>
      </c>
      <c r="BL71" s="107">
        <v>4.7080000000000002</v>
      </c>
      <c r="BM71" s="107">
        <v>4.6260000000000003</v>
      </c>
      <c r="BN71" s="107">
        <v>4.8659999999999997</v>
      </c>
      <c r="BO71" s="107">
        <v>4.718</v>
      </c>
      <c r="BP71" s="107">
        <v>4.8449999999999998</v>
      </c>
      <c r="BQ71" s="91">
        <v>4.3524209999999997</v>
      </c>
      <c r="BR71" s="91">
        <v>4.6705050000000004</v>
      </c>
      <c r="BS71" s="91">
        <v>5.3077290000000001</v>
      </c>
      <c r="BT71" s="91">
        <v>4.7256960000000001</v>
      </c>
      <c r="BU71" s="91">
        <v>4.7744059999999999</v>
      </c>
      <c r="BV71" s="91">
        <v>5.2246480000000002</v>
      </c>
      <c r="BW71" s="109">
        <v>4.7249999999999996</v>
      </c>
      <c r="BX71" s="109">
        <v>4.726</v>
      </c>
      <c r="BY71" s="109">
        <v>4.78</v>
      </c>
      <c r="BZ71" s="109">
        <v>4.9000000000000004</v>
      </c>
      <c r="CA71" s="109">
        <v>4.9560000000000004</v>
      </c>
      <c r="CB71" s="109">
        <v>4.7759999999999998</v>
      </c>
      <c r="CC71" s="109">
        <v>4.7990000000000004</v>
      </c>
      <c r="CD71" s="109">
        <v>5.1219999999999999</v>
      </c>
      <c r="CE71" s="109">
        <v>5.1619999999999999</v>
      </c>
      <c r="CF71" s="109">
        <v>5.0110000000000001</v>
      </c>
      <c r="CG71" s="109">
        <v>5.2069999999999999</v>
      </c>
      <c r="CH71" s="109">
        <v>5.2030000000000003</v>
      </c>
      <c r="CI71" s="109">
        <v>5.2309999999999999</v>
      </c>
      <c r="CJ71" s="109">
        <v>5.0609999999999999</v>
      </c>
      <c r="CK71" s="109">
        <v>5.0519999999999996</v>
      </c>
      <c r="CL71" s="109">
        <v>5.12</v>
      </c>
      <c r="CM71" s="109">
        <v>4.8209999999999997</v>
      </c>
      <c r="CN71" s="109">
        <v>4.9219999999999997</v>
      </c>
      <c r="CO71" s="109">
        <v>5.319</v>
      </c>
      <c r="CP71" s="109">
        <v>5.149</v>
      </c>
      <c r="CQ71" s="109">
        <v>5.2210000000000001</v>
      </c>
      <c r="CR71" s="109">
        <v>5.2869999999999999</v>
      </c>
      <c r="CS71" s="109">
        <v>5.3650000000000002</v>
      </c>
      <c r="CT71" s="109">
        <v>5.3860000000000001</v>
      </c>
      <c r="CU71" s="109">
        <v>5.3390000000000004</v>
      </c>
      <c r="CV71" s="109">
        <v>4.9009999999999998</v>
      </c>
      <c r="CW71" s="109">
        <v>5.077</v>
      </c>
      <c r="CX71" s="109">
        <v>5.1109999999999998</v>
      </c>
      <c r="CY71" s="109">
        <v>5.23</v>
      </c>
      <c r="CZ71" s="109">
        <v>5.41</v>
      </c>
      <c r="DA71" s="109">
        <v>5.2919999999999998</v>
      </c>
      <c r="DB71" s="109">
        <v>4.6849999999999996</v>
      </c>
      <c r="DC71" s="109">
        <v>4.9390000000000001</v>
      </c>
      <c r="DD71" s="109">
        <v>4.8739999999999997</v>
      </c>
      <c r="DE71" s="109">
        <v>5.024</v>
      </c>
      <c r="DF71" s="109">
        <v>4.88</v>
      </c>
      <c r="DG71" s="109">
        <v>5.0010000000000003</v>
      </c>
      <c r="DH71" s="119">
        <v>4.5371090000000001</v>
      </c>
      <c r="DI71" s="119">
        <v>4.8436950000000003</v>
      </c>
      <c r="DJ71" s="119">
        <v>5.4702729999999997</v>
      </c>
      <c r="DK71" s="119">
        <v>4.8975160000000004</v>
      </c>
      <c r="DL71" s="119">
        <v>4.9437829999999998</v>
      </c>
      <c r="DM71" s="119">
        <v>5.3907699999999998</v>
      </c>
      <c r="DO71" s="23">
        <f t="shared" si="239"/>
        <v>-4.8000000000000043E-2</v>
      </c>
      <c r="DP71" s="23">
        <f t="shared" si="240"/>
        <v>5.9999999999999609E-2</v>
      </c>
      <c r="DQ71" s="23">
        <f t="shared" si="241"/>
        <v>0.43799999999999972</v>
      </c>
      <c r="DR71" s="23" t="str">
        <f t="shared" si="242"/>
        <v/>
      </c>
      <c r="DS71" s="23">
        <f t="shared" si="243"/>
        <v>0.19299999999999962</v>
      </c>
      <c r="DT71" s="23">
        <f t="shared" si="244"/>
        <v>8.6999999999999744E-2</v>
      </c>
      <c r="DU71" s="23">
        <f t="shared" si="245"/>
        <v>8.2999999999999297E-2</v>
      </c>
      <c r="DV71" s="23">
        <f t="shared" si="246"/>
        <v>5.4999999999999716E-2</v>
      </c>
      <c r="DW71" s="23" t="str">
        <f t="shared" si="247"/>
        <v/>
      </c>
      <c r="DX71" s="23" t="str">
        <f t="shared" si="248"/>
        <v/>
      </c>
      <c r="DY71" s="23">
        <f t="shared" si="249"/>
        <v>6.2999999999999723E-2</v>
      </c>
      <c r="DZ71" s="23">
        <f t="shared" si="250"/>
        <v>0.11099999999999977</v>
      </c>
      <c r="EA71" s="23">
        <f t="shared" si="251"/>
        <v>9.4999999999999751E-2</v>
      </c>
      <c r="EB71" s="23">
        <f t="shared" si="252"/>
        <v>-0.14700000000000024</v>
      </c>
      <c r="EC71" s="23">
        <f t="shared" si="253"/>
        <v>1.699999999999946E-2</v>
      </c>
      <c r="ED71" s="23">
        <f t="shared" si="254"/>
        <v>-0.11800000000000033</v>
      </c>
      <c r="EE71" s="23">
        <f t="shared" si="255"/>
        <v>-5.0500000000000433E-2</v>
      </c>
      <c r="EF71" s="23">
        <f t="shared" si="256"/>
        <v>-0.41900000000000048</v>
      </c>
      <c r="EG71" s="23">
        <f t="shared" si="257"/>
        <v>-0.42000000000000082</v>
      </c>
      <c r="EH71" s="23">
        <f t="shared" si="258"/>
        <v>-0.36000000000000032</v>
      </c>
      <c r="EI71" s="23">
        <f t="shared" si="259"/>
        <v>-0.2370000000000001</v>
      </c>
      <c r="EJ71" s="23">
        <f t="shared" si="260"/>
        <v>-0.17400000000000038</v>
      </c>
      <c r="EK71" s="23">
        <f t="shared" si="261"/>
        <v>-0.36100000000000065</v>
      </c>
      <c r="EL71" s="23">
        <f t="shared" si="262"/>
        <v>-0.34000000000000075</v>
      </c>
      <c r="EM71" s="23">
        <f t="shared" si="263"/>
        <v>-3.0000000000001137E-3</v>
      </c>
      <c r="EN71" s="23">
        <f t="shared" si="264"/>
        <v>2.1999999999999353E-2</v>
      </c>
      <c r="EO71" s="23">
        <f t="shared" si="265"/>
        <v>-0.12100000000000044</v>
      </c>
      <c r="EP71" s="23">
        <f t="shared" si="266"/>
        <v>6.9999999999999396E-2</v>
      </c>
      <c r="EQ71" s="23">
        <f t="shared" si="267"/>
        <v>6.899999999999995E-2</v>
      </c>
      <c r="ER71" s="23">
        <f t="shared" si="268"/>
        <v>9.3999999999999417E-2</v>
      </c>
      <c r="ES71" s="23">
        <f t="shared" si="58"/>
        <v>-7.3000000000000398E-2</v>
      </c>
      <c r="ET71" s="23">
        <f t="shared" si="59"/>
        <v>-8.2000000000000739E-2</v>
      </c>
      <c r="EU71" s="23">
        <f t="shared" si="60"/>
        <v>-6.0000000000002274E-3</v>
      </c>
      <c r="EV71" s="23">
        <f t="shared" si="61"/>
        <v>-0.31200000000000028</v>
      </c>
      <c r="EW71" s="23">
        <f t="shared" si="62"/>
        <v>-0.20900000000000052</v>
      </c>
      <c r="EX71" s="23">
        <f t="shared" si="63"/>
        <v>0.1639999999999997</v>
      </c>
      <c r="EY71" s="23">
        <f t="shared" si="64"/>
        <v>2.0999999999999908E-2</v>
      </c>
      <c r="EZ71" s="23">
        <f t="shared" si="65"/>
        <v>9.3999999999999417E-2</v>
      </c>
      <c r="FA71" s="23">
        <f t="shared" si="269"/>
        <v>0.15399999999999991</v>
      </c>
      <c r="FB71" s="23">
        <f t="shared" si="270"/>
        <v>0.2209999999999992</v>
      </c>
      <c r="FC71" s="23">
        <f t="shared" si="271"/>
        <v>0.23599999999999977</v>
      </c>
      <c r="FD71" s="23">
        <f t="shared" si="272"/>
        <v>0.1949999999999994</v>
      </c>
      <c r="FE71" s="23">
        <f t="shared" si="273"/>
        <v>-0.24700000000000077</v>
      </c>
      <c r="FF71" s="23">
        <f t="shared" si="274"/>
        <v>-5.600000000000005E-2</v>
      </c>
      <c r="FG71" s="23">
        <f t="shared" si="275"/>
        <v>-5.400000000000027E-2</v>
      </c>
      <c r="FH71" s="23">
        <f t="shared" si="276"/>
        <v>5.9999999999999609E-2</v>
      </c>
      <c r="FI71" s="23">
        <f t="shared" si="277"/>
        <v>0.25</v>
      </c>
      <c r="FJ71" s="23">
        <f t="shared" si="278"/>
        <v>0.10799999999999965</v>
      </c>
      <c r="FK71" s="23">
        <f t="shared" si="279"/>
        <v>-0.56300000000000061</v>
      </c>
      <c r="FL71" s="23">
        <f t="shared" si="280"/>
        <v>-0.27200000000000024</v>
      </c>
      <c r="FM71" s="23">
        <f t="shared" si="281"/>
        <v>-0.35400000000000009</v>
      </c>
      <c r="FN71" s="23">
        <f t="shared" si="282"/>
        <v>-0.11400000000000077</v>
      </c>
      <c r="FO71" s="23">
        <f t="shared" si="283"/>
        <v>-0.26200000000000045</v>
      </c>
      <c r="FP71" s="23">
        <f t="shared" si="284"/>
        <v>-0.13500000000000068</v>
      </c>
      <c r="FQ71" s="23">
        <f t="shared" si="82"/>
        <v>-0.62757900000000078</v>
      </c>
      <c r="FR71" s="23">
        <f t="shared" si="83"/>
        <v>-0.30949500000000008</v>
      </c>
      <c r="FS71" s="23">
        <f t="shared" si="84"/>
        <v>0.32772899999999971</v>
      </c>
      <c r="FT71" s="23">
        <f t="shared" si="85"/>
        <v>-0.25430400000000031</v>
      </c>
      <c r="FU71" s="23">
        <f t="shared" si="86"/>
        <v>-0.2055940000000005</v>
      </c>
      <c r="FV71" s="23">
        <f t="shared" si="87"/>
        <v>0.24464799999999975</v>
      </c>
      <c r="FW71" s="23">
        <f t="shared" si="88"/>
        <v>-0.25500000000000078</v>
      </c>
      <c r="FX71" s="23">
        <f t="shared" si="285"/>
        <v>-0.25400000000000045</v>
      </c>
      <c r="FY71" s="23">
        <f t="shared" si="286"/>
        <v>-0.20000000000000018</v>
      </c>
      <c r="FZ71" s="23">
        <f t="shared" si="287"/>
        <v>-8.0000000000000071E-2</v>
      </c>
      <c r="GA71" s="23">
        <f t="shared" si="288"/>
        <v>-2.4000000000000021E-2</v>
      </c>
      <c r="GB71" s="23">
        <f t="shared" si="289"/>
        <v>-0.20400000000000063</v>
      </c>
      <c r="GC71" s="23">
        <f t="shared" si="290"/>
        <v>-0.18100000000000005</v>
      </c>
      <c r="GD71" s="23">
        <f t="shared" si="291"/>
        <v>0.14199999999999946</v>
      </c>
      <c r="GE71" s="23">
        <f t="shared" si="292"/>
        <v>0.1819999999999995</v>
      </c>
      <c r="GF71" s="23">
        <f t="shared" si="293"/>
        <v>3.0999999999999694E-2</v>
      </c>
      <c r="GG71" s="23">
        <f t="shared" si="294"/>
        <v>0.22699999999999942</v>
      </c>
      <c r="GH71" s="23">
        <f t="shared" si="295"/>
        <v>0.22299999999999986</v>
      </c>
      <c r="GI71" s="23">
        <f t="shared" si="296"/>
        <v>0.25099999999999945</v>
      </c>
      <c r="GJ71" s="23">
        <f t="shared" si="297"/>
        <v>8.0999999999999517E-2</v>
      </c>
      <c r="GK71" s="23">
        <f t="shared" si="298"/>
        <v>7.1999999999999176E-2</v>
      </c>
      <c r="GL71" s="23">
        <f t="shared" si="299"/>
        <v>0.13999999999999968</v>
      </c>
      <c r="GM71" s="23">
        <f t="shared" si="300"/>
        <v>-0.1590000000000007</v>
      </c>
      <c r="GN71" s="23">
        <f t="shared" si="301"/>
        <v>-5.8000000000000718E-2</v>
      </c>
      <c r="GO71" s="23">
        <f t="shared" si="302"/>
        <v>0.33899999999999952</v>
      </c>
      <c r="GP71" s="23">
        <f t="shared" si="303"/>
        <v>0.16899999999999959</v>
      </c>
      <c r="GQ71" s="23">
        <f t="shared" si="304"/>
        <v>0.24099999999999966</v>
      </c>
      <c r="GR71" s="23">
        <f t="shared" si="305"/>
        <v>0.3069999999999995</v>
      </c>
      <c r="GS71" s="23">
        <f t="shared" si="306"/>
        <v>0.38499999999999979</v>
      </c>
      <c r="GT71" s="23">
        <f t="shared" si="307"/>
        <v>0.40599999999999969</v>
      </c>
      <c r="GU71" s="23">
        <f t="shared" si="308"/>
        <v>0.35899999999999999</v>
      </c>
      <c r="GV71" s="23">
        <f t="shared" si="309"/>
        <v>-7.9000000000000625E-2</v>
      </c>
      <c r="GW71" s="23">
        <f t="shared" si="310"/>
        <v>9.6999999999999531E-2</v>
      </c>
      <c r="GX71" s="23">
        <f t="shared" si="311"/>
        <v>0.13099999999999934</v>
      </c>
      <c r="GY71" s="23">
        <f t="shared" si="312"/>
        <v>0.25</v>
      </c>
      <c r="GZ71" s="23">
        <f t="shared" si="313"/>
        <v>0.42999999999999972</v>
      </c>
      <c r="HA71" s="23">
        <f t="shared" si="314"/>
        <v>0.31199999999999939</v>
      </c>
      <c r="HB71" s="23">
        <f t="shared" si="315"/>
        <v>-0.29500000000000082</v>
      </c>
      <c r="HC71" s="23">
        <f t="shared" si="316"/>
        <v>-4.1000000000000369E-2</v>
      </c>
      <c r="HD71" s="23">
        <f t="shared" si="317"/>
        <v>-0.10600000000000076</v>
      </c>
      <c r="HE71" s="23">
        <f t="shared" si="318"/>
        <v>4.3999999999999595E-2</v>
      </c>
      <c r="HF71" s="23">
        <f t="shared" si="319"/>
        <v>-0.10000000000000053</v>
      </c>
      <c r="HG71" s="23">
        <f t="shared" si="320"/>
        <v>2.0999999999999908E-2</v>
      </c>
      <c r="HH71" s="23">
        <f t="shared" si="125"/>
        <v>-0.44289100000000037</v>
      </c>
      <c r="HI71" s="23">
        <f t="shared" si="126"/>
        <v>-0.13630500000000012</v>
      </c>
      <c r="HJ71" s="23">
        <f t="shared" si="127"/>
        <v>0.49027299999999929</v>
      </c>
      <c r="HK71" s="23">
        <f t="shared" si="128"/>
        <v>-8.2484000000000002E-2</v>
      </c>
      <c r="HL71" s="23">
        <f t="shared" si="129"/>
        <v>-3.621700000000061E-2</v>
      </c>
      <c r="HM71" s="23">
        <f t="shared" si="130"/>
        <v>0.41076999999999941</v>
      </c>
      <c r="HO71" s="23">
        <f t="shared" si="321"/>
        <v>4.8000000000000043E-2</v>
      </c>
      <c r="HP71" s="23">
        <f t="shared" si="322"/>
        <v>5.9999999999999609E-2</v>
      </c>
      <c r="HQ71" s="23">
        <f t="shared" si="323"/>
        <v>0.43799999999999972</v>
      </c>
      <c r="HR71" s="23" t="str">
        <f t="shared" si="324"/>
        <v/>
      </c>
      <c r="HS71" s="23">
        <f t="shared" si="325"/>
        <v>0.19299999999999962</v>
      </c>
      <c r="HT71" s="23">
        <f t="shared" si="326"/>
        <v>8.6999999999999744E-2</v>
      </c>
      <c r="HU71" s="23">
        <f t="shared" si="327"/>
        <v>8.2999999999999297E-2</v>
      </c>
      <c r="HV71" s="23">
        <f t="shared" si="328"/>
        <v>5.4999999999999716E-2</v>
      </c>
      <c r="HW71" s="23" t="str">
        <f t="shared" si="329"/>
        <v/>
      </c>
      <c r="HX71" s="23" t="str">
        <f t="shared" si="330"/>
        <v/>
      </c>
      <c r="HY71" s="23">
        <f t="shared" si="331"/>
        <v>6.2999999999999723E-2</v>
      </c>
      <c r="HZ71" s="23">
        <f t="shared" si="332"/>
        <v>0.11099999999999977</v>
      </c>
      <c r="IA71" s="23">
        <f t="shared" si="333"/>
        <v>9.4999999999999751E-2</v>
      </c>
      <c r="IB71" s="23">
        <f t="shared" si="334"/>
        <v>0.14700000000000024</v>
      </c>
      <c r="IC71" s="23">
        <f t="shared" si="335"/>
        <v>1.699999999999946E-2</v>
      </c>
      <c r="ID71" s="23">
        <f t="shared" si="336"/>
        <v>0.11800000000000033</v>
      </c>
      <c r="IE71" s="23">
        <f t="shared" si="337"/>
        <v>5.0500000000000433E-2</v>
      </c>
      <c r="IF71" s="23">
        <f t="shared" si="338"/>
        <v>0.41900000000000048</v>
      </c>
      <c r="IG71" s="23">
        <f t="shared" si="339"/>
        <v>0.42000000000000082</v>
      </c>
      <c r="IH71" s="23">
        <f t="shared" si="340"/>
        <v>0.36000000000000032</v>
      </c>
      <c r="II71" s="23">
        <f t="shared" si="341"/>
        <v>0.2370000000000001</v>
      </c>
      <c r="IJ71" s="23">
        <f t="shared" si="342"/>
        <v>0.17400000000000038</v>
      </c>
      <c r="IK71" s="23">
        <f t="shared" si="343"/>
        <v>0.36100000000000065</v>
      </c>
      <c r="IL71" s="23">
        <f t="shared" si="344"/>
        <v>0.34000000000000075</v>
      </c>
      <c r="IM71" s="23">
        <f t="shared" si="345"/>
        <v>3.0000000000001137E-3</v>
      </c>
      <c r="IN71" s="23">
        <f t="shared" si="346"/>
        <v>2.1999999999999353E-2</v>
      </c>
      <c r="IO71" s="23">
        <f t="shared" si="347"/>
        <v>0.12100000000000044</v>
      </c>
      <c r="IP71" s="23">
        <f t="shared" si="348"/>
        <v>6.9999999999999396E-2</v>
      </c>
      <c r="IQ71" s="23">
        <f t="shared" si="349"/>
        <v>6.899999999999995E-2</v>
      </c>
      <c r="IR71" s="23">
        <f t="shared" si="350"/>
        <v>9.3999999999999417E-2</v>
      </c>
      <c r="IS71" s="23">
        <f t="shared" si="351"/>
        <v>7.3000000000000398E-2</v>
      </c>
      <c r="IT71" s="23">
        <f t="shared" si="352"/>
        <v>8.2000000000000739E-2</v>
      </c>
      <c r="IU71" s="23">
        <f t="shared" si="353"/>
        <v>6.0000000000002274E-3</v>
      </c>
      <c r="IV71" s="23">
        <f t="shared" si="354"/>
        <v>0.31200000000000028</v>
      </c>
      <c r="IW71" s="23">
        <f t="shared" si="355"/>
        <v>0.20900000000000052</v>
      </c>
      <c r="IX71" s="23">
        <f t="shared" si="356"/>
        <v>0.1639999999999997</v>
      </c>
      <c r="IY71" s="23">
        <f t="shared" si="357"/>
        <v>2.0999999999999908E-2</v>
      </c>
      <c r="IZ71" s="23">
        <f t="shared" si="358"/>
        <v>9.3999999999999417E-2</v>
      </c>
      <c r="JA71" s="23">
        <f t="shared" si="359"/>
        <v>0.15399999999999991</v>
      </c>
      <c r="JB71" s="23">
        <f t="shared" si="360"/>
        <v>0.2209999999999992</v>
      </c>
      <c r="JC71" s="23">
        <f t="shared" si="361"/>
        <v>0.23599999999999977</v>
      </c>
      <c r="JD71" s="23">
        <f t="shared" si="362"/>
        <v>0.1949999999999994</v>
      </c>
      <c r="JE71" s="23">
        <f t="shared" si="363"/>
        <v>0.24700000000000077</v>
      </c>
      <c r="JF71" s="23">
        <f t="shared" si="364"/>
        <v>5.600000000000005E-2</v>
      </c>
      <c r="JG71" s="23">
        <f t="shared" si="365"/>
        <v>5.400000000000027E-2</v>
      </c>
      <c r="JH71" s="23">
        <f t="shared" si="366"/>
        <v>5.9999999999999609E-2</v>
      </c>
      <c r="JI71" s="23">
        <f t="shared" si="367"/>
        <v>0.25</v>
      </c>
      <c r="JJ71" s="23">
        <f t="shared" si="368"/>
        <v>0.10799999999999965</v>
      </c>
      <c r="JK71" s="23">
        <f t="shared" si="369"/>
        <v>0.56300000000000061</v>
      </c>
      <c r="JL71" s="23">
        <f t="shared" si="370"/>
        <v>0.27200000000000024</v>
      </c>
      <c r="JM71" s="23">
        <f t="shared" si="371"/>
        <v>0.35400000000000009</v>
      </c>
      <c r="JN71" s="23">
        <f t="shared" si="372"/>
        <v>0.11400000000000077</v>
      </c>
      <c r="JO71" s="23">
        <f t="shared" si="373"/>
        <v>0.26200000000000045</v>
      </c>
      <c r="JP71" s="23">
        <f t="shared" si="374"/>
        <v>0.13500000000000068</v>
      </c>
      <c r="JQ71" s="23">
        <f t="shared" si="185"/>
        <v>0.62757900000000078</v>
      </c>
      <c r="JR71" s="23">
        <f t="shared" si="186"/>
        <v>0.30949500000000008</v>
      </c>
      <c r="JS71" s="23">
        <f t="shared" si="187"/>
        <v>0.32772899999999971</v>
      </c>
      <c r="JT71" s="23">
        <f t="shared" si="188"/>
        <v>0.25430400000000031</v>
      </c>
      <c r="JU71" s="23">
        <f t="shared" si="189"/>
        <v>0.2055940000000005</v>
      </c>
      <c r="JV71" s="23">
        <f t="shared" si="190"/>
        <v>0.24464799999999975</v>
      </c>
      <c r="JW71" s="23">
        <f t="shared" si="375"/>
        <v>0.25500000000000078</v>
      </c>
      <c r="JX71" s="23">
        <f t="shared" si="376"/>
        <v>0.25400000000000045</v>
      </c>
      <c r="JY71" s="23">
        <f t="shared" si="377"/>
        <v>0.20000000000000018</v>
      </c>
      <c r="JZ71" s="23">
        <f t="shared" si="378"/>
        <v>8.0000000000000071E-2</v>
      </c>
      <c r="KA71" s="23">
        <f t="shared" si="379"/>
        <v>2.4000000000000021E-2</v>
      </c>
      <c r="KB71" s="23">
        <f t="shared" si="380"/>
        <v>0.20400000000000063</v>
      </c>
      <c r="KC71" s="23">
        <f t="shared" si="381"/>
        <v>0.18100000000000005</v>
      </c>
      <c r="KD71" s="23">
        <f t="shared" si="382"/>
        <v>0.14199999999999946</v>
      </c>
      <c r="KE71" s="23">
        <f t="shared" si="383"/>
        <v>0.1819999999999995</v>
      </c>
      <c r="KF71" s="23">
        <f t="shared" si="384"/>
        <v>3.0999999999999694E-2</v>
      </c>
      <c r="KG71" s="23">
        <f t="shared" si="385"/>
        <v>0.22699999999999942</v>
      </c>
      <c r="KH71" s="23">
        <f t="shared" si="386"/>
        <v>0.22299999999999986</v>
      </c>
      <c r="KI71" s="23">
        <f t="shared" si="387"/>
        <v>0.25099999999999945</v>
      </c>
      <c r="KJ71" s="23">
        <f t="shared" si="388"/>
        <v>8.0999999999999517E-2</v>
      </c>
      <c r="KK71" s="23">
        <f t="shared" si="389"/>
        <v>7.1999999999999176E-2</v>
      </c>
      <c r="KL71" s="23">
        <f t="shared" si="390"/>
        <v>0.13999999999999968</v>
      </c>
      <c r="KM71" s="23">
        <f t="shared" si="391"/>
        <v>0.1590000000000007</v>
      </c>
      <c r="KN71" s="23">
        <f t="shared" si="392"/>
        <v>5.8000000000000718E-2</v>
      </c>
      <c r="KO71" s="23">
        <f t="shared" si="393"/>
        <v>0.33899999999999952</v>
      </c>
      <c r="KP71" s="23">
        <f t="shared" si="394"/>
        <v>0.16899999999999959</v>
      </c>
      <c r="KQ71" s="23">
        <f t="shared" si="211"/>
        <v>0.24099999999999966</v>
      </c>
      <c r="KR71" s="23">
        <f t="shared" si="212"/>
        <v>0.3069999999999995</v>
      </c>
      <c r="KS71" s="23">
        <f t="shared" si="213"/>
        <v>0.38499999999999979</v>
      </c>
      <c r="KT71" s="23">
        <f t="shared" si="214"/>
        <v>0.40599999999999969</v>
      </c>
      <c r="KU71" s="23">
        <f t="shared" si="215"/>
        <v>0.35899999999999999</v>
      </c>
      <c r="KV71" s="23">
        <f t="shared" si="216"/>
        <v>7.9000000000000625E-2</v>
      </c>
      <c r="KW71" s="23">
        <f t="shared" si="395"/>
        <v>9.6999999999999531E-2</v>
      </c>
      <c r="KX71" s="23">
        <f t="shared" si="218"/>
        <v>0.13099999999999934</v>
      </c>
      <c r="KY71" s="23">
        <f t="shared" si="219"/>
        <v>0.25</v>
      </c>
      <c r="KZ71" s="23">
        <f t="shared" si="220"/>
        <v>0.42999999999999972</v>
      </c>
      <c r="LA71" s="23">
        <f t="shared" si="221"/>
        <v>0.31199999999999939</v>
      </c>
      <c r="LB71" s="23">
        <f t="shared" si="222"/>
        <v>0.29500000000000082</v>
      </c>
      <c r="LC71" s="23">
        <f t="shared" si="223"/>
        <v>4.1000000000000369E-2</v>
      </c>
      <c r="LD71" s="23">
        <f t="shared" si="396"/>
        <v>0.10600000000000076</v>
      </c>
      <c r="LE71" s="23">
        <f t="shared" si="225"/>
        <v>4.3999999999999595E-2</v>
      </c>
      <c r="LF71" s="23">
        <f t="shared" si="397"/>
        <v>0.10000000000000053</v>
      </c>
      <c r="LG71" s="23">
        <f t="shared" si="227"/>
        <v>2.0999999999999908E-2</v>
      </c>
      <c r="LH71" s="23">
        <f t="shared" si="228"/>
        <v>0.44289100000000037</v>
      </c>
      <c r="LI71" s="23">
        <f t="shared" si="229"/>
        <v>0.13630500000000012</v>
      </c>
      <c r="LJ71" s="23">
        <f t="shared" si="230"/>
        <v>0.49027299999999929</v>
      </c>
      <c r="LK71" s="23">
        <f t="shared" si="231"/>
        <v>8.2484000000000002E-2</v>
      </c>
      <c r="LL71" s="23">
        <f t="shared" si="232"/>
        <v>3.621700000000061E-2</v>
      </c>
      <c r="LM71" s="23">
        <f t="shared" si="232"/>
        <v>0.41076999999999941</v>
      </c>
    </row>
    <row r="72" spans="1:325">
      <c r="A72" s="1">
        <f t="shared" ref="A72:A77" si="447">A71+1</f>
        <v>70</v>
      </c>
      <c r="B72" s="2"/>
      <c r="C72" s="4">
        <v>11</v>
      </c>
      <c r="D72" s="4">
        <f t="shared" si="445"/>
        <v>1016</v>
      </c>
      <c r="E72" s="4" t="s">
        <v>252</v>
      </c>
      <c r="F72" s="4">
        <v>3</v>
      </c>
      <c r="G72" s="4" t="s">
        <v>13</v>
      </c>
      <c r="H72" s="4" t="s">
        <v>19</v>
      </c>
      <c r="I72" s="4"/>
      <c r="J72" s="5">
        <v>97.7</v>
      </c>
      <c r="K72" s="72"/>
      <c r="L72" s="103">
        <v>3.2640000000000002</v>
      </c>
      <c r="M72" s="7" t="s">
        <v>282</v>
      </c>
      <c r="N72" s="3" t="s">
        <v>227</v>
      </c>
      <c r="O72" s="23">
        <v>3.5939999999999999</v>
      </c>
      <c r="P72" s="23">
        <v>3.3959999999999999</v>
      </c>
      <c r="Q72" s="23">
        <v>3.5259999999999998</v>
      </c>
      <c r="R72" s="57"/>
      <c r="S72" s="6">
        <v>3.1989999999999998</v>
      </c>
      <c r="T72" s="57"/>
      <c r="U72" s="57"/>
      <c r="V72" s="57"/>
      <c r="W72" s="57"/>
      <c r="X72" s="57"/>
      <c r="Y72" s="23">
        <v>3.44</v>
      </c>
      <c r="Z72" s="23">
        <v>3.468</v>
      </c>
      <c r="AA72" s="23">
        <v>3.4460000000000002</v>
      </c>
      <c r="AB72" s="23">
        <v>3.2839999999999998</v>
      </c>
      <c r="AC72" s="23">
        <v>3.3479999999999999</v>
      </c>
      <c r="AD72" s="1">
        <v>3.004</v>
      </c>
      <c r="AE72" s="23">
        <f t="shared" ref="AE72:AE73" si="448">AVERAGE(AC72:AD72)</f>
        <v>3.1760000000000002</v>
      </c>
      <c r="AF72" s="107">
        <v>2.782</v>
      </c>
      <c r="AG72" s="107">
        <v>2.851</v>
      </c>
      <c r="AH72" s="107">
        <v>2.8359999999999999</v>
      </c>
      <c r="AI72" s="107">
        <v>2.7290000000000001</v>
      </c>
      <c r="AJ72" s="113"/>
      <c r="AK72" s="107">
        <v>2.8119999999999998</v>
      </c>
      <c r="AL72" s="107">
        <v>2.83</v>
      </c>
      <c r="AM72" s="107">
        <v>2.9060000000000001</v>
      </c>
      <c r="AN72" s="107">
        <v>3.0270000000000001</v>
      </c>
      <c r="AO72" s="107">
        <v>2.9020000000000001</v>
      </c>
      <c r="AP72" s="107">
        <v>3.1459999999999999</v>
      </c>
      <c r="AQ72" s="107">
        <v>3.129</v>
      </c>
      <c r="AR72" s="107">
        <v>3.1629999999999998</v>
      </c>
      <c r="AS72" s="107">
        <v>3.004</v>
      </c>
      <c r="AT72" s="107">
        <v>2.9940000000000002</v>
      </c>
      <c r="AU72" s="107">
        <v>2.7269999999999999</v>
      </c>
      <c r="AV72" s="107">
        <v>2.9180000000000001</v>
      </c>
      <c r="AW72" s="107">
        <v>2.7890000000000001</v>
      </c>
      <c r="AX72" s="107">
        <v>1.8260000000000001</v>
      </c>
      <c r="AY72" s="107">
        <v>2.8439999999999999</v>
      </c>
      <c r="AZ72" s="107">
        <v>2.996</v>
      </c>
      <c r="BA72" s="107">
        <v>2.7290000000000001</v>
      </c>
      <c r="BB72" s="107">
        <v>2.6360000000000001</v>
      </c>
      <c r="BC72" s="107">
        <v>2.387</v>
      </c>
      <c r="BD72" s="107">
        <v>2.871</v>
      </c>
      <c r="BE72" s="113"/>
      <c r="BF72" s="113"/>
      <c r="BG72" s="113"/>
      <c r="BH72" s="113"/>
      <c r="BI72" s="113"/>
      <c r="BJ72" s="113"/>
      <c r="BK72" s="113"/>
      <c r="BL72" s="113"/>
      <c r="BM72" s="113"/>
      <c r="BN72" s="107">
        <v>3.1219999999999999</v>
      </c>
      <c r="BO72" s="107">
        <v>2.859</v>
      </c>
      <c r="BP72" s="107">
        <v>3.0550000000000002</v>
      </c>
      <c r="BQ72" s="91">
        <v>2.381669</v>
      </c>
      <c r="BR72" s="91">
        <v>2.589118</v>
      </c>
      <c r="BS72" s="91">
        <v>3.1991529999999999</v>
      </c>
      <c r="BT72" s="91">
        <v>2.5420509999999998</v>
      </c>
      <c r="BU72" s="91">
        <v>2.62066</v>
      </c>
      <c r="BV72" s="91">
        <v>3.17001</v>
      </c>
      <c r="BW72" s="109">
        <v>3.0070000000000001</v>
      </c>
      <c r="BX72" s="109">
        <v>3.0339999999999998</v>
      </c>
      <c r="BY72" s="109">
        <v>3.0390000000000001</v>
      </c>
      <c r="BZ72" s="109">
        <v>3.028</v>
      </c>
      <c r="CA72" s="109">
        <v>2.6269999999999998</v>
      </c>
      <c r="CB72" s="109">
        <v>3.0680000000000001</v>
      </c>
      <c r="CC72" s="109">
        <v>3.097</v>
      </c>
      <c r="CD72" s="109">
        <v>3.2090000000000001</v>
      </c>
      <c r="CE72" s="109">
        <v>3.2570000000000001</v>
      </c>
      <c r="CF72" s="109">
        <v>3.1389999999999998</v>
      </c>
      <c r="CG72" s="109">
        <v>3.3279999999999998</v>
      </c>
      <c r="CH72" s="109">
        <v>3.3119999999999998</v>
      </c>
      <c r="CI72" s="109">
        <v>3.359</v>
      </c>
      <c r="CJ72" s="109">
        <v>3.234</v>
      </c>
      <c r="CK72" s="109">
        <v>3.22</v>
      </c>
      <c r="CL72" s="109">
        <v>3.1059999999999999</v>
      </c>
      <c r="CM72" s="109">
        <v>3.0720000000000001</v>
      </c>
      <c r="CN72" s="109">
        <v>3.0630000000000002</v>
      </c>
      <c r="CO72" s="109">
        <v>2.9769999999999999</v>
      </c>
      <c r="CP72" s="109">
        <v>3.1669999999999998</v>
      </c>
      <c r="CQ72" s="109">
        <v>3.2639999999999998</v>
      </c>
      <c r="CR72" s="109">
        <v>3.1869999999999998</v>
      </c>
      <c r="CS72" s="109">
        <v>3.2040000000000002</v>
      </c>
      <c r="CT72" s="109">
        <v>3.0910000000000002</v>
      </c>
      <c r="CU72" s="109">
        <v>3.2189999999999999</v>
      </c>
      <c r="CV72" s="109">
        <v>3.2120000000000002</v>
      </c>
      <c r="CW72" s="109">
        <v>3.11</v>
      </c>
      <c r="CX72" s="109">
        <v>3.2280000000000002</v>
      </c>
      <c r="CY72" s="109">
        <v>3.2440000000000002</v>
      </c>
      <c r="CZ72" s="109">
        <v>3.137</v>
      </c>
      <c r="DA72" s="109">
        <v>3.2309999999999999</v>
      </c>
      <c r="DB72" s="109">
        <v>3.7549999999999999</v>
      </c>
      <c r="DC72" s="109">
        <v>3.2090000000000001</v>
      </c>
      <c r="DD72" s="109">
        <v>3.2120000000000002</v>
      </c>
      <c r="DE72" s="109">
        <v>3.2690000000000001</v>
      </c>
      <c r="DF72" s="109">
        <v>3.0830000000000002</v>
      </c>
      <c r="DG72" s="109">
        <v>3.2290000000000001</v>
      </c>
      <c r="DH72" s="119">
        <v>2.5681280000000002</v>
      </c>
      <c r="DI72" s="119">
        <v>2.814006</v>
      </c>
      <c r="DJ72" s="119">
        <v>3.40117</v>
      </c>
      <c r="DK72" s="119">
        <v>2.8048839999999999</v>
      </c>
      <c r="DL72" s="119">
        <v>2.8750279999999999</v>
      </c>
      <c r="DM72" s="119">
        <v>3.3510270000000002</v>
      </c>
      <c r="DO72" s="23">
        <f t="shared" si="239"/>
        <v>0.32999999999999963</v>
      </c>
      <c r="DP72" s="23">
        <f t="shared" si="240"/>
        <v>0.13199999999999967</v>
      </c>
      <c r="DQ72" s="23">
        <f t="shared" si="241"/>
        <v>0.26199999999999957</v>
      </c>
      <c r="DR72" s="23" t="str">
        <f t="shared" si="242"/>
        <v/>
      </c>
      <c r="DS72" s="23">
        <f t="shared" si="243"/>
        <v>-6.5000000000000391E-2</v>
      </c>
      <c r="DT72" s="23" t="str">
        <f t="shared" si="244"/>
        <v/>
      </c>
      <c r="DU72" s="23" t="str">
        <f t="shared" si="245"/>
        <v/>
      </c>
      <c r="DV72" s="23" t="str">
        <f t="shared" si="246"/>
        <v/>
      </c>
      <c r="DW72" s="23" t="str">
        <f t="shared" si="247"/>
        <v/>
      </c>
      <c r="DX72" s="23" t="str">
        <f t="shared" si="248"/>
        <v/>
      </c>
      <c r="DY72" s="23">
        <f t="shared" si="249"/>
        <v>0.17599999999999971</v>
      </c>
      <c r="DZ72" s="23">
        <f t="shared" si="250"/>
        <v>0.20399999999999974</v>
      </c>
      <c r="EA72" s="23">
        <f t="shared" si="251"/>
        <v>0.18199999999999994</v>
      </c>
      <c r="EB72" s="23">
        <f t="shared" si="252"/>
        <v>1.9999999999999574E-2</v>
      </c>
      <c r="EC72" s="23">
        <f t="shared" si="253"/>
        <v>8.3999999999999631E-2</v>
      </c>
      <c r="ED72" s="23">
        <f t="shared" si="254"/>
        <v>-0.26000000000000023</v>
      </c>
      <c r="EE72" s="23">
        <f t="shared" si="255"/>
        <v>-8.8000000000000078E-2</v>
      </c>
      <c r="EF72" s="23">
        <f t="shared" si="256"/>
        <v>-0.48200000000000021</v>
      </c>
      <c r="EG72" s="23">
        <f t="shared" si="257"/>
        <v>-0.41300000000000026</v>
      </c>
      <c r="EH72" s="23">
        <f t="shared" si="258"/>
        <v>-0.42800000000000038</v>
      </c>
      <c r="EI72" s="23">
        <f t="shared" si="259"/>
        <v>-0.53500000000000014</v>
      </c>
      <c r="EJ72" s="23" t="str">
        <f t="shared" si="260"/>
        <v/>
      </c>
      <c r="EK72" s="23">
        <f t="shared" si="261"/>
        <v>-0.4520000000000004</v>
      </c>
      <c r="EL72" s="23">
        <f t="shared" si="262"/>
        <v>-0.43400000000000016</v>
      </c>
      <c r="EM72" s="23">
        <f t="shared" si="263"/>
        <v>-0.3580000000000001</v>
      </c>
      <c r="EN72" s="23">
        <f t="shared" si="264"/>
        <v>-0.2370000000000001</v>
      </c>
      <c r="EO72" s="23">
        <f t="shared" si="265"/>
        <v>-0.3620000000000001</v>
      </c>
      <c r="EP72" s="23">
        <f t="shared" si="266"/>
        <v>-0.11800000000000033</v>
      </c>
      <c r="EQ72" s="23">
        <f t="shared" si="267"/>
        <v>-0.13500000000000023</v>
      </c>
      <c r="ER72" s="23">
        <f t="shared" si="268"/>
        <v>-0.10100000000000042</v>
      </c>
      <c r="ES72" s="23">
        <f t="shared" si="58"/>
        <v>-0.26000000000000023</v>
      </c>
      <c r="ET72" s="23">
        <f t="shared" si="59"/>
        <v>-0.27</v>
      </c>
      <c r="EU72" s="23">
        <f t="shared" si="60"/>
        <v>-0.53700000000000037</v>
      </c>
      <c r="EV72" s="23">
        <f t="shared" si="61"/>
        <v>-0.34600000000000009</v>
      </c>
      <c r="EW72" s="23">
        <f t="shared" si="62"/>
        <v>-0.47500000000000009</v>
      </c>
      <c r="EX72" s="23">
        <f t="shared" si="63"/>
        <v>-1.4380000000000002</v>
      </c>
      <c r="EY72" s="23">
        <f t="shared" si="64"/>
        <v>-0.42000000000000037</v>
      </c>
      <c r="EZ72" s="23">
        <f t="shared" si="65"/>
        <v>-0.26800000000000024</v>
      </c>
      <c r="FA72" s="23">
        <f t="shared" si="269"/>
        <v>-0.53500000000000014</v>
      </c>
      <c r="FB72" s="23">
        <f t="shared" si="270"/>
        <v>-0.62800000000000011</v>
      </c>
      <c r="FC72" s="23">
        <f t="shared" si="271"/>
        <v>-0.87700000000000022</v>
      </c>
      <c r="FD72" s="23">
        <f t="shared" si="272"/>
        <v>-0.39300000000000024</v>
      </c>
      <c r="FE72" s="23" t="str">
        <f t="shared" si="273"/>
        <v/>
      </c>
      <c r="FF72" s="23" t="str">
        <f t="shared" si="274"/>
        <v/>
      </c>
      <c r="FG72" s="23" t="str">
        <f t="shared" si="275"/>
        <v/>
      </c>
      <c r="FH72" s="23" t="str">
        <f t="shared" si="276"/>
        <v/>
      </c>
      <c r="FI72" s="23" t="str">
        <f t="shared" si="277"/>
        <v/>
      </c>
      <c r="FJ72" s="23" t="str">
        <f t="shared" si="278"/>
        <v/>
      </c>
      <c r="FK72" s="23" t="str">
        <f t="shared" si="279"/>
        <v/>
      </c>
      <c r="FL72" s="23" t="str">
        <f t="shared" si="280"/>
        <v/>
      </c>
      <c r="FM72" s="23" t="str">
        <f t="shared" si="281"/>
        <v/>
      </c>
      <c r="FN72" s="23">
        <f t="shared" si="282"/>
        <v>-0.14200000000000035</v>
      </c>
      <c r="FO72" s="23">
        <f t="shared" si="283"/>
        <v>-0.40500000000000025</v>
      </c>
      <c r="FP72" s="23">
        <f t="shared" si="284"/>
        <v>-0.20900000000000007</v>
      </c>
      <c r="FQ72" s="23">
        <f t="shared" si="82"/>
        <v>-0.8823310000000002</v>
      </c>
      <c r="FR72" s="23">
        <f t="shared" si="83"/>
        <v>-0.6748820000000002</v>
      </c>
      <c r="FS72" s="23">
        <f t="shared" si="84"/>
        <v>-6.4847000000000321E-2</v>
      </c>
      <c r="FT72" s="23">
        <f t="shared" si="85"/>
        <v>-0.7219490000000004</v>
      </c>
      <c r="FU72" s="23">
        <f t="shared" si="86"/>
        <v>-0.64334000000000024</v>
      </c>
      <c r="FV72" s="23">
        <f t="shared" si="87"/>
        <v>-9.399000000000024E-2</v>
      </c>
      <c r="FW72" s="23">
        <f t="shared" si="88"/>
        <v>-0.25700000000000012</v>
      </c>
      <c r="FX72" s="23">
        <f t="shared" si="285"/>
        <v>-0.23000000000000043</v>
      </c>
      <c r="FY72" s="23">
        <f t="shared" si="286"/>
        <v>-0.22500000000000009</v>
      </c>
      <c r="FZ72" s="23">
        <f t="shared" si="287"/>
        <v>-0.23600000000000021</v>
      </c>
      <c r="GA72" s="23">
        <f t="shared" si="288"/>
        <v>-0.63700000000000045</v>
      </c>
      <c r="GB72" s="23">
        <f t="shared" si="289"/>
        <v>-0.19600000000000017</v>
      </c>
      <c r="GC72" s="23">
        <f t="shared" si="290"/>
        <v>-0.16700000000000026</v>
      </c>
      <c r="GD72" s="23">
        <f t="shared" si="291"/>
        <v>-5.500000000000016E-2</v>
      </c>
      <c r="GE72" s="23">
        <f t="shared" si="292"/>
        <v>-7.0000000000001172E-3</v>
      </c>
      <c r="GF72" s="23">
        <f t="shared" si="293"/>
        <v>-0.12500000000000044</v>
      </c>
      <c r="GG72" s="23">
        <f t="shared" si="294"/>
        <v>6.3999999999999613E-2</v>
      </c>
      <c r="GH72" s="23">
        <f t="shared" si="295"/>
        <v>4.7999999999999599E-2</v>
      </c>
      <c r="GI72" s="23">
        <f t="shared" si="296"/>
        <v>9.4999999999999751E-2</v>
      </c>
      <c r="GJ72" s="23">
        <f t="shared" si="297"/>
        <v>-3.0000000000000249E-2</v>
      </c>
      <c r="GK72" s="23">
        <f t="shared" si="298"/>
        <v>-4.4000000000000039E-2</v>
      </c>
      <c r="GL72" s="23">
        <f t="shared" si="299"/>
        <v>-0.15800000000000036</v>
      </c>
      <c r="GM72" s="23">
        <f t="shared" si="300"/>
        <v>-0.19200000000000017</v>
      </c>
      <c r="GN72" s="23">
        <f t="shared" si="301"/>
        <v>-0.20100000000000007</v>
      </c>
      <c r="GO72" s="23">
        <f t="shared" si="302"/>
        <v>-0.28700000000000037</v>
      </c>
      <c r="GP72" s="23">
        <f t="shared" si="303"/>
        <v>-9.7000000000000419E-2</v>
      </c>
      <c r="GQ72" s="23">
        <f t="shared" si="304"/>
        <v>-4.4408920985006262E-16</v>
      </c>
      <c r="GR72" s="23">
        <f t="shared" si="305"/>
        <v>-7.7000000000000401E-2</v>
      </c>
      <c r="GS72" s="23">
        <f t="shared" si="306"/>
        <v>-6.0000000000000053E-2</v>
      </c>
      <c r="GT72" s="23">
        <f t="shared" si="307"/>
        <v>-0.17300000000000004</v>
      </c>
      <c r="GU72" s="23">
        <f t="shared" si="308"/>
        <v>-4.5000000000000373E-2</v>
      </c>
      <c r="GV72" s="23">
        <f t="shared" si="309"/>
        <v>-5.2000000000000046E-2</v>
      </c>
      <c r="GW72" s="23">
        <f t="shared" si="310"/>
        <v>-0.15400000000000036</v>
      </c>
      <c r="GX72" s="23">
        <f t="shared" si="311"/>
        <v>-3.6000000000000032E-2</v>
      </c>
      <c r="GY72" s="23">
        <f t="shared" si="312"/>
        <v>-2.0000000000000018E-2</v>
      </c>
      <c r="GZ72" s="23">
        <f t="shared" si="313"/>
        <v>-0.12700000000000022</v>
      </c>
      <c r="HA72" s="23">
        <f t="shared" si="314"/>
        <v>-3.3000000000000362E-2</v>
      </c>
      <c r="HB72" s="23">
        <f t="shared" si="315"/>
        <v>0.49099999999999966</v>
      </c>
      <c r="HC72" s="23">
        <f t="shared" si="316"/>
        <v>-5.500000000000016E-2</v>
      </c>
      <c r="HD72" s="23">
        <f t="shared" si="317"/>
        <v>-5.2000000000000046E-2</v>
      </c>
      <c r="HE72" s="23">
        <f t="shared" si="318"/>
        <v>4.9999999999998934E-3</v>
      </c>
      <c r="HF72" s="23">
        <f t="shared" si="319"/>
        <v>-0.18100000000000005</v>
      </c>
      <c r="HG72" s="23">
        <f t="shared" si="320"/>
        <v>-3.5000000000000142E-2</v>
      </c>
      <c r="HH72" s="23">
        <f t="shared" si="125"/>
        <v>-0.69587200000000005</v>
      </c>
      <c r="HI72" s="23">
        <f t="shared" si="126"/>
        <v>-0.44999400000000023</v>
      </c>
      <c r="HJ72" s="23">
        <f t="shared" si="127"/>
        <v>0.13716999999999979</v>
      </c>
      <c r="HK72" s="23">
        <f t="shared" si="128"/>
        <v>-0.4591160000000003</v>
      </c>
      <c r="HL72" s="23">
        <f t="shared" si="129"/>
        <v>-0.38897200000000032</v>
      </c>
      <c r="HM72" s="23">
        <f t="shared" si="130"/>
        <v>8.7026999999999965E-2</v>
      </c>
      <c r="HO72" s="23">
        <f t="shared" si="321"/>
        <v>0.32999999999999963</v>
      </c>
      <c r="HP72" s="23">
        <f t="shared" si="322"/>
        <v>0.13199999999999967</v>
      </c>
      <c r="HQ72" s="23">
        <f t="shared" si="323"/>
        <v>0.26199999999999957</v>
      </c>
      <c r="HR72" s="23" t="str">
        <f t="shared" si="324"/>
        <v/>
      </c>
      <c r="HS72" s="23">
        <f t="shared" si="325"/>
        <v>6.5000000000000391E-2</v>
      </c>
      <c r="HT72" s="23" t="str">
        <f t="shared" si="326"/>
        <v/>
      </c>
      <c r="HU72" s="23" t="str">
        <f t="shared" si="327"/>
        <v/>
      </c>
      <c r="HV72" s="23" t="str">
        <f t="shared" si="328"/>
        <v/>
      </c>
      <c r="HW72" s="23" t="str">
        <f t="shared" si="329"/>
        <v/>
      </c>
      <c r="HX72" s="23" t="str">
        <f t="shared" si="330"/>
        <v/>
      </c>
      <c r="HY72" s="23">
        <f t="shared" si="331"/>
        <v>0.17599999999999971</v>
      </c>
      <c r="HZ72" s="23">
        <f t="shared" si="332"/>
        <v>0.20399999999999974</v>
      </c>
      <c r="IA72" s="23">
        <f t="shared" si="333"/>
        <v>0.18199999999999994</v>
      </c>
      <c r="IB72" s="23">
        <f t="shared" si="334"/>
        <v>1.9999999999999574E-2</v>
      </c>
      <c r="IC72" s="23">
        <f t="shared" si="335"/>
        <v>8.3999999999999631E-2</v>
      </c>
      <c r="ID72" s="23">
        <f t="shared" si="336"/>
        <v>0.26000000000000023</v>
      </c>
      <c r="IE72" s="23">
        <f t="shared" si="337"/>
        <v>8.8000000000000078E-2</v>
      </c>
      <c r="IF72" s="23">
        <f t="shared" si="338"/>
        <v>0.48200000000000021</v>
      </c>
      <c r="IG72" s="23">
        <f t="shared" si="339"/>
        <v>0.41300000000000026</v>
      </c>
      <c r="IH72" s="23">
        <f t="shared" si="340"/>
        <v>0.42800000000000038</v>
      </c>
      <c r="II72" s="23">
        <f t="shared" si="341"/>
        <v>0.53500000000000014</v>
      </c>
      <c r="IJ72" s="23" t="str">
        <f t="shared" si="342"/>
        <v/>
      </c>
      <c r="IK72" s="23">
        <f t="shared" si="343"/>
        <v>0.4520000000000004</v>
      </c>
      <c r="IL72" s="23">
        <f t="shared" si="344"/>
        <v>0.43400000000000016</v>
      </c>
      <c r="IM72" s="23">
        <f t="shared" si="345"/>
        <v>0.3580000000000001</v>
      </c>
      <c r="IN72" s="23">
        <f t="shared" si="346"/>
        <v>0.2370000000000001</v>
      </c>
      <c r="IO72" s="23">
        <f t="shared" si="347"/>
        <v>0.3620000000000001</v>
      </c>
      <c r="IP72" s="23">
        <f t="shared" si="348"/>
        <v>0.11800000000000033</v>
      </c>
      <c r="IQ72" s="23">
        <f t="shared" si="349"/>
        <v>0.13500000000000023</v>
      </c>
      <c r="IR72" s="23">
        <f t="shared" si="350"/>
        <v>0.10100000000000042</v>
      </c>
      <c r="IS72" s="23">
        <f t="shared" si="351"/>
        <v>0.26000000000000023</v>
      </c>
      <c r="IT72" s="23">
        <f t="shared" si="352"/>
        <v>0.27</v>
      </c>
      <c r="IU72" s="23">
        <f t="shared" si="353"/>
        <v>0.53700000000000037</v>
      </c>
      <c r="IV72" s="23">
        <f t="shared" si="354"/>
        <v>0.34600000000000009</v>
      </c>
      <c r="IW72" s="23">
        <f t="shared" si="355"/>
        <v>0.47500000000000009</v>
      </c>
      <c r="IX72" s="23">
        <f t="shared" si="356"/>
        <v>1.4380000000000002</v>
      </c>
      <c r="IY72" s="23">
        <f t="shared" si="357"/>
        <v>0.42000000000000037</v>
      </c>
      <c r="IZ72" s="23">
        <f t="shared" si="358"/>
        <v>0.26800000000000024</v>
      </c>
      <c r="JA72" s="23">
        <f t="shared" si="359"/>
        <v>0.53500000000000014</v>
      </c>
      <c r="JB72" s="23">
        <f t="shared" si="360"/>
        <v>0.62800000000000011</v>
      </c>
      <c r="JC72" s="23">
        <f t="shared" si="361"/>
        <v>0.87700000000000022</v>
      </c>
      <c r="JD72" s="23">
        <f t="shared" si="362"/>
        <v>0.39300000000000024</v>
      </c>
      <c r="JE72" s="23" t="str">
        <f t="shared" si="363"/>
        <v/>
      </c>
      <c r="JF72" s="23" t="str">
        <f t="shared" si="364"/>
        <v/>
      </c>
      <c r="JG72" s="23" t="str">
        <f t="shared" si="365"/>
        <v/>
      </c>
      <c r="JH72" s="23" t="str">
        <f t="shared" si="366"/>
        <v/>
      </c>
      <c r="JI72" s="23" t="str">
        <f t="shared" si="367"/>
        <v/>
      </c>
      <c r="JJ72" s="23" t="str">
        <f t="shared" si="368"/>
        <v/>
      </c>
      <c r="JK72" s="23" t="str">
        <f t="shared" si="369"/>
        <v/>
      </c>
      <c r="JL72" s="23" t="str">
        <f t="shared" si="370"/>
        <v/>
      </c>
      <c r="JM72" s="23" t="str">
        <f t="shared" si="371"/>
        <v/>
      </c>
      <c r="JN72" s="23">
        <f t="shared" si="372"/>
        <v>0.14200000000000035</v>
      </c>
      <c r="JO72" s="23">
        <f t="shared" si="373"/>
        <v>0.40500000000000025</v>
      </c>
      <c r="JP72" s="23">
        <f t="shared" si="374"/>
        <v>0.20900000000000007</v>
      </c>
      <c r="JQ72" s="23">
        <f t="shared" si="185"/>
        <v>0.8823310000000002</v>
      </c>
      <c r="JR72" s="23">
        <f t="shared" si="186"/>
        <v>0.6748820000000002</v>
      </c>
      <c r="JS72" s="23">
        <f t="shared" si="187"/>
        <v>6.4847000000000321E-2</v>
      </c>
      <c r="JT72" s="23">
        <f t="shared" si="188"/>
        <v>0.7219490000000004</v>
      </c>
      <c r="JU72" s="23">
        <f t="shared" si="189"/>
        <v>0.64334000000000024</v>
      </c>
      <c r="JV72" s="23">
        <f t="shared" si="190"/>
        <v>9.399000000000024E-2</v>
      </c>
      <c r="JW72" s="23">
        <f t="shared" si="375"/>
        <v>0.25700000000000012</v>
      </c>
      <c r="JX72" s="23">
        <f t="shared" si="376"/>
        <v>0.23000000000000043</v>
      </c>
      <c r="JY72" s="23">
        <f t="shared" si="377"/>
        <v>0.22500000000000009</v>
      </c>
      <c r="JZ72" s="23">
        <f t="shared" si="378"/>
        <v>0.23600000000000021</v>
      </c>
      <c r="KA72" s="23">
        <f t="shared" si="379"/>
        <v>0.63700000000000045</v>
      </c>
      <c r="KB72" s="23">
        <f t="shared" si="380"/>
        <v>0.19600000000000017</v>
      </c>
      <c r="KC72" s="23">
        <f t="shared" si="381"/>
        <v>0.16700000000000026</v>
      </c>
      <c r="KD72" s="23">
        <f t="shared" si="382"/>
        <v>5.500000000000016E-2</v>
      </c>
      <c r="KE72" s="23">
        <f t="shared" si="383"/>
        <v>7.0000000000001172E-3</v>
      </c>
      <c r="KF72" s="23">
        <f t="shared" si="384"/>
        <v>0.12500000000000044</v>
      </c>
      <c r="KG72" s="23">
        <f t="shared" si="385"/>
        <v>6.3999999999999613E-2</v>
      </c>
      <c r="KH72" s="23">
        <f t="shared" si="386"/>
        <v>4.7999999999999599E-2</v>
      </c>
      <c r="KI72" s="23">
        <f t="shared" si="387"/>
        <v>9.4999999999999751E-2</v>
      </c>
      <c r="KJ72" s="23">
        <f t="shared" si="388"/>
        <v>3.0000000000000249E-2</v>
      </c>
      <c r="KK72" s="23">
        <f t="shared" si="389"/>
        <v>4.4000000000000039E-2</v>
      </c>
      <c r="KL72" s="23">
        <f t="shared" si="390"/>
        <v>0.15800000000000036</v>
      </c>
      <c r="KM72" s="23">
        <f t="shared" si="391"/>
        <v>0.19200000000000017</v>
      </c>
      <c r="KN72" s="23">
        <f t="shared" si="392"/>
        <v>0.20100000000000007</v>
      </c>
      <c r="KO72" s="23">
        <f t="shared" si="393"/>
        <v>0.28700000000000037</v>
      </c>
      <c r="KP72" s="23">
        <f t="shared" si="394"/>
        <v>9.7000000000000419E-2</v>
      </c>
      <c r="KQ72" s="23">
        <f t="shared" si="211"/>
        <v>4.4408920985006262E-16</v>
      </c>
      <c r="KR72" s="23">
        <f t="shared" si="212"/>
        <v>7.7000000000000401E-2</v>
      </c>
      <c r="KS72" s="23">
        <f t="shared" si="213"/>
        <v>6.0000000000000053E-2</v>
      </c>
      <c r="KT72" s="23">
        <f t="shared" si="214"/>
        <v>0.17300000000000004</v>
      </c>
      <c r="KU72" s="23">
        <f t="shared" si="215"/>
        <v>4.5000000000000373E-2</v>
      </c>
      <c r="KV72" s="23">
        <f t="shared" si="216"/>
        <v>5.2000000000000046E-2</v>
      </c>
      <c r="KW72" s="23">
        <f t="shared" si="395"/>
        <v>0.15400000000000036</v>
      </c>
      <c r="KX72" s="23">
        <f t="shared" si="218"/>
        <v>3.6000000000000032E-2</v>
      </c>
      <c r="KY72" s="23">
        <f t="shared" si="219"/>
        <v>2.0000000000000018E-2</v>
      </c>
      <c r="KZ72" s="23">
        <f t="shared" si="220"/>
        <v>0.12700000000000022</v>
      </c>
      <c r="LA72" s="23">
        <f t="shared" si="221"/>
        <v>3.3000000000000362E-2</v>
      </c>
      <c r="LB72" s="23">
        <f t="shared" si="222"/>
        <v>0.49099999999999966</v>
      </c>
      <c r="LC72" s="23">
        <f t="shared" si="223"/>
        <v>5.500000000000016E-2</v>
      </c>
      <c r="LD72" s="23">
        <f t="shared" si="396"/>
        <v>5.2000000000000046E-2</v>
      </c>
      <c r="LE72" s="23">
        <f t="shared" si="225"/>
        <v>4.9999999999998934E-3</v>
      </c>
      <c r="LF72" s="23">
        <f t="shared" si="397"/>
        <v>0.18100000000000005</v>
      </c>
      <c r="LG72" s="23">
        <f t="shared" si="227"/>
        <v>3.5000000000000142E-2</v>
      </c>
      <c r="LH72" s="23">
        <f t="shared" si="228"/>
        <v>0.69587200000000005</v>
      </c>
      <c r="LI72" s="23">
        <f t="shared" si="229"/>
        <v>0.44999400000000023</v>
      </c>
      <c r="LJ72" s="23">
        <f t="shared" si="230"/>
        <v>0.13716999999999979</v>
      </c>
      <c r="LK72" s="23">
        <f t="shared" si="231"/>
        <v>0.4591160000000003</v>
      </c>
      <c r="LL72" s="23">
        <f t="shared" si="232"/>
        <v>0.38897200000000032</v>
      </c>
      <c r="LM72" s="23">
        <f t="shared" si="232"/>
        <v>8.7026999999999965E-2</v>
      </c>
    </row>
    <row r="73" spans="1:325">
      <c r="A73" s="1">
        <f t="shared" si="447"/>
        <v>71</v>
      </c>
      <c r="B73" s="2"/>
      <c r="C73" s="4">
        <v>11</v>
      </c>
      <c r="D73" s="4">
        <f t="shared" si="445"/>
        <v>1016</v>
      </c>
      <c r="E73" s="4" t="s">
        <v>252</v>
      </c>
      <c r="F73" s="4">
        <v>3</v>
      </c>
      <c r="G73" s="4" t="s">
        <v>13</v>
      </c>
      <c r="H73" s="4" t="s">
        <v>19</v>
      </c>
      <c r="I73" s="4"/>
      <c r="J73" s="5">
        <v>97.2</v>
      </c>
      <c r="K73" s="72"/>
      <c r="L73" s="103">
        <v>4.1090000000000009</v>
      </c>
      <c r="M73" s="7" t="s">
        <v>282</v>
      </c>
      <c r="N73" s="3" t="s">
        <v>227</v>
      </c>
      <c r="O73" s="23">
        <v>4.5730000000000004</v>
      </c>
      <c r="P73" s="23">
        <v>4.1900000000000004</v>
      </c>
      <c r="Q73" s="23">
        <v>4.4429999999999996</v>
      </c>
      <c r="R73" s="57"/>
      <c r="S73" s="6">
        <v>4.1269999999999998</v>
      </c>
      <c r="T73" s="57"/>
      <c r="U73" s="57"/>
      <c r="V73" s="57"/>
      <c r="W73" s="57"/>
      <c r="X73" s="57"/>
      <c r="Y73" s="23">
        <v>4.3099999999999996</v>
      </c>
      <c r="Z73" s="23">
        <v>4.327</v>
      </c>
      <c r="AA73" s="23">
        <v>4.2889999999999997</v>
      </c>
      <c r="AB73" s="23">
        <v>4.1379999999999999</v>
      </c>
      <c r="AC73" s="23">
        <v>4.1740000000000004</v>
      </c>
      <c r="AD73" s="23">
        <v>3.9409999999999998</v>
      </c>
      <c r="AE73" s="23">
        <f t="shared" si="448"/>
        <v>4.0575000000000001</v>
      </c>
      <c r="AF73" s="107">
        <v>3.4950000000000001</v>
      </c>
      <c r="AG73" s="107">
        <v>3.5609999999999999</v>
      </c>
      <c r="AH73" s="107">
        <v>3.5979999999999999</v>
      </c>
      <c r="AI73" s="107">
        <v>3.5830000000000002</v>
      </c>
      <c r="AJ73" s="113"/>
      <c r="AK73" s="107">
        <v>3.6190000000000002</v>
      </c>
      <c r="AL73" s="107">
        <v>3.6339999999999999</v>
      </c>
      <c r="AM73" s="107">
        <v>3.8490000000000002</v>
      </c>
      <c r="AN73" s="107">
        <v>3.9289999999999998</v>
      </c>
      <c r="AO73" s="107">
        <v>3.8180000000000001</v>
      </c>
      <c r="AP73" s="107">
        <v>4.0549999999999997</v>
      </c>
      <c r="AQ73" s="107">
        <v>4.0519999999999996</v>
      </c>
      <c r="AR73" s="107">
        <v>4.0759999999999996</v>
      </c>
      <c r="AS73" s="107">
        <v>3.8650000000000002</v>
      </c>
      <c r="AT73" s="107">
        <v>3.8570000000000002</v>
      </c>
      <c r="AU73" s="107">
        <v>3.7069999999999999</v>
      </c>
      <c r="AV73" s="107">
        <v>3.6579999999999999</v>
      </c>
      <c r="AW73" s="107">
        <v>3.653</v>
      </c>
      <c r="AX73" s="107">
        <v>3.202</v>
      </c>
      <c r="AY73" s="107">
        <v>3.794</v>
      </c>
      <c r="AZ73" s="107">
        <v>3.964</v>
      </c>
      <c r="BA73" s="107">
        <v>3.7730000000000001</v>
      </c>
      <c r="BB73" s="107">
        <v>3.7330000000000001</v>
      </c>
      <c r="BC73" s="107">
        <v>3.5350000000000001</v>
      </c>
      <c r="BD73" s="107">
        <v>3.88</v>
      </c>
      <c r="BE73" s="113"/>
      <c r="BF73" s="113"/>
      <c r="BG73" s="113"/>
      <c r="BH73" s="113"/>
      <c r="BI73" s="113"/>
      <c r="BJ73" s="113"/>
      <c r="BK73" s="113"/>
      <c r="BL73" s="113"/>
      <c r="BM73" s="113"/>
      <c r="BN73" s="107">
        <v>3.9039999999999999</v>
      </c>
      <c r="BO73" s="107">
        <v>3.653</v>
      </c>
      <c r="BP73" s="107">
        <v>3.8639999999999999</v>
      </c>
      <c r="BQ73" s="91">
        <v>3.22031</v>
      </c>
      <c r="BR73" s="91">
        <v>3.4858709999999999</v>
      </c>
      <c r="BS73" s="91">
        <v>4.2348610000000004</v>
      </c>
      <c r="BT73" s="91">
        <v>3.4383889999999999</v>
      </c>
      <c r="BU73" s="91">
        <v>3.5344609999999999</v>
      </c>
      <c r="BV73" s="91">
        <v>4.1711669999999996</v>
      </c>
      <c r="BW73" s="109">
        <v>3.6259999999999999</v>
      </c>
      <c r="BX73" s="109">
        <v>3.6669999999999998</v>
      </c>
      <c r="BY73" s="109">
        <v>3.7120000000000002</v>
      </c>
      <c r="BZ73" s="109">
        <v>3.7530000000000001</v>
      </c>
      <c r="CA73" s="109">
        <v>3.4849999999999999</v>
      </c>
      <c r="CB73" s="109">
        <v>3.758</v>
      </c>
      <c r="CC73" s="109">
        <v>3.778</v>
      </c>
      <c r="CD73" s="109">
        <v>4.6710000000000003</v>
      </c>
      <c r="CE73" s="109">
        <v>4.0650000000000004</v>
      </c>
      <c r="CF73" s="109">
        <v>3.9590000000000001</v>
      </c>
      <c r="CG73" s="109">
        <v>4.16</v>
      </c>
      <c r="CH73" s="109">
        <v>4.157</v>
      </c>
      <c r="CI73" s="109">
        <v>4.1890000000000001</v>
      </c>
      <c r="CJ73" s="109">
        <v>3.9940000000000002</v>
      </c>
      <c r="CK73" s="109">
        <v>3.9849999999999999</v>
      </c>
      <c r="CL73" s="109">
        <v>3.95</v>
      </c>
      <c r="CM73" s="109">
        <v>3.7509999999999999</v>
      </c>
      <c r="CN73" s="109">
        <v>3.8109999999999999</v>
      </c>
      <c r="CO73" s="109">
        <v>3.9239999999999999</v>
      </c>
      <c r="CP73" s="109">
        <v>3.9929999999999999</v>
      </c>
      <c r="CQ73" s="109">
        <v>4.1349999999999998</v>
      </c>
      <c r="CR73" s="109">
        <v>4.085</v>
      </c>
      <c r="CS73" s="109">
        <v>4.13</v>
      </c>
      <c r="CT73" s="109">
        <v>4.0170000000000003</v>
      </c>
      <c r="CU73" s="109">
        <v>4.1120000000000001</v>
      </c>
      <c r="CV73" s="109">
        <v>4.0090000000000003</v>
      </c>
      <c r="CW73" s="109">
        <v>3.9609999999999999</v>
      </c>
      <c r="CX73" s="109">
        <v>4.383</v>
      </c>
      <c r="CY73" s="109">
        <v>4.4390000000000001</v>
      </c>
      <c r="CZ73" s="109">
        <v>4.4320000000000004</v>
      </c>
      <c r="DA73" s="109">
        <v>4.4560000000000004</v>
      </c>
      <c r="DB73" s="109">
        <v>4.5270000000000001</v>
      </c>
      <c r="DC73" s="109">
        <v>4.3070000000000004</v>
      </c>
      <c r="DD73" s="109">
        <v>4.2889999999999997</v>
      </c>
      <c r="DE73" s="109">
        <v>3.9870000000000001</v>
      </c>
      <c r="DF73" s="109">
        <v>3.78</v>
      </c>
      <c r="DG73" s="109">
        <v>3.9630000000000001</v>
      </c>
      <c r="DH73" s="119">
        <v>3.3527580000000001</v>
      </c>
      <c r="DI73" s="119">
        <v>3.645079</v>
      </c>
      <c r="DJ73" s="119">
        <v>4.3104480000000001</v>
      </c>
      <c r="DK73" s="119">
        <v>3.640943</v>
      </c>
      <c r="DL73" s="119">
        <v>3.7216239999999998</v>
      </c>
      <c r="DM73" s="119">
        <v>4.2405629999999999</v>
      </c>
      <c r="DO73" s="23">
        <f t="shared" si="239"/>
        <v>0.46399999999999952</v>
      </c>
      <c r="DP73" s="23">
        <f t="shared" si="240"/>
        <v>8.0999999999999517E-2</v>
      </c>
      <c r="DQ73" s="23">
        <f t="shared" si="241"/>
        <v>0.33399999999999874</v>
      </c>
      <c r="DR73" s="23" t="str">
        <f t="shared" si="242"/>
        <v/>
      </c>
      <c r="DS73" s="23">
        <f t="shared" si="243"/>
        <v>1.7999999999998906E-2</v>
      </c>
      <c r="DT73" s="23" t="str">
        <f t="shared" si="244"/>
        <v/>
      </c>
      <c r="DU73" s="23" t="str">
        <f t="shared" si="245"/>
        <v/>
      </c>
      <c r="DV73" s="23" t="str">
        <f t="shared" si="246"/>
        <v/>
      </c>
      <c r="DW73" s="23" t="str">
        <f t="shared" si="247"/>
        <v/>
      </c>
      <c r="DX73" s="23" t="str">
        <f t="shared" si="248"/>
        <v/>
      </c>
      <c r="DY73" s="23">
        <f t="shared" si="249"/>
        <v>0.20099999999999874</v>
      </c>
      <c r="DZ73" s="23">
        <f t="shared" si="250"/>
        <v>0.21799999999999908</v>
      </c>
      <c r="EA73" s="23">
        <f t="shared" si="251"/>
        <v>0.17999999999999883</v>
      </c>
      <c r="EB73" s="23">
        <f t="shared" si="252"/>
        <v>2.8999999999999027E-2</v>
      </c>
      <c r="EC73" s="23">
        <f t="shared" si="253"/>
        <v>6.4999999999999503E-2</v>
      </c>
      <c r="ED73" s="23">
        <f t="shared" si="254"/>
        <v>-0.16800000000000104</v>
      </c>
      <c r="EE73" s="23">
        <f t="shared" si="255"/>
        <v>-5.1500000000000767E-2</v>
      </c>
      <c r="EF73" s="23">
        <f t="shared" si="256"/>
        <v>-0.61400000000000077</v>
      </c>
      <c r="EG73" s="23">
        <f t="shared" si="257"/>
        <v>-0.54800000000000093</v>
      </c>
      <c r="EH73" s="23">
        <f t="shared" si="258"/>
        <v>-0.51100000000000101</v>
      </c>
      <c r="EI73" s="23">
        <f t="shared" si="259"/>
        <v>-0.52600000000000069</v>
      </c>
      <c r="EJ73" s="23" t="str">
        <f t="shared" si="260"/>
        <v/>
      </c>
      <c r="EK73" s="23">
        <f t="shared" si="261"/>
        <v>-0.49000000000000066</v>
      </c>
      <c r="EL73" s="23">
        <f t="shared" si="262"/>
        <v>-0.47500000000000098</v>
      </c>
      <c r="EM73" s="23">
        <f t="shared" si="263"/>
        <v>-0.26000000000000068</v>
      </c>
      <c r="EN73" s="23">
        <f t="shared" si="264"/>
        <v>-0.18000000000000105</v>
      </c>
      <c r="EO73" s="23">
        <f t="shared" si="265"/>
        <v>-0.29100000000000081</v>
      </c>
      <c r="EP73" s="23">
        <f t="shared" si="266"/>
        <v>-5.4000000000001158E-2</v>
      </c>
      <c r="EQ73" s="23">
        <f t="shared" si="267"/>
        <v>-5.7000000000001272E-2</v>
      </c>
      <c r="ER73" s="23">
        <f t="shared" si="268"/>
        <v>-3.3000000000001251E-2</v>
      </c>
      <c r="ES73" s="23">
        <f t="shared" si="58"/>
        <v>-0.24400000000000066</v>
      </c>
      <c r="ET73" s="23">
        <f t="shared" si="59"/>
        <v>-0.25200000000000067</v>
      </c>
      <c r="EU73" s="23">
        <f t="shared" si="60"/>
        <v>-0.40200000000000102</v>
      </c>
      <c r="EV73" s="23">
        <f t="shared" si="61"/>
        <v>-0.45100000000000096</v>
      </c>
      <c r="EW73" s="23">
        <f t="shared" si="62"/>
        <v>-0.45600000000000085</v>
      </c>
      <c r="EX73" s="23">
        <f t="shared" si="63"/>
        <v>-0.90700000000000092</v>
      </c>
      <c r="EY73" s="23">
        <f t="shared" si="64"/>
        <v>-0.31500000000000083</v>
      </c>
      <c r="EZ73" s="23">
        <f t="shared" si="65"/>
        <v>-0.14500000000000091</v>
      </c>
      <c r="FA73" s="23">
        <f t="shared" si="269"/>
        <v>-0.33600000000000074</v>
      </c>
      <c r="FB73" s="23">
        <f t="shared" si="270"/>
        <v>-0.37600000000000078</v>
      </c>
      <c r="FC73" s="23">
        <f t="shared" si="271"/>
        <v>-0.57400000000000073</v>
      </c>
      <c r="FD73" s="23">
        <f t="shared" si="272"/>
        <v>-0.22900000000000098</v>
      </c>
      <c r="FE73" s="23" t="str">
        <f t="shared" si="273"/>
        <v/>
      </c>
      <c r="FF73" s="23" t="str">
        <f t="shared" si="274"/>
        <v/>
      </c>
      <c r="FG73" s="23" t="str">
        <f t="shared" si="275"/>
        <v/>
      </c>
      <c r="FH73" s="23" t="str">
        <f t="shared" si="276"/>
        <v/>
      </c>
      <c r="FI73" s="23" t="str">
        <f t="shared" si="277"/>
        <v/>
      </c>
      <c r="FJ73" s="23" t="str">
        <f t="shared" si="278"/>
        <v/>
      </c>
      <c r="FK73" s="23" t="str">
        <f t="shared" si="279"/>
        <v/>
      </c>
      <c r="FL73" s="23" t="str">
        <f t="shared" si="280"/>
        <v/>
      </c>
      <c r="FM73" s="23" t="str">
        <f t="shared" si="281"/>
        <v/>
      </c>
      <c r="FN73" s="23">
        <f t="shared" si="282"/>
        <v>-0.20500000000000096</v>
      </c>
      <c r="FO73" s="23">
        <f t="shared" si="283"/>
        <v>-0.45600000000000085</v>
      </c>
      <c r="FP73" s="23">
        <f t="shared" si="284"/>
        <v>-0.24500000000000099</v>
      </c>
      <c r="FQ73" s="23">
        <f t="shared" si="82"/>
        <v>-0.88869000000000087</v>
      </c>
      <c r="FR73" s="23">
        <f t="shared" si="83"/>
        <v>-0.62312900000000093</v>
      </c>
      <c r="FS73" s="23">
        <f t="shared" si="84"/>
        <v>0.12586099999999956</v>
      </c>
      <c r="FT73" s="23">
        <f t="shared" si="85"/>
        <v>-0.67061100000000096</v>
      </c>
      <c r="FU73" s="23">
        <f t="shared" si="86"/>
        <v>-0.57453900000000102</v>
      </c>
      <c r="FV73" s="23">
        <f t="shared" si="87"/>
        <v>6.2166999999998751E-2</v>
      </c>
      <c r="FW73" s="23">
        <f t="shared" si="88"/>
        <v>-0.48300000000000098</v>
      </c>
      <c r="FX73" s="23">
        <f t="shared" si="285"/>
        <v>-0.44200000000000106</v>
      </c>
      <c r="FY73" s="23">
        <f t="shared" si="286"/>
        <v>-0.39700000000000069</v>
      </c>
      <c r="FZ73" s="23">
        <f t="shared" si="287"/>
        <v>-0.35600000000000076</v>
      </c>
      <c r="GA73" s="23">
        <f t="shared" si="288"/>
        <v>-0.624000000000001</v>
      </c>
      <c r="GB73" s="23">
        <f t="shared" si="289"/>
        <v>-0.35100000000000087</v>
      </c>
      <c r="GC73" s="23">
        <f t="shared" si="290"/>
        <v>-0.33100000000000085</v>
      </c>
      <c r="GD73" s="23">
        <f t="shared" si="291"/>
        <v>0.56199999999999939</v>
      </c>
      <c r="GE73" s="23">
        <f t="shared" si="292"/>
        <v>-4.4000000000000483E-2</v>
      </c>
      <c r="GF73" s="23">
        <f t="shared" si="293"/>
        <v>-0.1500000000000008</v>
      </c>
      <c r="GG73" s="23">
        <f t="shared" si="294"/>
        <v>5.0999999999999268E-2</v>
      </c>
      <c r="GH73" s="23">
        <f t="shared" si="295"/>
        <v>4.7999999999999154E-2</v>
      </c>
      <c r="GI73" s="23">
        <f t="shared" si="296"/>
        <v>7.9999999999999183E-2</v>
      </c>
      <c r="GJ73" s="23">
        <f t="shared" si="297"/>
        <v>-0.11500000000000066</v>
      </c>
      <c r="GK73" s="23">
        <f t="shared" si="298"/>
        <v>-0.124000000000001</v>
      </c>
      <c r="GL73" s="23">
        <f t="shared" si="299"/>
        <v>-0.1590000000000007</v>
      </c>
      <c r="GM73" s="23">
        <f t="shared" si="300"/>
        <v>-0.35800000000000098</v>
      </c>
      <c r="GN73" s="23">
        <f t="shared" si="301"/>
        <v>-0.29800000000000093</v>
      </c>
      <c r="GO73" s="23">
        <f t="shared" si="302"/>
        <v>-0.18500000000000094</v>
      </c>
      <c r="GP73" s="23">
        <f t="shared" si="303"/>
        <v>-0.11600000000000099</v>
      </c>
      <c r="GQ73" s="23">
        <f t="shared" si="304"/>
        <v>2.5999999999998913E-2</v>
      </c>
      <c r="GR73" s="23">
        <f t="shared" si="305"/>
        <v>-2.4000000000000909E-2</v>
      </c>
      <c r="GS73" s="23">
        <f t="shared" si="306"/>
        <v>2.0999999999999019E-2</v>
      </c>
      <c r="GT73" s="23">
        <f t="shared" si="307"/>
        <v>-9.2000000000000526E-2</v>
      </c>
      <c r="GU73" s="23">
        <f t="shared" si="308"/>
        <v>2.9999999999992255E-3</v>
      </c>
      <c r="GV73" s="23">
        <f t="shared" si="309"/>
        <v>-0.10000000000000053</v>
      </c>
      <c r="GW73" s="23">
        <f t="shared" si="310"/>
        <v>-0.14800000000000102</v>
      </c>
      <c r="GX73" s="23">
        <f t="shared" si="311"/>
        <v>0.27399999999999913</v>
      </c>
      <c r="GY73" s="23">
        <f t="shared" si="312"/>
        <v>0.32999999999999918</v>
      </c>
      <c r="GZ73" s="23">
        <f t="shared" si="313"/>
        <v>0.32299999999999951</v>
      </c>
      <c r="HA73" s="23">
        <f t="shared" si="314"/>
        <v>0.34699999999999953</v>
      </c>
      <c r="HB73" s="23">
        <f t="shared" si="315"/>
        <v>0.41799999999999926</v>
      </c>
      <c r="HC73" s="23">
        <f t="shared" si="316"/>
        <v>0.19799999999999951</v>
      </c>
      <c r="HD73" s="23">
        <f t="shared" si="317"/>
        <v>0.17999999999999883</v>
      </c>
      <c r="HE73" s="23">
        <f t="shared" si="318"/>
        <v>-0.12200000000000077</v>
      </c>
      <c r="HF73" s="23">
        <f t="shared" si="319"/>
        <v>-0.32900000000000107</v>
      </c>
      <c r="HG73" s="23">
        <f t="shared" si="320"/>
        <v>-0.1460000000000008</v>
      </c>
      <c r="HH73" s="23">
        <f t="shared" si="125"/>
        <v>-0.75624200000000075</v>
      </c>
      <c r="HI73" s="23">
        <f t="shared" si="126"/>
        <v>-0.46392100000000092</v>
      </c>
      <c r="HJ73" s="23">
        <f t="shared" si="127"/>
        <v>0.20144799999999918</v>
      </c>
      <c r="HK73" s="23">
        <f t="shared" si="128"/>
        <v>-0.46805700000000083</v>
      </c>
      <c r="HL73" s="23">
        <f t="shared" si="129"/>
        <v>-0.38737600000000105</v>
      </c>
      <c r="HM73" s="23">
        <f t="shared" si="130"/>
        <v>0.13156299999999899</v>
      </c>
      <c r="HO73" s="23">
        <f t="shared" si="321"/>
        <v>0.46399999999999952</v>
      </c>
      <c r="HP73" s="23">
        <f t="shared" si="322"/>
        <v>8.0999999999999517E-2</v>
      </c>
      <c r="HQ73" s="23">
        <f t="shared" si="323"/>
        <v>0.33399999999999874</v>
      </c>
      <c r="HR73" s="23" t="str">
        <f t="shared" si="324"/>
        <v/>
      </c>
      <c r="HS73" s="23">
        <f t="shared" si="325"/>
        <v>1.7999999999998906E-2</v>
      </c>
      <c r="HT73" s="23" t="str">
        <f t="shared" si="326"/>
        <v/>
      </c>
      <c r="HU73" s="23" t="str">
        <f t="shared" si="327"/>
        <v/>
      </c>
      <c r="HV73" s="23" t="str">
        <f t="shared" si="328"/>
        <v/>
      </c>
      <c r="HW73" s="23" t="str">
        <f t="shared" si="329"/>
        <v/>
      </c>
      <c r="HX73" s="23" t="str">
        <f t="shared" si="330"/>
        <v/>
      </c>
      <c r="HY73" s="23">
        <f t="shared" si="331"/>
        <v>0.20099999999999874</v>
      </c>
      <c r="HZ73" s="23">
        <f t="shared" si="332"/>
        <v>0.21799999999999908</v>
      </c>
      <c r="IA73" s="23">
        <f t="shared" si="333"/>
        <v>0.17999999999999883</v>
      </c>
      <c r="IB73" s="23">
        <f t="shared" si="334"/>
        <v>2.8999999999999027E-2</v>
      </c>
      <c r="IC73" s="23">
        <f t="shared" si="335"/>
        <v>6.4999999999999503E-2</v>
      </c>
      <c r="ID73" s="23">
        <f t="shared" si="336"/>
        <v>0.16800000000000104</v>
      </c>
      <c r="IE73" s="23">
        <f t="shared" si="337"/>
        <v>5.1500000000000767E-2</v>
      </c>
      <c r="IF73" s="23">
        <f t="shared" si="338"/>
        <v>0.61400000000000077</v>
      </c>
      <c r="IG73" s="23">
        <f t="shared" si="339"/>
        <v>0.54800000000000093</v>
      </c>
      <c r="IH73" s="23">
        <f t="shared" si="340"/>
        <v>0.51100000000000101</v>
      </c>
      <c r="II73" s="23">
        <f t="shared" si="341"/>
        <v>0.52600000000000069</v>
      </c>
      <c r="IJ73" s="23" t="str">
        <f t="shared" si="342"/>
        <v/>
      </c>
      <c r="IK73" s="23">
        <f t="shared" si="343"/>
        <v>0.49000000000000066</v>
      </c>
      <c r="IL73" s="23">
        <f t="shared" si="344"/>
        <v>0.47500000000000098</v>
      </c>
      <c r="IM73" s="23">
        <f t="shared" si="345"/>
        <v>0.26000000000000068</v>
      </c>
      <c r="IN73" s="23">
        <f t="shared" si="346"/>
        <v>0.18000000000000105</v>
      </c>
      <c r="IO73" s="23">
        <f t="shared" si="347"/>
        <v>0.29100000000000081</v>
      </c>
      <c r="IP73" s="23">
        <f t="shared" si="348"/>
        <v>5.4000000000001158E-2</v>
      </c>
      <c r="IQ73" s="23">
        <f t="shared" si="349"/>
        <v>5.7000000000001272E-2</v>
      </c>
      <c r="IR73" s="23">
        <f t="shared" si="350"/>
        <v>3.3000000000001251E-2</v>
      </c>
      <c r="IS73" s="23">
        <f t="shared" si="351"/>
        <v>0.24400000000000066</v>
      </c>
      <c r="IT73" s="23">
        <f t="shared" si="352"/>
        <v>0.25200000000000067</v>
      </c>
      <c r="IU73" s="23">
        <f t="shared" si="353"/>
        <v>0.40200000000000102</v>
      </c>
      <c r="IV73" s="23">
        <f t="shared" si="354"/>
        <v>0.45100000000000096</v>
      </c>
      <c r="IW73" s="23">
        <f t="shared" si="355"/>
        <v>0.45600000000000085</v>
      </c>
      <c r="IX73" s="23">
        <f t="shared" si="356"/>
        <v>0.90700000000000092</v>
      </c>
      <c r="IY73" s="23">
        <f t="shared" si="357"/>
        <v>0.31500000000000083</v>
      </c>
      <c r="IZ73" s="23">
        <f t="shared" si="358"/>
        <v>0.14500000000000091</v>
      </c>
      <c r="JA73" s="23">
        <f t="shared" si="359"/>
        <v>0.33600000000000074</v>
      </c>
      <c r="JB73" s="23">
        <f t="shared" si="360"/>
        <v>0.37600000000000078</v>
      </c>
      <c r="JC73" s="23">
        <f t="shared" si="361"/>
        <v>0.57400000000000073</v>
      </c>
      <c r="JD73" s="23">
        <f t="shared" si="362"/>
        <v>0.22900000000000098</v>
      </c>
      <c r="JE73" s="23" t="str">
        <f t="shared" si="363"/>
        <v/>
      </c>
      <c r="JF73" s="23" t="str">
        <f t="shared" si="364"/>
        <v/>
      </c>
      <c r="JG73" s="23" t="str">
        <f t="shared" si="365"/>
        <v/>
      </c>
      <c r="JH73" s="23" t="str">
        <f t="shared" si="366"/>
        <v/>
      </c>
      <c r="JI73" s="23" t="str">
        <f t="shared" si="367"/>
        <v/>
      </c>
      <c r="JJ73" s="23" t="str">
        <f t="shared" si="368"/>
        <v/>
      </c>
      <c r="JK73" s="23" t="str">
        <f t="shared" si="369"/>
        <v/>
      </c>
      <c r="JL73" s="23" t="str">
        <f t="shared" si="370"/>
        <v/>
      </c>
      <c r="JM73" s="23" t="str">
        <f t="shared" si="371"/>
        <v/>
      </c>
      <c r="JN73" s="23">
        <f t="shared" si="372"/>
        <v>0.20500000000000096</v>
      </c>
      <c r="JO73" s="23">
        <f t="shared" si="373"/>
        <v>0.45600000000000085</v>
      </c>
      <c r="JP73" s="23">
        <f t="shared" si="374"/>
        <v>0.24500000000000099</v>
      </c>
      <c r="JQ73" s="23">
        <f t="shared" si="185"/>
        <v>0.88869000000000087</v>
      </c>
      <c r="JR73" s="23">
        <f t="shared" si="186"/>
        <v>0.62312900000000093</v>
      </c>
      <c r="JS73" s="23">
        <f t="shared" si="187"/>
        <v>0.12586099999999956</v>
      </c>
      <c r="JT73" s="23">
        <f t="shared" si="188"/>
        <v>0.67061100000000096</v>
      </c>
      <c r="JU73" s="23">
        <f t="shared" si="189"/>
        <v>0.57453900000000102</v>
      </c>
      <c r="JV73" s="23">
        <f t="shared" si="190"/>
        <v>6.2166999999998751E-2</v>
      </c>
      <c r="JW73" s="23">
        <f t="shared" si="375"/>
        <v>0.48300000000000098</v>
      </c>
      <c r="JX73" s="23">
        <f t="shared" si="376"/>
        <v>0.44200000000000106</v>
      </c>
      <c r="JY73" s="23">
        <f t="shared" si="377"/>
        <v>0.39700000000000069</v>
      </c>
      <c r="JZ73" s="23">
        <f t="shared" si="378"/>
        <v>0.35600000000000076</v>
      </c>
      <c r="KA73" s="23">
        <f t="shared" si="379"/>
        <v>0.624000000000001</v>
      </c>
      <c r="KB73" s="23">
        <f t="shared" si="380"/>
        <v>0.35100000000000087</v>
      </c>
      <c r="KC73" s="23">
        <f t="shared" si="381"/>
        <v>0.33100000000000085</v>
      </c>
      <c r="KD73" s="23">
        <f t="shared" si="382"/>
        <v>0.56199999999999939</v>
      </c>
      <c r="KE73" s="23">
        <f t="shared" si="383"/>
        <v>4.4000000000000483E-2</v>
      </c>
      <c r="KF73" s="23">
        <f t="shared" si="384"/>
        <v>0.1500000000000008</v>
      </c>
      <c r="KG73" s="23">
        <f t="shared" si="385"/>
        <v>5.0999999999999268E-2</v>
      </c>
      <c r="KH73" s="23">
        <f t="shared" si="386"/>
        <v>4.7999999999999154E-2</v>
      </c>
      <c r="KI73" s="23">
        <f t="shared" si="387"/>
        <v>7.9999999999999183E-2</v>
      </c>
      <c r="KJ73" s="23">
        <f t="shared" si="388"/>
        <v>0.11500000000000066</v>
      </c>
      <c r="KK73" s="23">
        <f t="shared" si="389"/>
        <v>0.124000000000001</v>
      </c>
      <c r="KL73" s="23">
        <f t="shared" si="390"/>
        <v>0.1590000000000007</v>
      </c>
      <c r="KM73" s="23">
        <f t="shared" si="391"/>
        <v>0.35800000000000098</v>
      </c>
      <c r="KN73" s="23">
        <f t="shared" si="392"/>
        <v>0.29800000000000093</v>
      </c>
      <c r="KO73" s="23">
        <f t="shared" si="393"/>
        <v>0.18500000000000094</v>
      </c>
      <c r="KP73" s="23">
        <f t="shared" si="394"/>
        <v>0.11600000000000099</v>
      </c>
      <c r="KQ73" s="23">
        <f t="shared" si="211"/>
        <v>2.5999999999998913E-2</v>
      </c>
      <c r="KR73" s="23">
        <f t="shared" si="212"/>
        <v>2.4000000000000909E-2</v>
      </c>
      <c r="KS73" s="23">
        <f t="shared" si="213"/>
        <v>2.0999999999999019E-2</v>
      </c>
      <c r="KT73" s="23">
        <f t="shared" si="214"/>
        <v>9.2000000000000526E-2</v>
      </c>
      <c r="KU73" s="23">
        <f t="shared" si="215"/>
        <v>2.9999999999992255E-3</v>
      </c>
      <c r="KV73" s="23">
        <f t="shared" si="216"/>
        <v>0.10000000000000053</v>
      </c>
      <c r="KW73" s="23">
        <f t="shared" si="395"/>
        <v>0.14800000000000102</v>
      </c>
      <c r="KX73" s="23">
        <f t="shared" si="218"/>
        <v>0.27399999999999913</v>
      </c>
      <c r="KY73" s="23">
        <f t="shared" si="219"/>
        <v>0.32999999999999918</v>
      </c>
      <c r="KZ73" s="23">
        <f t="shared" si="220"/>
        <v>0.32299999999999951</v>
      </c>
      <c r="LA73" s="23">
        <f t="shared" si="221"/>
        <v>0.34699999999999953</v>
      </c>
      <c r="LB73" s="23">
        <f t="shared" si="222"/>
        <v>0.41799999999999926</v>
      </c>
      <c r="LC73" s="23">
        <f t="shared" si="223"/>
        <v>0.19799999999999951</v>
      </c>
      <c r="LD73" s="23">
        <f t="shared" si="396"/>
        <v>0.17999999999999883</v>
      </c>
      <c r="LE73" s="23">
        <f t="shared" si="225"/>
        <v>0.12200000000000077</v>
      </c>
      <c r="LF73" s="23">
        <f t="shared" si="397"/>
        <v>0.32900000000000107</v>
      </c>
      <c r="LG73" s="23">
        <f t="shared" si="227"/>
        <v>0.1460000000000008</v>
      </c>
      <c r="LH73" s="23">
        <f t="shared" si="228"/>
        <v>0.75624200000000075</v>
      </c>
      <c r="LI73" s="23">
        <f t="shared" si="229"/>
        <v>0.46392100000000092</v>
      </c>
      <c r="LJ73" s="23">
        <f t="shared" si="230"/>
        <v>0.20144799999999918</v>
      </c>
      <c r="LK73" s="23">
        <f t="shared" si="231"/>
        <v>0.46805700000000083</v>
      </c>
      <c r="LL73" s="23">
        <f t="shared" si="232"/>
        <v>0.38737600000000105</v>
      </c>
      <c r="LM73" s="23">
        <f t="shared" si="232"/>
        <v>0.13156299999999899</v>
      </c>
    </row>
    <row r="74" spans="1:325">
      <c r="A74" s="1">
        <f t="shared" si="447"/>
        <v>72</v>
      </c>
      <c r="B74" s="2"/>
      <c r="C74" s="4">
        <v>11</v>
      </c>
      <c r="D74" s="4">
        <f t="shared" si="445"/>
        <v>1016</v>
      </c>
      <c r="E74" s="4" t="s">
        <v>154</v>
      </c>
      <c r="F74" s="4">
        <v>3</v>
      </c>
      <c r="G74" s="4" t="s">
        <v>13</v>
      </c>
      <c r="H74" s="4" t="s">
        <v>14</v>
      </c>
      <c r="I74" s="4"/>
      <c r="J74" s="5">
        <v>95.5</v>
      </c>
      <c r="K74" s="72"/>
      <c r="L74" s="103">
        <v>4.6549999999999994</v>
      </c>
      <c r="M74" s="7" t="s">
        <v>282</v>
      </c>
      <c r="N74" s="3" t="s">
        <v>227</v>
      </c>
      <c r="O74" s="23">
        <v>4.8</v>
      </c>
      <c r="P74" s="23">
        <v>4.5389999999999997</v>
      </c>
      <c r="Q74" s="23">
        <v>4.9610000000000003</v>
      </c>
      <c r="R74" s="57"/>
      <c r="S74" s="6">
        <v>4.8559999999999999</v>
      </c>
      <c r="T74" s="57"/>
      <c r="U74" s="57"/>
      <c r="V74" s="57"/>
      <c r="W74" s="57"/>
      <c r="X74" s="57"/>
      <c r="Y74" s="23">
        <v>4.843</v>
      </c>
      <c r="Z74" s="23">
        <v>5.024</v>
      </c>
      <c r="AA74" s="23">
        <v>4.8739999999999997</v>
      </c>
      <c r="AB74" s="23">
        <v>4.5999999999999996</v>
      </c>
      <c r="AC74" s="23">
        <v>4.3470000000000004</v>
      </c>
      <c r="AD74" s="23">
        <v>4.891</v>
      </c>
      <c r="AE74" s="23">
        <f>AVERAGE(AC74:AD74)</f>
        <v>4.6189999999999998</v>
      </c>
      <c r="AF74" s="107">
        <v>3.89</v>
      </c>
      <c r="AG74" s="107">
        <v>3.9820000000000002</v>
      </c>
      <c r="AH74" s="107">
        <v>4.0940000000000003</v>
      </c>
      <c r="AI74" s="107">
        <v>4.1609999999999996</v>
      </c>
      <c r="AJ74" s="113"/>
      <c r="AK74" s="107">
        <v>4.3390000000000004</v>
      </c>
      <c r="AL74" s="107">
        <v>4.3479999999999999</v>
      </c>
      <c r="AM74" s="107">
        <v>4.6050000000000004</v>
      </c>
      <c r="AN74" s="107">
        <v>4.4649999999999999</v>
      </c>
      <c r="AO74" s="107">
        <v>4.38</v>
      </c>
      <c r="AP74" s="107">
        <v>4.556</v>
      </c>
      <c r="AQ74" s="107">
        <v>4.5270000000000001</v>
      </c>
      <c r="AR74" s="107">
        <v>4.7169999999999996</v>
      </c>
      <c r="AS74" s="107">
        <v>4.4340000000000002</v>
      </c>
      <c r="AT74" s="107">
        <v>4.4139999999999997</v>
      </c>
      <c r="AU74" s="107">
        <v>4.4939999999999998</v>
      </c>
      <c r="AV74" s="107">
        <v>4.0510000000000002</v>
      </c>
      <c r="AW74" s="107">
        <v>4.2670000000000003</v>
      </c>
      <c r="AX74" s="107">
        <v>4.8310000000000004</v>
      </c>
      <c r="AY74" s="107">
        <v>4.5019999999999998</v>
      </c>
      <c r="AZ74" s="107">
        <v>4.7409999999999997</v>
      </c>
      <c r="BA74" s="107">
        <v>4.6740000000000004</v>
      </c>
      <c r="BB74" s="107">
        <v>4.7699999999999996</v>
      </c>
      <c r="BC74" s="107">
        <v>4.625</v>
      </c>
      <c r="BD74" s="107">
        <v>4.508</v>
      </c>
      <c r="BE74" s="113"/>
      <c r="BF74" s="113"/>
      <c r="BG74" s="113"/>
      <c r="BH74" s="113"/>
      <c r="BI74" s="113"/>
      <c r="BJ74" s="113"/>
      <c r="BK74" s="113"/>
      <c r="BL74" s="113"/>
      <c r="BM74" s="113"/>
      <c r="BN74" s="107">
        <v>4.476</v>
      </c>
      <c r="BO74" s="107">
        <v>4.2060000000000004</v>
      </c>
      <c r="BP74" s="107">
        <v>4.5</v>
      </c>
      <c r="BQ74" s="91">
        <v>3.5909219999999999</v>
      </c>
      <c r="BR74" s="91">
        <v>4.052352</v>
      </c>
      <c r="BS74" s="91">
        <v>5.3101929999999999</v>
      </c>
      <c r="BT74" s="91">
        <v>4.1099110000000003</v>
      </c>
      <c r="BU74" s="91">
        <v>4.2030940000000001</v>
      </c>
      <c r="BV74" s="91">
        <v>5.0990919999999997</v>
      </c>
      <c r="BW74" s="109">
        <v>3.9289999999999998</v>
      </c>
      <c r="BX74" s="109">
        <v>4.01</v>
      </c>
      <c r="BY74" s="109">
        <v>4.1319999999999997</v>
      </c>
      <c r="BZ74" s="109">
        <v>4.21</v>
      </c>
      <c r="CA74" s="109">
        <v>4.3120000000000003</v>
      </c>
      <c r="CB74" s="109">
        <v>4.3570000000000002</v>
      </c>
      <c r="CC74" s="109">
        <v>4.3680000000000003</v>
      </c>
      <c r="CD74" s="109">
        <v>4.6710000000000003</v>
      </c>
      <c r="CE74" s="109">
        <v>4.5190000000000001</v>
      </c>
      <c r="CF74" s="109">
        <v>4.4180000000000001</v>
      </c>
      <c r="CG74" s="109">
        <v>4.6230000000000002</v>
      </c>
      <c r="CH74" s="109">
        <v>4.5940000000000003</v>
      </c>
      <c r="CI74" s="109">
        <v>4.774</v>
      </c>
      <c r="CJ74" s="109">
        <v>4.4669999999999996</v>
      </c>
      <c r="CK74" s="109">
        <v>4.4480000000000004</v>
      </c>
      <c r="CL74" s="109">
        <v>4.55</v>
      </c>
      <c r="CM74" s="109">
        <v>4.0789999999999997</v>
      </c>
      <c r="CN74" s="109">
        <v>4.3129999999999997</v>
      </c>
      <c r="CO74" s="109">
        <v>4.9429999999999996</v>
      </c>
      <c r="CP74" s="109">
        <v>4.548</v>
      </c>
      <c r="CQ74" s="109">
        <v>4.7789999999999999</v>
      </c>
      <c r="CR74" s="109">
        <v>4.726</v>
      </c>
      <c r="CS74" s="109">
        <v>4.8209999999999997</v>
      </c>
      <c r="CT74" s="109">
        <v>4.6879999999999997</v>
      </c>
      <c r="CU74" s="109">
        <v>4.5599999999999996</v>
      </c>
      <c r="CV74" s="109">
        <v>4.3360000000000003</v>
      </c>
      <c r="CW74" s="109">
        <v>4.51</v>
      </c>
      <c r="CX74" s="109">
        <v>4.6669999999999998</v>
      </c>
      <c r="CY74" s="109">
        <v>4.7880000000000003</v>
      </c>
      <c r="CZ74" s="109">
        <v>4.9249999999999998</v>
      </c>
      <c r="DA74" s="109">
        <v>4.8940000000000001</v>
      </c>
      <c r="DB74" s="109">
        <v>4.0410000000000004</v>
      </c>
      <c r="DC74" s="109">
        <v>4.6390000000000002</v>
      </c>
      <c r="DD74" s="109">
        <v>4.6219999999999999</v>
      </c>
      <c r="DE74" s="109">
        <v>4.5030000000000001</v>
      </c>
      <c r="DF74" s="109">
        <v>4.2450000000000001</v>
      </c>
      <c r="DG74" s="109">
        <v>4.5359999999999996</v>
      </c>
      <c r="DH74" s="119">
        <v>3.6302629999999998</v>
      </c>
      <c r="DI74" s="119">
        <v>4.0958329999999998</v>
      </c>
      <c r="DJ74" s="119">
        <v>5.3446059999999997</v>
      </c>
      <c r="DK74" s="119">
        <v>4.1609100000000003</v>
      </c>
      <c r="DL74" s="119">
        <v>4.2520340000000001</v>
      </c>
      <c r="DM74" s="119">
        <v>5.1301079999999999</v>
      </c>
      <c r="DO74" s="23">
        <f t="shared" si="239"/>
        <v>0.14500000000000046</v>
      </c>
      <c r="DP74" s="23">
        <f t="shared" si="240"/>
        <v>-0.11599999999999966</v>
      </c>
      <c r="DQ74" s="23">
        <f t="shared" si="241"/>
        <v>0.30600000000000094</v>
      </c>
      <c r="DR74" s="23" t="str">
        <f t="shared" si="242"/>
        <v/>
      </c>
      <c r="DS74" s="23">
        <f t="shared" si="243"/>
        <v>0.20100000000000051</v>
      </c>
      <c r="DT74" s="23" t="str">
        <f t="shared" si="244"/>
        <v/>
      </c>
      <c r="DU74" s="23" t="str">
        <f t="shared" si="245"/>
        <v/>
      </c>
      <c r="DV74" s="23" t="str">
        <f t="shared" si="246"/>
        <v/>
      </c>
      <c r="DW74" s="23" t="str">
        <f t="shared" si="247"/>
        <v/>
      </c>
      <c r="DX74" s="23" t="str">
        <f t="shared" si="248"/>
        <v/>
      </c>
      <c r="DY74" s="23">
        <f t="shared" si="249"/>
        <v>0.18800000000000061</v>
      </c>
      <c r="DZ74" s="23">
        <f t="shared" si="250"/>
        <v>0.36900000000000066</v>
      </c>
      <c r="EA74" s="23">
        <f t="shared" si="251"/>
        <v>0.21900000000000031</v>
      </c>
      <c r="EB74" s="23">
        <f t="shared" si="252"/>
        <v>-5.4999999999999716E-2</v>
      </c>
      <c r="EC74" s="23">
        <f t="shared" si="253"/>
        <v>-0.30799999999999894</v>
      </c>
      <c r="ED74" s="23">
        <f t="shared" si="254"/>
        <v>0.23600000000000065</v>
      </c>
      <c r="EE74" s="23">
        <f t="shared" si="255"/>
        <v>-3.5999999999999588E-2</v>
      </c>
      <c r="EF74" s="23">
        <f t="shared" si="256"/>
        <v>-0.76499999999999924</v>
      </c>
      <c r="EG74" s="23">
        <f t="shared" si="257"/>
        <v>-0.67299999999999915</v>
      </c>
      <c r="EH74" s="23">
        <f t="shared" si="258"/>
        <v>-0.56099999999999905</v>
      </c>
      <c r="EI74" s="23">
        <f t="shared" si="259"/>
        <v>-0.49399999999999977</v>
      </c>
      <c r="EJ74" s="23" t="str">
        <f t="shared" si="260"/>
        <v/>
      </c>
      <c r="EK74" s="23">
        <f t="shared" si="261"/>
        <v>-0.31599999999999895</v>
      </c>
      <c r="EL74" s="23">
        <f t="shared" si="262"/>
        <v>-0.3069999999999995</v>
      </c>
      <c r="EM74" s="23">
        <f t="shared" si="263"/>
        <v>-4.9999999999998934E-2</v>
      </c>
      <c r="EN74" s="23">
        <f t="shared" si="264"/>
        <v>-0.1899999999999995</v>
      </c>
      <c r="EO74" s="23">
        <f t="shared" si="265"/>
        <v>-0.27499999999999947</v>
      </c>
      <c r="EP74" s="23">
        <f t="shared" si="266"/>
        <v>-9.8999999999999311E-2</v>
      </c>
      <c r="EQ74" s="23">
        <f t="shared" si="267"/>
        <v>-0.12799999999999923</v>
      </c>
      <c r="ER74" s="23">
        <f t="shared" si="268"/>
        <v>6.2000000000000277E-2</v>
      </c>
      <c r="ES74" s="23">
        <f t="shared" si="58"/>
        <v>-0.2209999999999992</v>
      </c>
      <c r="ET74" s="23">
        <f t="shared" si="59"/>
        <v>-0.24099999999999966</v>
      </c>
      <c r="EU74" s="23">
        <f t="shared" si="60"/>
        <v>-0.16099999999999959</v>
      </c>
      <c r="EV74" s="23">
        <f t="shared" si="61"/>
        <v>-0.6039999999999992</v>
      </c>
      <c r="EW74" s="23">
        <f t="shared" si="62"/>
        <v>-0.38799999999999901</v>
      </c>
      <c r="EX74" s="23">
        <f t="shared" si="63"/>
        <v>0.17600000000000104</v>
      </c>
      <c r="EY74" s="23">
        <f t="shared" si="64"/>
        <v>-0.15299999999999958</v>
      </c>
      <c r="EZ74" s="23">
        <f t="shared" si="65"/>
        <v>8.6000000000000298E-2</v>
      </c>
      <c r="FA74" s="23">
        <f t="shared" si="269"/>
        <v>1.9000000000001016E-2</v>
      </c>
      <c r="FB74" s="23">
        <f t="shared" si="270"/>
        <v>0.11500000000000021</v>
      </c>
      <c r="FC74" s="23">
        <f t="shared" si="271"/>
        <v>-2.9999999999999361E-2</v>
      </c>
      <c r="FD74" s="23">
        <f t="shared" si="272"/>
        <v>-0.14699999999999935</v>
      </c>
      <c r="FE74" s="23" t="str">
        <f t="shared" si="273"/>
        <v/>
      </c>
      <c r="FF74" s="23" t="str">
        <f t="shared" si="274"/>
        <v/>
      </c>
      <c r="FG74" s="23" t="str">
        <f t="shared" si="275"/>
        <v/>
      </c>
      <c r="FH74" s="23" t="str">
        <f t="shared" si="276"/>
        <v/>
      </c>
      <c r="FI74" s="23" t="str">
        <f t="shared" si="277"/>
        <v/>
      </c>
      <c r="FJ74" s="23" t="str">
        <f t="shared" si="278"/>
        <v/>
      </c>
      <c r="FK74" s="23" t="str">
        <f t="shared" si="279"/>
        <v/>
      </c>
      <c r="FL74" s="23" t="str">
        <f t="shared" si="280"/>
        <v/>
      </c>
      <c r="FM74" s="23" t="str">
        <f t="shared" si="281"/>
        <v/>
      </c>
      <c r="FN74" s="23">
        <f t="shared" si="282"/>
        <v>-0.17899999999999938</v>
      </c>
      <c r="FO74" s="23">
        <f t="shared" si="283"/>
        <v>-0.44899999999999896</v>
      </c>
      <c r="FP74" s="23">
        <f t="shared" si="284"/>
        <v>-0.15499999999999936</v>
      </c>
      <c r="FQ74" s="23">
        <f t="shared" si="82"/>
        <v>-1.0640779999999994</v>
      </c>
      <c r="FR74" s="23">
        <f t="shared" si="83"/>
        <v>-0.60264799999999941</v>
      </c>
      <c r="FS74" s="23">
        <f t="shared" si="84"/>
        <v>0.65519300000000058</v>
      </c>
      <c r="FT74" s="23">
        <f t="shared" si="85"/>
        <v>-0.54508899999999905</v>
      </c>
      <c r="FU74" s="23">
        <f t="shared" si="86"/>
        <v>-0.45190599999999925</v>
      </c>
      <c r="FV74" s="23">
        <f t="shared" si="87"/>
        <v>0.44409200000000038</v>
      </c>
      <c r="FW74" s="23">
        <f t="shared" si="88"/>
        <v>-0.72599999999999953</v>
      </c>
      <c r="FX74" s="23">
        <f t="shared" si="285"/>
        <v>-0.64499999999999957</v>
      </c>
      <c r="FY74" s="23">
        <f t="shared" si="286"/>
        <v>-0.52299999999999969</v>
      </c>
      <c r="FZ74" s="23">
        <f t="shared" si="287"/>
        <v>-0.4449999999999994</v>
      </c>
      <c r="GA74" s="23">
        <f t="shared" si="288"/>
        <v>-0.34299999999999908</v>
      </c>
      <c r="GB74" s="23">
        <f t="shared" si="289"/>
        <v>-0.29799999999999915</v>
      </c>
      <c r="GC74" s="23">
        <f t="shared" si="290"/>
        <v>-0.28699999999999903</v>
      </c>
      <c r="GD74" s="23">
        <f t="shared" si="291"/>
        <v>1.6000000000000902E-2</v>
      </c>
      <c r="GE74" s="23">
        <f t="shared" si="292"/>
        <v>-0.13599999999999923</v>
      </c>
      <c r="GF74" s="23">
        <f t="shared" si="293"/>
        <v>-0.23699999999999921</v>
      </c>
      <c r="GG74" s="23">
        <f t="shared" si="294"/>
        <v>-3.199999999999914E-2</v>
      </c>
      <c r="GH74" s="23">
        <f t="shared" si="295"/>
        <v>-6.0999999999999055E-2</v>
      </c>
      <c r="GI74" s="23">
        <f t="shared" si="296"/>
        <v>0.11900000000000066</v>
      </c>
      <c r="GJ74" s="23">
        <f t="shared" si="297"/>
        <v>-0.18799999999999972</v>
      </c>
      <c r="GK74" s="23">
        <f t="shared" si="298"/>
        <v>-0.20699999999999896</v>
      </c>
      <c r="GL74" s="23">
        <f t="shared" si="299"/>
        <v>-0.10499999999999954</v>
      </c>
      <c r="GM74" s="23">
        <f t="shared" si="300"/>
        <v>-0.57599999999999962</v>
      </c>
      <c r="GN74" s="23">
        <f t="shared" si="301"/>
        <v>-0.34199999999999964</v>
      </c>
      <c r="GO74" s="23">
        <f t="shared" si="302"/>
        <v>0.28800000000000026</v>
      </c>
      <c r="GP74" s="23">
        <f t="shared" si="303"/>
        <v>-0.10699999999999932</v>
      </c>
      <c r="GQ74" s="23">
        <f t="shared" si="304"/>
        <v>0.12400000000000055</v>
      </c>
      <c r="GR74" s="23">
        <f t="shared" si="305"/>
        <v>7.1000000000000618E-2</v>
      </c>
      <c r="GS74" s="23">
        <f t="shared" si="306"/>
        <v>0.16600000000000037</v>
      </c>
      <c r="GT74" s="23">
        <f t="shared" si="307"/>
        <v>3.3000000000000362E-2</v>
      </c>
      <c r="GU74" s="23">
        <f t="shared" si="308"/>
        <v>-9.4999999999999751E-2</v>
      </c>
      <c r="GV74" s="23">
        <f t="shared" si="309"/>
        <v>-0.31899999999999906</v>
      </c>
      <c r="GW74" s="23">
        <f t="shared" si="310"/>
        <v>-0.14499999999999957</v>
      </c>
      <c r="GX74" s="23">
        <f t="shared" si="311"/>
        <v>1.2000000000000455E-2</v>
      </c>
      <c r="GY74" s="23">
        <f t="shared" si="312"/>
        <v>0.1330000000000009</v>
      </c>
      <c r="GZ74" s="23">
        <f t="shared" si="313"/>
        <v>0.27000000000000046</v>
      </c>
      <c r="HA74" s="23">
        <f t="shared" si="314"/>
        <v>0.23900000000000077</v>
      </c>
      <c r="HB74" s="23">
        <f t="shared" si="315"/>
        <v>-0.61399999999999899</v>
      </c>
      <c r="HC74" s="23">
        <f t="shared" si="316"/>
        <v>-1.5999999999999126E-2</v>
      </c>
      <c r="HD74" s="23">
        <f t="shared" si="317"/>
        <v>-3.2999999999999474E-2</v>
      </c>
      <c r="HE74" s="23">
        <f t="shared" si="318"/>
        <v>-0.15199999999999925</v>
      </c>
      <c r="HF74" s="23">
        <f t="shared" si="319"/>
        <v>-0.40999999999999925</v>
      </c>
      <c r="HG74" s="23">
        <f t="shared" si="320"/>
        <v>-0.11899999999999977</v>
      </c>
      <c r="HH74" s="23">
        <f t="shared" si="125"/>
        <v>-1.0247369999999996</v>
      </c>
      <c r="HI74" s="23">
        <f t="shared" si="126"/>
        <v>-0.55916699999999953</v>
      </c>
      <c r="HJ74" s="23">
        <f t="shared" si="127"/>
        <v>0.68960600000000039</v>
      </c>
      <c r="HK74" s="23">
        <f t="shared" si="128"/>
        <v>-0.49408999999999903</v>
      </c>
      <c r="HL74" s="23">
        <f t="shared" si="129"/>
        <v>-0.40296599999999927</v>
      </c>
      <c r="HM74" s="23">
        <f t="shared" si="130"/>
        <v>0.47510800000000053</v>
      </c>
      <c r="HO74" s="23">
        <f t="shared" si="321"/>
        <v>0.14500000000000046</v>
      </c>
      <c r="HP74" s="23">
        <f t="shared" si="322"/>
        <v>0.11599999999999966</v>
      </c>
      <c r="HQ74" s="23">
        <f t="shared" si="323"/>
        <v>0.30600000000000094</v>
      </c>
      <c r="HR74" s="23" t="str">
        <f t="shared" si="324"/>
        <v/>
      </c>
      <c r="HS74" s="23">
        <f t="shared" si="325"/>
        <v>0.20100000000000051</v>
      </c>
      <c r="HT74" s="23" t="str">
        <f t="shared" si="326"/>
        <v/>
      </c>
      <c r="HU74" s="23" t="str">
        <f t="shared" si="327"/>
        <v/>
      </c>
      <c r="HV74" s="23" t="str">
        <f t="shared" si="328"/>
        <v/>
      </c>
      <c r="HW74" s="23" t="str">
        <f t="shared" si="329"/>
        <v/>
      </c>
      <c r="HX74" s="23" t="str">
        <f t="shared" si="330"/>
        <v/>
      </c>
      <c r="HY74" s="23">
        <f t="shared" si="331"/>
        <v>0.18800000000000061</v>
      </c>
      <c r="HZ74" s="23">
        <f t="shared" si="332"/>
        <v>0.36900000000000066</v>
      </c>
      <c r="IA74" s="23">
        <f t="shared" si="333"/>
        <v>0.21900000000000031</v>
      </c>
      <c r="IB74" s="23">
        <f t="shared" si="334"/>
        <v>5.4999999999999716E-2</v>
      </c>
      <c r="IC74" s="23">
        <f t="shared" si="335"/>
        <v>0.30799999999999894</v>
      </c>
      <c r="ID74" s="23">
        <f t="shared" si="336"/>
        <v>0.23600000000000065</v>
      </c>
      <c r="IE74" s="23">
        <f t="shared" si="337"/>
        <v>3.5999999999999588E-2</v>
      </c>
      <c r="IF74" s="23">
        <f t="shared" si="338"/>
        <v>0.76499999999999924</v>
      </c>
      <c r="IG74" s="23">
        <f t="shared" si="339"/>
        <v>0.67299999999999915</v>
      </c>
      <c r="IH74" s="23">
        <f t="shared" si="340"/>
        <v>0.56099999999999905</v>
      </c>
      <c r="II74" s="23">
        <f t="shared" si="341"/>
        <v>0.49399999999999977</v>
      </c>
      <c r="IJ74" s="23" t="str">
        <f t="shared" si="342"/>
        <v/>
      </c>
      <c r="IK74" s="23">
        <f t="shared" si="343"/>
        <v>0.31599999999999895</v>
      </c>
      <c r="IL74" s="23">
        <f t="shared" si="344"/>
        <v>0.3069999999999995</v>
      </c>
      <c r="IM74" s="23">
        <f t="shared" si="345"/>
        <v>4.9999999999998934E-2</v>
      </c>
      <c r="IN74" s="23">
        <f t="shared" si="346"/>
        <v>0.1899999999999995</v>
      </c>
      <c r="IO74" s="23">
        <f t="shared" si="347"/>
        <v>0.27499999999999947</v>
      </c>
      <c r="IP74" s="23">
        <f t="shared" si="348"/>
        <v>9.8999999999999311E-2</v>
      </c>
      <c r="IQ74" s="23">
        <f t="shared" si="349"/>
        <v>0.12799999999999923</v>
      </c>
      <c r="IR74" s="23">
        <f t="shared" si="350"/>
        <v>6.2000000000000277E-2</v>
      </c>
      <c r="IS74" s="23">
        <f t="shared" si="351"/>
        <v>0.2209999999999992</v>
      </c>
      <c r="IT74" s="23">
        <f t="shared" si="352"/>
        <v>0.24099999999999966</v>
      </c>
      <c r="IU74" s="23">
        <f t="shared" si="353"/>
        <v>0.16099999999999959</v>
      </c>
      <c r="IV74" s="23">
        <f t="shared" si="354"/>
        <v>0.6039999999999992</v>
      </c>
      <c r="IW74" s="23">
        <f t="shared" si="355"/>
        <v>0.38799999999999901</v>
      </c>
      <c r="IX74" s="23">
        <f t="shared" si="356"/>
        <v>0.17600000000000104</v>
      </c>
      <c r="IY74" s="23">
        <f t="shared" si="357"/>
        <v>0.15299999999999958</v>
      </c>
      <c r="IZ74" s="23">
        <f t="shared" si="358"/>
        <v>8.6000000000000298E-2</v>
      </c>
      <c r="JA74" s="23">
        <f t="shared" si="359"/>
        <v>1.9000000000001016E-2</v>
      </c>
      <c r="JB74" s="23">
        <f t="shared" si="360"/>
        <v>0.11500000000000021</v>
      </c>
      <c r="JC74" s="23">
        <f t="shared" si="361"/>
        <v>2.9999999999999361E-2</v>
      </c>
      <c r="JD74" s="23">
        <f t="shared" si="362"/>
        <v>0.14699999999999935</v>
      </c>
      <c r="JE74" s="23" t="str">
        <f t="shared" si="363"/>
        <v/>
      </c>
      <c r="JF74" s="23" t="str">
        <f t="shared" si="364"/>
        <v/>
      </c>
      <c r="JG74" s="23" t="str">
        <f t="shared" si="365"/>
        <v/>
      </c>
      <c r="JH74" s="23" t="str">
        <f t="shared" si="366"/>
        <v/>
      </c>
      <c r="JI74" s="23" t="str">
        <f t="shared" si="367"/>
        <v/>
      </c>
      <c r="JJ74" s="23" t="str">
        <f t="shared" si="368"/>
        <v/>
      </c>
      <c r="JK74" s="23" t="str">
        <f t="shared" si="369"/>
        <v/>
      </c>
      <c r="JL74" s="23" t="str">
        <f t="shared" si="370"/>
        <v/>
      </c>
      <c r="JM74" s="23" t="str">
        <f t="shared" si="371"/>
        <v/>
      </c>
      <c r="JN74" s="23">
        <f t="shared" si="372"/>
        <v>0.17899999999999938</v>
      </c>
      <c r="JO74" s="23">
        <f t="shared" si="373"/>
        <v>0.44899999999999896</v>
      </c>
      <c r="JP74" s="23">
        <f t="shared" si="374"/>
        <v>0.15499999999999936</v>
      </c>
      <c r="JQ74" s="23">
        <f t="shared" si="185"/>
        <v>1.0640779999999994</v>
      </c>
      <c r="JR74" s="23">
        <f t="shared" si="186"/>
        <v>0.60264799999999941</v>
      </c>
      <c r="JS74" s="23">
        <f t="shared" si="187"/>
        <v>0.65519300000000058</v>
      </c>
      <c r="JT74" s="23">
        <f t="shared" si="188"/>
        <v>0.54508899999999905</v>
      </c>
      <c r="JU74" s="23">
        <f t="shared" si="189"/>
        <v>0.45190599999999925</v>
      </c>
      <c r="JV74" s="23">
        <f t="shared" si="190"/>
        <v>0.44409200000000038</v>
      </c>
      <c r="JW74" s="23">
        <f t="shared" si="375"/>
        <v>0.72599999999999953</v>
      </c>
      <c r="JX74" s="23">
        <f t="shared" si="376"/>
        <v>0.64499999999999957</v>
      </c>
      <c r="JY74" s="23">
        <f t="shared" si="377"/>
        <v>0.52299999999999969</v>
      </c>
      <c r="JZ74" s="23">
        <f t="shared" si="378"/>
        <v>0.4449999999999994</v>
      </c>
      <c r="KA74" s="23">
        <f t="shared" si="379"/>
        <v>0.34299999999999908</v>
      </c>
      <c r="KB74" s="23">
        <f t="shared" si="380"/>
        <v>0.29799999999999915</v>
      </c>
      <c r="KC74" s="23">
        <f t="shared" si="381"/>
        <v>0.28699999999999903</v>
      </c>
      <c r="KD74" s="23">
        <f t="shared" si="382"/>
        <v>1.6000000000000902E-2</v>
      </c>
      <c r="KE74" s="23">
        <f t="shared" si="383"/>
        <v>0.13599999999999923</v>
      </c>
      <c r="KF74" s="23">
        <f t="shared" si="384"/>
        <v>0.23699999999999921</v>
      </c>
      <c r="KG74" s="23">
        <f t="shared" si="385"/>
        <v>3.199999999999914E-2</v>
      </c>
      <c r="KH74" s="23">
        <f t="shared" si="386"/>
        <v>6.0999999999999055E-2</v>
      </c>
      <c r="KI74" s="23">
        <f t="shared" si="387"/>
        <v>0.11900000000000066</v>
      </c>
      <c r="KJ74" s="23">
        <f t="shared" si="388"/>
        <v>0.18799999999999972</v>
      </c>
      <c r="KK74" s="23">
        <f t="shared" si="389"/>
        <v>0.20699999999999896</v>
      </c>
      <c r="KL74" s="23">
        <f t="shared" si="390"/>
        <v>0.10499999999999954</v>
      </c>
      <c r="KM74" s="23">
        <f t="shared" si="391"/>
        <v>0.57599999999999962</v>
      </c>
      <c r="KN74" s="23">
        <f t="shared" si="392"/>
        <v>0.34199999999999964</v>
      </c>
      <c r="KO74" s="23">
        <f t="shared" si="393"/>
        <v>0.28800000000000026</v>
      </c>
      <c r="KP74" s="23">
        <f t="shared" si="394"/>
        <v>0.10699999999999932</v>
      </c>
      <c r="KQ74" s="23">
        <f t="shared" si="211"/>
        <v>0.12400000000000055</v>
      </c>
      <c r="KR74" s="23">
        <f t="shared" si="212"/>
        <v>7.1000000000000618E-2</v>
      </c>
      <c r="KS74" s="23">
        <f t="shared" si="213"/>
        <v>0.16600000000000037</v>
      </c>
      <c r="KT74" s="23">
        <f t="shared" si="214"/>
        <v>3.3000000000000362E-2</v>
      </c>
      <c r="KU74" s="23">
        <f t="shared" si="215"/>
        <v>9.4999999999999751E-2</v>
      </c>
      <c r="KV74" s="23">
        <f t="shared" si="216"/>
        <v>0.31899999999999906</v>
      </c>
      <c r="KW74" s="23">
        <f t="shared" si="395"/>
        <v>0.14499999999999957</v>
      </c>
      <c r="KX74" s="23">
        <f t="shared" si="218"/>
        <v>1.2000000000000455E-2</v>
      </c>
      <c r="KY74" s="23">
        <f t="shared" si="219"/>
        <v>0.1330000000000009</v>
      </c>
      <c r="KZ74" s="23">
        <f t="shared" si="220"/>
        <v>0.27000000000000046</v>
      </c>
      <c r="LA74" s="23">
        <f t="shared" si="221"/>
        <v>0.23900000000000077</v>
      </c>
      <c r="LB74" s="23">
        <f t="shared" si="222"/>
        <v>0.61399999999999899</v>
      </c>
      <c r="LC74" s="23">
        <f t="shared" si="223"/>
        <v>1.5999999999999126E-2</v>
      </c>
      <c r="LD74" s="23">
        <f t="shared" si="396"/>
        <v>3.2999999999999474E-2</v>
      </c>
      <c r="LE74" s="23">
        <f t="shared" si="225"/>
        <v>0.15199999999999925</v>
      </c>
      <c r="LF74" s="23">
        <f t="shared" si="397"/>
        <v>0.40999999999999925</v>
      </c>
      <c r="LG74" s="23">
        <f t="shared" si="227"/>
        <v>0.11899999999999977</v>
      </c>
      <c r="LH74" s="23">
        <f t="shared" si="228"/>
        <v>1.0247369999999996</v>
      </c>
      <c r="LI74" s="23">
        <f t="shared" si="229"/>
        <v>0.55916699999999953</v>
      </c>
      <c r="LJ74" s="23">
        <f t="shared" si="230"/>
        <v>0.68960600000000039</v>
      </c>
      <c r="LK74" s="23">
        <f t="shared" si="231"/>
        <v>0.49408999999999903</v>
      </c>
      <c r="LL74" s="23">
        <f t="shared" si="232"/>
        <v>0.40296599999999927</v>
      </c>
      <c r="LM74" s="23">
        <f t="shared" si="232"/>
        <v>0.47510800000000053</v>
      </c>
    </row>
    <row r="75" spans="1:325">
      <c r="A75" s="1">
        <f t="shared" si="447"/>
        <v>73</v>
      </c>
      <c r="B75" s="2" t="s">
        <v>405</v>
      </c>
      <c r="C75" s="4">
        <v>13</v>
      </c>
      <c r="D75" s="4">
        <f t="shared" si="445"/>
        <v>1016</v>
      </c>
      <c r="E75" s="4" t="s">
        <v>327</v>
      </c>
      <c r="F75" s="4">
        <v>1</v>
      </c>
      <c r="G75" s="4" t="s">
        <v>13</v>
      </c>
      <c r="H75" s="4" t="s">
        <v>19</v>
      </c>
      <c r="I75" s="4"/>
      <c r="J75" s="5">
        <v>87.2</v>
      </c>
      <c r="K75" s="72"/>
      <c r="L75" s="103">
        <v>0.97899999999999987</v>
      </c>
      <c r="M75" s="7" t="s">
        <v>130</v>
      </c>
      <c r="N75" s="3" t="s">
        <v>227</v>
      </c>
      <c r="O75" s="6">
        <v>1.042</v>
      </c>
      <c r="P75" s="6">
        <v>1.0509999999999999</v>
      </c>
      <c r="Q75" s="6">
        <v>1.581</v>
      </c>
      <c r="R75" s="58"/>
      <c r="S75" s="6">
        <v>1.0900000000000001</v>
      </c>
      <c r="T75" s="6">
        <v>1.0589999999999999</v>
      </c>
      <c r="U75" s="6">
        <v>1.071</v>
      </c>
      <c r="V75" s="58"/>
      <c r="W75" s="6">
        <v>0.97799999999999998</v>
      </c>
      <c r="X75" s="58"/>
      <c r="Y75" s="6">
        <v>1.121</v>
      </c>
      <c r="Z75" s="6">
        <v>1.137</v>
      </c>
      <c r="AA75" s="6">
        <v>1.1100000000000001</v>
      </c>
      <c r="AB75" s="6">
        <v>0.89300000000000002</v>
      </c>
      <c r="AC75" s="6">
        <v>1.0009999999999999</v>
      </c>
      <c r="AD75" s="58"/>
      <c r="AE75" s="58"/>
      <c r="AF75" s="107">
        <v>1.272</v>
      </c>
      <c r="AG75" s="107">
        <v>1.2410000000000001</v>
      </c>
      <c r="AH75" s="107">
        <v>1.238</v>
      </c>
      <c r="AI75" s="107">
        <v>1.266</v>
      </c>
      <c r="AJ75" s="107">
        <v>1.3420000000000001</v>
      </c>
      <c r="AK75" s="107">
        <v>1.236</v>
      </c>
      <c r="AL75" s="107">
        <v>1.2649999999999999</v>
      </c>
      <c r="AM75" s="107">
        <v>1.3240000000000001</v>
      </c>
      <c r="AN75" s="107">
        <v>1.3129999999999999</v>
      </c>
      <c r="AO75" s="107">
        <v>1.1950000000000001</v>
      </c>
      <c r="AP75" s="107">
        <v>1.306</v>
      </c>
      <c r="AQ75" s="107">
        <v>1.2669999999999999</v>
      </c>
      <c r="AR75" s="107">
        <v>1.306</v>
      </c>
      <c r="AS75" s="107">
        <v>1.3320000000000001</v>
      </c>
      <c r="AT75" s="107">
        <v>1.3180000000000001</v>
      </c>
      <c r="AU75" s="107">
        <v>1.27</v>
      </c>
      <c r="AV75" s="107">
        <v>1.1970000000000001</v>
      </c>
      <c r="AW75" s="107">
        <v>1.2470000000000001</v>
      </c>
      <c r="AX75" s="107">
        <v>1.3660000000000001</v>
      </c>
      <c r="AY75" s="107">
        <v>1.286</v>
      </c>
      <c r="AZ75" s="107">
        <v>1.2909999999999999</v>
      </c>
      <c r="BA75" s="107">
        <v>1.3029999999999999</v>
      </c>
      <c r="BB75" s="107">
        <v>1.3149999999999999</v>
      </c>
      <c r="BC75" s="107">
        <v>1.3029999999999999</v>
      </c>
      <c r="BD75" s="107">
        <v>1.3520000000000001</v>
      </c>
      <c r="BE75" s="107">
        <v>1.1240000000000001</v>
      </c>
      <c r="BF75" s="107">
        <v>1.246</v>
      </c>
      <c r="BG75" s="107">
        <v>1.1839999999999999</v>
      </c>
      <c r="BH75" s="107">
        <v>1.218</v>
      </c>
      <c r="BI75" s="107">
        <v>1.335</v>
      </c>
      <c r="BJ75" s="107">
        <v>1.246</v>
      </c>
      <c r="BK75" s="107">
        <v>0.73199999999999998</v>
      </c>
      <c r="BL75" s="107">
        <v>0.97299999999999998</v>
      </c>
      <c r="BM75" s="107">
        <v>0.89300000000000002</v>
      </c>
      <c r="BN75" s="107">
        <v>1.2789999999999999</v>
      </c>
      <c r="BO75" s="107">
        <v>1.246</v>
      </c>
      <c r="BP75" s="107">
        <v>1.262</v>
      </c>
      <c r="BQ75" s="91">
        <v>0.67313599999999996</v>
      </c>
      <c r="BR75" s="91">
        <v>0.88328200000000001</v>
      </c>
      <c r="BS75" s="91">
        <v>1.3600859999999999</v>
      </c>
      <c r="BT75" s="91">
        <v>0.88091600000000003</v>
      </c>
      <c r="BU75" s="91">
        <v>0.93405099999999996</v>
      </c>
      <c r="BV75" s="91">
        <v>1.3137650000000001</v>
      </c>
      <c r="BW75" s="109">
        <v>1.2989999999999999</v>
      </c>
      <c r="BX75" s="109">
        <v>1.2689999999999999</v>
      </c>
      <c r="BY75" s="109">
        <v>1.2669999999999999</v>
      </c>
      <c r="BZ75" s="109">
        <v>1.298</v>
      </c>
      <c r="CA75" s="109">
        <v>1.3759999999999999</v>
      </c>
      <c r="CB75" s="109">
        <v>1.2709999999999999</v>
      </c>
      <c r="CC75" s="109">
        <v>1.302</v>
      </c>
      <c r="CD75" s="109">
        <v>1.3680000000000001</v>
      </c>
      <c r="CE75" s="109">
        <v>1.36</v>
      </c>
      <c r="CF75" s="109">
        <v>1.242</v>
      </c>
      <c r="CG75" s="109">
        <v>1.363</v>
      </c>
      <c r="CH75" s="109">
        <v>1.3240000000000001</v>
      </c>
      <c r="CI75" s="109">
        <v>1.3620000000000001</v>
      </c>
      <c r="CJ75" s="109">
        <v>1.367</v>
      </c>
      <c r="CK75" s="109">
        <v>1.3540000000000001</v>
      </c>
      <c r="CL75" s="109">
        <v>1.325</v>
      </c>
      <c r="CM75" s="109">
        <v>1.232</v>
      </c>
      <c r="CN75" s="109">
        <v>1.2829999999999999</v>
      </c>
      <c r="CO75" s="109">
        <v>1.486</v>
      </c>
      <c r="CP75" s="109">
        <v>1.3460000000000001</v>
      </c>
      <c r="CQ75" s="109">
        <v>1.367</v>
      </c>
      <c r="CR75" s="109">
        <v>1.3859999999999999</v>
      </c>
      <c r="CS75" s="109">
        <v>1.4179999999999999</v>
      </c>
      <c r="CT75" s="109">
        <v>1.407</v>
      </c>
      <c r="CU75" s="109">
        <v>1.431</v>
      </c>
      <c r="CV75" s="109">
        <v>1.155</v>
      </c>
      <c r="CW75" s="109">
        <v>1.2869999999999999</v>
      </c>
      <c r="CX75" s="109">
        <v>1.2410000000000001</v>
      </c>
      <c r="CY75" s="109">
        <v>1.3109999999999999</v>
      </c>
      <c r="CZ75" s="109">
        <v>1.4379999999999999</v>
      </c>
      <c r="DA75" s="109">
        <v>1.3460000000000001</v>
      </c>
      <c r="DB75" s="109">
        <v>0.79400000000000004</v>
      </c>
      <c r="DC75" s="109">
        <v>1.0840000000000001</v>
      </c>
      <c r="DD75" s="109">
        <v>1.014</v>
      </c>
      <c r="DE75" s="109">
        <v>1.3160000000000001</v>
      </c>
      <c r="DF75" s="109">
        <v>1.278</v>
      </c>
      <c r="DG75" s="109">
        <v>1.3</v>
      </c>
      <c r="DH75" s="119">
        <v>0.71302299999999996</v>
      </c>
      <c r="DI75" s="119">
        <v>0.92486800000000002</v>
      </c>
      <c r="DJ75" s="119">
        <v>1.3958600000000001</v>
      </c>
      <c r="DK75" s="119">
        <v>0.92516600000000004</v>
      </c>
      <c r="DL75" s="119">
        <v>0.97709900000000005</v>
      </c>
      <c r="DM75" s="119">
        <v>1.3486279999999999</v>
      </c>
      <c r="DO75" s="23">
        <f t="shared" si="239"/>
        <v>6.3000000000000167E-2</v>
      </c>
      <c r="DP75" s="23">
        <f t="shared" si="240"/>
        <v>7.2000000000000064E-2</v>
      </c>
      <c r="DQ75" s="23">
        <f t="shared" si="241"/>
        <v>0.60200000000000009</v>
      </c>
      <c r="DR75" s="23" t="str">
        <f t="shared" si="242"/>
        <v/>
      </c>
      <c r="DS75" s="23">
        <f t="shared" si="243"/>
        <v>0.11100000000000021</v>
      </c>
      <c r="DT75" s="23">
        <f t="shared" si="244"/>
        <v>8.0000000000000071E-2</v>
      </c>
      <c r="DU75" s="23">
        <f t="shared" si="245"/>
        <v>9.2000000000000082E-2</v>
      </c>
      <c r="DV75" s="23" t="str">
        <f t="shared" si="246"/>
        <v/>
      </c>
      <c r="DW75" s="23">
        <f t="shared" si="247"/>
        <v>-9.9999999999988987E-4</v>
      </c>
      <c r="DX75" s="23" t="str">
        <f t="shared" si="248"/>
        <v/>
      </c>
      <c r="DY75" s="23">
        <f t="shared" si="249"/>
        <v>0.14200000000000013</v>
      </c>
      <c r="DZ75" s="23">
        <f t="shared" si="250"/>
        <v>0.15800000000000014</v>
      </c>
      <c r="EA75" s="23">
        <f t="shared" si="251"/>
        <v>0.13100000000000023</v>
      </c>
      <c r="EB75" s="23">
        <f t="shared" si="252"/>
        <v>-8.5999999999999854E-2</v>
      </c>
      <c r="EC75" s="23">
        <f t="shared" si="253"/>
        <v>2.200000000000002E-2</v>
      </c>
      <c r="ED75" s="23" t="str">
        <f t="shared" si="254"/>
        <v/>
      </c>
      <c r="EE75" s="23" t="str">
        <f t="shared" si="255"/>
        <v/>
      </c>
      <c r="EF75" s="23">
        <f t="shared" si="256"/>
        <v>0.29300000000000015</v>
      </c>
      <c r="EG75" s="23">
        <f t="shared" si="257"/>
        <v>0.26200000000000023</v>
      </c>
      <c r="EH75" s="23">
        <f t="shared" si="258"/>
        <v>0.25900000000000012</v>
      </c>
      <c r="EI75" s="23">
        <f t="shared" si="259"/>
        <v>0.28700000000000014</v>
      </c>
      <c r="EJ75" s="23">
        <f t="shared" si="260"/>
        <v>0.36300000000000021</v>
      </c>
      <c r="EK75" s="23">
        <f t="shared" si="261"/>
        <v>0.25700000000000012</v>
      </c>
      <c r="EL75" s="23">
        <f t="shared" si="262"/>
        <v>0.28600000000000003</v>
      </c>
      <c r="EM75" s="23">
        <f t="shared" si="263"/>
        <v>0.3450000000000002</v>
      </c>
      <c r="EN75" s="23">
        <f t="shared" si="264"/>
        <v>0.33400000000000007</v>
      </c>
      <c r="EO75" s="23">
        <f t="shared" si="265"/>
        <v>0.21600000000000019</v>
      </c>
      <c r="EP75" s="23">
        <f t="shared" si="266"/>
        <v>0.32700000000000018</v>
      </c>
      <c r="EQ75" s="23">
        <f t="shared" si="267"/>
        <v>0.28800000000000003</v>
      </c>
      <c r="ER75" s="23">
        <f t="shared" si="268"/>
        <v>0.32700000000000018</v>
      </c>
      <c r="ES75" s="23">
        <f t="shared" si="58"/>
        <v>0.3530000000000002</v>
      </c>
      <c r="ET75" s="23">
        <f t="shared" si="59"/>
        <v>0.33900000000000019</v>
      </c>
      <c r="EU75" s="23">
        <f t="shared" si="60"/>
        <v>0.29100000000000015</v>
      </c>
      <c r="EV75" s="23">
        <f t="shared" si="61"/>
        <v>0.21800000000000019</v>
      </c>
      <c r="EW75" s="23">
        <f t="shared" si="62"/>
        <v>0.26800000000000024</v>
      </c>
      <c r="EX75" s="23">
        <f t="shared" si="63"/>
        <v>0.38700000000000023</v>
      </c>
      <c r="EY75" s="23">
        <f t="shared" si="64"/>
        <v>0.30700000000000016</v>
      </c>
      <c r="EZ75" s="23">
        <f t="shared" si="65"/>
        <v>0.31200000000000006</v>
      </c>
      <c r="FA75" s="23">
        <f t="shared" si="269"/>
        <v>0.32400000000000007</v>
      </c>
      <c r="FB75" s="23">
        <f t="shared" si="270"/>
        <v>0.33600000000000008</v>
      </c>
      <c r="FC75" s="23">
        <f t="shared" si="271"/>
        <v>0.32400000000000007</v>
      </c>
      <c r="FD75" s="23">
        <f t="shared" si="272"/>
        <v>0.37300000000000022</v>
      </c>
      <c r="FE75" s="23">
        <f t="shared" si="273"/>
        <v>0.14500000000000024</v>
      </c>
      <c r="FF75" s="23">
        <f t="shared" si="274"/>
        <v>0.26700000000000013</v>
      </c>
      <c r="FG75" s="23">
        <f t="shared" si="275"/>
        <v>0.20500000000000007</v>
      </c>
      <c r="FH75" s="23">
        <f t="shared" si="276"/>
        <v>0.2390000000000001</v>
      </c>
      <c r="FI75" s="23">
        <f t="shared" si="277"/>
        <v>0.35600000000000009</v>
      </c>
      <c r="FJ75" s="23">
        <f t="shared" si="278"/>
        <v>0.26700000000000013</v>
      </c>
      <c r="FK75" s="23">
        <f t="shared" si="279"/>
        <v>-0.24699999999999989</v>
      </c>
      <c r="FL75" s="23">
        <f t="shared" si="280"/>
        <v>-5.9999999999998943E-3</v>
      </c>
      <c r="FM75" s="23">
        <f t="shared" si="281"/>
        <v>-8.5999999999999854E-2</v>
      </c>
      <c r="FN75" s="23">
        <f t="shared" si="282"/>
        <v>0.30000000000000004</v>
      </c>
      <c r="FO75" s="23">
        <f t="shared" si="283"/>
        <v>0.26700000000000013</v>
      </c>
      <c r="FP75" s="23">
        <f t="shared" si="284"/>
        <v>0.28300000000000014</v>
      </c>
      <c r="FQ75" s="23">
        <f t="shared" si="82"/>
        <v>-0.30586399999999991</v>
      </c>
      <c r="FR75" s="23">
        <f t="shared" si="83"/>
        <v>-9.5717999999999859E-2</v>
      </c>
      <c r="FS75" s="23">
        <f t="shared" si="84"/>
        <v>0.38108600000000004</v>
      </c>
      <c r="FT75" s="23">
        <f t="shared" si="85"/>
        <v>-9.8083999999999838E-2</v>
      </c>
      <c r="FU75" s="23">
        <f t="shared" si="86"/>
        <v>-4.4948999999999906E-2</v>
      </c>
      <c r="FV75" s="23">
        <f t="shared" si="87"/>
        <v>0.3347650000000002</v>
      </c>
      <c r="FW75" s="23">
        <f t="shared" si="88"/>
        <v>0.32000000000000006</v>
      </c>
      <c r="FX75" s="23">
        <f t="shared" si="285"/>
        <v>0.29000000000000004</v>
      </c>
      <c r="FY75" s="23">
        <f t="shared" si="286"/>
        <v>0.28800000000000003</v>
      </c>
      <c r="FZ75" s="23">
        <f t="shared" si="287"/>
        <v>0.31900000000000017</v>
      </c>
      <c r="GA75" s="23">
        <f t="shared" si="288"/>
        <v>0.39700000000000002</v>
      </c>
      <c r="GB75" s="23">
        <f t="shared" si="289"/>
        <v>0.29200000000000004</v>
      </c>
      <c r="GC75" s="23">
        <f t="shared" si="290"/>
        <v>0.32300000000000018</v>
      </c>
      <c r="GD75" s="23">
        <f t="shared" si="291"/>
        <v>0.38900000000000023</v>
      </c>
      <c r="GE75" s="23">
        <f t="shared" si="292"/>
        <v>0.38100000000000023</v>
      </c>
      <c r="GF75" s="23">
        <f t="shared" si="293"/>
        <v>0.26300000000000012</v>
      </c>
      <c r="GG75" s="23">
        <f t="shared" si="294"/>
        <v>0.38400000000000012</v>
      </c>
      <c r="GH75" s="23">
        <f t="shared" si="295"/>
        <v>0.3450000000000002</v>
      </c>
      <c r="GI75" s="23">
        <f t="shared" si="296"/>
        <v>0.38300000000000023</v>
      </c>
      <c r="GJ75" s="23">
        <f t="shared" si="297"/>
        <v>0.38800000000000012</v>
      </c>
      <c r="GK75" s="23">
        <f t="shared" si="298"/>
        <v>0.37500000000000022</v>
      </c>
      <c r="GL75" s="23">
        <f t="shared" si="299"/>
        <v>0.34600000000000009</v>
      </c>
      <c r="GM75" s="23">
        <f t="shared" si="300"/>
        <v>0.25300000000000011</v>
      </c>
      <c r="GN75" s="23">
        <f t="shared" si="301"/>
        <v>0.30400000000000005</v>
      </c>
      <c r="GO75" s="23">
        <f t="shared" si="302"/>
        <v>0.50700000000000012</v>
      </c>
      <c r="GP75" s="23">
        <f t="shared" si="303"/>
        <v>0.36700000000000021</v>
      </c>
      <c r="GQ75" s="23">
        <f t="shared" si="304"/>
        <v>0.38800000000000012</v>
      </c>
      <c r="GR75" s="23">
        <f t="shared" si="305"/>
        <v>0.40700000000000003</v>
      </c>
      <c r="GS75" s="23">
        <f t="shared" si="306"/>
        <v>0.43900000000000006</v>
      </c>
      <c r="GT75" s="23">
        <f t="shared" si="307"/>
        <v>0.42800000000000016</v>
      </c>
      <c r="GU75" s="23">
        <f t="shared" si="308"/>
        <v>0.45200000000000018</v>
      </c>
      <c r="GV75" s="23">
        <f t="shared" si="309"/>
        <v>0.17600000000000016</v>
      </c>
      <c r="GW75" s="23">
        <f t="shared" si="310"/>
        <v>0.30800000000000005</v>
      </c>
      <c r="GX75" s="23">
        <f t="shared" si="311"/>
        <v>0.26200000000000023</v>
      </c>
      <c r="GY75" s="23">
        <f t="shared" si="312"/>
        <v>0.33200000000000007</v>
      </c>
      <c r="GZ75" s="23">
        <f t="shared" si="313"/>
        <v>0.45900000000000007</v>
      </c>
      <c r="HA75" s="23">
        <f t="shared" si="314"/>
        <v>0.36700000000000021</v>
      </c>
      <c r="HB75" s="23">
        <f t="shared" si="315"/>
        <v>-0.18499999999999983</v>
      </c>
      <c r="HC75" s="23">
        <f t="shared" si="316"/>
        <v>0.1050000000000002</v>
      </c>
      <c r="HD75" s="23">
        <f t="shared" si="317"/>
        <v>3.5000000000000142E-2</v>
      </c>
      <c r="HE75" s="23">
        <f t="shared" si="318"/>
        <v>0.33700000000000019</v>
      </c>
      <c r="HF75" s="23">
        <f t="shared" si="319"/>
        <v>0.29900000000000015</v>
      </c>
      <c r="HG75" s="23">
        <f t="shared" si="320"/>
        <v>0.32100000000000017</v>
      </c>
      <c r="HH75" s="23">
        <f t="shared" si="125"/>
        <v>-0.26597699999999991</v>
      </c>
      <c r="HI75" s="23">
        <f t="shared" si="126"/>
        <v>-5.4131999999999847E-2</v>
      </c>
      <c r="HJ75" s="23">
        <f t="shared" si="127"/>
        <v>0.41686000000000023</v>
      </c>
      <c r="HK75" s="23">
        <f t="shared" si="128"/>
        <v>-5.3833999999999826E-2</v>
      </c>
      <c r="HL75" s="23">
        <f t="shared" si="129"/>
        <v>-1.9009999999998195E-3</v>
      </c>
      <c r="HM75" s="23">
        <f t="shared" si="130"/>
        <v>0.36962800000000007</v>
      </c>
      <c r="HO75" s="23">
        <f t="shared" si="321"/>
        <v>6.3000000000000167E-2</v>
      </c>
      <c r="HP75" s="23">
        <f t="shared" si="322"/>
        <v>7.2000000000000064E-2</v>
      </c>
      <c r="HQ75" s="23">
        <f t="shared" si="323"/>
        <v>0.60200000000000009</v>
      </c>
      <c r="HR75" s="23" t="str">
        <f t="shared" si="324"/>
        <v/>
      </c>
      <c r="HS75" s="23">
        <f t="shared" si="325"/>
        <v>0.11100000000000021</v>
      </c>
      <c r="HT75" s="23">
        <f t="shared" si="326"/>
        <v>8.0000000000000071E-2</v>
      </c>
      <c r="HU75" s="23">
        <f t="shared" si="327"/>
        <v>9.2000000000000082E-2</v>
      </c>
      <c r="HV75" s="23" t="str">
        <f t="shared" si="328"/>
        <v/>
      </c>
      <c r="HW75" s="23">
        <f t="shared" si="329"/>
        <v>9.9999999999988987E-4</v>
      </c>
      <c r="HX75" s="23" t="str">
        <f t="shared" si="330"/>
        <v/>
      </c>
      <c r="HY75" s="23">
        <f t="shared" si="331"/>
        <v>0.14200000000000013</v>
      </c>
      <c r="HZ75" s="23">
        <f t="shared" si="332"/>
        <v>0.15800000000000014</v>
      </c>
      <c r="IA75" s="23">
        <f t="shared" si="333"/>
        <v>0.13100000000000023</v>
      </c>
      <c r="IB75" s="23">
        <f t="shared" si="334"/>
        <v>8.5999999999999854E-2</v>
      </c>
      <c r="IC75" s="23">
        <f t="shared" si="335"/>
        <v>2.200000000000002E-2</v>
      </c>
      <c r="ID75" s="23" t="str">
        <f t="shared" si="336"/>
        <v/>
      </c>
      <c r="IE75" s="23" t="str">
        <f t="shared" si="337"/>
        <v/>
      </c>
      <c r="IF75" s="23">
        <f t="shared" si="338"/>
        <v>0.29300000000000015</v>
      </c>
      <c r="IG75" s="23">
        <f t="shared" si="339"/>
        <v>0.26200000000000023</v>
      </c>
      <c r="IH75" s="23">
        <f t="shared" si="340"/>
        <v>0.25900000000000012</v>
      </c>
      <c r="II75" s="23">
        <f t="shared" si="341"/>
        <v>0.28700000000000014</v>
      </c>
      <c r="IJ75" s="23">
        <f t="shared" si="342"/>
        <v>0.36300000000000021</v>
      </c>
      <c r="IK75" s="23">
        <f t="shared" si="343"/>
        <v>0.25700000000000012</v>
      </c>
      <c r="IL75" s="23">
        <f t="shared" si="344"/>
        <v>0.28600000000000003</v>
      </c>
      <c r="IM75" s="23">
        <f t="shared" si="345"/>
        <v>0.3450000000000002</v>
      </c>
      <c r="IN75" s="23">
        <f t="shared" si="346"/>
        <v>0.33400000000000007</v>
      </c>
      <c r="IO75" s="23">
        <f t="shared" si="347"/>
        <v>0.21600000000000019</v>
      </c>
      <c r="IP75" s="23">
        <f t="shared" si="348"/>
        <v>0.32700000000000018</v>
      </c>
      <c r="IQ75" s="23">
        <f t="shared" si="349"/>
        <v>0.28800000000000003</v>
      </c>
      <c r="IR75" s="23">
        <f t="shared" si="350"/>
        <v>0.32700000000000018</v>
      </c>
      <c r="IS75" s="23">
        <f t="shared" si="351"/>
        <v>0.3530000000000002</v>
      </c>
      <c r="IT75" s="23">
        <f t="shared" si="352"/>
        <v>0.33900000000000019</v>
      </c>
      <c r="IU75" s="23">
        <f t="shared" si="353"/>
        <v>0.29100000000000015</v>
      </c>
      <c r="IV75" s="23">
        <f t="shared" si="354"/>
        <v>0.21800000000000019</v>
      </c>
      <c r="IW75" s="23">
        <f t="shared" si="355"/>
        <v>0.26800000000000024</v>
      </c>
      <c r="IX75" s="23">
        <f t="shared" si="356"/>
        <v>0.38700000000000023</v>
      </c>
      <c r="IY75" s="23">
        <f t="shared" si="357"/>
        <v>0.30700000000000016</v>
      </c>
      <c r="IZ75" s="23">
        <f t="shared" si="358"/>
        <v>0.31200000000000006</v>
      </c>
      <c r="JA75" s="23">
        <f t="shared" si="359"/>
        <v>0.32400000000000007</v>
      </c>
      <c r="JB75" s="23">
        <f t="shared" si="360"/>
        <v>0.33600000000000008</v>
      </c>
      <c r="JC75" s="23">
        <f t="shared" si="361"/>
        <v>0.32400000000000007</v>
      </c>
      <c r="JD75" s="23">
        <f t="shared" si="362"/>
        <v>0.37300000000000022</v>
      </c>
      <c r="JE75" s="23">
        <f t="shared" si="363"/>
        <v>0.14500000000000024</v>
      </c>
      <c r="JF75" s="23">
        <f t="shared" si="364"/>
        <v>0.26700000000000013</v>
      </c>
      <c r="JG75" s="23">
        <f t="shared" si="365"/>
        <v>0.20500000000000007</v>
      </c>
      <c r="JH75" s="23">
        <f t="shared" si="366"/>
        <v>0.2390000000000001</v>
      </c>
      <c r="JI75" s="23">
        <f t="shared" si="367"/>
        <v>0.35600000000000009</v>
      </c>
      <c r="JJ75" s="23">
        <f t="shared" si="368"/>
        <v>0.26700000000000013</v>
      </c>
      <c r="JK75" s="23">
        <f t="shared" si="369"/>
        <v>0.24699999999999989</v>
      </c>
      <c r="JL75" s="23">
        <f t="shared" si="370"/>
        <v>5.9999999999998943E-3</v>
      </c>
      <c r="JM75" s="23">
        <f t="shared" si="371"/>
        <v>8.5999999999999854E-2</v>
      </c>
      <c r="JN75" s="23">
        <f t="shared" si="372"/>
        <v>0.30000000000000004</v>
      </c>
      <c r="JO75" s="23">
        <f t="shared" si="373"/>
        <v>0.26700000000000013</v>
      </c>
      <c r="JP75" s="23">
        <f t="shared" si="374"/>
        <v>0.28300000000000014</v>
      </c>
      <c r="JQ75" s="23">
        <f t="shared" si="185"/>
        <v>0.30586399999999991</v>
      </c>
      <c r="JR75" s="23">
        <f t="shared" si="186"/>
        <v>9.5717999999999859E-2</v>
      </c>
      <c r="JS75" s="23">
        <f t="shared" si="187"/>
        <v>0.38108600000000004</v>
      </c>
      <c r="JT75" s="23">
        <f t="shared" si="188"/>
        <v>9.8083999999999838E-2</v>
      </c>
      <c r="JU75" s="23">
        <f t="shared" si="189"/>
        <v>4.4948999999999906E-2</v>
      </c>
      <c r="JV75" s="23">
        <f t="shared" si="190"/>
        <v>0.3347650000000002</v>
      </c>
      <c r="JW75" s="23">
        <f t="shared" si="375"/>
        <v>0.32000000000000006</v>
      </c>
      <c r="JX75" s="23">
        <f t="shared" si="376"/>
        <v>0.29000000000000004</v>
      </c>
      <c r="JY75" s="23">
        <f t="shared" si="377"/>
        <v>0.28800000000000003</v>
      </c>
      <c r="JZ75" s="23">
        <f t="shared" si="378"/>
        <v>0.31900000000000017</v>
      </c>
      <c r="KA75" s="23">
        <f t="shared" si="379"/>
        <v>0.39700000000000002</v>
      </c>
      <c r="KB75" s="23">
        <f t="shared" si="380"/>
        <v>0.29200000000000004</v>
      </c>
      <c r="KC75" s="23">
        <f t="shared" si="381"/>
        <v>0.32300000000000018</v>
      </c>
      <c r="KD75" s="23">
        <f t="shared" si="382"/>
        <v>0.38900000000000023</v>
      </c>
      <c r="KE75" s="23">
        <f t="shared" si="383"/>
        <v>0.38100000000000023</v>
      </c>
      <c r="KF75" s="23">
        <f t="shared" si="384"/>
        <v>0.26300000000000012</v>
      </c>
      <c r="KG75" s="23">
        <f t="shared" si="385"/>
        <v>0.38400000000000012</v>
      </c>
      <c r="KH75" s="23">
        <f t="shared" si="386"/>
        <v>0.3450000000000002</v>
      </c>
      <c r="KI75" s="23">
        <f t="shared" si="387"/>
        <v>0.38300000000000023</v>
      </c>
      <c r="KJ75" s="23">
        <f t="shared" si="388"/>
        <v>0.38800000000000012</v>
      </c>
      <c r="KK75" s="23">
        <f t="shared" si="389"/>
        <v>0.37500000000000022</v>
      </c>
      <c r="KL75" s="23">
        <f t="shared" si="390"/>
        <v>0.34600000000000009</v>
      </c>
      <c r="KM75" s="23">
        <f t="shared" si="391"/>
        <v>0.25300000000000011</v>
      </c>
      <c r="KN75" s="23">
        <f t="shared" si="392"/>
        <v>0.30400000000000005</v>
      </c>
      <c r="KO75" s="23">
        <f t="shared" si="393"/>
        <v>0.50700000000000012</v>
      </c>
      <c r="KP75" s="23">
        <f t="shared" si="394"/>
        <v>0.36700000000000021</v>
      </c>
      <c r="KQ75" s="23">
        <f t="shared" si="211"/>
        <v>0.38800000000000012</v>
      </c>
      <c r="KR75" s="23">
        <f t="shared" si="212"/>
        <v>0.40700000000000003</v>
      </c>
      <c r="KS75" s="23">
        <f t="shared" si="213"/>
        <v>0.43900000000000006</v>
      </c>
      <c r="KT75" s="23">
        <f t="shared" si="214"/>
        <v>0.42800000000000016</v>
      </c>
      <c r="KU75" s="23">
        <f t="shared" si="215"/>
        <v>0.45200000000000018</v>
      </c>
      <c r="KV75" s="23">
        <f t="shared" si="216"/>
        <v>0.17600000000000016</v>
      </c>
      <c r="KW75" s="23">
        <f t="shared" si="395"/>
        <v>0.30800000000000005</v>
      </c>
      <c r="KX75" s="23">
        <f t="shared" si="218"/>
        <v>0.26200000000000023</v>
      </c>
      <c r="KY75" s="23">
        <f t="shared" si="219"/>
        <v>0.33200000000000007</v>
      </c>
      <c r="KZ75" s="23">
        <f t="shared" si="220"/>
        <v>0.45900000000000007</v>
      </c>
      <c r="LA75" s="23">
        <f t="shared" si="221"/>
        <v>0.36700000000000021</v>
      </c>
      <c r="LB75" s="23">
        <f t="shared" si="222"/>
        <v>0.18499999999999983</v>
      </c>
      <c r="LC75" s="23">
        <f t="shared" si="223"/>
        <v>0.1050000000000002</v>
      </c>
      <c r="LD75" s="23">
        <f t="shared" si="396"/>
        <v>3.5000000000000142E-2</v>
      </c>
      <c r="LE75" s="23">
        <f t="shared" si="225"/>
        <v>0.33700000000000019</v>
      </c>
      <c r="LF75" s="23">
        <f t="shared" si="397"/>
        <v>0.29900000000000015</v>
      </c>
      <c r="LG75" s="23">
        <f t="shared" si="227"/>
        <v>0.32100000000000017</v>
      </c>
      <c r="LH75" s="23">
        <f t="shared" si="228"/>
        <v>0.26597699999999991</v>
      </c>
      <c r="LI75" s="23">
        <f t="shared" si="229"/>
        <v>5.4131999999999847E-2</v>
      </c>
      <c r="LJ75" s="23">
        <f t="shared" si="230"/>
        <v>0.41686000000000023</v>
      </c>
      <c r="LK75" s="23">
        <f t="shared" si="231"/>
        <v>5.3833999999999826E-2</v>
      </c>
      <c r="LL75" s="23">
        <f t="shared" si="232"/>
        <v>1.9009999999998195E-3</v>
      </c>
      <c r="LM75" s="23">
        <f t="shared" si="232"/>
        <v>0.36962800000000007</v>
      </c>
    </row>
    <row r="76" spans="1:325">
      <c r="A76" s="1">
        <f t="shared" si="447"/>
        <v>74</v>
      </c>
      <c r="B76" s="2"/>
      <c r="C76" s="4">
        <v>13</v>
      </c>
      <c r="D76" s="4">
        <f t="shared" si="445"/>
        <v>1016</v>
      </c>
      <c r="E76" s="4" t="s">
        <v>329</v>
      </c>
      <c r="F76" s="4">
        <v>1</v>
      </c>
      <c r="G76" s="4" t="s">
        <v>13</v>
      </c>
      <c r="H76" s="4" t="s">
        <v>19</v>
      </c>
      <c r="I76" s="4"/>
      <c r="J76" s="5">
        <v>84.3</v>
      </c>
      <c r="K76" s="67">
        <v>0.45800000000000002</v>
      </c>
      <c r="L76" s="103">
        <v>3.0179999999999993</v>
      </c>
      <c r="M76" s="7" t="s">
        <v>130</v>
      </c>
      <c r="N76" s="3" t="s">
        <v>227</v>
      </c>
      <c r="O76" s="6">
        <v>3.1080000000000001</v>
      </c>
      <c r="P76" s="6">
        <v>3.0369999999999999</v>
      </c>
      <c r="Q76" s="6">
        <v>3.59</v>
      </c>
      <c r="R76" s="58"/>
      <c r="S76" s="6">
        <v>3.2250000000000001</v>
      </c>
      <c r="T76" s="6">
        <v>3.1309999999999998</v>
      </c>
      <c r="U76" s="6">
        <v>3.1549999999999998</v>
      </c>
      <c r="V76" s="58"/>
      <c r="W76" s="6">
        <v>3.0019999999999998</v>
      </c>
      <c r="X76" s="58"/>
      <c r="Y76" s="6">
        <v>3.1619999999999999</v>
      </c>
      <c r="Z76" s="6">
        <v>3.2240000000000002</v>
      </c>
      <c r="AA76" s="6">
        <v>3.1619999999999999</v>
      </c>
      <c r="AB76" s="6">
        <v>2.9449999999999998</v>
      </c>
      <c r="AC76" s="6">
        <v>2.9279999999999999</v>
      </c>
      <c r="AD76" s="58"/>
      <c r="AE76" s="58"/>
      <c r="AF76" s="107">
        <v>3.1240000000000001</v>
      </c>
      <c r="AG76" s="107">
        <v>3.117</v>
      </c>
      <c r="AH76" s="107">
        <v>3.1240000000000001</v>
      </c>
      <c r="AI76" s="107">
        <v>3.206</v>
      </c>
      <c r="AJ76" s="107">
        <v>3.3250000000000002</v>
      </c>
      <c r="AK76" s="107">
        <v>3.0739999999999998</v>
      </c>
      <c r="AL76" s="107">
        <v>3.1059999999999999</v>
      </c>
      <c r="AM76" s="107">
        <v>3.3250000000000002</v>
      </c>
      <c r="AN76" s="107">
        <v>3.3530000000000002</v>
      </c>
      <c r="AO76" s="107">
        <v>3.246</v>
      </c>
      <c r="AP76" s="107">
        <v>3.2410000000000001</v>
      </c>
      <c r="AQ76" s="107">
        <v>3.3050000000000002</v>
      </c>
      <c r="AR76" s="107">
        <v>3.3319999999999999</v>
      </c>
      <c r="AS76" s="107">
        <v>3.343</v>
      </c>
      <c r="AT76" s="107">
        <v>3.3359999999999999</v>
      </c>
      <c r="AU76" s="107">
        <v>3.319</v>
      </c>
      <c r="AV76" s="107">
        <v>3.117</v>
      </c>
      <c r="AW76" s="107">
        <v>3.202</v>
      </c>
      <c r="AX76" s="107">
        <v>3.5259999999999998</v>
      </c>
      <c r="AY76" s="107">
        <v>3.3650000000000002</v>
      </c>
      <c r="AZ76" s="107">
        <v>3.3380000000000001</v>
      </c>
      <c r="BA76" s="107">
        <v>3.4529999999999998</v>
      </c>
      <c r="BB76" s="107">
        <v>3.5089999999999999</v>
      </c>
      <c r="BC76" s="107">
        <v>3.5139999999999998</v>
      </c>
      <c r="BD76" s="107">
        <v>3.367</v>
      </c>
      <c r="BE76" s="107">
        <v>3.0539999999999998</v>
      </c>
      <c r="BF76" s="107">
        <v>3.254</v>
      </c>
      <c r="BG76" s="107">
        <v>3.2040000000000002</v>
      </c>
      <c r="BH76" s="107">
        <v>3.3</v>
      </c>
      <c r="BI76" s="107">
        <v>3.5009999999999999</v>
      </c>
      <c r="BJ76" s="107">
        <v>3.3519999999999999</v>
      </c>
      <c r="BK76" s="107">
        <v>2.6509999999999998</v>
      </c>
      <c r="BL76" s="107">
        <v>3.1059999999999999</v>
      </c>
      <c r="BM76" s="107">
        <v>3.0470000000000002</v>
      </c>
      <c r="BN76" s="107">
        <v>3.2949999999999999</v>
      </c>
      <c r="BO76" s="107">
        <v>3.1970000000000001</v>
      </c>
      <c r="BP76" s="107">
        <v>3.246</v>
      </c>
      <c r="BQ76" s="91">
        <v>2.617175</v>
      </c>
      <c r="BR76" s="91">
        <v>2.866733</v>
      </c>
      <c r="BS76" s="91">
        <v>4.084263</v>
      </c>
      <c r="BT76" s="91">
        <v>2.9098290000000002</v>
      </c>
      <c r="BU76" s="91">
        <v>2.936035</v>
      </c>
      <c r="BV76" s="91">
        <v>4.0411359999999998</v>
      </c>
      <c r="BW76" s="109">
        <v>3.32</v>
      </c>
      <c r="BX76" s="109">
        <v>3.3149999999999999</v>
      </c>
      <c r="BY76" s="109">
        <v>3.3180000000000001</v>
      </c>
      <c r="BZ76" s="109">
        <v>3.4039999999999999</v>
      </c>
      <c r="CA76" s="109">
        <v>3.5190000000000001</v>
      </c>
      <c r="CB76" s="109">
        <v>3.2450000000000001</v>
      </c>
      <c r="CC76" s="109">
        <v>3.2839999999999998</v>
      </c>
      <c r="CD76" s="109">
        <v>3.5179999999999998</v>
      </c>
      <c r="CE76" s="109">
        <v>3.5710000000000002</v>
      </c>
      <c r="CF76" s="109">
        <v>3.4649999999999999</v>
      </c>
      <c r="CG76" s="109">
        <v>3.43</v>
      </c>
      <c r="CH76" s="109">
        <v>3.516</v>
      </c>
      <c r="CI76" s="109">
        <v>3.5449999999999999</v>
      </c>
      <c r="CJ76" s="109">
        <v>3.5489999999999999</v>
      </c>
      <c r="CK76" s="109">
        <v>3.5430000000000001</v>
      </c>
      <c r="CL76" s="109">
        <v>3.524</v>
      </c>
      <c r="CM76" s="109">
        <v>3.3170000000000002</v>
      </c>
      <c r="CN76" s="109">
        <v>3.3980000000000001</v>
      </c>
      <c r="CO76" s="109">
        <v>3.7490000000000001</v>
      </c>
      <c r="CP76" s="109">
        <v>3.58</v>
      </c>
      <c r="CQ76" s="109">
        <v>3.5409999999999999</v>
      </c>
      <c r="CR76" s="109">
        <v>3.677</v>
      </c>
      <c r="CS76" s="109">
        <v>3.74</v>
      </c>
      <c r="CT76" s="109">
        <v>3.7509999999999999</v>
      </c>
      <c r="CU76" s="109">
        <v>3.5779999999999998</v>
      </c>
      <c r="CV76" s="109">
        <v>3.194</v>
      </c>
      <c r="CW76" s="109">
        <v>3.4239999999999999</v>
      </c>
      <c r="CX76" s="109">
        <v>3.3580000000000001</v>
      </c>
      <c r="CY76" s="109">
        <v>3.4820000000000002</v>
      </c>
      <c r="CZ76" s="109">
        <v>3.7109999999999999</v>
      </c>
      <c r="DA76" s="109">
        <v>3.536</v>
      </c>
      <c r="DB76" s="109">
        <v>2.7730000000000001</v>
      </c>
      <c r="DC76" s="109">
        <v>3.2759999999999998</v>
      </c>
      <c r="DD76" s="109">
        <v>3.214</v>
      </c>
      <c r="DE76" s="109">
        <v>3.4990000000000001</v>
      </c>
      <c r="DF76" s="109">
        <v>3.3980000000000001</v>
      </c>
      <c r="DG76" s="109">
        <v>3.4460000000000002</v>
      </c>
      <c r="DH76" s="119">
        <v>2.8896630000000001</v>
      </c>
      <c r="DI76" s="119">
        <v>3.0975419999999998</v>
      </c>
      <c r="DJ76" s="119">
        <v>4.2068070000000004</v>
      </c>
      <c r="DK76" s="119">
        <v>3.1534309999999999</v>
      </c>
      <c r="DL76" s="119">
        <v>3.1669740000000002</v>
      </c>
      <c r="DM76" s="119">
        <v>4.1619409999999997</v>
      </c>
      <c r="DO76" s="23">
        <f t="shared" si="239"/>
        <v>9.0000000000000746E-2</v>
      </c>
      <c r="DP76" s="23">
        <f t="shared" si="240"/>
        <v>1.9000000000000572E-2</v>
      </c>
      <c r="DQ76" s="23">
        <f t="shared" si="241"/>
        <v>0.57200000000000051</v>
      </c>
      <c r="DR76" s="23" t="str">
        <f t="shared" si="242"/>
        <v/>
      </c>
      <c r="DS76" s="23">
        <f t="shared" si="243"/>
        <v>0.20700000000000074</v>
      </c>
      <c r="DT76" s="23">
        <f t="shared" si="244"/>
        <v>0.11300000000000043</v>
      </c>
      <c r="DU76" s="23">
        <f t="shared" si="245"/>
        <v>0.13700000000000045</v>
      </c>
      <c r="DV76" s="23" t="str">
        <f t="shared" si="246"/>
        <v/>
      </c>
      <c r="DW76" s="23">
        <f t="shared" si="247"/>
        <v>-1.599999999999957E-2</v>
      </c>
      <c r="DX76" s="23" t="str">
        <f t="shared" si="248"/>
        <v/>
      </c>
      <c r="DY76" s="23">
        <f t="shared" si="249"/>
        <v>0.14400000000000057</v>
      </c>
      <c r="DZ76" s="23">
        <f t="shared" si="250"/>
        <v>0.20600000000000085</v>
      </c>
      <c r="EA76" s="23">
        <f t="shared" si="251"/>
        <v>0.14400000000000057</v>
      </c>
      <c r="EB76" s="23">
        <f t="shared" si="252"/>
        <v>-7.299999999999951E-2</v>
      </c>
      <c r="EC76" s="23">
        <f t="shared" si="253"/>
        <v>-8.9999999999999414E-2</v>
      </c>
      <c r="ED76" s="23" t="str">
        <f t="shared" si="254"/>
        <v/>
      </c>
      <c r="EE76" s="23" t="str">
        <f t="shared" si="255"/>
        <v/>
      </c>
      <c r="EF76" s="23">
        <f t="shared" si="256"/>
        <v>0.10600000000000076</v>
      </c>
      <c r="EG76" s="23">
        <f t="shared" si="257"/>
        <v>9.9000000000000643E-2</v>
      </c>
      <c r="EH76" s="23">
        <f t="shared" si="258"/>
        <v>0.10600000000000076</v>
      </c>
      <c r="EI76" s="23">
        <f t="shared" si="259"/>
        <v>0.18800000000000061</v>
      </c>
      <c r="EJ76" s="23">
        <f t="shared" si="260"/>
        <v>0.30700000000000083</v>
      </c>
      <c r="EK76" s="23">
        <f t="shared" si="261"/>
        <v>5.6000000000000494E-2</v>
      </c>
      <c r="EL76" s="23">
        <f t="shared" si="262"/>
        <v>8.8000000000000522E-2</v>
      </c>
      <c r="EM76" s="23">
        <f t="shared" si="263"/>
        <v>0.30700000000000083</v>
      </c>
      <c r="EN76" s="23">
        <f t="shared" si="264"/>
        <v>0.33500000000000085</v>
      </c>
      <c r="EO76" s="23">
        <f t="shared" si="265"/>
        <v>0.22800000000000065</v>
      </c>
      <c r="EP76" s="23">
        <f t="shared" si="266"/>
        <v>0.22300000000000075</v>
      </c>
      <c r="EQ76" s="23">
        <f t="shared" si="267"/>
        <v>0.28700000000000081</v>
      </c>
      <c r="ER76" s="23">
        <f t="shared" si="268"/>
        <v>0.3140000000000005</v>
      </c>
      <c r="ES76" s="23">
        <f t="shared" si="58"/>
        <v>0.32500000000000062</v>
      </c>
      <c r="ET76" s="23">
        <f t="shared" si="59"/>
        <v>0.3180000000000005</v>
      </c>
      <c r="EU76" s="23">
        <f t="shared" si="60"/>
        <v>0.3010000000000006</v>
      </c>
      <c r="EV76" s="23">
        <f t="shared" si="61"/>
        <v>9.9000000000000643E-2</v>
      </c>
      <c r="EW76" s="23">
        <f t="shared" si="62"/>
        <v>0.18400000000000061</v>
      </c>
      <c r="EX76" s="23">
        <f t="shared" si="63"/>
        <v>0.50800000000000045</v>
      </c>
      <c r="EY76" s="23">
        <f t="shared" si="64"/>
        <v>0.34700000000000086</v>
      </c>
      <c r="EZ76" s="23">
        <f t="shared" si="65"/>
        <v>0.32000000000000073</v>
      </c>
      <c r="FA76" s="23">
        <f t="shared" si="269"/>
        <v>0.4350000000000005</v>
      </c>
      <c r="FB76" s="23">
        <f t="shared" si="270"/>
        <v>0.49100000000000055</v>
      </c>
      <c r="FC76" s="23">
        <f t="shared" si="271"/>
        <v>0.49600000000000044</v>
      </c>
      <c r="FD76" s="23">
        <f t="shared" si="272"/>
        <v>0.34900000000000064</v>
      </c>
      <c r="FE76" s="23">
        <f t="shared" si="273"/>
        <v>3.6000000000000476E-2</v>
      </c>
      <c r="FF76" s="23">
        <f t="shared" si="274"/>
        <v>0.23600000000000065</v>
      </c>
      <c r="FG76" s="23">
        <f t="shared" si="275"/>
        <v>0.18600000000000083</v>
      </c>
      <c r="FH76" s="23">
        <f t="shared" si="276"/>
        <v>0.28200000000000047</v>
      </c>
      <c r="FI76" s="23">
        <f t="shared" si="277"/>
        <v>0.48300000000000054</v>
      </c>
      <c r="FJ76" s="23">
        <f t="shared" si="278"/>
        <v>0.33400000000000052</v>
      </c>
      <c r="FK76" s="23">
        <f t="shared" si="279"/>
        <v>-0.36699999999999955</v>
      </c>
      <c r="FL76" s="23">
        <f t="shared" si="280"/>
        <v>8.8000000000000522E-2</v>
      </c>
      <c r="FM76" s="23">
        <f t="shared" si="281"/>
        <v>2.9000000000000803E-2</v>
      </c>
      <c r="FN76" s="23">
        <f t="shared" si="282"/>
        <v>0.27700000000000058</v>
      </c>
      <c r="FO76" s="23">
        <f t="shared" si="283"/>
        <v>0.17900000000000071</v>
      </c>
      <c r="FP76" s="23">
        <f t="shared" si="284"/>
        <v>0.22800000000000065</v>
      </c>
      <c r="FQ76" s="23">
        <f t="shared" si="82"/>
        <v>-0.40082499999999932</v>
      </c>
      <c r="FR76" s="23">
        <f t="shared" si="83"/>
        <v>-0.15126699999999937</v>
      </c>
      <c r="FS76" s="23">
        <f t="shared" si="84"/>
        <v>1.0662630000000006</v>
      </c>
      <c r="FT76" s="23">
        <f t="shared" si="85"/>
        <v>-0.10817099999999913</v>
      </c>
      <c r="FU76" s="23">
        <f t="shared" si="86"/>
        <v>-8.1964999999999399E-2</v>
      </c>
      <c r="FV76" s="23">
        <f t="shared" si="87"/>
        <v>1.0231360000000005</v>
      </c>
      <c r="FW76" s="23">
        <f t="shared" si="88"/>
        <v>0.30200000000000049</v>
      </c>
      <c r="FX76" s="23">
        <f t="shared" si="285"/>
        <v>0.2970000000000006</v>
      </c>
      <c r="FY76" s="23">
        <f t="shared" si="286"/>
        <v>0.30000000000000071</v>
      </c>
      <c r="FZ76" s="23">
        <f t="shared" si="287"/>
        <v>0.38600000000000056</v>
      </c>
      <c r="GA76" s="23">
        <f t="shared" si="288"/>
        <v>0.50100000000000078</v>
      </c>
      <c r="GB76" s="23">
        <f t="shared" si="289"/>
        <v>0.22700000000000076</v>
      </c>
      <c r="GC76" s="23">
        <f t="shared" si="290"/>
        <v>0.26600000000000046</v>
      </c>
      <c r="GD76" s="23">
        <f t="shared" si="291"/>
        <v>0.50000000000000044</v>
      </c>
      <c r="GE76" s="23">
        <f t="shared" si="292"/>
        <v>0.55300000000000082</v>
      </c>
      <c r="GF76" s="23">
        <f t="shared" si="293"/>
        <v>0.44700000000000051</v>
      </c>
      <c r="GG76" s="23">
        <f t="shared" si="294"/>
        <v>0.41200000000000081</v>
      </c>
      <c r="GH76" s="23">
        <f t="shared" si="295"/>
        <v>0.49800000000000066</v>
      </c>
      <c r="GI76" s="23">
        <f t="shared" si="296"/>
        <v>0.52700000000000058</v>
      </c>
      <c r="GJ76" s="23">
        <f t="shared" si="297"/>
        <v>0.53100000000000058</v>
      </c>
      <c r="GK76" s="23">
        <f t="shared" si="298"/>
        <v>0.5250000000000008</v>
      </c>
      <c r="GL76" s="23">
        <f t="shared" si="299"/>
        <v>0.50600000000000067</v>
      </c>
      <c r="GM76" s="23">
        <f t="shared" si="300"/>
        <v>0.29900000000000082</v>
      </c>
      <c r="GN76" s="23">
        <f t="shared" si="301"/>
        <v>0.38000000000000078</v>
      </c>
      <c r="GO76" s="23">
        <f t="shared" si="302"/>
        <v>0.73100000000000076</v>
      </c>
      <c r="GP76" s="23">
        <f t="shared" si="303"/>
        <v>0.56200000000000072</v>
      </c>
      <c r="GQ76" s="23">
        <f t="shared" si="304"/>
        <v>0.52300000000000058</v>
      </c>
      <c r="GR76" s="23">
        <f t="shared" si="305"/>
        <v>0.6590000000000007</v>
      </c>
      <c r="GS76" s="23">
        <f t="shared" si="306"/>
        <v>0.72200000000000086</v>
      </c>
      <c r="GT76" s="23">
        <f t="shared" si="307"/>
        <v>0.73300000000000054</v>
      </c>
      <c r="GU76" s="23">
        <f t="shared" si="308"/>
        <v>0.5600000000000005</v>
      </c>
      <c r="GV76" s="23">
        <f t="shared" si="309"/>
        <v>0.1760000000000006</v>
      </c>
      <c r="GW76" s="23">
        <f t="shared" si="310"/>
        <v>0.40600000000000058</v>
      </c>
      <c r="GX76" s="23">
        <f t="shared" si="311"/>
        <v>0.34000000000000075</v>
      </c>
      <c r="GY76" s="23">
        <f t="shared" si="312"/>
        <v>0.46400000000000086</v>
      </c>
      <c r="GZ76" s="23">
        <f t="shared" si="313"/>
        <v>0.6930000000000005</v>
      </c>
      <c r="HA76" s="23">
        <f t="shared" si="314"/>
        <v>0.51800000000000068</v>
      </c>
      <c r="HB76" s="23">
        <f t="shared" si="315"/>
        <v>-0.24499999999999922</v>
      </c>
      <c r="HC76" s="23">
        <f t="shared" si="316"/>
        <v>0.25800000000000045</v>
      </c>
      <c r="HD76" s="23">
        <f t="shared" si="317"/>
        <v>0.19600000000000062</v>
      </c>
      <c r="HE76" s="23">
        <f t="shared" si="318"/>
        <v>0.48100000000000076</v>
      </c>
      <c r="HF76" s="23">
        <f t="shared" si="319"/>
        <v>0.38000000000000078</v>
      </c>
      <c r="HG76" s="23">
        <f t="shared" si="320"/>
        <v>0.42800000000000082</v>
      </c>
      <c r="HH76" s="23">
        <f t="shared" si="125"/>
        <v>-0.12833699999999926</v>
      </c>
      <c r="HI76" s="23">
        <f t="shared" si="126"/>
        <v>7.9542000000000446E-2</v>
      </c>
      <c r="HJ76" s="23">
        <f t="shared" si="127"/>
        <v>1.1888070000000011</v>
      </c>
      <c r="HK76" s="23">
        <f t="shared" si="128"/>
        <v>0.13543100000000052</v>
      </c>
      <c r="HL76" s="23">
        <f t="shared" si="129"/>
        <v>0.14897400000000083</v>
      </c>
      <c r="HM76" s="23">
        <f t="shared" si="130"/>
        <v>1.1439410000000003</v>
      </c>
      <c r="HO76" s="23">
        <f t="shared" si="321"/>
        <v>9.0000000000000746E-2</v>
      </c>
      <c r="HP76" s="23">
        <f t="shared" si="322"/>
        <v>1.9000000000000572E-2</v>
      </c>
      <c r="HQ76" s="23">
        <f t="shared" si="323"/>
        <v>0.57200000000000051</v>
      </c>
      <c r="HR76" s="23" t="str">
        <f t="shared" si="324"/>
        <v/>
      </c>
      <c r="HS76" s="23">
        <f t="shared" si="325"/>
        <v>0.20700000000000074</v>
      </c>
      <c r="HT76" s="23">
        <f t="shared" si="326"/>
        <v>0.11300000000000043</v>
      </c>
      <c r="HU76" s="23">
        <f t="shared" si="327"/>
        <v>0.13700000000000045</v>
      </c>
      <c r="HV76" s="23" t="str">
        <f t="shared" si="328"/>
        <v/>
      </c>
      <c r="HW76" s="23">
        <f t="shared" si="329"/>
        <v>1.599999999999957E-2</v>
      </c>
      <c r="HX76" s="23" t="str">
        <f t="shared" si="330"/>
        <v/>
      </c>
      <c r="HY76" s="23">
        <f t="shared" si="331"/>
        <v>0.14400000000000057</v>
      </c>
      <c r="HZ76" s="23">
        <f t="shared" si="332"/>
        <v>0.20600000000000085</v>
      </c>
      <c r="IA76" s="23">
        <f t="shared" si="333"/>
        <v>0.14400000000000057</v>
      </c>
      <c r="IB76" s="23">
        <f t="shared" si="334"/>
        <v>7.299999999999951E-2</v>
      </c>
      <c r="IC76" s="23">
        <f t="shared" si="335"/>
        <v>8.9999999999999414E-2</v>
      </c>
      <c r="ID76" s="23" t="str">
        <f t="shared" si="336"/>
        <v/>
      </c>
      <c r="IE76" s="23" t="str">
        <f t="shared" si="337"/>
        <v/>
      </c>
      <c r="IF76" s="23">
        <f t="shared" si="338"/>
        <v>0.10600000000000076</v>
      </c>
      <c r="IG76" s="23">
        <f t="shared" si="339"/>
        <v>9.9000000000000643E-2</v>
      </c>
      <c r="IH76" s="23">
        <f t="shared" si="340"/>
        <v>0.10600000000000076</v>
      </c>
      <c r="II76" s="23">
        <f t="shared" si="341"/>
        <v>0.18800000000000061</v>
      </c>
      <c r="IJ76" s="23">
        <f t="shared" si="342"/>
        <v>0.30700000000000083</v>
      </c>
      <c r="IK76" s="23">
        <f t="shared" si="343"/>
        <v>5.6000000000000494E-2</v>
      </c>
      <c r="IL76" s="23">
        <f t="shared" si="344"/>
        <v>8.8000000000000522E-2</v>
      </c>
      <c r="IM76" s="23">
        <f t="shared" si="345"/>
        <v>0.30700000000000083</v>
      </c>
      <c r="IN76" s="23">
        <f t="shared" si="346"/>
        <v>0.33500000000000085</v>
      </c>
      <c r="IO76" s="23">
        <f t="shared" si="347"/>
        <v>0.22800000000000065</v>
      </c>
      <c r="IP76" s="23">
        <f t="shared" si="348"/>
        <v>0.22300000000000075</v>
      </c>
      <c r="IQ76" s="23">
        <f t="shared" si="349"/>
        <v>0.28700000000000081</v>
      </c>
      <c r="IR76" s="23">
        <f t="shared" si="350"/>
        <v>0.3140000000000005</v>
      </c>
      <c r="IS76" s="23">
        <f t="shared" si="351"/>
        <v>0.32500000000000062</v>
      </c>
      <c r="IT76" s="23">
        <f t="shared" si="352"/>
        <v>0.3180000000000005</v>
      </c>
      <c r="IU76" s="23">
        <f t="shared" si="353"/>
        <v>0.3010000000000006</v>
      </c>
      <c r="IV76" s="23">
        <f t="shared" si="354"/>
        <v>9.9000000000000643E-2</v>
      </c>
      <c r="IW76" s="23">
        <f t="shared" si="355"/>
        <v>0.18400000000000061</v>
      </c>
      <c r="IX76" s="23">
        <f t="shared" si="356"/>
        <v>0.50800000000000045</v>
      </c>
      <c r="IY76" s="23">
        <f t="shared" si="357"/>
        <v>0.34700000000000086</v>
      </c>
      <c r="IZ76" s="23">
        <f t="shared" si="358"/>
        <v>0.32000000000000073</v>
      </c>
      <c r="JA76" s="23">
        <f t="shared" si="359"/>
        <v>0.4350000000000005</v>
      </c>
      <c r="JB76" s="23">
        <f t="shared" si="360"/>
        <v>0.49100000000000055</v>
      </c>
      <c r="JC76" s="23">
        <f t="shared" si="361"/>
        <v>0.49600000000000044</v>
      </c>
      <c r="JD76" s="23">
        <f t="shared" si="362"/>
        <v>0.34900000000000064</v>
      </c>
      <c r="JE76" s="23">
        <f t="shared" si="363"/>
        <v>3.6000000000000476E-2</v>
      </c>
      <c r="JF76" s="23">
        <f t="shared" si="364"/>
        <v>0.23600000000000065</v>
      </c>
      <c r="JG76" s="23">
        <f t="shared" si="365"/>
        <v>0.18600000000000083</v>
      </c>
      <c r="JH76" s="23">
        <f t="shared" si="366"/>
        <v>0.28200000000000047</v>
      </c>
      <c r="JI76" s="23">
        <f t="shared" si="367"/>
        <v>0.48300000000000054</v>
      </c>
      <c r="JJ76" s="23">
        <f t="shared" si="368"/>
        <v>0.33400000000000052</v>
      </c>
      <c r="JK76" s="23">
        <f t="shared" si="369"/>
        <v>0.36699999999999955</v>
      </c>
      <c r="JL76" s="23">
        <f t="shared" si="370"/>
        <v>8.8000000000000522E-2</v>
      </c>
      <c r="JM76" s="23">
        <f t="shared" si="371"/>
        <v>2.9000000000000803E-2</v>
      </c>
      <c r="JN76" s="23">
        <f t="shared" si="372"/>
        <v>0.27700000000000058</v>
      </c>
      <c r="JO76" s="23">
        <f t="shared" si="373"/>
        <v>0.17900000000000071</v>
      </c>
      <c r="JP76" s="23">
        <f t="shared" si="374"/>
        <v>0.22800000000000065</v>
      </c>
      <c r="JQ76" s="23">
        <f t="shared" si="185"/>
        <v>0.40082499999999932</v>
      </c>
      <c r="JR76" s="23">
        <f t="shared" si="186"/>
        <v>0.15126699999999937</v>
      </c>
      <c r="JS76" s="23">
        <f t="shared" si="187"/>
        <v>1.0662630000000006</v>
      </c>
      <c r="JT76" s="23">
        <f t="shared" si="188"/>
        <v>0.10817099999999913</v>
      </c>
      <c r="JU76" s="23">
        <f t="shared" si="189"/>
        <v>8.1964999999999399E-2</v>
      </c>
      <c r="JV76" s="23">
        <f t="shared" si="190"/>
        <v>1.0231360000000005</v>
      </c>
      <c r="JW76" s="23">
        <f t="shared" si="375"/>
        <v>0.30200000000000049</v>
      </c>
      <c r="JX76" s="23">
        <f t="shared" si="376"/>
        <v>0.2970000000000006</v>
      </c>
      <c r="JY76" s="23">
        <f t="shared" si="377"/>
        <v>0.30000000000000071</v>
      </c>
      <c r="JZ76" s="23">
        <f t="shared" si="378"/>
        <v>0.38600000000000056</v>
      </c>
      <c r="KA76" s="23">
        <f t="shared" si="379"/>
        <v>0.50100000000000078</v>
      </c>
      <c r="KB76" s="23">
        <f t="shared" si="380"/>
        <v>0.22700000000000076</v>
      </c>
      <c r="KC76" s="23">
        <f t="shared" si="381"/>
        <v>0.26600000000000046</v>
      </c>
      <c r="KD76" s="23">
        <f t="shared" si="382"/>
        <v>0.50000000000000044</v>
      </c>
      <c r="KE76" s="23">
        <f t="shared" si="383"/>
        <v>0.55300000000000082</v>
      </c>
      <c r="KF76" s="23">
        <f t="shared" si="384"/>
        <v>0.44700000000000051</v>
      </c>
      <c r="KG76" s="23">
        <f t="shared" si="385"/>
        <v>0.41200000000000081</v>
      </c>
      <c r="KH76" s="23">
        <f t="shared" si="386"/>
        <v>0.49800000000000066</v>
      </c>
      <c r="KI76" s="23">
        <f t="shared" si="387"/>
        <v>0.52700000000000058</v>
      </c>
      <c r="KJ76" s="23">
        <f t="shared" si="388"/>
        <v>0.53100000000000058</v>
      </c>
      <c r="KK76" s="23">
        <f t="shared" si="389"/>
        <v>0.5250000000000008</v>
      </c>
      <c r="KL76" s="23">
        <f t="shared" si="390"/>
        <v>0.50600000000000067</v>
      </c>
      <c r="KM76" s="23">
        <f t="shared" si="391"/>
        <v>0.29900000000000082</v>
      </c>
      <c r="KN76" s="23">
        <f t="shared" si="392"/>
        <v>0.38000000000000078</v>
      </c>
      <c r="KO76" s="23">
        <f t="shared" si="393"/>
        <v>0.73100000000000076</v>
      </c>
      <c r="KP76" s="23">
        <f t="shared" si="394"/>
        <v>0.56200000000000072</v>
      </c>
      <c r="KQ76" s="23">
        <f t="shared" si="211"/>
        <v>0.52300000000000058</v>
      </c>
      <c r="KR76" s="23">
        <f t="shared" si="212"/>
        <v>0.6590000000000007</v>
      </c>
      <c r="KS76" s="23">
        <f t="shared" si="213"/>
        <v>0.72200000000000086</v>
      </c>
      <c r="KT76" s="23">
        <f t="shared" si="214"/>
        <v>0.73300000000000054</v>
      </c>
      <c r="KU76" s="23">
        <f t="shared" si="215"/>
        <v>0.5600000000000005</v>
      </c>
      <c r="KV76" s="23">
        <f t="shared" si="216"/>
        <v>0.1760000000000006</v>
      </c>
      <c r="KW76" s="23">
        <f t="shared" si="395"/>
        <v>0.40600000000000058</v>
      </c>
      <c r="KX76" s="23">
        <f t="shared" si="218"/>
        <v>0.34000000000000075</v>
      </c>
      <c r="KY76" s="23">
        <f t="shared" si="219"/>
        <v>0.46400000000000086</v>
      </c>
      <c r="KZ76" s="23">
        <f t="shared" si="220"/>
        <v>0.6930000000000005</v>
      </c>
      <c r="LA76" s="23">
        <f t="shared" si="221"/>
        <v>0.51800000000000068</v>
      </c>
      <c r="LB76" s="23">
        <f t="shared" si="222"/>
        <v>0.24499999999999922</v>
      </c>
      <c r="LC76" s="23">
        <f t="shared" si="223"/>
        <v>0.25800000000000045</v>
      </c>
      <c r="LD76" s="23">
        <f t="shared" si="396"/>
        <v>0.19600000000000062</v>
      </c>
      <c r="LE76" s="23">
        <f t="shared" si="225"/>
        <v>0.48100000000000076</v>
      </c>
      <c r="LF76" s="23">
        <f t="shared" si="397"/>
        <v>0.38000000000000078</v>
      </c>
      <c r="LG76" s="23">
        <f t="shared" si="227"/>
        <v>0.42800000000000082</v>
      </c>
      <c r="LH76" s="23">
        <f t="shared" si="228"/>
        <v>0.12833699999999926</v>
      </c>
      <c r="LI76" s="23">
        <f t="shared" si="229"/>
        <v>7.9542000000000446E-2</v>
      </c>
      <c r="LJ76" s="23">
        <f t="shared" si="230"/>
        <v>1.1888070000000011</v>
      </c>
      <c r="LK76" s="23">
        <f t="shared" si="231"/>
        <v>0.13543100000000052</v>
      </c>
      <c r="LL76" s="23">
        <f t="shared" si="232"/>
        <v>0.14897400000000083</v>
      </c>
      <c r="LM76" s="23">
        <f t="shared" si="232"/>
        <v>1.1439410000000003</v>
      </c>
    </row>
    <row r="77" spans="1:325">
      <c r="A77" s="1">
        <f t="shared" si="447"/>
        <v>75</v>
      </c>
      <c r="B77" s="2"/>
      <c r="C77" s="4">
        <v>13</v>
      </c>
      <c r="D77" s="4">
        <f t="shared" si="445"/>
        <v>1016</v>
      </c>
      <c r="E77" s="4" t="s">
        <v>408</v>
      </c>
      <c r="F77" s="4">
        <v>1</v>
      </c>
      <c r="G77" s="4" t="s">
        <v>16</v>
      </c>
      <c r="H77" s="4"/>
      <c r="I77" s="4"/>
      <c r="J77" s="5">
        <v>91.2</v>
      </c>
      <c r="K77" s="72"/>
      <c r="L77" s="103">
        <v>3.1629999999999998</v>
      </c>
      <c r="M77" s="7" t="s">
        <v>130</v>
      </c>
      <c r="N77" s="3" t="s">
        <v>227</v>
      </c>
      <c r="O77" s="6">
        <v>3.282</v>
      </c>
      <c r="P77" s="6">
        <v>3.1469999999999998</v>
      </c>
      <c r="Q77" s="6">
        <v>3.5979999999999999</v>
      </c>
      <c r="R77" s="58"/>
      <c r="S77" s="6">
        <v>3.2029999999999998</v>
      </c>
      <c r="T77" s="6">
        <v>3.2010000000000001</v>
      </c>
      <c r="U77" s="6">
        <v>3.2109999999999999</v>
      </c>
      <c r="V77" s="58"/>
      <c r="W77" s="6">
        <v>3.1629999999999998</v>
      </c>
      <c r="X77" s="58"/>
      <c r="Y77" s="6">
        <v>3.4569999999999999</v>
      </c>
      <c r="Z77" s="6">
        <v>3.3809999999999998</v>
      </c>
      <c r="AA77" s="6">
        <v>3.3029999999999999</v>
      </c>
      <c r="AB77" s="6">
        <v>3.331</v>
      </c>
      <c r="AC77" s="6">
        <v>3.2029999999999998</v>
      </c>
      <c r="AD77" s="58"/>
      <c r="AE77" s="58"/>
      <c r="AF77" s="107">
        <v>3.2040000000000002</v>
      </c>
      <c r="AG77" s="107">
        <v>3.3359999999999999</v>
      </c>
      <c r="AH77" s="107">
        <v>3.1150000000000002</v>
      </c>
      <c r="AI77" s="107">
        <v>3.3250000000000002</v>
      </c>
      <c r="AJ77" s="107">
        <v>3.673</v>
      </c>
      <c r="AK77" s="107">
        <v>2.4809999999999999</v>
      </c>
      <c r="AL77" s="107">
        <v>2.5529999999999999</v>
      </c>
      <c r="AM77" s="107">
        <v>3.2090000000000001</v>
      </c>
      <c r="AN77" s="107">
        <v>3.5619999999999998</v>
      </c>
      <c r="AO77" s="107">
        <v>3.903</v>
      </c>
      <c r="AP77" s="107">
        <v>2.734</v>
      </c>
      <c r="AQ77" s="107">
        <v>3.24</v>
      </c>
      <c r="AR77" s="107">
        <v>3.2959999999999998</v>
      </c>
      <c r="AS77" s="107">
        <v>3.7519999999999998</v>
      </c>
      <c r="AT77" s="107">
        <v>3.7429999999999999</v>
      </c>
      <c r="AU77" s="107">
        <v>3.375</v>
      </c>
      <c r="AV77" s="107">
        <v>3.0539999999999998</v>
      </c>
      <c r="AW77" s="107">
        <v>3.1920000000000002</v>
      </c>
      <c r="AX77" s="107">
        <v>3.5310000000000001</v>
      </c>
      <c r="AY77" s="107">
        <v>3.6459999999999999</v>
      </c>
      <c r="AZ77" s="107">
        <v>3.1389999999999998</v>
      </c>
      <c r="BA77" s="107">
        <v>3.8490000000000002</v>
      </c>
      <c r="BB77" s="107">
        <v>3.9279999999999999</v>
      </c>
      <c r="BC77" s="107">
        <v>3.94</v>
      </c>
      <c r="BD77" s="107">
        <v>2.9089999999999998</v>
      </c>
      <c r="BE77" s="107">
        <v>3.15</v>
      </c>
      <c r="BF77" s="107">
        <v>3.4689999999999999</v>
      </c>
      <c r="BG77" s="107">
        <v>3.496</v>
      </c>
      <c r="BH77" s="107">
        <v>3.4609999999999999</v>
      </c>
      <c r="BI77" s="107">
        <v>3.9</v>
      </c>
      <c r="BJ77" s="107">
        <v>3.7269999999999999</v>
      </c>
      <c r="BK77" s="107">
        <v>3.3740000000000001</v>
      </c>
      <c r="BL77" s="107">
        <v>3.5640000000000001</v>
      </c>
      <c r="BM77" s="107">
        <v>3.6349999999999998</v>
      </c>
      <c r="BN77" s="107">
        <v>3.74</v>
      </c>
      <c r="BO77" s="107">
        <v>3.532</v>
      </c>
      <c r="BP77" s="107">
        <v>3.3519999999999999</v>
      </c>
      <c r="BQ77" s="91">
        <v>2.862266</v>
      </c>
      <c r="BR77" s="91">
        <v>3.1164239999999999</v>
      </c>
      <c r="BS77" s="91">
        <v>3.776554</v>
      </c>
      <c r="BT77" s="91">
        <v>3.020057</v>
      </c>
      <c r="BU77" s="91">
        <v>3.153416</v>
      </c>
      <c r="BV77" s="91">
        <v>3.7492220000000001</v>
      </c>
      <c r="BW77" s="109">
        <v>3.2040000000000002</v>
      </c>
      <c r="BX77" s="109">
        <v>3.3359999999999999</v>
      </c>
      <c r="BY77" s="109">
        <v>3.1150000000000002</v>
      </c>
      <c r="BZ77" s="109">
        <v>3.3260000000000001</v>
      </c>
      <c r="CA77" s="109">
        <v>3.6749999999999998</v>
      </c>
      <c r="CB77" s="109">
        <v>2.4910000000000001</v>
      </c>
      <c r="CC77" s="109">
        <v>2.5590000000000002</v>
      </c>
      <c r="CD77" s="109">
        <v>3.2130000000000001</v>
      </c>
      <c r="CE77" s="109">
        <v>3.5680000000000001</v>
      </c>
      <c r="CF77" s="109">
        <v>3.91</v>
      </c>
      <c r="CG77" s="109">
        <v>2.742</v>
      </c>
      <c r="CH77" s="109">
        <v>3.242</v>
      </c>
      <c r="CI77" s="109">
        <v>3.298</v>
      </c>
      <c r="CJ77" s="109">
        <v>3.7559999999999998</v>
      </c>
      <c r="CK77" s="109">
        <v>3.746</v>
      </c>
      <c r="CL77" s="109">
        <v>3.3759999999999999</v>
      </c>
      <c r="CM77" s="109">
        <v>3.0550000000000002</v>
      </c>
      <c r="CN77" s="109">
        <v>3.1930000000000001</v>
      </c>
      <c r="CO77" s="109">
        <v>3.5329999999999999</v>
      </c>
      <c r="CP77" s="109">
        <v>3.6480000000000001</v>
      </c>
      <c r="CQ77" s="109">
        <v>3.1509999999999998</v>
      </c>
      <c r="CR77" s="109">
        <v>3.8530000000000002</v>
      </c>
      <c r="CS77" s="109">
        <v>3.931</v>
      </c>
      <c r="CT77" s="109">
        <v>3.9420000000000002</v>
      </c>
      <c r="CU77" s="109">
        <v>2.919</v>
      </c>
      <c r="CV77" s="109">
        <v>3.1509999999999998</v>
      </c>
      <c r="CW77" s="109">
        <v>3.4710000000000001</v>
      </c>
      <c r="CX77" s="109">
        <v>3.4980000000000002</v>
      </c>
      <c r="CY77" s="109">
        <v>3.4630000000000001</v>
      </c>
      <c r="CZ77" s="109">
        <v>3.903</v>
      </c>
      <c r="DA77" s="109">
        <v>3.7290000000000001</v>
      </c>
      <c r="DB77" s="109">
        <v>3.3740000000000001</v>
      </c>
      <c r="DC77" s="109">
        <v>3.5659999999999998</v>
      </c>
      <c r="DD77" s="109">
        <v>3.637</v>
      </c>
      <c r="DE77" s="109">
        <v>3.742</v>
      </c>
      <c r="DF77" s="109">
        <v>3.5339999999999998</v>
      </c>
      <c r="DG77" s="109">
        <v>3.3530000000000002</v>
      </c>
      <c r="DH77" s="119">
        <v>2.86361</v>
      </c>
      <c r="DI77" s="119">
        <v>3.117607</v>
      </c>
      <c r="DJ77" s="119">
        <v>3.7773310000000002</v>
      </c>
      <c r="DK77" s="119">
        <v>3.0215770000000002</v>
      </c>
      <c r="DL77" s="119">
        <v>3.154604</v>
      </c>
      <c r="DM77" s="119">
        <v>3.7499790000000002</v>
      </c>
      <c r="DO77" s="23">
        <f t="shared" si="239"/>
        <v>0.11900000000000022</v>
      </c>
      <c r="DP77" s="23">
        <f t="shared" si="240"/>
        <v>-1.6000000000000014E-2</v>
      </c>
      <c r="DQ77" s="23">
        <f t="shared" si="241"/>
        <v>0.43500000000000005</v>
      </c>
      <c r="DR77" s="23" t="str">
        <f t="shared" si="242"/>
        <v/>
      </c>
      <c r="DS77" s="23">
        <f t="shared" si="243"/>
        <v>4.0000000000000036E-2</v>
      </c>
      <c r="DT77" s="23">
        <f t="shared" si="244"/>
        <v>3.8000000000000256E-2</v>
      </c>
      <c r="DU77" s="23">
        <f t="shared" si="245"/>
        <v>4.8000000000000043E-2</v>
      </c>
      <c r="DV77" s="23" t="str">
        <f t="shared" si="246"/>
        <v/>
      </c>
      <c r="DW77" s="23">
        <f t="shared" si="247"/>
        <v>0</v>
      </c>
      <c r="DX77" s="23" t="str">
        <f t="shared" si="248"/>
        <v/>
      </c>
      <c r="DY77" s="23">
        <f t="shared" si="249"/>
        <v>0.29400000000000004</v>
      </c>
      <c r="DZ77" s="23">
        <f t="shared" si="250"/>
        <v>0.21799999999999997</v>
      </c>
      <c r="EA77" s="23">
        <f t="shared" si="251"/>
        <v>0.14000000000000012</v>
      </c>
      <c r="EB77" s="23">
        <f t="shared" si="252"/>
        <v>0.16800000000000015</v>
      </c>
      <c r="EC77" s="23">
        <f t="shared" si="253"/>
        <v>4.0000000000000036E-2</v>
      </c>
      <c r="ED77" s="23" t="str">
        <f t="shared" si="254"/>
        <v/>
      </c>
      <c r="EE77" s="23" t="str">
        <f t="shared" si="255"/>
        <v/>
      </c>
      <c r="EF77" s="23">
        <f t="shared" si="256"/>
        <v>4.1000000000000369E-2</v>
      </c>
      <c r="EG77" s="23">
        <f t="shared" si="257"/>
        <v>0.17300000000000004</v>
      </c>
      <c r="EH77" s="23">
        <f t="shared" si="258"/>
        <v>-4.7999999999999599E-2</v>
      </c>
      <c r="EI77" s="23">
        <f t="shared" si="259"/>
        <v>0.16200000000000037</v>
      </c>
      <c r="EJ77" s="23">
        <f t="shared" si="260"/>
        <v>0.51000000000000023</v>
      </c>
      <c r="EK77" s="23">
        <f t="shared" si="261"/>
        <v>-0.68199999999999994</v>
      </c>
      <c r="EL77" s="23">
        <f t="shared" si="262"/>
        <v>-0.60999999999999988</v>
      </c>
      <c r="EM77" s="23">
        <f t="shared" si="263"/>
        <v>4.6000000000000263E-2</v>
      </c>
      <c r="EN77" s="23">
        <f t="shared" si="264"/>
        <v>0.39900000000000002</v>
      </c>
      <c r="EO77" s="23">
        <f t="shared" si="265"/>
        <v>0.74000000000000021</v>
      </c>
      <c r="EP77" s="23">
        <f t="shared" si="266"/>
        <v>-0.42899999999999983</v>
      </c>
      <c r="EQ77" s="23">
        <f t="shared" si="267"/>
        <v>7.7000000000000401E-2</v>
      </c>
      <c r="ER77" s="23">
        <f t="shared" si="268"/>
        <v>0.13300000000000001</v>
      </c>
      <c r="ES77" s="23">
        <f t="shared" si="58"/>
        <v>0.58899999999999997</v>
      </c>
      <c r="ET77" s="23">
        <f t="shared" si="59"/>
        <v>0.58000000000000007</v>
      </c>
      <c r="EU77" s="23">
        <f t="shared" si="60"/>
        <v>0.21200000000000019</v>
      </c>
      <c r="EV77" s="23">
        <f t="shared" si="61"/>
        <v>-0.10899999999999999</v>
      </c>
      <c r="EW77" s="23">
        <f t="shared" si="62"/>
        <v>2.9000000000000359E-2</v>
      </c>
      <c r="EX77" s="23">
        <f t="shared" si="63"/>
        <v>0.36800000000000033</v>
      </c>
      <c r="EY77" s="23">
        <f t="shared" si="64"/>
        <v>0.4830000000000001</v>
      </c>
      <c r="EZ77" s="23">
        <f t="shared" si="65"/>
        <v>-2.4000000000000021E-2</v>
      </c>
      <c r="FA77" s="23">
        <f t="shared" si="269"/>
        <v>0.68600000000000039</v>
      </c>
      <c r="FB77" s="23">
        <f t="shared" si="270"/>
        <v>0.76500000000000012</v>
      </c>
      <c r="FC77" s="23">
        <f t="shared" si="271"/>
        <v>0.77700000000000014</v>
      </c>
      <c r="FD77" s="23">
        <f t="shared" si="272"/>
        <v>-0.254</v>
      </c>
      <c r="FE77" s="23">
        <f t="shared" si="273"/>
        <v>-1.2999999999999901E-2</v>
      </c>
      <c r="FF77" s="23">
        <f t="shared" si="274"/>
        <v>0.30600000000000005</v>
      </c>
      <c r="FG77" s="23">
        <f t="shared" si="275"/>
        <v>0.33300000000000018</v>
      </c>
      <c r="FH77" s="23">
        <f t="shared" si="276"/>
        <v>0.29800000000000004</v>
      </c>
      <c r="FI77" s="23">
        <f t="shared" si="277"/>
        <v>0.7370000000000001</v>
      </c>
      <c r="FJ77" s="23">
        <f t="shared" si="278"/>
        <v>0.56400000000000006</v>
      </c>
      <c r="FK77" s="23">
        <f t="shared" si="279"/>
        <v>0.2110000000000003</v>
      </c>
      <c r="FL77" s="23">
        <f t="shared" si="280"/>
        <v>0.40100000000000025</v>
      </c>
      <c r="FM77" s="23">
        <f t="shared" si="281"/>
        <v>0.47199999999999998</v>
      </c>
      <c r="FN77" s="23">
        <f t="shared" si="282"/>
        <v>0.5770000000000004</v>
      </c>
      <c r="FO77" s="23">
        <f t="shared" si="283"/>
        <v>0.36900000000000022</v>
      </c>
      <c r="FP77" s="23">
        <f t="shared" si="284"/>
        <v>0.18900000000000006</v>
      </c>
      <c r="FQ77" s="23">
        <f t="shared" si="82"/>
        <v>-0.30073399999999983</v>
      </c>
      <c r="FR77" s="23">
        <f t="shared" si="83"/>
        <v>-4.6575999999999951E-2</v>
      </c>
      <c r="FS77" s="23">
        <f t="shared" si="84"/>
        <v>0.61355400000000015</v>
      </c>
      <c r="FT77" s="23">
        <f t="shared" si="85"/>
        <v>-0.14294299999999982</v>
      </c>
      <c r="FU77" s="23">
        <f t="shared" si="86"/>
        <v>-9.5839999999998149E-3</v>
      </c>
      <c r="FV77" s="23">
        <f t="shared" si="87"/>
        <v>0.58622200000000024</v>
      </c>
      <c r="FW77" s="23">
        <f t="shared" si="88"/>
        <v>4.1000000000000369E-2</v>
      </c>
      <c r="FX77" s="23">
        <f t="shared" si="285"/>
        <v>0.17300000000000004</v>
      </c>
      <c r="FY77" s="23">
        <f t="shared" si="286"/>
        <v>-4.7999999999999599E-2</v>
      </c>
      <c r="FZ77" s="23">
        <f t="shared" si="287"/>
        <v>0.16300000000000026</v>
      </c>
      <c r="GA77" s="23">
        <f t="shared" si="288"/>
        <v>0.51200000000000001</v>
      </c>
      <c r="GB77" s="23">
        <f t="shared" si="289"/>
        <v>-0.67199999999999971</v>
      </c>
      <c r="GC77" s="23">
        <f t="shared" si="290"/>
        <v>-0.60399999999999965</v>
      </c>
      <c r="GD77" s="23">
        <f t="shared" si="291"/>
        <v>5.0000000000000266E-2</v>
      </c>
      <c r="GE77" s="23">
        <f t="shared" si="292"/>
        <v>0.40500000000000025</v>
      </c>
      <c r="GF77" s="23">
        <f t="shared" si="293"/>
        <v>0.74700000000000033</v>
      </c>
      <c r="GG77" s="23">
        <f t="shared" si="294"/>
        <v>-0.42099999999999982</v>
      </c>
      <c r="GH77" s="23">
        <f t="shared" si="295"/>
        <v>7.9000000000000181E-2</v>
      </c>
      <c r="GI77" s="23">
        <f t="shared" si="296"/>
        <v>0.13500000000000023</v>
      </c>
      <c r="GJ77" s="23">
        <f t="shared" si="297"/>
        <v>0.59299999999999997</v>
      </c>
      <c r="GK77" s="23">
        <f t="shared" si="298"/>
        <v>0.58300000000000018</v>
      </c>
      <c r="GL77" s="23">
        <f t="shared" si="299"/>
        <v>0.21300000000000008</v>
      </c>
      <c r="GM77" s="23">
        <f t="shared" si="300"/>
        <v>-0.10799999999999965</v>
      </c>
      <c r="GN77" s="23">
        <f t="shared" si="301"/>
        <v>3.0000000000000249E-2</v>
      </c>
      <c r="GO77" s="23">
        <f t="shared" si="302"/>
        <v>0.37000000000000011</v>
      </c>
      <c r="GP77" s="23">
        <f t="shared" si="303"/>
        <v>0.48500000000000032</v>
      </c>
      <c r="GQ77" s="23">
        <f t="shared" si="304"/>
        <v>-1.2000000000000011E-2</v>
      </c>
      <c r="GR77" s="23">
        <f t="shared" si="305"/>
        <v>0.69000000000000039</v>
      </c>
      <c r="GS77" s="23">
        <f t="shared" si="306"/>
        <v>0.76800000000000024</v>
      </c>
      <c r="GT77" s="23">
        <f t="shared" si="307"/>
        <v>0.77900000000000036</v>
      </c>
      <c r="GU77" s="23">
        <f t="shared" si="308"/>
        <v>-0.24399999999999977</v>
      </c>
      <c r="GV77" s="23">
        <f t="shared" si="309"/>
        <v>-1.2000000000000011E-2</v>
      </c>
      <c r="GW77" s="23">
        <f t="shared" si="310"/>
        <v>0.30800000000000027</v>
      </c>
      <c r="GX77" s="23">
        <f t="shared" si="311"/>
        <v>0.33500000000000041</v>
      </c>
      <c r="GY77" s="23">
        <f t="shared" si="312"/>
        <v>0.30000000000000027</v>
      </c>
      <c r="GZ77" s="23">
        <f t="shared" si="313"/>
        <v>0.74000000000000021</v>
      </c>
      <c r="HA77" s="23">
        <f t="shared" si="314"/>
        <v>0.56600000000000028</v>
      </c>
      <c r="HB77" s="23">
        <f t="shared" si="315"/>
        <v>0.2110000000000003</v>
      </c>
      <c r="HC77" s="23">
        <f t="shared" si="316"/>
        <v>0.40300000000000002</v>
      </c>
      <c r="HD77" s="23">
        <f t="shared" si="317"/>
        <v>0.4740000000000002</v>
      </c>
      <c r="HE77" s="23">
        <f t="shared" si="318"/>
        <v>0.57900000000000018</v>
      </c>
      <c r="HF77" s="23">
        <f t="shared" si="319"/>
        <v>0.371</v>
      </c>
      <c r="HG77" s="23">
        <f t="shared" si="320"/>
        <v>0.19000000000000039</v>
      </c>
      <c r="HH77" s="23">
        <f t="shared" si="125"/>
        <v>-0.29938999999999982</v>
      </c>
      <c r="HI77" s="23">
        <f t="shared" si="126"/>
        <v>-4.5392999999999795E-2</v>
      </c>
      <c r="HJ77" s="23">
        <f t="shared" si="127"/>
        <v>0.6143310000000004</v>
      </c>
      <c r="HK77" s="23">
        <f t="shared" si="128"/>
        <v>-0.14142299999999963</v>
      </c>
      <c r="HL77" s="23">
        <f t="shared" si="129"/>
        <v>-8.395999999999848E-3</v>
      </c>
      <c r="HM77" s="23">
        <f t="shared" si="130"/>
        <v>0.58697900000000036</v>
      </c>
      <c r="HO77" s="23">
        <f t="shared" si="321"/>
        <v>0.11900000000000022</v>
      </c>
      <c r="HP77" s="23">
        <f t="shared" si="322"/>
        <v>1.6000000000000014E-2</v>
      </c>
      <c r="HQ77" s="23">
        <f t="shared" si="323"/>
        <v>0.43500000000000005</v>
      </c>
      <c r="HR77" s="23" t="str">
        <f t="shared" si="324"/>
        <v/>
      </c>
      <c r="HS77" s="23">
        <f t="shared" si="325"/>
        <v>4.0000000000000036E-2</v>
      </c>
      <c r="HT77" s="23">
        <f t="shared" si="326"/>
        <v>3.8000000000000256E-2</v>
      </c>
      <c r="HU77" s="23">
        <f t="shared" si="327"/>
        <v>4.8000000000000043E-2</v>
      </c>
      <c r="HV77" s="23" t="str">
        <f t="shared" si="328"/>
        <v/>
      </c>
      <c r="HW77" s="23">
        <f t="shared" si="329"/>
        <v>0</v>
      </c>
      <c r="HX77" s="23" t="str">
        <f t="shared" si="330"/>
        <v/>
      </c>
      <c r="HY77" s="23">
        <f t="shared" si="331"/>
        <v>0.29400000000000004</v>
      </c>
      <c r="HZ77" s="23">
        <f t="shared" si="332"/>
        <v>0.21799999999999997</v>
      </c>
      <c r="IA77" s="23">
        <f t="shared" si="333"/>
        <v>0.14000000000000012</v>
      </c>
      <c r="IB77" s="23">
        <f t="shared" si="334"/>
        <v>0.16800000000000015</v>
      </c>
      <c r="IC77" s="23">
        <f t="shared" si="335"/>
        <v>4.0000000000000036E-2</v>
      </c>
      <c r="ID77" s="23" t="str">
        <f t="shared" si="336"/>
        <v/>
      </c>
      <c r="IE77" s="23" t="str">
        <f t="shared" si="337"/>
        <v/>
      </c>
      <c r="IF77" s="23">
        <f t="shared" si="338"/>
        <v>4.1000000000000369E-2</v>
      </c>
      <c r="IG77" s="23">
        <f t="shared" si="339"/>
        <v>0.17300000000000004</v>
      </c>
      <c r="IH77" s="23">
        <f t="shared" si="340"/>
        <v>4.7999999999999599E-2</v>
      </c>
      <c r="II77" s="23">
        <f t="shared" si="341"/>
        <v>0.16200000000000037</v>
      </c>
      <c r="IJ77" s="23">
        <f t="shared" si="342"/>
        <v>0.51000000000000023</v>
      </c>
      <c r="IK77" s="23">
        <f t="shared" si="343"/>
        <v>0.68199999999999994</v>
      </c>
      <c r="IL77" s="23">
        <f t="shared" si="344"/>
        <v>0.60999999999999988</v>
      </c>
      <c r="IM77" s="23">
        <f t="shared" si="345"/>
        <v>4.6000000000000263E-2</v>
      </c>
      <c r="IN77" s="23">
        <f t="shared" si="346"/>
        <v>0.39900000000000002</v>
      </c>
      <c r="IO77" s="23">
        <f t="shared" si="347"/>
        <v>0.74000000000000021</v>
      </c>
      <c r="IP77" s="23">
        <f t="shared" si="348"/>
        <v>0.42899999999999983</v>
      </c>
      <c r="IQ77" s="23">
        <f t="shared" si="349"/>
        <v>7.7000000000000401E-2</v>
      </c>
      <c r="IR77" s="23">
        <f t="shared" si="350"/>
        <v>0.13300000000000001</v>
      </c>
      <c r="IS77" s="23">
        <f t="shared" si="351"/>
        <v>0.58899999999999997</v>
      </c>
      <c r="IT77" s="23">
        <f t="shared" si="352"/>
        <v>0.58000000000000007</v>
      </c>
      <c r="IU77" s="23">
        <f t="shared" si="353"/>
        <v>0.21200000000000019</v>
      </c>
      <c r="IV77" s="23">
        <f t="shared" si="354"/>
        <v>0.10899999999999999</v>
      </c>
      <c r="IW77" s="23">
        <f t="shared" si="355"/>
        <v>2.9000000000000359E-2</v>
      </c>
      <c r="IX77" s="23">
        <f t="shared" si="356"/>
        <v>0.36800000000000033</v>
      </c>
      <c r="IY77" s="23">
        <f t="shared" si="357"/>
        <v>0.4830000000000001</v>
      </c>
      <c r="IZ77" s="23">
        <f t="shared" si="358"/>
        <v>2.4000000000000021E-2</v>
      </c>
      <c r="JA77" s="23">
        <f t="shared" si="359"/>
        <v>0.68600000000000039</v>
      </c>
      <c r="JB77" s="23">
        <f t="shared" si="360"/>
        <v>0.76500000000000012</v>
      </c>
      <c r="JC77" s="23">
        <f t="shared" si="361"/>
        <v>0.77700000000000014</v>
      </c>
      <c r="JD77" s="23">
        <f t="shared" si="362"/>
        <v>0.254</v>
      </c>
      <c r="JE77" s="23">
        <f t="shared" si="363"/>
        <v>1.2999999999999901E-2</v>
      </c>
      <c r="JF77" s="23">
        <f t="shared" si="364"/>
        <v>0.30600000000000005</v>
      </c>
      <c r="JG77" s="23">
        <f t="shared" si="365"/>
        <v>0.33300000000000018</v>
      </c>
      <c r="JH77" s="23">
        <f t="shared" si="366"/>
        <v>0.29800000000000004</v>
      </c>
      <c r="JI77" s="23">
        <f t="shared" si="367"/>
        <v>0.7370000000000001</v>
      </c>
      <c r="JJ77" s="23">
        <f t="shared" si="368"/>
        <v>0.56400000000000006</v>
      </c>
      <c r="JK77" s="23">
        <f t="shared" si="369"/>
        <v>0.2110000000000003</v>
      </c>
      <c r="JL77" s="23">
        <f t="shared" si="370"/>
        <v>0.40100000000000025</v>
      </c>
      <c r="JM77" s="23">
        <f t="shared" si="371"/>
        <v>0.47199999999999998</v>
      </c>
      <c r="JN77" s="23">
        <f t="shared" si="372"/>
        <v>0.5770000000000004</v>
      </c>
      <c r="JO77" s="23">
        <f t="shared" si="373"/>
        <v>0.36900000000000022</v>
      </c>
      <c r="JP77" s="23">
        <f t="shared" si="374"/>
        <v>0.18900000000000006</v>
      </c>
      <c r="JQ77" s="23">
        <f t="shared" si="185"/>
        <v>0.30073399999999983</v>
      </c>
      <c r="JR77" s="23">
        <f t="shared" si="186"/>
        <v>4.6575999999999951E-2</v>
      </c>
      <c r="JS77" s="23">
        <f t="shared" si="187"/>
        <v>0.61355400000000015</v>
      </c>
      <c r="JT77" s="23">
        <f t="shared" si="188"/>
        <v>0.14294299999999982</v>
      </c>
      <c r="JU77" s="23">
        <f t="shared" si="189"/>
        <v>9.5839999999998149E-3</v>
      </c>
      <c r="JV77" s="23">
        <f t="shared" si="190"/>
        <v>0.58622200000000024</v>
      </c>
      <c r="JW77" s="23">
        <f t="shared" si="375"/>
        <v>4.1000000000000369E-2</v>
      </c>
      <c r="JX77" s="23">
        <f t="shared" si="376"/>
        <v>0.17300000000000004</v>
      </c>
      <c r="JY77" s="23">
        <f t="shared" si="377"/>
        <v>4.7999999999999599E-2</v>
      </c>
      <c r="JZ77" s="23">
        <f t="shared" si="378"/>
        <v>0.16300000000000026</v>
      </c>
      <c r="KA77" s="23">
        <f t="shared" si="379"/>
        <v>0.51200000000000001</v>
      </c>
      <c r="KB77" s="23">
        <f t="shared" si="380"/>
        <v>0.67199999999999971</v>
      </c>
      <c r="KC77" s="23">
        <f t="shared" si="381"/>
        <v>0.60399999999999965</v>
      </c>
      <c r="KD77" s="23">
        <f t="shared" si="382"/>
        <v>5.0000000000000266E-2</v>
      </c>
      <c r="KE77" s="23">
        <f t="shared" si="383"/>
        <v>0.40500000000000025</v>
      </c>
      <c r="KF77" s="23">
        <f t="shared" si="384"/>
        <v>0.74700000000000033</v>
      </c>
      <c r="KG77" s="23">
        <f t="shared" si="385"/>
        <v>0.42099999999999982</v>
      </c>
      <c r="KH77" s="23">
        <f t="shared" si="386"/>
        <v>7.9000000000000181E-2</v>
      </c>
      <c r="KI77" s="23">
        <f t="shared" si="387"/>
        <v>0.13500000000000023</v>
      </c>
      <c r="KJ77" s="23">
        <f t="shared" si="388"/>
        <v>0.59299999999999997</v>
      </c>
      <c r="KK77" s="23">
        <f t="shared" si="389"/>
        <v>0.58300000000000018</v>
      </c>
      <c r="KL77" s="23">
        <f t="shared" si="390"/>
        <v>0.21300000000000008</v>
      </c>
      <c r="KM77" s="23">
        <f t="shared" si="391"/>
        <v>0.10799999999999965</v>
      </c>
      <c r="KN77" s="23">
        <f t="shared" si="392"/>
        <v>3.0000000000000249E-2</v>
      </c>
      <c r="KO77" s="23">
        <f t="shared" si="393"/>
        <v>0.37000000000000011</v>
      </c>
      <c r="KP77" s="23">
        <f t="shared" si="394"/>
        <v>0.48500000000000032</v>
      </c>
      <c r="KQ77" s="23">
        <f t="shared" si="211"/>
        <v>1.2000000000000011E-2</v>
      </c>
      <c r="KR77" s="23">
        <f t="shared" si="212"/>
        <v>0.69000000000000039</v>
      </c>
      <c r="KS77" s="23">
        <f t="shared" si="213"/>
        <v>0.76800000000000024</v>
      </c>
      <c r="KT77" s="23">
        <f t="shared" si="214"/>
        <v>0.77900000000000036</v>
      </c>
      <c r="KU77" s="23">
        <f t="shared" si="215"/>
        <v>0.24399999999999977</v>
      </c>
      <c r="KV77" s="23">
        <f t="shared" si="216"/>
        <v>1.2000000000000011E-2</v>
      </c>
      <c r="KW77" s="23">
        <f t="shared" si="395"/>
        <v>0.30800000000000027</v>
      </c>
      <c r="KX77" s="23">
        <f t="shared" si="218"/>
        <v>0.33500000000000041</v>
      </c>
      <c r="KY77" s="23">
        <f t="shared" si="219"/>
        <v>0.30000000000000027</v>
      </c>
      <c r="KZ77" s="23">
        <f t="shared" si="220"/>
        <v>0.74000000000000021</v>
      </c>
      <c r="LA77" s="23">
        <f t="shared" si="221"/>
        <v>0.56600000000000028</v>
      </c>
      <c r="LB77" s="23">
        <f t="shared" si="222"/>
        <v>0.2110000000000003</v>
      </c>
      <c r="LC77" s="23">
        <f t="shared" si="223"/>
        <v>0.40300000000000002</v>
      </c>
      <c r="LD77" s="23">
        <f t="shared" si="396"/>
        <v>0.4740000000000002</v>
      </c>
      <c r="LE77" s="23">
        <f t="shared" si="225"/>
        <v>0.57900000000000018</v>
      </c>
      <c r="LF77" s="23">
        <f t="shared" si="397"/>
        <v>0.371</v>
      </c>
      <c r="LG77" s="23">
        <f t="shared" si="227"/>
        <v>0.19000000000000039</v>
      </c>
      <c r="LH77" s="23">
        <f t="shared" si="228"/>
        <v>0.29938999999999982</v>
      </c>
      <c r="LI77" s="23">
        <f t="shared" si="229"/>
        <v>4.5392999999999795E-2</v>
      </c>
      <c r="LJ77" s="23">
        <f t="shared" si="230"/>
        <v>0.6143310000000004</v>
      </c>
      <c r="LK77" s="23">
        <f t="shared" si="231"/>
        <v>0.14142299999999963</v>
      </c>
      <c r="LL77" s="23">
        <f t="shared" si="232"/>
        <v>8.395999999999848E-3</v>
      </c>
      <c r="LM77" s="23">
        <f t="shared" si="232"/>
        <v>0.58697900000000036</v>
      </c>
    </row>
    <row r="78" spans="1:325">
      <c r="A78" s="1">
        <f t="shared" ref="A78:A142" si="449">A77+1</f>
        <v>76</v>
      </c>
      <c r="B78" s="2"/>
      <c r="C78" s="4">
        <v>13</v>
      </c>
      <c r="D78" s="4">
        <f t="shared" si="445"/>
        <v>1016</v>
      </c>
      <c r="E78" s="4" t="s">
        <v>406</v>
      </c>
      <c r="F78" s="4">
        <v>1</v>
      </c>
      <c r="G78" s="4" t="s">
        <v>16</v>
      </c>
      <c r="H78" s="4"/>
      <c r="I78" s="4"/>
      <c r="J78" s="5">
        <v>91.2</v>
      </c>
      <c r="K78" s="72"/>
      <c r="L78" s="103">
        <v>3.6909999999999998</v>
      </c>
      <c r="M78" s="7" t="s">
        <v>130</v>
      </c>
      <c r="N78" s="3" t="s">
        <v>227</v>
      </c>
      <c r="O78" s="6">
        <v>3.766</v>
      </c>
      <c r="P78" s="6">
        <v>3.6520000000000001</v>
      </c>
      <c r="Q78" s="6">
        <v>4.1130000000000004</v>
      </c>
      <c r="R78" s="58"/>
      <c r="S78" s="6">
        <v>3.7170000000000001</v>
      </c>
      <c r="T78" s="6">
        <v>3.7210000000000001</v>
      </c>
      <c r="U78" s="6">
        <v>3.7309999999999999</v>
      </c>
      <c r="V78" s="58"/>
      <c r="W78" s="6">
        <v>3.6789999999999998</v>
      </c>
      <c r="X78" s="58"/>
      <c r="Y78" s="6">
        <v>3.96</v>
      </c>
      <c r="Z78" s="6">
        <v>3.8820000000000001</v>
      </c>
      <c r="AA78" s="6">
        <v>3.8029999999999999</v>
      </c>
      <c r="AB78" s="6">
        <v>3.84</v>
      </c>
      <c r="AC78" s="6">
        <v>3.71</v>
      </c>
      <c r="AD78" s="58"/>
      <c r="AE78" s="58"/>
      <c r="AF78" s="107">
        <v>3.5579999999999998</v>
      </c>
      <c r="AG78" s="107">
        <v>3.726</v>
      </c>
      <c r="AH78" s="107">
        <v>3.4940000000000002</v>
      </c>
      <c r="AI78" s="107">
        <v>3.7170000000000001</v>
      </c>
      <c r="AJ78" s="107">
        <v>4.1100000000000003</v>
      </c>
      <c r="AK78" s="107">
        <v>2.7610000000000001</v>
      </c>
      <c r="AL78" s="107">
        <v>2.8260000000000001</v>
      </c>
      <c r="AM78" s="107">
        <v>3.57</v>
      </c>
      <c r="AN78" s="107">
        <v>3.895</v>
      </c>
      <c r="AO78" s="107">
        <v>4.3849999999999998</v>
      </c>
      <c r="AP78" s="107">
        <v>3.1309999999999998</v>
      </c>
      <c r="AQ78" s="107">
        <v>3.66</v>
      </c>
      <c r="AR78" s="107">
        <v>3.706</v>
      </c>
      <c r="AS78" s="107">
        <v>4.1100000000000003</v>
      </c>
      <c r="AT78" s="107">
        <v>4.1040000000000001</v>
      </c>
      <c r="AU78" s="107">
        <v>3.8330000000000002</v>
      </c>
      <c r="AV78" s="107">
        <v>3.5390000000000001</v>
      </c>
      <c r="AW78" s="107">
        <v>3.6019999999999999</v>
      </c>
      <c r="AX78" s="107">
        <v>4.056</v>
      </c>
      <c r="AY78" s="107">
        <v>4.1180000000000003</v>
      </c>
      <c r="AZ78" s="107">
        <v>3.6789999999999998</v>
      </c>
      <c r="BA78" s="107">
        <v>4.423</v>
      </c>
      <c r="BB78" s="107">
        <v>4.4729999999999999</v>
      </c>
      <c r="BC78" s="107">
        <v>4.4269999999999996</v>
      </c>
      <c r="BD78" s="107">
        <v>3.3130000000000002</v>
      </c>
      <c r="BE78" s="107">
        <v>3.5710000000000002</v>
      </c>
      <c r="BF78" s="107">
        <v>3.8919999999999999</v>
      </c>
      <c r="BG78" s="107">
        <v>3.9449999999999998</v>
      </c>
      <c r="BH78" s="107">
        <v>3.9950000000000001</v>
      </c>
      <c r="BI78" s="107">
        <v>4.4000000000000004</v>
      </c>
      <c r="BJ78" s="107">
        <v>4.2220000000000004</v>
      </c>
      <c r="BK78" s="107">
        <v>3.9260000000000002</v>
      </c>
      <c r="BL78" s="107">
        <v>4.08</v>
      </c>
      <c r="BM78" s="107">
        <v>4.1609999999999996</v>
      </c>
      <c r="BN78" s="107">
        <v>4.1870000000000003</v>
      </c>
      <c r="BO78" s="107">
        <v>4</v>
      </c>
      <c r="BP78" s="107">
        <v>3.8010000000000002</v>
      </c>
      <c r="BQ78" s="91">
        <v>3.360268</v>
      </c>
      <c r="BR78" s="91">
        <v>3.6327050000000001</v>
      </c>
      <c r="BS78" s="91">
        <v>4.2298349999999996</v>
      </c>
      <c r="BT78" s="91">
        <v>3.5133670000000001</v>
      </c>
      <c r="BU78" s="91">
        <v>3.669289</v>
      </c>
      <c r="BV78" s="91">
        <v>4.2026440000000003</v>
      </c>
      <c r="BW78" s="109">
        <v>3.5590000000000002</v>
      </c>
      <c r="BX78" s="109">
        <v>3.726</v>
      </c>
      <c r="BY78" s="109">
        <v>3.4940000000000002</v>
      </c>
      <c r="BZ78" s="109">
        <v>3.718</v>
      </c>
      <c r="CA78" s="109">
        <v>4.1109999999999998</v>
      </c>
      <c r="CB78" s="109">
        <v>2.7679999999999998</v>
      </c>
      <c r="CC78" s="109">
        <v>2.83</v>
      </c>
      <c r="CD78" s="109">
        <v>3.573</v>
      </c>
      <c r="CE78" s="109">
        <v>3.8980000000000001</v>
      </c>
      <c r="CF78" s="109">
        <v>4.3890000000000002</v>
      </c>
      <c r="CG78" s="109">
        <v>3.1379999999999999</v>
      </c>
      <c r="CH78" s="109">
        <v>3.6619999999999999</v>
      </c>
      <c r="CI78" s="109">
        <v>3.7069999999999999</v>
      </c>
      <c r="CJ78" s="109">
        <v>4.1120000000000001</v>
      </c>
      <c r="CK78" s="109">
        <v>4.1070000000000002</v>
      </c>
      <c r="CL78" s="109">
        <v>3.8340000000000001</v>
      </c>
      <c r="CM78" s="109">
        <v>3.5390000000000001</v>
      </c>
      <c r="CN78" s="109">
        <v>3.6030000000000002</v>
      </c>
      <c r="CO78" s="109">
        <v>4.0579999999999998</v>
      </c>
      <c r="CP78" s="109">
        <v>4.1189999999999998</v>
      </c>
      <c r="CQ78" s="109">
        <v>3.681</v>
      </c>
      <c r="CR78" s="109">
        <v>4.4249999999999998</v>
      </c>
      <c r="CS78" s="109">
        <v>4.4749999999999996</v>
      </c>
      <c r="CT78" s="109">
        <v>4.4279999999999999</v>
      </c>
      <c r="CU78" s="109">
        <v>3.3210000000000002</v>
      </c>
      <c r="CV78" s="109">
        <v>3.5720000000000001</v>
      </c>
      <c r="CW78" s="109">
        <v>3.8940000000000001</v>
      </c>
      <c r="CX78" s="109">
        <v>3.9470000000000001</v>
      </c>
      <c r="CY78" s="109">
        <v>3.9969999999999999</v>
      </c>
      <c r="CZ78" s="109">
        <v>4.4020000000000001</v>
      </c>
      <c r="DA78" s="109">
        <v>4.2249999999999996</v>
      </c>
      <c r="DB78" s="109">
        <v>3.9279999999999999</v>
      </c>
      <c r="DC78" s="109">
        <v>4.0819999999999999</v>
      </c>
      <c r="DD78" s="109">
        <v>4.1639999999999997</v>
      </c>
      <c r="DE78" s="109">
        <v>4.1879999999999997</v>
      </c>
      <c r="DF78" s="109">
        <v>4.0010000000000003</v>
      </c>
      <c r="DG78" s="109">
        <v>3.802</v>
      </c>
      <c r="DH78" s="119">
        <v>3.3615089999999999</v>
      </c>
      <c r="DI78" s="119">
        <v>3.6337410000000001</v>
      </c>
      <c r="DJ78" s="119">
        <v>4.2303490000000004</v>
      </c>
      <c r="DK78" s="119">
        <v>3.5147949999999999</v>
      </c>
      <c r="DL78" s="119">
        <v>3.6703350000000001</v>
      </c>
      <c r="DM78" s="119">
        <v>4.2031429999999999</v>
      </c>
      <c r="DO78" s="23">
        <f t="shared" si="239"/>
        <v>7.5000000000000178E-2</v>
      </c>
      <c r="DP78" s="23">
        <f t="shared" si="240"/>
        <v>-3.8999999999999702E-2</v>
      </c>
      <c r="DQ78" s="23">
        <f t="shared" si="241"/>
        <v>0.4220000000000006</v>
      </c>
      <c r="DR78" s="23" t="str">
        <f t="shared" si="242"/>
        <v/>
      </c>
      <c r="DS78" s="23">
        <f t="shared" si="243"/>
        <v>2.6000000000000245E-2</v>
      </c>
      <c r="DT78" s="23">
        <f t="shared" si="244"/>
        <v>3.0000000000000249E-2</v>
      </c>
      <c r="DU78" s="23">
        <f t="shared" si="245"/>
        <v>4.0000000000000036E-2</v>
      </c>
      <c r="DV78" s="23" t="str">
        <f t="shared" si="246"/>
        <v/>
      </c>
      <c r="DW78" s="23">
        <f t="shared" si="247"/>
        <v>-1.2000000000000011E-2</v>
      </c>
      <c r="DX78" s="23" t="str">
        <f t="shared" si="248"/>
        <v/>
      </c>
      <c r="DY78" s="23">
        <f t="shared" si="249"/>
        <v>0.26900000000000013</v>
      </c>
      <c r="DZ78" s="23">
        <f t="shared" si="250"/>
        <v>0.19100000000000028</v>
      </c>
      <c r="EA78" s="23">
        <f t="shared" si="251"/>
        <v>0.1120000000000001</v>
      </c>
      <c r="EB78" s="23">
        <f t="shared" si="252"/>
        <v>0.14900000000000002</v>
      </c>
      <c r="EC78" s="23">
        <f t="shared" si="253"/>
        <v>1.9000000000000128E-2</v>
      </c>
      <c r="ED78" s="23" t="str">
        <f t="shared" si="254"/>
        <v/>
      </c>
      <c r="EE78" s="23" t="str">
        <f t="shared" si="255"/>
        <v/>
      </c>
      <c r="EF78" s="23">
        <f t="shared" si="256"/>
        <v>-0.13300000000000001</v>
      </c>
      <c r="EG78" s="23">
        <f t="shared" si="257"/>
        <v>3.5000000000000142E-2</v>
      </c>
      <c r="EH78" s="23">
        <f t="shared" si="258"/>
        <v>-0.19699999999999962</v>
      </c>
      <c r="EI78" s="23">
        <f t="shared" si="259"/>
        <v>2.6000000000000245E-2</v>
      </c>
      <c r="EJ78" s="23">
        <f t="shared" si="260"/>
        <v>0.41900000000000048</v>
      </c>
      <c r="EK78" s="23">
        <f t="shared" si="261"/>
        <v>-0.92999999999999972</v>
      </c>
      <c r="EL78" s="23">
        <f t="shared" si="262"/>
        <v>-0.86499999999999977</v>
      </c>
      <c r="EM78" s="23">
        <f t="shared" si="263"/>
        <v>-0.121</v>
      </c>
      <c r="EN78" s="23">
        <f t="shared" si="264"/>
        <v>0.20400000000000018</v>
      </c>
      <c r="EO78" s="23">
        <f t="shared" si="265"/>
        <v>0.69399999999999995</v>
      </c>
      <c r="EP78" s="23">
        <f t="shared" si="266"/>
        <v>-0.56000000000000005</v>
      </c>
      <c r="EQ78" s="23">
        <f t="shared" si="267"/>
        <v>-3.0999999999999694E-2</v>
      </c>
      <c r="ER78" s="23">
        <f t="shared" si="268"/>
        <v>1.5000000000000124E-2</v>
      </c>
      <c r="ES78" s="23">
        <f t="shared" si="58"/>
        <v>0.41900000000000048</v>
      </c>
      <c r="ET78" s="23">
        <f t="shared" si="59"/>
        <v>0.41300000000000026</v>
      </c>
      <c r="EU78" s="23">
        <f t="shared" si="60"/>
        <v>0.14200000000000035</v>
      </c>
      <c r="EV78" s="23">
        <f t="shared" si="61"/>
        <v>-0.15199999999999969</v>
      </c>
      <c r="EW78" s="23">
        <f t="shared" si="62"/>
        <v>-8.8999999999999968E-2</v>
      </c>
      <c r="EX78" s="23">
        <f t="shared" si="63"/>
        <v>0.36500000000000021</v>
      </c>
      <c r="EY78" s="23">
        <f t="shared" si="64"/>
        <v>0.42700000000000049</v>
      </c>
      <c r="EZ78" s="23">
        <f t="shared" si="65"/>
        <v>-1.2000000000000011E-2</v>
      </c>
      <c r="FA78" s="23">
        <f t="shared" si="269"/>
        <v>0.73200000000000021</v>
      </c>
      <c r="FB78" s="23">
        <f t="shared" si="270"/>
        <v>0.78200000000000003</v>
      </c>
      <c r="FC78" s="23">
        <f t="shared" si="271"/>
        <v>0.73599999999999977</v>
      </c>
      <c r="FD78" s="23">
        <f t="shared" si="272"/>
        <v>-0.37799999999999967</v>
      </c>
      <c r="FE78" s="23">
        <f t="shared" si="273"/>
        <v>-0.11999999999999966</v>
      </c>
      <c r="FF78" s="23">
        <f t="shared" si="274"/>
        <v>0.20100000000000007</v>
      </c>
      <c r="FG78" s="23">
        <f t="shared" si="275"/>
        <v>0.254</v>
      </c>
      <c r="FH78" s="23">
        <f t="shared" si="276"/>
        <v>0.30400000000000027</v>
      </c>
      <c r="FI78" s="23">
        <f t="shared" si="277"/>
        <v>0.70900000000000052</v>
      </c>
      <c r="FJ78" s="23">
        <f t="shared" si="278"/>
        <v>0.53100000000000058</v>
      </c>
      <c r="FK78" s="23">
        <f t="shared" si="279"/>
        <v>0.23500000000000032</v>
      </c>
      <c r="FL78" s="23">
        <f t="shared" si="280"/>
        <v>0.38900000000000023</v>
      </c>
      <c r="FM78" s="23">
        <f t="shared" si="281"/>
        <v>0.46999999999999975</v>
      </c>
      <c r="FN78" s="23">
        <f t="shared" si="282"/>
        <v>0.49600000000000044</v>
      </c>
      <c r="FO78" s="23">
        <f t="shared" si="283"/>
        <v>0.30900000000000016</v>
      </c>
      <c r="FP78" s="23">
        <f t="shared" si="284"/>
        <v>0.11000000000000032</v>
      </c>
      <c r="FQ78" s="23">
        <f t="shared" si="82"/>
        <v>-0.3307319999999998</v>
      </c>
      <c r="FR78" s="23">
        <f t="shared" si="83"/>
        <v>-5.8294999999999764E-2</v>
      </c>
      <c r="FS78" s="23">
        <f t="shared" si="84"/>
        <v>0.53883499999999973</v>
      </c>
      <c r="FT78" s="23">
        <f t="shared" si="85"/>
        <v>-0.17763299999999971</v>
      </c>
      <c r="FU78" s="23">
        <f t="shared" si="86"/>
        <v>-2.1710999999999814E-2</v>
      </c>
      <c r="FV78" s="23">
        <f t="shared" si="87"/>
        <v>0.51164400000000043</v>
      </c>
      <c r="FW78" s="23">
        <f t="shared" si="88"/>
        <v>-0.13199999999999967</v>
      </c>
      <c r="FX78" s="23">
        <f t="shared" si="285"/>
        <v>3.5000000000000142E-2</v>
      </c>
      <c r="FY78" s="23">
        <f t="shared" si="286"/>
        <v>-0.19699999999999962</v>
      </c>
      <c r="FZ78" s="23">
        <f t="shared" si="287"/>
        <v>2.7000000000000135E-2</v>
      </c>
      <c r="GA78" s="23">
        <f t="shared" si="288"/>
        <v>0.41999999999999993</v>
      </c>
      <c r="GB78" s="23">
        <f t="shared" si="289"/>
        <v>-0.92300000000000004</v>
      </c>
      <c r="GC78" s="23">
        <f t="shared" si="290"/>
        <v>-0.86099999999999977</v>
      </c>
      <c r="GD78" s="23">
        <f t="shared" si="291"/>
        <v>-0.11799999999999988</v>
      </c>
      <c r="GE78" s="23">
        <f t="shared" si="292"/>
        <v>0.20700000000000029</v>
      </c>
      <c r="GF78" s="23">
        <f t="shared" si="293"/>
        <v>0.6980000000000004</v>
      </c>
      <c r="GG78" s="23">
        <f t="shared" si="294"/>
        <v>-0.55299999999999994</v>
      </c>
      <c r="GH78" s="23">
        <f t="shared" si="295"/>
        <v>-2.8999999999999915E-2</v>
      </c>
      <c r="GI78" s="23">
        <f t="shared" si="296"/>
        <v>1.6000000000000014E-2</v>
      </c>
      <c r="GJ78" s="23">
        <f t="shared" si="297"/>
        <v>0.42100000000000026</v>
      </c>
      <c r="GK78" s="23">
        <f t="shared" si="298"/>
        <v>0.41600000000000037</v>
      </c>
      <c r="GL78" s="23">
        <f t="shared" si="299"/>
        <v>0.14300000000000024</v>
      </c>
      <c r="GM78" s="23">
        <f t="shared" si="300"/>
        <v>-0.15199999999999969</v>
      </c>
      <c r="GN78" s="23">
        <f t="shared" si="301"/>
        <v>-8.7999999999999634E-2</v>
      </c>
      <c r="GO78" s="23">
        <f t="shared" si="302"/>
        <v>0.36699999999999999</v>
      </c>
      <c r="GP78" s="23">
        <f t="shared" si="303"/>
        <v>0.42799999999999994</v>
      </c>
      <c r="GQ78" s="23">
        <f t="shared" si="304"/>
        <v>-9.9999999999997868E-3</v>
      </c>
      <c r="GR78" s="23">
        <f t="shared" si="305"/>
        <v>0.73399999999999999</v>
      </c>
      <c r="GS78" s="23">
        <f t="shared" si="306"/>
        <v>0.78399999999999981</v>
      </c>
      <c r="GT78" s="23">
        <f t="shared" si="307"/>
        <v>0.7370000000000001</v>
      </c>
      <c r="GU78" s="23">
        <f t="shared" si="308"/>
        <v>-0.36999999999999966</v>
      </c>
      <c r="GV78" s="23">
        <f t="shared" si="309"/>
        <v>-0.11899999999999977</v>
      </c>
      <c r="GW78" s="23">
        <f t="shared" si="310"/>
        <v>0.20300000000000029</v>
      </c>
      <c r="GX78" s="23">
        <f t="shared" si="311"/>
        <v>0.25600000000000023</v>
      </c>
      <c r="GY78" s="23">
        <f t="shared" si="312"/>
        <v>0.30600000000000005</v>
      </c>
      <c r="GZ78" s="23">
        <f t="shared" si="313"/>
        <v>0.7110000000000003</v>
      </c>
      <c r="HA78" s="23">
        <f t="shared" si="314"/>
        <v>0.53399999999999981</v>
      </c>
      <c r="HB78" s="23">
        <f t="shared" si="315"/>
        <v>0.2370000000000001</v>
      </c>
      <c r="HC78" s="23">
        <f t="shared" si="316"/>
        <v>0.39100000000000001</v>
      </c>
      <c r="HD78" s="23">
        <f t="shared" si="317"/>
        <v>0.47299999999999986</v>
      </c>
      <c r="HE78" s="23">
        <f t="shared" si="318"/>
        <v>0.49699999999999989</v>
      </c>
      <c r="HF78" s="23">
        <f t="shared" si="319"/>
        <v>0.3100000000000005</v>
      </c>
      <c r="HG78" s="23">
        <f t="shared" si="320"/>
        <v>0.11100000000000021</v>
      </c>
      <c r="HH78" s="23">
        <f t="shared" si="125"/>
        <v>-0.32949099999999998</v>
      </c>
      <c r="HI78" s="23">
        <f t="shared" si="126"/>
        <v>-5.7258999999999727E-2</v>
      </c>
      <c r="HJ78" s="23">
        <f t="shared" si="127"/>
        <v>0.53934900000000052</v>
      </c>
      <c r="HK78" s="23">
        <f t="shared" si="128"/>
        <v>-0.17620499999999995</v>
      </c>
      <c r="HL78" s="23">
        <f t="shared" si="129"/>
        <v>-2.0664999999999711E-2</v>
      </c>
      <c r="HM78" s="23">
        <f t="shared" si="130"/>
        <v>0.51214300000000001</v>
      </c>
      <c r="HO78" s="23">
        <f t="shared" si="321"/>
        <v>7.5000000000000178E-2</v>
      </c>
      <c r="HP78" s="23">
        <f t="shared" si="322"/>
        <v>3.8999999999999702E-2</v>
      </c>
      <c r="HQ78" s="23">
        <f t="shared" si="323"/>
        <v>0.4220000000000006</v>
      </c>
      <c r="HR78" s="23" t="str">
        <f t="shared" si="324"/>
        <v/>
      </c>
      <c r="HS78" s="23">
        <f t="shared" si="325"/>
        <v>2.6000000000000245E-2</v>
      </c>
      <c r="HT78" s="23">
        <f t="shared" si="326"/>
        <v>3.0000000000000249E-2</v>
      </c>
      <c r="HU78" s="23">
        <f t="shared" si="327"/>
        <v>4.0000000000000036E-2</v>
      </c>
      <c r="HV78" s="23" t="str">
        <f t="shared" si="328"/>
        <v/>
      </c>
      <c r="HW78" s="23">
        <f t="shared" si="329"/>
        <v>1.2000000000000011E-2</v>
      </c>
      <c r="HX78" s="23" t="str">
        <f t="shared" si="330"/>
        <v/>
      </c>
      <c r="HY78" s="23">
        <f t="shared" si="331"/>
        <v>0.26900000000000013</v>
      </c>
      <c r="HZ78" s="23">
        <f t="shared" si="332"/>
        <v>0.19100000000000028</v>
      </c>
      <c r="IA78" s="23">
        <f t="shared" si="333"/>
        <v>0.1120000000000001</v>
      </c>
      <c r="IB78" s="23">
        <f t="shared" si="334"/>
        <v>0.14900000000000002</v>
      </c>
      <c r="IC78" s="23">
        <f t="shared" si="335"/>
        <v>1.9000000000000128E-2</v>
      </c>
      <c r="ID78" s="23" t="str">
        <f t="shared" si="336"/>
        <v/>
      </c>
      <c r="IE78" s="23" t="str">
        <f t="shared" si="337"/>
        <v/>
      </c>
      <c r="IF78" s="23">
        <f t="shared" si="338"/>
        <v>0.13300000000000001</v>
      </c>
      <c r="IG78" s="23">
        <f t="shared" si="339"/>
        <v>3.5000000000000142E-2</v>
      </c>
      <c r="IH78" s="23">
        <f t="shared" si="340"/>
        <v>0.19699999999999962</v>
      </c>
      <c r="II78" s="23">
        <f t="shared" si="341"/>
        <v>2.6000000000000245E-2</v>
      </c>
      <c r="IJ78" s="23">
        <f t="shared" si="342"/>
        <v>0.41900000000000048</v>
      </c>
      <c r="IK78" s="23">
        <f t="shared" si="343"/>
        <v>0.92999999999999972</v>
      </c>
      <c r="IL78" s="23">
        <f t="shared" si="344"/>
        <v>0.86499999999999977</v>
      </c>
      <c r="IM78" s="23">
        <f t="shared" si="345"/>
        <v>0.121</v>
      </c>
      <c r="IN78" s="23">
        <f t="shared" si="346"/>
        <v>0.20400000000000018</v>
      </c>
      <c r="IO78" s="23">
        <f t="shared" si="347"/>
        <v>0.69399999999999995</v>
      </c>
      <c r="IP78" s="23">
        <f t="shared" si="348"/>
        <v>0.56000000000000005</v>
      </c>
      <c r="IQ78" s="23">
        <f t="shared" si="349"/>
        <v>3.0999999999999694E-2</v>
      </c>
      <c r="IR78" s="23">
        <f t="shared" si="350"/>
        <v>1.5000000000000124E-2</v>
      </c>
      <c r="IS78" s="23">
        <f t="shared" si="351"/>
        <v>0.41900000000000048</v>
      </c>
      <c r="IT78" s="23">
        <f t="shared" si="352"/>
        <v>0.41300000000000026</v>
      </c>
      <c r="IU78" s="23">
        <f t="shared" si="353"/>
        <v>0.14200000000000035</v>
      </c>
      <c r="IV78" s="23">
        <f t="shared" si="354"/>
        <v>0.15199999999999969</v>
      </c>
      <c r="IW78" s="23">
        <f t="shared" si="355"/>
        <v>8.8999999999999968E-2</v>
      </c>
      <c r="IX78" s="23">
        <f t="shared" si="356"/>
        <v>0.36500000000000021</v>
      </c>
      <c r="IY78" s="23">
        <f t="shared" si="357"/>
        <v>0.42700000000000049</v>
      </c>
      <c r="IZ78" s="23">
        <f t="shared" si="358"/>
        <v>1.2000000000000011E-2</v>
      </c>
      <c r="JA78" s="23">
        <f t="shared" si="359"/>
        <v>0.73200000000000021</v>
      </c>
      <c r="JB78" s="23">
        <f t="shared" si="360"/>
        <v>0.78200000000000003</v>
      </c>
      <c r="JC78" s="23">
        <f t="shared" si="361"/>
        <v>0.73599999999999977</v>
      </c>
      <c r="JD78" s="23">
        <f t="shared" si="362"/>
        <v>0.37799999999999967</v>
      </c>
      <c r="JE78" s="23">
        <f t="shared" si="363"/>
        <v>0.11999999999999966</v>
      </c>
      <c r="JF78" s="23">
        <f t="shared" si="364"/>
        <v>0.20100000000000007</v>
      </c>
      <c r="JG78" s="23">
        <f t="shared" si="365"/>
        <v>0.254</v>
      </c>
      <c r="JH78" s="23">
        <f t="shared" si="366"/>
        <v>0.30400000000000027</v>
      </c>
      <c r="JI78" s="23">
        <f t="shared" si="367"/>
        <v>0.70900000000000052</v>
      </c>
      <c r="JJ78" s="23">
        <f t="shared" si="368"/>
        <v>0.53100000000000058</v>
      </c>
      <c r="JK78" s="23">
        <f t="shared" si="369"/>
        <v>0.23500000000000032</v>
      </c>
      <c r="JL78" s="23">
        <f t="shared" si="370"/>
        <v>0.38900000000000023</v>
      </c>
      <c r="JM78" s="23">
        <f t="shared" si="371"/>
        <v>0.46999999999999975</v>
      </c>
      <c r="JN78" s="23">
        <f t="shared" si="372"/>
        <v>0.49600000000000044</v>
      </c>
      <c r="JO78" s="23">
        <f t="shared" si="373"/>
        <v>0.30900000000000016</v>
      </c>
      <c r="JP78" s="23">
        <f t="shared" si="374"/>
        <v>0.11000000000000032</v>
      </c>
      <c r="JQ78" s="23">
        <f t="shared" si="185"/>
        <v>0.3307319999999998</v>
      </c>
      <c r="JR78" s="23">
        <f t="shared" si="186"/>
        <v>5.8294999999999764E-2</v>
      </c>
      <c r="JS78" s="23">
        <f t="shared" si="187"/>
        <v>0.53883499999999973</v>
      </c>
      <c r="JT78" s="23">
        <f t="shared" si="188"/>
        <v>0.17763299999999971</v>
      </c>
      <c r="JU78" s="23">
        <f t="shared" si="189"/>
        <v>2.1710999999999814E-2</v>
      </c>
      <c r="JV78" s="23">
        <f t="shared" si="190"/>
        <v>0.51164400000000043</v>
      </c>
      <c r="JW78" s="23">
        <f t="shared" si="375"/>
        <v>0.13199999999999967</v>
      </c>
      <c r="JX78" s="23">
        <f t="shared" si="376"/>
        <v>3.5000000000000142E-2</v>
      </c>
      <c r="JY78" s="23">
        <f t="shared" si="377"/>
        <v>0.19699999999999962</v>
      </c>
      <c r="JZ78" s="23">
        <f t="shared" si="378"/>
        <v>2.7000000000000135E-2</v>
      </c>
      <c r="KA78" s="23">
        <f t="shared" si="379"/>
        <v>0.41999999999999993</v>
      </c>
      <c r="KB78" s="23">
        <f t="shared" si="380"/>
        <v>0.92300000000000004</v>
      </c>
      <c r="KC78" s="23">
        <f t="shared" si="381"/>
        <v>0.86099999999999977</v>
      </c>
      <c r="KD78" s="23">
        <f t="shared" si="382"/>
        <v>0.11799999999999988</v>
      </c>
      <c r="KE78" s="23">
        <f t="shared" si="383"/>
        <v>0.20700000000000029</v>
      </c>
      <c r="KF78" s="23">
        <f t="shared" si="384"/>
        <v>0.6980000000000004</v>
      </c>
      <c r="KG78" s="23">
        <f t="shared" si="385"/>
        <v>0.55299999999999994</v>
      </c>
      <c r="KH78" s="23">
        <f t="shared" si="386"/>
        <v>2.8999999999999915E-2</v>
      </c>
      <c r="KI78" s="23">
        <f t="shared" si="387"/>
        <v>1.6000000000000014E-2</v>
      </c>
      <c r="KJ78" s="23">
        <f t="shared" si="388"/>
        <v>0.42100000000000026</v>
      </c>
      <c r="KK78" s="23">
        <f t="shared" si="389"/>
        <v>0.41600000000000037</v>
      </c>
      <c r="KL78" s="23">
        <f t="shared" si="390"/>
        <v>0.14300000000000024</v>
      </c>
      <c r="KM78" s="23">
        <f t="shared" si="391"/>
        <v>0.15199999999999969</v>
      </c>
      <c r="KN78" s="23">
        <f t="shared" si="392"/>
        <v>8.7999999999999634E-2</v>
      </c>
      <c r="KO78" s="23">
        <f t="shared" si="393"/>
        <v>0.36699999999999999</v>
      </c>
      <c r="KP78" s="23">
        <f t="shared" si="394"/>
        <v>0.42799999999999994</v>
      </c>
      <c r="KQ78" s="23">
        <f t="shared" si="211"/>
        <v>9.9999999999997868E-3</v>
      </c>
      <c r="KR78" s="23">
        <f t="shared" si="212"/>
        <v>0.73399999999999999</v>
      </c>
      <c r="KS78" s="23">
        <f t="shared" si="213"/>
        <v>0.78399999999999981</v>
      </c>
      <c r="KT78" s="23">
        <f t="shared" si="214"/>
        <v>0.7370000000000001</v>
      </c>
      <c r="KU78" s="23">
        <f t="shared" si="215"/>
        <v>0.36999999999999966</v>
      </c>
      <c r="KV78" s="23">
        <f t="shared" si="216"/>
        <v>0.11899999999999977</v>
      </c>
      <c r="KW78" s="23">
        <f t="shared" si="395"/>
        <v>0.20300000000000029</v>
      </c>
      <c r="KX78" s="23">
        <f t="shared" si="218"/>
        <v>0.25600000000000023</v>
      </c>
      <c r="KY78" s="23">
        <f t="shared" si="219"/>
        <v>0.30600000000000005</v>
      </c>
      <c r="KZ78" s="23">
        <f t="shared" si="220"/>
        <v>0.7110000000000003</v>
      </c>
      <c r="LA78" s="23">
        <f t="shared" si="221"/>
        <v>0.53399999999999981</v>
      </c>
      <c r="LB78" s="23">
        <f t="shared" si="222"/>
        <v>0.2370000000000001</v>
      </c>
      <c r="LC78" s="23">
        <f t="shared" si="223"/>
        <v>0.39100000000000001</v>
      </c>
      <c r="LD78" s="23">
        <f t="shared" si="396"/>
        <v>0.47299999999999986</v>
      </c>
      <c r="LE78" s="23">
        <f t="shared" si="225"/>
        <v>0.49699999999999989</v>
      </c>
      <c r="LF78" s="23">
        <f t="shared" si="397"/>
        <v>0.3100000000000005</v>
      </c>
      <c r="LG78" s="23">
        <f t="shared" si="227"/>
        <v>0.11100000000000021</v>
      </c>
      <c r="LH78" s="23">
        <f t="shared" si="228"/>
        <v>0.32949099999999998</v>
      </c>
      <c r="LI78" s="23">
        <f t="shared" si="229"/>
        <v>5.7258999999999727E-2</v>
      </c>
      <c r="LJ78" s="23">
        <f t="shared" si="230"/>
        <v>0.53934900000000052</v>
      </c>
      <c r="LK78" s="23">
        <f t="shared" si="231"/>
        <v>0.17620499999999995</v>
      </c>
      <c r="LL78" s="23">
        <f t="shared" si="232"/>
        <v>2.0664999999999711E-2</v>
      </c>
      <c r="LM78" s="23">
        <f t="shared" si="232"/>
        <v>0.51214300000000001</v>
      </c>
    </row>
    <row r="79" spans="1:325">
      <c r="A79" s="1">
        <f t="shared" si="449"/>
        <v>77</v>
      </c>
      <c r="B79" s="2"/>
      <c r="C79" s="4">
        <v>13</v>
      </c>
      <c r="D79" s="4">
        <f t="shared" si="445"/>
        <v>1016</v>
      </c>
      <c r="E79" s="4" t="s">
        <v>335</v>
      </c>
      <c r="F79" s="4">
        <v>3</v>
      </c>
      <c r="G79" s="4" t="s">
        <v>13</v>
      </c>
      <c r="H79" s="4" t="s">
        <v>19</v>
      </c>
      <c r="I79" s="4"/>
      <c r="J79" s="5">
        <v>96.1</v>
      </c>
      <c r="K79" s="72"/>
      <c r="L79" s="103">
        <v>1.1099999999999999</v>
      </c>
      <c r="M79" s="7" t="s">
        <v>282</v>
      </c>
      <c r="N79" s="3" t="s">
        <v>227</v>
      </c>
      <c r="O79" s="6">
        <v>1.319</v>
      </c>
      <c r="P79" s="6">
        <v>1.181</v>
      </c>
      <c r="Q79" s="6">
        <v>1.6279999999999999</v>
      </c>
      <c r="R79" s="58"/>
      <c r="S79" s="6">
        <v>1.1539999999999999</v>
      </c>
      <c r="T79" s="58"/>
      <c r="U79" s="58"/>
      <c r="V79" s="58"/>
      <c r="W79" s="58"/>
      <c r="X79" s="58"/>
      <c r="Y79" s="6">
        <v>1.3939999999999999</v>
      </c>
      <c r="Z79" s="6">
        <v>1.407</v>
      </c>
      <c r="AA79" s="6">
        <v>1.33</v>
      </c>
      <c r="AB79" s="6">
        <v>1.1879999999999999</v>
      </c>
      <c r="AC79" s="6">
        <v>1.1379999999999999</v>
      </c>
      <c r="AD79" s="58"/>
      <c r="AE79" s="58"/>
      <c r="AF79" s="107">
        <v>1.0580000000000001</v>
      </c>
      <c r="AG79" s="107">
        <v>1.054</v>
      </c>
      <c r="AH79" s="107">
        <v>1.0362</v>
      </c>
      <c r="AI79" s="107">
        <v>1.028</v>
      </c>
      <c r="AJ79" s="107">
        <v>0.97399999999999998</v>
      </c>
      <c r="AK79" s="107">
        <v>1.0840000000000001</v>
      </c>
      <c r="AL79" s="107">
        <v>1.1100000000000001</v>
      </c>
      <c r="AM79" s="107">
        <v>1.1040000000000001</v>
      </c>
      <c r="AN79" s="107">
        <v>1.109</v>
      </c>
      <c r="AO79" s="107">
        <v>1.044</v>
      </c>
      <c r="AP79" s="107">
        <v>1.149</v>
      </c>
      <c r="AQ79" s="107">
        <v>1.0760000000000001</v>
      </c>
      <c r="AR79" s="107">
        <v>1.109</v>
      </c>
      <c r="AS79" s="107">
        <v>1.1539999999999999</v>
      </c>
      <c r="AT79" s="107">
        <v>1.143</v>
      </c>
      <c r="AU79" s="107">
        <v>1.0129999999999999</v>
      </c>
      <c r="AV79" s="107">
        <v>1.002</v>
      </c>
      <c r="AW79" s="107">
        <v>1.024</v>
      </c>
      <c r="AX79" s="107">
        <v>0.97299999999999998</v>
      </c>
      <c r="AY79" s="107">
        <v>1.0509999999999999</v>
      </c>
      <c r="AZ79" s="107">
        <v>1.0820000000000001</v>
      </c>
      <c r="BA79" s="107">
        <v>1.028</v>
      </c>
      <c r="BB79" s="107">
        <v>1.0089999999999999</v>
      </c>
      <c r="BC79" s="107">
        <v>0.92700000000000005</v>
      </c>
      <c r="BD79" s="107">
        <v>1.1000000000000001</v>
      </c>
      <c r="BE79" s="111"/>
      <c r="BF79" s="111"/>
      <c r="BG79" s="111"/>
      <c r="BH79" s="111"/>
      <c r="BI79" s="111"/>
      <c r="BJ79" s="111"/>
      <c r="BK79" s="111"/>
      <c r="BL79" s="111"/>
      <c r="BM79" s="111"/>
      <c r="BN79" s="107">
        <v>1.1140000000000001</v>
      </c>
      <c r="BO79" s="107">
        <v>1.036</v>
      </c>
      <c r="BP79" s="107">
        <v>1.083</v>
      </c>
      <c r="BQ79" s="91">
        <v>0.445683</v>
      </c>
      <c r="BR79" s="91">
        <v>0.63507599999999997</v>
      </c>
      <c r="BS79" s="91">
        <v>1.1013599999999999</v>
      </c>
      <c r="BT79" s="91">
        <v>0.62211499999999997</v>
      </c>
      <c r="BU79" s="91">
        <v>0.67859999999999998</v>
      </c>
      <c r="BV79" s="91">
        <v>1.0609299999999999</v>
      </c>
      <c r="BW79" s="109">
        <v>1.095</v>
      </c>
      <c r="BX79" s="109">
        <v>1.081</v>
      </c>
      <c r="BY79" s="109">
        <v>1.071</v>
      </c>
      <c r="BZ79" s="109">
        <v>1.079</v>
      </c>
      <c r="CA79" s="109">
        <v>1.0900000000000001</v>
      </c>
      <c r="CB79" s="109">
        <v>1.1200000000000001</v>
      </c>
      <c r="CC79" s="109">
        <v>1.1499999999999999</v>
      </c>
      <c r="CD79" s="109">
        <v>1.17</v>
      </c>
      <c r="CE79" s="109">
        <v>1.165</v>
      </c>
      <c r="CF79" s="109">
        <v>1.089</v>
      </c>
      <c r="CG79" s="109">
        <v>1.198</v>
      </c>
      <c r="CH79" s="109">
        <v>1.1379999999999999</v>
      </c>
      <c r="CI79" s="109">
        <v>1.175</v>
      </c>
      <c r="CJ79" s="109">
        <v>1.1910000000000001</v>
      </c>
      <c r="CK79" s="109">
        <v>1.179</v>
      </c>
      <c r="CL79" s="109">
        <v>1.1060000000000001</v>
      </c>
      <c r="CM79" s="109">
        <v>1.04</v>
      </c>
      <c r="CN79" s="109">
        <v>1.0780000000000001</v>
      </c>
      <c r="CO79" s="109">
        <v>1.2310000000000001</v>
      </c>
      <c r="CP79" s="109">
        <v>1.1359999999999999</v>
      </c>
      <c r="CQ79" s="109">
        <v>1.179</v>
      </c>
      <c r="CR79" s="109">
        <v>1.167</v>
      </c>
      <c r="CS79" s="109">
        <v>1.1919999999999999</v>
      </c>
      <c r="CT79" s="109">
        <v>1.1145</v>
      </c>
      <c r="CU79" s="109">
        <v>1.212</v>
      </c>
      <c r="CV79" s="109">
        <v>1.1319999999999999</v>
      </c>
      <c r="CW79" s="109">
        <v>1.1399999999999999</v>
      </c>
      <c r="CX79" s="109">
        <v>1.202</v>
      </c>
      <c r="CY79" s="109">
        <v>1.2190000000000001</v>
      </c>
      <c r="CZ79" s="109">
        <v>1.2370000000000001</v>
      </c>
      <c r="DA79" s="109">
        <v>1.2629999999999999</v>
      </c>
      <c r="DB79" s="109">
        <v>1.165</v>
      </c>
      <c r="DC79" s="109">
        <v>1.1639999999999999</v>
      </c>
      <c r="DD79" s="109">
        <v>1.1319999999999999</v>
      </c>
      <c r="DE79" s="109">
        <v>1.1459999999999999</v>
      </c>
      <c r="DF79" s="109">
        <v>1.0760000000000001</v>
      </c>
      <c r="DG79" s="109">
        <v>1.1240000000000001</v>
      </c>
      <c r="DH79" s="119">
        <v>0.49490000000000001</v>
      </c>
      <c r="DI79" s="119">
        <v>0.69627099999999997</v>
      </c>
      <c r="DJ79" s="119">
        <v>1.159146</v>
      </c>
      <c r="DK79" s="119">
        <v>0.69303300000000001</v>
      </c>
      <c r="DL79" s="119">
        <v>0.74535600000000002</v>
      </c>
      <c r="DM79" s="119">
        <v>1.1142639999999999</v>
      </c>
      <c r="DO79" s="23">
        <f t="shared" si="239"/>
        <v>0.20900000000000007</v>
      </c>
      <c r="DP79" s="23">
        <f t="shared" si="240"/>
        <v>7.1000000000000174E-2</v>
      </c>
      <c r="DQ79" s="23">
        <f t="shared" si="241"/>
        <v>0.51800000000000002</v>
      </c>
      <c r="DR79" s="23" t="str">
        <f t="shared" si="242"/>
        <v/>
      </c>
      <c r="DS79" s="23">
        <f t="shared" si="243"/>
        <v>4.4000000000000039E-2</v>
      </c>
      <c r="DT79" s="23" t="str">
        <f t="shared" si="244"/>
        <v/>
      </c>
      <c r="DU79" s="23" t="str">
        <f t="shared" si="245"/>
        <v/>
      </c>
      <c r="DV79" s="23" t="str">
        <f t="shared" si="246"/>
        <v/>
      </c>
      <c r="DW79" s="23" t="str">
        <f t="shared" si="247"/>
        <v/>
      </c>
      <c r="DX79" s="23" t="str">
        <f t="shared" si="248"/>
        <v/>
      </c>
      <c r="DY79" s="23">
        <f t="shared" si="249"/>
        <v>0.28400000000000003</v>
      </c>
      <c r="DZ79" s="23">
        <f t="shared" si="250"/>
        <v>0.29700000000000015</v>
      </c>
      <c r="EA79" s="23">
        <f t="shared" si="251"/>
        <v>0.2200000000000002</v>
      </c>
      <c r="EB79" s="23">
        <f t="shared" si="252"/>
        <v>7.8000000000000069E-2</v>
      </c>
      <c r="EC79" s="23">
        <f t="shared" si="253"/>
        <v>2.8000000000000025E-2</v>
      </c>
      <c r="ED79" s="23" t="str">
        <f t="shared" si="254"/>
        <v/>
      </c>
      <c r="EE79" s="23" t="str">
        <f t="shared" si="255"/>
        <v/>
      </c>
      <c r="EF79" s="23">
        <f t="shared" si="256"/>
        <v>-5.1999999999999824E-2</v>
      </c>
      <c r="EG79" s="23">
        <f t="shared" si="257"/>
        <v>-5.5999999999999828E-2</v>
      </c>
      <c r="EH79" s="23">
        <f t="shared" si="258"/>
        <v>-7.3799999999999866E-2</v>
      </c>
      <c r="EI79" s="23">
        <f t="shared" si="259"/>
        <v>-8.1999999999999851E-2</v>
      </c>
      <c r="EJ79" s="23">
        <f t="shared" si="260"/>
        <v>-0.1359999999999999</v>
      </c>
      <c r="EK79" s="23">
        <f t="shared" si="261"/>
        <v>-2.5999999999999801E-2</v>
      </c>
      <c r="EL79" s="23">
        <f t="shared" si="262"/>
        <v>2.2204460492503131E-16</v>
      </c>
      <c r="EM79" s="23">
        <f t="shared" si="263"/>
        <v>-5.9999999999997833E-3</v>
      </c>
      <c r="EN79" s="23">
        <f t="shared" si="264"/>
        <v>-9.9999999999988987E-4</v>
      </c>
      <c r="EO79" s="23">
        <f t="shared" si="265"/>
        <v>-6.5999999999999837E-2</v>
      </c>
      <c r="EP79" s="23">
        <f t="shared" si="266"/>
        <v>3.9000000000000146E-2</v>
      </c>
      <c r="EQ79" s="23">
        <f t="shared" si="267"/>
        <v>-3.3999999999999808E-2</v>
      </c>
      <c r="ER79" s="23">
        <f t="shared" si="268"/>
        <v>-9.9999999999988987E-4</v>
      </c>
      <c r="ES79" s="23">
        <f t="shared" si="58"/>
        <v>4.4000000000000039E-2</v>
      </c>
      <c r="ET79" s="23">
        <f t="shared" si="59"/>
        <v>3.300000000000014E-2</v>
      </c>
      <c r="EU79" s="23">
        <f t="shared" si="60"/>
        <v>-9.6999999999999975E-2</v>
      </c>
      <c r="EV79" s="23">
        <f t="shared" si="61"/>
        <v>-0.10799999999999987</v>
      </c>
      <c r="EW79" s="23">
        <f t="shared" si="62"/>
        <v>-8.5999999999999854E-2</v>
      </c>
      <c r="EX79" s="23">
        <f t="shared" si="63"/>
        <v>-0.1369999999999999</v>
      </c>
      <c r="EY79" s="23">
        <f t="shared" si="64"/>
        <v>-5.8999999999999941E-2</v>
      </c>
      <c r="EZ79" s="23">
        <f t="shared" si="65"/>
        <v>-2.7999999999999803E-2</v>
      </c>
      <c r="FA79" s="23">
        <f t="shared" si="269"/>
        <v>-8.1999999999999851E-2</v>
      </c>
      <c r="FB79" s="23">
        <f t="shared" si="270"/>
        <v>-0.10099999999999998</v>
      </c>
      <c r="FC79" s="23">
        <f t="shared" si="271"/>
        <v>-0.18299999999999983</v>
      </c>
      <c r="FD79" s="23">
        <f t="shared" si="272"/>
        <v>-9.9999999999997868E-3</v>
      </c>
      <c r="FE79" s="23" t="str">
        <f t="shared" si="273"/>
        <v/>
      </c>
      <c r="FF79" s="23" t="str">
        <f t="shared" si="274"/>
        <v/>
      </c>
      <c r="FG79" s="23" t="str">
        <f t="shared" si="275"/>
        <v/>
      </c>
      <c r="FH79" s="23" t="str">
        <f t="shared" si="276"/>
        <v/>
      </c>
      <c r="FI79" s="23" t="str">
        <f t="shared" si="277"/>
        <v/>
      </c>
      <c r="FJ79" s="23" t="str">
        <f t="shared" si="278"/>
        <v/>
      </c>
      <c r="FK79" s="23" t="str">
        <f t="shared" si="279"/>
        <v/>
      </c>
      <c r="FL79" s="23" t="str">
        <f t="shared" si="280"/>
        <v/>
      </c>
      <c r="FM79" s="23" t="str">
        <f t="shared" si="281"/>
        <v/>
      </c>
      <c r="FN79" s="23">
        <f t="shared" si="282"/>
        <v>4.0000000000002256E-3</v>
      </c>
      <c r="FO79" s="23">
        <f t="shared" si="283"/>
        <v>-7.3999999999999844E-2</v>
      </c>
      <c r="FP79" s="23">
        <f t="shared" si="284"/>
        <v>-2.6999999999999913E-2</v>
      </c>
      <c r="FQ79" s="23">
        <f t="shared" si="82"/>
        <v>-0.66431699999999982</v>
      </c>
      <c r="FR79" s="23">
        <f t="shared" si="83"/>
        <v>-0.4749239999999999</v>
      </c>
      <c r="FS79" s="23">
        <f t="shared" si="84"/>
        <v>-8.639999999999981E-3</v>
      </c>
      <c r="FT79" s="23">
        <f t="shared" si="85"/>
        <v>-0.4878849999999999</v>
      </c>
      <c r="FU79" s="23">
        <f t="shared" si="86"/>
        <v>-0.43139999999999989</v>
      </c>
      <c r="FV79" s="23">
        <f t="shared" si="87"/>
        <v>-4.9069999999999947E-2</v>
      </c>
      <c r="FW79" s="23">
        <f t="shared" si="88"/>
        <v>-1.4999999999999902E-2</v>
      </c>
      <c r="FX79" s="23">
        <f t="shared" si="285"/>
        <v>-2.8999999999999915E-2</v>
      </c>
      <c r="FY79" s="23">
        <f t="shared" si="286"/>
        <v>-3.8999999999999924E-2</v>
      </c>
      <c r="FZ79" s="23">
        <f t="shared" si="287"/>
        <v>-3.0999999999999917E-2</v>
      </c>
      <c r="GA79" s="23">
        <f t="shared" si="288"/>
        <v>-1.9999999999999796E-2</v>
      </c>
      <c r="GB79" s="23">
        <f t="shared" si="289"/>
        <v>1.0000000000000231E-2</v>
      </c>
      <c r="GC79" s="23">
        <f t="shared" si="290"/>
        <v>4.0000000000000036E-2</v>
      </c>
      <c r="GD79" s="23">
        <f t="shared" si="291"/>
        <v>6.0000000000000053E-2</v>
      </c>
      <c r="GE79" s="23">
        <f t="shared" si="292"/>
        <v>5.500000000000016E-2</v>
      </c>
      <c r="GF79" s="23">
        <f t="shared" si="293"/>
        <v>-2.0999999999999908E-2</v>
      </c>
      <c r="GG79" s="23">
        <f t="shared" si="294"/>
        <v>8.8000000000000078E-2</v>
      </c>
      <c r="GH79" s="23">
        <f t="shared" si="295"/>
        <v>2.8000000000000025E-2</v>
      </c>
      <c r="GI79" s="23">
        <f t="shared" si="296"/>
        <v>6.5000000000000169E-2</v>
      </c>
      <c r="GJ79" s="23">
        <f t="shared" si="297"/>
        <v>8.1000000000000183E-2</v>
      </c>
      <c r="GK79" s="23">
        <f t="shared" si="298"/>
        <v>6.9000000000000172E-2</v>
      </c>
      <c r="GL79" s="23">
        <f t="shared" si="299"/>
        <v>-3.9999999999997815E-3</v>
      </c>
      <c r="GM79" s="23">
        <f t="shared" si="300"/>
        <v>-6.999999999999984E-2</v>
      </c>
      <c r="GN79" s="23">
        <f t="shared" si="301"/>
        <v>-3.1999999999999806E-2</v>
      </c>
      <c r="GO79" s="23">
        <f t="shared" si="302"/>
        <v>0.12100000000000022</v>
      </c>
      <c r="GP79" s="23">
        <f t="shared" si="303"/>
        <v>2.6000000000000023E-2</v>
      </c>
      <c r="GQ79" s="23">
        <f t="shared" si="304"/>
        <v>6.9000000000000172E-2</v>
      </c>
      <c r="GR79" s="23">
        <f t="shared" si="305"/>
        <v>5.7000000000000162E-2</v>
      </c>
      <c r="GS79" s="23">
        <f t="shared" si="306"/>
        <v>8.2000000000000073E-2</v>
      </c>
      <c r="GT79" s="23">
        <f t="shared" si="307"/>
        <v>4.5000000000001705E-3</v>
      </c>
      <c r="GU79" s="23">
        <f t="shared" si="308"/>
        <v>0.10200000000000009</v>
      </c>
      <c r="GV79" s="23">
        <f t="shared" si="309"/>
        <v>2.200000000000002E-2</v>
      </c>
      <c r="GW79" s="23">
        <f t="shared" si="310"/>
        <v>3.0000000000000027E-2</v>
      </c>
      <c r="GX79" s="23">
        <f t="shared" si="311"/>
        <v>9.2000000000000082E-2</v>
      </c>
      <c r="GY79" s="23">
        <f t="shared" si="312"/>
        <v>0.10900000000000021</v>
      </c>
      <c r="GZ79" s="23">
        <f t="shared" si="313"/>
        <v>0.12700000000000022</v>
      </c>
      <c r="HA79" s="23">
        <f t="shared" si="314"/>
        <v>0.15300000000000002</v>
      </c>
      <c r="HB79" s="23">
        <f t="shared" si="315"/>
        <v>5.500000000000016E-2</v>
      </c>
      <c r="HC79" s="23">
        <f t="shared" si="316"/>
        <v>5.4000000000000048E-2</v>
      </c>
      <c r="HD79" s="23">
        <f t="shared" si="317"/>
        <v>2.200000000000002E-2</v>
      </c>
      <c r="HE79" s="23">
        <f t="shared" si="318"/>
        <v>3.6000000000000032E-2</v>
      </c>
      <c r="HF79" s="23">
        <f t="shared" si="319"/>
        <v>-3.3999999999999808E-2</v>
      </c>
      <c r="HG79" s="23">
        <f t="shared" si="320"/>
        <v>1.4000000000000234E-2</v>
      </c>
      <c r="HH79" s="23">
        <f t="shared" si="125"/>
        <v>-0.61509999999999987</v>
      </c>
      <c r="HI79" s="23">
        <f t="shared" si="126"/>
        <v>-0.4137289999999999</v>
      </c>
      <c r="HJ79" s="23">
        <f t="shared" si="127"/>
        <v>4.9146000000000134E-2</v>
      </c>
      <c r="HK79" s="23">
        <f t="shared" si="128"/>
        <v>-0.41696699999999987</v>
      </c>
      <c r="HL79" s="23">
        <f t="shared" si="129"/>
        <v>-0.36464399999999986</v>
      </c>
      <c r="HM79" s="23">
        <f t="shared" si="130"/>
        <v>4.2640000000000455E-3</v>
      </c>
      <c r="HO79" s="23">
        <f t="shared" si="321"/>
        <v>0.20900000000000007</v>
      </c>
      <c r="HP79" s="23">
        <f t="shared" si="322"/>
        <v>7.1000000000000174E-2</v>
      </c>
      <c r="HQ79" s="23">
        <f t="shared" si="323"/>
        <v>0.51800000000000002</v>
      </c>
      <c r="HR79" s="23" t="str">
        <f t="shared" si="324"/>
        <v/>
      </c>
      <c r="HS79" s="23">
        <f t="shared" si="325"/>
        <v>4.4000000000000039E-2</v>
      </c>
      <c r="HT79" s="23" t="str">
        <f t="shared" si="326"/>
        <v/>
      </c>
      <c r="HU79" s="23" t="str">
        <f t="shared" si="327"/>
        <v/>
      </c>
      <c r="HV79" s="23" t="str">
        <f t="shared" si="328"/>
        <v/>
      </c>
      <c r="HW79" s="23" t="str">
        <f t="shared" si="329"/>
        <v/>
      </c>
      <c r="HX79" s="23" t="str">
        <f t="shared" si="330"/>
        <v/>
      </c>
      <c r="HY79" s="23">
        <f t="shared" si="331"/>
        <v>0.28400000000000003</v>
      </c>
      <c r="HZ79" s="23">
        <f t="shared" si="332"/>
        <v>0.29700000000000015</v>
      </c>
      <c r="IA79" s="23">
        <f t="shared" si="333"/>
        <v>0.2200000000000002</v>
      </c>
      <c r="IB79" s="23">
        <f t="shared" si="334"/>
        <v>7.8000000000000069E-2</v>
      </c>
      <c r="IC79" s="23">
        <f t="shared" si="335"/>
        <v>2.8000000000000025E-2</v>
      </c>
      <c r="ID79" s="23" t="str">
        <f t="shared" si="336"/>
        <v/>
      </c>
      <c r="IE79" s="23" t="str">
        <f t="shared" si="337"/>
        <v/>
      </c>
      <c r="IF79" s="23">
        <f t="shared" si="338"/>
        <v>5.1999999999999824E-2</v>
      </c>
      <c r="IG79" s="23">
        <f t="shared" si="339"/>
        <v>5.5999999999999828E-2</v>
      </c>
      <c r="IH79" s="23">
        <f t="shared" si="340"/>
        <v>7.3799999999999866E-2</v>
      </c>
      <c r="II79" s="23">
        <f t="shared" si="341"/>
        <v>8.1999999999999851E-2</v>
      </c>
      <c r="IJ79" s="23">
        <f t="shared" si="342"/>
        <v>0.1359999999999999</v>
      </c>
      <c r="IK79" s="23">
        <f t="shared" si="343"/>
        <v>2.5999999999999801E-2</v>
      </c>
      <c r="IL79" s="23">
        <f t="shared" si="344"/>
        <v>2.2204460492503131E-16</v>
      </c>
      <c r="IM79" s="23">
        <f t="shared" si="345"/>
        <v>5.9999999999997833E-3</v>
      </c>
      <c r="IN79" s="23">
        <f t="shared" si="346"/>
        <v>9.9999999999988987E-4</v>
      </c>
      <c r="IO79" s="23">
        <f t="shared" si="347"/>
        <v>6.5999999999999837E-2</v>
      </c>
      <c r="IP79" s="23">
        <f t="shared" si="348"/>
        <v>3.9000000000000146E-2</v>
      </c>
      <c r="IQ79" s="23">
        <f t="shared" si="349"/>
        <v>3.3999999999999808E-2</v>
      </c>
      <c r="IR79" s="23">
        <f t="shared" si="350"/>
        <v>9.9999999999988987E-4</v>
      </c>
      <c r="IS79" s="23">
        <f t="shared" si="351"/>
        <v>4.4000000000000039E-2</v>
      </c>
      <c r="IT79" s="23">
        <f t="shared" si="352"/>
        <v>3.300000000000014E-2</v>
      </c>
      <c r="IU79" s="23">
        <f t="shared" si="353"/>
        <v>9.6999999999999975E-2</v>
      </c>
      <c r="IV79" s="23">
        <f t="shared" si="354"/>
        <v>0.10799999999999987</v>
      </c>
      <c r="IW79" s="23">
        <f t="shared" si="355"/>
        <v>8.5999999999999854E-2</v>
      </c>
      <c r="IX79" s="23">
        <f t="shared" si="356"/>
        <v>0.1369999999999999</v>
      </c>
      <c r="IY79" s="23">
        <f t="shared" si="357"/>
        <v>5.8999999999999941E-2</v>
      </c>
      <c r="IZ79" s="23">
        <f t="shared" si="358"/>
        <v>2.7999999999999803E-2</v>
      </c>
      <c r="JA79" s="23">
        <f t="shared" si="359"/>
        <v>8.1999999999999851E-2</v>
      </c>
      <c r="JB79" s="23">
        <f t="shared" si="360"/>
        <v>0.10099999999999998</v>
      </c>
      <c r="JC79" s="23">
        <f t="shared" si="361"/>
        <v>0.18299999999999983</v>
      </c>
      <c r="JD79" s="23">
        <f t="shared" si="362"/>
        <v>9.9999999999997868E-3</v>
      </c>
      <c r="JE79" s="23" t="str">
        <f t="shared" si="363"/>
        <v/>
      </c>
      <c r="JF79" s="23" t="str">
        <f t="shared" si="364"/>
        <v/>
      </c>
      <c r="JG79" s="23" t="str">
        <f t="shared" si="365"/>
        <v/>
      </c>
      <c r="JH79" s="23" t="str">
        <f t="shared" si="366"/>
        <v/>
      </c>
      <c r="JI79" s="23" t="str">
        <f t="shared" si="367"/>
        <v/>
      </c>
      <c r="JJ79" s="23" t="str">
        <f t="shared" si="368"/>
        <v/>
      </c>
      <c r="JK79" s="23" t="str">
        <f t="shared" si="369"/>
        <v/>
      </c>
      <c r="JL79" s="23" t="str">
        <f t="shared" si="370"/>
        <v/>
      </c>
      <c r="JM79" s="23" t="str">
        <f t="shared" si="371"/>
        <v/>
      </c>
      <c r="JN79" s="23">
        <f t="shared" si="372"/>
        <v>4.0000000000002256E-3</v>
      </c>
      <c r="JO79" s="23">
        <f t="shared" si="373"/>
        <v>7.3999999999999844E-2</v>
      </c>
      <c r="JP79" s="23">
        <f t="shared" si="374"/>
        <v>2.6999999999999913E-2</v>
      </c>
      <c r="JQ79" s="23">
        <f t="shared" si="185"/>
        <v>0.66431699999999982</v>
      </c>
      <c r="JR79" s="23">
        <f t="shared" si="186"/>
        <v>0.4749239999999999</v>
      </c>
      <c r="JS79" s="23">
        <f t="shared" si="187"/>
        <v>8.639999999999981E-3</v>
      </c>
      <c r="JT79" s="23">
        <f t="shared" si="188"/>
        <v>0.4878849999999999</v>
      </c>
      <c r="JU79" s="23">
        <f t="shared" si="189"/>
        <v>0.43139999999999989</v>
      </c>
      <c r="JV79" s="23">
        <f t="shared" si="190"/>
        <v>4.9069999999999947E-2</v>
      </c>
      <c r="JW79" s="23">
        <f t="shared" si="375"/>
        <v>1.4999999999999902E-2</v>
      </c>
      <c r="JX79" s="23">
        <f t="shared" si="376"/>
        <v>2.8999999999999915E-2</v>
      </c>
      <c r="JY79" s="23">
        <f t="shared" si="377"/>
        <v>3.8999999999999924E-2</v>
      </c>
      <c r="JZ79" s="23">
        <f t="shared" si="378"/>
        <v>3.0999999999999917E-2</v>
      </c>
      <c r="KA79" s="23">
        <f t="shared" si="379"/>
        <v>1.9999999999999796E-2</v>
      </c>
      <c r="KB79" s="23">
        <f t="shared" si="380"/>
        <v>1.0000000000000231E-2</v>
      </c>
      <c r="KC79" s="23">
        <f t="shared" si="381"/>
        <v>4.0000000000000036E-2</v>
      </c>
      <c r="KD79" s="23">
        <f t="shared" si="382"/>
        <v>6.0000000000000053E-2</v>
      </c>
      <c r="KE79" s="23">
        <f t="shared" si="383"/>
        <v>5.500000000000016E-2</v>
      </c>
      <c r="KF79" s="23">
        <f t="shared" si="384"/>
        <v>2.0999999999999908E-2</v>
      </c>
      <c r="KG79" s="23">
        <f t="shared" si="385"/>
        <v>8.8000000000000078E-2</v>
      </c>
      <c r="KH79" s="23">
        <f t="shared" si="386"/>
        <v>2.8000000000000025E-2</v>
      </c>
      <c r="KI79" s="23">
        <f t="shared" si="387"/>
        <v>6.5000000000000169E-2</v>
      </c>
      <c r="KJ79" s="23">
        <f t="shared" si="388"/>
        <v>8.1000000000000183E-2</v>
      </c>
      <c r="KK79" s="23">
        <f t="shared" si="389"/>
        <v>6.9000000000000172E-2</v>
      </c>
      <c r="KL79" s="23">
        <f t="shared" si="390"/>
        <v>3.9999999999997815E-3</v>
      </c>
      <c r="KM79" s="23">
        <f t="shared" si="391"/>
        <v>6.999999999999984E-2</v>
      </c>
      <c r="KN79" s="23">
        <f t="shared" si="392"/>
        <v>3.1999999999999806E-2</v>
      </c>
      <c r="KO79" s="23">
        <f t="shared" si="393"/>
        <v>0.12100000000000022</v>
      </c>
      <c r="KP79" s="23">
        <f t="shared" si="394"/>
        <v>2.6000000000000023E-2</v>
      </c>
      <c r="KQ79" s="23">
        <f t="shared" si="211"/>
        <v>6.9000000000000172E-2</v>
      </c>
      <c r="KR79" s="23">
        <f t="shared" si="212"/>
        <v>5.7000000000000162E-2</v>
      </c>
      <c r="KS79" s="23">
        <f t="shared" si="213"/>
        <v>8.2000000000000073E-2</v>
      </c>
      <c r="KT79" s="23">
        <f t="shared" si="214"/>
        <v>4.5000000000001705E-3</v>
      </c>
      <c r="KU79" s="23">
        <f t="shared" si="215"/>
        <v>0.10200000000000009</v>
      </c>
      <c r="KV79" s="23">
        <f t="shared" si="216"/>
        <v>2.200000000000002E-2</v>
      </c>
      <c r="KW79" s="23">
        <f t="shared" si="395"/>
        <v>3.0000000000000027E-2</v>
      </c>
      <c r="KX79" s="23">
        <f t="shared" si="218"/>
        <v>9.2000000000000082E-2</v>
      </c>
      <c r="KY79" s="23">
        <f t="shared" si="219"/>
        <v>0.10900000000000021</v>
      </c>
      <c r="KZ79" s="23">
        <f t="shared" si="220"/>
        <v>0.12700000000000022</v>
      </c>
      <c r="LA79" s="23">
        <f t="shared" si="221"/>
        <v>0.15300000000000002</v>
      </c>
      <c r="LB79" s="23">
        <f t="shared" si="222"/>
        <v>5.500000000000016E-2</v>
      </c>
      <c r="LC79" s="23">
        <f t="shared" si="223"/>
        <v>5.4000000000000048E-2</v>
      </c>
      <c r="LD79" s="23">
        <f t="shared" si="396"/>
        <v>2.200000000000002E-2</v>
      </c>
      <c r="LE79" s="23">
        <f t="shared" si="225"/>
        <v>3.6000000000000032E-2</v>
      </c>
      <c r="LF79" s="23">
        <f t="shared" si="397"/>
        <v>3.3999999999999808E-2</v>
      </c>
      <c r="LG79" s="23">
        <f t="shared" si="227"/>
        <v>1.4000000000000234E-2</v>
      </c>
      <c r="LH79" s="23">
        <f t="shared" si="228"/>
        <v>0.61509999999999987</v>
      </c>
      <c r="LI79" s="23">
        <f t="shared" si="229"/>
        <v>0.4137289999999999</v>
      </c>
      <c r="LJ79" s="23">
        <f t="shared" si="230"/>
        <v>4.9146000000000134E-2</v>
      </c>
      <c r="LK79" s="23">
        <f t="shared" si="231"/>
        <v>0.41696699999999987</v>
      </c>
      <c r="LL79" s="23">
        <f t="shared" si="232"/>
        <v>0.36464399999999986</v>
      </c>
      <c r="LM79" s="23">
        <f t="shared" si="232"/>
        <v>4.2640000000000455E-3</v>
      </c>
    </row>
    <row r="80" spans="1:325">
      <c r="A80" s="1">
        <f t="shared" si="449"/>
        <v>78</v>
      </c>
      <c r="B80" s="2"/>
      <c r="C80" s="4">
        <v>13</v>
      </c>
      <c r="D80" s="4">
        <f t="shared" si="445"/>
        <v>1016</v>
      </c>
      <c r="E80" s="4" t="s">
        <v>334</v>
      </c>
      <c r="F80" s="4">
        <v>3</v>
      </c>
      <c r="G80" s="4" t="s">
        <v>13</v>
      </c>
      <c r="H80" s="4" t="s">
        <v>19</v>
      </c>
      <c r="I80" s="4"/>
      <c r="J80" s="5">
        <v>96.4</v>
      </c>
      <c r="K80" s="72"/>
      <c r="L80" s="103">
        <v>2.1539999999999999</v>
      </c>
      <c r="M80" s="7" t="s">
        <v>282</v>
      </c>
      <c r="N80" s="3" t="s">
        <v>227</v>
      </c>
      <c r="O80" s="6">
        <v>2.3820000000000001</v>
      </c>
      <c r="P80" s="6">
        <v>2.2360000000000002</v>
      </c>
      <c r="Q80" s="6">
        <v>2.6349999999999998</v>
      </c>
      <c r="R80" s="58"/>
      <c r="S80" s="6">
        <v>2.1949999999999998</v>
      </c>
      <c r="T80" s="58"/>
      <c r="U80" s="58"/>
      <c r="V80" s="58"/>
      <c r="W80" s="58"/>
      <c r="X80" s="58"/>
      <c r="Y80" s="6">
        <v>2.399</v>
      </c>
      <c r="Z80" s="6">
        <v>2.4020000000000001</v>
      </c>
      <c r="AA80" s="6">
        <v>2.347</v>
      </c>
      <c r="AB80" s="6">
        <v>2.21</v>
      </c>
      <c r="AC80" s="6">
        <v>2.198</v>
      </c>
      <c r="AD80" s="58"/>
      <c r="AE80" s="58"/>
      <c r="AF80" s="107">
        <v>1.996</v>
      </c>
      <c r="AG80" s="107">
        <v>2.0350000000000001</v>
      </c>
      <c r="AH80" s="107">
        <v>2.0099999999999998</v>
      </c>
      <c r="AI80" s="107">
        <v>1.976</v>
      </c>
      <c r="AJ80" s="107">
        <v>1.722</v>
      </c>
      <c r="AK80" s="107">
        <v>2.012</v>
      </c>
      <c r="AL80" s="107">
        <v>2.0259999999999998</v>
      </c>
      <c r="AM80" s="107">
        <v>2.1059999999999999</v>
      </c>
      <c r="AN80" s="107">
        <v>2.1480000000000001</v>
      </c>
      <c r="AO80" s="107">
        <v>2.0699999999999998</v>
      </c>
      <c r="AP80" s="107">
        <v>2.1829999999999998</v>
      </c>
      <c r="AQ80" s="107">
        <v>2.1640000000000001</v>
      </c>
      <c r="AR80" s="107">
        <v>2.1840000000000002</v>
      </c>
      <c r="AS80" s="107">
        <v>2.1840000000000002</v>
      </c>
      <c r="AT80" s="107">
        <v>2.1779999999999999</v>
      </c>
      <c r="AU80" s="107">
        <v>1.9630000000000001</v>
      </c>
      <c r="AV80" s="107">
        <v>1.996</v>
      </c>
      <c r="AW80" s="107">
        <v>1.988</v>
      </c>
      <c r="AX80" s="107">
        <v>1.77</v>
      </c>
      <c r="AY80" s="107">
        <v>2.0299999999999998</v>
      </c>
      <c r="AZ80" s="107">
        <v>2.08</v>
      </c>
      <c r="BA80" s="107">
        <v>1.9910000000000001</v>
      </c>
      <c r="BB80" s="107">
        <v>1.976</v>
      </c>
      <c r="BC80" s="107">
        <v>1.829</v>
      </c>
      <c r="BD80" s="107">
        <v>2.0710000000000002</v>
      </c>
      <c r="BE80" s="111"/>
      <c r="BF80" s="111"/>
      <c r="BG80" s="111"/>
      <c r="BH80" s="111"/>
      <c r="BI80" s="111"/>
      <c r="BJ80" s="111"/>
      <c r="BK80" s="111"/>
      <c r="BL80" s="111"/>
      <c r="BM80" s="111"/>
      <c r="BN80" s="107">
        <v>2.1920000000000002</v>
      </c>
      <c r="BO80" s="107">
        <v>2.028</v>
      </c>
      <c r="BP80" s="107">
        <v>2.1269999999999998</v>
      </c>
      <c r="BQ80" s="91">
        <v>1.438572</v>
      </c>
      <c r="BR80" s="91">
        <v>1.6481110000000001</v>
      </c>
      <c r="BS80" s="91">
        <v>2.9812820000000002</v>
      </c>
      <c r="BT80" s="91">
        <v>1.591809</v>
      </c>
      <c r="BU80" s="91">
        <v>1.678572</v>
      </c>
      <c r="BV80" s="91">
        <v>2.9577230000000001</v>
      </c>
      <c r="BW80" s="109">
        <v>2.1150000000000002</v>
      </c>
      <c r="BX80" s="109">
        <v>2.1339999999999999</v>
      </c>
      <c r="BY80" s="109">
        <v>2.121</v>
      </c>
      <c r="BZ80" s="109">
        <v>2.1259999999999999</v>
      </c>
      <c r="CA80" s="109">
        <v>2.0960000000000001</v>
      </c>
      <c r="CB80" s="109">
        <v>2.1419999999999999</v>
      </c>
      <c r="CC80" s="109">
        <v>2.161</v>
      </c>
      <c r="CD80" s="109">
        <v>2.2669999999999999</v>
      </c>
      <c r="CE80" s="109">
        <v>2.2810000000000001</v>
      </c>
      <c r="CF80" s="109">
        <v>2.1970000000000001</v>
      </c>
      <c r="CG80" s="109">
        <v>2.2879999999999998</v>
      </c>
      <c r="CH80" s="109">
        <v>2.278</v>
      </c>
      <c r="CI80" s="109">
        <v>2.3050000000000002</v>
      </c>
      <c r="CJ80" s="109">
        <v>2.3029999999999999</v>
      </c>
      <c r="CK80" s="109">
        <v>2.2949999999999999</v>
      </c>
      <c r="CL80" s="109">
        <v>2.1739999999999999</v>
      </c>
      <c r="CM80" s="109">
        <v>2.1019999999999999</v>
      </c>
      <c r="CN80" s="109">
        <v>2.137</v>
      </c>
      <c r="CO80" s="109">
        <v>2.2480000000000002</v>
      </c>
      <c r="CP80" s="109">
        <v>2.2240000000000002</v>
      </c>
      <c r="CQ80" s="109">
        <v>2.2629999999999999</v>
      </c>
      <c r="CR80" s="109">
        <v>2.2559999999999998</v>
      </c>
      <c r="CS80" s="109">
        <v>2.2869999999999999</v>
      </c>
      <c r="CT80" s="109">
        <v>2.206</v>
      </c>
      <c r="CU80" s="109">
        <v>2.2650000000000001</v>
      </c>
      <c r="CV80" s="109">
        <v>2.1920000000000002</v>
      </c>
      <c r="CW80" s="109">
        <v>2.1989999999999998</v>
      </c>
      <c r="CX80" s="109">
        <v>2.2669999999999999</v>
      </c>
      <c r="CY80" s="109">
        <v>2.8239999999999998</v>
      </c>
      <c r="CZ80" s="109">
        <v>2.298</v>
      </c>
      <c r="DA80" s="109">
        <v>2.3250000000000002</v>
      </c>
      <c r="DB80" s="109">
        <v>2.2719999999999998</v>
      </c>
      <c r="DC80" s="109">
        <v>2.2029999999999998</v>
      </c>
      <c r="DD80" s="109">
        <v>2.1819999999999999</v>
      </c>
      <c r="DE80" s="109">
        <v>2.282</v>
      </c>
      <c r="DF80" s="109">
        <v>2.149</v>
      </c>
      <c r="DG80" s="109">
        <v>2.2320000000000002</v>
      </c>
      <c r="DH80" s="119">
        <v>1.5503130000000001</v>
      </c>
      <c r="DI80" s="119">
        <v>1.7779799999999999</v>
      </c>
      <c r="DJ80" s="119">
        <v>3.0635919999999999</v>
      </c>
      <c r="DK80" s="119">
        <v>1.751925</v>
      </c>
      <c r="DL80" s="119">
        <v>1.821895</v>
      </c>
      <c r="DM80" s="119">
        <v>3.0347300000000001</v>
      </c>
      <c r="DO80" s="23">
        <f t="shared" si="239"/>
        <v>0.2280000000000002</v>
      </c>
      <c r="DP80" s="23">
        <f t="shared" si="240"/>
        <v>8.2000000000000295E-2</v>
      </c>
      <c r="DQ80" s="23">
        <f t="shared" si="241"/>
        <v>0.48099999999999987</v>
      </c>
      <c r="DR80" s="23" t="str">
        <f t="shared" si="242"/>
        <v/>
      </c>
      <c r="DS80" s="23">
        <f t="shared" si="243"/>
        <v>4.0999999999999925E-2</v>
      </c>
      <c r="DT80" s="23" t="str">
        <f t="shared" si="244"/>
        <v/>
      </c>
      <c r="DU80" s="23" t="str">
        <f t="shared" si="245"/>
        <v/>
      </c>
      <c r="DV80" s="23" t="str">
        <f t="shared" si="246"/>
        <v/>
      </c>
      <c r="DW80" s="23" t="str">
        <f t="shared" si="247"/>
        <v/>
      </c>
      <c r="DX80" s="23" t="str">
        <f t="shared" si="248"/>
        <v/>
      </c>
      <c r="DY80" s="23">
        <f t="shared" si="249"/>
        <v>0.24500000000000011</v>
      </c>
      <c r="DZ80" s="23">
        <f t="shared" si="250"/>
        <v>0.24800000000000022</v>
      </c>
      <c r="EA80" s="23">
        <f t="shared" si="251"/>
        <v>0.19300000000000006</v>
      </c>
      <c r="EB80" s="23">
        <f t="shared" si="252"/>
        <v>5.600000000000005E-2</v>
      </c>
      <c r="EC80" s="23">
        <f t="shared" si="253"/>
        <v>4.4000000000000039E-2</v>
      </c>
      <c r="ED80" s="23" t="str">
        <f t="shared" si="254"/>
        <v/>
      </c>
      <c r="EE80" s="23" t="str">
        <f t="shared" si="255"/>
        <v/>
      </c>
      <c r="EF80" s="23">
        <f t="shared" si="256"/>
        <v>-0.15799999999999992</v>
      </c>
      <c r="EG80" s="23">
        <f t="shared" si="257"/>
        <v>-0.11899999999999977</v>
      </c>
      <c r="EH80" s="23">
        <f t="shared" si="258"/>
        <v>-0.14400000000000013</v>
      </c>
      <c r="EI80" s="23">
        <f t="shared" si="259"/>
        <v>-0.17799999999999994</v>
      </c>
      <c r="EJ80" s="23">
        <f t="shared" si="260"/>
        <v>-0.43199999999999994</v>
      </c>
      <c r="EK80" s="23">
        <f t="shared" si="261"/>
        <v>-0.1419999999999999</v>
      </c>
      <c r="EL80" s="23">
        <f t="shared" si="262"/>
        <v>-0.12800000000000011</v>
      </c>
      <c r="EM80" s="23">
        <f t="shared" si="263"/>
        <v>-4.8000000000000043E-2</v>
      </c>
      <c r="EN80" s="23">
        <f t="shared" si="264"/>
        <v>-5.9999999999997833E-3</v>
      </c>
      <c r="EO80" s="23">
        <f t="shared" si="265"/>
        <v>-8.4000000000000075E-2</v>
      </c>
      <c r="EP80" s="23">
        <f t="shared" si="266"/>
        <v>2.8999999999999915E-2</v>
      </c>
      <c r="EQ80" s="23">
        <f t="shared" si="267"/>
        <v>1.0000000000000231E-2</v>
      </c>
      <c r="ER80" s="23">
        <f t="shared" si="268"/>
        <v>3.0000000000000249E-2</v>
      </c>
      <c r="ES80" s="23">
        <f t="shared" si="58"/>
        <v>3.0000000000000249E-2</v>
      </c>
      <c r="ET80" s="23">
        <f t="shared" si="59"/>
        <v>2.4000000000000021E-2</v>
      </c>
      <c r="EU80" s="23">
        <f t="shared" si="60"/>
        <v>-0.19099999999999984</v>
      </c>
      <c r="EV80" s="23">
        <f t="shared" si="61"/>
        <v>-0.15799999999999992</v>
      </c>
      <c r="EW80" s="23">
        <f t="shared" si="62"/>
        <v>-0.16599999999999993</v>
      </c>
      <c r="EX80" s="23">
        <f t="shared" si="63"/>
        <v>-0.3839999999999999</v>
      </c>
      <c r="EY80" s="23">
        <f t="shared" si="64"/>
        <v>-0.12400000000000011</v>
      </c>
      <c r="EZ80" s="23">
        <f t="shared" si="65"/>
        <v>-7.3999999999999844E-2</v>
      </c>
      <c r="FA80" s="23">
        <f t="shared" si="269"/>
        <v>-0.16299999999999981</v>
      </c>
      <c r="FB80" s="23">
        <f t="shared" si="270"/>
        <v>-0.17799999999999994</v>
      </c>
      <c r="FC80" s="23">
        <f t="shared" si="271"/>
        <v>-0.32499999999999996</v>
      </c>
      <c r="FD80" s="23">
        <f t="shared" si="272"/>
        <v>-8.2999999999999741E-2</v>
      </c>
      <c r="FE80" s="23" t="str">
        <f t="shared" si="273"/>
        <v/>
      </c>
      <c r="FF80" s="23" t="str">
        <f t="shared" si="274"/>
        <v/>
      </c>
      <c r="FG80" s="23" t="str">
        <f t="shared" si="275"/>
        <v/>
      </c>
      <c r="FH80" s="23" t="str">
        <f t="shared" si="276"/>
        <v/>
      </c>
      <c r="FI80" s="23" t="str">
        <f t="shared" si="277"/>
        <v/>
      </c>
      <c r="FJ80" s="23" t="str">
        <f t="shared" si="278"/>
        <v/>
      </c>
      <c r="FK80" s="23" t="str">
        <f t="shared" si="279"/>
        <v/>
      </c>
      <c r="FL80" s="23" t="str">
        <f t="shared" si="280"/>
        <v/>
      </c>
      <c r="FM80" s="23" t="str">
        <f t="shared" si="281"/>
        <v/>
      </c>
      <c r="FN80" s="23">
        <f t="shared" si="282"/>
        <v>3.8000000000000256E-2</v>
      </c>
      <c r="FO80" s="23">
        <f t="shared" si="283"/>
        <v>-0.12599999999999989</v>
      </c>
      <c r="FP80" s="23">
        <f t="shared" si="284"/>
        <v>-2.7000000000000135E-2</v>
      </c>
      <c r="FQ80" s="23">
        <f t="shared" si="82"/>
        <v>-0.71542799999999995</v>
      </c>
      <c r="FR80" s="23">
        <f t="shared" si="83"/>
        <v>-0.50588899999999981</v>
      </c>
      <c r="FS80" s="23">
        <f t="shared" si="84"/>
        <v>0.82728200000000029</v>
      </c>
      <c r="FT80" s="23">
        <f t="shared" si="85"/>
        <v>-0.56219099999999989</v>
      </c>
      <c r="FU80" s="23">
        <f t="shared" si="86"/>
        <v>-0.47542799999999996</v>
      </c>
      <c r="FV80" s="23">
        <f t="shared" si="87"/>
        <v>0.80372300000000019</v>
      </c>
      <c r="FW80" s="23">
        <f t="shared" si="88"/>
        <v>-3.8999999999999702E-2</v>
      </c>
      <c r="FX80" s="23">
        <f t="shared" si="285"/>
        <v>-2.0000000000000018E-2</v>
      </c>
      <c r="FY80" s="23">
        <f t="shared" si="286"/>
        <v>-3.2999999999999918E-2</v>
      </c>
      <c r="FZ80" s="23">
        <f t="shared" si="287"/>
        <v>-2.8000000000000025E-2</v>
      </c>
      <c r="GA80" s="23">
        <f t="shared" si="288"/>
        <v>-5.7999999999999829E-2</v>
      </c>
      <c r="GB80" s="23">
        <f t="shared" si="289"/>
        <v>-1.2000000000000011E-2</v>
      </c>
      <c r="GC80" s="23">
        <f t="shared" si="290"/>
        <v>7.0000000000001172E-3</v>
      </c>
      <c r="GD80" s="23">
        <f t="shared" si="291"/>
        <v>0.11299999999999999</v>
      </c>
      <c r="GE80" s="23">
        <f t="shared" si="292"/>
        <v>0.12700000000000022</v>
      </c>
      <c r="GF80" s="23">
        <f t="shared" si="293"/>
        <v>4.3000000000000149E-2</v>
      </c>
      <c r="GG80" s="23">
        <f t="shared" si="294"/>
        <v>0.1339999999999999</v>
      </c>
      <c r="GH80" s="23">
        <f t="shared" si="295"/>
        <v>0.12400000000000011</v>
      </c>
      <c r="GI80" s="23">
        <f t="shared" si="296"/>
        <v>0.15100000000000025</v>
      </c>
      <c r="GJ80" s="23">
        <f t="shared" si="297"/>
        <v>0.14900000000000002</v>
      </c>
      <c r="GK80" s="23">
        <f t="shared" si="298"/>
        <v>0.14100000000000001</v>
      </c>
      <c r="GL80" s="23">
        <f t="shared" si="299"/>
        <v>2.0000000000000018E-2</v>
      </c>
      <c r="GM80" s="23">
        <f t="shared" si="300"/>
        <v>-5.2000000000000046E-2</v>
      </c>
      <c r="GN80" s="23">
        <f t="shared" si="301"/>
        <v>-1.6999999999999904E-2</v>
      </c>
      <c r="GO80" s="23">
        <f t="shared" si="302"/>
        <v>9.4000000000000306E-2</v>
      </c>
      <c r="GP80" s="23">
        <f t="shared" si="303"/>
        <v>7.0000000000000284E-2</v>
      </c>
      <c r="GQ80" s="23">
        <f t="shared" si="304"/>
        <v>0.10899999999999999</v>
      </c>
      <c r="GR80" s="23">
        <f t="shared" si="305"/>
        <v>0.10199999999999987</v>
      </c>
      <c r="GS80" s="23">
        <f t="shared" si="306"/>
        <v>0.13300000000000001</v>
      </c>
      <c r="GT80" s="23">
        <f t="shared" si="307"/>
        <v>5.2000000000000046E-2</v>
      </c>
      <c r="GU80" s="23">
        <f t="shared" si="308"/>
        <v>0.11100000000000021</v>
      </c>
      <c r="GV80" s="23">
        <f t="shared" si="309"/>
        <v>3.8000000000000256E-2</v>
      </c>
      <c r="GW80" s="23">
        <f t="shared" si="310"/>
        <v>4.4999999999999929E-2</v>
      </c>
      <c r="GX80" s="23">
        <f t="shared" si="311"/>
        <v>0.11299999999999999</v>
      </c>
      <c r="GY80" s="23">
        <f t="shared" si="312"/>
        <v>0.66999999999999993</v>
      </c>
      <c r="GZ80" s="23">
        <f t="shared" si="313"/>
        <v>0.14400000000000013</v>
      </c>
      <c r="HA80" s="23">
        <f t="shared" si="314"/>
        <v>0.17100000000000026</v>
      </c>
      <c r="HB80" s="23">
        <f t="shared" si="315"/>
        <v>0.11799999999999988</v>
      </c>
      <c r="HC80" s="23">
        <f t="shared" si="316"/>
        <v>4.8999999999999932E-2</v>
      </c>
      <c r="HD80" s="23">
        <f t="shared" si="317"/>
        <v>2.8000000000000025E-2</v>
      </c>
      <c r="HE80" s="23">
        <f t="shared" si="318"/>
        <v>0.12800000000000011</v>
      </c>
      <c r="HF80" s="23">
        <f t="shared" si="319"/>
        <v>-4.9999999999998934E-3</v>
      </c>
      <c r="HG80" s="23">
        <f t="shared" si="320"/>
        <v>7.8000000000000291E-2</v>
      </c>
      <c r="HH80" s="23">
        <f t="shared" si="125"/>
        <v>-0.60368699999999986</v>
      </c>
      <c r="HI80" s="23">
        <f t="shared" si="126"/>
        <v>-0.37602000000000002</v>
      </c>
      <c r="HJ80" s="23">
        <f t="shared" si="127"/>
        <v>0.90959199999999996</v>
      </c>
      <c r="HK80" s="23">
        <f t="shared" si="128"/>
        <v>-0.40207499999999996</v>
      </c>
      <c r="HL80" s="23">
        <f t="shared" si="129"/>
        <v>-0.33210499999999987</v>
      </c>
      <c r="HM80" s="23">
        <f t="shared" si="130"/>
        <v>0.88073000000000023</v>
      </c>
      <c r="HO80" s="23">
        <f t="shared" si="321"/>
        <v>0.2280000000000002</v>
      </c>
      <c r="HP80" s="23">
        <f t="shared" si="322"/>
        <v>8.2000000000000295E-2</v>
      </c>
      <c r="HQ80" s="23">
        <f t="shared" si="323"/>
        <v>0.48099999999999987</v>
      </c>
      <c r="HR80" s="23" t="str">
        <f t="shared" si="324"/>
        <v/>
      </c>
      <c r="HS80" s="23">
        <f t="shared" si="325"/>
        <v>4.0999999999999925E-2</v>
      </c>
      <c r="HT80" s="23" t="str">
        <f t="shared" si="326"/>
        <v/>
      </c>
      <c r="HU80" s="23" t="str">
        <f t="shared" si="327"/>
        <v/>
      </c>
      <c r="HV80" s="23" t="str">
        <f t="shared" si="328"/>
        <v/>
      </c>
      <c r="HW80" s="23" t="str">
        <f t="shared" si="329"/>
        <v/>
      </c>
      <c r="HX80" s="23" t="str">
        <f t="shared" si="330"/>
        <v/>
      </c>
      <c r="HY80" s="23">
        <f t="shared" si="331"/>
        <v>0.24500000000000011</v>
      </c>
      <c r="HZ80" s="23">
        <f t="shared" si="332"/>
        <v>0.24800000000000022</v>
      </c>
      <c r="IA80" s="23">
        <f t="shared" si="333"/>
        <v>0.19300000000000006</v>
      </c>
      <c r="IB80" s="23">
        <f t="shared" si="334"/>
        <v>5.600000000000005E-2</v>
      </c>
      <c r="IC80" s="23">
        <f t="shared" si="335"/>
        <v>4.4000000000000039E-2</v>
      </c>
      <c r="ID80" s="23" t="str">
        <f t="shared" si="336"/>
        <v/>
      </c>
      <c r="IE80" s="23" t="str">
        <f t="shared" si="337"/>
        <v/>
      </c>
      <c r="IF80" s="23">
        <f t="shared" si="338"/>
        <v>0.15799999999999992</v>
      </c>
      <c r="IG80" s="23">
        <f t="shared" si="339"/>
        <v>0.11899999999999977</v>
      </c>
      <c r="IH80" s="23">
        <f t="shared" si="340"/>
        <v>0.14400000000000013</v>
      </c>
      <c r="II80" s="23">
        <f t="shared" si="341"/>
        <v>0.17799999999999994</v>
      </c>
      <c r="IJ80" s="23">
        <f t="shared" si="342"/>
        <v>0.43199999999999994</v>
      </c>
      <c r="IK80" s="23">
        <f t="shared" si="343"/>
        <v>0.1419999999999999</v>
      </c>
      <c r="IL80" s="23">
        <f t="shared" si="344"/>
        <v>0.12800000000000011</v>
      </c>
      <c r="IM80" s="23">
        <f t="shared" si="345"/>
        <v>4.8000000000000043E-2</v>
      </c>
      <c r="IN80" s="23">
        <f t="shared" si="346"/>
        <v>5.9999999999997833E-3</v>
      </c>
      <c r="IO80" s="23">
        <f t="shared" si="347"/>
        <v>8.4000000000000075E-2</v>
      </c>
      <c r="IP80" s="23">
        <f t="shared" si="348"/>
        <v>2.8999999999999915E-2</v>
      </c>
      <c r="IQ80" s="23">
        <f t="shared" si="349"/>
        <v>1.0000000000000231E-2</v>
      </c>
      <c r="IR80" s="23">
        <f t="shared" si="350"/>
        <v>3.0000000000000249E-2</v>
      </c>
      <c r="IS80" s="23">
        <f t="shared" si="351"/>
        <v>3.0000000000000249E-2</v>
      </c>
      <c r="IT80" s="23">
        <f t="shared" si="352"/>
        <v>2.4000000000000021E-2</v>
      </c>
      <c r="IU80" s="23">
        <f t="shared" si="353"/>
        <v>0.19099999999999984</v>
      </c>
      <c r="IV80" s="23">
        <f t="shared" si="354"/>
        <v>0.15799999999999992</v>
      </c>
      <c r="IW80" s="23">
        <f t="shared" si="355"/>
        <v>0.16599999999999993</v>
      </c>
      <c r="IX80" s="23">
        <f t="shared" si="356"/>
        <v>0.3839999999999999</v>
      </c>
      <c r="IY80" s="23">
        <f t="shared" si="357"/>
        <v>0.12400000000000011</v>
      </c>
      <c r="IZ80" s="23">
        <f t="shared" si="358"/>
        <v>7.3999999999999844E-2</v>
      </c>
      <c r="JA80" s="23">
        <f t="shared" si="359"/>
        <v>0.16299999999999981</v>
      </c>
      <c r="JB80" s="23">
        <f t="shared" si="360"/>
        <v>0.17799999999999994</v>
      </c>
      <c r="JC80" s="23">
        <f t="shared" si="361"/>
        <v>0.32499999999999996</v>
      </c>
      <c r="JD80" s="23">
        <f t="shared" si="362"/>
        <v>8.2999999999999741E-2</v>
      </c>
      <c r="JE80" s="23" t="str">
        <f t="shared" si="363"/>
        <v/>
      </c>
      <c r="JF80" s="23" t="str">
        <f t="shared" si="364"/>
        <v/>
      </c>
      <c r="JG80" s="23" t="str">
        <f t="shared" si="365"/>
        <v/>
      </c>
      <c r="JH80" s="23" t="str">
        <f t="shared" si="366"/>
        <v/>
      </c>
      <c r="JI80" s="23" t="str">
        <f t="shared" si="367"/>
        <v/>
      </c>
      <c r="JJ80" s="23" t="str">
        <f t="shared" si="368"/>
        <v/>
      </c>
      <c r="JK80" s="23" t="str">
        <f t="shared" si="369"/>
        <v/>
      </c>
      <c r="JL80" s="23" t="str">
        <f t="shared" si="370"/>
        <v/>
      </c>
      <c r="JM80" s="23" t="str">
        <f t="shared" si="371"/>
        <v/>
      </c>
      <c r="JN80" s="23">
        <f t="shared" si="372"/>
        <v>3.8000000000000256E-2</v>
      </c>
      <c r="JO80" s="23">
        <f t="shared" si="373"/>
        <v>0.12599999999999989</v>
      </c>
      <c r="JP80" s="23">
        <f t="shared" si="374"/>
        <v>2.7000000000000135E-2</v>
      </c>
      <c r="JQ80" s="23">
        <f t="shared" si="185"/>
        <v>0.71542799999999995</v>
      </c>
      <c r="JR80" s="23">
        <f t="shared" si="186"/>
        <v>0.50588899999999981</v>
      </c>
      <c r="JS80" s="23">
        <f t="shared" si="187"/>
        <v>0.82728200000000029</v>
      </c>
      <c r="JT80" s="23">
        <f t="shared" si="188"/>
        <v>0.56219099999999989</v>
      </c>
      <c r="JU80" s="23">
        <f t="shared" si="189"/>
        <v>0.47542799999999996</v>
      </c>
      <c r="JV80" s="23">
        <f t="shared" si="190"/>
        <v>0.80372300000000019</v>
      </c>
      <c r="JW80" s="23">
        <f t="shared" si="375"/>
        <v>3.8999999999999702E-2</v>
      </c>
      <c r="JX80" s="23">
        <f t="shared" si="376"/>
        <v>2.0000000000000018E-2</v>
      </c>
      <c r="JY80" s="23">
        <f t="shared" si="377"/>
        <v>3.2999999999999918E-2</v>
      </c>
      <c r="JZ80" s="23">
        <f t="shared" si="378"/>
        <v>2.8000000000000025E-2</v>
      </c>
      <c r="KA80" s="23">
        <f t="shared" si="379"/>
        <v>5.7999999999999829E-2</v>
      </c>
      <c r="KB80" s="23">
        <f t="shared" si="380"/>
        <v>1.2000000000000011E-2</v>
      </c>
      <c r="KC80" s="23">
        <f t="shared" si="381"/>
        <v>7.0000000000001172E-3</v>
      </c>
      <c r="KD80" s="23">
        <f t="shared" si="382"/>
        <v>0.11299999999999999</v>
      </c>
      <c r="KE80" s="23">
        <f t="shared" si="383"/>
        <v>0.12700000000000022</v>
      </c>
      <c r="KF80" s="23">
        <f t="shared" si="384"/>
        <v>4.3000000000000149E-2</v>
      </c>
      <c r="KG80" s="23">
        <f t="shared" si="385"/>
        <v>0.1339999999999999</v>
      </c>
      <c r="KH80" s="23">
        <f t="shared" si="386"/>
        <v>0.12400000000000011</v>
      </c>
      <c r="KI80" s="23">
        <f t="shared" si="387"/>
        <v>0.15100000000000025</v>
      </c>
      <c r="KJ80" s="23">
        <f t="shared" si="388"/>
        <v>0.14900000000000002</v>
      </c>
      <c r="KK80" s="23">
        <f t="shared" si="389"/>
        <v>0.14100000000000001</v>
      </c>
      <c r="KL80" s="23">
        <f t="shared" si="390"/>
        <v>2.0000000000000018E-2</v>
      </c>
      <c r="KM80" s="23">
        <f t="shared" si="391"/>
        <v>5.2000000000000046E-2</v>
      </c>
      <c r="KN80" s="23">
        <f t="shared" si="392"/>
        <v>1.6999999999999904E-2</v>
      </c>
      <c r="KO80" s="23">
        <f t="shared" si="393"/>
        <v>9.4000000000000306E-2</v>
      </c>
      <c r="KP80" s="23">
        <f t="shared" si="394"/>
        <v>7.0000000000000284E-2</v>
      </c>
      <c r="KQ80" s="23">
        <f t="shared" si="211"/>
        <v>0.10899999999999999</v>
      </c>
      <c r="KR80" s="23">
        <f t="shared" si="212"/>
        <v>0.10199999999999987</v>
      </c>
      <c r="KS80" s="23">
        <f t="shared" si="213"/>
        <v>0.13300000000000001</v>
      </c>
      <c r="KT80" s="23">
        <f t="shared" si="214"/>
        <v>5.2000000000000046E-2</v>
      </c>
      <c r="KU80" s="23">
        <f t="shared" si="215"/>
        <v>0.11100000000000021</v>
      </c>
      <c r="KV80" s="23">
        <f t="shared" si="216"/>
        <v>3.8000000000000256E-2</v>
      </c>
      <c r="KW80" s="23">
        <f t="shared" si="395"/>
        <v>4.4999999999999929E-2</v>
      </c>
      <c r="KX80" s="23">
        <f t="shared" si="218"/>
        <v>0.11299999999999999</v>
      </c>
      <c r="KY80" s="23">
        <f t="shared" si="219"/>
        <v>0.66999999999999993</v>
      </c>
      <c r="KZ80" s="23">
        <f t="shared" si="220"/>
        <v>0.14400000000000013</v>
      </c>
      <c r="LA80" s="23">
        <f t="shared" si="221"/>
        <v>0.17100000000000026</v>
      </c>
      <c r="LB80" s="23">
        <f t="shared" si="222"/>
        <v>0.11799999999999988</v>
      </c>
      <c r="LC80" s="23">
        <f t="shared" si="223"/>
        <v>4.8999999999999932E-2</v>
      </c>
      <c r="LD80" s="23">
        <f t="shared" si="396"/>
        <v>2.8000000000000025E-2</v>
      </c>
      <c r="LE80" s="23">
        <f t="shared" si="225"/>
        <v>0.12800000000000011</v>
      </c>
      <c r="LF80" s="23">
        <f t="shared" si="397"/>
        <v>4.9999999999998934E-3</v>
      </c>
      <c r="LG80" s="23">
        <f t="shared" si="227"/>
        <v>7.8000000000000291E-2</v>
      </c>
      <c r="LH80" s="23">
        <f t="shared" si="228"/>
        <v>0.60368699999999986</v>
      </c>
      <c r="LI80" s="23">
        <f t="shared" si="229"/>
        <v>0.37602000000000002</v>
      </c>
      <c r="LJ80" s="23">
        <f t="shared" si="230"/>
        <v>0.90959199999999996</v>
      </c>
      <c r="LK80" s="23">
        <f t="shared" si="231"/>
        <v>0.40207499999999996</v>
      </c>
      <c r="LL80" s="23">
        <f t="shared" si="232"/>
        <v>0.33210499999999987</v>
      </c>
      <c r="LM80" s="23">
        <f t="shared" si="232"/>
        <v>0.88073000000000023</v>
      </c>
    </row>
    <row r="81" spans="1:325">
      <c r="A81" s="1">
        <f t="shared" si="449"/>
        <v>79</v>
      </c>
      <c r="B81" s="2"/>
      <c r="C81" s="4">
        <v>13</v>
      </c>
      <c r="D81" s="4">
        <f t="shared" si="445"/>
        <v>1016</v>
      </c>
      <c r="E81" s="4" t="s">
        <v>409</v>
      </c>
      <c r="F81" s="4">
        <v>3</v>
      </c>
      <c r="G81" s="4" t="s">
        <v>16</v>
      </c>
      <c r="H81" s="4"/>
      <c r="I81" s="4"/>
      <c r="J81" s="5">
        <v>96.8</v>
      </c>
      <c r="K81" s="72"/>
      <c r="L81" s="103">
        <v>3.1690000000000005</v>
      </c>
      <c r="M81" s="7" t="s">
        <v>282</v>
      </c>
      <c r="N81" s="3" t="s">
        <v>227</v>
      </c>
      <c r="O81" s="6">
        <v>3.2749999999999999</v>
      </c>
      <c r="P81" s="6">
        <v>3.1379999999999999</v>
      </c>
      <c r="Q81" s="6">
        <v>3.573</v>
      </c>
      <c r="R81" s="58"/>
      <c r="S81" s="6">
        <v>3.1789999999999998</v>
      </c>
      <c r="T81" s="58"/>
      <c r="U81" s="58"/>
      <c r="V81" s="58"/>
      <c r="W81" s="58"/>
      <c r="X81" s="58"/>
      <c r="Y81" s="6">
        <v>3.456</v>
      </c>
      <c r="Z81" s="6">
        <v>3.3809999999999998</v>
      </c>
      <c r="AA81" s="6">
        <v>3.3</v>
      </c>
      <c r="AB81" s="6">
        <v>3.3340000000000001</v>
      </c>
      <c r="AC81" s="6">
        <v>3.1920000000000002</v>
      </c>
      <c r="AD81" s="58"/>
      <c r="AE81" s="58"/>
      <c r="AF81" s="107">
        <v>3.1240000000000001</v>
      </c>
      <c r="AG81" s="107">
        <v>3.3010000000000002</v>
      </c>
      <c r="AH81" s="107">
        <v>3.1059999999999999</v>
      </c>
      <c r="AI81" s="107">
        <v>3.2970000000000002</v>
      </c>
      <c r="AJ81" s="107">
        <v>3.63</v>
      </c>
      <c r="AK81" s="107">
        <v>2.4449999999999998</v>
      </c>
      <c r="AL81" s="107">
        <v>2.5139999999999998</v>
      </c>
      <c r="AM81" s="107">
        <v>3.2709999999999999</v>
      </c>
      <c r="AN81" s="107">
        <v>3.5369999999999999</v>
      </c>
      <c r="AO81" s="107">
        <v>3.8690000000000002</v>
      </c>
      <c r="AP81" s="107">
        <v>2.7869999999999999</v>
      </c>
      <c r="AQ81" s="107">
        <v>3.2280000000000002</v>
      </c>
      <c r="AR81" s="107">
        <v>3.2829999999999999</v>
      </c>
      <c r="AS81" s="107">
        <v>3.734</v>
      </c>
      <c r="AT81" s="107">
        <v>3.726</v>
      </c>
      <c r="AU81" s="107">
        <v>3.3639999999999999</v>
      </c>
      <c r="AV81" s="107">
        <v>3.052</v>
      </c>
      <c r="AW81" s="107">
        <v>3.1890000000000001</v>
      </c>
      <c r="AX81" s="107">
        <v>3.5230000000000001</v>
      </c>
      <c r="AY81" s="107">
        <v>3.629</v>
      </c>
      <c r="AZ81" s="107">
        <v>3.1819999999999999</v>
      </c>
      <c r="BA81" s="107">
        <v>3.843</v>
      </c>
      <c r="BB81" s="107">
        <v>3.9079999999999999</v>
      </c>
      <c r="BC81" s="107">
        <v>3.9079999999999999</v>
      </c>
      <c r="BD81" s="107">
        <v>2.964</v>
      </c>
      <c r="BE81" s="111"/>
      <c r="BF81" s="111"/>
      <c r="BG81" s="111"/>
      <c r="BH81" s="111"/>
      <c r="BI81" s="111"/>
      <c r="BJ81" s="111"/>
      <c r="BK81" s="111"/>
      <c r="BL81" s="111"/>
      <c r="BM81" s="111"/>
      <c r="BN81" s="107">
        <v>3.8239999999999998</v>
      </c>
      <c r="BO81" s="107">
        <v>3.524</v>
      </c>
      <c r="BP81" s="107">
        <v>3.367</v>
      </c>
      <c r="BQ81" s="91">
        <v>2.804192</v>
      </c>
      <c r="BR81" s="91">
        <v>3.0629140000000001</v>
      </c>
      <c r="BS81" s="91">
        <v>3.7405249999999999</v>
      </c>
      <c r="BT81" s="91">
        <v>2.9574820000000002</v>
      </c>
      <c r="BU81" s="91">
        <v>3.098824</v>
      </c>
      <c r="BV81" s="91">
        <v>3.7138080000000002</v>
      </c>
      <c r="BW81" s="109">
        <v>3.1930000000000001</v>
      </c>
      <c r="BX81" s="109">
        <v>3.3069999999999999</v>
      </c>
      <c r="BY81" s="109">
        <v>3.109</v>
      </c>
      <c r="BZ81" s="109">
        <v>3.3010000000000002</v>
      </c>
      <c r="CA81" s="109">
        <v>3.64</v>
      </c>
      <c r="CB81" s="109">
        <v>2.4489999999999998</v>
      </c>
      <c r="CC81" s="109">
        <v>2.5169999999999999</v>
      </c>
      <c r="CD81" s="109">
        <v>3.2749999999999999</v>
      </c>
      <c r="CE81" s="109">
        <v>3.5409999999999999</v>
      </c>
      <c r="CF81" s="109">
        <v>3.879</v>
      </c>
      <c r="CG81" s="109">
        <v>2.7930000000000001</v>
      </c>
      <c r="CH81" s="109">
        <v>3.2349999999999999</v>
      </c>
      <c r="CI81" s="109">
        <v>3.29</v>
      </c>
      <c r="CJ81" s="109">
        <v>3.7370000000000001</v>
      </c>
      <c r="CK81" s="109">
        <v>3.7290000000000001</v>
      </c>
      <c r="CL81" s="109">
        <v>3.367</v>
      </c>
      <c r="CM81" s="109">
        <v>3.0529999999999999</v>
      </c>
      <c r="CN81" s="109">
        <v>3.1909999999999998</v>
      </c>
      <c r="CO81" s="109">
        <v>3.528</v>
      </c>
      <c r="CP81" s="109">
        <v>3.6320000000000001</v>
      </c>
      <c r="CQ81" s="109">
        <v>3.1880000000000002</v>
      </c>
      <c r="CR81" s="109">
        <v>3.8479999999999999</v>
      </c>
      <c r="CS81" s="109">
        <v>3.9140000000000001</v>
      </c>
      <c r="CT81" s="109">
        <v>3.9129999999999998</v>
      </c>
      <c r="CU81" s="109">
        <v>2.9750000000000001</v>
      </c>
      <c r="CV81" s="109">
        <v>3.1469999999999998</v>
      </c>
      <c r="CW81" s="109">
        <v>3.448</v>
      </c>
      <c r="CX81" s="109">
        <v>3.4780000000000002</v>
      </c>
      <c r="CY81" s="109">
        <v>3.4510000000000001</v>
      </c>
      <c r="CZ81" s="109">
        <v>3.8740000000000001</v>
      </c>
      <c r="DA81" s="109">
        <v>3.7050000000000001</v>
      </c>
      <c r="DB81" s="109">
        <v>3.3969999999999998</v>
      </c>
      <c r="DC81" s="109">
        <v>3.5590000000000002</v>
      </c>
      <c r="DD81" s="109">
        <v>3.6360000000000001</v>
      </c>
      <c r="DE81" s="109">
        <v>3.8260000000000001</v>
      </c>
      <c r="DF81" s="109">
        <v>3.5270000000000001</v>
      </c>
      <c r="DG81" s="109">
        <v>3.3679999999999999</v>
      </c>
      <c r="DH81" s="119">
        <v>2.8074370000000002</v>
      </c>
      <c r="DI81" s="119">
        <v>3.0660790000000002</v>
      </c>
      <c r="DJ81" s="119">
        <v>3.7424520000000001</v>
      </c>
      <c r="DK81" s="119">
        <v>2.9615330000000002</v>
      </c>
      <c r="DL81" s="119">
        <v>3.1021990000000002</v>
      </c>
      <c r="DM81" s="119">
        <v>3.715576</v>
      </c>
      <c r="DO81" s="23">
        <f t="shared" si="239"/>
        <v>0.10599999999999943</v>
      </c>
      <c r="DP81" s="23">
        <f t="shared" si="240"/>
        <v>-3.1000000000000583E-2</v>
      </c>
      <c r="DQ81" s="23">
        <f t="shared" si="241"/>
        <v>0.40399999999999947</v>
      </c>
      <c r="DR81" s="23" t="str">
        <f t="shared" si="242"/>
        <v/>
      </c>
      <c r="DS81" s="23">
        <f t="shared" si="243"/>
        <v>9.9999999999993427E-3</v>
      </c>
      <c r="DT81" s="23" t="str">
        <f t="shared" si="244"/>
        <v/>
      </c>
      <c r="DU81" s="23" t="str">
        <f t="shared" si="245"/>
        <v/>
      </c>
      <c r="DV81" s="23" t="str">
        <f t="shared" si="246"/>
        <v/>
      </c>
      <c r="DW81" s="23" t="str">
        <f t="shared" si="247"/>
        <v/>
      </c>
      <c r="DX81" s="23" t="str">
        <f t="shared" si="248"/>
        <v/>
      </c>
      <c r="DY81" s="23">
        <f t="shared" si="249"/>
        <v>0.28699999999999948</v>
      </c>
      <c r="DZ81" s="23">
        <f t="shared" si="250"/>
        <v>0.2119999999999993</v>
      </c>
      <c r="EA81" s="23">
        <f t="shared" si="251"/>
        <v>0.13099999999999934</v>
      </c>
      <c r="EB81" s="23">
        <f t="shared" si="252"/>
        <v>0.16499999999999959</v>
      </c>
      <c r="EC81" s="23">
        <f t="shared" si="253"/>
        <v>2.2999999999999687E-2</v>
      </c>
      <c r="ED81" s="23" t="str">
        <f t="shared" si="254"/>
        <v/>
      </c>
      <c r="EE81" s="23" t="str">
        <f t="shared" si="255"/>
        <v/>
      </c>
      <c r="EF81" s="23">
        <f t="shared" si="256"/>
        <v>-4.5000000000000373E-2</v>
      </c>
      <c r="EG81" s="23">
        <f t="shared" si="257"/>
        <v>0.13199999999999967</v>
      </c>
      <c r="EH81" s="23">
        <f t="shared" si="258"/>
        <v>-6.3000000000000611E-2</v>
      </c>
      <c r="EI81" s="23">
        <f t="shared" si="259"/>
        <v>0.12799999999999967</v>
      </c>
      <c r="EJ81" s="23">
        <f t="shared" si="260"/>
        <v>0.46099999999999941</v>
      </c>
      <c r="EK81" s="23">
        <f t="shared" si="261"/>
        <v>-0.72400000000000064</v>
      </c>
      <c r="EL81" s="23">
        <f t="shared" si="262"/>
        <v>-0.65500000000000069</v>
      </c>
      <c r="EM81" s="23">
        <f t="shared" si="263"/>
        <v>0.10199999999999942</v>
      </c>
      <c r="EN81" s="23">
        <f t="shared" si="264"/>
        <v>0.36799999999999944</v>
      </c>
      <c r="EO81" s="23">
        <f t="shared" si="265"/>
        <v>0.69999999999999973</v>
      </c>
      <c r="EP81" s="23">
        <f t="shared" si="266"/>
        <v>-0.38200000000000056</v>
      </c>
      <c r="EQ81" s="23">
        <f t="shared" si="267"/>
        <v>5.8999999999999719E-2</v>
      </c>
      <c r="ER81" s="23">
        <f t="shared" si="268"/>
        <v>0.11399999999999944</v>
      </c>
      <c r="ES81" s="23">
        <f t="shared" si="58"/>
        <v>0.5649999999999995</v>
      </c>
      <c r="ET81" s="23">
        <f t="shared" si="59"/>
        <v>0.5569999999999995</v>
      </c>
      <c r="EU81" s="23">
        <f t="shared" si="60"/>
        <v>0.1949999999999994</v>
      </c>
      <c r="EV81" s="23">
        <f t="shared" si="61"/>
        <v>-0.11700000000000044</v>
      </c>
      <c r="EW81" s="23">
        <f t="shared" si="62"/>
        <v>1.9999999999999574E-2</v>
      </c>
      <c r="EX81" s="23">
        <f t="shared" si="63"/>
        <v>0.35399999999999965</v>
      </c>
      <c r="EY81" s="23">
        <f t="shared" si="64"/>
        <v>0.45999999999999952</v>
      </c>
      <c r="EZ81" s="23">
        <f t="shared" si="65"/>
        <v>1.2999999999999456E-2</v>
      </c>
      <c r="FA81" s="23">
        <f t="shared" si="269"/>
        <v>0.67399999999999949</v>
      </c>
      <c r="FB81" s="23">
        <f t="shared" si="270"/>
        <v>0.73899999999999944</v>
      </c>
      <c r="FC81" s="23">
        <f t="shared" si="271"/>
        <v>0.73899999999999944</v>
      </c>
      <c r="FD81" s="23">
        <f t="shared" si="272"/>
        <v>-0.20500000000000052</v>
      </c>
      <c r="FE81" s="23" t="str">
        <f t="shared" si="273"/>
        <v/>
      </c>
      <c r="FF81" s="23" t="str">
        <f t="shared" si="274"/>
        <v/>
      </c>
      <c r="FG81" s="23" t="str">
        <f t="shared" si="275"/>
        <v/>
      </c>
      <c r="FH81" s="23" t="str">
        <f t="shared" si="276"/>
        <v/>
      </c>
      <c r="FI81" s="23" t="str">
        <f t="shared" si="277"/>
        <v/>
      </c>
      <c r="FJ81" s="23" t="str">
        <f t="shared" si="278"/>
        <v/>
      </c>
      <c r="FK81" s="23" t="str">
        <f t="shared" si="279"/>
        <v/>
      </c>
      <c r="FL81" s="23" t="str">
        <f t="shared" si="280"/>
        <v/>
      </c>
      <c r="FM81" s="23" t="str">
        <f t="shared" si="281"/>
        <v/>
      </c>
      <c r="FN81" s="23">
        <f t="shared" si="282"/>
        <v>0.65499999999999936</v>
      </c>
      <c r="FO81" s="23">
        <f t="shared" si="283"/>
        <v>0.35499999999999954</v>
      </c>
      <c r="FP81" s="23">
        <f t="shared" si="284"/>
        <v>0.19799999999999951</v>
      </c>
      <c r="FQ81" s="23">
        <f t="shared" si="82"/>
        <v>-0.36480800000000047</v>
      </c>
      <c r="FR81" s="23">
        <f t="shared" si="83"/>
        <v>-0.10608600000000035</v>
      </c>
      <c r="FS81" s="23">
        <f t="shared" si="84"/>
        <v>0.57152499999999939</v>
      </c>
      <c r="FT81" s="23">
        <f t="shared" si="85"/>
        <v>-0.21151800000000032</v>
      </c>
      <c r="FU81" s="23">
        <f t="shared" si="86"/>
        <v>-7.017600000000046E-2</v>
      </c>
      <c r="FV81" s="23">
        <f t="shared" si="87"/>
        <v>0.54480799999999974</v>
      </c>
      <c r="FW81" s="23">
        <f t="shared" si="88"/>
        <v>2.3999999999999577E-2</v>
      </c>
      <c r="FX81" s="23">
        <f t="shared" si="285"/>
        <v>0.13799999999999946</v>
      </c>
      <c r="FY81" s="23">
        <f t="shared" si="286"/>
        <v>-6.0000000000000497E-2</v>
      </c>
      <c r="FZ81" s="23">
        <f t="shared" si="287"/>
        <v>0.13199999999999967</v>
      </c>
      <c r="GA81" s="23">
        <f t="shared" si="288"/>
        <v>0.47099999999999964</v>
      </c>
      <c r="GB81" s="23">
        <f t="shared" si="289"/>
        <v>-0.72000000000000064</v>
      </c>
      <c r="GC81" s="23">
        <f t="shared" si="290"/>
        <v>-0.65200000000000058</v>
      </c>
      <c r="GD81" s="23">
        <f t="shared" si="291"/>
        <v>0.10599999999999943</v>
      </c>
      <c r="GE81" s="23">
        <f t="shared" si="292"/>
        <v>0.37199999999999944</v>
      </c>
      <c r="GF81" s="23">
        <f t="shared" si="293"/>
        <v>0.70999999999999952</v>
      </c>
      <c r="GG81" s="23">
        <f t="shared" si="294"/>
        <v>-0.37600000000000033</v>
      </c>
      <c r="GH81" s="23">
        <f t="shared" si="295"/>
        <v>6.5999999999999392E-2</v>
      </c>
      <c r="GI81" s="23">
        <f t="shared" si="296"/>
        <v>0.12099999999999955</v>
      </c>
      <c r="GJ81" s="23">
        <f t="shared" si="297"/>
        <v>0.56799999999999962</v>
      </c>
      <c r="GK81" s="23">
        <f t="shared" si="298"/>
        <v>0.55999999999999961</v>
      </c>
      <c r="GL81" s="23">
        <f t="shared" si="299"/>
        <v>0.19799999999999951</v>
      </c>
      <c r="GM81" s="23">
        <f t="shared" si="300"/>
        <v>-0.11600000000000055</v>
      </c>
      <c r="GN81" s="23">
        <f t="shared" si="301"/>
        <v>2.1999999999999353E-2</v>
      </c>
      <c r="GO81" s="23">
        <f t="shared" si="302"/>
        <v>0.35899999999999954</v>
      </c>
      <c r="GP81" s="23">
        <f t="shared" si="303"/>
        <v>0.46299999999999963</v>
      </c>
      <c r="GQ81" s="23">
        <f t="shared" si="304"/>
        <v>1.8999999999999684E-2</v>
      </c>
      <c r="GR81" s="23">
        <f t="shared" si="305"/>
        <v>0.67899999999999938</v>
      </c>
      <c r="GS81" s="23">
        <f t="shared" si="306"/>
        <v>0.74499999999999966</v>
      </c>
      <c r="GT81" s="23">
        <f t="shared" si="307"/>
        <v>0.74399999999999933</v>
      </c>
      <c r="GU81" s="23">
        <f t="shared" si="308"/>
        <v>-0.19400000000000039</v>
      </c>
      <c r="GV81" s="23">
        <f t="shared" si="309"/>
        <v>-2.2000000000000686E-2</v>
      </c>
      <c r="GW81" s="23">
        <f t="shared" si="310"/>
        <v>0.27899999999999947</v>
      </c>
      <c r="GX81" s="23">
        <f t="shared" si="311"/>
        <v>0.30899999999999972</v>
      </c>
      <c r="GY81" s="23">
        <f t="shared" si="312"/>
        <v>0.28199999999999958</v>
      </c>
      <c r="GZ81" s="23">
        <f t="shared" si="313"/>
        <v>0.70499999999999963</v>
      </c>
      <c r="HA81" s="23">
        <f t="shared" si="314"/>
        <v>0.53599999999999959</v>
      </c>
      <c r="HB81" s="23">
        <f t="shared" si="315"/>
        <v>0.22799999999999931</v>
      </c>
      <c r="HC81" s="23">
        <f t="shared" si="316"/>
        <v>0.38999999999999968</v>
      </c>
      <c r="HD81" s="23">
        <f t="shared" si="317"/>
        <v>0.46699999999999964</v>
      </c>
      <c r="HE81" s="23">
        <f t="shared" si="318"/>
        <v>0.65699999999999958</v>
      </c>
      <c r="HF81" s="23">
        <f t="shared" si="319"/>
        <v>0.35799999999999965</v>
      </c>
      <c r="HG81" s="23">
        <f t="shared" si="320"/>
        <v>0.1989999999999994</v>
      </c>
      <c r="HH81" s="23">
        <f t="shared" si="125"/>
        <v>-0.3615630000000003</v>
      </c>
      <c r="HI81" s="23">
        <f t="shared" si="126"/>
        <v>-0.10292100000000026</v>
      </c>
      <c r="HJ81" s="23">
        <f t="shared" si="127"/>
        <v>0.57345199999999963</v>
      </c>
      <c r="HK81" s="23">
        <f t="shared" si="128"/>
        <v>-0.20746700000000029</v>
      </c>
      <c r="HL81" s="23">
        <f t="shared" si="129"/>
        <v>-6.6801000000000332E-2</v>
      </c>
      <c r="HM81" s="23">
        <f t="shared" si="130"/>
        <v>0.54657599999999951</v>
      </c>
      <c r="HO81" s="23">
        <f t="shared" si="321"/>
        <v>0.10599999999999943</v>
      </c>
      <c r="HP81" s="23">
        <f t="shared" si="322"/>
        <v>3.1000000000000583E-2</v>
      </c>
      <c r="HQ81" s="23">
        <f t="shared" si="323"/>
        <v>0.40399999999999947</v>
      </c>
      <c r="HR81" s="23" t="str">
        <f t="shared" si="324"/>
        <v/>
      </c>
      <c r="HS81" s="23">
        <f t="shared" si="325"/>
        <v>9.9999999999993427E-3</v>
      </c>
      <c r="HT81" s="23" t="str">
        <f t="shared" si="326"/>
        <v/>
      </c>
      <c r="HU81" s="23" t="str">
        <f t="shared" si="327"/>
        <v/>
      </c>
      <c r="HV81" s="23" t="str">
        <f t="shared" si="328"/>
        <v/>
      </c>
      <c r="HW81" s="23" t="str">
        <f t="shared" si="329"/>
        <v/>
      </c>
      <c r="HX81" s="23" t="str">
        <f t="shared" si="330"/>
        <v/>
      </c>
      <c r="HY81" s="23">
        <f t="shared" si="331"/>
        <v>0.28699999999999948</v>
      </c>
      <c r="HZ81" s="23">
        <f t="shared" si="332"/>
        <v>0.2119999999999993</v>
      </c>
      <c r="IA81" s="23">
        <f t="shared" si="333"/>
        <v>0.13099999999999934</v>
      </c>
      <c r="IB81" s="23">
        <f t="shared" si="334"/>
        <v>0.16499999999999959</v>
      </c>
      <c r="IC81" s="23">
        <f t="shared" si="335"/>
        <v>2.2999999999999687E-2</v>
      </c>
      <c r="ID81" s="23" t="str">
        <f t="shared" si="336"/>
        <v/>
      </c>
      <c r="IE81" s="23" t="str">
        <f t="shared" si="337"/>
        <v/>
      </c>
      <c r="IF81" s="23">
        <f t="shared" si="338"/>
        <v>4.5000000000000373E-2</v>
      </c>
      <c r="IG81" s="23">
        <f t="shared" si="339"/>
        <v>0.13199999999999967</v>
      </c>
      <c r="IH81" s="23">
        <f t="shared" si="340"/>
        <v>6.3000000000000611E-2</v>
      </c>
      <c r="II81" s="23">
        <f t="shared" si="341"/>
        <v>0.12799999999999967</v>
      </c>
      <c r="IJ81" s="23">
        <f t="shared" si="342"/>
        <v>0.46099999999999941</v>
      </c>
      <c r="IK81" s="23">
        <f t="shared" si="343"/>
        <v>0.72400000000000064</v>
      </c>
      <c r="IL81" s="23">
        <f t="shared" si="344"/>
        <v>0.65500000000000069</v>
      </c>
      <c r="IM81" s="23">
        <f t="shared" si="345"/>
        <v>0.10199999999999942</v>
      </c>
      <c r="IN81" s="23">
        <f t="shared" si="346"/>
        <v>0.36799999999999944</v>
      </c>
      <c r="IO81" s="23">
        <f t="shared" si="347"/>
        <v>0.69999999999999973</v>
      </c>
      <c r="IP81" s="23">
        <f t="shared" si="348"/>
        <v>0.38200000000000056</v>
      </c>
      <c r="IQ81" s="23">
        <f t="shared" si="349"/>
        <v>5.8999999999999719E-2</v>
      </c>
      <c r="IR81" s="23">
        <f t="shared" si="350"/>
        <v>0.11399999999999944</v>
      </c>
      <c r="IS81" s="23">
        <f t="shared" si="351"/>
        <v>0.5649999999999995</v>
      </c>
      <c r="IT81" s="23">
        <f t="shared" si="352"/>
        <v>0.5569999999999995</v>
      </c>
      <c r="IU81" s="23">
        <f t="shared" si="353"/>
        <v>0.1949999999999994</v>
      </c>
      <c r="IV81" s="23">
        <f t="shared" si="354"/>
        <v>0.11700000000000044</v>
      </c>
      <c r="IW81" s="23">
        <f t="shared" si="355"/>
        <v>1.9999999999999574E-2</v>
      </c>
      <c r="IX81" s="23">
        <f t="shared" si="356"/>
        <v>0.35399999999999965</v>
      </c>
      <c r="IY81" s="23">
        <f t="shared" si="357"/>
        <v>0.45999999999999952</v>
      </c>
      <c r="IZ81" s="23">
        <f t="shared" si="358"/>
        <v>1.2999999999999456E-2</v>
      </c>
      <c r="JA81" s="23">
        <f t="shared" si="359"/>
        <v>0.67399999999999949</v>
      </c>
      <c r="JB81" s="23">
        <f t="shared" si="360"/>
        <v>0.73899999999999944</v>
      </c>
      <c r="JC81" s="23">
        <f t="shared" si="361"/>
        <v>0.73899999999999944</v>
      </c>
      <c r="JD81" s="23">
        <f t="shared" si="362"/>
        <v>0.20500000000000052</v>
      </c>
      <c r="JE81" s="23" t="str">
        <f t="shared" si="363"/>
        <v/>
      </c>
      <c r="JF81" s="23" t="str">
        <f t="shared" si="364"/>
        <v/>
      </c>
      <c r="JG81" s="23" t="str">
        <f t="shared" si="365"/>
        <v/>
      </c>
      <c r="JH81" s="23" t="str">
        <f t="shared" si="366"/>
        <v/>
      </c>
      <c r="JI81" s="23" t="str">
        <f t="shared" si="367"/>
        <v/>
      </c>
      <c r="JJ81" s="23" t="str">
        <f t="shared" si="368"/>
        <v/>
      </c>
      <c r="JK81" s="23" t="str">
        <f t="shared" si="369"/>
        <v/>
      </c>
      <c r="JL81" s="23" t="str">
        <f t="shared" si="370"/>
        <v/>
      </c>
      <c r="JM81" s="23" t="str">
        <f t="shared" si="371"/>
        <v/>
      </c>
      <c r="JN81" s="23">
        <f t="shared" si="372"/>
        <v>0.65499999999999936</v>
      </c>
      <c r="JO81" s="23">
        <f t="shared" si="373"/>
        <v>0.35499999999999954</v>
      </c>
      <c r="JP81" s="23">
        <f t="shared" si="374"/>
        <v>0.19799999999999951</v>
      </c>
      <c r="JQ81" s="23">
        <f t="shared" si="185"/>
        <v>0.36480800000000047</v>
      </c>
      <c r="JR81" s="23">
        <f t="shared" si="186"/>
        <v>0.10608600000000035</v>
      </c>
      <c r="JS81" s="23">
        <f t="shared" si="187"/>
        <v>0.57152499999999939</v>
      </c>
      <c r="JT81" s="23">
        <f t="shared" si="188"/>
        <v>0.21151800000000032</v>
      </c>
      <c r="JU81" s="23">
        <f t="shared" si="189"/>
        <v>7.017600000000046E-2</v>
      </c>
      <c r="JV81" s="23">
        <f t="shared" si="190"/>
        <v>0.54480799999999974</v>
      </c>
      <c r="JW81" s="23">
        <f t="shared" si="375"/>
        <v>2.3999999999999577E-2</v>
      </c>
      <c r="JX81" s="23">
        <f t="shared" si="376"/>
        <v>0.13799999999999946</v>
      </c>
      <c r="JY81" s="23">
        <f t="shared" si="377"/>
        <v>6.0000000000000497E-2</v>
      </c>
      <c r="JZ81" s="23">
        <f t="shared" si="378"/>
        <v>0.13199999999999967</v>
      </c>
      <c r="KA81" s="23">
        <f t="shared" si="379"/>
        <v>0.47099999999999964</v>
      </c>
      <c r="KB81" s="23">
        <f t="shared" si="380"/>
        <v>0.72000000000000064</v>
      </c>
      <c r="KC81" s="23">
        <f t="shared" si="381"/>
        <v>0.65200000000000058</v>
      </c>
      <c r="KD81" s="23">
        <f t="shared" si="382"/>
        <v>0.10599999999999943</v>
      </c>
      <c r="KE81" s="23">
        <f t="shared" si="383"/>
        <v>0.37199999999999944</v>
      </c>
      <c r="KF81" s="23">
        <f t="shared" si="384"/>
        <v>0.70999999999999952</v>
      </c>
      <c r="KG81" s="23">
        <f t="shared" si="385"/>
        <v>0.37600000000000033</v>
      </c>
      <c r="KH81" s="23">
        <f t="shared" si="386"/>
        <v>6.5999999999999392E-2</v>
      </c>
      <c r="KI81" s="23">
        <f t="shared" si="387"/>
        <v>0.12099999999999955</v>
      </c>
      <c r="KJ81" s="23">
        <f t="shared" si="388"/>
        <v>0.56799999999999962</v>
      </c>
      <c r="KK81" s="23">
        <f t="shared" si="389"/>
        <v>0.55999999999999961</v>
      </c>
      <c r="KL81" s="23">
        <f t="shared" si="390"/>
        <v>0.19799999999999951</v>
      </c>
      <c r="KM81" s="23">
        <f t="shared" si="391"/>
        <v>0.11600000000000055</v>
      </c>
      <c r="KN81" s="23">
        <f t="shared" si="392"/>
        <v>2.1999999999999353E-2</v>
      </c>
      <c r="KO81" s="23">
        <f t="shared" si="393"/>
        <v>0.35899999999999954</v>
      </c>
      <c r="KP81" s="23">
        <f t="shared" si="394"/>
        <v>0.46299999999999963</v>
      </c>
      <c r="KQ81" s="23">
        <f t="shared" si="211"/>
        <v>1.8999999999999684E-2</v>
      </c>
      <c r="KR81" s="23">
        <f t="shared" si="212"/>
        <v>0.67899999999999938</v>
      </c>
      <c r="KS81" s="23">
        <f t="shared" si="213"/>
        <v>0.74499999999999966</v>
      </c>
      <c r="KT81" s="23">
        <f t="shared" si="214"/>
        <v>0.74399999999999933</v>
      </c>
      <c r="KU81" s="23">
        <f t="shared" si="215"/>
        <v>0.19400000000000039</v>
      </c>
      <c r="KV81" s="23">
        <f t="shared" si="216"/>
        <v>2.2000000000000686E-2</v>
      </c>
      <c r="KW81" s="23">
        <f t="shared" si="395"/>
        <v>0.27899999999999947</v>
      </c>
      <c r="KX81" s="23">
        <f t="shared" si="218"/>
        <v>0.30899999999999972</v>
      </c>
      <c r="KY81" s="23">
        <f t="shared" si="219"/>
        <v>0.28199999999999958</v>
      </c>
      <c r="KZ81" s="23">
        <f t="shared" si="220"/>
        <v>0.70499999999999963</v>
      </c>
      <c r="LA81" s="23">
        <f t="shared" si="221"/>
        <v>0.53599999999999959</v>
      </c>
      <c r="LB81" s="23">
        <f t="shared" si="222"/>
        <v>0.22799999999999931</v>
      </c>
      <c r="LC81" s="23">
        <f t="shared" si="223"/>
        <v>0.38999999999999968</v>
      </c>
      <c r="LD81" s="23">
        <f t="shared" si="396"/>
        <v>0.46699999999999964</v>
      </c>
      <c r="LE81" s="23">
        <f t="shared" si="225"/>
        <v>0.65699999999999958</v>
      </c>
      <c r="LF81" s="23">
        <f t="shared" si="397"/>
        <v>0.35799999999999965</v>
      </c>
      <c r="LG81" s="23">
        <f t="shared" si="227"/>
        <v>0.1989999999999994</v>
      </c>
      <c r="LH81" s="23">
        <f t="shared" si="228"/>
        <v>0.3615630000000003</v>
      </c>
      <c r="LI81" s="23">
        <f t="shared" si="229"/>
        <v>0.10292100000000026</v>
      </c>
      <c r="LJ81" s="23">
        <f t="shared" si="230"/>
        <v>0.57345199999999963</v>
      </c>
      <c r="LK81" s="23">
        <f t="shared" si="231"/>
        <v>0.20746700000000029</v>
      </c>
      <c r="LL81" s="23">
        <f t="shared" si="232"/>
        <v>6.6801000000000332E-2</v>
      </c>
      <c r="LM81" s="23">
        <f t="shared" si="232"/>
        <v>0.54657599999999951</v>
      </c>
    </row>
    <row r="82" spans="1:325">
      <c r="A82" s="1">
        <f t="shared" si="449"/>
        <v>80</v>
      </c>
      <c r="B82" s="2"/>
      <c r="C82" s="4">
        <v>13</v>
      </c>
      <c r="D82" s="4">
        <f t="shared" si="445"/>
        <v>1016</v>
      </c>
      <c r="E82" s="4" t="s">
        <v>407</v>
      </c>
      <c r="F82" s="4">
        <v>3</v>
      </c>
      <c r="G82" s="4" t="s">
        <v>16</v>
      </c>
      <c r="H82" s="4"/>
      <c r="I82" s="4"/>
      <c r="J82" s="5">
        <v>96.8</v>
      </c>
      <c r="K82" s="72"/>
      <c r="L82" s="103">
        <v>3.6930000000000001</v>
      </c>
      <c r="M82" s="7" t="s">
        <v>282</v>
      </c>
      <c r="N82" s="3" t="s">
        <v>227</v>
      </c>
      <c r="O82" s="6">
        <v>3.7610000000000001</v>
      </c>
      <c r="P82" s="6">
        <v>3.6429999999999998</v>
      </c>
      <c r="Q82" s="6">
        <v>4.05</v>
      </c>
      <c r="R82" s="58"/>
      <c r="S82" s="6">
        <v>3.7</v>
      </c>
      <c r="T82" s="58"/>
      <c r="U82" s="58"/>
      <c r="V82" s="58"/>
      <c r="W82" s="58"/>
      <c r="X82" s="58"/>
      <c r="Y82" s="6">
        <v>3.9569999999999999</v>
      </c>
      <c r="Z82" s="6">
        <v>3.8780000000000001</v>
      </c>
      <c r="AA82" s="6">
        <v>3.7989999999999999</v>
      </c>
      <c r="AB82" s="6">
        <v>3.8380000000000001</v>
      </c>
      <c r="AC82" s="6">
        <v>3.7010000000000001</v>
      </c>
      <c r="AD82" s="58"/>
      <c r="AE82" s="58"/>
      <c r="AF82" s="107">
        <v>3.5470000000000002</v>
      </c>
      <c r="AG82" s="107">
        <v>3.6739999999999999</v>
      </c>
      <c r="AH82" s="107">
        <v>3.492</v>
      </c>
      <c r="AI82" s="107">
        <v>3.6970000000000001</v>
      </c>
      <c r="AJ82" s="107">
        <v>4.0830000000000002</v>
      </c>
      <c r="AK82" s="107">
        <v>2.7290000000000001</v>
      </c>
      <c r="AL82" s="107">
        <v>2.786</v>
      </c>
      <c r="AM82" s="107">
        <v>3.633</v>
      </c>
      <c r="AN82" s="107">
        <v>3.8570000000000002</v>
      </c>
      <c r="AO82" s="107">
        <v>4.3650000000000002</v>
      </c>
      <c r="AP82" s="107">
        <v>3.2050000000000001</v>
      </c>
      <c r="AQ82" s="107">
        <v>3.6320000000000001</v>
      </c>
      <c r="AR82" s="107">
        <v>3.677</v>
      </c>
      <c r="AS82" s="107">
        <v>4.0709999999999997</v>
      </c>
      <c r="AT82" s="107">
        <v>4.0659999999999998</v>
      </c>
      <c r="AU82" s="107">
        <v>3.83</v>
      </c>
      <c r="AV82" s="107">
        <v>3.5419999999999998</v>
      </c>
      <c r="AW82" s="107">
        <v>3.605</v>
      </c>
      <c r="AX82" s="107">
        <v>4.0549999999999997</v>
      </c>
      <c r="AY82" s="107">
        <v>4.0739999999999998</v>
      </c>
      <c r="AZ82" s="107">
        <v>3.7069999999999999</v>
      </c>
      <c r="BA82" s="107">
        <v>4.3680000000000003</v>
      </c>
      <c r="BB82" s="107">
        <v>4.4180000000000001</v>
      </c>
      <c r="BC82" s="107">
        <v>4.4020000000000001</v>
      </c>
      <c r="BD82" s="107">
        <v>3.3969999999999998</v>
      </c>
      <c r="BE82" s="111"/>
      <c r="BF82" s="111"/>
      <c r="BG82" s="111"/>
      <c r="BH82" s="111"/>
      <c r="BI82" s="111"/>
      <c r="BJ82" s="111"/>
      <c r="BK82" s="111"/>
      <c r="BL82" s="111"/>
      <c r="BM82" s="111"/>
      <c r="BN82" s="107">
        <v>4.2759999999999998</v>
      </c>
      <c r="BO82" s="107">
        <v>3.9969999999999999</v>
      </c>
      <c r="BP82" s="107">
        <v>3.8220000000000001</v>
      </c>
      <c r="BQ82" s="91">
        <v>3.3131840000000001</v>
      </c>
      <c r="BR82" s="91">
        <v>3.5931690000000001</v>
      </c>
      <c r="BS82" s="91">
        <v>4.2097740000000003</v>
      </c>
      <c r="BT82" s="91">
        <v>3.4616910000000001</v>
      </c>
      <c r="BU82" s="91">
        <v>3.6287889999999998</v>
      </c>
      <c r="BV82" s="91">
        <v>4.1829939999999999</v>
      </c>
      <c r="BW82" s="109">
        <v>3.5489999999999999</v>
      </c>
      <c r="BX82" s="109">
        <v>3.6789999999999998</v>
      </c>
      <c r="BY82" s="109">
        <v>3.4940000000000002</v>
      </c>
      <c r="BZ82" s="109">
        <v>3.7</v>
      </c>
      <c r="CA82" s="109">
        <v>4.0910000000000002</v>
      </c>
      <c r="CB82" s="109">
        <v>2.726</v>
      </c>
      <c r="CC82" s="109">
        <v>2.7879999999999998</v>
      </c>
      <c r="CD82" s="109">
        <v>3.637</v>
      </c>
      <c r="CE82" s="109">
        <v>3.86</v>
      </c>
      <c r="CF82" s="109">
        <v>4.3710000000000004</v>
      </c>
      <c r="CG82" s="109">
        <v>3.2120000000000002</v>
      </c>
      <c r="CH82" s="109">
        <v>3.6379999999999999</v>
      </c>
      <c r="CI82" s="109">
        <v>3.6829999999999998</v>
      </c>
      <c r="CJ82" s="109">
        <v>4.0739999999999998</v>
      </c>
      <c r="CK82" s="109">
        <v>4.069</v>
      </c>
      <c r="CL82" s="109">
        <v>3.8330000000000002</v>
      </c>
      <c r="CM82" s="109">
        <v>3.5430000000000001</v>
      </c>
      <c r="CN82" s="109">
        <v>3.6070000000000002</v>
      </c>
      <c r="CO82" s="109">
        <v>4.0599999999999996</v>
      </c>
      <c r="CP82" s="109">
        <v>4.077</v>
      </c>
      <c r="CQ82" s="109">
        <v>3.7109999999999999</v>
      </c>
      <c r="CR82" s="109">
        <v>4.3710000000000004</v>
      </c>
      <c r="CS82" s="109">
        <v>4.4219999999999997</v>
      </c>
      <c r="CT82" s="109">
        <v>4.4059999999999997</v>
      </c>
      <c r="CU82" s="109">
        <v>3.4079999999999999</v>
      </c>
      <c r="CV82" s="109">
        <v>3.5720000000000001</v>
      </c>
      <c r="CW82" s="109">
        <v>3.8759999999999999</v>
      </c>
      <c r="CX82" s="109">
        <v>3.9319999999999999</v>
      </c>
      <c r="CY82" s="109">
        <v>3.9929999999999999</v>
      </c>
      <c r="CZ82" s="109">
        <v>4.38</v>
      </c>
      <c r="DA82" s="109">
        <v>4.2069999999999999</v>
      </c>
      <c r="DB82" s="109">
        <v>3.927</v>
      </c>
      <c r="DC82" s="109">
        <v>4.077</v>
      </c>
      <c r="DD82" s="109">
        <v>4.1630000000000003</v>
      </c>
      <c r="DE82" s="109">
        <v>4.2779999999999996</v>
      </c>
      <c r="DF82" s="109">
        <v>3.9990000000000001</v>
      </c>
      <c r="DG82" s="109">
        <v>3.823</v>
      </c>
      <c r="DH82" s="119">
        <v>3.3160059999999998</v>
      </c>
      <c r="DI82" s="119">
        <v>3.5957979999999998</v>
      </c>
      <c r="DJ82" s="119">
        <v>4.2109810000000003</v>
      </c>
      <c r="DK82" s="119">
        <v>3.4653619999999998</v>
      </c>
      <c r="DL82" s="119">
        <v>3.631643</v>
      </c>
      <c r="DM82" s="119">
        <v>4.1840640000000002</v>
      </c>
      <c r="DO82" s="23">
        <f t="shared" si="239"/>
        <v>6.800000000000006E-2</v>
      </c>
      <c r="DP82" s="23">
        <f t="shared" si="240"/>
        <v>-5.0000000000000266E-2</v>
      </c>
      <c r="DQ82" s="23">
        <f t="shared" si="241"/>
        <v>0.35699999999999976</v>
      </c>
      <c r="DR82" s="23" t="str">
        <f t="shared" si="242"/>
        <v/>
      </c>
      <c r="DS82" s="23">
        <f t="shared" si="243"/>
        <v>7.0000000000001172E-3</v>
      </c>
      <c r="DT82" s="23" t="str">
        <f t="shared" si="244"/>
        <v/>
      </c>
      <c r="DU82" s="23" t="str">
        <f t="shared" si="245"/>
        <v/>
      </c>
      <c r="DV82" s="23" t="str">
        <f t="shared" si="246"/>
        <v/>
      </c>
      <c r="DW82" s="23" t="str">
        <f t="shared" si="247"/>
        <v/>
      </c>
      <c r="DX82" s="23" t="str">
        <f t="shared" si="248"/>
        <v/>
      </c>
      <c r="DY82" s="23">
        <f t="shared" si="249"/>
        <v>0.26399999999999979</v>
      </c>
      <c r="DZ82" s="23">
        <f t="shared" si="250"/>
        <v>0.18500000000000005</v>
      </c>
      <c r="EA82" s="23">
        <f t="shared" si="251"/>
        <v>0.10599999999999987</v>
      </c>
      <c r="EB82" s="23">
        <f t="shared" si="252"/>
        <v>0.14500000000000002</v>
      </c>
      <c r="EC82" s="23">
        <f t="shared" si="253"/>
        <v>8.0000000000000071E-3</v>
      </c>
      <c r="ED82" s="23" t="str">
        <f t="shared" si="254"/>
        <v/>
      </c>
      <c r="EE82" s="23" t="str">
        <f t="shared" si="255"/>
        <v/>
      </c>
      <c r="EF82" s="23">
        <f t="shared" si="256"/>
        <v>-0.14599999999999991</v>
      </c>
      <c r="EG82" s="23">
        <f t="shared" si="257"/>
        <v>-1.9000000000000128E-2</v>
      </c>
      <c r="EH82" s="23">
        <f t="shared" si="258"/>
        <v>-0.20100000000000007</v>
      </c>
      <c r="EI82" s="23">
        <f t="shared" si="259"/>
        <v>4.0000000000000036E-3</v>
      </c>
      <c r="EJ82" s="23">
        <f t="shared" si="260"/>
        <v>0.39000000000000012</v>
      </c>
      <c r="EK82" s="23">
        <f t="shared" si="261"/>
        <v>-0.96399999999999997</v>
      </c>
      <c r="EL82" s="23">
        <f t="shared" si="262"/>
        <v>-0.90700000000000003</v>
      </c>
      <c r="EM82" s="23">
        <f t="shared" si="263"/>
        <v>-6.0000000000000053E-2</v>
      </c>
      <c r="EN82" s="23">
        <f t="shared" si="264"/>
        <v>0.16400000000000015</v>
      </c>
      <c r="EO82" s="23">
        <f t="shared" si="265"/>
        <v>0.67200000000000015</v>
      </c>
      <c r="EP82" s="23">
        <f t="shared" si="266"/>
        <v>-0.48799999999999999</v>
      </c>
      <c r="EQ82" s="23">
        <f t="shared" si="267"/>
        <v>-6.0999999999999943E-2</v>
      </c>
      <c r="ER82" s="23">
        <f t="shared" si="268"/>
        <v>-1.6000000000000014E-2</v>
      </c>
      <c r="ES82" s="23">
        <f t="shared" si="58"/>
        <v>0.37799999999999967</v>
      </c>
      <c r="ET82" s="23">
        <f t="shared" si="59"/>
        <v>0.37299999999999978</v>
      </c>
      <c r="EU82" s="23">
        <f t="shared" si="60"/>
        <v>0.13700000000000001</v>
      </c>
      <c r="EV82" s="23">
        <f t="shared" si="61"/>
        <v>-0.15100000000000025</v>
      </c>
      <c r="EW82" s="23">
        <f t="shared" si="62"/>
        <v>-8.8000000000000078E-2</v>
      </c>
      <c r="EX82" s="23">
        <f t="shared" si="63"/>
        <v>0.36199999999999966</v>
      </c>
      <c r="EY82" s="23">
        <f t="shared" si="64"/>
        <v>0.38099999999999978</v>
      </c>
      <c r="EZ82" s="23">
        <f t="shared" si="65"/>
        <v>1.399999999999979E-2</v>
      </c>
      <c r="FA82" s="23">
        <f t="shared" si="269"/>
        <v>0.67500000000000027</v>
      </c>
      <c r="FB82" s="23">
        <f t="shared" si="270"/>
        <v>0.72500000000000009</v>
      </c>
      <c r="FC82" s="23">
        <f t="shared" si="271"/>
        <v>0.70900000000000007</v>
      </c>
      <c r="FD82" s="23">
        <f t="shared" si="272"/>
        <v>-0.29600000000000026</v>
      </c>
      <c r="FE82" s="23" t="str">
        <f t="shared" si="273"/>
        <v/>
      </c>
      <c r="FF82" s="23" t="str">
        <f t="shared" si="274"/>
        <v/>
      </c>
      <c r="FG82" s="23" t="str">
        <f t="shared" si="275"/>
        <v/>
      </c>
      <c r="FH82" s="23" t="str">
        <f t="shared" si="276"/>
        <v/>
      </c>
      <c r="FI82" s="23" t="str">
        <f t="shared" si="277"/>
        <v/>
      </c>
      <c r="FJ82" s="23" t="str">
        <f t="shared" si="278"/>
        <v/>
      </c>
      <c r="FK82" s="23" t="str">
        <f t="shared" si="279"/>
        <v/>
      </c>
      <c r="FL82" s="23" t="str">
        <f t="shared" si="280"/>
        <v/>
      </c>
      <c r="FM82" s="23" t="str">
        <f t="shared" si="281"/>
        <v/>
      </c>
      <c r="FN82" s="23">
        <f t="shared" si="282"/>
        <v>0.58299999999999974</v>
      </c>
      <c r="FO82" s="23">
        <f t="shared" si="283"/>
        <v>0.30399999999999983</v>
      </c>
      <c r="FP82" s="23">
        <f t="shared" si="284"/>
        <v>0.129</v>
      </c>
      <c r="FQ82" s="23">
        <f t="shared" si="82"/>
        <v>-0.37981599999999993</v>
      </c>
      <c r="FR82" s="23">
        <f t="shared" si="83"/>
        <v>-9.9831000000000003E-2</v>
      </c>
      <c r="FS82" s="23">
        <f t="shared" si="84"/>
        <v>0.51677400000000029</v>
      </c>
      <c r="FT82" s="23">
        <f t="shared" si="85"/>
        <v>-0.23130899999999999</v>
      </c>
      <c r="FU82" s="23">
        <f t="shared" si="86"/>
        <v>-6.421100000000024E-2</v>
      </c>
      <c r="FV82" s="23">
        <f t="shared" si="87"/>
        <v>0.48999399999999982</v>
      </c>
      <c r="FW82" s="23">
        <f t="shared" si="88"/>
        <v>-0.14400000000000013</v>
      </c>
      <c r="FX82" s="23">
        <f t="shared" si="285"/>
        <v>-1.4000000000000234E-2</v>
      </c>
      <c r="FY82" s="23">
        <f t="shared" si="286"/>
        <v>-0.19899999999999984</v>
      </c>
      <c r="FZ82" s="23">
        <f t="shared" si="287"/>
        <v>7.0000000000001172E-3</v>
      </c>
      <c r="GA82" s="23">
        <f t="shared" si="288"/>
        <v>0.39800000000000013</v>
      </c>
      <c r="GB82" s="23">
        <f t="shared" si="289"/>
        <v>-0.96700000000000008</v>
      </c>
      <c r="GC82" s="23">
        <f t="shared" si="290"/>
        <v>-0.90500000000000025</v>
      </c>
      <c r="GD82" s="23">
        <f t="shared" si="291"/>
        <v>-5.600000000000005E-2</v>
      </c>
      <c r="GE82" s="23">
        <f t="shared" si="292"/>
        <v>0.16699999999999982</v>
      </c>
      <c r="GF82" s="23">
        <f t="shared" si="293"/>
        <v>0.67800000000000038</v>
      </c>
      <c r="GG82" s="23">
        <f t="shared" si="294"/>
        <v>-0.48099999999999987</v>
      </c>
      <c r="GH82" s="23">
        <f t="shared" si="295"/>
        <v>-5.500000000000016E-2</v>
      </c>
      <c r="GI82" s="23">
        <f t="shared" si="296"/>
        <v>-1.0000000000000231E-2</v>
      </c>
      <c r="GJ82" s="23">
        <f t="shared" si="297"/>
        <v>0.38099999999999978</v>
      </c>
      <c r="GK82" s="23">
        <f t="shared" si="298"/>
        <v>0.37599999999999989</v>
      </c>
      <c r="GL82" s="23">
        <f t="shared" si="299"/>
        <v>0.14000000000000012</v>
      </c>
      <c r="GM82" s="23">
        <f t="shared" si="300"/>
        <v>-0.14999999999999991</v>
      </c>
      <c r="GN82" s="23">
        <f t="shared" si="301"/>
        <v>-8.5999999999999854E-2</v>
      </c>
      <c r="GO82" s="23">
        <f t="shared" si="302"/>
        <v>0.36699999999999955</v>
      </c>
      <c r="GP82" s="23">
        <f t="shared" si="303"/>
        <v>0.3839999999999999</v>
      </c>
      <c r="GQ82" s="23">
        <f t="shared" si="304"/>
        <v>1.7999999999999794E-2</v>
      </c>
      <c r="GR82" s="23">
        <f t="shared" si="305"/>
        <v>0.67800000000000038</v>
      </c>
      <c r="GS82" s="23">
        <f t="shared" si="306"/>
        <v>0.72899999999999965</v>
      </c>
      <c r="GT82" s="23">
        <f t="shared" si="307"/>
        <v>0.71299999999999963</v>
      </c>
      <c r="GU82" s="23">
        <f t="shared" si="308"/>
        <v>-0.28500000000000014</v>
      </c>
      <c r="GV82" s="23">
        <f t="shared" si="309"/>
        <v>-0.121</v>
      </c>
      <c r="GW82" s="23">
        <f t="shared" si="310"/>
        <v>0.18299999999999983</v>
      </c>
      <c r="GX82" s="23">
        <f t="shared" si="311"/>
        <v>0.23899999999999988</v>
      </c>
      <c r="GY82" s="23">
        <f t="shared" si="312"/>
        <v>0.29999999999999982</v>
      </c>
      <c r="GZ82" s="23">
        <f t="shared" si="313"/>
        <v>0.68699999999999983</v>
      </c>
      <c r="HA82" s="23">
        <f t="shared" si="314"/>
        <v>0.51399999999999979</v>
      </c>
      <c r="HB82" s="23">
        <f t="shared" si="315"/>
        <v>0.23399999999999999</v>
      </c>
      <c r="HC82" s="23">
        <f t="shared" si="316"/>
        <v>0.3839999999999999</v>
      </c>
      <c r="HD82" s="23">
        <f t="shared" si="317"/>
        <v>0.4700000000000002</v>
      </c>
      <c r="HE82" s="23">
        <f t="shared" si="318"/>
        <v>0.58499999999999952</v>
      </c>
      <c r="HF82" s="23">
        <f t="shared" si="319"/>
        <v>0.30600000000000005</v>
      </c>
      <c r="HG82" s="23">
        <f t="shared" si="320"/>
        <v>0.12999999999999989</v>
      </c>
      <c r="HH82" s="23">
        <f t="shared" si="125"/>
        <v>-0.37699400000000027</v>
      </c>
      <c r="HI82" s="23">
        <f t="shared" si="126"/>
        <v>-9.7202000000000233E-2</v>
      </c>
      <c r="HJ82" s="23">
        <f t="shared" si="127"/>
        <v>0.51798100000000025</v>
      </c>
      <c r="HK82" s="23">
        <f t="shared" si="128"/>
        <v>-0.22763800000000023</v>
      </c>
      <c r="HL82" s="23">
        <f t="shared" si="129"/>
        <v>-6.1357000000000106E-2</v>
      </c>
      <c r="HM82" s="23">
        <f t="shared" si="130"/>
        <v>0.49106400000000017</v>
      </c>
      <c r="HO82" s="23">
        <f t="shared" si="321"/>
        <v>6.800000000000006E-2</v>
      </c>
      <c r="HP82" s="23">
        <f t="shared" si="322"/>
        <v>5.0000000000000266E-2</v>
      </c>
      <c r="HQ82" s="23">
        <f t="shared" si="323"/>
        <v>0.35699999999999976</v>
      </c>
      <c r="HR82" s="23" t="str">
        <f t="shared" si="324"/>
        <v/>
      </c>
      <c r="HS82" s="23">
        <f t="shared" si="325"/>
        <v>7.0000000000001172E-3</v>
      </c>
      <c r="HT82" s="23" t="str">
        <f t="shared" si="326"/>
        <v/>
      </c>
      <c r="HU82" s="23" t="str">
        <f t="shared" si="327"/>
        <v/>
      </c>
      <c r="HV82" s="23" t="str">
        <f t="shared" si="328"/>
        <v/>
      </c>
      <c r="HW82" s="23" t="str">
        <f t="shared" si="329"/>
        <v/>
      </c>
      <c r="HX82" s="23" t="str">
        <f t="shared" si="330"/>
        <v/>
      </c>
      <c r="HY82" s="23">
        <f t="shared" si="331"/>
        <v>0.26399999999999979</v>
      </c>
      <c r="HZ82" s="23">
        <f t="shared" si="332"/>
        <v>0.18500000000000005</v>
      </c>
      <c r="IA82" s="23">
        <f t="shared" si="333"/>
        <v>0.10599999999999987</v>
      </c>
      <c r="IB82" s="23">
        <f t="shared" si="334"/>
        <v>0.14500000000000002</v>
      </c>
      <c r="IC82" s="23">
        <f t="shared" si="335"/>
        <v>8.0000000000000071E-3</v>
      </c>
      <c r="ID82" s="23" t="str">
        <f t="shared" si="336"/>
        <v/>
      </c>
      <c r="IE82" s="23" t="str">
        <f t="shared" si="337"/>
        <v/>
      </c>
      <c r="IF82" s="23">
        <f t="shared" si="338"/>
        <v>0.14599999999999991</v>
      </c>
      <c r="IG82" s="23">
        <f t="shared" si="339"/>
        <v>1.9000000000000128E-2</v>
      </c>
      <c r="IH82" s="23">
        <f t="shared" si="340"/>
        <v>0.20100000000000007</v>
      </c>
      <c r="II82" s="23">
        <f t="shared" si="341"/>
        <v>4.0000000000000036E-3</v>
      </c>
      <c r="IJ82" s="23">
        <f t="shared" si="342"/>
        <v>0.39000000000000012</v>
      </c>
      <c r="IK82" s="23">
        <f t="shared" si="343"/>
        <v>0.96399999999999997</v>
      </c>
      <c r="IL82" s="23">
        <f t="shared" si="344"/>
        <v>0.90700000000000003</v>
      </c>
      <c r="IM82" s="23">
        <f t="shared" si="345"/>
        <v>6.0000000000000053E-2</v>
      </c>
      <c r="IN82" s="23">
        <f t="shared" si="346"/>
        <v>0.16400000000000015</v>
      </c>
      <c r="IO82" s="23">
        <f t="shared" si="347"/>
        <v>0.67200000000000015</v>
      </c>
      <c r="IP82" s="23">
        <f t="shared" si="348"/>
        <v>0.48799999999999999</v>
      </c>
      <c r="IQ82" s="23">
        <f t="shared" si="349"/>
        <v>6.0999999999999943E-2</v>
      </c>
      <c r="IR82" s="23">
        <f t="shared" si="350"/>
        <v>1.6000000000000014E-2</v>
      </c>
      <c r="IS82" s="23">
        <f t="shared" si="351"/>
        <v>0.37799999999999967</v>
      </c>
      <c r="IT82" s="23">
        <f t="shared" si="352"/>
        <v>0.37299999999999978</v>
      </c>
      <c r="IU82" s="23">
        <f t="shared" si="353"/>
        <v>0.13700000000000001</v>
      </c>
      <c r="IV82" s="23">
        <f t="shared" si="354"/>
        <v>0.15100000000000025</v>
      </c>
      <c r="IW82" s="23">
        <f t="shared" si="355"/>
        <v>8.8000000000000078E-2</v>
      </c>
      <c r="IX82" s="23">
        <f t="shared" si="356"/>
        <v>0.36199999999999966</v>
      </c>
      <c r="IY82" s="23">
        <f t="shared" si="357"/>
        <v>0.38099999999999978</v>
      </c>
      <c r="IZ82" s="23">
        <f t="shared" si="358"/>
        <v>1.399999999999979E-2</v>
      </c>
      <c r="JA82" s="23">
        <f t="shared" si="359"/>
        <v>0.67500000000000027</v>
      </c>
      <c r="JB82" s="23">
        <f t="shared" si="360"/>
        <v>0.72500000000000009</v>
      </c>
      <c r="JC82" s="23">
        <f t="shared" si="361"/>
        <v>0.70900000000000007</v>
      </c>
      <c r="JD82" s="23">
        <f t="shared" si="362"/>
        <v>0.29600000000000026</v>
      </c>
      <c r="JE82" s="23" t="str">
        <f t="shared" si="363"/>
        <v/>
      </c>
      <c r="JF82" s="23" t="str">
        <f t="shared" si="364"/>
        <v/>
      </c>
      <c r="JG82" s="23" t="str">
        <f t="shared" si="365"/>
        <v/>
      </c>
      <c r="JH82" s="23" t="str">
        <f t="shared" si="366"/>
        <v/>
      </c>
      <c r="JI82" s="23" t="str">
        <f t="shared" si="367"/>
        <v/>
      </c>
      <c r="JJ82" s="23" t="str">
        <f t="shared" si="368"/>
        <v/>
      </c>
      <c r="JK82" s="23" t="str">
        <f t="shared" si="369"/>
        <v/>
      </c>
      <c r="JL82" s="23" t="str">
        <f t="shared" si="370"/>
        <v/>
      </c>
      <c r="JM82" s="23" t="str">
        <f t="shared" si="371"/>
        <v/>
      </c>
      <c r="JN82" s="23">
        <f t="shared" si="372"/>
        <v>0.58299999999999974</v>
      </c>
      <c r="JO82" s="23">
        <f t="shared" si="373"/>
        <v>0.30399999999999983</v>
      </c>
      <c r="JP82" s="23">
        <f t="shared" si="374"/>
        <v>0.129</v>
      </c>
      <c r="JQ82" s="23">
        <f t="shared" si="185"/>
        <v>0.37981599999999993</v>
      </c>
      <c r="JR82" s="23">
        <f t="shared" si="186"/>
        <v>9.9831000000000003E-2</v>
      </c>
      <c r="JS82" s="23">
        <f t="shared" si="187"/>
        <v>0.51677400000000029</v>
      </c>
      <c r="JT82" s="23">
        <f t="shared" si="188"/>
        <v>0.23130899999999999</v>
      </c>
      <c r="JU82" s="23">
        <f t="shared" si="189"/>
        <v>6.421100000000024E-2</v>
      </c>
      <c r="JV82" s="23">
        <f t="shared" si="190"/>
        <v>0.48999399999999982</v>
      </c>
      <c r="JW82" s="23">
        <f t="shared" si="375"/>
        <v>0.14400000000000013</v>
      </c>
      <c r="JX82" s="23">
        <f t="shared" si="376"/>
        <v>1.4000000000000234E-2</v>
      </c>
      <c r="JY82" s="23">
        <f t="shared" si="377"/>
        <v>0.19899999999999984</v>
      </c>
      <c r="JZ82" s="23">
        <f t="shared" si="378"/>
        <v>7.0000000000001172E-3</v>
      </c>
      <c r="KA82" s="23">
        <f t="shared" si="379"/>
        <v>0.39800000000000013</v>
      </c>
      <c r="KB82" s="23">
        <f t="shared" si="380"/>
        <v>0.96700000000000008</v>
      </c>
      <c r="KC82" s="23">
        <f t="shared" si="381"/>
        <v>0.90500000000000025</v>
      </c>
      <c r="KD82" s="23">
        <f t="shared" si="382"/>
        <v>5.600000000000005E-2</v>
      </c>
      <c r="KE82" s="23">
        <f t="shared" si="383"/>
        <v>0.16699999999999982</v>
      </c>
      <c r="KF82" s="23">
        <f t="shared" si="384"/>
        <v>0.67800000000000038</v>
      </c>
      <c r="KG82" s="23">
        <f t="shared" si="385"/>
        <v>0.48099999999999987</v>
      </c>
      <c r="KH82" s="23">
        <f t="shared" si="386"/>
        <v>5.500000000000016E-2</v>
      </c>
      <c r="KI82" s="23">
        <f t="shared" si="387"/>
        <v>1.0000000000000231E-2</v>
      </c>
      <c r="KJ82" s="23">
        <f t="shared" si="388"/>
        <v>0.38099999999999978</v>
      </c>
      <c r="KK82" s="23">
        <f t="shared" si="389"/>
        <v>0.37599999999999989</v>
      </c>
      <c r="KL82" s="23">
        <f t="shared" si="390"/>
        <v>0.14000000000000012</v>
      </c>
      <c r="KM82" s="23">
        <f t="shared" si="391"/>
        <v>0.14999999999999991</v>
      </c>
      <c r="KN82" s="23">
        <f t="shared" si="392"/>
        <v>8.5999999999999854E-2</v>
      </c>
      <c r="KO82" s="23">
        <f t="shared" si="393"/>
        <v>0.36699999999999955</v>
      </c>
      <c r="KP82" s="23">
        <f t="shared" si="394"/>
        <v>0.3839999999999999</v>
      </c>
      <c r="KQ82" s="23">
        <f t="shared" si="211"/>
        <v>1.7999999999999794E-2</v>
      </c>
      <c r="KR82" s="23">
        <f t="shared" si="212"/>
        <v>0.67800000000000038</v>
      </c>
      <c r="KS82" s="23">
        <f t="shared" si="213"/>
        <v>0.72899999999999965</v>
      </c>
      <c r="KT82" s="23">
        <f t="shared" si="214"/>
        <v>0.71299999999999963</v>
      </c>
      <c r="KU82" s="23">
        <f t="shared" si="215"/>
        <v>0.28500000000000014</v>
      </c>
      <c r="KV82" s="23">
        <f t="shared" si="216"/>
        <v>0.121</v>
      </c>
      <c r="KW82" s="23">
        <f t="shared" si="395"/>
        <v>0.18299999999999983</v>
      </c>
      <c r="KX82" s="23">
        <f t="shared" si="218"/>
        <v>0.23899999999999988</v>
      </c>
      <c r="KY82" s="23">
        <f t="shared" si="219"/>
        <v>0.29999999999999982</v>
      </c>
      <c r="KZ82" s="23">
        <f t="shared" si="220"/>
        <v>0.68699999999999983</v>
      </c>
      <c r="LA82" s="23">
        <f t="shared" si="221"/>
        <v>0.51399999999999979</v>
      </c>
      <c r="LB82" s="23">
        <f t="shared" si="222"/>
        <v>0.23399999999999999</v>
      </c>
      <c r="LC82" s="23">
        <f t="shared" si="223"/>
        <v>0.3839999999999999</v>
      </c>
      <c r="LD82" s="23">
        <f t="shared" si="396"/>
        <v>0.4700000000000002</v>
      </c>
      <c r="LE82" s="23">
        <f t="shared" si="225"/>
        <v>0.58499999999999952</v>
      </c>
      <c r="LF82" s="23">
        <f t="shared" si="397"/>
        <v>0.30600000000000005</v>
      </c>
      <c r="LG82" s="23">
        <f t="shared" si="227"/>
        <v>0.12999999999999989</v>
      </c>
      <c r="LH82" s="23">
        <f t="shared" si="228"/>
        <v>0.37699400000000027</v>
      </c>
      <c r="LI82" s="23">
        <f t="shared" si="229"/>
        <v>9.7202000000000233E-2</v>
      </c>
      <c r="LJ82" s="23">
        <f t="shared" si="230"/>
        <v>0.51798100000000025</v>
      </c>
      <c r="LK82" s="23">
        <f t="shared" si="231"/>
        <v>0.22763800000000023</v>
      </c>
      <c r="LL82" s="23">
        <f t="shared" si="232"/>
        <v>6.1357000000000106E-2</v>
      </c>
      <c r="LM82" s="23">
        <f t="shared" si="232"/>
        <v>0.49106400000000017</v>
      </c>
    </row>
    <row r="83" spans="1:325">
      <c r="A83" s="1">
        <f t="shared" si="449"/>
        <v>81</v>
      </c>
      <c r="B83" s="34" t="s">
        <v>294</v>
      </c>
      <c r="C83" s="4">
        <v>10</v>
      </c>
      <c r="D83" s="4">
        <f t="shared" si="445"/>
        <v>1016</v>
      </c>
      <c r="E83" s="4" t="s">
        <v>245</v>
      </c>
      <c r="F83" s="4">
        <v>1</v>
      </c>
      <c r="G83" s="4" t="s">
        <v>13</v>
      </c>
      <c r="H83" s="4" t="s">
        <v>19</v>
      </c>
      <c r="I83" s="4"/>
      <c r="J83" s="5">
        <v>88.4</v>
      </c>
      <c r="K83" s="67">
        <v>0.29299999999999998</v>
      </c>
      <c r="L83" s="103">
        <v>3.5670000000000006</v>
      </c>
      <c r="M83" s="7" t="s">
        <v>130</v>
      </c>
      <c r="N83" s="3" t="s">
        <v>227</v>
      </c>
      <c r="O83" s="78">
        <v>3.5379999999999998</v>
      </c>
      <c r="P83" s="78">
        <v>3.4830000000000001</v>
      </c>
      <c r="Q83" s="78">
        <v>3.9380000000000002</v>
      </c>
      <c r="R83" s="58"/>
      <c r="S83" s="80">
        <v>3.738</v>
      </c>
      <c r="T83" s="78">
        <v>3.5760000000000001</v>
      </c>
      <c r="U83" s="78">
        <v>3.5670000000000002</v>
      </c>
      <c r="V83" s="78">
        <v>3.5979999999999999</v>
      </c>
      <c r="W83" s="23">
        <v>3.5350000000000001</v>
      </c>
      <c r="X83" s="81"/>
      <c r="Y83" s="78">
        <v>3.6120000000000001</v>
      </c>
      <c r="Z83" s="78">
        <v>3.74</v>
      </c>
      <c r="AA83" s="78">
        <v>3.653</v>
      </c>
      <c r="AB83" s="78">
        <v>3.3759999999999999</v>
      </c>
      <c r="AC83" s="78">
        <v>3.3130000000000002</v>
      </c>
      <c r="AD83" s="78">
        <v>3.4180000000000001</v>
      </c>
      <c r="AE83" s="78">
        <f t="shared" ref="AE83:AE90" si="450">SUM(AC83:AD83)/2</f>
        <v>3.3654999999999999</v>
      </c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1"/>
      <c r="BG83" s="111"/>
      <c r="BH83" s="111"/>
      <c r="BI83" s="111"/>
      <c r="BJ83" s="111"/>
      <c r="BK83" s="111"/>
      <c r="BL83" s="111"/>
      <c r="BM83" s="111"/>
      <c r="BN83" s="111"/>
      <c r="BO83" s="111"/>
      <c r="BP83" s="111"/>
      <c r="BQ83" s="111"/>
      <c r="BR83" s="111"/>
      <c r="BS83" s="111"/>
      <c r="BT83" s="111"/>
      <c r="BU83" s="111"/>
      <c r="BV83" s="111"/>
      <c r="BW83" s="111"/>
      <c r="BX83" s="111"/>
      <c r="BY83" s="111"/>
      <c r="BZ83" s="111"/>
      <c r="CA83" s="111"/>
      <c r="CB83" s="111"/>
      <c r="CC83" s="111"/>
      <c r="CD83" s="111"/>
      <c r="CE83" s="111"/>
      <c r="CF83" s="111"/>
      <c r="CG83" s="111"/>
      <c r="CH83" s="111"/>
      <c r="CI83" s="111"/>
      <c r="CJ83" s="111"/>
      <c r="CK83" s="111"/>
      <c r="CL83" s="111"/>
      <c r="CM83" s="111"/>
      <c r="CN83" s="111"/>
      <c r="CO83" s="111"/>
      <c r="CP83" s="111"/>
      <c r="CQ83" s="111"/>
      <c r="CR83" s="111"/>
      <c r="CS83" s="111"/>
      <c r="CT83" s="111"/>
      <c r="CU83" s="111"/>
      <c r="CV83" s="111"/>
      <c r="CW83" s="111"/>
      <c r="CX83" s="111"/>
      <c r="CY83" s="111"/>
      <c r="CZ83" s="111"/>
      <c r="DA83" s="111"/>
      <c r="DB83" s="111"/>
      <c r="DC83" s="111"/>
      <c r="DD83" s="111"/>
      <c r="DE83" s="111"/>
      <c r="DF83" s="111"/>
      <c r="DG83" s="111"/>
      <c r="DH83" s="111"/>
      <c r="DI83" s="111"/>
      <c r="DJ83" s="111"/>
      <c r="DK83" s="111"/>
      <c r="DL83" s="111"/>
      <c r="DM83" s="111"/>
      <c r="DO83" s="23">
        <f t="shared" ref="DO83:DO99" si="451">IF((O83&lt;&gt;"")*AND($L83&lt;&gt;""),O83-$L83,"")</f>
        <v>-2.9000000000000803E-2</v>
      </c>
      <c r="DP83" s="23">
        <f t="shared" ref="DP83:DP99" si="452">IF((P83&lt;&gt;"")*AND($L83&lt;&gt;""),P83-$L83,"")</f>
        <v>-8.4000000000000519E-2</v>
      </c>
      <c r="DQ83" s="23">
        <f t="shared" ref="DQ83:DQ99" si="453">IF((Q83&lt;&gt;"")*AND($L83&lt;&gt;""),Q83-$L83,"")</f>
        <v>0.37099999999999955</v>
      </c>
      <c r="DR83" s="23" t="str">
        <f t="shared" ref="DR83:DR99" si="454">IF((R83&lt;&gt;"")*AND($L83&lt;&gt;""),R83-$L83,"")</f>
        <v/>
      </c>
      <c r="DS83" s="23">
        <f t="shared" ref="DS83:DS99" si="455">IF((S83&lt;&gt;"")*AND($L83&lt;&gt;""),S83-$L83,"")</f>
        <v>0.17099999999999937</v>
      </c>
      <c r="DT83" s="23">
        <f t="shared" ref="DT83:DT99" si="456">IF((T83&lt;&gt;"")*AND($L83&lt;&gt;""),T83-$L83,"")</f>
        <v>8.9999999999994529E-3</v>
      </c>
      <c r="DU83" s="23">
        <f t="shared" ref="DU83:DU99" si="457">IF((U83&lt;&gt;"")*AND($L83&lt;&gt;""),U83-$L83,"")</f>
        <v>-4.4408920985006262E-16</v>
      </c>
      <c r="DV83" s="23">
        <f t="shared" ref="DV83:DV99" si="458">IF((V83&lt;&gt;"")*AND($L83&lt;&gt;""),V83-$L83,"")</f>
        <v>3.099999999999925E-2</v>
      </c>
      <c r="DW83" s="23">
        <f t="shared" ref="DW83:DW99" si="459">IF((W83&lt;&gt;"")*AND($L83&lt;&gt;""),W83-$L83,"")</f>
        <v>-3.2000000000000473E-2</v>
      </c>
      <c r="DX83" s="23" t="str">
        <f t="shared" ref="DX83:DX99" si="460">IF((X83&lt;&gt;"")*AND($L83&lt;&gt;""),X83-$L83,"")</f>
        <v/>
      </c>
      <c r="DY83" s="23">
        <f t="shared" ref="DY83:DY99" si="461">IF((Y83&lt;&gt;"")*AND($L83&lt;&gt;""),Y83-$L83,"")</f>
        <v>4.4999999999999485E-2</v>
      </c>
      <c r="DZ83" s="23">
        <f t="shared" ref="DZ83:DZ99" si="462">IF((Z83&lt;&gt;"")*AND($L83&lt;&gt;""),Z83-$L83,"")</f>
        <v>0.1729999999999996</v>
      </c>
      <c r="EA83" s="23">
        <f t="shared" ref="EA83:EA99" si="463">IF((AA83&lt;&gt;"")*AND($L83&lt;&gt;""),AA83-$L83,"")</f>
        <v>8.599999999999941E-2</v>
      </c>
      <c r="EB83" s="23">
        <f t="shared" ref="EB83:EB99" si="464">IF((AB83&lt;&gt;"")*AND($L83&lt;&gt;""),AB83-$L83,"")</f>
        <v>-0.19100000000000072</v>
      </c>
      <c r="EC83" s="23">
        <f t="shared" ref="EC83:EC99" si="465">IF((AC83&lt;&gt;"")*AND($L83&lt;&gt;""),AC83-$L83,"")</f>
        <v>-0.25400000000000045</v>
      </c>
      <c r="ED83" s="23">
        <f t="shared" ref="ED83:ED99" si="466">IF((AD83&lt;&gt;"")*AND($L83&lt;&gt;""),AD83-$L83,"")</f>
        <v>-0.14900000000000047</v>
      </c>
      <c r="EE83" s="23">
        <f t="shared" ref="EE83:EE99" si="467">IF((AE83&lt;&gt;"")*AND($L83&lt;&gt;""),AE83-$L83,"")</f>
        <v>-0.20150000000000068</v>
      </c>
      <c r="EF83" s="23" t="str">
        <f t="shared" ref="EF83:EF99" si="468">IF((AF83&lt;&gt;"")*AND($L83&lt;&gt;""),AF83-$L83,"")</f>
        <v/>
      </c>
      <c r="EG83" s="23" t="str">
        <f t="shared" ref="EG83:EG99" si="469">IF((AG83&lt;&gt;"")*AND($L83&lt;&gt;""),AG83-$L83,"")</f>
        <v/>
      </c>
      <c r="EH83" s="23" t="str">
        <f t="shared" ref="EH83:EH99" si="470">IF((AH83&lt;&gt;"")*AND($L83&lt;&gt;""),AH83-$L83,"")</f>
        <v/>
      </c>
      <c r="EI83" s="23" t="str">
        <f t="shared" ref="EI83:EI99" si="471">IF((AI83&lt;&gt;"")*AND($L83&lt;&gt;""),AI83-$L83,"")</f>
        <v/>
      </c>
      <c r="EJ83" s="23" t="str">
        <f t="shared" ref="EJ83:EJ99" si="472">IF((AJ83&lt;&gt;"")*AND($L83&lt;&gt;""),AJ83-$L83,"")</f>
        <v/>
      </c>
      <c r="EK83" s="23" t="str">
        <f t="shared" ref="EK83:EK99" si="473">IF((AK83&lt;&gt;"")*AND($L83&lt;&gt;""),AK83-$L83,"")</f>
        <v/>
      </c>
      <c r="EL83" s="23" t="str">
        <f t="shared" ref="EL83:EL99" si="474">IF((AL83&lt;&gt;"")*AND($L83&lt;&gt;""),AL83-$L83,"")</f>
        <v/>
      </c>
      <c r="EM83" s="23" t="str">
        <f t="shared" ref="EM83:EM99" si="475">IF((AM83&lt;&gt;"")*AND($L83&lt;&gt;""),AM83-$L83,"")</f>
        <v/>
      </c>
      <c r="EN83" s="23" t="str">
        <f t="shared" ref="EN83:EN99" si="476">IF((AN83&lt;&gt;"")*AND($L83&lt;&gt;""),AN83-$L83,"")</f>
        <v/>
      </c>
      <c r="EO83" s="23" t="str">
        <f t="shared" ref="EO83:EO99" si="477">IF((AO83&lt;&gt;"")*AND($L83&lt;&gt;""),AO83-$L83,"")</f>
        <v/>
      </c>
      <c r="EP83" s="23" t="str">
        <f t="shared" ref="EP83:EP99" si="478">IF((AP83&lt;&gt;"")*AND($L83&lt;&gt;""),AP83-$L83,"")</f>
        <v/>
      </c>
      <c r="EQ83" s="23" t="str">
        <f t="shared" ref="EQ83:EQ99" si="479">IF((AQ83&lt;&gt;"")*AND($L83&lt;&gt;""),AQ83-$L83,"")</f>
        <v/>
      </c>
      <c r="ER83" s="23" t="str">
        <f t="shared" ref="ER83:ER99" si="480">IF((AR83&lt;&gt;"")*AND($L83&lt;&gt;""),AR83-$L83,"")</f>
        <v/>
      </c>
      <c r="ES83" s="23" t="str">
        <f t="shared" ref="ES83:ES99" si="481">IF((AS83&lt;&gt;"")*AND($L83&lt;&gt;""),AS83-$L83,"")</f>
        <v/>
      </c>
      <c r="ET83" s="23" t="str">
        <f t="shared" ref="ET83:ET99" si="482">IF((AT83&lt;&gt;"")*AND($L83&lt;&gt;""),AT83-$L83,"")</f>
        <v/>
      </c>
      <c r="EU83" s="23" t="str">
        <f t="shared" ref="EU83:EU99" si="483">IF((AU83&lt;&gt;"")*AND($L83&lt;&gt;""),AU83-$L83,"")</f>
        <v/>
      </c>
      <c r="EV83" s="23" t="str">
        <f t="shared" ref="EV83:EV99" si="484">IF((AV83&lt;&gt;"")*AND($L83&lt;&gt;""),AV83-$L83,"")</f>
        <v/>
      </c>
      <c r="EW83" s="23" t="str">
        <f t="shared" ref="EW83:EW99" si="485">IF((AW83&lt;&gt;"")*AND($L83&lt;&gt;""),AW83-$L83,"")</f>
        <v/>
      </c>
      <c r="EX83" s="23" t="str">
        <f t="shared" ref="EX83:EX99" si="486">IF((AX83&lt;&gt;"")*AND($L83&lt;&gt;""),AX83-$L83,"")</f>
        <v/>
      </c>
      <c r="EY83" s="23" t="str">
        <f t="shared" ref="EY83:EY99" si="487">IF((AY83&lt;&gt;"")*AND($L83&lt;&gt;""),AY83-$L83,"")</f>
        <v/>
      </c>
      <c r="EZ83" s="23" t="str">
        <f t="shared" ref="EZ83:EZ99" si="488">IF((AZ83&lt;&gt;"")*AND($L83&lt;&gt;""),AZ83-$L83,"")</f>
        <v/>
      </c>
      <c r="FA83" s="23" t="str">
        <f t="shared" ref="FA83:FA99" si="489">IF((BA83&lt;&gt;"")*AND($L83&lt;&gt;""),BA83-$L83,"")</f>
        <v/>
      </c>
      <c r="FB83" s="23" t="str">
        <f t="shared" ref="FB83:FB99" si="490">IF((BB83&lt;&gt;"")*AND($L83&lt;&gt;""),BB83-$L83,"")</f>
        <v/>
      </c>
      <c r="FC83" s="23" t="str">
        <f t="shared" ref="FC83:FC99" si="491">IF((BC83&lt;&gt;"")*AND($L83&lt;&gt;""),BC83-$L83,"")</f>
        <v/>
      </c>
      <c r="FD83" s="23" t="str">
        <f t="shared" ref="FD83:FD99" si="492">IF((BD83&lt;&gt;"")*AND($L83&lt;&gt;""),BD83-$L83,"")</f>
        <v/>
      </c>
      <c r="FE83" s="23" t="str">
        <f t="shared" ref="FE83:FE99" si="493">IF((BE83&lt;&gt;"")*AND($L83&lt;&gt;""),BE83-$L83,"")</f>
        <v/>
      </c>
      <c r="FF83" s="23" t="str">
        <f t="shared" ref="FF83:FF99" si="494">IF((BF83&lt;&gt;"")*AND($L83&lt;&gt;""),BF83-$L83,"")</f>
        <v/>
      </c>
      <c r="FG83" s="23" t="str">
        <f t="shared" ref="FG83:FG99" si="495">IF((BG83&lt;&gt;"")*AND($L83&lt;&gt;""),BG83-$L83,"")</f>
        <v/>
      </c>
      <c r="FH83" s="23" t="str">
        <f t="shared" ref="FH83:FH99" si="496">IF((BH83&lt;&gt;"")*AND($L83&lt;&gt;""),BH83-$L83,"")</f>
        <v/>
      </c>
      <c r="FI83" s="23" t="str">
        <f t="shared" ref="FI83:FI99" si="497">IF((BI83&lt;&gt;"")*AND($L83&lt;&gt;""),BI83-$L83,"")</f>
        <v/>
      </c>
      <c r="FJ83" s="23" t="str">
        <f t="shared" ref="FJ83:FJ99" si="498">IF((BJ83&lt;&gt;"")*AND($L83&lt;&gt;""),BJ83-$L83,"")</f>
        <v/>
      </c>
      <c r="FK83" s="23" t="str">
        <f t="shared" ref="FK83:FK99" si="499">IF((BK83&lt;&gt;"")*AND($L83&lt;&gt;""),BK83-$L83,"")</f>
        <v/>
      </c>
      <c r="FL83" s="23" t="str">
        <f t="shared" ref="FL83:FL99" si="500">IF((BL83&lt;&gt;"")*AND($L83&lt;&gt;""),BL83-$L83,"")</f>
        <v/>
      </c>
      <c r="FM83" s="23" t="str">
        <f t="shared" ref="FM83:FM99" si="501">IF((BM83&lt;&gt;"")*AND($L83&lt;&gt;""),BM83-$L83,"")</f>
        <v/>
      </c>
      <c r="FN83" s="23" t="str">
        <f t="shared" ref="FN83:FN99" si="502">IF((BN83&lt;&gt;"")*AND($L83&lt;&gt;""),BN83-$L83,"")</f>
        <v/>
      </c>
      <c r="FO83" s="23" t="str">
        <f t="shared" ref="FO83:FO99" si="503">IF((BO83&lt;&gt;"")*AND($L83&lt;&gt;""),BO83-$L83,"")</f>
        <v/>
      </c>
      <c r="FP83" s="23" t="str">
        <f t="shared" ref="FP83:FP99" si="504">IF((BP83&lt;&gt;"")*AND($L83&lt;&gt;""),BP83-$L83,"")</f>
        <v/>
      </c>
      <c r="FQ83" s="23" t="str">
        <f t="shared" ref="FQ83:FQ99" si="505">IF((BQ83&lt;&gt;"")*AND($L83&lt;&gt;""),BQ83-$L83,"")</f>
        <v/>
      </c>
      <c r="FR83" s="23" t="str">
        <f t="shared" ref="FR83:FR99" si="506">IF((BR83&lt;&gt;"")*AND($L83&lt;&gt;""),BR83-$L83,"")</f>
        <v/>
      </c>
      <c r="FS83" s="23" t="str">
        <f t="shared" ref="FS83:FS99" si="507">IF((BS83&lt;&gt;"")*AND($L83&lt;&gt;""),BS83-$L83,"")</f>
        <v/>
      </c>
      <c r="FT83" s="23" t="str">
        <f t="shared" ref="FT83:FT99" si="508">IF((BT83&lt;&gt;"")*AND($L83&lt;&gt;""),BT83-$L83,"")</f>
        <v/>
      </c>
      <c r="FU83" s="23" t="str">
        <f t="shared" ref="FU83:FU99" si="509">IF((BU83&lt;&gt;"")*AND($L83&lt;&gt;""),BU83-$L83,"")</f>
        <v/>
      </c>
      <c r="FV83" s="23" t="str">
        <f t="shared" ref="FV83:FV99" si="510">IF((BV83&lt;&gt;"")*AND($L83&lt;&gt;""),BV83-$L83,"")</f>
        <v/>
      </c>
      <c r="FW83" s="23" t="str">
        <f t="shared" ref="FW83:FW99" si="511">IF((BW83&lt;&gt;"")*AND($L83&lt;&gt;""),BW83-$L83,"")</f>
        <v/>
      </c>
      <c r="FX83" s="23" t="str">
        <f t="shared" ref="FX83:FX99" si="512">IF((BX83&lt;&gt;"")*AND($L83&lt;&gt;""),BX83-$L83,"")</f>
        <v/>
      </c>
      <c r="FY83" s="23" t="str">
        <f t="shared" ref="FY83:FY99" si="513">IF((BY83&lt;&gt;"")*AND($L83&lt;&gt;""),BY83-$L83,"")</f>
        <v/>
      </c>
      <c r="FZ83" s="23" t="str">
        <f t="shared" ref="FZ83:FZ99" si="514">IF((BZ83&lt;&gt;"")*AND($L83&lt;&gt;""),BZ83-$L83,"")</f>
        <v/>
      </c>
      <c r="GA83" s="23" t="str">
        <f t="shared" ref="GA83:GA99" si="515">IF((CA83&lt;&gt;"")*AND($L83&lt;&gt;""),CA83-$L83,"")</f>
        <v/>
      </c>
      <c r="GB83" s="23" t="str">
        <f t="shared" ref="GB83:GB99" si="516">IF((CB83&lt;&gt;"")*AND($L83&lt;&gt;""),CB83-$L83,"")</f>
        <v/>
      </c>
      <c r="GC83" s="23" t="str">
        <f t="shared" ref="GC83:GC99" si="517">IF((CC83&lt;&gt;"")*AND($L83&lt;&gt;""),CC83-$L83,"")</f>
        <v/>
      </c>
      <c r="GD83" s="23" t="str">
        <f t="shared" ref="GD83:GD99" si="518">IF((CD83&lt;&gt;"")*AND($L83&lt;&gt;""),CD83-$L83,"")</f>
        <v/>
      </c>
      <c r="GE83" s="23" t="str">
        <f t="shared" ref="GE83:GE99" si="519">IF((CE83&lt;&gt;"")*AND($L83&lt;&gt;""),CE83-$L83,"")</f>
        <v/>
      </c>
      <c r="GF83" s="23" t="str">
        <f t="shared" ref="GF83:GF99" si="520">IF((CF83&lt;&gt;"")*AND($L83&lt;&gt;""),CF83-$L83,"")</f>
        <v/>
      </c>
      <c r="GG83" s="23" t="str">
        <f t="shared" ref="GG83:GG99" si="521">IF((CG83&lt;&gt;"")*AND($L83&lt;&gt;""),CG83-$L83,"")</f>
        <v/>
      </c>
      <c r="GH83" s="23" t="str">
        <f t="shared" ref="GH83:GH99" si="522">IF((CH83&lt;&gt;"")*AND($L83&lt;&gt;""),CH83-$L83,"")</f>
        <v/>
      </c>
      <c r="GI83" s="23" t="str">
        <f t="shared" ref="GI83:GI99" si="523">IF((CI83&lt;&gt;"")*AND($L83&lt;&gt;""),CI83-$L83,"")</f>
        <v/>
      </c>
      <c r="GJ83" s="23" t="str">
        <f t="shared" ref="GJ83:GJ99" si="524">IF((CJ83&lt;&gt;"")*AND($L83&lt;&gt;""),CJ83-$L83,"")</f>
        <v/>
      </c>
      <c r="GK83" s="23" t="str">
        <f t="shared" ref="GK83:GK99" si="525">IF((CK83&lt;&gt;"")*AND($L83&lt;&gt;""),CK83-$L83,"")</f>
        <v/>
      </c>
      <c r="GL83" s="23" t="str">
        <f t="shared" ref="GL83:GL99" si="526">IF((CL83&lt;&gt;"")*AND($L83&lt;&gt;""),CL83-$L83,"")</f>
        <v/>
      </c>
      <c r="GM83" s="23" t="str">
        <f t="shared" ref="GM83:GM99" si="527">IF((CM83&lt;&gt;"")*AND($L83&lt;&gt;""),CM83-$L83,"")</f>
        <v/>
      </c>
      <c r="GN83" s="23" t="str">
        <f t="shared" ref="GN83:GN99" si="528">IF((CN83&lt;&gt;"")*AND($L83&lt;&gt;""),CN83-$L83,"")</f>
        <v/>
      </c>
      <c r="GO83" s="23" t="str">
        <f t="shared" ref="GO83:GO99" si="529">IF((CO83&lt;&gt;"")*AND($L83&lt;&gt;""),CO83-$L83,"")</f>
        <v/>
      </c>
      <c r="GP83" s="23" t="str">
        <f t="shared" ref="GP83:GP99" si="530">IF((CP83&lt;&gt;"")*AND($L83&lt;&gt;""),CP83-$L83,"")</f>
        <v/>
      </c>
      <c r="GQ83" s="23" t="str">
        <f t="shared" ref="GQ83:GQ99" si="531">IF((CQ83&lt;&gt;"")*AND($L83&lt;&gt;""),CQ83-$L83,"")</f>
        <v/>
      </c>
      <c r="GR83" s="23" t="str">
        <f t="shared" ref="GR83:GR99" si="532">IF((CR83&lt;&gt;"")*AND($L83&lt;&gt;""),CR83-$L83,"")</f>
        <v/>
      </c>
      <c r="GS83" s="23" t="str">
        <f t="shared" ref="GS83:GS99" si="533">IF((CS83&lt;&gt;"")*AND($L83&lt;&gt;""),CS83-$L83,"")</f>
        <v/>
      </c>
      <c r="GT83" s="23" t="str">
        <f t="shared" ref="GT83:GT99" si="534">IF((CT83&lt;&gt;"")*AND($L83&lt;&gt;""),CT83-$L83,"")</f>
        <v/>
      </c>
      <c r="GU83" s="23" t="str">
        <f t="shared" ref="GU83:GU99" si="535">IF((CU83&lt;&gt;"")*AND($L83&lt;&gt;""),CU83-$L83,"")</f>
        <v/>
      </c>
      <c r="GV83" s="23" t="str">
        <f t="shared" ref="GV83:GV99" si="536">IF((CV83&lt;&gt;"")*AND($L83&lt;&gt;""),CV83-$L83,"")</f>
        <v/>
      </c>
      <c r="GW83" s="23" t="str">
        <f t="shared" ref="GW83:GW99" si="537">IF((CW83&lt;&gt;"")*AND($L83&lt;&gt;""),CW83-$L83,"")</f>
        <v/>
      </c>
      <c r="GX83" s="23" t="str">
        <f t="shared" ref="GX83:GX99" si="538">IF((CX83&lt;&gt;"")*AND($L83&lt;&gt;""),CX83-$L83,"")</f>
        <v/>
      </c>
      <c r="GY83" s="23" t="str">
        <f t="shared" ref="GY83:GY99" si="539">IF((CY83&lt;&gt;"")*AND($L83&lt;&gt;""),CY83-$L83,"")</f>
        <v/>
      </c>
      <c r="GZ83" s="23" t="str">
        <f t="shared" ref="GZ83:GZ99" si="540">IF((CZ83&lt;&gt;"")*AND($L83&lt;&gt;""),CZ83-$L83,"")</f>
        <v/>
      </c>
      <c r="HA83" s="23" t="str">
        <f t="shared" ref="HA83:HA99" si="541">IF((DA83&lt;&gt;"")*AND($L83&lt;&gt;""),DA83-$L83,"")</f>
        <v/>
      </c>
      <c r="HB83" s="23" t="str">
        <f t="shared" ref="HB83:HB99" si="542">IF((DB83&lt;&gt;"")*AND($L83&lt;&gt;""),DB83-$L83,"")</f>
        <v/>
      </c>
      <c r="HC83" s="23" t="str">
        <f t="shared" ref="HC83:HC99" si="543">IF((DC83&lt;&gt;"")*AND($L83&lt;&gt;""),DC83-$L83,"")</f>
        <v/>
      </c>
      <c r="HD83" s="23" t="str">
        <f t="shared" ref="HD83:HD99" si="544">IF((DD83&lt;&gt;"")*AND($L83&lt;&gt;""),DD83-$L83,"")</f>
        <v/>
      </c>
      <c r="HE83" s="23" t="str">
        <f t="shared" ref="HE83:HE99" si="545">IF((DE83&lt;&gt;"")*AND($L83&lt;&gt;""),DE83-$L83,"")</f>
        <v/>
      </c>
      <c r="HF83" s="23" t="str">
        <f t="shared" ref="HF83:HF99" si="546">IF((DF83&lt;&gt;"")*AND($L83&lt;&gt;""),DF83-$L83,"")</f>
        <v/>
      </c>
      <c r="HG83" s="23" t="str">
        <f t="shared" ref="HG83:HG99" si="547">IF((DG83&lt;&gt;"")*AND($L83&lt;&gt;""),DG83-$L83,"")</f>
        <v/>
      </c>
      <c r="HH83" s="23" t="str">
        <f t="shared" ref="HH83:HH99" si="548">IF((DH83&lt;&gt;"")*AND($L83&lt;&gt;""),DH83-$L83,"")</f>
        <v/>
      </c>
      <c r="HI83" s="23" t="str">
        <f t="shared" ref="HI83:HI99" si="549">IF((DI83&lt;&gt;"")*AND($L83&lt;&gt;""),DI83-$L83,"")</f>
        <v/>
      </c>
      <c r="HJ83" s="23" t="str">
        <f t="shared" ref="HJ83:HJ99" si="550">IF((DJ83&lt;&gt;"")*AND($L83&lt;&gt;""),DJ83-$L83,"")</f>
        <v/>
      </c>
      <c r="HK83" s="23" t="str">
        <f t="shared" ref="HK83:HK99" si="551">IF((DK83&lt;&gt;"")*AND($L83&lt;&gt;""),DK83-$L83,"")</f>
        <v/>
      </c>
      <c r="HL83" s="23" t="str">
        <f t="shared" ref="HL83:HL99" si="552">IF((DL83&lt;&gt;"")*AND($L83&lt;&gt;""),DL83-$L83,"")</f>
        <v/>
      </c>
      <c r="HM83" s="23" t="str">
        <f t="shared" ref="HM83:HM99" si="553">IF((DM83&lt;&gt;"")*AND($L83&lt;&gt;""),DM83-$L83,"")</f>
        <v/>
      </c>
      <c r="HO83" s="23">
        <f t="shared" ref="HO83:HO99" si="554">IF(DO83&lt;&gt;"",ABS(DO83),"")</f>
        <v>2.9000000000000803E-2</v>
      </c>
      <c r="HP83" s="23">
        <f t="shared" ref="HP83:HP99" si="555">IF(DP83&lt;&gt;"",ABS(DP83),"")</f>
        <v>8.4000000000000519E-2</v>
      </c>
      <c r="HQ83" s="23">
        <f t="shared" ref="HQ83:HQ99" si="556">IF(DQ83&lt;&gt;"",ABS(DQ83),"")</f>
        <v>0.37099999999999955</v>
      </c>
      <c r="HR83" s="23" t="str">
        <f t="shared" ref="HR83:HR99" si="557">IF(DR83&lt;&gt;"",ABS(DR83),"")</f>
        <v/>
      </c>
      <c r="HS83" s="23">
        <f t="shared" ref="HS83:HS99" si="558">IF(DS83&lt;&gt;"",ABS(DS83),"")</f>
        <v>0.17099999999999937</v>
      </c>
      <c r="HT83" s="23">
        <f t="shared" ref="HT83:HT99" si="559">IF(DT83&lt;&gt;"",ABS(DT83),"")</f>
        <v>8.9999999999994529E-3</v>
      </c>
      <c r="HU83" s="23">
        <f t="shared" ref="HU83:HU99" si="560">IF(DU83&lt;&gt;"",ABS(DU83),"")</f>
        <v>4.4408920985006262E-16</v>
      </c>
      <c r="HV83" s="23">
        <f t="shared" ref="HV83:HV99" si="561">IF(DV83&lt;&gt;"",ABS(DV83),"")</f>
        <v>3.099999999999925E-2</v>
      </c>
      <c r="HW83" s="23">
        <f t="shared" ref="HW83:HW99" si="562">IF(DW83&lt;&gt;"",ABS(DW83),"")</f>
        <v>3.2000000000000473E-2</v>
      </c>
      <c r="HX83" s="23" t="str">
        <f t="shared" ref="HX83:HX99" si="563">IF(DX83&lt;&gt;"",ABS(DX83),"")</f>
        <v/>
      </c>
      <c r="HY83" s="23">
        <f t="shared" ref="HY83:HY99" si="564">IF(DY83&lt;&gt;"",ABS(DY83),"")</f>
        <v>4.4999999999999485E-2</v>
      </c>
      <c r="HZ83" s="23">
        <f t="shared" ref="HZ83:HZ99" si="565">IF(DZ83&lt;&gt;"",ABS(DZ83),"")</f>
        <v>0.1729999999999996</v>
      </c>
      <c r="IA83" s="23">
        <f t="shared" ref="IA83:IA99" si="566">IF(EA83&lt;&gt;"",ABS(EA83),"")</f>
        <v>8.599999999999941E-2</v>
      </c>
      <c r="IB83" s="23">
        <f t="shared" ref="IB83:IB99" si="567">IF(EB83&lt;&gt;"",ABS(EB83),"")</f>
        <v>0.19100000000000072</v>
      </c>
      <c r="IC83" s="23">
        <f t="shared" ref="IC83:IC99" si="568">IF(EC83&lt;&gt;"",ABS(EC83),"")</f>
        <v>0.25400000000000045</v>
      </c>
      <c r="ID83" s="23">
        <f t="shared" ref="ID83:ID99" si="569">IF(ED83&lt;&gt;"",ABS(ED83),"")</f>
        <v>0.14900000000000047</v>
      </c>
      <c r="IE83" s="23">
        <f t="shared" ref="IE83:IE99" si="570">IF(EE83&lt;&gt;"",ABS(EE83),"")</f>
        <v>0.20150000000000068</v>
      </c>
      <c r="IF83" s="23" t="str">
        <f t="shared" ref="IF83:IF99" si="571">IF(EF83&lt;&gt;"",ABS(EF83),"")</f>
        <v/>
      </c>
      <c r="IG83" s="23" t="str">
        <f t="shared" ref="IG83:IG99" si="572">IF(EG83&lt;&gt;"",ABS(EG83),"")</f>
        <v/>
      </c>
      <c r="IH83" s="23" t="str">
        <f t="shared" ref="IH83:IH99" si="573">IF(EH83&lt;&gt;"",ABS(EH83),"")</f>
        <v/>
      </c>
      <c r="II83" s="23" t="str">
        <f t="shared" ref="II83:II99" si="574">IF(EI83&lt;&gt;"",ABS(EI83),"")</f>
        <v/>
      </c>
      <c r="IJ83" s="23" t="str">
        <f t="shared" ref="IJ83:IJ99" si="575">IF(EJ83&lt;&gt;"",ABS(EJ83),"")</f>
        <v/>
      </c>
      <c r="IK83" s="23" t="str">
        <f t="shared" ref="IK83:IK99" si="576">IF(EK83&lt;&gt;"",ABS(EK83),"")</f>
        <v/>
      </c>
      <c r="IL83" s="23" t="str">
        <f t="shared" ref="IL83:IL99" si="577">IF(EL83&lt;&gt;"",ABS(EL83),"")</f>
        <v/>
      </c>
      <c r="IM83" s="23" t="str">
        <f t="shared" ref="IM83:IM99" si="578">IF(EM83&lt;&gt;"",ABS(EM83),"")</f>
        <v/>
      </c>
      <c r="IN83" s="23" t="str">
        <f t="shared" ref="IN83:IN99" si="579">IF(EN83&lt;&gt;"",ABS(EN83),"")</f>
        <v/>
      </c>
      <c r="IO83" s="23" t="str">
        <f t="shared" ref="IO83:IO99" si="580">IF(EO83&lt;&gt;"",ABS(EO83),"")</f>
        <v/>
      </c>
      <c r="IP83" s="23" t="str">
        <f t="shared" ref="IP83:IP99" si="581">IF(EP83&lt;&gt;"",ABS(EP83),"")</f>
        <v/>
      </c>
      <c r="IQ83" s="23" t="str">
        <f t="shared" ref="IQ83:IQ99" si="582">IF(EQ83&lt;&gt;"",ABS(EQ83),"")</f>
        <v/>
      </c>
      <c r="IR83" s="23" t="str">
        <f t="shared" ref="IR83:IR99" si="583">IF(ER83&lt;&gt;"",ABS(ER83),"")</f>
        <v/>
      </c>
      <c r="IS83" s="23" t="str">
        <f t="shared" ref="IS83:IS99" si="584">IF(ES83&lt;&gt;"",ABS(ES83),"")</f>
        <v/>
      </c>
      <c r="IT83" s="23" t="str">
        <f t="shared" ref="IT83:IT99" si="585">IF(ET83&lt;&gt;"",ABS(ET83),"")</f>
        <v/>
      </c>
      <c r="IU83" s="23" t="str">
        <f t="shared" ref="IU83:IU99" si="586">IF(EU83&lt;&gt;"",ABS(EU83),"")</f>
        <v/>
      </c>
      <c r="IV83" s="23" t="str">
        <f t="shared" ref="IV83:IV99" si="587">IF(EV83&lt;&gt;"",ABS(EV83),"")</f>
        <v/>
      </c>
      <c r="IW83" s="23" t="str">
        <f t="shared" ref="IW83:IW99" si="588">IF(EW83&lt;&gt;"",ABS(EW83),"")</f>
        <v/>
      </c>
      <c r="IX83" s="23" t="str">
        <f t="shared" ref="IX83:IX99" si="589">IF(EX83&lt;&gt;"",ABS(EX83),"")</f>
        <v/>
      </c>
      <c r="IY83" s="23" t="str">
        <f t="shared" ref="IY83:IY99" si="590">IF(EY83&lt;&gt;"",ABS(EY83),"")</f>
        <v/>
      </c>
      <c r="IZ83" s="23" t="str">
        <f t="shared" ref="IZ83:IZ99" si="591">IF(EZ83&lt;&gt;"",ABS(EZ83),"")</f>
        <v/>
      </c>
      <c r="JA83" s="23" t="str">
        <f t="shared" ref="JA83:JA99" si="592">IF(FA83&lt;&gt;"",ABS(FA83),"")</f>
        <v/>
      </c>
      <c r="JB83" s="23" t="str">
        <f t="shared" ref="JB83:JB99" si="593">IF(FB83&lt;&gt;"",ABS(FB83),"")</f>
        <v/>
      </c>
      <c r="JC83" s="23" t="str">
        <f t="shared" ref="JC83:JC99" si="594">IF(FC83&lt;&gt;"",ABS(FC83),"")</f>
        <v/>
      </c>
      <c r="JD83" s="23" t="str">
        <f t="shared" ref="JD83:JD99" si="595">IF(FD83&lt;&gt;"",ABS(FD83),"")</f>
        <v/>
      </c>
      <c r="JE83" s="23" t="str">
        <f t="shared" ref="JE83:JE99" si="596">IF(FE83&lt;&gt;"",ABS(FE83),"")</f>
        <v/>
      </c>
      <c r="JF83" s="23" t="str">
        <f t="shared" ref="JF83:JF99" si="597">IF(FF83&lt;&gt;"",ABS(FF83),"")</f>
        <v/>
      </c>
      <c r="JG83" s="23" t="str">
        <f t="shared" ref="JG83:JG99" si="598">IF(FG83&lt;&gt;"",ABS(FG83),"")</f>
        <v/>
      </c>
      <c r="JH83" s="23" t="str">
        <f t="shared" ref="JH83:JH99" si="599">IF(FH83&lt;&gt;"",ABS(FH83),"")</f>
        <v/>
      </c>
      <c r="JI83" s="23" t="str">
        <f t="shared" ref="JI83:JI99" si="600">IF(FI83&lt;&gt;"",ABS(FI83),"")</f>
        <v/>
      </c>
      <c r="JJ83" s="23" t="str">
        <f t="shared" ref="JJ83:JJ99" si="601">IF(FJ83&lt;&gt;"",ABS(FJ83),"")</f>
        <v/>
      </c>
      <c r="JK83" s="23" t="str">
        <f t="shared" ref="JK83:JK99" si="602">IF(FK83&lt;&gt;"",ABS(FK83),"")</f>
        <v/>
      </c>
      <c r="JL83" s="23" t="str">
        <f t="shared" ref="JL83:JL99" si="603">IF(FL83&lt;&gt;"",ABS(FL83),"")</f>
        <v/>
      </c>
      <c r="JM83" s="23" t="str">
        <f t="shared" ref="JM83:JM99" si="604">IF(FM83&lt;&gt;"",ABS(FM83),"")</f>
        <v/>
      </c>
      <c r="JN83" s="23" t="str">
        <f t="shared" ref="JN83:JN99" si="605">IF(FN83&lt;&gt;"",ABS(FN83),"")</f>
        <v/>
      </c>
      <c r="JO83" s="23" t="str">
        <f t="shared" ref="JO83:JO99" si="606">IF(FO83&lt;&gt;"",ABS(FO83),"")</f>
        <v/>
      </c>
      <c r="JP83" s="23" t="str">
        <f t="shared" ref="JP83:JP99" si="607">IF(FP83&lt;&gt;"",ABS(FP83),"")</f>
        <v/>
      </c>
      <c r="JQ83" s="23" t="str">
        <f t="shared" ref="JQ83:JQ99" si="608">IF(FQ83&lt;&gt;"",ABS(FQ83),"")</f>
        <v/>
      </c>
      <c r="JR83" s="23" t="str">
        <f t="shared" ref="JR83:JR99" si="609">IF(FR83&lt;&gt;"",ABS(FR83),"")</f>
        <v/>
      </c>
      <c r="JS83" s="23" t="str">
        <f t="shared" ref="JS83:JS99" si="610">IF(FS83&lt;&gt;"",ABS(FS83),"")</f>
        <v/>
      </c>
      <c r="JT83" s="23" t="str">
        <f t="shared" ref="JT83:JT99" si="611">IF(FT83&lt;&gt;"",ABS(FT83),"")</f>
        <v/>
      </c>
      <c r="JU83" s="23" t="str">
        <f t="shared" ref="JU83:JU99" si="612">IF(FU83&lt;&gt;"",ABS(FU83),"")</f>
        <v/>
      </c>
      <c r="JV83" s="23" t="str">
        <f t="shared" ref="JV83:JV99" si="613">IF(FV83&lt;&gt;"",ABS(FV83),"")</f>
        <v/>
      </c>
      <c r="JW83" s="23" t="str">
        <f t="shared" ref="JW83:JW99" si="614">IF(FW83&lt;&gt;"",ABS(FW83),"")</f>
        <v/>
      </c>
      <c r="JX83" s="23" t="str">
        <f t="shared" ref="JX83:JX99" si="615">IF(FX83&lt;&gt;"",ABS(FX83),"")</f>
        <v/>
      </c>
      <c r="JY83" s="23" t="str">
        <f t="shared" ref="JY83:JY99" si="616">IF(FY83&lt;&gt;"",ABS(FY83),"")</f>
        <v/>
      </c>
      <c r="JZ83" s="23" t="str">
        <f t="shared" ref="JZ83:JZ99" si="617">IF(FZ83&lt;&gt;"",ABS(FZ83),"")</f>
        <v/>
      </c>
      <c r="KA83" s="23" t="str">
        <f t="shared" ref="KA83:KA99" si="618">IF(GA83&lt;&gt;"",ABS(GA83),"")</f>
        <v/>
      </c>
      <c r="KB83" s="23" t="str">
        <f t="shared" ref="KB83:KB99" si="619">IF(GB83&lt;&gt;"",ABS(GB83),"")</f>
        <v/>
      </c>
      <c r="KC83" s="23" t="str">
        <f t="shared" ref="KC83:KC99" si="620">IF(GC83&lt;&gt;"",ABS(GC83),"")</f>
        <v/>
      </c>
      <c r="KD83" s="23" t="str">
        <f t="shared" ref="KD83:KD99" si="621">IF(GD83&lt;&gt;"",ABS(GD83),"")</f>
        <v/>
      </c>
      <c r="KE83" s="23" t="str">
        <f t="shared" ref="KE83:KE99" si="622">IF(GE83&lt;&gt;"",ABS(GE83),"")</f>
        <v/>
      </c>
      <c r="KF83" s="23" t="str">
        <f t="shared" ref="KF83:KF99" si="623">IF(GF83&lt;&gt;"",ABS(GF83),"")</f>
        <v/>
      </c>
      <c r="KG83" s="23" t="str">
        <f t="shared" ref="KG83:KG99" si="624">IF(GG83&lt;&gt;"",ABS(GG83),"")</f>
        <v/>
      </c>
      <c r="KH83" s="23" t="str">
        <f t="shared" ref="KH83:KH99" si="625">IF(GH83&lt;&gt;"",ABS(GH83),"")</f>
        <v/>
      </c>
      <c r="KI83" s="23" t="str">
        <f t="shared" ref="KI83:KI99" si="626">IF(GI83&lt;&gt;"",ABS(GI83),"")</f>
        <v/>
      </c>
      <c r="KJ83" s="23" t="str">
        <f t="shared" ref="KJ83:KJ99" si="627">IF(GJ83&lt;&gt;"",ABS(GJ83),"")</f>
        <v/>
      </c>
      <c r="KK83" s="23" t="str">
        <f t="shared" ref="KK83:KK99" si="628">IF(GK83&lt;&gt;"",ABS(GK83),"")</f>
        <v/>
      </c>
      <c r="KL83" s="23" t="str">
        <f t="shared" ref="KL83:KL99" si="629">IF(GL83&lt;&gt;"",ABS(GL83),"")</f>
        <v/>
      </c>
      <c r="KM83" s="23" t="str">
        <f t="shared" ref="KM83:KM99" si="630">IF(GM83&lt;&gt;"",ABS(GM83),"")</f>
        <v/>
      </c>
      <c r="KN83" s="23" t="str">
        <f t="shared" ref="KN83:KN99" si="631">IF(GN83&lt;&gt;"",ABS(GN83),"")</f>
        <v/>
      </c>
      <c r="KO83" s="23" t="str">
        <f t="shared" ref="KO83:KO99" si="632">IF(GO83&lt;&gt;"",ABS(GO83),"")</f>
        <v/>
      </c>
      <c r="KP83" s="23" t="str">
        <f t="shared" ref="KP83:KP99" si="633">IF(GP83&lt;&gt;"",ABS(GP83),"")</f>
        <v/>
      </c>
      <c r="KQ83" s="23" t="str">
        <f t="shared" ref="KQ83:KQ99" si="634">IF(GQ83&lt;&gt;"",ABS(GQ83),"")</f>
        <v/>
      </c>
      <c r="KR83" s="23" t="str">
        <f t="shared" ref="KR83:KR99" si="635">IF(GR83&lt;&gt;"",ABS(GR83),"")</f>
        <v/>
      </c>
      <c r="KS83" s="23" t="str">
        <f t="shared" ref="KS83:KS99" si="636">IF(GS83&lt;&gt;"",ABS(GS83),"")</f>
        <v/>
      </c>
      <c r="KT83" s="23" t="str">
        <f t="shared" ref="KT83:KT99" si="637">IF(GT83&lt;&gt;"",ABS(GT83),"")</f>
        <v/>
      </c>
      <c r="KU83" s="23" t="str">
        <f t="shared" ref="KU83:KU99" si="638">IF(GU83&lt;&gt;"",ABS(GU83),"")</f>
        <v/>
      </c>
      <c r="KV83" s="23" t="str">
        <f t="shared" ref="KV83:KV99" si="639">IF(GV83&lt;&gt;"",ABS(GV83),"")</f>
        <v/>
      </c>
      <c r="KW83" s="23" t="str">
        <f t="shared" ref="KW83:KW99" si="640">IF(GW83&lt;&gt;"",ABS(GW83),"")</f>
        <v/>
      </c>
      <c r="KX83" s="23" t="str">
        <f t="shared" ref="KX83:KX99" si="641">IF(GX83&lt;&gt;"",ABS(GX83),"")</f>
        <v/>
      </c>
      <c r="KY83" s="23" t="str">
        <f t="shared" ref="KY83:KY99" si="642">IF(GY83&lt;&gt;"",ABS(GY83),"")</f>
        <v/>
      </c>
      <c r="KZ83" s="23" t="str">
        <f t="shared" ref="KZ83:KZ99" si="643">IF(GZ83&lt;&gt;"",ABS(GZ83),"")</f>
        <v/>
      </c>
      <c r="LA83" s="23" t="str">
        <f t="shared" ref="LA83:LA99" si="644">IF(HA83&lt;&gt;"",ABS(HA83),"")</f>
        <v/>
      </c>
      <c r="LB83" s="23" t="str">
        <f t="shared" ref="LB83:LB99" si="645">IF(HB83&lt;&gt;"",ABS(HB83),"")</f>
        <v/>
      </c>
      <c r="LC83" s="23" t="str">
        <f t="shared" ref="LC83:LC99" si="646">IF(HC83&lt;&gt;"",ABS(HC83),"")</f>
        <v/>
      </c>
      <c r="LD83" s="23" t="str">
        <f t="shared" ref="LD83:LD99" si="647">IF(HD83&lt;&gt;"",ABS(HD83),"")</f>
        <v/>
      </c>
      <c r="LE83" s="23" t="str">
        <f t="shared" ref="LE83:LE99" si="648">IF(HE83&lt;&gt;"",ABS(HE83),"")</f>
        <v/>
      </c>
      <c r="LF83" s="23" t="str">
        <f t="shared" ref="LF83:LF99" si="649">IF(HF83&lt;&gt;"",ABS(HF83),"")</f>
        <v/>
      </c>
      <c r="LG83" s="23" t="str">
        <f t="shared" ref="LG83:LG99" si="650">IF(HG83&lt;&gt;"",ABS(HG83),"")</f>
        <v/>
      </c>
      <c r="LH83" s="23" t="str">
        <f t="shared" ref="LH83:LH99" si="651">IF(HH83&lt;&gt;"",ABS(HH83),"")</f>
        <v/>
      </c>
      <c r="LI83" s="23" t="str">
        <f t="shared" ref="LI83:LI99" si="652">IF(HI83&lt;&gt;"",ABS(HI83),"")</f>
        <v/>
      </c>
      <c r="LJ83" s="23" t="str">
        <f t="shared" ref="LJ83:LJ99" si="653">IF(HJ83&lt;&gt;"",ABS(HJ83),"")</f>
        <v/>
      </c>
      <c r="LK83" s="23" t="str">
        <f t="shared" ref="LK83:LK99" si="654">IF(HK83&lt;&gt;"",ABS(HK83),"")</f>
        <v/>
      </c>
      <c r="LL83" s="23" t="str">
        <f t="shared" ref="LL83:LL99" si="655">IF(HL83&lt;&gt;"",ABS(HL83),"")</f>
        <v/>
      </c>
      <c r="LM83" s="23" t="str">
        <f t="shared" ref="LM83:LM99" si="656">IF(HM83&lt;&gt;"",ABS(HM83),"")</f>
        <v/>
      </c>
    </row>
    <row r="84" spans="1:325">
      <c r="A84" s="1">
        <f t="shared" si="449"/>
        <v>82</v>
      </c>
      <c r="B84" s="2"/>
      <c r="C84" s="4">
        <v>10</v>
      </c>
      <c r="D84" s="4">
        <f t="shared" si="445"/>
        <v>1016</v>
      </c>
      <c r="E84" s="4" t="s">
        <v>171</v>
      </c>
      <c r="F84" s="4">
        <v>1</v>
      </c>
      <c r="G84" s="4" t="s">
        <v>13</v>
      </c>
      <c r="H84" s="4" t="s">
        <v>14</v>
      </c>
      <c r="I84" s="4"/>
      <c r="J84" s="5">
        <v>83.7</v>
      </c>
      <c r="K84" s="67">
        <v>0</v>
      </c>
      <c r="L84" s="103">
        <v>3.8990000000000005</v>
      </c>
      <c r="M84" s="7" t="s">
        <v>130</v>
      </c>
      <c r="N84" s="3" t="s">
        <v>227</v>
      </c>
      <c r="O84" s="78">
        <v>4.03</v>
      </c>
      <c r="P84" s="78">
        <v>3.8119999999999998</v>
      </c>
      <c r="Q84" s="78">
        <v>4.431</v>
      </c>
      <c r="R84" s="78">
        <v>3.9390000000000001</v>
      </c>
      <c r="S84" s="80">
        <v>4.282</v>
      </c>
      <c r="T84" s="78">
        <v>4.0609999999999999</v>
      </c>
      <c r="U84" s="78">
        <v>4.048</v>
      </c>
      <c r="V84" s="78">
        <v>3.9980000000000002</v>
      </c>
      <c r="W84" s="23">
        <v>3.863</v>
      </c>
      <c r="X84" s="81"/>
      <c r="Y84" s="78">
        <v>4.202</v>
      </c>
      <c r="Z84" s="78">
        <v>4.3600000000000003</v>
      </c>
      <c r="AA84" s="78">
        <v>4.1870000000000003</v>
      </c>
      <c r="AB84" s="78">
        <v>3.9329999999999998</v>
      </c>
      <c r="AC84" s="78">
        <v>3.653</v>
      </c>
      <c r="AD84" s="78">
        <v>4.2430000000000003</v>
      </c>
      <c r="AE84" s="78">
        <f t="shared" si="450"/>
        <v>3.9480000000000004</v>
      </c>
      <c r="AF84" s="111"/>
      <c r="AG84" s="111"/>
      <c r="AH84" s="111"/>
      <c r="AI84" s="111"/>
      <c r="AJ84" s="111"/>
      <c r="AK84" s="111"/>
      <c r="AL84" s="111"/>
      <c r="AM84" s="111"/>
      <c r="AN84" s="111"/>
      <c r="AO84" s="111"/>
      <c r="AP84" s="111"/>
      <c r="AQ84" s="111"/>
      <c r="AR84" s="111"/>
      <c r="AS84" s="111"/>
      <c r="AT84" s="111"/>
      <c r="AU84" s="111"/>
      <c r="AV84" s="111"/>
      <c r="AW84" s="111"/>
      <c r="AX84" s="111"/>
      <c r="AY84" s="111"/>
      <c r="AZ84" s="111"/>
      <c r="BA84" s="111"/>
      <c r="BB84" s="111"/>
      <c r="BC84" s="111"/>
      <c r="BD84" s="111"/>
      <c r="BE84" s="111"/>
      <c r="BF84" s="111"/>
      <c r="BG84" s="111"/>
      <c r="BH84" s="111"/>
      <c r="BI84" s="111"/>
      <c r="BJ84" s="111"/>
      <c r="BK84" s="111"/>
      <c r="BL84" s="111"/>
      <c r="BM84" s="111"/>
      <c r="BN84" s="111"/>
      <c r="BO84" s="111"/>
      <c r="BP84" s="111"/>
      <c r="BQ84" s="111"/>
      <c r="BR84" s="111"/>
      <c r="BS84" s="111"/>
      <c r="BT84" s="111"/>
      <c r="BU84" s="111"/>
      <c r="BV84" s="111"/>
      <c r="BW84" s="111"/>
      <c r="BX84" s="111"/>
      <c r="BY84" s="111"/>
      <c r="BZ84" s="111"/>
      <c r="CA84" s="111"/>
      <c r="CB84" s="111"/>
      <c r="CC84" s="111"/>
      <c r="CD84" s="111"/>
      <c r="CE84" s="111"/>
      <c r="CF84" s="111"/>
      <c r="CG84" s="111"/>
      <c r="CH84" s="111"/>
      <c r="CI84" s="111"/>
      <c r="CJ84" s="111"/>
      <c r="CK84" s="111"/>
      <c r="CL84" s="111"/>
      <c r="CM84" s="111"/>
      <c r="CN84" s="111"/>
      <c r="CO84" s="111"/>
      <c r="CP84" s="111"/>
      <c r="CQ84" s="111"/>
      <c r="CR84" s="111"/>
      <c r="CS84" s="111"/>
      <c r="CT84" s="111"/>
      <c r="CU84" s="111"/>
      <c r="CV84" s="111"/>
      <c r="CW84" s="111"/>
      <c r="CX84" s="111"/>
      <c r="CY84" s="111"/>
      <c r="CZ84" s="111"/>
      <c r="DA84" s="111"/>
      <c r="DB84" s="111"/>
      <c r="DC84" s="111"/>
      <c r="DD84" s="111"/>
      <c r="DE84" s="111"/>
      <c r="DF84" s="111"/>
      <c r="DG84" s="111"/>
      <c r="DH84" s="111"/>
      <c r="DI84" s="111"/>
      <c r="DJ84" s="111"/>
      <c r="DK84" s="111"/>
      <c r="DL84" s="111"/>
      <c r="DM84" s="111"/>
      <c r="DO84" s="23">
        <f t="shared" si="451"/>
        <v>0.13099999999999978</v>
      </c>
      <c r="DP84" s="23">
        <f t="shared" si="452"/>
        <v>-8.7000000000000632E-2</v>
      </c>
      <c r="DQ84" s="23">
        <f t="shared" si="453"/>
        <v>0.53199999999999958</v>
      </c>
      <c r="DR84" s="23">
        <f t="shared" si="454"/>
        <v>3.9999999999999591E-2</v>
      </c>
      <c r="DS84" s="23">
        <f t="shared" si="455"/>
        <v>0.38299999999999956</v>
      </c>
      <c r="DT84" s="23">
        <f t="shared" si="456"/>
        <v>0.16199999999999948</v>
      </c>
      <c r="DU84" s="23">
        <f t="shared" si="457"/>
        <v>0.14899999999999958</v>
      </c>
      <c r="DV84" s="23">
        <f t="shared" si="458"/>
        <v>9.8999999999999755E-2</v>
      </c>
      <c r="DW84" s="23">
        <f t="shared" si="459"/>
        <v>-3.6000000000000476E-2</v>
      </c>
      <c r="DX84" s="23" t="str">
        <f t="shared" si="460"/>
        <v/>
      </c>
      <c r="DY84" s="23">
        <f t="shared" si="461"/>
        <v>0.30299999999999949</v>
      </c>
      <c r="DZ84" s="23">
        <f t="shared" si="462"/>
        <v>0.46099999999999985</v>
      </c>
      <c r="EA84" s="23">
        <f t="shared" si="463"/>
        <v>0.28799999999999981</v>
      </c>
      <c r="EB84" s="23">
        <f t="shared" si="464"/>
        <v>3.3999999999999364E-2</v>
      </c>
      <c r="EC84" s="23">
        <f t="shared" si="465"/>
        <v>-0.24600000000000044</v>
      </c>
      <c r="ED84" s="23">
        <f t="shared" si="466"/>
        <v>0.34399999999999986</v>
      </c>
      <c r="EE84" s="23">
        <f t="shared" si="467"/>
        <v>4.8999999999999932E-2</v>
      </c>
      <c r="EF84" s="23" t="str">
        <f t="shared" si="468"/>
        <v/>
      </c>
      <c r="EG84" s="23" t="str">
        <f t="shared" si="469"/>
        <v/>
      </c>
      <c r="EH84" s="23" t="str">
        <f t="shared" si="470"/>
        <v/>
      </c>
      <c r="EI84" s="23" t="str">
        <f t="shared" si="471"/>
        <v/>
      </c>
      <c r="EJ84" s="23" t="str">
        <f t="shared" si="472"/>
        <v/>
      </c>
      <c r="EK84" s="23" t="str">
        <f t="shared" si="473"/>
        <v/>
      </c>
      <c r="EL84" s="23" t="str">
        <f t="shared" si="474"/>
        <v/>
      </c>
      <c r="EM84" s="23" t="str">
        <f t="shared" si="475"/>
        <v/>
      </c>
      <c r="EN84" s="23" t="str">
        <f t="shared" si="476"/>
        <v/>
      </c>
      <c r="EO84" s="23" t="str">
        <f t="shared" si="477"/>
        <v/>
      </c>
      <c r="EP84" s="23" t="str">
        <f t="shared" si="478"/>
        <v/>
      </c>
      <c r="EQ84" s="23" t="str">
        <f t="shared" si="479"/>
        <v/>
      </c>
      <c r="ER84" s="23" t="str">
        <f t="shared" si="480"/>
        <v/>
      </c>
      <c r="ES84" s="23" t="str">
        <f t="shared" si="481"/>
        <v/>
      </c>
      <c r="ET84" s="23" t="str">
        <f t="shared" si="482"/>
        <v/>
      </c>
      <c r="EU84" s="23" t="str">
        <f t="shared" si="483"/>
        <v/>
      </c>
      <c r="EV84" s="23" t="str">
        <f t="shared" si="484"/>
        <v/>
      </c>
      <c r="EW84" s="23" t="str">
        <f t="shared" si="485"/>
        <v/>
      </c>
      <c r="EX84" s="23" t="str">
        <f t="shared" si="486"/>
        <v/>
      </c>
      <c r="EY84" s="23" t="str">
        <f t="shared" si="487"/>
        <v/>
      </c>
      <c r="EZ84" s="23" t="str">
        <f t="shared" si="488"/>
        <v/>
      </c>
      <c r="FA84" s="23" t="str">
        <f t="shared" si="489"/>
        <v/>
      </c>
      <c r="FB84" s="23" t="str">
        <f t="shared" si="490"/>
        <v/>
      </c>
      <c r="FC84" s="23" t="str">
        <f t="shared" si="491"/>
        <v/>
      </c>
      <c r="FD84" s="23" t="str">
        <f t="shared" si="492"/>
        <v/>
      </c>
      <c r="FE84" s="23" t="str">
        <f t="shared" si="493"/>
        <v/>
      </c>
      <c r="FF84" s="23" t="str">
        <f t="shared" si="494"/>
        <v/>
      </c>
      <c r="FG84" s="23" t="str">
        <f t="shared" si="495"/>
        <v/>
      </c>
      <c r="FH84" s="23" t="str">
        <f t="shared" si="496"/>
        <v/>
      </c>
      <c r="FI84" s="23" t="str">
        <f t="shared" si="497"/>
        <v/>
      </c>
      <c r="FJ84" s="23" t="str">
        <f t="shared" si="498"/>
        <v/>
      </c>
      <c r="FK84" s="23" t="str">
        <f t="shared" si="499"/>
        <v/>
      </c>
      <c r="FL84" s="23" t="str">
        <f t="shared" si="500"/>
        <v/>
      </c>
      <c r="FM84" s="23" t="str">
        <f t="shared" si="501"/>
        <v/>
      </c>
      <c r="FN84" s="23" t="str">
        <f t="shared" si="502"/>
        <v/>
      </c>
      <c r="FO84" s="23" t="str">
        <f t="shared" si="503"/>
        <v/>
      </c>
      <c r="FP84" s="23" t="str">
        <f t="shared" si="504"/>
        <v/>
      </c>
      <c r="FQ84" s="23" t="str">
        <f t="shared" si="505"/>
        <v/>
      </c>
      <c r="FR84" s="23" t="str">
        <f t="shared" si="506"/>
        <v/>
      </c>
      <c r="FS84" s="23" t="str">
        <f t="shared" si="507"/>
        <v/>
      </c>
      <c r="FT84" s="23" t="str">
        <f t="shared" si="508"/>
        <v/>
      </c>
      <c r="FU84" s="23" t="str">
        <f t="shared" si="509"/>
        <v/>
      </c>
      <c r="FV84" s="23" t="str">
        <f t="shared" si="510"/>
        <v/>
      </c>
      <c r="FW84" s="23" t="str">
        <f t="shared" si="511"/>
        <v/>
      </c>
      <c r="FX84" s="23" t="str">
        <f t="shared" si="512"/>
        <v/>
      </c>
      <c r="FY84" s="23" t="str">
        <f t="shared" si="513"/>
        <v/>
      </c>
      <c r="FZ84" s="23" t="str">
        <f t="shared" si="514"/>
        <v/>
      </c>
      <c r="GA84" s="23" t="str">
        <f t="shared" si="515"/>
        <v/>
      </c>
      <c r="GB84" s="23" t="str">
        <f t="shared" si="516"/>
        <v/>
      </c>
      <c r="GC84" s="23" t="str">
        <f t="shared" si="517"/>
        <v/>
      </c>
      <c r="GD84" s="23" t="str">
        <f t="shared" si="518"/>
        <v/>
      </c>
      <c r="GE84" s="23" t="str">
        <f t="shared" si="519"/>
        <v/>
      </c>
      <c r="GF84" s="23" t="str">
        <f t="shared" si="520"/>
        <v/>
      </c>
      <c r="GG84" s="23" t="str">
        <f t="shared" si="521"/>
        <v/>
      </c>
      <c r="GH84" s="23" t="str">
        <f t="shared" si="522"/>
        <v/>
      </c>
      <c r="GI84" s="23" t="str">
        <f t="shared" si="523"/>
        <v/>
      </c>
      <c r="GJ84" s="23" t="str">
        <f t="shared" si="524"/>
        <v/>
      </c>
      <c r="GK84" s="23" t="str">
        <f t="shared" si="525"/>
        <v/>
      </c>
      <c r="GL84" s="23" t="str">
        <f t="shared" si="526"/>
        <v/>
      </c>
      <c r="GM84" s="23" t="str">
        <f t="shared" si="527"/>
        <v/>
      </c>
      <c r="GN84" s="23" t="str">
        <f t="shared" si="528"/>
        <v/>
      </c>
      <c r="GO84" s="23" t="str">
        <f t="shared" si="529"/>
        <v/>
      </c>
      <c r="GP84" s="23" t="str">
        <f t="shared" si="530"/>
        <v/>
      </c>
      <c r="GQ84" s="23" t="str">
        <f t="shared" si="531"/>
        <v/>
      </c>
      <c r="GR84" s="23" t="str">
        <f t="shared" si="532"/>
        <v/>
      </c>
      <c r="GS84" s="23" t="str">
        <f t="shared" si="533"/>
        <v/>
      </c>
      <c r="GT84" s="23" t="str">
        <f t="shared" si="534"/>
        <v/>
      </c>
      <c r="GU84" s="23" t="str">
        <f t="shared" si="535"/>
        <v/>
      </c>
      <c r="GV84" s="23" t="str">
        <f t="shared" si="536"/>
        <v/>
      </c>
      <c r="GW84" s="23" t="str">
        <f t="shared" si="537"/>
        <v/>
      </c>
      <c r="GX84" s="23" t="str">
        <f t="shared" si="538"/>
        <v/>
      </c>
      <c r="GY84" s="23" t="str">
        <f t="shared" si="539"/>
        <v/>
      </c>
      <c r="GZ84" s="23" t="str">
        <f t="shared" si="540"/>
        <v/>
      </c>
      <c r="HA84" s="23" t="str">
        <f t="shared" si="541"/>
        <v/>
      </c>
      <c r="HB84" s="23" t="str">
        <f t="shared" si="542"/>
        <v/>
      </c>
      <c r="HC84" s="23" t="str">
        <f t="shared" si="543"/>
        <v/>
      </c>
      <c r="HD84" s="23" t="str">
        <f t="shared" si="544"/>
        <v/>
      </c>
      <c r="HE84" s="23" t="str">
        <f t="shared" si="545"/>
        <v/>
      </c>
      <c r="HF84" s="23" t="str">
        <f t="shared" si="546"/>
        <v/>
      </c>
      <c r="HG84" s="23" t="str">
        <f t="shared" si="547"/>
        <v/>
      </c>
      <c r="HH84" s="23" t="str">
        <f t="shared" si="548"/>
        <v/>
      </c>
      <c r="HI84" s="23" t="str">
        <f t="shared" si="549"/>
        <v/>
      </c>
      <c r="HJ84" s="23" t="str">
        <f t="shared" si="550"/>
        <v/>
      </c>
      <c r="HK84" s="23" t="str">
        <f t="shared" si="551"/>
        <v/>
      </c>
      <c r="HL84" s="23" t="str">
        <f t="shared" si="552"/>
        <v/>
      </c>
      <c r="HM84" s="23" t="str">
        <f t="shared" si="553"/>
        <v/>
      </c>
      <c r="HO84" s="23">
        <f t="shared" si="554"/>
        <v>0.13099999999999978</v>
      </c>
      <c r="HP84" s="23">
        <f t="shared" si="555"/>
        <v>8.7000000000000632E-2</v>
      </c>
      <c r="HQ84" s="23">
        <f t="shared" si="556"/>
        <v>0.53199999999999958</v>
      </c>
      <c r="HR84" s="23">
        <f t="shared" si="557"/>
        <v>3.9999999999999591E-2</v>
      </c>
      <c r="HS84" s="23">
        <f t="shared" si="558"/>
        <v>0.38299999999999956</v>
      </c>
      <c r="HT84" s="23">
        <f t="shared" si="559"/>
        <v>0.16199999999999948</v>
      </c>
      <c r="HU84" s="23">
        <f t="shared" si="560"/>
        <v>0.14899999999999958</v>
      </c>
      <c r="HV84" s="23">
        <f t="shared" si="561"/>
        <v>9.8999999999999755E-2</v>
      </c>
      <c r="HW84" s="23">
        <f t="shared" si="562"/>
        <v>3.6000000000000476E-2</v>
      </c>
      <c r="HX84" s="23" t="str">
        <f t="shared" si="563"/>
        <v/>
      </c>
      <c r="HY84" s="23">
        <f t="shared" si="564"/>
        <v>0.30299999999999949</v>
      </c>
      <c r="HZ84" s="23">
        <f t="shared" si="565"/>
        <v>0.46099999999999985</v>
      </c>
      <c r="IA84" s="23">
        <f t="shared" si="566"/>
        <v>0.28799999999999981</v>
      </c>
      <c r="IB84" s="23">
        <f t="shared" si="567"/>
        <v>3.3999999999999364E-2</v>
      </c>
      <c r="IC84" s="23">
        <f t="shared" si="568"/>
        <v>0.24600000000000044</v>
      </c>
      <c r="ID84" s="23">
        <f t="shared" si="569"/>
        <v>0.34399999999999986</v>
      </c>
      <c r="IE84" s="23">
        <f t="shared" si="570"/>
        <v>4.8999999999999932E-2</v>
      </c>
      <c r="IF84" s="23" t="str">
        <f t="shared" si="571"/>
        <v/>
      </c>
      <c r="IG84" s="23" t="str">
        <f t="shared" si="572"/>
        <v/>
      </c>
      <c r="IH84" s="23" t="str">
        <f t="shared" si="573"/>
        <v/>
      </c>
      <c r="II84" s="23" t="str">
        <f t="shared" si="574"/>
        <v/>
      </c>
      <c r="IJ84" s="23" t="str">
        <f t="shared" si="575"/>
        <v/>
      </c>
      <c r="IK84" s="23" t="str">
        <f t="shared" si="576"/>
        <v/>
      </c>
      <c r="IL84" s="23" t="str">
        <f t="shared" si="577"/>
        <v/>
      </c>
      <c r="IM84" s="23" t="str">
        <f t="shared" si="578"/>
        <v/>
      </c>
      <c r="IN84" s="23" t="str">
        <f t="shared" si="579"/>
        <v/>
      </c>
      <c r="IO84" s="23" t="str">
        <f t="shared" si="580"/>
        <v/>
      </c>
      <c r="IP84" s="23" t="str">
        <f t="shared" si="581"/>
        <v/>
      </c>
      <c r="IQ84" s="23" t="str">
        <f t="shared" si="582"/>
        <v/>
      </c>
      <c r="IR84" s="23" t="str">
        <f t="shared" si="583"/>
        <v/>
      </c>
      <c r="IS84" s="23" t="str">
        <f t="shared" si="584"/>
        <v/>
      </c>
      <c r="IT84" s="23" t="str">
        <f t="shared" si="585"/>
        <v/>
      </c>
      <c r="IU84" s="23" t="str">
        <f t="shared" si="586"/>
        <v/>
      </c>
      <c r="IV84" s="23" t="str">
        <f t="shared" si="587"/>
        <v/>
      </c>
      <c r="IW84" s="23" t="str">
        <f t="shared" si="588"/>
        <v/>
      </c>
      <c r="IX84" s="23" t="str">
        <f t="shared" si="589"/>
        <v/>
      </c>
      <c r="IY84" s="23" t="str">
        <f t="shared" si="590"/>
        <v/>
      </c>
      <c r="IZ84" s="23" t="str">
        <f t="shared" si="591"/>
        <v/>
      </c>
      <c r="JA84" s="23" t="str">
        <f t="shared" si="592"/>
        <v/>
      </c>
      <c r="JB84" s="23" t="str">
        <f t="shared" si="593"/>
        <v/>
      </c>
      <c r="JC84" s="23" t="str">
        <f t="shared" si="594"/>
        <v/>
      </c>
      <c r="JD84" s="23" t="str">
        <f t="shared" si="595"/>
        <v/>
      </c>
      <c r="JE84" s="23" t="str">
        <f t="shared" si="596"/>
        <v/>
      </c>
      <c r="JF84" s="23" t="str">
        <f t="shared" si="597"/>
        <v/>
      </c>
      <c r="JG84" s="23" t="str">
        <f t="shared" si="598"/>
        <v/>
      </c>
      <c r="JH84" s="23" t="str">
        <f t="shared" si="599"/>
        <v/>
      </c>
      <c r="JI84" s="23" t="str">
        <f t="shared" si="600"/>
        <v/>
      </c>
      <c r="JJ84" s="23" t="str">
        <f t="shared" si="601"/>
        <v/>
      </c>
      <c r="JK84" s="23" t="str">
        <f t="shared" si="602"/>
        <v/>
      </c>
      <c r="JL84" s="23" t="str">
        <f t="shared" si="603"/>
        <v/>
      </c>
      <c r="JM84" s="23" t="str">
        <f t="shared" si="604"/>
        <v/>
      </c>
      <c r="JN84" s="23" t="str">
        <f t="shared" si="605"/>
        <v/>
      </c>
      <c r="JO84" s="23" t="str">
        <f t="shared" si="606"/>
        <v/>
      </c>
      <c r="JP84" s="23" t="str">
        <f t="shared" si="607"/>
        <v/>
      </c>
      <c r="JQ84" s="23" t="str">
        <f t="shared" si="608"/>
        <v/>
      </c>
      <c r="JR84" s="23" t="str">
        <f t="shared" si="609"/>
        <v/>
      </c>
      <c r="JS84" s="23" t="str">
        <f t="shared" si="610"/>
        <v/>
      </c>
      <c r="JT84" s="23" t="str">
        <f t="shared" si="611"/>
        <v/>
      </c>
      <c r="JU84" s="23" t="str">
        <f t="shared" si="612"/>
        <v/>
      </c>
      <c r="JV84" s="23" t="str">
        <f t="shared" si="613"/>
        <v/>
      </c>
      <c r="JW84" s="23" t="str">
        <f t="shared" si="614"/>
        <v/>
      </c>
      <c r="JX84" s="23" t="str">
        <f t="shared" si="615"/>
        <v/>
      </c>
      <c r="JY84" s="23" t="str">
        <f t="shared" si="616"/>
        <v/>
      </c>
      <c r="JZ84" s="23" t="str">
        <f t="shared" si="617"/>
        <v/>
      </c>
      <c r="KA84" s="23" t="str">
        <f t="shared" si="618"/>
        <v/>
      </c>
      <c r="KB84" s="23" t="str">
        <f t="shared" si="619"/>
        <v/>
      </c>
      <c r="KC84" s="23" t="str">
        <f t="shared" si="620"/>
        <v/>
      </c>
      <c r="KD84" s="23" t="str">
        <f t="shared" si="621"/>
        <v/>
      </c>
      <c r="KE84" s="23" t="str">
        <f t="shared" si="622"/>
        <v/>
      </c>
      <c r="KF84" s="23" t="str">
        <f t="shared" si="623"/>
        <v/>
      </c>
      <c r="KG84" s="23" t="str">
        <f t="shared" si="624"/>
        <v/>
      </c>
      <c r="KH84" s="23" t="str">
        <f t="shared" si="625"/>
        <v/>
      </c>
      <c r="KI84" s="23" t="str">
        <f t="shared" si="626"/>
        <v/>
      </c>
      <c r="KJ84" s="23" t="str">
        <f t="shared" si="627"/>
        <v/>
      </c>
      <c r="KK84" s="23" t="str">
        <f t="shared" si="628"/>
        <v/>
      </c>
      <c r="KL84" s="23" t="str">
        <f t="shared" si="629"/>
        <v/>
      </c>
      <c r="KM84" s="23" t="str">
        <f t="shared" si="630"/>
        <v/>
      </c>
      <c r="KN84" s="23" t="str">
        <f t="shared" si="631"/>
        <v/>
      </c>
      <c r="KO84" s="23" t="str">
        <f t="shared" si="632"/>
        <v/>
      </c>
      <c r="KP84" s="23" t="str">
        <f t="shared" si="633"/>
        <v/>
      </c>
      <c r="KQ84" s="23" t="str">
        <f t="shared" si="634"/>
        <v/>
      </c>
      <c r="KR84" s="23" t="str">
        <f t="shared" si="635"/>
        <v/>
      </c>
      <c r="KS84" s="23" t="str">
        <f t="shared" si="636"/>
        <v/>
      </c>
      <c r="KT84" s="23" t="str">
        <f t="shared" si="637"/>
        <v/>
      </c>
      <c r="KU84" s="23" t="str">
        <f t="shared" si="638"/>
        <v/>
      </c>
      <c r="KV84" s="23" t="str">
        <f t="shared" si="639"/>
        <v/>
      </c>
      <c r="KW84" s="23" t="str">
        <f t="shared" si="640"/>
        <v/>
      </c>
      <c r="KX84" s="23" t="str">
        <f t="shared" si="641"/>
        <v/>
      </c>
      <c r="KY84" s="23" t="str">
        <f t="shared" si="642"/>
        <v/>
      </c>
      <c r="KZ84" s="23" t="str">
        <f t="shared" si="643"/>
        <v/>
      </c>
      <c r="LA84" s="23" t="str">
        <f t="shared" si="644"/>
        <v/>
      </c>
      <c r="LB84" s="23" t="str">
        <f t="shared" si="645"/>
        <v/>
      </c>
      <c r="LC84" s="23" t="str">
        <f t="shared" si="646"/>
        <v/>
      </c>
      <c r="LD84" s="23" t="str">
        <f t="shared" si="647"/>
        <v/>
      </c>
      <c r="LE84" s="23" t="str">
        <f t="shared" si="648"/>
        <v/>
      </c>
      <c r="LF84" s="23" t="str">
        <f t="shared" si="649"/>
        <v/>
      </c>
      <c r="LG84" s="23" t="str">
        <f t="shared" si="650"/>
        <v/>
      </c>
      <c r="LH84" s="23" t="str">
        <f t="shared" si="651"/>
        <v/>
      </c>
      <c r="LI84" s="23" t="str">
        <f t="shared" si="652"/>
        <v/>
      </c>
      <c r="LJ84" s="23" t="str">
        <f t="shared" si="653"/>
        <v/>
      </c>
      <c r="LK84" s="23" t="str">
        <f t="shared" si="654"/>
        <v/>
      </c>
      <c r="LL84" s="23" t="str">
        <f t="shared" si="655"/>
        <v/>
      </c>
      <c r="LM84" s="23" t="str">
        <f t="shared" si="656"/>
        <v/>
      </c>
    </row>
    <row r="85" spans="1:325">
      <c r="A85" s="1">
        <f t="shared" si="449"/>
        <v>83</v>
      </c>
      <c r="B85" s="2"/>
      <c r="C85" s="4">
        <v>10</v>
      </c>
      <c r="D85" s="4">
        <f t="shared" si="445"/>
        <v>1016</v>
      </c>
      <c r="E85" s="4" t="s">
        <v>137</v>
      </c>
      <c r="F85" s="4">
        <v>1</v>
      </c>
      <c r="G85" s="4" t="s">
        <v>13</v>
      </c>
      <c r="H85" s="4" t="s">
        <v>19</v>
      </c>
      <c r="I85" s="4"/>
      <c r="J85" s="5">
        <v>87.1</v>
      </c>
      <c r="K85" s="72"/>
      <c r="L85" s="103">
        <v>3.9600000000000004</v>
      </c>
      <c r="M85" s="7" t="s">
        <v>130</v>
      </c>
      <c r="N85" s="3" t="s">
        <v>227</v>
      </c>
      <c r="O85" s="78">
        <v>4.117</v>
      </c>
      <c r="P85" s="78">
        <v>3.9369999999999998</v>
      </c>
      <c r="Q85" s="78">
        <v>4.5060000000000002</v>
      </c>
      <c r="R85" s="78">
        <v>3.6960000000000002</v>
      </c>
      <c r="S85" s="80">
        <v>4.2089999999999996</v>
      </c>
      <c r="T85" s="78">
        <v>4.0289999999999999</v>
      </c>
      <c r="U85" s="78">
        <v>4.03</v>
      </c>
      <c r="V85" s="78">
        <v>4.0129999999999999</v>
      </c>
      <c r="W85" s="23">
        <v>3.91</v>
      </c>
      <c r="X85" s="81"/>
      <c r="Y85" s="78">
        <v>4.2190000000000003</v>
      </c>
      <c r="Z85" s="78">
        <v>4.2140000000000004</v>
      </c>
      <c r="AA85" s="78">
        <v>4.1219999999999999</v>
      </c>
      <c r="AB85" s="78">
        <v>3.9740000000000002</v>
      </c>
      <c r="AC85" s="78">
        <v>3.9369999999999998</v>
      </c>
      <c r="AD85" s="78">
        <v>3.9119999999999999</v>
      </c>
      <c r="AE85" s="78">
        <f t="shared" si="450"/>
        <v>3.9245000000000001</v>
      </c>
      <c r="AF85" s="111"/>
      <c r="AG85" s="111"/>
      <c r="AH85" s="111"/>
      <c r="AI85" s="111"/>
      <c r="AJ85" s="111"/>
      <c r="AK85" s="111"/>
      <c r="AL85" s="111"/>
      <c r="AM85" s="111"/>
      <c r="AN85" s="111"/>
      <c r="AO85" s="111"/>
      <c r="AP85" s="111"/>
      <c r="AQ85" s="111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1"/>
      <c r="BG85" s="111"/>
      <c r="BH85" s="111"/>
      <c r="BI85" s="111"/>
      <c r="BJ85" s="111"/>
      <c r="BK85" s="111"/>
      <c r="BL85" s="111"/>
      <c r="BM85" s="111"/>
      <c r="BN85" s="111"/>
      <c r="BO85" s="111"/>
      <c r="BP85" s="111"/>
      <c r="BQ85" s="111"/>
      <c r="BR85" s="111"/>
      <c r="BS85" s="111"/>
      <c r="BT85" s="111"/>
      <c r="BU85" s="111"/>
      <c r="BV85" s="111"/>
      <c r="BW85" s="111"/>
      <c r="BX85" s="111"/>
      <c r="BY85" s="111"/>
      <c r="BZ85" s="111"/>
      <c r="CA85" s="111"/>
      <c r="CB85" s="111"/>
      <c r="CC85" s="111"/>
      <c r="CD85" s="111"/>
      <c r="CE85" s="111"/>
      <c r="CF85" s="111"/>
      <c r="CG85" s="111"/>
      <c r="CH85" s="111"/>
      <c r="CI85" s="111"/>
      <c r="CJ85" s="111"/>
      <c r="CK85" s="111"/>
      <c r="CL85" s="111"/>
      <c r="CM85" s="111"/>
      <c r="CN85" s="111"/>
      <c r="CO85" s="111"/>
      <c r="CP85" s="111"/>
      <c r="CQ85" s="111"/>
      <c r="CR85" s="111"/>
      <c r="CS85" s="111"/>
      <c r="CT85" s="111"/>
      <c r="CU85" s="111"/>
      <c r="CV85" s="111"/>
      <c r="CW85" s="111"/>
      <c r="CX85" s="111"/>
      <c r="CY85" s="111"/>
      <c r="CZ85" s="111"/>
      <c r="DA85" s="111"/>
      <c r="DB85" s="111"/>
      <c r="DC85" s="111"/>
      <c r="DD85" s="111"/>
      <c r="DE85" s="111"/>
      <c r="DF85" s="111"/>
      <c r="DG85" s="111"/>
      <c r="DH85" s="111"/>
      <c r="DI85" s="111"/>
      <c r="DJ85" s="111"/>
      <c r="DK85" s="111"/>
      <c r="DL85" s="111"/>
      <c r="DM85" s="111"/>
      <c r="DO85" s="23">
        <f t="shared" si="451"/>
        <v>0.15699999999999958</v>
      </c>
      <c r="DP85" s="23">
        <f t="shared" si="452"/>
        <v>-2.3000000000000576E-2</v>
      </c>
      <c r="DQ85" s="23">
        <f t="shared" si="453"/>
        <v>0.54599999999999982</v>
      </c>
      <c r="DR85" s="23">
        <f t="shared" si="454"/>
        <v>-0.26400000000000023</v>
      </c>
      <c r="DS85" s="23">
        <f t="shared" si="455"/>
        <v>0.24899999999999922</v>
      </c>
      <c r="DT85" s="23">
        <f t="shared" si="456"/>
        <v>6.8999999999999506E-2</v>
      </c>
      <c r="DU85" s="23">
        <f t="shared" si="457"/>
        <v>6.999999999999984E-2</v>
      </c>
      <c r="DV85" s="23">
        <f t="shared" si="458"/>
        <v>5.2999999999999492E-2</v>
      </c>
      <c r="DW85" s="23">
        <f t="shared" si="459"/>
        <v>-5.0000000000000266E-2</v>
      </c>
      <c r="DX85" s="23" t="str">
        <f t="shared" si="460"/>
        <v/>
      </c>
      <c r="DY85" s="23">
        <f t="shared" si="461"/>
        <v>0.2589999999999999</v>
      </c>
      <c r="DZ85" s="23">
        <f t="shared" si="462"/>
        <v>0.254</v>
      </c>
      <c r="EA85" s="23">
        <f t="shared" si="463"/>
        <v>0.16199999999999948</v>
      </c>
      <c r="EB85" s="23">
        <f t="shared" si="464"/>
        <v>1.399999999999979E-2</v>
      </c>
      <c r="EC85" s="23">
        <f t="shared" si="465"/>
        <v>-2.3000000000000576E-2</v>
      </c>
      <c r="ED85" s="23">
        <f t="shared" si="466"/>
        <v>-4.8000000000000487E-2</v>
      </c>
      <c r="EE85" s="23">
        <f t="shared" si="467"/>
        <v>-3.5500000000000309E-2</v>
      </c>
      <c r="EF85" s="23" t="str">
        <f t="shared" si="468"/>
        <v/>
      </c>
      <c r="EG85" s="23" t="str">
        <f t="shared" si="469"/>
        <v/>
      </c>
      <c r="EH85" s="23" t="str">
        <f t="shared" si="470"/>
        <v/>
      </c>
      <c r="EI85" s="23" t="str">
        <f t="shared" si="471"/>
        <v/>
      </c>
      <c r="EJ85" s="23" t="str">
        <f t="shared" si="472"/>
        <v/>
      </c>
      <c r="EK85" s="23" t="str">
        <f t="shared" si="473"/>
        <v/>
      </c>
      <c r="EL85" s="23" t="str">
        <f t="shared" si="474"/>
        <v/>
      </c>
      <c r="EM85" s="23" t="str">
        <f t="shared" si="475"/>
        <v/>
      </c>
      <c r="EN85" s="23" t="str">
        <f t="shared" si="476"/>
        <v/>
      </c>
      <c r="EO85" s="23" t="str">
        <f t="shared" si="477"/>
        <v/>
      </c>
      <c r="EP85" s="23" t="str">
        <f t="shared" si="478"/>
        <v/>
      </c>
      <c r="EQ85" s="23" t="str">
        <f t="shared" si="479"/>
        <v/>
      </c>
      <c r="ER85" s="23" t="str">
        <f t="shared" si="480"/>
        <v/>
      </c>
      <c r="ES85" s="23" t="str">
        <f t="shared" si="481"/>
        <v/>
      </c>
      <c r="ET85" s="23" t="str">
        <f t="shared" si="482"/>
        <v/>
      </c>
      <c r="EU85" s="23" t="str">
        <f t="shared" si="483"/>
        <v/>
      </c>
      <c r="EV85" s="23" t="str">
        <f t="shared" si="484"/>
        <v/>
      </c>
      <c r="EW85" s="23" t="str">
        <f t="shared" si="485"/>
        <v/>
      </c>
      <c r="EX85" s="23" t="str">
        <f t="shared" si="486"/>
        <v/>
      </c>
      <c r="EY85" s="23" t="str">
        <f t="shared" si="487"/>
        <v/>
      </c>
      <c r="EZ85" s="23" t="str">
        <f t="shared" si="488"/>
        <v/>
      </c>
      <c r="FA85" s="23" t="str">
        <f t="shared" si="489"/>
        <v/>
      </c>
      <c r="FB85" s="23" t="str">
        <f t="shared" si="490"/>
        <v/>
      </c>
      <c r="FC85" s="23" t="str">
        <f t="shared" si="491"/>
        <v/>
      </c>
      <c r="FD85" s="23" t="str">
        <f t="shared" si="492"/>
        <v/>
      </c>
      <c r="FE85" s="23" t="str">
        <f t="shared" si="493"/>
        <v/>
      </c>
      <c r="FF85" s="23" t="str">
        <f t="shared" si="494"/>
        <v/>
      </c>
      <c r="FG85" s="23" t="str">
        <f t="shared" si="495"/>
        <v/>
      </c>
      <c r="FH85" s="23" t="str">
        <f t="shared" si="496"/>
        <v/>
      </c>
      <c r="FI85" s="23" t="str">
        <f t="shared" si="497"/>
        <v/>
      </c>
      <c r="FJ85" s="23" t="str">
        <f t="shared" si="498"/>
        <v/>
      </c>
      <c r="FK85" s="23" t="str">
        <f t="shared" si="499"/>
        <v/>
      </c>
      <c r="FL85" s="23" t="str">
        <f t="shared" si="500"/>
        <v/>
      </c>
      <c r="FM85" s="23" t="str">
        <f t="shared" si="501"/>
        <v/>
      </c>
      <c r="FN85" s="23" t="str">
        <f t="shared" si="502"/>
        <v/>
      </c>
      <c r="FO85" s="23" t="str">
        <f t="shared" si="503"/>
        <v/>
      </c>
      <c r="FP85" s="23" t="str">
        <f t="shared" si="504"/>
        <v/>
      </c>
      <c r="FQ85" s="23" t="str">
        <f t="shared" si="505"/>
        <v/>
      </c>
      <c r="FR85" s="23" t="str">
        <f t="shared" si="506"/>
        <v/>
      </c>
      <c r="FS85" s="23" t="str">
        <f t="shared" si="507"/>
        <v/>
      </c>
      <c r="FT85" s="23" t="str">
        <f t="shared" si="508"/>
        <v/>
      </c>
      <c r="FU85" s="23" t="str">
        <f t="shared" si="509"/>
        <v/>
      </c>
      <c r="FV85" s="23" t="str">
        <f t="shared" si="510"/>
        <v/>
      </c>
      <c r="FW85" s="23" t="str">
        <f t="shared" si="511"/>
        <v/>
      </c>
      <c r="FX85" s="23" t="str">
        <f t="shared" si="512"/>
        <v/>
      </c>
      <c r="FY85" s="23" t="str">
        <f t="shared" si="513"/>
        <v/>
      </c>
      <c r="FZ85" s="23" t="str">
        <f t="shared" si="514"/>
        <v/>
      </c>
      <c r="GA85" s="23" t="str">
        <f t="shared" si="515"/>
        <v/>
      </c>
      <c r="GB85" s="23" t="str">
        <f t="shared" si="516"/>
        <v/>
      </c>
      <c r="GC85" s="23" t="str">
        <f t="shared" si="517"/>
        <v/>
      </c>
      <c r="GD85" s="23" t="str">
        <f t="shared" si="518"/>
        <v/>
      </c>
      <c r="GE85" s="23" t="str">
        <f t="shared" si="519"/>
        <v/>
      </c>
      <c r="GF85" s="23" t="str">
        <f t="shared" si="520"/>
        <v/>
      </c>
      <c r="GG85" s="23" t="str">
        <f t="shared" si="521"/>
        <v/>
      </c>
      <c r="GH85" s="23" t="str">
        <f t="shared" si="522"/>
        <v/>
      </c>
      <c r="GI85" s="23" t="str">
        <f t="shared" si="523"/>
        <v/>
      </c>
      <c r="GJ85" s="23" t="str">
        <f t="shared" si="524"/>
        <v/>
      </c>
      <c r="GK85" s="23" t="str">
        <f t="shared" si="525"/>
        <v/>
      </c>
      <c r="GL85" s="23" t="str">
        <f t="shared" si="526"/>
        <v/>
      </c>
      <c r="GM85" s="23" t="str">
        <f t="shared" si="527"/>
        <v/>
      </c>
      <c r="GN85" s="23" t="str">
        <f t="shared" si="528"/>
        <v/>
      </c>
      <c r="GO85" s="23" t="str">
        <f t="shared" si="529"/>
        <v/>
      </c>
      <c r="GP85" s="23" t="str">
        <f t="shared" si="530"/>
        <v/>
      </c>
      <c r="GQ85" s="23" t="str">
        <f t="shared" si="531"/>
        <v/>
      </c>
      <c r="GR85" s="23" t="str">
        <f t="shared" si="532"/>
        <v/>
      </c>
      <c r="GS85" s="23" t="str">
        <f t="shared" si="533"/>
        <v/>
      </c>
      <c r="GT85" s="23" t="str">
        <f t="shared" si="534"/>
        <v/>
      </c>
      <c r="GU85" s="23" t="str">
        <f t="shared" si="535"/>
        <v/>
      </c>
      <c r="GV85" s="23" t="str">
        <f t="shared" si="536"/>
        <v/>
      </c>
      <c r="GW85" s="23" t="str">
        <f t="shared" si="537"/>
        <v/>
      </c>
      <c r="GX85" s="23" t="str">
        <f t="shared" si="538"/>
        <v/>
      </c>
      <c r="GY85" s="23" t="str">
        <f t="shared" si="539"/>
        <v/>
      </c>
      <c r="GZ85" s="23" t="str">
        <f t="shared" si="540"/>
        <v/>
      </c>
      <c r="HA85" s="23" t="str">
        <f t="shared" si="541"/>
        <v/>
      </c>
      <c r="HB85" s="23" t="str">
        <f t="shared" si="542"/>
        <v/>
      </c>
      <c r="HC85" s="23" t="str">
        <f t="shared" si="543"/>
        <v/>
      </c>
      <c r="HD85" s="23" t="str">
        <f t="shared" si="544"/>
        <v/>
      </c>
      <c r="HE85" s="23" t="str">
        <f t="shared" si="545"/>
        <v/>
      </c>
      <c r="HF85" s="23" t="str">
        <f t="shared" si="546"/>
        <v/>
      </c>
      <c r="HG85" s="23" t="str">
        <f t="shared" si="547"/>
        <v/>
      </c>
      <c r="HH85" s="23" t="str">
        <f t="shared" si="548"/>
        <v/>
      </c>
      <c r="HI85" s="23" t="str">
        <f t="shared" si="549"/>
        <v/>
      </c>
      <c r="HJ85" s="23" t="str">
        <f t="shared" si="550"/>
        <v/>
      </c>
      <c r="HK85" s="23" t="str">
        <f t="shared" si="551"/>
        <v/>
      </c>
      <c r="HL85" s="23" t="str">
        <f t="shared" si="552"/>
        <v/>
      </c>
      <c r="HM85" s="23" t="str">
        <f t="shared" si="553"/>
        <v/>
      </c>
      <c r="HO85" s="23">
        <f t="shared" si="554"/>
        <v>0.15699999999999958</v>
      </c>
      <c r="HP85" s="23">
        <f t="shared" si="555"/>
        <v>2.3000000000000576E-2</v>
      </c>
      <c r="HQ85" s="23">
        <f t="shared" si="556"/>
        <v>0.54599999999999982</v>
      </c>
      <c r="HR85" s="23">
        <f t="shared" si="557"/>
        <v>0.26400000000000023</v>
      </c>
      <c r="HS85" s="23">
        <f t="shared" si="558"/>
        <v>0.24899999999999922</v>
      </c>
      <c r="HT85" s="23">
        <f t="shared" si="559"/>
        <v>6.8999999999999506E-2</v>
      </c>
      <c r="HU85" s="23">
        <f t="shared" si="560"/>
        <v>6.999999999999984E-2</v>
      </c>
      <c r="HV85" s="23">
        <f t="shared" si="561"/>
        <v>5.2999999999999492E-2</v>
      </c>
      <c r="HW85" s="23">
        <f t="shared" si="562"/>
        <v>5.0000000000000266E-2</v>
      </c>
      <c r="HX85" s="23" t="str">
        <f t="shared" si="563"/>
        <v/>
      </c>
      <c r="HY85" s="23">
        <f t="shared" si="564"/>
        <v>0.2589999999999999</v>
      </c>
      <c r="HZ85" s="23">
        <f t="shared" si="565"/>
        <v>0.254</v>
      </c>
      <c r="IA85" s="23">
        <f t="shared" si="566"/>
        <v>0.16199999999999948</v>
      </c>
      <c r="IB85" s="23">
        <f t="shared" si="567"/>
        <v>1.399999999999979E-2</v>
      </c>
      <c r="IC85" s="23">
        <f t="shared" si="568"/>
        <v>2.3000000000000576E-2</v>
      </c>
      <c r="ID85" s="23">
        <f t="shared" si="569"/>
        <v>4.8000000000000487E-2</v>
      </c>
      <c r="IE85" s="23">
        <f t="shared" si="570"/>
        <v>3.5500000000000309E-2</v>
      </c>
      <c r="IF85" s="23" t="str">
        <f t="shared" si="571"/>
        <v/>
      </c>
      <c r="IG85" s="23" t="str">
        <f t="shared" si="572"/>
        <v/>
      </c>
      <c r="IH85" s="23" t="str">
        <f t="shared" si="573"/>
        <v/>
      </c>
      <c r="II85" s="23" t="str">
        <f t="shared" si="574"/>
        <v/>
      </c>
      <c r="IJ85" s="23" t="str">
        <f t="shared" si="575"/>
        <v/>
      </c>
      <c r="IK85" s="23" t="str">
        <f t="shared" si="576"/>
        <v/>
      </c>
      <c r="IL85" s="23" t="str">
        <f t="shared" si="577"/>
        <v/>
      </c>
      <c r="IM85" s="23" t="str">
        <f t="shared" si="578"/>
        <v/>
      </c>
      <c r="IN85" s="23" t="str">
        <f t="shared" si="579"/>
        <v/>
      </c>
      <c r="IO85" s="23" t="str">
        <f t="shared" si="580"/>
        <v/>
      </c>
      <c r="IP85" s="23" t="str">
        <f t="shared" si="581"/>
        <v/>
      </c>
      <c r="IQ85" s="23" t="str">
        <f t="shared" si="582"/>
        <v/>
      </c>
      <c r="IR85" s="23" t="str">
        <f t="shared" si="583"/>
        <v/>
      </c>
      <c r="IS85" s="23" t="str">
        <f t="shared" si="584"/>
        <v/>
      </c>
      <c r="IT85" s="23" t="str">
        <f t="shared" si="585"/>
        <v/>
      </c>
      <c r="IU85" s="23" t="str">
        <f t="shared" si="586"/>
        <v/>
      </c>
      <c r="IV85" s="23" t="str">
        <f t="shared" si="587"/>
        <v/>
      </c>
      <c r="IW85" s="23" t="str">
        <f t="shared" si="588"/>
        <v/>
      </c>
      <c r="IX85" s="23" t="str">
        <f t="shared" si="589"/>
        <v/>
      </c>
      <c r="IY85" s="23" t="str">
        <f t="shared" si="590"/>
        <v/>
      </c>
      <c r="IZ85" s="23" t="str">
        <f t="shared" si="591"/>
        <v/>
      </c>
      <c r="JA85" s="23" t="str">
        <f t="shared" si="592"/>
        <v/>
      </c>
      <c r="JB85" s="23" t="str">
        <f t="shared" si="593"/>
        <v/>
      </c>
      <c r="JC85" s="23" t="str">
        <f t="shared" si="594"/>
        <v/>
      </c>
      <c r="JD85" s="23" t="str">
        <f t="shared" si="595"/>
        <v/>
      </c>
      <c r="JE85" s="23" t="str">
        <f t="shared" si="596"/>
        <v/>
      </c>
      <c r="JF85" s="23" t="str">
        <f t="shared" si="597"/>
        <v/>
      </c>
      <c r="JG85" s="23" t="str">
        <f t="shared" si="598"/>
        <v/>
      </c>
      <c r="JH85" s="23" t="str">
        <f t="shared" si="599"/>
        <v/>
      </c>
      <c r="JI85" s="23" t="str">
        <f t="shared" si="600"/>
        <v/>
      </c>
      <c r="JJ85" s="23" t="str">
        <f t="shared" si="601"/>
        <v/>
      </c>
      <c r="JK85" s="23" t="str">
        <f t="shared" si="602"/>
        <v/>
      </c>
      <c r="JL85" s="23" t="str">
        <f t="shared" si="603"/>
        <v/>
      </c>
      <c r="JM85" s="23" t="str">
        <f t="shared" si="604"/>
        <v/>
      </c>
      <c r="JN85" s="23" t="str">
        <f t="shared" si="605"/>
        <v/>
      </c>
      <c r="JO85" s="23" t="str">
        <f t="shared" si="606"/>
        <v/>
      </c>
      <c r="JP85" s="23" t="str">
        <f t="shared" si="607"/>
        <v/>
      </c>
      <c r="JQ85" s="23" t="str">
        <f t="shared" si="608"/>
        <v/>
      </c>
      <c r="JR85" s="23" t="str">
        <f t="shared" si="609"/>
        <v/>
      </c>
      <c r="JS85" s="23" t="str">
        <f t="shared" si="610"/>
        <v/>
      </c>
      <c r="JT85" s="23" t="str">
        <f t="shared" si="611"/>
        <v/>
      </c>
      <c r="JU85" s="23" t="str">
        <f t="shared" si="612"/>
        <v/>
      </c>
      <c r="JV85" s="23" t="str">
        <f t="shared" si="613"/>
        <v/>
      </c>
      <c r="JW85" s="23" t="str">
        <f t="shared" si="614"/>
        <v/>
      </c>
      <c r="JX85" s="23" t="str">
        <f t="shared" si="615"/>
        <v/>
      </c>
      <c r="JY85" s="23" t="str">
        <f t="shared" si="616"/>
        <v/>
      </c>
      <c r="JZ85" s="23" t="str">
        <f t="shared" si="617"/>
        <v/>
      </c>
      <c r="KA85" s="23" t="str">
        <f t="shared" si="618"/>
        <v/>
      </c>
      <c r="KB85" s="23" t="str">
        <f t="shared" si="619"/>
        <v/>
      </c>
      <c r="KC85" s="23" t="str">
        <f t="shared" si="620"/>
        <v/>
      </c>
      <c r="KD85" s="23" t="str">
        <f t="shared" si="621"/>
        <v/>
      </c>
      <c r="KE85" s="23" t="str">
        <f t="shared" si="622"/>
        <v/>
      </c>
      <c r="KF85" s="23" t="str">
        <f t="shared" si="623"/>
        <v/>
      </c>
      <c r="KG85" s="23" t="str">
        <f t="shared" si="624"/>
        <v/>
      </c>
      <c r="KH85" s="23" t="str">
        <f t="shared" si="625"/>
        <v/>
      </c>
      <c r="KI85" s="23" t="str">
        <f t="shared" si="626"/>
        <v/>
      </c>
      <c r="KJ85" s="23" t="str">
        <f t="shared" si="627"/>
        <v/>
      </c>
      <c r="KK85" s="23" t="str">
        <f t="shared" si="628"/>
        <v/>
      </c>
      <c r="KL85" s="23" t="str">
        <f t="shared" si="629"/>
        <v/>
      </c>
      <c r="KM85" s="23" t="str">
        <f t="shared" si="630"/>
        <v/>
      </c>
      <c r="KN85" s="23" t="str">
        <f t="shared" si="631"/>
        <v/>
      </c>
      <c r="KO85" s="23" t="str">
        <f t="shared" si="632"/>
        <v/>
      </c>
      <c r="KP85" s="23" t="str">
        <f t="shared" si="633"/>
        <v/>
      </c>
      <c r="KQ85" s="23" t="str">
        <f t="shared" si="634"/>
        <v/>
      </c>
      <c r="KR85" s="23" t="str">
        <f t="shared" si="635"/>
        <v/>
      </c>
      <c r="KS85" s="23" t="str">
        <f t="shared" si="636"/>
        <v/>
      </c>
      <c r="KT85" s="23" t="str">
        <f t="shared" si="637"/>
        <v/>
      </c>
      <c r="KU85" s="23" t="str">
        <f t="shared" si="638"/>
        <v/>
      </c>
      <c r="KV85" s="23" t="str">
        <f t="shared" si="639"/>
        <v/>
      </c>
      <c r="KW85" s="23" t="str">
        <f t="shared" si="640"/>
        <v/>
      </c>
      <c r="KX85" s="23" t="str">
        <f t="shared" si="641"/>
        <v/>
      </c>
      <c r="KY85" s="23" t="str">
        <f t="shared" si="642"/>
        <v/>
      </c>
      <c r="KZ85" s="23" t="str">
        <f t="shared" si="643"/>
        <v/>
      </c>
      <c r="LA85" s="23" t="str">
        <f t="shared" si="644"/>
        <v/>
      </c>
      <c r="LB85" s="23" t="str">
        <f t="shared" si="645"/>
        <v/>
      </c>
      <c r="LC85" s="23" t="str">
        <f t="shared" si="646"/>
        <v/>
      </c>
      <c r="LD85" s="23" t="str">
        <f t="shared" si="647"/>
        <v/>
      </c>
      <c r="LE85" s="23" t="str">
        <f t="shared" si="648"/>
        <v/>
      </c>
      <c r="LF85" s="23" t="str">
        <f t="shared" si="649"/>
        <v/>
      </c>
      <c r="LG85" s="23" t="str">
        <f t="shared" si="650"/>
        <v/>
      </c>
      <c r="LH85" s="23" t="str">
        <f t="shared" si="651"/>
        <v/>
      </c>
      <c r="LI85" s="23" t="str">
        <f t="shared" si="652"/>
        <v/>
      </c>
      <c r="LJ85" s="23" t="str">
        <f t="shared" si="653"/>
        <v/>
      </c>
      <c r="LK85" s="23" t="str">
        <f t="shared" si="654"/>
        <v/>
      </c>
      <c r="LL85" s="23" t="str">
        <f t="shared" si="655"/>
        <v/>
      </c>
      <c r="LM85" s="23" t="str">
        <f t="shared" si="656"/>
        <v/>
      </c>
    </row>
    <row r="86" spans="1:325">
      <c r="A86" s="1">
        <f t="shared" si="449"/>
        <v>84</v>
      </c>
      <c r="B86" s="2"/>
      <c r="C86" s="4">
        <v>10</v>
      </c>
      <c r="D86" s="4">
        <f t="shared" si="445"/>
        <v>1016</v>
      </c>
      <c r="E86" s="4" t="s">
        <v>241</v>
      </c>
      <c r="F86" s="4">
        <v>1</v>
      </c>
      <c r="G86" s="4" t="s">
        <v>13</v>
      </c>
      <c r="H86" s="4" t="s">
        <v>14</v>
      </c>
      <c r="I86" s="4"/>
      <c r="J86" s="5">
        <v>81.3</v>
      </c>
      <c r="K86" s="72"/>
      <c r="L86" s="103">
        <v>4.3379999999999992</v>
      </c>
      <c r="M86" s="7" t="s">
        <v>130</v>
      </c>
      <c r="N86" s="3" t="s">
        <v>227</v>
      </c>
      <c r="O86" s="78">
        <v>4.5490000000000004</v>
      </c>
      <c r="P86" s="78">
        <v>4.3289999999999997</v>
      </c>
      <c r="Q86" s="78">
        <v>4.8620000000000001</v>
      </c>
      <c r="R86" s="78">
        <v>4.415</v>
      </c>
      <c r="S86" s="80">
        <v>4.7450000000000001</v>
      </c>
      <c r="T86" s="78">
        <v>4.54</v>
      </c>
      <c r="U86" s="78">
        <v>4.524</v>
      </c>
      <c r="V86" s="78">
        <v>4.45</v>
      </c>
      <c r="W86" s="23">
        <v>4.3090000000000002</v>
      </c>
      <c r="X86" s="81"/>
      <c r="Y86" s="78">
        <v>4.6150000000000002</v>
      </c>
      <c r="Z86" s="78">
        <v>4.8079999999999998</v>
      </c>
      <c r="AA86" s="78">
        <v>4.6609999999999996</v>
      </c>
      <c r="AB86" s="78">
        <v>4.3470000000000004</v>
      </c>
      <c r="AC86" s="78">
        <v>4.1239999999999997</v>
      </c>
      <c r="AD86" s="78">
        <v>4.6929999999999996</v>
      </c>
      <c r="AE86" s="78">
        <f t="shared" si="450"/>
        <v>4.4085000000000001</v>
      </c>
      <c r="AF86" s="111"/>
      <c r="AG86" s="111"/>
      <c r="AH86" s="111"/>
      <c r="AI86" s="111"/>
      <c r="AJ86" s="111"/>
      <c r="AK86" s="111"/>
      <c r="AL86" s="111"/>
      <c r="AM86" s="111"/>
      <c r="AN86" s="111"/>
      <c r="AO86" s="111"/>
      <c r="AP86" s="111"/>
      <c r="AQ86" s="111"/>
      <c r="AR86" s="111"/>
      <c r="AS86" s="111"/>
      <c r="AT86" s="111"/>
      <c r="AU86" s="111"/>
      <c r="AV86" s="111"/>
      <c r="AW86" s="111"/>
      <c r="AX86" s="111"/>
      <c r="AY86" s="111"/>
      <c r="AZ86" s="111"/>
      <c r="BA86" s="111"/>
      <c r="BB86" s="111"/>
      <c r="BC86" s="111"/>
      <c r="BD86" s="111"/>
      <c r="BE86" s="111"/>
      <c r="BF86" s="111"/>
      <c r="BG86" s="111"/>
      <c r="BH86" s="111"/>
      <c r="BI86" s="111"/>
      <c r="BJ86" s="111"/>
      <c r="BK86" s="111"/>
      <c r="BL86" s="111"/>
      <c r="BM86" s="111"/>
      <c r="BN86" s="111"/>
      <c r="BO86" s="111"/>
      <c r="BP86" s="111"/>
      <c r="BQ86" s="111"/>
      <c r="BR86" s="111"/>
      <c r="BS86" s="111"/>
      <c r="BT86" s="111"/>
      <c r="BU86" s="111"/>
      <c r="BV86" s="111"/>
      <c r="BW86" s="111"/>
      <c r="BX86" s="111"/>
      <c r="BY86" s="111"/>
      <c r="BZ86" s="111"/>
      <c r="CA86" s="111"/>
      <c r="CB86" s="111"/>
      <c r="CC86" s="111"/>
      <c r="CD86" s="111"/>
      <c r="CE86" s="111"/>
      <c r="CF86" s="111"/>
      <c r="CG86" s="111"/>
      <c r="CH86" s="111"/>
      <c r="CI86" s="111"/>
      <c r="CJ86" s="111"/>
      <c r="CK86" s="111"/>
      <c r="CL86" s="111"/>
      <c r="CM86" s="111"/>
      <c r="CN86" s="111"/>
      <c r="CO86" s="111"/>
      <c r="CP86" s="111"/>
      <c r="CQ86" s="111"/>
      <c r="CR86" s="111"/>
      <c r="CS86" s="111"/>
      <c r="CT86" s="111"/>
      <c r="CU86" s="111"/>
      <c r="CV86" s="111"/>
      <c r="CW86" s="111"/>
      <c r="CX86" s="111"/>
      <c r="CY86" s="111"/>
      <c r="CZ86" s="111"/>
      <c r="DA86" s="111"/>
      <c r="DB86" s="111"/>
      <c r="DC86" s="111"/>
      <c r="DD86" s="111"/>
      <c r="DE86" s="111"/>
      <c r="DF86" s="111"/>
      <c r="DG86" s="111"/>
      <c r="DH86" s="111"/>
      <c r="DI86" s="111"/>
      <c r="DJ86" s="111"/>
      <c r="DK86" s="111"/>
      <c r="DL86" s="111"/>
      <c r="DM86" s="111"/>
      <c r="DO86" s="23">
        <f t="shared" si="451"/>
        <v>0.21100000000000119</v>
      </c>
      <c r="DP86" s="23">
        <f t="shared" si="452"/>
        <v>-8.9999999999994529E-3</v>
      </c>
      <c r="DQ86" s="23">
        <f t="shared" si="453"/>
        <v>0.52400000000000091</v>
      </c>
      <c r="DR86" s="23">
        <f t="shared" si="454"/>
        <v>7.7000000000000846E-2</v>
      </c>
      <c r="DS86" s="23">
        <f t="shared" si="455"/>
        <v>0.40700000000000092</v>
      </c>
      <c r="DT86" s="23">
        <f t="shared" si="456"/>
        <v>0.20200000000000085</v>
      </c>
      <c r="DU86" s="23">
        <f t="shared" si="457"/>
        <v>0.18600000000000083</v>
      </c>
      <c r="DV86" s="23">
        <f t="shared" si="458"/>
        <v>0.11200000000000099</v>
      </c>
      <c r="DW86" s="23">
        <f t="shared" si="459"/>
        <v>-2.8999999999999027E-2</v>
      </c>
      <c r="DX86" s="23" t="str">
        <f t="shared" si="460"/>
        <v/>
      </c>
      <c r="DY86" s="23">
        <f t="shared" si="461"/>
        <v>0.27700000000000102</v>
      </c>
      <c r="DZ86" s="23">
        <f t="shared" si="462"/>
        <v>0.47000000000000064</v>
      </c>
      <c r="EA86" s="23">
        <f t="shared" si="463"/>
        <v>0.3230000000000004</v>
      </c>
      <c r="EB86" s="23">
        <f t="shared" si="464"/>
        <v>9.0000000000012292E-3</v>
      </c>
      <c r="EC86" s="23">
        <f t="shared" si="465"/>
        <v>-0.21399999999999952</v>
      </c>
      <c r="ED86" s="23">
        <f t="shared" si="466"/>
        <v>0.35500000000000043</v>
      </c>
      <c r="EE86" s="23">
        <f t="shared" si="467"/>
        <v>7.0500000000000895E-2</v>
      </c>
      <c r="EF86" s="23" t="str">
        <f t="shared" si="468"/>
        <v/>
      </c>
      <c r="EG86" s="23" t="str">
        <f t="shared" si="469"/>
        <v/>
      </c>
      <c r="EH86" s="23" t="str">
        <f t="shared" si="470"/>
        <v/>
      </c>
      <c r="EI86" s="23" t="str">
        <f t="shared" si="471"/>
        <v/>
      </c>
      <c r="EJ86" s="23" t="str">
        <f t="shared" si="472"/>
        <v/>
      </c>
      <c r="EK86" s="23" t="str">
        <f t="shared" si="473"/>
        <v/>
      </c>
      <c r="EL86" s="23" t="str">
        <f t="shared" si="474"/>
        <v/>
      </c>
      <c r="EM86" s="23" t="str">
        <f t="shared" si="475"/>
        <v/>
      </c>
      <c r="EN86" s="23" t="str">
        <f t="shared" si="476"/>
        <v/>
      </c>
      <c r="EO86" s="23" t="str">
        <f t="shared" si="477"/>
        <v/>
      </c>
      <c r="EP86" s="23" t="str">
        <f t="shared" si="478"/>
        <v/>
      </c>
      <c r="EQ86" s="23" t="str">
        <f t="shared" si="479"/>
        <v/>
      </c>
      <c r="ER86" s="23" t="str">
        <f t="shared" si="480"/>
        <v/>
      </c>
      <c r="ES86" s="23" t="str">
        <f t="shared" si="481"/>
        <v/>
      </c>
      <c r="ET86" s="23" t="str">
        <f t="shared" si="482"/>
        <v/>
      </c>
      <c r="EU86" s="23" t="str">
        <f t="shared" si="483"/>
        <v/>
      </c>
      <c r="EV86" s="23" t="str">
        <f t="shared" si="484"/>
        <v/>
      </c>
      <c r="EW86" s="23" t="str">
        <f t="shared" si="485"/>
        <v/>
      </c>
      <c r="EX86" s="23" t="str">
        <f t="shared" si="486"/>
        <v/>
      </c>
      <c r="EY86" s="23" t="str">
        <f t="shared" si="487"/>
        <v/>
      </c>
      <c r="EZ86" s="23" t="str">
        <f t="shared" si="488"/>
        <v/>
      </c>
      <c r="FA86" s="23" t="str">
        <f t="shared" si="489"/>
        <v/>
      </c>
      <c r="FB86" s="23" t="str">
        <f t="shared" si="490"/>
        <v/>
      </c>
      <c r="FC86" s="23" t="str">
        <f t="shared" si="491"/>
        <v/>
      </c>
      <c r="FD86" s="23" t="str">
        <f t="shared" si="492"/>
        <v/>
      </c>
      <c r="FE86" s="23" t="str">
        <f t="shared" si="493"/>
        <v/>
      </c>
      <c r="FF86" s="23" t="str">
        <f t="shared" si="494"/>
        <v/>
      </c>
      <c r="FG86" s="23" t="str">
        <f t="shared" si="495"/>
        <v/>
      </c>
      <c r="FH86" s="23" t="str">
        <f t="shared" si="496"/>
        <v/>
      </c>
      <c r="FI86" s="23" t="str">
        <f t="shared" si="497"/>
        <v/>
      </c>
      <c r="FJ86" s="23" t="str">
        <f t="shared" si="498"/>
        <v/>
      </c>
      <c r="FK86" s="23" t="str">
        <f t="shared" si="499"/>
        <v/>
      </c>
      <c r="FL86" s="23" t="str">
        <f t="shared" si="500"/>
        <v/>
      </c>
      <c r="FM86" s="23" t="str">
        <f t="shared" si="501"/>
        <v/>
      </c>
      <c r="FN86" s="23" t="str">
        <f t="shared" si="502"/>
        <v/>
      </c>
      <c r="FO86" s="23" t="str">
        <f t="shared" si="503"/>
        <v/>
      </c>
      <c r="FP86" s="23" t="str">
        <f t="shared" si="504"/>
        <v/>
      </c>
      <c r="FQ86" s="23" t="str">
        <f t="shared" si="505"/>
        <v/>
      </c>
      <c r="FR86" s="23" t="str">
        <f t="shared" si="506"/>
        <v/>
      </c>
      <c r="FS86" s="23" t="str">
        <f t="shared" si="507"/>
        <v/>
      </c>
      <c r="FT86" s="23" t="str">
        <f t="shared" si="508"/>
        <v/>
      </c>
      <c r="FU86" s="23" t="str">
        <f t="shared" si="509"/>
        <v/>
      </c>
      <c r="FV86" s="23" t="str">
        <f t="shared" si="510"/>
        <v/>
      </c>
      <c r="FW86" s="23" t="str">
        <f t="shared" si="511"/>
        <v/>
      </c>
      <c r="FX86" s="23" t="str">
        <f t="shared" si="512"/>
        <v/>
      </c>
      <c r="FY86" s="23" t="str">
        <f t="shared" si="513"/>
        <v/>
      </c>
      <c r="FZ86" s="23" t="str">
        <f t="shared" si="514"/>
        <v/>
      </c>
      <c r="GA86" s="23" t="str">
        <f t="shared" si="515"/>
        <v/>
      </c>
      <c r="GB86" s="23" t="str">
        <f t="shared" si="516"/>
        <v/>
      </c>
      <c r="GC86" s="23" t="str">
        <f t="shared" si="517"/>
        <v/>
      </c>
      <c r="GD86" s="23" t="str">
        <f t="shared" si="518"/>
        <v/>
      </c>
      <c r="GE86" s="23" t="str">
        <f t="shared" si="519"/>
        <v/>
      </c>
      <c r="GF86" s="23" t="str">
        <f t="shared" si="520"/>
        <v/>
      </c>
      <c r="GG86" s="23" t="str">
        <f t="shared" si="521"/>
        <v/>
      </c>
      <c r="GH86" s="23" t="str">
        <f t="shared" si="522"/>
        <v/>
      </c>
      <c r="GI86" s="23" t="str">
        <f t="shared" si="523"/>
        <v/>
      </c>
      <c r="GJ86" s="23" t="str">
        <f t="shared" si="524"/>
        <v/>
      </c>
      <c r="GK86" s="23" t="str">
        <f t="shared" si="525"/>
        <v/>
      </c>
      <c r="GL86" s="23" t="str">
        <f t="shared" si="526"/>
        <v/>
      </c>
      <c r="GM86" s="23" t="str">
        <f t="shared" si="527"/>
        <v/>
      </c>
      <c r="GN86" s="23" t="str">
        <f t="shared" si="528"/>
        <v/>
      </c>
      <c r="GO86" s="23" t="str">
        <f t="shared" si="529"/>
        <v/>
      </c>
      <c r="GP86" s="23" t="str">
        <f t="shared" si="530"/>
        <v/>
      </c>
      <c r="GQ86" s="23" t="str">
        <f t="shared" si="531"/>
        <v/>
      </c>
      <c r="GR86" s="23" t="str">
        <f t="shared" si="532"/>
        <v/>
      </c>
      <c r="GS86" s="23" t="str">
        <f t="shared" si="533"/>
        <v/>
      </c>
      <c r="GT86" s="23" t="str">
        <f t="shared" si="534"/>
        <v/>
      </c>
      <c r="GU86" s="23" t="str">
        <f t="shared" si="535"/>
        <v/>
      </c>
      <c r="GV86" s="23" t="str">
        <f t="shared" si="536"/>
        <v/>
      </c>
      <c r="GW86" s="23" t="str">
        <f t="shared" si="537"/>
        <v/>
      </c>
      <c r="GX86" s="23" t="str">
        <f t="shared" si="538"/>
        <v/>
      </c>
      <c r="GY86" s="23" t="str">
        <f t="shared" si="539"/>
        <v/>
      </c>
      <c r="GZ86" s="23" t="str">
        <f t="shared" si="540"/>
        <v/>
      </c>
      <c r="HA86" s="23" t="str">
        <f t="shared" si="541"/>
        <v/>
      </c>
      <c r="HB86" s="23" t="str">
        <f t="shared" si="542"/>
        <v/>
      </c>
      <c r="HC86" s="23" t="str">
        <f t="shared" si="543"/>
        <v/>
      </c>
      <c r="HD86" s="23" t="str">
        <f t="shared" si="544"/>
        <v/>
      </c>
      <c r="HE86" s="23" t="str">
        <f t="shared" si="545"/>
        <v/>
      </c>
      <c r="HF86" s="23" t="str">
        <f t="shared" si="546"/>
        <v/>
      </c>
      <c r="HG86" s="23" t="str">
        <f t="shared" si="547"/>
        <v/>
      </c>
      <c r="HH86" s="23" t="str">
        <f t="shared" si="548"/>
        <v/>
      </c>
      <c r="HI86" s="23" t="str">
        <f t="shared" si="549"/>
        <v/>
      </c>
      <c r="HJ86" s="23" t="str">
        <f t="shared" si="550"/>
        <v/>
      </c>
      <c r="HK86" s="23" t="str">
        <f t="shared" si="551"/>
        <v/>
      </c>
      <c r="HL86" s="23" t="str">
        <f t="shared" si="552"/>
        <v/>
      </c>
      <c r="HM86" s="23" t="str">
        <f t="shared" si="553"/>
        <v/>
      </c>
      <c r="HO86" s="23">
        <f t="shared" si="554"/>
        <v>0.21100000000000119</v>
      </c>
      <c r="HP86" s="23">
        <f t="shared" si="555"/>
        <v>8.9999999999994529E-3</v>
      </c>
      <c r="HQ86" s="23">
        <f t="shared" si="556"/>
        <v>0.52400000000000091</v>
      </c>
      <c r="HR86" s="23">
        <f t="shared" si="557"/>
        <v>7.7000000000000846E-2</v>
      </c>
      <c r="HS86" s="23">
        <f t="shared" si="558"/>
        <v>0.40700000000000092</v>
      </c>
      <c r="HT86" s="23">
        <f t="shared" si="559"/>
        <v>0.20200000000000085</v>
      </c>
      <c r="HU86" s="23">
        <f t="shared" si="560"/>
        <v>0.18600000000000083</v>
      </c>
      <c r="HV86" s="23">
        <f t="shared" si="561"/>
        <v>0.11200000000000099</v>
      </c>
      <c r="HW86" s="23">
        <f t="shared" si="562"/>
        <v>2.8999999999999027E-2</v>
      </c>
      <c r="HX86" s="23" t="str">
        <f t="shared" si="563"/>
        <v/>
      </c>
      <c r="HY86" s="23">
        <f t="shared" si="564"/>
        <v>0.27700000000000102</v>
      </c>
      <c r="HZ86" s="23">
        <f t="shared" si="565"/>
        <v>0.47000000000000064</v>
      </c>
      <c r="IA86" s="23">
        <f t="shared" si="566"/>
        <v>0.3230000000000004</v>
      </c>
      <c r="IB86" s="23">
        <f t="shared" si="567"/>
        <v>9.0000000000012292E-3</v>
      </c>
      <c r="IC86" s="23">
        <f t="shared" si="568"/>
        <v>0.21399999999999952</v>
      </c>
      <c r="ID86" s="23">
        <f t="shared" si="569"/>
        <v>0.35500000000000043</v>
      </c>
      <c r="IE86" s="23">
        <f t="shared" si="570"/>
        <v>7.0500000000000895E-2</v>
      </c>
      <c r="IF86" s="23" t="str">
        <f t="shared" si="571"/>
        <v/>
      </c>
      <c r="IG86" s="23" t="str">
        <f t="shared" si="572"/>
        <v/>
      </c>
      <c r="IH86" s="23" t="str">
        <f t="shared" si="573"/>
        <v/>
      </c>
      <c r="II86" s="23" t="str">
        <f t="shared" si="574"/>
        <v/>
      </c>
      <c r="IJ86" s="23" t="str">
        <f t="shared" si="575"/>
        <v/>
      </c>
      <c r="IK86" s="23" t="str">
        <f t="shared" si="576"/>
        <v/>
      </c>
      <c r="IL86" s="23" t="str">
        <f t="shared" si="577"/>
        <v/>
      </c>
      <c r="IM86" s="23" t="str">
        <f t="shared" si="578"/>
        <v/>
      </c>
      <c r="IN86" s="23" t="str">
        <f t="shared" si="579"/>
        <v/>
      </c>
      <c r="IO86" s="23" t="str">
        <f t="shared" si="580"/>
        <v/>
      </c>
      <c r="IP86" s="23" t="str">
        <f t="shared" si="581"/>
        <v/>
      </c>
      <c r="IQ86" s="23" t="str">
        <f t="shared" si="582"/>
        <v/>
      </c>
      <c r="IR86" s="23" t="str">
        <f t="shared" si="583"/>
        <v/>
      </c>
      <c r="IS86" s="23" t="str">
        <f t="shared" si="584"/>
        <v/>
      </c>
      <c r="IT86" s="23" t="str">
        <f t="shared" si="585"/>
        <v/>
      </c>
      <c r="IU86" s="23" t="str">
        <f t="shared" si="586"/>
        <v/>
      </c>
      <c r="IV86" s="23" t="str">
        <f t="shared" si="587"/>
        <v/>
      </c>
      <c r="IW86" s="23" t="str">
        <f t="shared" si="588"/>
        <v/>
      </c>
      <c r="IX86" s="23" t="str">
        <f t="shared" si="589"/>
        <v/>
      </c>
      <c r="IY86" s="23" t="str">
        <f t="shared" si="590"/>
        <v/>
      </c>
      <c r="IZ86" s="23" t="str">
        <f t="shared" si="591"/>
        <v/>
      </c>
      <c r="JA86" s="23" t="str">
        <f t="shared" si="592"/>
        <v/>
      </c>
      <c r="JB86" s="23" t="str">
        <f t="shared" si="593"/>
        <v/>
      </c>
      <c r="JC86" s="23" t="str">
        <f t="shared" si="594"/>
        <v/>
      </c>
      <c r="JD86" s="23" t="str">
        <f t="shared" si="595"/>
        <v/>
      </c>
      <c r="JE86" s="23" t="str">
        <f t="shared" si="596"/>
        <v/>
      </c>
      <c r="JF86" s="23" t="str">
        <f t="shared" si="597"/>
        <v/>
      </c>
      <c r="JG86" s="23" t="str">
        <f t="shared" si="598"/>
        <v/>
      </c>
      <c r="JH86" s="23" t="str">
        <f t="shared" si="599"/>
        <v/>
      </c>
      <c r="JI86" s="23" t="str">
        <f t="shared" si="600"/>
        <v/>
      </c>
      <c r="JJ86" s="23" t="str">
        <f t="shared" si="601"/>
        <v/>
      </c>
      <c r="JK86" s="23" t="str">
        <f t="shared" si="602"/>
        <v/>
      </c>
      <c r="JL86" s="23" t="str">
        <f t="shared" si="603"/>
        <v/>
      </c>
      <c r="JM86" s="23" t="str">
        <f t="shared" si="604"/>
        <v/>
      </c>
      <c r="JN86" s="23" t="str">
        <f t="shared" si="605"/>
        <v/>
      </c>
      <c r="JO86" s="23" t="str">
        <f t="shared" si="606"/>
        <v/>
      </c>
      <c r="JP86" s="23" t="str">
        <f t="shared" si="607"/>
        <v/>
      </c>
      <c r="JQ86" s="23" t="str">
        <f t="shared" si="608"/>
        <v/>
      </c>
      <c r="JR86" s="23" t="str">
        <f t="shared" si="609"/>
        <v/>
      </c>
      <c r="JS86" s="23" t="str">
        <f t="shared" si="610"/>
        <v/>
      </c>
      <c r="JT86" s="23" t="str">
        <f t="shared" si="611"/>
        <v/>
      </c>
      <c r="JU86" s="23" t="str">
        <f t="shared" si="612"/>
        <v/>
      </c>
      <c r="JV86" s="23" t="str">
        <f t="shared" si="613"/>
        <v/>
      </c>
      <c r="JW86" s="23" t="str">
        <f t="shared" si="614"/>
        <v/>
      </c>
      <c r="JX86" s="23" t="str">
        <f t="shared" si="615"/>
        <v/>
      </c>
      <c r="JY86" s="23" t="str">
        <f t="shared" si="616"/>
        <v/>
      </c>
      <c r="JZ86" s="23" t="str">
        <f t="shared" si="617"/>
        <v/>
      </c>
      <c r="KA86" s="23" t="str">
        <f t="shared" si="618"/>
        <v/>
      </c>
      <c r="KB86" s="23" t="str">
        <f t="shared" si="619"/>
        <v/>
      </c>
      <c r="KC86" s="23" t="str">
        <f t="shared" si="620"/>
        <v/>
      </c>
      <c r="KD86" s="23" t="str">
        <f t="shared" si="621"/>
        <v/>
      </c>
      <c r="KE86" s="23" t="str">
        <f t="shared" si="622"/>
        <v/>
      </c>
      <c r="KF86" s="23" t="str">
        <f t="shared" si="623"/>
        <v/>
      </c>
      <c r="KG86" s="23" t="str">
        <f t="shared" si="624"/>
        <v/>
      </c>
      <c r="KH86" s="23" t="str">
        <f t="shared" si="625"/>
        <v/>
      </c>
      <c r="KI86" s="23" t="str">
        <f t="shared" si="626"/>
        <v/>
      </c>
      <c r="KJ86" s="23" t="str">
        <f t="shared" si="627"/>
        <v/>
      </c>
      <c r="KK86" s="23" t="str">
        <f t="shared" si="628"/>
        <v/>
      </c>
      <c r="KL86" s="23" t="str">
        <f t="shared" si="629"/>
        <v/>
      </c>
      <c r="KM86" s="23" t="str">
        <f t="shared" si="630"/>
        <v/>
      </c>
      <c r="KN86" s="23" t="str">
        <f t="shared" si="631"/>
        <v/>
      </c>
      <c r="KO86" s="23" t="str">
        <f t="shared" si="632"/>
        <v/>
      </c>
      <c r="KP86" s="23" t="str">
        <f t="shared" si="633"/>
        <v/>
      </c>
      <c r="KQ86" s="23" t="str">
        <f t="shared" si="634"/>
        <v/>
      </c>
      <c r="KR86" s="23" t="str">
        <f t="shared" si="635"/>
        <v/>
      </c>
      <c r="KS86" s="23" t="str">
        <f t="shared" si="636"/>
        <v/>
      </c>
      <c r="KT86" s="23" t="str">
        <f t="shared" si="637"/>
        <v/>
      </c>
      <c r="KU86" s="23" t="str">
        <f t="shared" si="638"/>
        <v/>
      </c>
      <c r="KV86" s="23" t="str">
        <f t="shared" si="639"/>
        <v/>
      </c>
      <c r="KW86" s="23" t="str">
        <f t="shared" si="640"/>
        <v/>
      </c>
      <c r="KX86" s="23" t="str">
        <f t="shared" si="641"/>
        <v/>
      </c>
      <c r="KY86" s="23" t="str">
        <f t="shared" si="642"/>
        <v/>
      </c>
      <c r="KZ86" s="23" t="str">
        <f t="shared" si="643"/>
        <v/>
      </c>
      <c r="LA86" s="23" t="str">
        <f t="shared" si="644"/>
        <v/>
      </c>
      <c r="LB86" s="23" t="str">
        <f t="shared" si="645"/>
        <v/>
      </c>
      <c r="LC86" s="23" t="str">
        <f t="shared" si="646"/>
        <v/>
      </c>
      <c r="LD86" s="23" t="str">
        <f t="shared" si="647"/>
        <v/>
      </c>
      <c r="LE86" s="23" t="str">
        <f t="shared" si="648"/>
        <v/>
      </c>
      <c r="LF86" s="23" t="str">
        <f t="shared" si="649"/>
        <v/>
      </c>
      <c r="LG86" s="23" t="str">
        <f t="shared" si="650"/>
        <v/>
      </c>
      <c r="LH86" s="23" t="str">
        <f t="shared" si="651"/>
        <v/>
      </c>
      <c r="LI86" s="23" t="str">
        <f t="shared" si="652"/>
        <v/>
      </c>
      <c r="LJ86" s="23" t="str">
        <f t="shared" si="653"/>
        <v/>
      </c>
      <c r="LK86" s="23" t="str">
        <f t="shared" si="654"/>
        <v/>
      </c>
      <c r="LL86" s="23" t="str">
        <f t="shared" si="655"/>
        <v/>
      </c>
      <c r="LM86" s="23" t="str">
        <f t="shared" si="656"/>
        <v/>
      </c>
    </row>
    <row r="87" spans="1:325">
      <c r="A87" s="1">
        <f t="shared" si="449"/>
        <v>85</v>
      </c>
      <c r="B87" s="2"/>
      <c r="C87" s="4">
        <v>10</v>
      </c>
      <c r="D87" s="4">
        <f t="shared" si="445"/>
        <v>1016</v>
      </c>
      <c r="E87" s="4" t="s">
        <v>199</v>
      </c>
      <c r="F87" s="4">
        <v>3</v>
      </c>
      <c r="G87" s="4" t="s">
        <v>13</v>
      </c>
      <c r="H87" s="4" t="s">
        <v>19</v>
      </c>
      <c r="I87" s="4"/>
      <c r="J87" s="5">
        <v>97.5</v>
      </c>
      <c r="K87" s="72"/>
      <c r="L87" s="103">
        <v>1.927</v>
      </c>
      <c r="M87" s="7" t="s">
        <v>180</v>
      </c>
      <c r="N87" s="3" t="s">
        <v>227</v>
      </c>
      <c r="O87" s="78">
        <v>2.2109999999999999</v>
      </c>
      <c r="P87" s="78">
        <v>2.0139999999999998</v>
      </c>
      <c r="Q87" s="78">
        <v>2.2370000000000001</v>
      </c>
      <c r="R87" s="78">
        <v>1.667</v>
      </c>
      <c r="S87" s="80">
        <v>1.879</v>
      </c>
      <c r="T87" s="81"/>
      <c r="U87" s="81"/>
      <c r="V87" s="81"/>
      <c r="W87" s="23">
        <v>1.927</v>
      </c>
      <c r="X87" s="81"/>
      <c r="Y87" s="78">
        <v>2.137</v>
      </c>
      <c r="Z87" s="78">
        <v>2.1720000000000002</v>
      </c>
      <c r="AA87" s="78">
        <v>2.12</v>
      </c>
      <c r="AB87" s="78">
        <v>1.9610000000000001</v>
      </c>
      <c r="AC87" s="78">
        <v>1.952</v>
      </c>
      <c r="AD87" s="78">
        <v>1.641</v>
      </c>
      <c r="AE87" s="78">
        <f t="shared" si="450"/>
        <v>1.7965</v>
      </c>
      <c r="AF87" s="111"/>
      <c r="AG87" s="111"/>
      <c r="AH87" s="111"/>
      <c r="AI87" s="111"/>
      <c r="AJ87" s="111"/>
      <c r="AK87" s="111"/>
      <c r="AL87" s="111"/>
      <c r="AM87" s="111"/>
      <c r="AN87" s="111"/>
      <c r="AO87" s="111"/>
      <c r="AP87" s="111"/>
      <c r="AQ87" s="111"/>
      <c r="AR87" s="111"/>
      <c r="AS87" s="111"/>
      <c r="AT87" s="111"/>
      <c r="AU87" s="111"/>
      <c r="AV87" s="111"/>
      <c r="AW87" s="111"/>
      <c r="AX87" s="111"/>
      <c r="AY87" s="111"/>
      <c r="AZ87" s="111"/>
      <c r="BA87" s="111"/>
      <c r="BB87" s="111"/>
      <c r="BC87" s="111"/>
      <c r="BD87" s="111"/>
      <c r="BE87" s="111"/>
      <c r="BF87" s="111"/>
      <c r="BG87" s="111"/>
      <c r="BH87" s="111"/>
      <c r="BI87" s="111"/>
      <c r="BJ87" s="111"/>
      <c r="BK87" s="111"/>
      <c r="BL87" s="111"/>
      <c r="BM87" s="111"/>
      <c r="BN87" s="111"/>
      <c r="BO87" s="111"/>
      <c r="BP87" s="111"/>
      <c r="BQ87" s="111"/>
      <c r="BR87" s="111"/>
      <c r="BS87" s="111"/>
      <c r="BT87" s="111"/>
      <c r="BU87" s="111"/>
      <c r="BV87" s="111"/>
      <c r="BW87" s="111"/>
      <c r="BX87" s="111"/>
      <c r="BY87" s="111"/>
      <c r="BZ87" s="111"/>
      <c r="CA87" s="111"/>
      <c r="CB87" s="111"/>
      <c r="CC87" s="111"/>
      <c r="CD87" s="111"/>
      <c r="CE87" s="111"/>
      <c r="CF87" s="111"/>
      <c r="CG87" s="111"/>
      <c r="CH87" s="111"/>
      <c r="CI87" s="111"/>
      <c r="CJ87" s="111"/>
      <c r="CK87" s="111"/>
      <c r="CL87" s="111"/>
      <c r="CM87" s="111"/>
      <c r="CN87" s="111"/>
      <c r="CO87" s="111"/>
      <c r="CP87" s="111"/>
      <c r="CQ87" s="111"/>
      <c r="CR87" s="111"/>
      <c r="CS87" s="111"/>
      <c r="CT87" s="111"/>
      <c r="CU87" s="111"/>
      <c r="CV87" s="111"/>
      <c r="CW87" s="111"/>
      <c r="CX87" s="111"/>
      <c r="CY87" s="111"/>
      <c r="CZ87" s="111"/>
      <c r="DA87" s="111"/>
      <c r="DB87" s="111"/>
      <c r="DC87" s="111"/>
      <c r="DD87" s="111"/>
      <c r="DE87" s="111"/>
      <c r="DF87" s="111"/>
      <c r="DG87" s="111"/>
      <c r="DH87" s="111"/>
      <c r="DI87" s="111"/>
      <c r="DJ87" s="111"/>
      <c r="DK87" s="111"/>
      <c r="DL87" s="111"/>
      <c r="DM87" s="111"/>
      <c r="DO87" s="23">
        <f t="shared" si="451"/>
        <v>0.28399999999999981</v>
      </c>
      <c r="DP87" s="23">
        <f t="shared" si="452"/>
        <v>8.6999999999999744E-2</v>
      </c>
      <c r="DQ87" s="23">
        <f t="shared" si="453"/>
        <v>0.31000000000000005</v>
      </c>
      <c r="DR87" s="23">
        <f t="shared" si="454"/>
        <v>-0.26</v>
      </c>
      <c r="DS87" s="23">
        <f t="shared" si="455"/>
        <v>-4.8000000000000043E-2</v>
      </c>
      <c r="DT87" s="23" t="str">
        <f t="shared" si="456"/>
        <v/>
      </c>
      <c r="DU87" s="23" t="str">
        <f t="shared" si="457"/>
        <v/>
      </c>
      <c r="DV87" s="23" t="str">
        <f t="shared" si="458"/>
        <v/>
      </c>
      <c r="DW87" s="23">
        <f t="shared" si="459"/>
        <v>0</v>
      </c>
      <c r="DX87" s="23" t="str">
        <f t="shared" si="460"/>
        <v/>
      </c>
      <c r="DY87" s="23">
        <f t="shared" si="461"/>
        <v>0.20999999999999996</v>
      </c>
      <c r="DZ87" s="23">
        <f t="shared" si="462"/>
        <v>0.24500000000000011</v>
      </c>
      <c r="EA87" s="23">
        <f t="shared" si="463"/>
        <v>0.19300000000000006</v>
      </c>
      <c r="EB87" s="23">
        <f t="shared" si="464"/>
        <v>3.400000000000003E-2</v>
      </c>
      <c r="EC87" s="23">
        <f t="shared" si="465"/>
        <v>2.4999999999999911E-2</v>
      </c>
      <c r="ED87" s="23">
        <f t="shared" si="466"/>
        <v>-0.28600000000000003</v>
      </c>
      <c r="EE87" s="23">
        <f t="shared" si="467"/>
        <v>-0.13050000000000006</v>
      </c>
      <c r="EF87" s="23" t="str">
        <f t="shared" si="468"/>
        <v/>
      </c>
      <c r="EG87" s="23" t="str">
        <f t="shared" si="469"/>
        <v/>
      </c>
      <c r="EH87" s="23" t="str">
        <f t="shared" si="470"/>
        <v/>
      </c>
      <c r="EI87" s="23" t="str">
        <f t="shared" si="471"/>
        <v/>
      </c>
      <c r="EJ87" s="23" t="str">
        <f t="shared" si="472"/>
        <v/>
      </c>
      <c r="EK87" s="23" t="str">
        <f t="shared" si="473"/>
        <v/>
      </c>
      <c r="EL87" s="23" t="str">
        <f t="shared" si="474"/>
        <v/>
      </c>
      <c r="EM87" s="23" t="str">
        <f t="shared" si="475"/>
        <v/>
      </c>
      <c r="EN87" s="23" t="str">
        <f t="shared" si="476"/>
        <v/>
      </c>
      <c r="EO87" s="23" t="str">
        <f t="shared" si="477"/>
        <v/>
      </c>
      <c r="EP87" s="23" t="str">
        <f t="shared" si="478"/>
        <v/>
      </c>
      <c r="EQ87" s="23" t="str">
        <f t="shared" si="479"/>
        <v/>
      </c>
      <c r="ER87" s="23" t="str">
        <f t="shared" si="480"/>
        <v/>
      </c>
      <c r="ES87" s="23" t="str">
        <f t="shared" si="481"/>
        <v/>
      </c>
      <c r="ET87" s="23" t="str">
        <f t="shared" si="482"/>
        <v/>
      </c>
      <c r="EU87" s="23" t="str">
        <f t="shared" si="483"/>
        <v/>
      </c>
      <c r="EV87" s="23" t="str">
        <f t="shared" si="484"/>
        <v/>
      </c>
      <c r="EW87" s="23" t="str">
        <f t="shared" si="485"/>
        <v/>
      </c>
      <c r="EX87" s="23" t="str">
        <f t="shared" si="486"/>
        <v/>
      </c>
      <c r="EY87" s="23" t="str">
        <f t="shared" si="487"/>
        <v/>
      </c>
      <c r="EZ87" s="23" t="str">
        <f t="shared" si="488"/>
        <v/>
      </c>
      <c r="FA87" s="23" t="str">
        <f t="shared" si="489"/>
        <v/>
      </c>
      <c r="FB87" s="23" t="str">
        <f t="shared" si="490"/>
        <v/>
      </c>
      <c r="FC87" s="23" t="str">
        <f t="shared" si="491"/>
        <v/>
      </c>
      <c r="FD87" s="23" t="str">
        <f t="shared" si="492"/>
        <v/>
      </c>
      <c r="FE87" s="23" t="str">
        <f t="shared" si="493"/>
        <v/>
      </c>
      <c r="FF87" s="23" t="str">
        <f t="shared" si="494"/>
        <v/>
      </c>
      <c r="FG87" s="23" t="str">
        <f t="shared" si="495"/>
        <v/>
      </c>
      <c r="FH87" s="23" t="str">
        <f t="shared" si="496"/>
        <v/>
      </c>
      <c r="FI87" s="23" t="str">
        <f t="shared" si="497"/>
        <v/>
      </c>
      <c r="FJ87" s="23" t="str">
        <f t="shared" si="498"/>
        <v/>
      </c>
      <c r="FK87" s="23" t="str">
        <f t="shared" si="499"/>
        <v/>
      </c>
      <c r="FL87" s="23" t="str">
        <f t="shared" si="500"/>
        <v/>
      </c>
      <c r="FM87" s="23" t="str">
        <f t="shared" si="501"/>
        <v/>
      </c>
      <c r="FN87" s="23" t="str">
        <f t="shared" si="502"/>
        <v/>
      </c>
      <c r="FO87" s="23" t="str">
        <f t="shared" si="503"/>
        <v/>
      </c>
      <c r="FP87" s="23" t="str">
        <f t="shared" si="504"/>
        <v/>
      </c>
      <c r="FQ87" s="23" t="str">
        <f t="shared" si="505"/>
        <v/>
      </c>
      <c r="FR87" s="23" t="str">
        <f t="shared" si="506"/>
        <v/>
      </c>
      <c r="FS87" s="23" t="str">
        <f t="shared" si="507"/>
        <v/>
      </c>
      <c r="FT87" s="23" t="str">
        <f t="shared" si="508"/>
        <v/>
      </c>
      <c r="FU87" s="23" t="str">
        <f t="shared" si="509"/>
        <v/>
      </c>
      <c r="FV87" s="23" t="str">
        <f t="shared" si="510"/>
        <v/>
      </c>
      <c r="FW87" s="23" t="str">
        <f t="shared" si="511"/>
        <v/>
      </c>
      <c r="FX87" s="23" t="str">
        <f t="shared" si="512"/>
        <v/>
      </c>
      <c r="FY87" s="23" t="str">
        <f t="shared" si="513"/>
        <v/>
      </c>
      <c r="FZ87" s="23" t="str">
        <f t="shared" si="514"/>
        <v/>
      </c>
      <c r="GA87" s="23" t="str">
        <f t="shared" si="515"/>
        <v/>
      </c>
      <c r="GB87" s="23" t="str">
        <f t="shared" si="516"/>
        <v/>
      </c>
      <c r="GC87" s="23" t="str">
        <f t="shared" si="517"/>
        <v/>
      </c>
      <c r="GD87" s="23" t="str">
        <f t="shared" si="518"/>
        <v/>
      </c>
      <c r="GE87" s="23" t="str">
        <f t="shared" si="519"/>
        <v/>
      </c>
      <c r="GF87" s="23" t="str">
        <f t="shared" si="520"/>
        <v/>
      </c>
      <c r="GG87" s="23" t="str">
        <f t="shared" si="521"/>
        <v/>
      </c>
      <c r="GH87" s="23" t="str">
        <f t="shared" si="522"/>
        <v/>
      </c>
      <c r="GI87" s="23" t="str">
        <f t="shared" si="523"/>
        <v/>
      </c>
      <c r="GJ87" s="23" t="str">
        <f t="shared" si="524"/>
        <v/>
      </c>
      <c r="GK87" s="23" t="str">
        <f t="shared" si="525"/>
        <v/>
      </c>
      <c r="GL87" s="23" t="str">
        <f t="shared" si="526"/>
        <v/>
      </c>
      <c r="GM87" s="23" t="str">
        <f t="shared" si="527"/>
        <v/>
      </c>
      <c r="GN87" s="23" t="str">
        <f t="shared" si="528"/>
        <v/>
      </c>
      <c r="GO87" s="23" t="str">
        <f t="shared" si="529"/>
        <v/>
      </c>
      <c r="GP87" s="23" t="str">
        <f t="shared" si="530"/>
        <v/>
      </c>
      <c r="GQ87" s="23" t="str">
        <f t="shared" si="531"/>
        <v/>
      </c>
      <c r="GR87" s="23" t="str">
        <f t="shared" si="532"/>
        <v/>
      </c>
      <c r="GS87" s="23" t="str">
        <f t="shared" si="533"/>
        <v/>
      </c>
      <c r="GT87" s="23" t="str">
        <f t="shared" si="534"/>
        <v/>
      </c>
      <c r="GU87" s="23" t="str">
        <f t="shared" si="535"/>
        <v/>
      </c>
      <c r="GV87" s="23" t="str">
        <f t="shared" si="536"/>
        <v/>
      </c>
      <c r="GW87" s="23" t="str">
        <f t="shared" si="537"/>
        <v/>
      </c>
      <c r="GX87" s="23" t="str">
        <f t="shared" si="538"/>
        <v/>
      </c>
      <c r="GY87" s="23" t="str">
        <f t="shared" si="539"/>
        <v/>
      </c>
      <c r="GZ87" s="23" t="str">
        <f t="shared" si="540"/>
        <v/>
      </c>
      <c r="HA87" s="23" t="str">
        <f t="shared" si="541"/>
        <v/>
      </c>
      <c r="HB87" s="23" t="str">
        <f t="shared" si="542"/>
        <v/>
      </c>
      <c r="HC87" s="23" t="str">
        <f t="shared" si="543"/>
        <v/>
      </c>
      <c r="HD87" s="23" t="str">
        <f t="shared" si="544"/>
        <v/>
      </c>
      <c r="HE87" s="23" t="str">
        <f t="shared" si="545"/>
        <v/>
      </c>
      <c r="HF87" s="23" t="str">
        <f t="shared" si="546"/>
        <v/>
      </c>
      <c r="HG87" s="23" t="str">
        <f t="shared" si="547"/>
        <v/>
      </c>
      <c r="HH87" s="23" t="str">
        <f t="shared" si="548"/>
        <v/>
      </c>
      <c r="HI87" s="23" t="str">
        <f t="shared" si="549"/>
        <v/>
      </c>
      <c r="HJ87" s="23" t="str">
        <f t="shared" si="550"/>
        <v/>
      </c>
      <c r="HK87" s="23" t="str">
        <f t="shared" si="551"/>
        <v/>
      </c>
      <c r="HL87" s="23" t="str">
        <f t="shared" si="552"/>
        <v/>
      </c>
      <c r="HM87" s="23" t="str">
        <f t="shared" si="553"/>
        <v/>
      </c>
      <c r="HO87" s="23">
        <f t="shared" si="554"/>
        <v>0.28399999999999981</v>
      </c>
      <c r="HP87" s="23">
        <f t="shared" si="555"/>
        <v>8.6999999999999744E-2</v>
      </c>
      <c r="HQ87" s="23">
        <f t="shared" si="556"/>
        <v>0.31000000000000005</v>
      </c>
      <c r="HR87" s="23">
        <f t="shared" si="557"/>
        <v>0.26</v>
      </c>
      <c r="HS87" s="23">
        <f t="shared" si="558"/>
        <v>4.8000000000000043E-2</v>
      </c>
      <c r="HT87" s="23" t="str">
        <f t="shared" si="559"/>
        <v/>
      </c>
      <c r="HU87" s="23" t="str">
        <f t="shared" si="560"/>
        <v/>
      </c>
      <c r="HV87" s="23" t="str">
        <f t="shared" si="561"/>
        <v/>
      </c>
      <c r="HW87" s="23">
        <f t="shared" si="562"/>
        <v>0</v>
      </c>
      <c r="HX87" s="23" t="str">
        <f t="shared" si="563"/>
        <v/>
      </c>
      <c r="HY87" s="23">
        <f t="shared" si="564"/>
        <v>0.20999999999999996</v>
      </c>
      <c r="HZ87" s="23">
        <f t="shared" si="565"/>
        <v>0.24500000000000011</v>
      </c>
      <c r="IA87" s="23">
        <f t="shared" si="566"/>
        <v>0.19300000000000006</v>
      </c>
      <c r="IB87" s="23">
        <f t="shared" si="567"/>
        <v>3.400000000000003E-2</v>
      </c>
      <c r="IC87" s="23">
        <f t="shared" si="568"/>
        <v>2.4999999999999911E-2</v>
      </c>
      <c r="ID87" s="23">
        <f t="shared" si="569"/>
        <v>0.28600000000000003</v>
      </c>
      <c r="IE87" s="23">
        <f t="shared" si="570"/>
        <v>0.13050000000000006</v>
      </c>
      <c r="IF87" s="23" t="str">
        <f t="shared" si="571"/>
        <v/>
      </c>
      <c r="IG87" s="23" t="str">
        <f t="shared" si="572"/>
        <v/>
      </c>
      <c r="IH87" s="23" t="str">
        <f t="shared" si="573"/>
        <v/>
      </c>
      <c r="II87" s="23" t="str">
        <f t="shared" si="574"/>
        <v/>
      </c>
      <c r="IJ87" s="23" t="str">
        <f t="shared" si="575"/>
        <v/>
      </c>
      <c r="IK87" s="23" t="str">
        <f t="shared" si="576"/>
        <v/>
      </c>
      <c r="IL87" s="23" t="str">
        <f t="shared" si="577"/>
        <v/>
      </c>
      <c r="IM87" s="23" t="str">
        <f t="shared" si="578"/>
        <v/>
      </c>
      <c r="IN87" s="23" t="str">
        <f t="shared" si="579"/>
        <v/>
      </c>
      <c r="IO87" s="23" t="str">
        <f t="shared" si="580"/>
        <v/>
      </c>
      <c r="IP87" s="23" t="str">
        <f t="shared" si="581"/>
        <v/>
      </c>
      <c r="IQ87" s="23" t="str">
        <f t="shared" si="582"/>
        <v/>
      </c>
      <c r="IR87" s="23" t="str">
        <f t="shared" si="583"/>
        <v/>
      </c>
      <c r="IS87" s="23" t="str">
        <f t="shared" si="584"/>
        <v/>
      </c>
      <c r="IT87" s="23" t="str">
        <f t="shared" si="585"/>
        <v/>
      </c>
      <c r="IU87" s="23" t="str">
        <f t="shared" si="586"/>
        <v/>
      </c>
      <c r="IV87" s="23" t="str">
        <f t="shared" si="587"/>
        <v/>
      </c>
      <c r="IW87" s="23" t="str">
        <f t="shared" si="588"/>
        <v/>
      </c>
      <c r="IX87" s="23" t="str">
        <f t="shared" si="589"/>
        <v/>
      </c>
      <c r="IY87" s="23" t="str">
        <f t="shared" si="590"/>
        <v/>
      </c>
      <c r="IZ87" s="23" t="str">
        <f t="shared" si="591"/>
        <v/>
      </c>
      <c r="JA87" s="23" t="str">
        <f t="shared" si="592"/>
        <v/>
      </c>
      <c r="JB87" s="23" t="str">
        <f t="shared" si="593"/>
        <v/>
      </c>
      <c r="JC87" s="23" t="str">
        <f t="shared" si="594"/>
        <v/>
      </c>
      <c r="JD87" s="23" t="str">
        <f t="shared" si="595"/>
        <v/>
      </c>
      <c r="JE87" s="23" t="str">
        <f t="shared" si="596"/>
        <v/>
      </c>
      <c r="JF87" s="23" t="str">
        <f t="shared" si="597"/>
        <v/>
      </c>
      <c r="JG87" s="23" t="str">
        <f t="shared" si="598"/>
        <v/>
      </c>
      <c r="JH87" s="23" t="str">
        <f t="shared" si="599"/>
        <v/>
      </c>
      <c r="JI87" s="23" t="str">
        <f t="shared" si="600"/>
        <v/>
      </c>
      <c r="JJ87" s="23" t="str">
        <f t="shared" si="601"/>
        <v/>
      </c>
      <c r="JK87" s="23" t="str">
        <f t="shared" si="602"/>
        <v/>
      </c>
      <c r="JL87" s="23" t="str">
        <f t="shared" si="603"/>
        <v/>
      </c>
      <c r="JM87" s="23" t="str">
        <f t="shared" si="604"/>
        <v/>
      </c>
      <c r="JN87" s="23" t="str">
        <f t="shared" si="605"/>
        <v/>
      </c>
      <c r="JO87" s="23" t="str">
        <f t="shared" si="606"/>
        <v/>
      </c>
      <c r="JP87" s="23" t="str">
        <f t="shared" si="607"/>
        <v/>
      </c>
      <c r="JQ87" s="23" t="str">
        <f t="shared" si="608"/>
        <v/>
      </c>
      <c r="JR87" s="23" t="str">
        <f t="shared" si="609"/>
        <v/>
      </c>
      <c r="JS87" s="23" t="str">
        <f t="shared" si="610"/>
        <v/>
      </c>
      <c r="JT87" s="23" t="str">
        <f t="shared" si="611"/>
        <v/>
      </c>
      <c r="JU87" s="23" t="str">
        <f t="shared" si="612"/>
        <v/>
      </c>
      <c r="JV87" s="23" t="str">
        <f t="shared" si="613"/>
        <v/>
      </c>
      <c r="JW87" s="23" t="str">
        <f t="shared" si="614"/>
        <v/>
      </c>
      <c r="JX87" s="23" t="str">
        <f t="shared" si="615"/>
        <v/>
      </c>
      <c r="JY87" s="23" t="str">
        <f t="shared" si="616"/>
        <v/>
      </c>
      <c r="JZ87" s="23" t="str">
        <f t="shared" si="617"/>
        <v/>
      </c>
      <c r="KA87" s="23" t="str">
        <f t="shared" si="618"/>
        <v/>
      </c>
      <c r="KB87" s="23" t="str">
        <f t="shared" si="619"/>
        <v/>
      </c>
      <c r="KC87" s="23" t="str">
        <f t="shared" si="620"/>
        <v/>
      </c>
      <c r="KD87" s="23" t="str">
        <f t="shared" si="621"/>
        <v/>
      </c>
      <c r="KE87" s="23" t="str">
        <f t="shared" si="622"/>
        <v/>
      </c>
      <c r="KF87" s="23" t="str">
        <f t="shared" si="623"/>
        <v/>
      </c>
      <c r="KG87" s="23" t="str">
        <f t="shared" si="624"/>
        <v/>
      </c>
      <c r="KH87" s="23" t="str">
        <f t="shared" si="625"/>
        <v/>
      </c>
      <c r="KI87" s="23" t="str">
        <f t="shared" si="626"/>
        <v/>
      </c>
      <c r="KJ87" s="23" t="str">
        <f t="shared" si="627"/>
        <v/>
      </c>
      <c r="KK87" s="23" t="str">
        <f t="shared" si="628"/>
        <v/>
      </c>
      <c r="KL87" s="23" t="str">
        <f t="shared" si="629"/>
        <v/>
      </c>
      <c r="KM87" s="23" t="str">
        <f t="shared" si="630"/>
        <v/>
      </c>
      <c r="KN87" s="23" t="str">
        <f t="shared" si="631"/>
        <v/>
      </c>
      <c r="KO87" s="23" t="str">
        <f t="shared" si="632"/>
        <v/>
      </c>
      <c r="KP87" s="23" t="str">
        <f t="shared" si="633"/>
        <v/>
      </c>
      <c r="KQ87" s="23" t="str">
        <f t="shared" si="634"/>
        <v/>
      </c>
      <c r="KR87" s="23" t="str">
        <f t="shared" si="635"/>
        <v/>
      </c>
      <c r="KS87" s="23" t="str">
        <f t="shared" si="636"/>
        <v/>
      </c>
      <c r="KT87" s="23" t="str">
        <f t="shared" si="637"/>
        <v/>
      </c>
      <c r="KU87" s="23" t="str">
        <f t="shared" si="638"/>
        <v/>
      </c>
      <c r="KV87" s="23" t="str">
        <f t="shared" si="639"/>
        <v/>
      </c>
      <c r="KW87" s="23" t="str">
        <f t="shared" si="640"/>
        <v/>
      </c>
      <c r="KX87" s="23" t="str">
        <f t="shared" si="641"/>
        <v/>
      </c>
      <c r="KY87" s="23" t="str">
        <f t="shared" si="642"/>
        <v/>
      </c>
      <c r="KZ87" s="23" t="str">
        <f t="shared" si="643"/>
        <v/>
      </c>
      <c r="LA87" s="23" t="str">
        <f t="shared" si="644"/>
        <v/>
      </c>
      <c r="LB87" s="23" t="str">
        <f t="shared" si="645"/>
        <v/>
      </c>
      <c r="LC87" s="23" t="str">
        <f t="shared" si="646"/>
        <v/>
      </c>
      <c r="LD87" s="23" t="str">
        <f t="shared" si="647"/>
        <v/>
      </c>
      <c r="LE87" s="23" t="str">
        <f t="shared" si="648"/>
        <v/>
      </c>
      <c r="LF87" s="23" t="str">
        <f t="shared" si="649"/>
        <v/>
      </c>
      <c r="LG87" s="23" t="str">
        <f t="shared" si="650"/>
        <v/>
      </c>
      <c r="LH87" s="23" t="str">
        <f t="shared" si="651"/>
        <v/>
      </c>
      <c r="LI87" s="23" t="str">
        <f t="shared" si="652"/>
        <v/>
      </c>
      <c r="LJ87" s="23" t="str">
        <f t="shared" si="653"/>
        <v/>
      </c>
      <c r="LK87" s="23" t="str">
        <f t="shared" si="654"/>
        <v/>
      </c>
      <c r="LL87" s="23" t="str">
        <f t="shared" si="655"/>
        <v/>
      </c>
      <c r="LM87" s="23" t="str">
        <f t="shared" si="656"/>
        <v/>
      </c>
    </row>
    <row r="88" spans="1:325">
      <c r="A88" s="1">
        <f t="shared" si="449"/>
        <v>86</v>
      </c>
      <c r="B88" s="2"/>
      <c r="C88" s="4">
        <v>10</v>
      </c>
      <c r="D88" s="4">
        <f t="shared" si="445"/>
        <v>1016</v>
      </c>
      <c r="E88" s="4" t="s">
        <v>191</v>
      </c>
      <c r="F88" s="4">
        <v>3</v>
      </c>
      <c r="G88" s="4" t="s">
        <v>13</v>
      </c>
      <c r="H88" s="4" t="s">
        <v>19</v>
      </c>
      <c r="I88" s="4"/>
      <c r="J88" s="5">
        <v>97.3</v>
      </c>
      <c r="K88" s="72"/>
      <c r="L88" s="103">
        <v>3.7429999999999999</v>
      </c>
      <c r="M88" s="7" t="s">
        <v>180</v>
      </c>
      <c r="N88" s="3"/>
      <c r="O88" s="78">
        <v>4.0979999999999999</v>
      </c>
      <c r="P88" s="78">
        <v>3.8450000000000002</v>
      </c>
      <c r="Q88" s="78">
        <v>4.01</v>
      </c>
      <c r="R88" s="78">
        <v>3.5529999999999999</v>
      </c>
      <c r="S88" s="80">
        <v>3.758</v>
      </c>
      <c r="T88" s="82"/>
      <c r="U88" s="82"/>
      <c r="V88" s="82"/>
      <c r="W88" s="23">
        <v>3.7429999999999999</v>
      </c>
      <c r="X88" s="81"/>
      <c r="Y88" s="78">
        <v>3.9809999999999999</v>
      </c>
      <c r="Z88" s="78">
        <v>4.0229999999999997</v>
      </c>
      <c r="AA88" s="78">
        <v>3.972</v>
      </c>
      <c r="AB88" s="78">
        <v>3.8109999999999999</v>
      </c>
      <c r="AC88" s="78">
        <v>3.7869999999999999</v>
      </c>
      <c r="AD88" s="78">
        <v>3.4860000000000002</v>
      </c>
      <c r="AE88" s="78">
        <f t="shared" si="450"/>
        <v>3.6364999999999998</v>
      </c>
      <c r="AF88" s="111"/>
      <c r="AG88" s="111"/>
      <c r="AH88" s="111"/>
      <c r="AI88" s="111"/>
      <c r="AJ88" s="111"/>
      <c r="AK88" s="111"/>
      <c r="AL88" s="111"/>
      <c r="AM88" s="111"/>
      <c r="AN88" s="111"/>
      <c r="AO88" s="111"/>
      <c r="AP88" s="111"/>
      <c r="AQ88" s="111"/>
      <c r="AR88" s="111"/>
      <c r="AS88" s="111"/>
      <c r="AT88" s="111"/>
      <c r="AU88" s="111"/>
      <c r="AV88" s="111"/>
      <c r="AW88" s="111"/>
      <c r="AX88" s="111"/>
      <c r="AY88" s="111"/>
      <c r="AZ88" s="111"/>
      <c r="BA88" s="111"/>
      <c r="BB88" s="111"/>
      <c r="BC88" s="111"/>
      <c r="BD88" s="111"/>
      <c r="BE88" s="111"/>
      <c r="BF88" s="111"/>
      <c r="BG88" s="111"/>
      <c r="BH88" s="111"/>
      <c r="BI88" s="111"/>
      <c r="BJ88" s="111"/>
      <c r="BK88" s="111"/>
      <c r="BL88" s="111"/>
      <c r="BM88" s="111"/>
      <c r="BN88" s="111"/>
      <c r="BO88" s="111"/>
      <c r="BP88" s="111"/>
      <c r="BQ88" s="111"/>
      <c r="BR88" s="111"/>
      <c r="BS88" s="111"/>
      <c r="BT88" s="111"/>
      <c r="BU88" s="111"/>
      <c r="BV88" s="111"/>
      <c r="BW88" s="111"/>
      <c r="BX88" s="111"/>
      <c r="BY88" s="111"/>
      <c r="BZ88" s="111"/>
      <c r="CA88" s="111"/>
      <c r="CB88" s="111"/>
      <c r="CC88" s="111"/>
      <c r="CD88" s="111"/>
      <c r="CE88" s="111"/>
      <c r="CF88" s="111"/>
      <c r="CG88" s="111"/>
      <c r="CH88" s="111"/>
      <c r="CI88" s="111"/>
      <c r="CJ88" s="111"/>
      <c r="CK88" s="111"/>
      <c r="CL88" s="111"/>
      <c r="CM88" s="111"/>
      <c r="CN88" s="111"/>
      <c r="CO88" s="111"/>
      <c r="CP88" s="111"/>
      <c r="CQ88" s="111"/>
      <c r="CR88" s="111"/>
      <c r="CS88" s="111"/>
      <c r="CT88" s="111"/>
      <c r="CU88" s="111"/>
      <c r="CV88" s="111"/>
      <c r="CW88" s="111"/>
      <c r="CX88" s="111"/>
      <c r="CY88" s="111"/>
      <c r="CZ88" s="111"/>
      <c r="DA88" s="111"/>
      <c r="DB88" s="111"/>
      <c r="DC88" s="111"/>
      <c r="DD88" s="111"/>
      <c r="DE88" s="111"/>
      <c r="DF88" s="111"/>
      <c r="DG88" s="111"/>
      <c r="DH88" s="111"/>
      <c r="DI88" s="111"/>
      <c r="DJ88" s="111"/>
      <c r="DK88" s="111"/>
      <c r="DL88" s="111"/>
      <c r="DM88" s="111"/>
      <c r="DO88" s="23">
        <f t="shared" si="451"/>
        <v>0.35499999999999998</v>
      </c>
      <c r="DP88" s="23">
        <f t="shared" si="452"/>
        <v>0.10200000000000031</v>
      </c>
      <c r="DQ88" s="23">
        <f t="shared" si="453"/>
        <v>0.2669999999999999</v>
      </c>
      <c r="DR88" s="23">
        <f t="shared" si="454"/>
        <v>-0.18999999999999995</v>
      </c>
      <c r="DS88" s="23">
        <f t="shared" si="455"/>
        <v>1.5000000000000124E-2</v>
      </c>
      <c r="DT88" s="23" t="str">
        <f t="shared" si="456"/>
        <v/>
      </c>
      <c r="DU88" s="23" t="str">
        <f t="shared" si="457"/>
        <v/>
      </c>
      <c r="DV88" s="23" t="str">
        <f t="shared" si="458"/>
        <v/>
      </c>
      <c r="DW88" s="23">
        <f t="shared" si="459"/>
        <v>0</v>
      </c>
      <c r="DX88" s="23" t="str">
        <f t="shared" si="460"/>
        <v/>
      </c>
      <c r="DY88" s="23">
        <f t="shared" si="461"/>
        <v>0.23799999999999999</v>
      </c>
      <c r="DZ88" s="23">
        <f t="shared" si="462"/>
        <v>0.2799999999999998</v>
      </c>
      <c r="EA88" s="23">
        <f t="shared" si="463"/>
        <v>0.22900000000000009</v>
      </c>
      <c r="EB88" s="23">
        <f t="shared" si="464"/>
        <v>6.800000000000006E-2</v>
      </c>
      <c r="EC88" s="23">
        <f t="shared" si="465"/>
        <v>4.4000000000000039E-2</v>
      </c>
      <c r="ED88" s="23">
        <f t="shared" si="466"/>
        <v>-0.25699999999999967</v>
      </c>
      <c r="EE88" s="23">
        <f t="shared" si="467"/>
        <v>-0.10650000000000004</v>
      </c>
      <c r="EF88" s="23" t="str">
        <f t="shared" si="468"/>
        <v/>
      </c>
      <c r="EG88" s="23" t="str">
        <f t="shared" si="469"/>
        <v/>
      </c>
      <c r="EH88" s="23" t="str">
        <f t="shared" si="470"/>
        <v/>
      </c>
      <c r="EI88" s="23" t="str">
        <f t="shared" si="471"/>
        <v/>
      </c>
      <c r="EJ88" s="23" t="str">
        <f t="shared" si="472"/>
        <v/>
      </c>
      <c r="EK88" s="23" t="str">
        <f t="shared" si="473"/>
        <v/>
      </c>
      <c r="EL88" s="23" t="str">
        <f t="shared" si="474"/>
        <v/>
      </c>
      <c r="EM88" s="23" t="str">
        <f t="shared" si="475"/>
        <v/>
      </c>
      <c r="EN88" s="23" t="str">
        <f t="shared" si="476"/>
        <v/>
      </c>
      <c r="EO88" s="23" t="str">
        <f t="shared" si="477"/>
        <v/>
      </c>
      <c r="EP88" s="23" t="str">
        <f t="shared" si="478"/>
        <v/>
      </c>
      <c r="EQ88" s="23" t="str">
        <f t="shared" si="479"/>
        <v/>
      </c>
      <c r="ER88" s="23" t="str">
        <f t="shared" si="480"/>
        <v/>
      </c>
      <c r="ES88" s="23" t="str">
        <f t="shared" si="481"/>
        <v/>
      </c>
      <c r="ET88" s="23" t="str">
        <f t="shared" si="482"/>
        <v/>
      </c>
      <c r="EU88" s="23" t="str">
        <f t="shared" si="483"/>
        <v/>
      </c>
      <c r="EV88" s="23" t="str">
        <f t="shared" si="484"/>
        <v/>
      </c>
      <c r="EW88" s="23" t="str">
        <f t="shared" si="485"/>
        <v/>
      </c>
      <c r="EX88" s="23" t="str">
        <f t="shared" si="486"/>
        <v/>
      </c>
      <c r="EY88" s="23" t="str">
        <f t="shared" si="487"/>
        <v/>
      </c>
      <c r="EZ88" s="23" t="str">
        <f t="shared" si="488"/>
        <v/>
      </c>
      <c r="FA88" s="23" t="str">
        <f t="shared" si="489"/>
        <v/>
      </c>
      <c r="FB88" s="23" t="str">
        <f t="shared" si="490"/>
        <v/>
      </c>
      <c r="FC88" s="23" t="str">
        <f t="shared" si="491"/>
        <v/>
      </c>
      <c r="FD88" s="23" t="str">
        <f t="shared" si="492"/>
        <v/>
      </c>
      <c r="FE88" s="23" t="str">
        <f t="shared" si="493"/>
        <v/>
      </c>
      <c r="FF88" s="23" t="str">
        <f t="shared" si="494"/>
        <v/>
      </c>
      <c r="FG88" s="23" t="str">
        <f t="shared" si="495"/>
        <v/>
      </c>
      <c r="FH88" s="23" t="str">
        <f t="shared" si="496"/>
        <v/>
      </c>
      <c r="FI88" s="23" t="str">
        <f t="shared" si="497"/>
        <v/>
      </c>
      <c r="FJ88" s="23" t="str">
        <f t="shared" si="498"/>
        <v/>
      </c>
      <c r="FK88" s="23" t="str">
        <f t="shared" si="499"/>
        <v/>
      </c>
      <c r="FL88" s="23" t="str">
        <f t="shared" si="500"/>
        <v/>
      </c>
      <c r="FM88" s="23" t="str">
        <f t="shared" si="501"/>
        <v/>
      </c>
      <c r="FN88" s="23" t="str">
        <f t="shared" si="502"/>
        <v/>
      </c>
      <c r="FO88" s="23" t="str">
        <f t="shared" si="503"/>
        <v/>
      </c>
      <c r="FP88" s="23" t="str">
        <f t="shared" si="504"/>
        <v/>
      </c>
      <c r="FQ88" s="23" t="str">
        <f t="shared" si="505"/>
        <v/>
      </c>
      <c r="FR88" s="23" t="str">
        <f t="shared" si="506"/>
        <v/>
      </c>
      <c r="FS88" s="23" t="str">
        <f t="shared" si="507"/>
        <v/>
      </c>
      <c r="FT88" s="23" t="str">
        <f t="shared" si="508"/>
        <v/>
      </c>
      <c r="FU88" s="23" t="str">
        <f t="shared" si="509"/>
        <v/>
      </c>
      <c r="FV88" s="23" t="str">
        <f t="shared" si="510"/>
        <v/>
      </c>
      <c r="FW88" s="23" t="str">
        <f t="shared" si="511"/>
        <v/>
      </c>
      <c r="FX88" s="23" t="str">
        <f t="shared" si="512"/>
        <v/>
      </c>
      <c r="FY88" s="23" t="str">
        <f t="shared" si="513"/>
        <v/>
      </c>
      <c r="FZ88" s="23" t="str">
        <f t="shared" si="514"/>
        <v/>
      </c>
      <c r="GA88" s="23" t="str">
        <f t="shared" si="515"/>
        <v/>
      </c>
      <c r="GB88" s="23" t="str">
        <f t="shared" si="516"/>
        <v/>
      </c>
      <c r="GC88" s="23" t="str">
        <f t="shared" si="517"/>
        <v/>
      </c>
      <c r="GD88" s="23" t="str">
        <f t="shared" si="518"/>
        <v/>
      </c>
      <c r="GE88" s="23" t="str">
        <f t="shared" si="519"/>
        <v/>
      </c>
      <c r="GF88" s="23" t="str">
        <f t="shared" si="520"/>
        <v/>
      </c>
      <c r="GG88" s="23" t="str">
        <f t="shared" si="521"/>
        <v/>
      </c>
      <c r="GH88" s="23" t="str">
        <f t="shared" si="522"/>
        <v/>
      </c>
      <c r="GI88" s="23" t="str">
        <f t="shared" si="523"/>
        <v/>
      </c>
      <c r="GJ88" s="23" t="str">
        <f t="shared" si="524"/>
        <v/>
      </c>
      <c r="GK88" s="23" t="str">
        <f t="shared" si="525"/>
        <v/>
      </c>
      <c r="GL88" s="23" t="str">
        <f t="shared" si="526"/>
        <v/>
      </c>
      <c r="GM88" s="23" t="str">
        <f t="shared" si="527"/>
        <v/>
      </c>
      <c r="GN88" s="23" t="str">
        <f t="shared" si="528"/>
        <v/>
      </c>
      <c r="GO88" s="23" t="str">
        <f t="shared" si="529"/>
        <v/>
      </c>
      <c r="GP88" s="23" t="str">
        <f t="shared" si="530"/>
        <v/>
      </c>
      <c r="GQ88" s="23" t="str">
        <f t="shared" si="531"/>
        <v/>
      </c>
      <c r="GR88" s="23" t="str">
        <f t="shared" si="532"/>
        <v/>
      </c>
      <c r="GS88" s="23" t="str">
        <f t="shared" si="533"/>
        <v/>
      </c>
      <c r="GT88" s="23" t="str">
        <f t="shared" si="534"/>
        <v/>
      </c>
      <c r="GU88" s="23" t="str">
        <f t="shared" si="535"/>
        <v/>
      </c>
      <c r="GV88" s="23" t="str">
        <f t="shared" si="536"/>
        <v/>
      </c>
      <c r="GW88" s="23" t="str">
        <f t="shared" si="537"/>
        <v/>
      </c>
      <c r="GX88" s="23" t="str">
        <f t="shared" si="538"/>
        <v/>
      </c>
      <c r="GY88" s="23" t="str">
        <f t="shared" si="539"/>
        <v/>
      </c>
      <c r="GZ88" s="23" t="str">
        <f t="shared" si="540"/>
        <v/>
      </c>
      <c r="HA88" s="23" t="str">
        <f t="shared" si="541"/>
        <v/>
      </c>
      <c r="HB88" s="23" t="str">
        <f t="shared" si="542"/>
        <v/>
      </c>
      <c r="HC88" s="23" t="str">
        <f t="shared" si="543"/>
        <v/>
      </c>
      <c r="HD88" s="23" t="str">
        <f t="shared" si="544"/>
        <v/>
      </c>
      <c r="HE88" s="23" t="str">
        <f t="shared" si="545"/>
        <v/>
      </c>
      <c r="HF88" s="23" t="str">
        <f t="shared" si="546"/>
        <v/>
      </c>
      <c r="HG88" s="23" t="str">
        <f t="shared" si="547"/>
        <v/>
      </c>
      <c r="HH88" s="23" t="str">
        <f t="shared" si="548"/>
        <v/>
      </c>
      <c r="HI88" s="23" t="str">
        <f t="shared" si="549"/>
        <v/>
      </c>
      <c r="HJ88" s="23" t="str">
        <f t="shared" si="550"/>
        <v/>
      </c>
      <c r="HK88" s="23" t="str">
        <f t="shared" si="551"/>
        <v/>
      </c>
      <c r="HL88" s="23" t="str">
        <f t="shared" si="552"/>
        <v/>
      </c>
      <c r="HM88" s="23" t="str">
        <f t="shared" si="553"/>
        <v/>
      </c>
      <c r="HO88" s="23">
        <f t="shared" si="554"/>
        <v>0.35499999999999998</v>
      </c>
      <c r="HP88" s="23">
        <f t="shared" si="555"/>
        <v>0.10200000000000031</v>
      </c>
      <c r="HQ88" s="23">
        <f t="shared" si="556"/>
        <v>0.2669999999999999</v>
      </c>
      <c r="HR88" s="23">
        <f t="shared" si="557"/>
        <v>0.18999999999999995</v>
      </c>
      <c r="HS88" s="23">
        <f t="shared" si="558"/>
        <v>1.5000000000000124E-2</v>
      </c>
      <c r="HT88" s="23" t="str">
        <f t="shared" si="559"/>
        <v/>
      </c>
      <c r="HU88" s="23" t="str">
        <f t="shared" si="560"/>
        <v/>
      </c>
      <c r="HV88" s="23" t="str">
        <f t="shared" si="561"/>
        <v/>
      </c>
      <c r="HW88" s="23">
        <f t="shared" si="562"/>
        <v>0</v>
      </c>
      <c r="HX88" s="23" t="str">
        <f t="shared" si="563"/>
        <v/>
      </c>
      <c r="HY88" s="23">
        <f t="shared" si="564"/>
        <v>0.23799999999999999</v>
      </c>
      <c r="HZ88" s="23">
        <f t="shared" si="565"/>
        <v>0.2799999999999998</v>
      </c>
      <c r="IA88" s="23">
        <f t="shared" si="566"/>
        <v>0.22900000000000009</v>
      </c>
      <c r="IB88" s="23">
        <f t="shared" si="567"/>
        <v>6.800000000000006E-2</v>
      </c>
      <c r="IC88" s="23">
        <f t="shared" si="568"/>
        <v>4.4000000000000039E-2</v>
      </c>
      <c r="ID88" s="23">
        <f t="shared" si="569"/>
        <v>0.25699999999999967</v>
      </c>
      <c r="IE88" s="23">
        <f t="shared" si="570"/>
        <v>0.10650000000000004</v>
      </c>
      <c r="IF88" s="23" t="str">
        <f t="shared" si="571"/>
        <v/>
      </c>
      <c r="IG88" s="23" t="str">
        <f t="shared" si="572"/>
        <v/>
      </c>
      <c r="IH88" s="23" t="str">
        <f t="shared" si="573"/>
        <v/>
      </c>
      <c r="II88" s="23" t="str">
        <f t="shared" si="574"/>
        <v/>
      </c>
      <c r="IJ88" s="23" t="str">
        <f t="shared" si="575"/>
        <v/>
      </c>
      <c r="IK88" s="23" t="str">
        <f t="shared" si="576"/>
        <v/>
      </c>
      <c r="IL88" s="23" t="str">
        <f t="shared" si="577"/>
        <v/>
      </c>
      <c r="IM88" s="23" t="str">
        <f t="shared" si="578"/>
        <v/>
      </c>
      <c r="IN88" s="23" t="str">
        <f t="shared" si="579"/>
        <v/>
      </c>
      <c r="IO88" s="23" t="str">
        <f t="shared" si="580"/>
        <v/>
      </c>
      <c r="IP88" s="23" t="str">
        <f t="shared" si="581"/>
        <v/>
      </c>
      <c r="IQ88" s="23" t="str">
        <f t="shared" si="582"/>
        <v/>
      </c>
      <c r="IR88" s="23" t="str">
        <f t="shared" si="583"/>
        <v/>
      </c>
      <c r="IS88" s="23" t="str">
        <f t="shared" si="584"/>
        <v/>
      </c>
      <c r="IT88" s="23" t="str">
        <f t="shared" si="585"/>
        <v/>
      </c>
      <c r="IU88" s="23" t="str">
        <f t="shared" si="586"/>
        <v/>
      </c>
      <c r="IV88" s="23" t="str">
        <f t="shared" si="587"/>
        <v/>
      </c>
      <c r="IW88" s="23" t="str">
        <f t="shared" si="588"/>
        <v/>
      </c>
      <c r="IX88" s="23" t="str">
        <f t="shared" si="589"/>
        <v/>
      </c>
      <c r="IY88" s="23" t="str">
        <f t="shared" si="590"/>
        <v/>
      </c>
      <c r="IZ88" s="23" t="str">
        <f t="shared" si="591"/>
        <v/>
      </c>
      <c r="JA88" s="23" t="str">
        <f t="shared" si="592"/>
        <v/>
      </c>
      <c r="JB88" s="23" t="str">
        <f t="shared" si="593"/>
        <v/>
      </c>
      <c r="JC88" s="23" t="str">
        <f t="shared" si="594"/>
        <v/>
      </c>
      <c r="JD88" s="23" t="str">
        <f t="shared" si="595"/>
        <v/>
      </c>
      <c r="JE88" s="23" t="str">
        <f t="shared" si="596"/>
        <v/>
      </c>
      <c r="JF88" s="23" t="str">
        <f t="shared" si="597"/>
        <v/>
      </c>
      <c r="JG88" s="23" t="str">
        <f t="shared" si="598"/>
        <v/>
      </c>
      <c r="JH88" s="23" t="str">
        <f t="shared" si="599"/>
        <v/>
      </c>
      <c r="JI88" s="23" t="str">
        <f t="shared" si="600"/>
        <v/>
      </c>
      <c r="JJ88" s="23" t="str">
        <f t="shared" si="601"/>
        <v/>
      </c>
      <c r="JK88" s="23" t="str">
        <f t="shared" si="602"/>
        <v/>
      </c>
      <c r="JL88" s="23" t="str">
        <f t="shared" si="603"/>
        <v/>
      </c>
      <c r="JM88" s="23" t="str">
        <f t="shared" si="604"/>
        <v/>
      </c>
      <c r="JN88" s="23" t="str">
        <f t="shared" si="605"/>
        <v/>
      </c>
      <c r="JO88" s="23" t="str">
        <f t="shared" si="606"/>
        <v/>
      </c>
      <c r="JP88" s="23" t="str">
        <f t="shared" si="607"/>
        <v/>
      </c>
      <c r="JQ88" s="23" t="str">
        <f t="shared" si="608"/>
        <v/>
      </c>
      <c r="JR88" s="23" t="str">
        <f t="shared" si="609"/>
        <v/>
      </c>
      <c r="JS88" s="23" t="str">
        <f t="shared" si="610"/>
        <v/>
      </c>
      <c r="JT88" s="23" t="str">
        <f t="shared" si="611"/>
        <v/>
      </c>
      <c r="JU88" s="23" t="str">
        <f t="shared" si="612"/>
        <v/>
      </c>
      <c r="JV88" s="23" t="str">
        <f t="shared" si="613"/>
        <v/>
      </c>
      <c r="JW88" s="23" t="str">
        <f t="shared" si="614"/>
        <v/>
      </c>
      <c r="JX88" s="23" t="str">
        <f t="shared" si="615"/>
        <v/>
      </c>
      <c r="JY88" s="23" t="str">
        <f t="shared" si="616"/>
        <v/>
      </c>
      <c r="JZ88" s="23" t="str">
        <f t="shared" si="617"/>
        <v/>
      </c>
      <c r="KA88" s="23" t="str">
        <f t="shared" si="618"/>
        <v/>
      </c>
      <c r="KB88" s="23" t="str">
        <f t="shared" si="619"/>
        <v/>
      </c>
      <c r="KC88" s="23" t="str">
        <f t="shared" si="620"/>
        <v/>
      </c>
      <c r="KD88" s="23" t="str">
        <f t="shared" si="621"/>
        <v/>
      </c>
      <c r="KE88" s="23" t="str">
        <f t="shared" si="622"/>
        <v/>
      </c>
      <c r="KF88" s="23" t="str">
        <f t="shared" si="623"/>
        <v/>
      </c>
      <c r="KG88" s="23" t="str">
        <f t="shared" si="624"/>
        <v/>
      </c>
      <c r="KH88" s="23" t="str">
        <f t="shared" si="625"/>
        <v/>
      </c>
      <c r="KI88" s="23" t="str">
        <f t="shared" si="626"/>
        <v/>
      </c>
      <c r="KJ88" s="23" t="str">
        <f t="shared" si="627"/>
        <v/>
      </c>
      <c r="KK88" s="23" t="str">
        <f t="shared" si="628"/>
        <v/>
      </c>
      <c r="KL88" s="23" t="str">
        <f t="shared" si="629"/>
        <v/>
      </c>
      <c r="KM88" s="23" t="str">
        <f t="shared" si="630"/>
        <v/>
      </c>
      <c r="KN88" s="23" t="str">
        <f t="shared" si="631"/>
        <v/>
      </c>
      <c r="KO88" s="23" t="str">
        <f t="shared" si="632"/>
        <v/>
      </c>
      <c r="KP88" s="23" t="str">
        <f t="shared" si="633"/>
        <v/>
      </c>
      <c r="KQ88" s="23" t="str">
        <f t="shared" si="634"/>
        <v/>
      </c>
      <c r="KR88" s="23" t="str">
        <f t="shared" si="635"/>
        <v/>
      </c>
      <c r="KS88" s="23" t="str">
        <f t="shared" si="636"/>
        <v/>
      </c>
      <c r="KT88" s="23" t="str">
        <f t="shared" si="637"/>
        <v/>
      </c>
      <c r="KU88" s="23" t="str">
        <f t="shared" si="638"/>
        <v/>
      </c>
      <c r="KV88" s="23" t="str">
        <f t="shared" si="639"/>
        <v/>
      </c>
      <c r="KW88" s="23" t="str">
        <f t="shared" si="640"/>
        <v/>
      </c>
      <c r="KX88" s="23" t="str">
        <f t="shared" si="641"/>
        <v/>
      </c>
      <c r="KY88" s="23" t="str">
        <f t="shared" si="642"/>
        <v/>
      </c>
      <c r="KZ88" s="23" t="str">
        <f t="shared" si="643"/>
        <v/>
      </c>
      <c r="LA88" s="23" t="str">
        <f t="shared" si="644"/>
        <v/>
      </c>
      <c r="LB88" s="23" t="str">
        <f t="shared" si="645"/>
        <v/>
      </c>
      <c r="LC88" s="23" t="str">
        <f t="shared" si="646"/>
        <v/>
      </c>
      <c r="LD88" s="23" t="str">
        <f t="shared" si="647"/>
        <v/>
      </c>
      <c r="LE88" s="23" t="str">
        <f t="shared" si="648"/>
        <v/>
      </c>
      <c r="LF88" s="23" t="str">
        <f t="shared" si="649"/>
        <v/>
      </c>
      <c r="LG88" s="23" t="str">
        <f t="shared" si="650"/>
        <v/>
      </c>
      <c r="LH88" s="23" t="str">
        <f t="shared" si="651"/>
        <v/>
      </c>
      <c r="LI88" s="23" t="str">
        <f t="shared" si="652"/>
        <v/>
      </c>
      <c r="LJ88" s="23" t="str">
        <f t="shared" si="653"/>
        <v/>
      </c>
      <c r="LK88" s="23" t="str">
        <f t="shared" si="654"/>
        <v/>
      </c>
      <c r="LL88" s="23" t="str">
        <f t="shared" si="655"/>
        <v/>
      </c>
      <c r="LM88" s="23" t="str">
        <f t="shared" si="656"/>
        <v/>
      </c>
    </row>
    <row r="89" spans="1:325">
      <c r="A89" s="1">
        <f t="shared" si="449"/>
        <v>87</v>
      </c>
      <c r="B89" s="2"/>
      <c r="C89" s="4">
        <v>10</v>
      </c>
      <c r="D89" s="4">
        <f t="shared" si="445"/>
        <v>1016</v>
      </c>
      <c r="E89" s="4" t="s">
        <v>170</v>
      </c>
      <c r="F89" s="4">
        <v>3</v>
      </c>
      <c r="G89" s="4" t="s">
        <v>13</v>
      </c>
      <c r="H89" s="4" t="s">
        <v>14</v>
      </c>
      <c r="I89" s="4"/>
      <c r="J89" s="5">
        <v>94.9</v>
      </c>
      <c r="K89" s="72"/>
      <c r="L89" s="103">
        <v>3.7810000000000001</v>
      </c>
      <c r="M89" s="7" t="s">
        <v>180</v>
      </c>
      <c r="N89" s="3"/>
      <c r="O89" s="78">
        <v>3.9820000000000002</v>
      </c>
      <c r="P89" s="78">
        <v>3.69</v>
      </c>
      <c r="Q89" s="78">
        <v>4.2670000000000003</v>
      </c>
      <c r="R89" s="78">
        <v>3.839</v>
      </c>
      <c r="S89" s="80">
        <v>4.109</v>
      </c>
      <c r="T89" s="82"/>
      <c r="U89" s="82"/>
      <c r="V89" s="82"/>
      <c r="W89" s="23">
        <v>3.7810000000000001</v>
      </c>
      <c r="X89" s="81"/>
      <c r="Y89" s="78">
        <v>4.1150000000000002</v>
      </c>
      <c r="Z89" s="78">
        <v>4.2649999999999997</v>
      </c>
      <c r="AA89" s="78">
        <v>4.0810000000000004</v>
      </c>
      <c r="AB89" s="78">
        <v>3.86</v>
      </c>
      <c r="AC89" s="78">
        <v>3.5369999999999999</v>
      </c>
      <c r="AD89" s="78">
        <v>4.1040000000000001</v>
      </c>
      <c r="AE89" s="78">
        <f t="shared" si="450"/>
        <v>3.8205</v>
      </c>
      <c r="AF89" s="111"/>
      <c r="AG89" s="111"/>
      <c r="AH89" s="111"/>
      <c r="AI89" s="111"/>
      <c r="AJ89" s="111"/>
      <c r="AK89" s="111"/>
      <c r="AL89" s="111"/>
      <c r="AM89" s="111"/>
      <c r="AN89" s="111"/>
      <c r="AO89" s="111"/>
      <c r="AP89" s="111"/>
      <c r="AQ89" s="111"/>
      <c r="AR89" s="111"/>
      <c r="AS89" s="111"/>
      <c r="AT89" s="111"/>
      <c r="AU89" s="111"/>
      <c r="AV89" s="111"/>
      <c r="AW89" s="111"/>
      <c r="AX89" s="111"/>
      <c r="AY89" s="111"/>
      <c r="AZ89" s="111"/>
      <c r="BA89" s="111"/>
      <c r="BB89" s="111"/>
      <c r="BC89" s="111"/>
      <c r="BD89" s="111"/>
      <c r="BE89" s="111"/>
      <c r="BF89" s="111"/>
      <c r="BG89" s="111"/>
      <c r="BH89" s="111"/>
      <c r="BI89" s="111"/>
      <c r="BJ89" s="111"/>
      <c r="BK89" s="111"/>
      <c r="BL89" s="111"/>
      <c r="BM89" s="111"/>
      <c r="BN89" s="111"/>
      <c r="BO89" s="111"/>
      <c r="BP89" s="111"/>
      <c r="BQ89" s="111"/>
      <c r="BR89" s="111"/>
      <c r="BS89" s="111"/>
      <c r="BT89" s="111"/>
      <c r="BU89" s="111"/>
      <c r="BV89" s="111"/>
      <c r="BW89" s="111"/>
      <c r="BX89" s="111"/>
      <c r="BY89" s="111"/>
      <c r="BZ89" s="111"/>
      <c r="CA89" s="111"/>
      <c r="CB89" s="111"/>
      <c r="CC89" s="111"/>
      <c r="CD89" s="111"/>
      <c r="CE89" s="111"/>
      <c r="CF89" s="111"/>
      <c r="CG89" s="111"/>
      <c r="CH89" s="111"/>
      <c r="CI89" s="111"/>
      <c r="CJ89" s="111"/>
      <c r="CK89" s="111"/>
      <c r="CL89" s="111"/>
      <c r="CM89" s="111"/>
      <c r="CN89" s="111"/>
      <c r="CO89" s="111"/>
      <c r="CP89" s="111"/>
      <c r="CQ89" s="111"/>
      <c r="CR89" s="111"/>
      <c r="CS89" s="111"/>
      <c r="CT89" s="111"/>
      <c r="CU89" s="111"/>
      <c r="CV89" s="111"/>
      <c r="CW89" s="111"/>
      <c r="CX89" s="111"/>
      <c r="CY89" s="111"/>
      <c r="CZ89" s="111"/>
      <c r="DA89" s="111"/>
      <c r="DB89" s="111"/>
      <c r="DC89" s="111"/>
      <c r="DD89" s="111"/>
      <c r="DE89" s="111"/>
      <c r="DF89" s="111"/>
      <c r="DG89" s="111"/>
      <c r="DH89" s="111"/>
      <c r="DI89" s="111"/>
      <c r="DJ89" s="111"/>
      <c r="DK89" s="111"/>
      <c r="DL89" s="111"/>
      <c r="DM89" s="111"/>
      <c r="DO89" s="23">
        <f t="shared" si="451"/>
        <v>0.20100000000000007</v>
      </c>
      <c r="DP89" s="23">
        <f t="shared" si="452"/>
        <v>-9.1000000000000192E-2</v>
      </c>
      <c r="DQ89" s="23">
        <f t="shared" si="453"/>
        <v>0.48600000000000021</v>
      </c>
      <c r="DR89" s="23">
        <f t="shared" si="454"/>
        <v>5.7999999999999829E-2</v>
      </c>
      <c r="DS89" s="23">
        <f t="shared" si="455"/>
        <v>0.32799999999999985</v>
      </c>
      <c r="DT89" s="23" t="str">
        <f t="shared" si="456"/>
        <v/>
      </c>
      <c r="DU89" s="23" t="str">
        <f t="shared" si="457"/>
        <v/>
      </c>
      <c r="DV89" s="23" t="str">
        <f t="shared" si="458"/>
        <v/>
      </c>
      <c r="DW89" s="23">
        <f t="shared" si="459"/>
        <v>0</v>
      </c>
      <c r="DX89" s="23" t="str">
        <f t="shared" si="460"/>
        <v/>
      </c>
      <c r="DY89" s="23">
        <f t="shared" si="461"/>
        <v>0.33400000000000007</v>
      </c>
      <c r="DZ89" s="23">
        <f t="shared" si="462"/>
        <v>0.48399999999999954</v>
      </c>
      <c r="EA89" s="23">
        <f t="shared" si="463"/>
        <v>0.30000000000000027</v>
      </c>
      <c r="EB89" s="23">
        <f t="shared" si="464"/>
        <v>7.8999999999999737E-2</v>
      </c>
      <c r="EC89" s="23">
        <f t="shared" si="465"/>
        <v>-0.24400000000000022</v>
      </c>
      <c r="ED89" s="23">
        <f t="shared" si="466"/>
        <v>0.32299999999999995</v>
      </c>
      <c r="EE89" s="23">
        <f t="shared" si="467"/>
        <v>3.9499999999999869E-2</v>
      </c>
      <c r="EF89" s="23" t="str">
        <f t="shared" si="468"/>
        <v/>
      </c>
      <c r="EG89" s="23" t="str">
        <f t="shared" si="469"/>
        <v/>
      </c>
      <c r="EH89" s="23" t="str">
        <f t="shared" si="470"/>
        <v/>
      </c>
      <c r="EI89" s="23" t="str">
        <f t="shared" si="471"/>
        <v/>
      </c>
      <c r="EJ89" s="23" t="str">
        <f t="shared" si="472"/>
        <v/>
      </c>
      <c r="EK89" s="23" t="str">
        <f t="shared" si="473"/>
        <v/>
      </c>
      <c r="EL89" s="23" t="str">
        <f t="shared" si="474"/>
        <v/>
      </c>
      <c r="EM89" s="23" t="str">
        <f t="shared" si="475"/>
        <v/>
      </c>
      <c r="EN89" s="23" t="str">
        <f t="shared" si="476"/>
        <v/>
      </c>
      <c r="EO89" s="23" t="str">
        <f t="shared" si="477"/>
        <v/>
      </c>
      <c r="EP89" s="23" t="str">
        <f t="shared" si="478"/>
        <v/>
      </c>
      <c r="EQ89" s="23" t="str">
        <f t="shared" si="479"/>
        <v/>
      </c>
      <c r="ER89" s="23" t="str">
        <f t="shared" si="480"/>
        <v/>
      </c>
      <c r="ES89" s="23" t="str">
        <f t="shared" si="481"/>
        <v/>
      </c>
      <c r="ET89" s="23" t="str">
        <f t="shared" si="482"/>
        <v/>
      </c>
      <c r="EU89" s="23" t="str">
        <f t="shared" si="483"/>
        <v/>
      </c>
      <c r="EV89" s="23" t="str">
        <f t="shared" si="484"/>
        <v/>
      </c>
      <c r="EW89" s="23" t="str">
        <f t="shared" si="485"/>
        <v/>
      </c>
      <c r="EX89" s="23" t="str">
        <f t="shared" si="486"/>
        <v/>
      </c>
      <c r="EY89" s="23" t="str">
        <f t="shared" si="487"/>
        <v/>
      </c>
      <c r="EZ89" s="23" t="str">
        <f t="shared" si="488"/>
        <v/>
      </c>
      <c r="FA89" s="23" t="str">
        <f t="shared" si="489"/>
        <v/>
      </c>
      <c r="FB89" s="23" t="str">
        <f t="shared" si="490"/>
        <v/>
      </c>
      <c r="FC89" s="23" t="str">
        <f t="shared" si="491"/>
        <v/>
      </c>
      <c r="FD89" s="23" t="str">
        <f t="shared" si="492"/>
        <v/>
      </c>
      <c r="FE89" s="23" t="str">
        <f t="shared" si="493"/>
        <v/>
      </c>
      <c r="FF89" s="23" t="str">
        <f t="shared" si="494"/>
        <v/>
      </c>
      <c r="FG89" s="23" t="str">
        <f t="shared" si="495"/>
        <v/>
      </c>
      <c r="FH89" s="23" t="str">
        <f t="shared" si="496"/>
        <v/>
      </c>
      <c r="FI89" s="23" t="str">
        <f t="shared" si="497"/>
        <v/>
      </c>
      <c r="FJ89" s="23" t="str">
        <f t="shared" si="498"/>
        <v/>
      </c>
      <c r="FK89" s="23" t="str">
        <f t="shared" si="499"/>
        <v/>
      </c>
      <c r="FL89" s="23" t="str">
        <f t="shared" si="500"/>
        <v/>
      </c>
      <c r="FM89" s="23" t="str">
        <f t="shared" si="501"/>
        <v/>
      </c>
      <c r="FN89" s="23" t="str">
        <f t="shared" si="502"/>
        <v/>
      </c>
      <c r="FO89" s="23" t="str">
        <f t="shared" si="503"/>
        <v/>
      </c>
      <c r="FP89" s="23" t="str">
        <f t="shared" si="504"/>
        <v/>
      </c>
      <c r="FQ89" s="23" t="str">
        <f t="shared" si="505"/>
        <v/>
      </c>
      <c r="FR89" s="23" t="str">
        <f t="shared" si="506"/>
        <v/>
      </c>
      <c r="FS89" s="23" t="str">
        <f t="shared" si="507"/>
        <v/>
      </c>
      <c r="FT89" s="23" t="str">
        <f t="shared" si="508"/>
        <v/>
      </c>
      <c r="FU89" s="23" t="str">
        <f t="shared" si="509"/>
        <v/>
      </c>
      <c r="FV89" s="23" t="str">
        <f t="shared" si="510"/>
        <v/>
      </c>
      <c r="FW89" s="23" t="str">
        <f t="shared" si="511"/>
        <v/>
      </c>
      <c r="FX89" s="23" t="str">
        <f t="shared" si="512"/>
        <v/>
      </c>
      <c r="FY89" s="23" t="str">
        <f t="shared" si="513"/>
        <v/>
      </c>
      <c r="FZ89" s="23" t="str">
        <f t="shared" si="514"/>
        <v/>
      </c>
      <c r="GA89" s="23" t="str">
        <f t="shared" si="515"/>
        <v/>
      </c>
      <c r="GB89" s="23" t="str">
        <f t="shared" si="516"/>
        <v/>
      </c>
      <c r="GC89" s="23" t="str">
        <f t="shared" si="517"/>
        <v/>
      </c>
      <c r="GD89" s="23" t="str">
        <f t="shared" si="518"/>
        <v/>
      </c>
      <c r="GE89" s="23" t="str">
        <f t="shared" si="519"/>
        <v/>
      </c>
      <c r="GF89" s="23" t="str">
        <f t="shared" si="520"/>
        <v/>
      </c>
      <c r="GG89" s="23" t="str">
        <f t="shared" si="521"/>
        <v/>
      </c>
      <c r="GH89" s="23" t="str">
        <f t="shared" si="522"/>
        <v/>
      </c>
      <c r="GI89" s="23" t="str">
        <f t="shared" si="523"/>
        <v/>
      </c>
      <c r="GJ89" s="23" t="str">
        <f t="shared" si="524"/>
        <v/>
      </c>
      <c r="GK89" s="23" t="str">
        <f t="shared" si="525"/>
        <v/>
      </c>
      <c r="GL89" s="23" t="str">
        <f t="shared" si="526"/>
        <v/>
      </c>
      <c r="GM89" s="23" t="str">
        <f t="shared" si="527"/>
        <v/>
      </c>
      <c r="GN89" s="23" t="str">
        <f t="shared" si="528"/>
        <v/>
      </c>
      <c r="GO89" s="23" t="str">
        <f t="shared" si="529"/>
        <v/>
      </c>
      <c r="GP89" s="23" t="str">
        <f t="shared" si="530"/>
        <v/>
      </c>
      <c r="GQ89" s="23" t="str">
        <f t="shared" si="531"/>
        <v/>
      </c>
      <c r="GR89" s="23" t="str">
        <f t="shared" si="532"/>
        <v/>
      </c>
      <c r="GS89" s="23" t="str">
        <f t="shared" si="533"/>
        <v/>
      </c>
      <c r="GT89" s="23" t="str">
        <f t="shared" si="534"/>
        <v/>
      </c>
      <c r="GU89" s="23" t="str">
        <f t="shared" si="535"/>
        <v/>
      </c>
      <c r="GV89" s="23" t="str">
        <f t="shared" si="536"/>
        <v/>
      </c>
      <c r="GW89" s="23" t="str">
        <f t="shared" si="537"/>
        <v/>
      </c>
      <c r="GX89" s="23" t="str">
        <f t="shared" si="538"/>
        <v/>
      </c>
      <c r="GY89" s="23" t="str">
        <f t="shared" si="539"/>
        <v/>
      </c>
      <c r="GZ89" s="23" t="str">
        <f t="shared" si="540"/>
        <v/>
      </c>
      <c r="HA89" s="23" t="str">
        <f t="shared" si="541"/>
        <v/>
      </c>
      <c r="HB89" s="23" t="str">
        <f t="shared" si="542"/>
        <v/>
      </c>
      <c r="HC89" s="23" t="str">
        <f t="shared" si="543"/>
        <v/>
      </c>
      <c r="HD89" s="23" t="str">
        <f t="shared" si="544"/>
        <v/>
      </c>
      <c r="HE89" s="23" t="str">
        <f t="shared" si="545"/>
        <v/>
      </c>
      <c r="HF89" s="23" t="str">
        <f t="shared" si="546"/>
        <v/>
      </c>
      <c r="HG89" s="23" t="str">
        <f t="shared" si="547"/>
        <v/>
      </c>
      <c r="HH89" s="23" t="str">
        <f t="shared" si="548"/>
        <v/>
      </c>
      <c r="HI89" s="23" t="str">
        <f t="shared" si="549"/>
        <v/>
      </c>
      <c r="HJ89" s="23" t="str">
        <f t="shared" si="550"/>
        <v/>
      </c>
      <c r="HK89" s="23" t="str">
        <f t="shared" si="551"/>
        <v/>
      </c>
      <c r="HL89" s="23" t="str">
        <f t="shared" si="552"/>
        <v/>
      </c>
      <c r="HM89" s="23" t="str">
        <f t="shared" si="553"/>
        <v/>
      </c>
      <c r="HO89" s="23">
        <f t="shared" si="554"/>
        <v>0.20100000000000007</v>
      </c>
      <c r="HP89" s="23">
        <f t="shared" si="555"/>
        <v>9.1000000000000192E-2</v>
      </c>
      <c r="HQ89" s="23">
        <f t="shared" si="556"/>
        <v>0.48600000000000021</v>
      </c>
      <c r="HR89" s="23">
        <f t="shared" si="557"/>
        <v>5.7999999999999829E-2</v>
      </c>
      <c r="HS89" s="23">
        <f t="shared" si="558"/>
        <v>0.32799999999999985</v>
      </c>
      <c r="HT89" s="23" t="str">
        <f t="shared" si="559"/>
        <v/>
      </c>
      <c r="HU89" s="23" t="str">
        <f t="shared" si="560"/>
        <v/>
      </c>
      <c r="HV89" s="23" t="str">
        <f t="shared" si="561"/>
        <v/>
      </c>
      <c r="HW89" s="23">
        <f t="shared" si="562"/>
        <v>0</v>
      </c>
      <c r="HX89" s="23" t="str">
        <f t="shared" si="563"/>
        <v/>
      </c>
      <c r="HY89" s="23">
        <f t="shared" si="564"/>
        <v>0.33400000000000007</v>
      </c>
      <c r="HZ89" s="23">
        <f t="shared" si="565"/>
        <v>0.48399999999999954</v>
      </c>
      <c r="IA89" s="23">
        <f t="shared" si="566"/>
        <v>0.30000000000000027</v>
      </c>
      <c r="IB89" s="23">
        <f t="shared" si="567"/>
        <v>7.8999999999999737E-2</v>
      </c>
      <c r="IC89" s="23">
        <f t="shared" si="568"/>
        <v>0.24400000000000022</v>
      </c>
      <c r="ID89" s="23">
        <f t="shared" si="569"/>
        <v>0.32299999999999995</v>
      </c>
      <c r="IE89" s="23">
        <f t="shared" si="570"/>
        <v>3.9499999999999869E-2</v>
      </c>
      <c r="IF89" s="23" t="str">
        <f t="shared" si="571"/>
        <v/>
      </c>
      <c r="IG89" s="23" t="str">
        <f t="shared" si="572"/>
        <v/>
      </c>
      <c r="IH89" s="23" t="str">
        <f t="shared" si="573"/>
        <v/>
      </c>
      <c r="II89" s="23" t="str">
        <f t="shared" si="574"/>
        <v/>
      </c>
      <c r="IJ89" s="23" t="str">
        <f t="shared" si="575"/>
        <v/>
      </c>
      <c r="IK89" s="23" t="str">
        <f t="shared" si="576"/>
        <v/>
      </c>
      <c r="IL89" s="23" t="str">
        <f t="shared" si="577"/>
        <v/>
      </c>
      <c r="IM89" s="23" t="str">
        <f t="shared" si="578"/>
        <v/>
      </c>
      <c r="IN89" s="23" t="str">
        <f t="shared" si="579"/>
        <v/>
      </c>
      <c r="IO89" s="23" t="str">
        <f t="shared" si="580"/>
        <v/>
      </c>
      <c r="IP89" s="23" t="str">
        <f t="shared" si="581"/>
        <v/>
      </c>
      <c r="IQ89" s="23" t="str">
        <f t="shared" si="582"/>
        <v/>
      </c>
      <c r="IR89" s="23" t="str">
        <f t="shared" si="583"/>
        <v/>
      </c>
      <c r="IS89" s="23" t="str">
        <f t="shared" si="584"/>
        <v/>
      </c>
      <c r="IT89" s="23" t="str">
        <f t="shared" si="585"/>
        <v/>
      </c>
      <c r="IU89" s="23" t="str">
        <f t="shared" si="586"/>
        <v/>
      </c>
      <c r="IV89" s="23" t="str">
        <f t="shared" si="587"/>
        <v/>
      </c>
      <c r="IW89" s="23" t="str">
        <f t="shared" si="588"/>
        <v/>
      </c>
      <c r="IX89" s="23" t="str">
        <f t="shared" si="589"/>
        <v/>
      </c>
      <c r="IY89" s="23" t="str">
        <f t="shared" si="590"/>
        <v/>
      </c>
      <c r="IZ89" s="23" t="str">
        <f t="shared" si="591"/>
        <v/>
      </c>
      <c r="JA89" s="23" t="str">
        <f t="shared" si="592"/>
        <v/>
      </c>
      <c r="JB89" s="23" t="str">
        <f t="shared" si="593"/>
        <v/>
      </c>
      <c r="JC89" s="23" t="str">
        <f t="shared" si="594"/>
        <v/>
      </c>
      <c r="JD89" s="23" t="str">
        <f t="shared" si="595"/>
        <v/>
      </c>
      <c r="JE89" s="23" t="str">
        <f t="shared" si="596"/>
        <v/>
      </c>
      <c r="JF89" s="23" t="str">
        <f t="shared" si="597"/>
        <v/>
      </c>
      <c r="JG89" s="23" t="str">
        <f t="shared" si="598"/>
        <v/>
      </c>
      <c r="JH89" s="23" t="str">
        <f t="shared" si="599"/>
        <v/>
      </c>
      <c r="JI89" s="23" t="str">
        <f t="shared" si="600"/>
        <v/>
      </c>
      <c r="JJ89" s="23" t="str">
        <f t="shared" si="601"/>
        <v/>
      </c>
      <c r="JK89" s="23" t="str">
        <f t="shared" si="602"/>
        <v/>
      </c>
      <c r="JL89" s="23" t="str">
        <f t="shared" si="603"/>
        <v/>
      </c>
      <c r="JM89" s="23" t="str">
        <f t="shared" si="604"/>
        <v/>
      </c>
      <c r="JN89" s="23" t="str">
        <f t="shared" si="605"/>
        <v/>
      </c>
      <c r="JO89" s="23" t="str">
        <f t="shared" si="606"/>
        <v/>
      </c>
      <c r="JP89" s="23" t="str">
        <f t="shared" si="607"/>
        <v/>
      </c>
      <c r="JQ89" s="23" t="str">
        <f t="shared" si="608"/>
        <v/>
      </c>
      <c r="JR89" s="23" t="str">
        <f t="shared" si="609"/>
        <v/>
      </c>
      <c r="JS89" s="23" t="str">
        <f t="shared" si="610"/>
        <v/>
      </c>
      <c r="JT89" s="23" t="str">
        <f t="shared" si="611"/>
        <v/>
      </c>
      <c r="JU89" s="23" t="str">
        <f t="shared" si="612"/>
        <v/>
      </c>
      <c r="JV89" s="23" t="str">
        <f t="shared" si="613"/>
        <v/>
      </c>
      <c r="JW89" s="23" t="str">
        <f t="shared" si="614"/>
        <v/>
      </c>
      <c r="JX89" s="23" t="str">
        <f t="shared" si="615"/>
        <v/>
      </c>
      <c r="JY89" s="23" t="str">
        <f t="shared" si="616"/>
        <v/>
      </c>
      <c r="JZ89" s="23" t="str">
        <f t="shared" si="617"/>
        <v/>
      </c>
      <c r="KA89" s="23" t="str">
        <f t="shared" si="618"/>
        <v/>
      </c>
      <c r="KB89" s="23" t="str">
        <f t="shared" si="619"/>
        <v/>
      </c>
      <c r="KC89" s="23" t="str">
        <f t="shared" si="620"/>
        <v/>
      </c>
      <c r="KD89" s="23" t="str">
        <f t="shared" si="621"/>
        <v/>
      </c>
      <c r="KE89" s="23" t="str">
        <f t="shared" si="622"/>
        <v/>
      </c>
      <c r="KF89" s="23" t="str">
        <f t="shared" si="623"/>
        <v/>
      </c>
      <c r="KG89" s="23" t="str">
        <f t="shared" si="624"/>
        <v/>
      </c>
      <c r="KH89" s="23" t="str">
        <f t="shared" si="625"/>
        <v/>
      </c>
      <c r="KI89" s="23" t="str">
        <f t="shared" si="626"/>
        <v/>
      </c>
      <c r="KJ89" s="23" t="str">
        <f t="shared" si="627"/>
        <v/>
      </c>
      <c r="KK89" s="23" t="str">
        <f t="shared" si="628"/>
        <v/>
      </c>
      <c r="KL89" s="23" t="str">
        <f t="shared" si="629"/>
        <v/>
      </c>
      <c r="KM89" s="23" t="str">
        <f t="shared" si="630"/>
        <v/>
      </c>
      <c r="KN89" s="23" t="str">
        <f t="shared" si="631"/>
        <v/>
      </c>
      <c r="KO89" s="23" t="str">
        <f t="shared" si="632"/>
        <v/>
      </c>
      <c r="KP89" s="23" t="str">
        <f t="shared" si="633"/>
        <v/>
      </c>
      <c r="KQ89" s="23" t="str">
        <f t="shared" si="634"/>
        <v/>
      </c>
      <c r="KR89" s="23" t="str">
        <f t="shared" si="635"/>
        <v/>
      </c>
      <c r="KS89" s="23" t="str">
        <f t="shared" si="636"/>
        <v/>
      </c>
      <c r="KT89" s="23" t="str">
        <f t="shared" si="637"/>
        <v/>
      </c>
      <c r="KU89" s="23" t="str">
        <f t="shared" si="638"/>
        <v/>
      </c>
      <c r="KV89" s="23" t="str">
        <f t="shared" si="639"/>
        <v/>
      </c>
      <c r="KW89" s="23" t="str">
        <f t="shared" si="640"/>
        <v/>
      </c>
      <c r="KX89" s="23" t="str">
        <f t="shared" si="641"/>
        <v/>
      </c>
      <c r="KY89" s="23" t="str">
        <f t="shared" si="642"/>
        <v/>
      </c>
      <c r="KZ89" s="23" t="str">
        <f t="shared" si="643"/>
        <v/>
      </c>
      <c r="LA89" s="23" t="str">
        <f t="shared" si="644"/>
        <v/>
      </c>
      <c r="LB89" s="23" t="str">
        <f t="shared" si="645"/>
        <v/>
      </c>
      <c r="LC89" s="23" t="str">
        <f t="shared" si="646"/>
        <v/>
      </c>
      <c r="LD89" s="23" t="str">
        <f t="shared" si="647"/>
        <v/>
      </c>
      <c r="LE89" s="23" t="str">
        <f t="shared" si="648"/>
        <v/>
      </c>
      <c r="LF89" s="23" t="str">
        <f t="shared" si="649"/>
        <v/>
      </c>
      <c r="LG89" s="23" t="str">
        <f t="shared" si="650"/>
        <v/>
      </c>
      <c r="LH89" s="23" t="str">
        <f t="shared" si="651"/>
        <v/>
      </c>
      <c r="LI89" s="23" t="str">
        <f t="shared" si="652"/>
        <v/>
      </c>
      <c r="LJ89" s="23" t="str">
        <f t="shared" si="653"/>
        <v/>
      </c>
      <c r="LK89" s="23" t="str">
        <f t="shared" si="654"/>
        <v/>
      </c>
      <c r="LL89" s="23" t="str">
        <f t="shared" si="655"/>
        <v/>
      </c>
      <c r="LM89" s="23" t="str">
        <f t="shared" si="656"/>
        <v/>
      </c>
    </row>
    <row r="90" spans="1:325">
      <c r="A90" s="1">
        <f t="shared" si="449"/>
        <v>88</v>
      </c>
      <c r="B90" s="2"/>
      <c r="C90" s="4">
        <v>10</v>
      </c>
      <c r="D90" s="4">
        <f t="shared" si="445"/>
        <v>1016</v>
      </c>
      <c r="E90" s="4" t="s">
        <v>243</v>
      </c>
      <c r="F90" s="4">
        <v>3</v>
      </c>
      <c r="G90" s="4" t="s">
        <v>13</v>
      </c>
      <c r="H90" s="4" t="s">
        <v>14</v>
      </c>
      <c r="I90" s="4"/>
      <c r="J90" s="5">
        <v>94.5</v>
      </c>
      <c r="K90" s="72"/>
      <c r="L90" s="103">
        <v>4.226</v>
      </c>
      <c r="M90" s="7" t="s">
        <v>180</v>
      </c>
      <c r="N90" s="3"/>
      <c r="O90" s="78">
        <v>4.452</v>
      </c>
      <c r="P90" s="78">
        <v>4.1909999999999998</v>
      </c>
      <c r="Q90" s="78">
        <v>4.6740000000000004</v>
      </c>
      <c r="R90" s="78">
        <v>4.3</v>
      </c>
      <c r="S90" s="83">
        <v>4.5449999999999999</v>
      </c>
      <c r="T90" s="82"/>
      <c r="U90" s="82"/>
      <c r="V90" s="82"/>
      <c r="W90" s="1">
        <v>4.226</v>
      </c>
      <c r="X90" s="81"/>
      <c r="Y90" s="78">
        <v>4.5119999999999996</v>
      </c>
      <c r="Z90" s="78">
        <v>4.694</v>
      </c>
      <c r="AA90" s="78">
        <v>4.5359999999999996</v>
      </c>
      <c r="AB90" s="78">
        <v>4.2610000000000001</v>
      </c>
      <c r="AC90" s="78">
        <v>3.992</v>
      </c>
      <c r="AD90" s="78">
        <v>4.5439999999999996</v>
      </c>
      <c r="AE90" s="78">
        <f t="shared" si="450"/>
        <v>4.2679999999999998</v>
      </c>
      <c r="AF90" s="111"/>
      <c r="AG90" s="111"/>
      <c r="AH90" s="111"/>
      <c r="AI90" s="111"/>
      <c r="AJ90" s="111"/>
      <c r="AK90" s="111"/>
      <c r="AL90" s="111"/>
      <c r="AM90" s="111"/>
      <c r="AN90" s="111"/>
      <c r="AO90" s="111"/>
      <c r="AP90" s="111"/>
      <c r="AQ90" s="111"/>
      <c r="AR90" s="111"/>
      <c r="AS90" s="111"/>
      <c r="AT90" s="111"/>
      <c r="AU90" s="111"/>
      <c r="AV90" s="111"/>
      <c r="AW90" s="111"/>
      <c r="AX90" s="111"/>
      <c r="AY90" s="111"/>
      <c r="AZ90" s="111"/>
      <c r="BA90" s="111"/>
      <c r="BB90" s="111"/>
      <c r="BC90" s="111"/>
      <c r="BD90" s="111"/>
      <c r="BE90" s="111"/>
      <c r="BF90" s="111"/>
      <c r="BG90" s="111"/>
      <c r="BH90" s="111"/>
      <c r="BI90" s="111"/>
      <c r="BJ90" s="111"/>
      <c r="BK90" s="111"/>
      <c r="BL90" s="111"/>
      <c r="BM90" s="111"/>
      <c r="BN90" s="111"/>
      <c r="BO90" s="111"/>
      <c r="BP90" s="111"/>
      <c r="BQ90" s="111"/>
      <c r="BR90" s="111"/>
      <c r="BS90" s="111"/>
      <c r="BT90" s="111"/>
      <c r="BU90" s="111"/>
      <c r="BV90" s="111"/>
      <c r="BW90" s="111"/>
      <c r="BX90" s="111"/>
      <c r="BY90" s="111"/>
      <c r="BZ90" s="111"/>
      <c r="CA90" s="111"/>
      <c r="CB90" s="111"/>
      <c r="CC90" s="111"/>
      <c r="CD90" s="111"/>
      <c r="CE90" s="111"/>
      <c r="CF90" s="111"/>
      <c r="CG90" s="111"/>
      <c r="CH90" s="111"/>
      <c r="CI90" s="111"/>
      <c r="CJ90" s="111"/>
      <c r="CK90" s="111"/>
      <c r="CL90" s="111"/>
      <c r="CM90" s="111"/>
      <c r="CN90" s="111"/>
      <c r="CO90" s="111"/>
      <c r="CP90" s="111"/>
      <c r="CQ90" s="111"/>
      <c r="CR90" s="111"/>
      <c r="CS90" s="111"/>
      <c r="CT90" s="111"/>
      <c r="CU90" s="111"/>
      <c r="CV90" s="111"/>
      <c r="CW90" s="111"/>
      <c r="CX90" s="111"/>
      <c r="CY90" s="111"/>
      <c r="CZ90" s="111"/>
      <c r="DA90" s="111"/>
      <c r="DB90" s="111"/>
      <c r="DC90" s="111"/>
      <c r="DD90" s="111"/>
      <c r="DE90" s="111"/>
      <c r="DF90" s="111"/>
      <c r="DG90" s="111"/>
      <c r="DH90" s="111"/>
      <c r="DI90" s="111"/>
      <c r="DJ90" s="111"/>
      <c r="DK90" s="111"/>
      <c r="DL90" s="111"/>
      <c r="DM90" s="111"/>
      <c r="DO90" s="23">
        <f t="shared" si="451"/>
        <v>0.22599999999999998</v>
      </c>
      <c r="DP90" s="23">
        <f t="shared" si="452"/>
        <v>-3.5000000000000142E-2</v>
      </c>
      <c r="DQ90" s="23">
        <f t="shared" si="453"/>
        <v>0.4480000000000004</v>
      </c>
      <c r="DR90" s="23">
        <f t="shared" si="454"/>
        <v>7.3999999999999844E-2</v>
      </c>
      <c r="DS90" s="23">
        <f t="shared" si="455"/>
        <v>0.31899999999999995</v>
      </c>
      <c r="DT90" s="23" t="str">
        <f t="shared" si="456"/>
        <v/>
      </c>
      <c r="DU90" s="23" t="str">
        <f t="shared" si="457"/>
        <v/>
      </c>
      <c r="DV90" s="23" t="str">
        <f t="shared" si="458"/>
        <v/>
      </c>
      <c r="DW90" s="23">
        <f t="shared" si="459"/>
        <v>0</v>
      </c>
      <c r="DX90" s="23" t="str">
        <f t="shared" si="460"/>
        <v/>
      </c>
      <c r="DY90" s="23">
        <f t="shared" si="461"/>
        <v>0.28599999999999959</v>
      </c>
      <c r="DZ90" s="23">
        <f t="shared" si="462"/>
        <v>0.46799999999999997</v>
      </c>
      <c r="EA90" s="23">
        <f t="shared" si="463"/>
        <v>0.30999999999999961</v>
      </c>
      <c r="EB90" s="23">
        <f t="shared" si="464"/>
        <v>3.5000000000000142E-2</v>
      </c>
      <c r="EC90" s="23">
        <f t="shared" si="465"/>
        <v>-0.23399999999999999</v>
      </c>
      <c r="ED90" s="23">
        <f t="shared" si="466"/>
        <v>0.31799999999999962</v>
      </c>
      <c r="EE90" s="23">
        <f t="shared" si="467"/>
        <v>4.1999999999999815E-2</v>
      </c>
      <c r="EF90" s="23" t="str">
        <f t="shared" si="468"/>
        <v/>
      </c>
      <c r="EG90" s="23" t="str">
        <f t="shared" si="469"/>
        <v/>
      </c>
      <c r="EH90" s="23" t="str">
        <f t="shared" si="470"/>
        <v/>
      </c>
      <c r="EI90" s="23" t="str">
        <f t="shared" si="471"/>
        <v/>
      </c>
      <c r="EJ90" s="23" t="str">
        <f t="shared" si="472"/>
        <v/>
      </c>
      <c r="EK90" s="23" t="str">
        <f t="shared" si="473"/>
        <v/>
      </c>
      <c r="EL90" s="23" t="str">
        <f t="shared" si="474"/>
        <v/>
      </c>
      <c r="EM90" s="23" t="str">
        <f t="shared" si="475"/>
        <v/>
      </c>
      <c r="EN90" s="23" t="str">
        <f t="shared" si="476"/>
        <v/>
      </c>
      <c r="EO90" s="23" t="str">
        <f t="shared" si="477"/>
        <v/>
      </c>
      <c r="EP90" s="23" t="str">
        <f t="shared" si="478"/>
        <v/>
      </c>
      <c r="EQ90" s="23" t="str">
        <f t="shared" si="479"/>
        <v/>
      </c>
      <c r="ER90" s="23" t="str">
        <f t="shared" si="480"/>
        <v/>
      </c>
      <c r="ES90" s="23" t="str">
        <f t="shared" si="481"/>
        <v/>
      </c>
      <c r="ET90" s="23" t="str">
        <f t="shared" si="482"/>
        <v/>
      </c>
      <c r="EU90" s="23" t="str">
        <f t="shared" si="483"/>
        <v/>
      </c>
      <c r="EV90" s="23" t="str">
        <f t="shared" si="484"/>
        <v/>
      </c>
      <c r="EW90" s="23" t="str">
        <f t="shared" si="485"/>
        <v/>
      </c>
      <c r="EX90" s="23" t="str">
        <f t="shared" si="486"/>
        <v/>
      </c>
      <c r="EY90" s="23" t="str">
        <f t="shared" si="487"/>
        <v/>
      </c>
      <c r="EZ90" s="23" t="str">
        <f t="shared" si="488"/>
        <v/>
      </c>
      <c r="FA90" s="23" t="str">
        <f t="shared" si="489"/>
        <v/>
      </c>
      <c r="FB90" s="23" t="str">
        <f t="shared" si="490"/>
        <v/>
      </c>
      <c r="FC90" s="23" t="str">
        <f t="shared" si="491"/>
        <v/>
      </c>
      <c r="FD90" s="23" t="str">
        <f t="shared" si="492"/>
        <v/>
      </c>
      <c r="FE90" s="23" t="str">
        <f t="shared" si="493"/>
        <v/>
      </c>
      <c r="FF90" s="23" t="str">
        <f t="shared" si="494"/>
        <v/>
      </c>
      <c r="FG90" s="23" t="str">
        <f t="shared" si="495"/>
        <v/>
      </c>
      <c r="FH90" s="23" t="str">
        <f t="shared" si="496"/>
        <v/>
      </c>
      <c r="FI90" s="23" t="str">
        <f t="shared" si="497"/>
        <v/>
      </c>
      <c r="FJ90" s="23" t="str">
        <f t="shared" si="498"/>
        <v/>
      </c>
      <c r="FK90" s="23" t="str">
        <f t="shared" si="499"/>
        <v/>
      </c>
      <c r="FL90" s="23" t="str">
        <f t="shared" si="500"/>
        <v/>
      </c>
      <c r="FM90" s="23" t="str">
        <f t="shared" si="501"/>
        <v/>
      </c>
      <c r="FN90" s="23" t="str">
        <f t="shared" si="502"/>
        <v/>
      </c>
      <c r="FO90" s="23" t="str">
        <f t="shared" si="503"/>
        <v/>
      </c>
      <c r="FP90" s="23" t="str">
        <f t="shared" si="504"/>
        <v/>
      </c>
      <c r="FQ90" s="23" t="str">
        <f t="shared" si="505"/>
        <v/>
      </c>
      <c r="FR90" s="23" t="str">
        <f t="shared" si="506"/>
        <v/>
      </c>
      <c r="FS90" s="23" t="str">
        <f t="shared" si="507"/>
        <v/>
      </c>
      <c r="FT90" s="23" t="str">
        <f t="shared" si="508"/>
        <v/>
      </c>
      <c r="FU90" s="23" t="str">
        <f t="shared" si="509"/>
        <v/>
      </c>
      <c r="FV90" s="23" t="str">
        <f t="shared" si="510"/>
        <v/>
      </c>
      <c r="FW90" s="23" t="str">
        <f t="shared" si="511"/>
        <v/>
      </c>
      <c r="FX90" s="23" t="str">
        <f t="shared" si="512"/>
        <v/>
      </c>
      <c r="FY90" s="23" t="str">
        <f t="shared" si="513"/>
        <v/>
      </c>
      <c r="FZ90" s="23" t="str">
        <f t="shared" si="514"/>
        <v/>
      </c>
      <c r="GA90" s="23" t="str">
        <f t="shared" si="515"/>
        <v/>
      </c>
      <c r="GB90" s="23" t="str">
        <f t="shared" si="516"/>
        <v/>
      </c>
      <c r="GC90" s="23" t="str">
        <f t="shared" si="517"/>
        <v/>
      </c>
      <c r="GD90" s="23" t="str">
        <f t="shared" si="518"/>
        <v/>
      </c>
      <c r="GE90" s="23" t="str">
        <f t="shared" si="519"/>
        <v/>
      </c>
      <c r="GF90" s="23" t="str">
        <f t="shared" si="520"/>
        <v/>
      </c>
      <c r="GG90" s="23" t="str">
        <f t="shared" si="521"/>
        <v/>
      </c>
      <c r="GH90" s="23" t="str">
        <f t="shared" si="522"/>
        <v/>
      </c>
      <c r="GI90" s="23" t="str">
        <f t="shared" si="523"/>
        <v/>
      </c>
      <c r="GJ90" s="23" t="str">
        <f t="shared" si="524"/>
        <v/>
      </c>
      <c r="GK90" s="23" t="str">
        <f t="shared" si="525"/>
        <v/>
      </c>
      <c r="GL90" s="23" t="str">
        <f t="shared" si="526"/>
        <v/>
      </c>
      <c r="GM90" s="23" t="str">
        <f t="shared" si="527"/>
        <v/>
      </c>
      <c r="GN90" s="23" t="str">
        <f t="shared" si="528"/>
        <v/>
      </c>
      <c r="GO90" s="23" t="str">
        <f t="shared" si="529"/>
        <v/>
      </c>
      <c r="GP90" s="23" t="str">
        <f t="shared" si="530"/>
        <v/>
      </c>
      <c r="GQ90" s="23" t="str">
        <f t="shared" si="531"/>
        <v/>
      </c>
      <c r="GR90" s="23" t="str">
        <f t="shared" si="532"/>
        <v/>
      </c>
      <c r="GS90" s="23" t="str">
        <f t="shared" si="533"/>
        <v/>
      </c>
      <c r="GT90" s="23" t="str">
        <f t="shared" si="534"/>
        <v/>
      </c>
      <c r="GU90" s="23" t="str">
        <f t="shared" si="535"/>
        <v/>
      </c>
      <c r="GV90" s="23" t="str">
        <f t="shared" si="536"/>
        <v/>
      </c>
      <c r="GW90" s="23" t="str">
        <f t="shared" si="537"/>
        <v/>
      </c>
      <c r="GX90" s="23" t="str">
        <f t="shared" si="538"/>
        <v/>
      </c>
      <c r="GY90" s="23" t="str">
        <f t="shared" si="539"/>
        <v/>
      </c>
      <c r="GZ90" s="23" t="str">
        <f t="shared" si="540"/>
        <v/>
      </c>
      <c r="HA90" s="23" t="str">
        <f t="shared" si="541"/>
        <v/>
      </c>
      <c r="HB90" s="23" t="str">
        <f t="shared" si="542"/>
        <v/>
      </c>
      <c r="HC90" s="23" t="str">
        <f t="shared" si="543"/>
        <v/>
      </c>
      <c r="HD90" s="23" t="str">
        <f t="shared" si="544"/>
        <v/>
      </c>
      <c r="HE90" s="23" t="str">
        <f t="shared" si="545"/>
        <v/>
      </c>
      <c r="HF90" s="23" t="str">
        <f t="shared" si="546"/>
        <v/>
      </c>
      <c r="HG90" s="23" t="str">
        <f t="shared" si="547"/>
        <v/>
      </c>
      <c r="HH90" s="23" t="str">
        <f t="shared" si="548"/>
        <v/>
      </c>
      <c r="HI90" s="23" t="str">
        <f t="shared" si="549"/>
        <v/>
      </c>
      <c r="HJ90" s="23" t="str">
        <f t="shared" si="550"/>
        <v/>
      </c>
      <c r="HK90" s="23" t="str">
        <f t="shared" si="551"/>
        <v/>
      </c>
      <c r="HL90" s="23" t="str">
        <f t="shared" si="552"/>
        <v/>
      </c>
      <c r="HM90" s="23" t="str">
        <f t="shared" si="553"/>
        <v/>
      </c>
      <c r="HO90" s="23">
        <f t="shared" si="554"/>
        <v>0.22599999999999998</v>
      </c>
      <c r="HP90" s="23">
        <f t="shared" si="555"/>
        <v>3.5000000000000142E-2</v>
      </c>
      <c r="HQ90" s="23">
        <f t="shared" si="556"/>
        <v>0.4480000000000004</v>
      </c>
      <c r="HR90" s="23">
        <f t="shared" si="557"/>
        <v>7.3999999999999844E-2</v>
      </c>
      <c r="HS90" s="23">
        <f t="shared" si="558"/>
        <v>0.31899999999999995</v>
      </c>
      <c r="HT90" s="23" t="str">
        <f t="shared" si="559"/>
        <v/>
      </c>
      <c r="HU90" s="23" t="str">
        <f t="shared" si="560"/>
        <v/>
      </c>
      <c r="HV90" s="23" t="str">
        <f t="shared" si="561"/>
        <v/>
      </c>
      <c r="HW90" s="23">
        <f t="shared" si="562"/>
        <v>0</v>
      </c>
      <c r="HX90" s="23" t="str">
        <f t="shared" si="563"/>
        <v/>
      </c>
      <c r="HY90" s="23">
        <f t="shared" si="564"/>
        <v>0.28599999999999959</v>
      </c>
      <c r="HZ90" s="23">
        <f t="shared" si="565"/>
        <v>0.46799999999999997</v>
      </c>
      <c r="IA90" s="23">
        <f t="shared" si="566"/>
        <v>0.30999999999999961</v>
      </c>
      <c r="IB90" s="23">
        <f t="shared" si="567"/>
        <v>3.5000000000000142E-2</v>
      </c>
      <c r="IC90" s="23">
        <f t="shared" si="568"/>
        <v>0.23399999999999999</v>
      </c>
      <c r="ID90" s="23">
        <f t="shared" si="569"/>
        <v>0.31799999999999962</v>
      </c>
      <c r="IE90" s="23">
        <f t="shared" si="570"/>
        <v>4.1999999999999815E-2</v>
      </c>
      <c r="IF90" s="23" t="str">
        <f t="shared" si="571"/>
        <v/>
      </c>
      <c r="IG90" s="23" t="str">
        <f t="shared" si="572"/>
        <v/>
      </c>
      <c r="IH90" s="23" t="str">
        <f t="shared" si="573"/>
        <v/>
      </c>
      <c r="II90" s="23" t="str">
        <f t="shared" si="574"/>
        <v/>
      </c>
      <c r="IJ90" s="23" t="str">
        <f t="shared" si="575"/>
        <v/>
      </c>
      <c r="IK90" s="23" t="str">
        <f t="shared" si="576"/>
        <v/>
      </c>
      <c r="IL90" s="23" t="str">
        <f t="shared" si="577"/>
        <v/>
      </c>
      <c r="IM90" s="23" t="str">
        <f t="shared" si="578"/>
        <v/>
      </c>
      <c r="IN90" s="23" t="str">
        <f t="shared" si="579"/>
        <v/>
      </c>
      <c r="IO90" s="23" t="str">
        <f t="shared" si="580"/>
        <v/>
      </c>
      <c r="IP90" s="23" t="str">
        <f t="shared" si="581"/>
        <v/>
      </c>
      <c r="IQ90" s="23" t="str">
        <f t="shared" si="582"/>
        <v/>
      </c>
      <c r="IR90" s="23" t="str">
        <f t="shared" si="583"/>
        <v/>
      </c>
      <c r="IS90" s="23" t="str">
        <f t="shared" si="584"/>
        <v/>
      </c>
      <c r="IT90" s="23" t="str">
        <f t="shared" si="585"/>
        <v/>
      </c>
      <c r="IU90" s="23" t="str">
        <f t="shared" si="586"/>
        <v/>
      </c>
      <c r="IV90" s="23" t="str">
        <f t="shared" si="587"/>
        <v/>
      </c>
      <c r="IW90" s="23" t="str">
        <f t="shared" si="588"/>
        <v/>
      </c>
      <c r="IX90" s="23" t="str">
        <f t="shared" si="589"/>
        <v/>
      </c>
      <c r="IY90" s="23" t="str">
        <f t="shared" si="590"/>
        <v/>
      </c>
      <c r="IZ90" s="23" t="str">
        <f t="shared" si="591"/>
        <v/>
      </c>
      <c r="JA90" s="23" t="str">
        <f t="shared" si="592"/>
        <v/>
      </c>
      <c r="JB90" s="23" t="str">
        <f t="shared" si="593"/>
        <v/>
      </c>
      <c r="JC90" s="23" t="str">
        <f t="shared" si="594"/>
        <v/>
      </c>
      <c r="JD90" s="23" t="str">
        <f t="shared" si="595"/>
        <v/>
      </c>
      <c r="JE90" s="23" t="str">
        <f t="shared" si="596"/>
        <v/>
      </c>
      <c r="JF90" s="23" t="str">
        <f t="shared" si="597"/>
        <v/>
      </c>
      <c r="JG90" s="23" t="str">
        <f t="shared" si="598"/>
        <v/>
      </c>
      <c r="JH90" s="23" t="str">
        <f t="shared" si="599"/>
        <v/>
      </c>
      <c r="JI90" s="23" t="str">
        <f t="shared" si="600"/>
        <v/>
      </c>
      <c r="JJ90" s="23" t="str">
        <f t="shared" si="601"/>
        <v/>
      </c>
      <c r="JK90" s="23" t="str">
        <f t="shared" si="602"/>
        <v/>
      </c>
      <c r="JL90" s="23" t="str">
        <f t="shared" si="603"/>
        <v/>
      </c>
      <c r="JM90" s="23" t="str">
        <f t="shared" si="604"/>
        <v/>
      </c>
      <c r="JN90" s="23" t="str">
        <f t="shared" si="605"/>
        <v/>
      </c>
      <c r="JO90" s="23" t="str">
        <f t="shared" si="606"/>
        <v/>
      </c>
      <c r="JP90" s="23" t="str">
        <f t="shared" si="607"/>
        <v/>
      </c>
      <c r="JQ90" s="23" t="str">
        <f t="shared" si="608"/>
        <v/>
      </c>
      <c r="JR90" s="23" t="str">
        <f t="shared" si="609"/>
        <v/>
      </c>
      <c r="JS90" s="23" t="str">
        <f t="shared" si="610"/>
        <v/>
      </c>
      <c r="JT90" s="23" t="str">
        <f t="shared" si="611"/>
        <v/>
      </c>
      <c r="JU90" s="23" t="str">
        <f t="shared" si="612"/>
        <v/>
      </c>
      <c r="JV90" s="23" t="str">
        <f t="shared" si="613"/>
        <v/>
      </c>
      <c r="JW90" s="23" t="str">
        <f t="shared" si="614"/>
        <v/>
      </c>
      <c r="JX90" s="23" t="str">
        <f t="shared" si="615"/>
        <v/>
      </c>
      <c r="JY90" s="23" t="str">
        <f t="shared" si="616"/>
        <v/>
      </c>
      <c r="JZ90" s="23" t="str">
        <f t="shared" si="617"/>
        <v/>
      </c>
      <c r="KA90" s="23" t="str">
        <f t="shared" si="618"/>
        <v/>
      </c>
      <c r="KB90" s="23" t="str">
        <f t="shared" si="619"/>
        <v/>
      </c>
      <c r="KC90" s="23" t="str">
        <f t="shared" si="620"/>
        <v/>
      </c>
      <c r="KD90" s="23" t="str">
        <f t="shared" si="621"/>
        <v/>
      </c>
      <c r="KE90" s="23" t="str">
        <f t="shared" si="622"/>
        <v/>
      </c>
      <c r="KF90" s="23" t="str">
        <f t="shared" si="623"/>
        <v/>
      </c>
      <c r="KG90" s="23" t="str">
        <f t="shared" si="624"/>
        <v/>
      </c>
      <c r="KH90" s="23" t="str">
        <f t="shared" si="625"/>
        <v/>
      </c>
      <c r="KI90" s="23" t="str">
        <f t="shared" si="626"/>
        <v/>
      </c>
      <c r="KJ90" s="23" t="str">
        <f t="shared" si="627"/>
        <v/>
      </c>
      <c r="KK90" s="23" t="str">
        <f t="shared" si="628"/>
        <v/>
      </c>
      <c r="KL90" s="23" t="str">
        <f t="shared" si="629"/>
        <v/>
      </c>
      <c r="KM90" s="23" t="str">
        <f t="shared" si="630"/>
        <v/>
      </c>
      <c r="KN90" s="23" t="str">
        <f t="shared" si="631"/>
        <v/>
      </c>
      <c r="KO90" s="23" t="str">
        <f t="shared" si="632"/>
        <v/>
      </c>
      <c r="KP90" s="23" t="str">
        <f t="shared" si="633"/>
        <v/>
      </c>
      <c r="KQ90" s="23" t="str">
        <f t="shared" si="634"/>
        <v/>
      </c>
      <c r="KR90" s="23" t="str">
        <f t="shared" si="635"/>
        <v/>
      </c>
      <c r="KS90" s="23" t="str">
        <f t="shared" si="636"/>
        <v/>
      </c>
      <c r="KT90" s="23" t="str">
        <f t="shared" si="637"/>
        <v/>
      </c>
      <c r="KU90" s="23" t="str">
        <f t="shared" si="638"/>
        <v/>
      </c>
      <c r="KV90" s="23" t="str">
        <f t="shared" si="639"/>
        <v/>
      </c>
      <c r="KW90" s="23" t="str">
        <f t="shared" si="640"/>
        <v/>
      </c>
      <c r="KX90" s="23" t="str">
        <f t="shared" si="641"/>
        <v/>
      </c>
      <c r="KY90" s="23" t="str">
        <f t="shared" si="642"/>
        <v/>
      </c>
      <c r="KZ90" s="23" t="str">
        <f t="shared" si="643"/>
        <v/>
      </c>
      <c r="LA90" s="23" t="str">
        <f t="shared" si="644"/>
        <v/>
      </c>
      <c r="LB90" s="23" t="str">
        <f t="shared" si="645"/>
        <v/>
      </c>
      <c r="LC90" s="23" t="str">
        <f t="shared" si="646"/>
        <v/>
      </c>
      <c r="LD90" s="23" t="str">
        <f t="shared" si="647"/>
        <v/>
      </c>
      <c r="LE90" s="23" t="str">
        <f t="shared" si="648"/>
        <v/>
      </c>
      <c r="LF90" s="23" t="str">
        <f t="shared" si="649"/>
        <v/>
      </c>
      <c r="LG90" s="23" t="str">
        <f t="shared" si="650"/>
        <v/>
      </c>
      <c r="LH90" s="23" t="str">
        <f t="shared" si="651"/>
        <v/>
      </c>
      <c r="LI90" s="23" t="str">
        <f t="shared" si="652"/>
        <v/>
      </c>
      <c r="LJ90" s="23" t="str">
        <f t="shared" si="653"/>
        <v/>
      </c>
      <c r="LK90" s="23" t="str">
        <f t="shared" si="654"/>
        <v/>
      </c>
      <c r="LL90" s="23" t="str">
        <f t="shared" si="655"/>
        <v/>
      </c>
      <c r="LM90" s="23" t="str">
        <f t="shared" si="656"/>
        <v/>
      </c>
    </row>
    <row r="91" spans="1:325">
      <c r="A91" s="1">
        <f t="shared" si="449"/>
        <v>89</v>
      </c>
      <c r="B91" s="2" t="s">
        <v>410</v>
      </c>
      <c r="C91" s="4">
        <v>13</v>
      </c>
      <c r="D91" s="4">
        <f t="shared" si="445"/>
        <v>1016</v>
      </c>
      <c r="E91" s="4" t="s">
        <v>327</v>
      </c>
      <c r="F91" s="4">
        <v>1</v>
      </c>
      <c r="G91" s="4" t="s">
        <v>13</v>
      </c>
      <c r="H91" s="4" t="s">
        <v>19</v>
      </c>
      <c r="I91" s="4"/>
      <c r="J91" s="5">
        <v>86.3</v>
      </c>
      <c r="K91" s="72"/>
      <c r="L91" s="103">
        <v>2.7169999999999996</v>
      </c>
      <c r="M91" s="7" t="s">
        <v>130</v>
      </c>
      <c r="N91" s="3" t="s">
        <v>227</v>
      </c>
      <c r="O91" s="6">
        <v>2.6589999999999998</v>
      </c>
      <c r="P91" s="6">
        <v>2.7669999999999999</v>
      </c>
      <c r="Q91" s="6">
        <v>3.3759999999999999</v>
      </c>
      <c r="R91" s="58"/>
      <c r="S91" s="6">
        <v>2.9529999999999998</v>
      </c>
      <c r="T91" s="6">
        <v>2.82</v>
      </c>
      <c r="U91" s="6">
        <v>2.8340000000000001</v>
      </c>
      <c r="V91" s="6">
        <v>2.7989999999999999</v>
      </c>
      <c r="W91" s="6">
        <v>2.7080000000000002</v>
      </c>
      <c r="X91" s="58"/>
      <c r="Y91" s="6">
        <v>2.8929999999999998</v>
      </c>
      <c r="Z91" s="6">
        <v>2.9329999999999998</v>
      </c>
      <c r="AA91" s="6">
        <v>2.9929999999999999</v>
      </c>
      <c r="AB91" s="6">
        <v>2.6280000000000001</v>
      </c>
      <c r="AC91" s="6">
        <v>2.6749999999999998</v>
      </c>
      <c r="AD91" s="6">
        <v>2.82</v>
      </c>
      <c r="AE91" s="23">
        <f t="shared" ref="AE91:AE98" si="657">AVERAGE(AC91:AD91)</f>
        <v>2.7474999999999996</v>
      </c>
      <c r="AF91" s="107">
        <v>2.9</v>
      </c>
      <c r="AG91" s="107">
        <v>2.8959999999999999</v>
      </c>
      <c r="AH91" s="107">
        <v>2.923</v>
      </c>
      <c r="AI91" s="107">
        <v>3.0219999999999998</v>
      </c>
      <c r="AJ91" s="107">
        <v>3.206</v>
      </c>
      <c r="AK91" s="107">
        <v>3.008</v>
      </c>
      <c r="AL91" s="107">
        <v>3.032</v>
      </c>
      <c r="AM91" s="107">
        <v>3.2709999999999999</v>
      </c>
      <c r="AN91" s="107">
        <v>3.1070000000000002</v>
      </c>
      <c r="AO91" s="107">
        <v>2.9780000000000002</v>
      </c>
      <c r="AP91" s="107">
        <v>3.153</v>
      </c>
      <c r="AQ91" s="107">
        <v>3.17</v>
      </c>
      <c r="AR91" s="107">
        <v>3.2069999999999999</v>
      </c>
      <c r="AS91" s="107">
        <v>3.1739999999999999</v>
      </c>
      <c r="AT91" s="107">
        <v>3.1619999999999999</v>
      </c>
      <c r="AU91" s="107">
        <v>3.141</v>
      </c>
      <c r="AV91" s="107">
        <v>2.871</v>
      </c>
      <c r="AW91" s="107">
        <v>3.008</v>
      </c>
      <c r="AX91" s="107">
        <v>3.427</v>
      </c>
      <c r="AY91" s="107">
        <v>3.1640000000000001</v>
      </c>
      <c r="AZ91" s="107">
        <v>3.2290000000000001</v>
      </c>
      <c r="BA91" s="107">
        <v>3.2789999999999999</v>
      </c>
      <c r="BB91" s="107">
        <v>3.3439999999999999</v>
      </c>
      <c r="BC91" s="107">
        <v>3.2890000000000001</v>
      </c>
      <c r="BD91" s="107">
        <v>3.254</v>
      </c>
      <c r="BE91" s="107">
        <v>2.7629999999999999</v>
      </c>
      <c r="BF91" s="107">
        <v>3.0870000000000002</v>
      </c>
      <c r="BG91" s="107">
        <v>3.0019999999999998</v>
      </c>
      <c r="BH91" s="107">
        <v>3.121</v>
      </c>
      <c r="BI91" s="107">
        <v>3.4209999999999998</v>
      </c>
      <c r="BJ91" s="107">
        <v>3.2189999999999999</v>
      </c>
      <c r="BK91" s="107">
        <v>1.865</v>
      </c>
      <c r="BL91" s="107">
        <v>2.7530000000000001</v>
      </c>
      <c r="BM91" s="107">
        <v>2.6629999999999998</v>
      </c>
      <c r="BN91" s="107">
        <v>3.1360000000000001</v>
      </c>
      <c r="BO91" s="107">
        <v>3.004</v>
      </c>
      <c r="BP91" s="107">
        <v>3.097</v>
      </c>
      <c r="BQ91" s="91">
        <v>2.4075639999999998</v>
      </c>
      <c r="BR91" s="91">
        <v>2.6788530000000002</v>
      </c>
      <c r="BS91" s="91">
        <v>3.3544269999999998</v>
      </c>
      <c r="BT91" s="91">
        <v>2.7808549999999999</v>
      </c>
      <c r="BU91" s="91">
        <v>2.7826390000000001</v>
      </c>
      <c r="BV91" s="91">
        <v>3.2279800000000001</v>
      </c>
      <c r="BW91" s="109">
        <v>2.927</v>
      </c>
      <c r="BX91" s="109">
        <v>2.9220000000000002</v>
      </c>
      <c r="BY91" s="109">
        <v>2.95</v>
      </c>
      <c r="BZ91" s="109">
        <v>3.0510000000000002</v>
      </c>
      <c r="CA91" s="109">
        <v>3.2370000000000001</v>
      </c>
      <c r="CB91" s="109">
        <v>3.04</v>
      </c>
      <c r="CC91" s="109">
        <v>3.0649999999999999</v>
      </c>
      <c r="CD91" s="109">
        <v>3.3079999999999998</v>
      </c>
      <c r="CE91" s="109">
        <v>3.1549999999999998</v>
      </c>
      <c r="CF91" s="109">
        <v>3.0169999999999999</v>
      </c>
      <c r="CG91" s="109">
        <v>3.198</v>
      </c>
      <c r="CH91" s="109">
        <v>3.214</v>
      </c>
      <c r="CI91" s="109">
        <v>3.2509999999999999</v>
      </c>
      <c r="CJ91" s="109">
        <v>3.206</v>
      </c>
      <c r="CK91" s="109">
        <v>3.1930000000000001</v>
      </c>
      <c r="CL91" s="109">
        <v>3.1840000000000002</v>
      </c>
      <c r="CM91" s="109">
        <v>2.9009999999999998</v>
      </c>
      <c r="CN91" s="109">
        <v>3.04</v>
      </c>
      <c r="CO91" s="109">
        <v>3.5070000000000001</v>
      </c>
      <c r="CP91" s="109">
        <v>3.2069999999999999</v>
      </c>
      <c r="CQ91" s="109">
        <v>3.2829999999999999</v>
      </c>
      <c r="CR91" s="109">
        <v>3.3370000000000002</v>
      </c>
      <c r="CS91" s="109">
        <v>3.4159999999999999</v>
      </c>
      <c r="CT91" s="109">
        <v>3.3620000000000001</v>
      </c>
      <c r="CU91" s="109">
        <v>3.3119999999999998</v>
      </c>
      <c r="CV91" s="109">
        <v>2.794</v>
      </c>
      <c r="CW91" s="109">
        <v>3.1219999999999999</v>
      </c>
      <c r="CX91" s="109">
        <v>3.0590000000000002</v>
      </c>
      <c r="CY91" s="109">
        <v>3.1989999999999998</v>
      </c>
      <c r="CZ91" s="109">
        <v>3.5</v>
      </c>
      <c r="DA91" s="109">
        <v>3.3069999999999999</v>
      </c>
      <c r="DB91" s="109">
        <v>1.958</v>
      </c>
      <c r="DC91" s="109">
        <v>2.8530000000000002</v>
      </c>
      <c r="DD91" s="109">
        <v>2.7730000000000001</v>
      </c>
      <c r="DE91" s="109">
        <v>3.1680000000000001</v>
      </c>
      <c r="DF91" s="109">
        <v>3.0329999999999999</v>
      </c>
      <c r="DG91" s="109">
        <v>3.13</v>
      </c>
      <c r="DH91" s="119">
        <v>2.443711</v>
      </c>
      <c r="DI91" s="119">
        <v>2.7164229999999998</v>
      </c>
      <c r="DJ91" s="119">
        <v>3.3887659999999999</v>
      </c>
      <c r="DK91" s="119">
        <v>2.8205580000000001</v>
      </c>
      <c r="DL91" s="119">
        <v>2.8215349999999999</v>
      </c>
      <c r="DM91" s="119">
        <v>3.261212</v>
      </c>
      <c r="DO91" s="23">
        <f t="shared" ref="DO91:DX98" si="658">IF((O91&lt;&gt;"")*AND($L91&lt;&gt;""),O91-$L91,"")</f>
        <v>-5.7999999999999829E-2</v>
      </c>
      <c r="DP91" s="23">
        <f t="shared" si="658"/>
        <v>5.0000000000000266E-2</v>
      </c>
      <c r="DQ91" s="23">
        <f t="shared" si="658"/>
        <v>0.65900000000000025</v>
      </c>
      <c r="DR91" s="23" t="str">
        <f t="shared" si="658"/>
        <v/>
      </c>
      <c r="DS91" s="23">
        <f t="shared" si="658"/>
        <v>0.23600000000000021</v>
      </c>
      <c r="DT91" s="23">
        <f t="shared" si="658"/>
        <v>0.1030000000000002</v>
      </c>
      <c r="DU91" s="23">
        <f t="shared" si="658"/>
        <v>0.11700000000000044</v>
      </c>
      <c r="DV91" s="23">
        <f t="shared" si="658"/>
        <v>8.2000000000000295E-2</v>
      </c>
      <c r="DW91" s="23">
        <f t="shared" si="658"/>
        <v>-8.9999999999994529E-3</v>
      </c>
      <c r="DX91" s="23" t="str">
        <f t="shared" si="658"/>
        <v/>
      </c>
      <c r="DY91" s="23">
        <f t="shared" si="461"/>
        <v>0.17600000000000016</v>
      </c>
      <c r="DZ91" s="23">
        <f t="shared" si="462"/>
        <v>0.21600000000000019</v>
      </c>
      <c r="EA91" s="23">
        <f t="shared" si="463"/>
        <v>0.27600000000000025</v>
      </c>
      <c r="EB91" s="23">
        <f t="shared" si="464"/>
        <v>-8.8999999999999524E-2</v>
      </c>
      <c r="EC91" s="23">
        <f t="shared" si="465"/>
        <v>-4.1999999999999815E-2</v>
      </c>
      <c r="ED91" s="23">
        <f t="shared" si="466"/>
        <v>0.1030000000000002</v>
      </c>
      <c r="EE91" s="23">
        <f t="shared" si="467"/>
        <v>3.0499999999999972E-2</v>
      </c>
      <c r="EF91" s="23">
        <f t="shared" si="468"/>
        <v>0.18300000000000027</v>
      </c>
      <c r="EG91" s="23">
        <f t="shared" si="469"/>
        <v>0.17900000000000027</v>
      </c>
      <c r="EH91" s="23">
        <f t="shared" si="470"/>
        <v>0.20600000000000041</v>
      </c>
      <c r="EI91" s="23">
        <f t="shared" si="471"/>
        <v>0.30500000000000016</v>
      </c>
      <c r="EJ91" s="23">
        <f t="shared" si="472"/>
        <v>0.48900000000000032</v>
      </c>
      <c r="EK91" s="23">
        <f t="shared" si="473"/>
        <v>0.29100000000000037</v>
      </c>
      <c r="EL91" s="23">
        <f t="shared" si="474"/>
        <v>0.31500000000000039</v>
      </c>
      <c r="EM91" s="23">
        <f t="shared" si="475"/>
        <v>0.55400000000000027</v>
      </c>
      <c r="EN91" s="23">
        <f t="shared" si="476"/>
        <v>0.39000000000000057</v>
      </c>
      <c r="EO91" s="23">
        <f t="shared" si="477"/>
        <v>0.26100000000000056</v>
      </c>
      <c r="EP91" s="23">
        <f t="shared" si="478"/>
        <v>0.43600000000000039</v>
      </c>
      <c r="EQ91" s="23">
        <f t="shared" si="479"/>
        <v>0.45300000000000029</v>
      </c>
      <c r="ER91" s="23">
        <f t="shared" si="480"/>
        <v>0.49000000000000021</v>
      </c>
      <c r="ES91" s="23">
        <f t="shared" si="481"/>
        <v>0.45700000000000029</v>
      </c>
      <c r="ET91" s="23">
        <f t="shared" si="482"/>
        <v>0.44500000000000028</v>
      </c>
      <c r="EU91" s="23">
        <f t="shared" si="483"/>
        <v>0.42400000000000038</v>
      </c>
      <c r="EV91" s="23">
        <f t="shared" si="484"/>
        <v>0.15400000000000036</v>
      </c>
      <c r="EW91" s="23">
        <f t="shared" si="485"/>
        <v>0.29100000000000037</v>
      </c>
      <c r="EX91" s="23">
        <f t="shared" si="486"/>
        <v>0.71000000000000041</v>
      </c>
      <c r="EY91" s="23">
        <f t="shared" si="487"/>
        <v>0.44700000000000051</v>
      </c>
      <c r="EZ91" s="23">
        <f t="shared" si="488"/>
        <v>0.51200000000000045</v>
      </c>
      <c r="FA91" s="23">
        <f t="shared" si="489"/>
        <v>0.56200000000000028</v>
      </c>
      <c r="FB91" s="23">
        <f t="shared" si="490"/>
        <v>0.62700000000000022</v>
      </c>
      <c r="FC91" s="23">
        <f t="shared" si="491"/>
        <v>0.57200000000000051</v>
      </c>
      <c r="FD91" s="23">
        <f t="shared" si="492"/>
        <v>0.53700000000000037</v>
      </c>
      <c r="FE91" s="23">
        <f t="shared" si="493"/>
        <v>4.6000000000000263E-2</v>
      </c>
      <c r="FF91" s="23">
        <f t="shared" si="494"/>
        <v>0.37000000000000055</v>
      </c>
      <c r="FG91" s="23">
        <f t="shared" si="495"/>
        <v>0.28500000000000014</v>
      </c>
      <c r="FH91" s="23">
        <f t="shared" si="496"/>
        <v>0.40400000000000036</v>
      </c>
      <c r="FI91" s="23">
        <f t="shared" si="497"/>
        <v>0.70400000000000018</v>
      </c>
      <c r="FJ91" s="23">
        <f t="shared" si="498"/>
        <v>0.50200000000000022</v>
      </c>
      <c r="FK91" s="23">
        <f t="shared" si="499"/>
        <v>-0.85199999999999965</v>
      </c>
      <c r="FL91" s="23">
        <f t="shared" si="500"/>
        <v>3.6000000000000476E-2</v>
      </c>
      <c r="FM91" s="23">
        <f t="shared" si="501"/>
        <v>-5.3999999999999826E-2</v>
      </c>
      <c r="FN91" s="23">
        <f t="shared" si="502"/>
        <v>0.41900000000000048</v>
      </c>
      <c r="FO91" s="23">
        <f t="shared" si="503"/>
        <v>0.28700000000000037</v>
      </c>
      <c r="FP91" s="23">
        <f t="shared" si="504"/>
        <v>0.38000000000000034</v>
      </c>
      <c r="FQ91" s="23">
        <f t="shared" si="505"/>
        <v>-0.30943599999999982</v>
      </c>
      <c r="FR91" s="23">
        <f t="shared" si="506"/>
        <v>-3.8146999999999487E-2</v>
      </c>
      <c r="FS91" s="23">
        <f t="shared" si="507"/>
        <v>0.63742700000000019</v>
      </c>
      <c r="FT91" s="23">
        <f t="shared" si="508"/>
        <v>6.3855000000000217E-2</v>
      </c>
      <c r="FU91" s="23">
        <f t="shared" si="509"/>
        <v>6.5639000000000447E-2</v>
      </c>
      <c r="FV91" s="23">
        <f t="shared" si="510"/>
        <v>0.51098000000000043</v>
      </c>
      <c r="FW91" s="23">
        <f t="shared" si="511"/>
        <v>0.21000000000000041</v>
      </c>
      <c r="FX91" s="23">
        <f t="shared" si="512"/>
        <v>0.20500000000000052</v>
      </c>
      <c r="FY91" s="23">
        <f t="shared" si="513"/>
        <v>0.23300000000000054</v>
      </c>
      <c r="FZ91" s="23">
        <f t="shared" si="514"/>
        <v>0.33400000000000052</v>
      </c>
      <c r="GA91" s="23">
        <f t="shared" si="515"/>
        <v>0.52000000000000046</v>
      </c>
      <c r="GB91" s="23">
        <f t="shared" si="516"/>
        <v>0.3230000000000004</v>
      </c>
      <c r="GC91" s="23">
        <f t="shared" si="517"/>
        <v>0.34800000000000031</v>
      </c>
      <c r="GD91" s="23">
        <f t="shared" si="518"/>
        <v>0.59100000000000019</v>
      </c>
      <c r="GE91" s="23">
        <f t="shared" si="519"/>
        <v>0.43800000000000017</v>
      </c>
      <c r="GF91" s="23">
        <f t="shared" si="520"/>
        <v>0.30000000000000027</v>
      </c>
      <c r="GG91" s="23">
        <f t="shared" si="521"/>
        <v>0.48100000000000032</v>
      </c>
      <c r="GH91" s="23">
        <f t="shared" si="522"/>
        <v>0.49700000000000033</v>
      </c>
      <c r="GI91" s="23">
        <f t="shared" si="523"/>
        <v>0.53400000000000025</v>
      </c>
      <c r="GJ91" s="23">
        <f t="shared" si="524"/>
        <v>0.48900000000000032</v>
      </c>
      <c r="GK91" s="23">
        <f t="shared" si="525"/>
        <v>0.47600000000000042</v>
      </c>
      <c r="GL91" s="23">
        <f t="shared" si="526"/>
        <v>0.46700000000000053</v>
      </c>
      <c r="GM91" s="23">
        <f t="shared" si="527"/>
        <v>0.18400000000000016</v>
      </c>
      <c r="GN91" s="23">
        <f t="shared" si="528"/>
        <v>0.3230000000000004</v>
      </c>
      <c r="GO91" s="23">
        <f t="shared" si="529"/>
        <v>0.79000000000000048</v>
      </c>
      <c r="GP91" s="23">
        <f t="shared" si="530"/>
        <v>0.49000000000000021</v>
      </c>
      <c r="GQ91" s="23">
        <f t="shared" si="531"/>
        <v>0.56600000000000028</v>
      </c>
      <c r="GR91" s="23">
        <f t="shared" si="532"/>
        <v>0.62000000000000055</v>
      </c>
      <c r="GS91" s="23">
        <f t="shared" si="533"/>
        <v>0.69900000000000029</v>
      </c>
      <c r="GT91" s="23">
        <f t="shared" si="534"/>
        <v>0.64500000000000046</v>
      </c>
      <c r="GU91" s="23">
        <f t="shared" si="535"/>
        <v>0.5950000000000002</v>
      </c>
      <c r="GV91" s="23">
        <f t="shared" si="536"/>
        <v>7.7000000000000401E-2</v>
      </c>
      <c r="GW91" s="23">
        <f t="shared" si="537"/>
        <v>0.40500000000000025</v>
      </c>
      <c r="GX91" s="23">
        <f t="shared" si="538"/>
        <v>0.34200000000000053</v>
      </c>
      <c r="GY91" s="23">
        <f t="shared" si="539"/>
        <v>0.48200000000000021</v>
      </c>
      <c r="GZ91" s="23">
        <f t="shared" si="540"/>
        <v>0.78300000000000036</v>
      </c>
      <c r="HA91" s="23">
        <f t="shared" si="541"/>
        <v>0.5900000000000003</v>
      </c>
      <c r="HB91" s="23">
        <f t="shared" si="542"/>
        <v>-0.75899999999999967</v>
      </c>
      <c r="HC91" s="23">
        <f t="shared" si="543"/>
        <v>0.13600000000000056</v>
      </c>
      <c r="HD91" s="23">
        <f t="shared" si="544"/>
        <v>5.6000000000000494E-2</v>
      </c>
      <c r="HE91" s="23">
        <f t="shared" si="545"/>
        <v>0.45100000000000051</v>
      </c>
      <c r="HF91" s="23">
        <f t="shared" si="546"/>
        <v>0.31600000000000028</v>
      </c>
      <c r="HG91" s="23">
        <f t="shared" si="547"/>
        <v>0.41300000000000026</v>
      </c>
      <c r="HH91" s="23">
        <f t="shared" si="548"/>
        <v>-0.27328899999999967</v>
      </c>
      <c r="HI91" s="23">
        <f t="shared" si="549"/>
        <v>-5.7699999999982765E-4</v>
      </c>
      <c r="HJ91" s="23">
        <f t="shared" si="550"/>
        <v>0.67176600000000031</v>
      </c>
      <c r="HK91" s="23">
        <f t="shared" si="551"/>
        <v>0.10355800000000048</v>
      </c>
      <c r="HL91" s="23">
        <f t="shared" si="552"/>
        <v>0.10453500000000027</v>
      </c>
      <c r="HM91" s="23">
        <f t="shared" si="553"/>
        <v>0.54421200000000036</v>
      </c>
      <c r="HO91" s="23">
        <f t="shared" ref="HO91:HX98" si="659">IF(DO91&lt;&gt;"",ABS(DO91),"")</f>
        <v>5.7999999999999829E-2</v>
      </c>
      <c r="HP91" s="23">
        <f t="shared" si="659"/>
        <v>5.0000000000000266E-2</v>
      </c>
      <c r="HQ91" s="23">
        <f t="shared" si="659"/>
        <v>0.65900000000000025</v>
      </c>
      <c r="HR91" s="23" t="str">
        <f t="shared" si="659"/>
        <v/>
      </c>
      <c r="HS91" s="23">
        <f t="shared" si="659"/>
        <v>0.23600000000000021</v>
      </c>
      <c r="HT91" s="23">
        <f t="shared" si="659"/>
        <v>0.1030000000000002</v>
      </c>
      <c r="HU91" s="23">
        <f t="shared" si="659"/>
        <v>0.11700000000000044</v>
      </c>
      <c r="HV91" s="23">
        <f t="shared" si="659"/>
        <v>8.2000000000000295E-2</v>
      </c>
      <c r="HW91" s="23">
        <f t="shared" si="659"/>
        <v>8.9999999999994529E-3</v>
      </c>
      <c r="HX91" s="23" t="str">
        <f t="shared" si="659"/>
        <v/>
      </c>
      <c r="HY91" s="23">
        <f t="shared" si="564"/>
        <v>0.17600000000000016</v>
      </c>
      <c r="HZ91" s="23">
        <f t="shared" si="565"/>
        <v>0.21600000000000019</v>
      </c>
      <c r="IA91" s="23">
        <f t="shared" si="566"/>
        <v>0.27600000000000025</v>
      </c>
      <c r="IB91" s="23">
        <f t="shared" si="567"/>
        <v>8.8999999999999524E-2</v>
      </c>
      <c r="IC91" s="23">
        <f t="shared" si="568"/>
        <v>4.1999999999999815E-2</v>
      </c>
      <c r="ID91" s="23">
        <f t="shared" si="569"/>
        <v>0.1030000000000002</v>
      </c>
      <c r="IE91" s="23">
        <f t="shared" si="570"/>
        <v>3.0499999999999972E-2</v>
      </c>
      <c r="IF91" s="23">
        <f t="shared" si="571"/>
        <v>0.18300000000000027</v>
      </c>
      <c r="IG91" s="23">
        <f t="shared" si="572"/>
        <v>0.17900000000000027</v>
      </c>
      <c r="IH91" s="23">
        <f t="shared" si="573"/>
        <v>0.20600000000000041</v>
      </c>
      <c r="II91" s="23">
        <f t="shared" si="574"/>
        <v>0.30500000000000016</v>
      </c>
      <c r="IJ91" s="23">
        <f t="shared" si="575"/>
        <v>0.48900000000000032</v>
      </c>
      <c r="IK91" s="23">
        <f t="shared" si="576"/>
        <v>0.29100000000000037</v>
      </c>
      <c r="IL91" s="23">
        <f t="shared" si="577"/>
        <v>0.31500000000000039</v>
      </c>
      <c r="IM91" s="23">
        <f t="shared" si="578"/>
        <v>0.55400000000000027</v>
      </c>
      <c r="IN91" s="23">
        <f t="shared" si="579"/>
        <v>0.39000000000000057</v>
      </c>
      <c r="IO91" s="23">
        <f t="shared" si="580"/>
        <v>0.26100000000000056</v>
      </c>
      <c r="IP91" s="23">
        <f t="shared" si="581"/>
        <v>0.43600000000000039</v>
      </c>
      <c r="IQ91" s="23">
        <f t="shared" si="582"/>
        <v>0.45300000000000029</v>
      </c>
      <c r="IR91" s="23">
        <f t="shared" si="583"/>
        <v>0.49000000000000021</v>
      </c>
      <c r="IS91" s="23">
        <f t="shared" si="584"/>
        <v>0.45700000000000029</v>
      </c>
      <c r="IT91" s="23">
        <f t="shared" si="585"/>
        <v>0.44500000000000028</v>
      </c>
      <c r="IU91" s="23">
        <f t="shared" si="586"/>
        <v>0.42400000000000038</v>
      </c>
      <c r="IV91" s="23">
        <f t="shared" si="587"/>
        <v>0.15400000000000036</v>
      </c>
      <c r="IW91" s="23">
        <f t="shared" si="588"/>
        <v>0.29100000000000037</v>
      </c>
      <c r="IX91" s="23">
        <f t="shared" si="589"/>
        <v>0.71000000000000041</v>
      </c>
      <c r="IY91" s="23">
        <f t="shared" si="590"/>
        <v>0.44700000000000051</v>
      </c>
      <c r="IZ91" s="23">
        <f t="shared" si="591"/>
        <v>0.51200000000000045</v>
      </c>
      <c r="JA91" s="23">
        <f t="shared" si="592"/>
        <v>0.56200000000000028</v>
      </c>
      <c r="JB91" s="23">
        <f t="shared" si="593"/>
        <v>0.62700000000000022</v>
      </c>
      <c r="JC91" s="23">
        <f t="shared" si="594"/>
        <v>0.57200000000000051</v>
      </c>
      <c r="JD91" s="23">
        <f t="shared" si="595"/>
        <v>0.53700000000000037</v>
      </c>
      <c r="JE91" s="23">
        <f t="shared" si="596"/>
        <v>4.6000000000000263E-2</v>
      </c>
      <c r="JF91" s="23">
        <f t="shared" si="597"/>
        <v>0.37000000000000055</v>
      </c>
      <c r="JG91" s="23">
        <f t="shared" si="598"/>
        <v>0.28500000000000014</v>
      </c>
      <c r="JH91" s="23">
        <f t="shared" si="599"/>
        <v>0.40400000000000036</v>
      </c>
      <c r="JI91" s="23">
        <f t="shared" si="600"/>
        <v>0.70400000000000018</v>
      </c>
      <c r="JJ91" s="23">
        <f t="shared" si="601"/>
        <v>0.50200000000000022</v>
      </c>
      <c r="JK91" s="23">
        <f t="shared" si="602"/>
        <v>0.85199999999999965</v>
      </c>
      <c r="JL91" s="23">
        <f t="shared" si="603"/>
        <v>3.6000000000000476E-2</v>
      </c>
      <c r="JM91" s="23">
        <f t="shared" si="604"/>
        <v>5.3999999999999826E-2</v>
      </c>
      <c r="JN91" s="23">
        <f t="shared" si="605"/>
        <v>0.41900000000000048</v>
      </c>
      <c r="JO91" s="23">
        <f t="shared" si="606"/>
        <v>0.28700000000000037</v>
      </c>
      <c r="JP91" s="23">
        <f t="shared" si="607"/>
        <v>0.38000000000000034</v>
      </c>
      <c r="JQ91" s="23">
        <f t="shared" si="608"/>
        <v>0.30943599999999982</v>
      </c>
      <c r="JR91" s="23">
        <f t="shared" si="609"/>
        <v>3.8146999999999487E-2</v>
      </c>
      <c r="JS91" s="23">
        <f t="shared" si="610"/>
        <v>0.63742700000000019</v>
      </c>
      <c r="JT91" s="23">
        <f t="shared" si="611"/>
        <v>6.3855000000000217E-2</v>
      </c>
      <c r="JU91" s="23">
        <f t="shared" si="612"/>
        <v>6.5639000000000447E-2</v>
      </c>
      <c r="JV91" s="23">
        <f t="shared" si="613"/>
        <v>0.51098000000000043</v>
      </c>
      <c r="JW91" s="23">
        <f t="shared" si="614"/>
        <v>0.21000000000000041</v>
      </c>
      <c r="JX91" s="23">
        <f t="shared" si="615"/>
        <v>0.20500000000000052</v>
      </c>
      <c r="JY91" s="23">
        <f t="shared" si="616"/>
        <v>0.23300000000000054</v>
      </c>
      <c r="JZ91" s="23">
        <f t="shared" si="617"/>
        <v>0.33400000000000052</v>
      </c>
      <c r="KA91" s="23">
        <f t="shared" si="618"/>
        <v>0.52000000000000046</v>
      </c>
      <c r="KB91" s="23">
        <f t="shared" si="619"/>
        <v>0.3230000000000004</v>
      </c>
      <c r="KC91" s="23">
        <f t="shared" si="620"/>
        <v>0.34800000000000031</v>
      </c>
      <c r="KD91" s="23">
        <f t="shared" si="621"/>
        <v>0.59100000000000019</v>
      </c>
      <c r="KE91" s="23">
        <f t="shared" si="622"/>
        <v>0.43800000000000017</v>
      </c>
      <c r="KF91" s="23">
        <f t="shared" si="623"/>
        <v>0.30000000000000027</v>
      </c>
      <c r="KG91" s="23">
        <f t="shared" si="624"/>
        <v>0.48100000000000032</v>
      </c>
      <c r="KH91" s="23">
        <f t="shared" si="625"/>
        <v>0.49700000000000033</v>
      </c>
      <c r="KI91" s="23">
        <f t="shared" si="626"/>
        <v>0.53400000000000025</v>
      </c>
      <c r="KJ91" s="23">
        <f t="shared" si="627"/>
        <v>0.48900000000000032</v>
      </c>
      <c r="KK91" s="23">
        <f t="shared" si="628"/>
        <v>0.47600000000000042</v>
      </c>
      <c r="KL91" s="23">
        <f t="shared" si="629"/>
        <v>0.46700000000000053</v>
      </c>
      <c r="KM91" s="23">
        <f t="shared" si="630"/>
        <v>0.18400000000000016</v>
      </c>
      <c r="KN91" s="23">
        <f t="shared" si="631"/>
        <v>0.3230000000000004</v>
      </c>
      <c r="KO91" s="23">
        <f t="shared" si="632"/>
        <v>0.79000000000000048</v>
      </c>
      <c r="KP91" s="23">
        <f t="shared" si="633"/>
        <v>0.49000000000000021</v>
      </c>
      <c r="KQ91" s="23">
        <f t="shared" si="634"/>
        <v>0.56600000000000028</v>
      </c>
      <c r="KR91" s="23">
        <f t="shared" si="635"/>
        <v>0.62000000000000055</v>
      </c>
      <c r="KS91" s="23">
        <f t="shared" si="636"/>
        <v>0.69900000000000029</v>
      </c>
      <c r="KT91" s="23">
        <f t="shared" si="637"/>
        <v>0.64500000000000046</v>
      </c>
      <c r="KU91" s="23">
        <f t="shared" si="638"/>
        <v>0.5950000000000002</v>
      </c>
      <c r="KV91" s="23">
        <f t="shared" si="639"/>
        <v>7.7000000000000401E-2</v>
      </c>
      <c r="KW91" s="23">
        <f t="shared" si="640"/>
        <v>0.40500000000000025</v>
      </c>
      <c r="KX91" s="23">
        <f t="shared" si="641"/>
        <v>0.34200000000000053</v>
      </c>
      <c r="KY91" s="23">
        <f t="shared" si="642"/>
        <v>0.48200000000000021</v>
      </c>
      <c r="KZ91" s="23">
        <f t="shared" si="643"/>
        <v>0.78300000000000036</v>
      </c>
      <c r="LA91" s="23">
        <f t="shared" si="644"/>
        <v>0.5900000000000003</v>
      </c>
      <c r="LB91" s="23">
        <f t="shared" si="645"/>
        <v>0.75899999999999967</v>
      </c>
      <c r="LC91" s="23">
        <f t="shared" si="646"/>
        <v>0.13600000000000056</v>
      </c>
      <c r="LD91" s="23">
        <f t="shared" si="647"/>
        <v>5.6000000000000494E-2</v>
      </c>
      <c r="LE91" s="23">
        <f t="shared" si="648"/>
        <v>0.45100000000000051</v>
      </c>
      <c r="LF91" s="23">
        <f t="shared" si="649"/>
        <v>0.31600000000000028</v>
      </c>
      <c r="LG91" s="23">
        <f t="shared" si="650"/>
        <v>0.41300000000000026</v>
      </c>
      <c r="LH91" s="23">
        <f t="shared" si="651"/>
        <v>0.27328899999999967</v>
      </c>
      <c r="LI91" s="23">
        <f t="shared" si="652"/>
        <v>5.7699999999982765E-4</v>
      </c>
      <c r="LJ91" s="23">
        <f t="shared" si="653"/>
        <v>0.67176600000000031</v>
      </c>
      <c r="LK91" s="23">
        <f t="shared" si="654"/>
        <v>0.10355800000000048</v>
      </c>
      <c r="LL91" s="23">
        <f t="shared" si="655"/>
        <v>0.10453500000000027</v>
      </c>
      <c r="LM91" s="23">
        <f t="shared" si="656"/>
        <v>0.54421200000000036</v>
      </c>
    </row>
    <row r="92" spans="1:325">
      <c r="A92" s="1">
        <f t="shared" si="449"/>
        <v>90</v>
      </c>
      <c r="B92" s="2"/>
      <c r="C92" s="4">
        <v>13</v>
      </c>
      <c r="D92" s="4">
        <f t="shared" si="445"/>
        <v>1016</v>
      </c>
      <c r="E92" s="4" t="s">
        <v>408</v>
      </c>
      <c r="F92" s="4">
        <v>1</v>
      </c>
      <c r="G92" s="4" t="s">
        <v>13</v>
      </c>
      <c r="H92" s="4" t="s">
        <v>14</v>
      </c>
      <c r="I92" s="4"/>
      <c r="J92" s="5">
        <v>85.9</v>
      </c>
      <c r="K92" s="72"/>
      <c r="L92" s="103">
        <v>3.9990000000000006</v>
      </c>
      <c r="M92" s="7" t="s">
        <v>130</v>
      </c>
      <c r="N92" s="3" t="s">
        <v>227</v>
      </c>
      <c r="O92" s="6">
        <v>3.9670000000000001</v>
      </c>
      <c r="P92" s="6">
        <v>3.8180000000000001</v>
      </c>
      <c r="Q92" s="6">
        <v>4.508</v>
      </c>
      <c r="R92" s="58"/>
      <c r="S92" s="6">
        <v>4.3330000000000002</v>
      </c>
      <c r="T92" s="6">
        <v>4.1180000000000003</v>
      </c>
      <c r="U92" s="6">
        <v>4.1100000000000003</v>
      </c>
      <c r="V92" s="6">
        <v>4.1180000000000003</v>
      </c>
      <c r="W92" s="6">
        <v>3.9580000000000002</v>
      </c>
      <c r="X92" s="58"/>
      <c r="Y92" s="6">
        <v>4.2380000000000004</v>
      </c>
      <c r="Z92" s="6">
        <v>4.3140000000000001</v>
      </c>
      <c r="AA92" s="6">
        <v>4.1639999999999997</v>
      </c>
      <c r="AB92" s="6">
        <v>3.9649999999999999</v>
      </c>
      <c r="AC92" s="6">
        <v>3.74</v>
      </c>
      <c r="AD92" s="6">
        <v>4.524</v>
      </c>
      <c r="AE92" s="23">
        <f t="shared" si="657"/>
        <v>4.1319999999999997</v>
      </c>
      <c r="AF92" s="107">
        <v>3.5310000000000001</v>
      </c>
      <c r="AG92" s="107">
        <v>3.5750000000000002</v>
      </c>
      <c r="AH92" s="107">
        <v>3.7349999999999999</v>
      </c>
      <c r="AI92" s="107">
        <v>3.8969999999999998</v>
      </c>
      <c r="AJ92" s="107">
        <v>4.17</v>
      </c>
      <c r="AK92" s="107">
        <v>3.7629999999999999</v>
      </c>
      <c r="AL92" s="107">
        <v>3.7839999999999998</v>
      </c>
      <c r="AM92" s="107">
        <v>4.4740000000000002</v>
      </c>
      <c r="AN92" s="107">
        <v>4.234</v>
      </c>
      <c r="AO92" s="107">
        <v>4.0449999999999999</v>
      </c>
      <c r="AP92" s="107">
        <v>4.4400000000000004</v>
      </c>
      <c r="AQ92" s="107">
        <v>4.3659999999999997</v>
      </c>
      <c r="AR92" s="107">
        <v>4.4530000000000003</v>
      </c>
      <c r="AS92" s="107">
        <v>4.1459999999999999</v>
      </c>
      <c r="AT92" s="107">
        <v>4.1369999999999996</v>
      </c>
      <c r="AU92" s="107">
        <v>4.2329999999999997</v>
      </c>
      <c r="AV92" s="107">
        <v>3.5569999999999999</v>
      </c>
      <c r="AW92" s="107">
        <v>3.952</v>
      </c>
      <c r="AX92" s="107">
        <v>4.8410000000000002</v>
      </c>
      <c r="AY92" s="107">
        <v>4.2119999999999997</v>
      </c>
      <c r="AZ92" s="107">
        <v>4.3789999999999996</v>
      </c>
      <c r="BA92" s="107">
        <v>4.4089999999999998</v>
      </c>
      <c r="BB92" s="107">
        <v>4.492</v>
      </c>
      <c r="BC92" s="107">
        <v>4.4119999999999999</v>
      </c>
      <c r="BD92" s="107">
        <v>4.37</v>
      </c>
      <c r="BE92" s="107">
        <v>3.766</v>
      </c>
      <c r="BF92" s="107">
        <v>4.2149999999999999</v>
      </c>
      <c r="BG92" s="107">
        <v>4.258</v>
      </c>
      <c r="BH92" s="107">
        <v>4.399</v>
      </c>
      <c r="BI92" s="107">
        <v>4.7850000000000001</v>
      </c>
      <c r="BJ92" s="107">
        <v>4.5910000000000002</v>
      </c>
      <c r="BK92" s="107">
        <v>2.6019999999999999</v>
      </c>
      <c r="BL92" s="107">
        <v>4.077</v>
      </c>
      <c r="BM92" s="107">
        <v>4.0339999999999998</v>
      </c>
      <c r="BN92" s="107">
        <v>4.2039999999999997</v>
      </c>
      <c r="BO92" s="107">
        <v>3.948</v>
      </c>
      <c r="BP92" s="107">
        <v>4.2720000000000002</v>
      </c>
      <c r="BQ92" s="91">
        <v>3.4261689999999998</v>
      </c>
      <c r="BR92" s="91">
        <v>3.8387009999999999</v>
      </c>
      <c r="BS92" s="91">
        <v>4.7389510000000001</v>
      </c>
      <c r="BT92" s="91">
        <v>4.0245990000000003</v>
      </c>
      <c r="BU92" s="91">
        <v>4.0143079999999998</v>
      </c>
      <c r="BV92" s="91">
        <v>4.5098900000000004</v>
      </c>
      <c r="BW92" s="109">
        <v>3.5350000000000001</v>
      </c>
      <c r="BX92" s="109">
        <v>3.58</v>
      </c>
      <c r="BY92" s="109">
        <v>3.742</v>
      </c>
      <c r="BZ92" s="109">
        <v>3.9049999999999998</v>
      </c>
      <c r="CA92" s="109">
        <v>4.1829999999999998</v>
      </c>
      <c r="CB92" s="109">
        <v>3.7730000000000001</v>
      </c>
      <c r="CC92" s="109">
        <v>3.7949999999999999</v>
      </c>
      <c r="CD92" s="109">
        <v>4.49</v>
      </c>
      <c r="CE92" s="109">
        <v>4.2519999999999998</v>
      </c>
      <c r="CF92" s="109">
        <v>4.0650000000000004</v>
      </c>
      <c r="CG92" s="109">
        <v>4.468</v>
      </c>
      <c r="CH92" s="109">
        <v>4.3940000000000001</v>
      </c>
      <c r="CI92" s="109">
        <v>4.47</v>
      </c>
      <c r="CJ92" s="109">
        <v>4.1580000000000004</v>
      </c>
      <c r="CK92" s="109">
        <v>4.149</v>
      </c>
      <c r="CL92" s="109">
        <v>4.2469999999999999</v>
      </c>
      <c r="CM92" s="109">
        <v>3.5630000000000002</v>
      </c>
      <c r="CN92" s="109">
        <v>3.9609999999999999</v>
      </c>
      <c r="CO92" s="109">
        <v>4.8710000000000004</v>
      </c>
      <c r="CP92" s="109">
        <v>4.2249999999999996</v>
      </c>
      <c r="CQ92" s="109">
        <v>4.3970000000000002</v>
      </c>
      <c r="CR92" s="109">
        <v>4.4279999999999999</v>
      </c>
      <c r="CS92" s="109">
        <v>4.5140000000000002</v>
      </c>
      <c r="CT92" s="109">
        <v>4.4340000000000002</v>
      </c>
      <c r="CU92" s="109">
        <v>4.4029999999999996</v>
      </c>
      <c r="CV92" s="109">
        <v>3.774</v>
      </c>
      <c r="CW92" s="109">
        <v>4.2300000000000004</v>
      </c>
      <c r="CX92" s="109">
        <v>4.2770000000000001</v>
      </c>
      <c r="CY92" s="109">
        <v>4.4240000000000004</v>
      </c>
      <c r="CZ92" s="109">
        <v>4.8179999999999996</v>
      </c>
      <c r="DA92" s="109">
        <v>4.6210000000000004</v>
      </c>
      <c r="DB92" s="109">
        <v>2.593</v>
      </c>
      <c r="DC92" s="109">
        <v>4.0970000000000004</v>
      </c>
      <c r="DD92" s="109">
        <v>4.0529999999999999</v>
      </c>
      <c r="DE92" s="109">
        <v>4.2140000000000004</v>
      </c>
      <c r="DF92" s="109">
        <v>3.9550000000000001</v>
      </c>
      <c r="DG92" s="109">
        <v>4.282</v>
      </c>
      <c r="DH92" s="119">
        <v>3.4370440000000002</v>
      </c>
      <c r="DI92" s="119">
        <v>3.8504809999999998</v>
      </c>
      <c r="DJ92" s="119">
        <v>4.7500359999999997</v>
      </c>
      <c r="DK92" s="119">
        <v>4.0381070000000001</v>
      </c>
      <c r="DL92" s="119">
        <v>4.0269870000000001</v>
      </c>
      <c r="DM92" s="119">
        <v>4.5199809999999996</v>
      </c>
      <c r="DO92" s="23">
        <f t="shared" si="658"/>
        <v>-3.2000000000000473E-2</v>
      </c>
      <c r="DP92" s="23">
        <f t="shared" si="658"/>
        <v>-0.18100000000000049</v>
      </c>
      <c r="DQ92" s="23">
        <f t="shared" si="658"/>
        <v>0.50899999999999945</v>
      </c>
      <c r="DR92" s="23" t="str">
        <f t="shared" si="658"/>
        <v/>
      </c>
      <c r="DS92" s="23">
        <f t="shared" si="658"/>
        <v>0.33399999999999963</v>
      </c>
      <c r="DT92" s="23">
        <f t="shared" si="658"/>
        <v>0.11899999999999977</v>
      </c>
      <c r="DU92" s="23">
        <f t="shared" si="658"/>
        <v>0.11099999999999977</v>
      </c>
      <c r="DV92" s="23">
        <f t="shared" si="658"/>
        <v>0.11899999999999977</v>
      </c>
      <c r="DW92" s="23">
        <f t="shared" si="658"/>
        <v>-4.1000000000000369E-2</v>
      </c>
      <c r="DX92" s="23" t="str">
        <f t="shared" si="658"/>
        <v/>
      </c>
      <c r="DY92" s="23">
        <f t="shared" si="461"/>
        <v>0.23899999999999988</v>
      </c>
      <c r="DZ92" s="23">
        <f t="shared" si="462"/>
        <v>0.3149999999999995</v>
      </c>
      <c r="EA92" s="23">
        <f t="shared" si="463"/>
        <v>0.16499999999999915</v>
      </c>
      <c r="EB92" s="23">
        <f t="shared" si="464"/>
        <v>-3.4000000000000696E-2</v>
      </c>
      <c r="EC92" s="23">
        <f t="shared" si="465"/>
        <v>-0.25900000000000034</v>
      </c>
      <c r="ED92" s="23">
        <f t="shared" si="466"/>
        <v>0.52499999999999947</v>
      </c>
      <c r="EE92" s="23">
        <f t="shared" si="467"/>
        <v>0.13299999999999912</v>
      </c>
      <c r="EF92" s="23">
        <f t="shared" si="468"/>
        <v>-0.46800000000000042</v>
      </c>
      <c r="EG92" s="23">
        <f t="shared" si="469"/>
        <v>-0.42400000000000038</v>
      </c>
      <c r="EH92" s="23">
        <f t="shared" si="470"/>
        <v>-0.26400000000000068</v>
      </c>
      <c r="EI92" s="23">
        <f t="shared" si="471"/>
        <v>-0.10200000000000076</v>
      </c>
      <c r="EJ92" s="23">
        <f t="shared" si="472"/>
        <v>0.17099999999999937</v>
      </c>
      <c r="EK92" s="23">
        <f t="shared" si="473"/>
        <v>-0.23600000000000065</v>
      </c>
      <c r="EL92" s="23">
        <f t="shared" si="474"/>
        <v>-0.21500000000000075</v>
      </c>
      <c r="EM92" s="23">
        <f t="shared" si="475"/>
        <v>0.47499999999999964</v>
      </c>
      <c r="EN92" s="23">
        <f t="shared" si="476"/>
        <v>0.23499999999999943</v>
      </c>
      <c r="EO92" s="23">
        <f t="shared" si="477"/>
        <v>4.5999999999999375E-2</v>
      </c>
      <c r="EP92" s="23">
        <f t="shared" si="478"/>
        <v>0.44099999999999984</v>
      </c>
      <c r="EQ92" s="23">
        <f t="shared" si="479"/>
        <v>0.3669999999999991</v>
      </c>
      <c r="ER92" s="23">
        <f t="shared" si="480"/>
        <v>0.45399999999999974</v>
      </c>
      <c r="ES92" s="23">
        <f t="shared" si="481"/>
        <v>0.14699999999999935</v>
      </c>
      <c r="ET92" s="23">
        <f t="shared" si="482"/>
        <v>0.13799999999999901</v>
      </c>
      <c r="EU92" s="23">
        <f t="shared" si="483"/>
        <v>0.2339999999999991</v>
      </c>
      <c r="EV92" s="23">
        <f t="shared" si="484"/>
        <v>-0.44200000000000061</v>
      </c>
      <c r="EW92" s="23">
        <f t="shared" si="485"/>
        <v>-4.7000000000000597E-2</v>
      </c>
      <c r="EX92" s="23">
        <f t="shared" si="486"/>
        <v>0.84199999999999964</v>
      </c>
      <c r="EY92" s="23">
        <f t="shared" si="487"/>
        <v>0.21299999999999919</v>
      </c>
      <c r="EZ92" s="23">
        <f t="shared" si="488"/>
        <v>0.37999999999999901</v>
      </c>
      <c r="FA92" s="23">
        <f t="shared" si="489"/>
        <v>0.40999999999999925</v>
      </c>
      <c r="FB92" s="23">
        <f t="shared" si="490"/>
        <v>0.49299999999999944</v>
      </c>
      <c r="FC92" s="23">
        <f t="shared" si="491"/>
        <v>0.41299999999999937</v>
      </c>
      <c r="FD92" s="23">
        <f t="shared" si="492"/>
        <v>0.37099999999999955</v>
      </c>
      <c r="FE92" s="23">
        <f t="shared" si="493"/>
        <v>-0.23300000000000054</v>
      </c>
      <c r="FF92" s="23">
        <f t="shared" si="494"/>
        <v>0.2159999999999993</v>
      </c>
      <c r="FG92" s="23">
        <f t="shared" si="495"/>
        <v>0.25899999999999945</v>
      </c>
      <c r="FH92" s="23">
        <f t="shared" si="496"/>
        <v>0.39999999999999947</v>
      </c>
      <c r="FI92" s="23">
        <f t="shared" si="497"/>
        <v>0.78599999999999959</v>
      </c>
      <c r="FJ92" s="23">
        <f t="shared" si="498"/>
        <v>0.59199999999999964</v>
      </c>
      <c r="FK92" s="23">
        <f t="shared" si="499"/>
        <v>-1.3970000000000007</v>
      </c>
      <c r="FL92" s="23">
        <f t="shared" si="500"/>
        <v>7.7999999999999403E-2</v>
      </c>
      <c r="FM92" s="23">
        <f t="shared" si="501"/>
        <v>3.4999999999999254E-2</v>
      </c>
      <c r="FN92" s="23">
        <f t="shared" si="502"/>
        <v>0.20499999999999918</v>
      </c>
      <c r="FO92" s="23">
        <f t="shared" si="503"/>
        <v>-5.10000000000006E-2</v>
      </c>
      <c r="FP92" s="23">
        <f t="shared" si="504"/>
        <v>0.27299999999999969</v>
      </c>
      <c r="FQ92" s="23">
        <f t="shared" si="505"/>
        <v>-0.57283100000000076</v>
      </c>
      <c r="FR92" s="23">
        <f t="shared" si="506"/>
        <v>-0.16029900000000064</v>
      </c>
      <c r="FS92" s="23">
        <f t="shared" si="507"/>
        <v>0.73995099999999958</v>
      </c>
      <c r="FT92" s="23">
        <f t="shared" si="508"/>
        <v>2.5598999999999705E-2</v>
      </c>
      <c r="FU92" s="23">
        <f t="shared" si="509"/>
        <v>1.5307999999999211E-2</v>
      </c>
      <c r="FV92" s="23">
        <f t="shared" si="510"/>
        <v>0.51088999999999984</v>
      </c>
      <c r="FW92" s="23">
        <f t="shared" si="511"/>
        <v>-0.46400000000000041</v>
      </c>
      <c r="FX92" s="23">
        <f t="shared" si="512"/>
        <v>-0.41900000000000048</v>
      </c>
      <c r="FY92" s="23">
        <f t="shared" si="513"/>
        <v>-0.25700000000000056</v>
      </c>
      <c r="FZ92" s="23">
        <f t="shared" si="514"/>
        <v>-9.400000000000075E-2</v>
      </c>
      <c r="GA92" s="23">
        <f t="shared" si="515"/>
        <v>0.18399999999999928</v>
      </c>
      <c r="GB92" s="23">
        <f t="shared" si="516"/>
        <v>-0.22600000000000042</v>
      </c>
      <c r="GC92" s="23">
        <f t="shared" si="517"/>
        <v>-0.20400000000000063</v>
      </c>
      <c r="GD92" s="23">
        <f t="shared" si="518"/>
        <v>0.49099999999999966</v>
      </c>
      <c r="GE92" s="23">
        <f t="shared" si="519"/>
        <v>0.25299999999999923</v>
      </c>
      <c r="GF92" s="23">
        <f t="shared" si="520"/>
        <v>6.5999999999999837E-2</v>
      </c>
      <c r="GG92" s="23">
        <f t="shared" si="521"/>
        <v>0.46899999999999942</v>
      </c>
      <c r="GH92" s="23">
        <f t="shared" si="522"/>
        <v>0.39499999999999957</v>
      </c>
      <c r="GI92" s="23">
        <f t="shared" si="523"/>
        <v>0.4709999999999992</v>
      </c>
      <c r="GJ92" s="23">
        <f t="shared" si="524"/>
        <v>0.15899999999999981</v>
      </c>
      <c r="GK92" s="23">
        <f t="shared" si="525"/>
        <v>0.14999999999999947</v>
      </c>
      <c r="GL92" s="23">
        <f t="shared" si="526"/>
        <v>0.24799999999999933</v>
      </c>
      <c r="GM92" s="23">
        <f t="shared" si="527"/>
        <v>-0.43600000000000039</v>
      </c>
      <c r="GN92" s="23">
        <f t="shared" si="528"/>
        <v>-3.80000000000007E-2</v>
      </c>
      <c r="GO92" s="23">
        <f t="shared" si="529"/>
        <v>0.87199999999999989</v>
      </c>
      <c r="GP92" s="23">
        <f t="shared" si="530"/>
        <v>0.22599999999999909</v>
      </c>
      <c r="GQ92" s="23">
        <f t="shared" si="531"/>
        <v>0.39799999999999969</v>
      </c>
      <c r="GR92" s="23">
        <f t="shared" si="532"/>
        <v>0.42899999999999938</v>
      </c>
      <c r="GS92" s="23">
        <f t="shared" si="533"/>
        <v>0.51499999999999968</v>
      </c>
      <c r="GT92" s="23">
        <f t="shared" si="534"/>
        <v>0.43499999999999961</v>
      </c>
      <c r="GU92" s="23">
        <f t="shared" si="535"/>
        <v>0.40399999999999903</v>
      </c>
      <c r="GV92" s="23">
        <f t="shared" si="536"/>
        <v>-0.22500000000000053</v>
      </c>
      <c r="GW92" s="23">
        <f t="shared" si="537"/>
        <v>0.23099999999999987</v>
      </c>
      <c r="GX92" s="23">
        <f t="shared" si="538"/>
        <v>0.27799999999999958</v>
      </c>
      <c r="GY92" s="23">
        <f t="shared" si="539"/>
        <v>0.42499999999999982</v>
      </c>
      <c r="GZ92" s="23">
        <f t="shared" si="540"/>
        <v>0.81899999999999906</v>
      </c>
      <c r="HA92" s="23">
        <f t="shared" si="541"/>
        <v>0.62199999999999989</v>
      </c>
      <c r="HB92" s="23">
        <f t="shared" si="542"/>
        <v>-1.4060000000000006</v>
      </c>
      <c r="HC92" s="23">
        <f t="shared" si="543"/>
        <v>9.7999999999999865E-2</v>
      </c>
      <c r="HD92" s="23">
        <f t="shared" si="544"/>
        <v>5.3999999999999382E-2</v>
      </c>
      <c r="HE92" s="23">
        <f t="shared" si="545"/>
        <v>0.21499999999999986</v>
      </c>
      <c r="HF92" s="23">
        <f t="shared" si="546"/>
        <v>-4.4000000000000483E-2</v>
      </c>
      <c r="HG92" s="23">
        <f t="shared" si="547"/>
        <v>0.28299999999999947</v>
      </c>
      <c r="HH92" s="23">
        <f t="shared" si="548"/>
        <v>-0.56195600000000034</v>
      </c>
      <c r="HI92" s="23">
        <f t="shared" si="549"/>
        <v>-0.14851900000000073</v>
      </c>
      <c r="HJ92" s="23">
        <f t="shared" si="550"/>
        <v>0.75103599999999915</v>
      </c>
      <c r="HK92" s="23">
        <f t="shared" si="551"/>
        <v>3.9106999999999559E-2</v>
      </c>
      <c r="HL92" s="23">
        <f t="shared" si="552"/>
        <v>2.798699999999954E-2</v>
      </c>
      <c r="HM92" s="23">
        <f t="shared" si="553"/>
        <v>0.52098099999999903</v>
      </c>
      <c r="HO92" s="23">
        <f t="shared" si="659"/>
        <v>3.2000000000000473E-2</v>
      </c>
      <c r="HP92" s="23">
        <f t="shared" si="659"/>
        <v>0.18100000000000049</v>
      </c>
      <c r="HQ92" s="23">
        <f t="shared" si="659"/>
        <v>0.50899999999999945</v>
      </c>
      <c r="HR92" s="23" t="str">
        <f t="shared" si="659"/>
        <v/>
      </c>
      <c r="HS92" s="23">
        <f t="shared" si="659"/>
        <v>0.33399999999999963</v>
      </c>
      <c r="HT92" s="23">
        <f t="shared" si="659"/>
        <v>0.11899999999999977</v>
      </c>
      <c r="HU92" s="23">
        <f t="shared" si="659"/>
        <v>0.11099999999999977</v>
      </c>
      <c r="HV92" s="23">
        <f t="shared" si="659"/>
        <v>0.11899999999999977</v>
      </c>
      <c r="HW92" s="23">
        <f t="shared" si="659"/>
        <v>4.1000000000000369E-2</v>
      </c>
      <c r="HX92" s="23" t="str">
        <f t="shared" si="659"/>
        <v/>
      </c>
      <c r="HY92" s="23">
        <f t="shared" si="564"/>
        <v>0.23899999999999988</v>
      </c>
      <c r="HZ92" s="23">
        <f t="shared" si="565"/>
        <v>0.3149999999999995</v>
      </c>
      <c r="IA92" s="23">
        <f t="shared" si="566"/>
        <v>0.16499999999999915</v>
      </c>
      <c r="IB92" s="23">
        <f t="shared" si="567"/>
        <v>3.4000000000000696E-2</v>
      </c>
      <c r="IC92" s="23">
        <f t="shared" si="568"/>
        <v>0.25900000000000034</v>
      </c>
      <c r="ID92" s="23">
        <f t="shared" si="569"/>
        <v>0.52499999999999947</v>
      </c>
      <c r="IE92" s="23">
        <f t="shared" si="570"/>
        <v>0.13299999999999912</v>
      </c>
      <c r="IF92" s="23">
        <f t="shared" si="571"/>
        <v>0.46800000000000042</v>
      </c>
      <c r="IG92" s="23">
        <f t="shared" si="572"/>
        <v>0.42400000000000038</v>
      </c>
      <c r="IH92" s="23">
        <f t="shared" si="573"/>
        <v>0.26400000000000068</v>
      </c>
      <c r="II92" s="23">
        <f t="shared" si="574"/>
        <v>0.10200000000000076</v>
      </c>
      <c r="IJ92" s="23">
        <f t="shared" si="575"/>
        <v>0.17099999999999937</v>
      </c>
      <c r="IK92" s="23">
        <f t="shared" si="576"/>
        <v>0.23600000000000065</v>
      </c>
      <c r="IL92" s="23">
        <f t="shared" si="577"/>
        <v>0.21500000000000075</v>
      </c>
      <c r="IM92" s="23">
        <f t="shared" si="578"/>
        <v>0.47499999999999964</v>
      </c>
      <c r="IN92" s="23">
        <f t="shared" si="579"/>
        <v>0.23499999999999943</v>
      </c>
      <c r="IO92" s="23">
        <f t="shared" si="580"/>
        <v>4.5999999999999375E-2</v>
      </c>
      <c r="IP92" s="23">
        <f t="shared" si="581"/>
        <v>0.44099999999999984</v>
      </c>
      <c r="IQ92" s="23">
        <f t="shared" si="582"/>
        <v>0.3669999999999991</v>
      </c>
      <c r="IR92" s="23">
        <f t="shared" si="583"/>
        <v>0.45399999999999974</v>
      </c>
      <c r="IS92" s="23">
        <f t="shared" si="584"/>
        <v>0.14699999999999935</v>
      </c>
      <c r="IT92" s="23">
        <f t="shared" si="585"/>
        <v>0.13799999999999901</v>
      </c>
      <c r="IU92" s="23">
        <f t="shared" si="586"/>
        <v>0.2339999999999991</v>
      </c>
      <c r="IV92" s="23">
        <f t="shared" si="587"/>
        <v>0.44200000000000061</v>
      </c>
      <c r="IW92" s="23">
        <f t="shared" si="588"/>
        <v>4.7000000000000597E-2</v>
      </c>
      <c r="IX92" s="23">
        <f t="shared" si="589"/>
        <v>0.84199999999999964</v>
      </c>
      <c r="IY92" s="23">
        <f t="shared" si="590"/>
        <v>0.21299999999999919</v>
      </c>
      <c r="IZ92" s="23">
        <f t="shared" si="591"/>
        <v>0.37999999999999901</v>
      </c>
      <c r="JA92" s="23">
        <f t="shared" si="592"/>
        <v>0.40999999999999925</v>
      </c>
      <c r="JB92" s="23">
        <f t="shared" si="593"/>
        <v>0.49299999999999944</v>
      </c>
      <c r="JC92" s="23">
        <f t="shared" si="594"/>
        <v>0.41299999999999937</v>
      </c>
      <c r="JD92" s="23">
        <f t="shared" si="595"/>
        <v>0.37099999999999955</v>
      </c>
      <c r="JE92" s="23">
        <f t="shared" si="596"/>
        <v>0.23300000000000054</v>
      </c>
      <c r="JF92" s="23">
        <f t="shared" si="597"/>
        <v>0.2159999999999993</v>
      </c>
      <c r="JG92" s="23">
        <f t="shared" si="598"/>
        <v>0.25899999999999945</v>
      </c>
      <c r="JH92" s="23">
        <f t="shared" si="599"/>
        <v>0.39999999999999947</v>
      </c>
      <c r="JI92" s="23">
        <f t="shared" si="600"/>
        <v>0.78599999999999959</v>
      </c>
      <c r="JJ92" s="23">
        <f t="shared" si="601"/>
        <v>0.59199999999999964</v>
      </c>
      <c r="JK92" s="23">
        <f t="shared" si="602"/>
        <v>1.3970000000000007</v>
      </c>
      <c r="JL92" s="23">
        <f t="shared" si="603"/>
        <v>7.7999999999999403E-2</v>
      </c>
      <c r="JM92" s="23">
        <f t="shared" si="604"/>
        <v>3.4999999999999254E-2</v>
      </c>
      <c r="JN92" s="23">
        <f t="shared" si="605"/>
        <v>0.20499999999999918</v>
      </c>
      <c r="JO92" s="23">
        <f t="shared" si="606"/>
        <v>5.10000000000006E-2</v>
      </c>
      <c r="JP92" s="23">
        <f t="shared" si="607"/>
        <v>0.27299999999999969</v>
      </c>
      <c r="JQ92" s="23">
        <f t="shared" si="608"/>
        <v>0.57283100000000076</v>
      </c>
      <c r="JR92" s="23">
        <f t="shared" si="609"/>
        <v>0.16029900000000064</v>
      </c>
      <c r="JS92" s="23">
        <f t="shared" si="610"/>
        <v>0.73995099999999958</v>
      </c>
      <c r="JT92" s="23">
        <f t="shared" si="611"/>
        <v>2.5598999999999705E-2</v>
      </c>
      <c r="JU92" s="23">
        <f t="shared" si="612"/>
        <v>1.5307999999999211E-2</v>
      </c>
      <c r="JV92" s="23">
        <f t="shared" si="613"/>
        <v>0.51088999999999984</v>
      </c>
      <c r="JW92" s="23">
        <f t="shared" si="614"/>
        <v>0.46400000000000041</v>
      </c>
      <c r="JX92" s="23">
        <f t="shared" si="615"/>
        <v>0.41900000000000048</v>
      </c>
      <c r="JY92" s="23">
        <f t="shared" si="616"/>
        <v>0.25700000000000056</v>
      </c>
      <c r="JZ92" s="23">
        <f t="shared" si="617"/>
        <v>9.400000000000075E-2</v>
      </c>
      <c r="KA92" s="23">
        <f t="shared" si="618"/>
        <v>0.18399999999999928</v>
      </c>
      <c r="KB92" s="23">
        <f t="shared" si="619"/>
        <v>0.22600000000000042</v>
      </c>
      <c r="KC92" s="23">
        <f t="shared" si="620"/>
        <v>0.20400000000000063</v>
      </c>
      <c r="KD92" s="23">
        <f t="shared" si="621"/>
        <v>0.49099999999999966</v>
      </c>
      <c r="KE92" s="23">
        <f t="shared" si="622"/>
        <v>0.25299999999999923</v>
      </c>
      <c r="KF92" s="23">
        <f t="shared" si="623"/>
        <v>6.5999999999999837E-2</v>
      </c>
      <c r="KG92" s="23">
        <f t="shared" si="624"/>
        <v>0.46899999999999942</v>
      </c>
      <c r="KH92" s="23">
        <f t="shared" si="625"/>
        <v>0.39499999999999957</v>
      </c>
      <c r="KI92" s="23">
        <f t="shared" si="626"/>
        <v>0.4709999999999992</v>
      </c>
      <c r="KJ92" s="23">
        <f t="shared" si="627"/>
        <v>0.15899999999999981</v>
      </c>
      <c r="KK92" s="23">
        <f t="shared" si="628"/>
        <v>0.14999999999999947</v>
      </c>
      <c r="KL92" s="23">
        <f t="shared" si="629"/>
        <v>0.24799999999999933</v>
      </c>
      <c r="KM92" s="23">
        <f t="shared" si="630"/>
        <v>0.43600000000000039</v>
      </c>
      <c r="KN92" s="23">
        <f t="shared" si="631"/>
        <v>3.80000000000007E-2</v>
      </c>
      <c r="KO92" s="23">
        <f t="shared" si="632"/>
        <v>0.87199999999999989</v>
      </c>
      <c r="KP92" s="23">
        <f t="shared" si="633"/>
        <v>0.22599999999999909</v>
      </c>
      <c r="KQ92" s="23">
        <f t="shared" si="634"/>
        <v>0.39799999999999969</v>
      </c>
      <c r="KR92" s="23">
        <f t="shared" si="635"/>
        <v>0.42899999999999938</v>
      </c>
      <c r="KS92" s="23">
        <f t="shared" si="636"/>
        <v>0.51499999999999968</v>
      </c>
      <c r="KT92" s="23">
        <f t="shared" si="637"/>
        <v>0.43499999999999961</v>
      </c>
      <c r="KU92" s="23">
        <f t="shared" si="638"/>
        <v>0.40399999999999903</v>
      </c>
      <c r="KV92" s="23">
        <f t="shared" si="639"/>
        <v>0.22500000000000053</v>
      </c>
      <c r="KW92" s="23">
        <f t="shared" si="640"/>
        <v>0.23099999999999987</v>
      </c>
      <c r="KX92" s="23">
        <f t="shared" si="641"/>
        <v>0.27799999999999958</v>
      </c>
      <c r="KY92" s="23">
        <f t="shared" si="642"/>
        <v>0.42499999999999982</v>
      </c>
      <c r="KZ92" s="23">
        <f t="shared" si="643"/>
        <v>0.81899999999999906</v>
      </c>
      <c r="LA92" s="23">
        <f t="shared" si="644"/>
        <v>0.62199999999999989</v>
      </c>
      <c r="LB92" s="23">
        <f t="shared" si="645"/>
        <v>1.4060000000000006</v>
      </c>
      <c r="LC92" s="23">
        <f t="shared" si="646"/>
        <v>9.7999999999999865E-2</v>
      </c>
      <c r="LD92" s="23">
        <f t="shared" si="647"/>
        <v>5.3999999999999382E-2</v>
      </c>
      <c r="LE92" s="23">
        <f t="shared" si="648"/>
        <v>0.21499999999999986</v>
      </c>
      <c r="LF92" s="23">
        <f t="shared" si="649"/>
        <v>4.4000000000000483E-2</v>
      </c>
      <c r="LG92" s="23">
        <f t="shared" si="650"/>
        <v>0.28299999999999947</v>
      </c>
      <c r="LH92" s="23">
        <f t="shared" si="651"/>
        <v>0.56195600000000034</v>
      </c>
      <c r="LI92" s="23">
        <f t="shared" si="652"/>
        <v>0.14851900000000073</v>
      </c>
      <c r="LJ92" s="23">
        <f t="shared" si="653"/>
        <v>0.75103599999999915</v>
      </c>
      <c r="LK92" s="23">
        <f t="shared" si="654"/>
        <v>3.9106999999999559E-2</v>
      </c>
      <c r="LL92" s="23">
        <f t="shared" si="655"/>
        <v>2.798699999999954E-2</v>
      </c>
      <c r="LM92" s="23">
        <f t="shared" si="656"/>
        <v>0.52098099999999903</v>
      </c>
    </row>
    <row r="93" spans="1:325">
      <c r="A93" s="1">
        <f t="shared" si="449"/>
        <v>91</v>
      </c>
      <c r="B93" s="2"/>
      <c r="C93" s="4">
        <v>13</v>
      </c>
      <c r="D93" s="4">
        <f t="shared" si="445"/>
        <v>1016</v>
      </c>
      <c r="E93" s="4" t="s">
        <v>406</v>
      </c>
      <c r="F93" s="4">
        <v>1</v>
      </c>
      <c r="G93" s="4" t="s">
        <v>13</v>
      </c>
      <c r="H93" s="4" t="s">
        <v>14</v>
      </c>
      <c r="I93" s="4"/>
      <c r="J93" s="5">
        <v>86.7</v>
      </c>
      <c r="K93" s="72"/>
      <c r="L93" s="103">
        <v>4.1079999999999997</v>
      </c>
      <c r="M93" s="7" t="s">
        <v>130</v>
      </c>
      <c r="N93" s="3" t="s">
        <v>227</v>
      </c>
      <c r="O93" s="6">
        <v>3.9830000000000001</v>
      </c>
      <c r="P93" s="6">
        <v>3.9580000000000002</v>
      </c>
      <c r="Q93" s="6">
        <v>4.5739999999999998</v>
      </c>
      <c r="R93" s="58"/>
      <c r="S93" s="6">
        <v>4.3940000000000001</v>
      </c>
      <c r="T93" s="6">
        <v>4.2140000000000004</v>
      </c>
      <c r="U93" s="6">
        <v>4.2069999999999999</v>
      </c>
      <c r="V93" s="6">
        <v>4.2149999999999999</v>
      </c>
      <c r="W93" s="6">
        <v>4.0730000000000004</v>
      </c>
      <c r="X93" s="58"/>
      <c r="Y93" s="6">
        <v>4.3099999999999996</v>
      </c>
      <c r="Z93" s="6">
        <v>4.3979999999999997</v>
      </c>
      <c r="AA93" s="6">
        <v>4.2679999999999998</v>
      </c>
      <c r="AB93" s="6">
        <v>4.0449999999999999</v>
      </c>
      <c r="AC93" s="6">
        <v>3.8559999999999999</v>
      </c>
      <c r="AD93" s="6">
        <v>4.5179999999999998</v>
      </c>
      <c r="AE93" s="23">
        <f t="shared" si="657"/>
        <v>4.1869999999999994</v>
      </c>
      <c r="AF93" s="107">
        <v>3.6110000000000002</v>
      </c>
      <c r="AG93" s="107">
        <v>3.6659999999999999</v>
      </c>
      <c r="AH93" s="107">
        <v>3.8210000000000002</v>
      </c>
      <c r="AI93" s="107">
        <v>3.9470000000000001</v>
      </c>
      <c r="AJ93" s="107">
        <v>4.2</v>
      </c>
      <c r="AK93" s="107">
        <v>3.7789999999999999</v>
      </c>
      <c r="AL93" s="107">
        <v>3.8010000000000002</v>
      </c>
      <c r="AM93" s="107">
        <v>4.4800000000000004</v>
      </c>
      <c r="AN93" s="107">
        <v>4.2569999999999997</v>
      </c>
      <c r="AO93" s="107">
        <v>4.09</v>
      </c>
      <c r="AP93" s="107">
        <v>4.4160000000000004</v>
      </c>
      <c r="AQ93" s="107">
        <v>4.3440000000000003</v>
      </c>
      <c r="AR93" s="107">
        <v>4.4320000000000004</v>
      </c>
      <c r="AS93" s="107">
        <v>4.1580000000000004</v>
      </c>
      <c r="AT93" s="107">
        <v>4.149</v>
      </c>
      <c r="AU93" s="107">
        <v>4.2789999999999999</v>
      </c>
      <c r="AV93" s="107">
        <v>3.6829999999999998</v>
      </c>
      <c r="AW93" s="107">
        <v>4.0209999999999999</v>
      </c>
      <c r="AX93" s="107">
        <v>4.8289999999999997</v>
      </c>
      <c r="AY93" s="107">
        <v>4.2439999999999998</v>
      </c>
      <c r="AZ93" s="107">
        <v>4.3959999999999999</v>
      </c>
      <c r="BA93" s="107">
        <v>4.4290000000000003</v>
      </c>
      <c r="BB93" s="107">
        <v>4.5039999999999996</v>
      </c>
      <c r="BC93" s="107">
        <v>4.4160000000000004</v>
      </c>
      <c r="BD93" s="107">
        <v>4.3579999999999997</v>
      </c>
      <c r="BE93" s="107">
        <v>3.85</v>
      </c>
      <c r="BF93" s="107">
        <v>4.2430000000000003</v>
      </c>
      <c r="BG93" s="107">
        <v>4.2759999999999998</v>
      </c>
      <c r="BH93" s="107">
        <v>4.4320000000000004</v>
      </c>
      <c r="BI93" s="107">
        <v>4.7709999999999999</v>
      </c>
      <c r="BJ93" s="107">
        <v>4.5880000000000001</v>
      </c>
      <c r="BK93" s="107">
        <v>2.742</v>
      </c>
      <c r="BL93" s="107">
        <v>4.1159999999999997</v>
      </c>
      <c r="BM93" s="107">
        <v>4.0659999999999998</v>
      </c>
      <c r="BN93" s="107">
        <v>4.2430000000000003</v>
      </c>
      <c r="BO93" s="107">
        <v>4.0119999999999996</v>
      </c>
      <c r="BP93" s="107">
        <v>4.2960000000000003</v>
      </c>
      <c r="BQ93" s="91">
        <v>3.5343019999999998</v>
      </c>
      <c r="BR93" s="91">
        <v>3.9325830000000002</v>
      </c>
      <c r="BS93" s="91">
        <v>4.7961130000000001</v>
      </c>
      <c r="BT93" s="91">
        <v>4.1010530000000003</v>
      </c>
      <c r="BU93" s="91">
        <v>4.0976429999999997</v>
      </c>
      <c r="BV93" s="91">
        <v>4.5780279999999998</v>
      </c>
      <c r="BW93" s="109">
        <v>3.6160000000000001</v>
      </c>
      <c r="BX93" s="109">
        <v>3.6709999999999998</v>
      </c>
      <c r="BY93" s="109">
        <v>3.8279999999999998</v>
      </c>
      <c r="BZ93" s="109">
        <v>3.956</v>
      </c>
      <c r="CA93" s="109">
        <v>4.2130000000000001</v>
      </c>
      <c r="CB93" s="109">
        <v>3.79</v>
      </c>
      <c r="CC93" s="109">
        <v>3.8119999999999998</v>
      </c>
      <c r="CD93" s="109">
        <v>4.4960000000000004</v>
      </c>
      <c r="CE93" s="109">
        <v>4.2750000000000004</v>
      </c>
      <c r="CF93" s="109">
        <v>4.1109999999999998</v>
      </c>
      <c r="CG93" s="109">
        <v>4.4429999999999996</v>
      </c>
      <c r="CH93" s="109">
        <v>4.3710000000000004</v>
      </c>
      <c r="CI93" s="109">
        <v>4.4489999999999998</v>
      </c>
      <c r="CJ93" s="109">
        <v>4.1710000000000003</v>
      </c>
      <c r="CK93" s="109">
        <v>4.1619999999999999</v>
      </c>
      <c r="CL93" s="109">
        <v>4.2930000000000001</v>
      </c>
      <c r="CM93" s="109">
        <v>3.6890000000000001</v>
      </c>
      <c r="CN93" s="109">
        <v>4.03</v>
      </c>
      <c r="CO93" s="109">
        <v>4.8579999999999997</v>
      </c>
      <c r="CP93" s="109">
        <v>4.2569999999999997</v>
      </c>
      <c r="CQ93" s="109">
        <v>4.4139999999999997</v>
      </c>
      <c r="CR93" s="109">
        <v>4.4480000000000004</v>
      </c>
      <c r="CS93" s="109">
        <v>4.5259999999999998</v>
      </c>
      <c r="CT93" s="109">
        <v>4.4370000000000003</v>
      </c>
      <c r="CU93" s="109">
        <v>4.3890000000000002</v>
      </c>
      <c r="CV93" s="109">
        <v>3.8620000000000001</v>
      </c>
      <c r="CW93" s="109">
        <v>4.2590000000000003</v>
      </c>
      <c r="CX93" s="109">
        <v>4.3</v>
      </c>
      <c r="CY93" s="109">
        <v>4.46</v>
      </c>
      <c r="CZ93" s="109">
        <v>4.8040000000000003</v>
      </c>
      <c r="DA93" s="109">
        <v>4.6230000000000002</v>
      </c>
      <c r="DB93" s="109">
        <v>2.7440000000000002</v>
      </c>
      <c r="DC93" s="109">
        <v>4.141</v>
      </c>
      <c r="DD93" s="109">
        <v>4.0910000000000002</v>
      </c>
      <c r="DE93" s="109">
        <v>4.2519999999999998</v>
      </c>
      <c r="DF93" s="109">
        <v>4.0190000000000001</v>
      </c>
      <c r="DG93" s="109">
        <v>4.3070000000000004</v>
      </c>
      <c r="DH93" s="119">
        <v>3.5456880000000002</v>
      </c>
      <c r="DI93" s="119">
        <v>3.94455</v>
      </c>
      <c r="DJ93" s="119">
        <v>4.8074469999999998</v>
      </c>
      <c r="DK93" s="119">
        <v>4.1144679999999996</v>
      </c>
      <c r="DL93" s="119">
        <v>4.110322</v>
      </c>
      <c r="DM93" s="119">
        <v>4.5883380000000002</v>
      </c>
      <c r="DO93" s="23">
        <f t="shared" si="658"/>
        <v>-0.12499999999999956</v>
      </c>
      <c r="DP93" s="23">
        <f t="shared" si="658"/>
        <v>-0.14999999999999947</v>
      </c>
      <c r="DQ93" s="23">
        <f t="shared" si="658"/>
        <v>0.46600000000000019</v>
      </c>
      <c r="DR93" s="23" t="str">
        <f t="shared" si="658"/>
        <v/>
      </c>
      <c r="DS93" s="23">
        <f t="shared" si="658"/>
        <v>0.28600000000000048</v>
      </c>
      <c r="DT93" s="23">
        <f t="shared" si="658"/>
        <v>0.10600000000000076</v>
      </c>
      <c r="DU93" s="23">
        <f t="shared" si="658"/>
        <v>9.9000000000000199E-2</v>
      </c>
      <c r="DV93" s="23">
        <f t="shared" si="658"/>
        <v>0.10700000000000021</v>
      </c>
      <c r="DW93" s="23">
        <f t="shared" si="658"/>
        <v>-3.4999999999999254E-2</v>
      </c>
      <c r="DX93" s="23" t="str">
        <f t="shared" si="658"/>
        <v/>
      </c>
      <c r="DY93" s="23">
        <f t="shared" si="461"/>
        <v>0.20199999999999996</v>
      </c>
      <c r="DZ93" s="23">
        <f t="shared" si="462"/>
        <v>0.29000000000000004</v>
      </c>
      <c r="EA93" s="23">
        <f t="shared" si="463"/>
        <v>0.16000000000000014</v>
      </c>
      <c r="EB93" s="23">
        <f t="shared" si="464"/>
        <v>-6.2999999999999723E-2</v>
      </c>
      <c r="EC93" s="23">
        <f t="shared" si="465"/>
        <v>-0.25199999999999978</v>
      </c>
      <c r="ED93" s="23">
        <f t="shared" si="466"/>
        <v>0.41000000000000014</v>
      </c>
      <c r="EE93" s="23">
        <f t="shared" si="467"/>
        <v>7.8999999999999737E-2</v>
      </c>
      <c r="EF93" s="23">
        <f t="shared" si="468"/>
        <v>-0.49699999999999944</v>
      </c>
      <c r="EG93" s="23">
        <f t="shared" si="469"/>
        <v>-0.44199999999999973</v>
      </c>
      <c r="EH93" s="23">
        <f t="shared" si="470"/>
        <v>-0.28699999999999948</v>
      </c>
      <c r="EI93" s="23">
        <f t="shared" si="471"/>
        <v>-0.16099999999999959</v>
      </c>
      <c r="EJ93" s="23">
        <f t="shared" si="472"/>
        <v>9.2000000000000526E-2</v>
      </c>
      <c r="EK93" s="23">
        <f t="shared" si="473"/>
        <v>-0.32899999999999974</v>
      </c>
      <c r="EL93" s="23">
        <f t="shared" si="474"/>
        <v>-0.3069999999999995</v>
      </c>
      <c r="EM93" s="23">
        <f t="shared" si="475"/>
        <v>0.37200000000000077</v>
      </c>
      <c r="EN93" s="23">
        <f t="shared" si="476"/>
        <v>0.14900000000000002</v>
      </c>
      <c r="EO93" s="23">
        <f t="shared" si="477"/>
        <v>-1.7999999999999794E-2</v>
      </c>
      <c r="EP93" s="23">
        <f t="shared" si="478"/>
        <v>0.30800000000000072</v>
      </c>
      <c r="EQ93" s="23">
        <f t="shared" si="479"/>
        <v>0.23600000000000065</v>
      </c>
      <c r="ER93" s="23">
        <f t="shared" si="480"/>
        <v>0.32400000000000073</v>
      </c>
      <c r="ES93" s="23">
        <f t="shared" si="481"/>
        <v>5.0000000000000711E-2</v>
      </c>
      <c r="ET93" s="23">
        <f t="shared" si="482"/>
        <v>4.1000000000000369E-2</v>
      </c>
      <c r="EU93" s="23">
        <f t="shared" si="483"/>
        <v>0.17100000000000026</v>
      </c>
      <c r="EV93" s="23">
        <f t="shared" si="484"/>
        <v>-0.42499999999999982</v>
      </c>
      <c r="EW93" s="23">
        <f t="shared" si="485"/>
        <v>-8.6999999999999744E-2</v>
      </c>
      <c r="EX93" s="23">
        <f t="shared" si="486"/>
        <v>0.72100000000000009</v>
      </c>
      <c r="EY93" s="23">
        <f t="shared" si="487"/>
        <v>0.13600000000000012</v>
      </c>
      <c r="EZ93" s="23">
        <f t="shared" si="488"/>
        <v>0.28800000000000026</v>
      </c>
      <c r="FA93" s="23">
        <f t="shared" si="489"/>
        <v>0.32100000000000062</v>
      </c>
      <c r="FB93" s="23">
        <f t="shared" si="490"/>
        <v>0.39599999999999991</v>
      </c>
      <c r="FC93" s="23">
        <f t="shared" si="491"/>
        <v>0.30800000000000072</v>
      </c>
      <c r="FD93" s="23">
        <f t="shared" si="492"/>
        <v>0.25</v>
      </c>
      <c r="FE93" s="23">
        <f t="shared" si="493"/>
        <v>-0.25799999999999956</v>
      </c>
      <c r="FF93" s="23">
        <f t="shared" si="494"/>
        <v>0.13500000000000068</v>
      </c>
      <c r="FG93" s="23">
        <f t="shared" si="495"/>
        <v>0.16800000000000015</v>
      </c>
      <c r="FH93" s="23">
        <f t="shared" si="496"/>
        <v>0.32400000000000073</v>
      </c>
      <c r="FI93" s="23">
        <f t="shared" si="497"/>
        <v>0.66300000000000026</v>
      </c>
      <c r="FJ93" s="23">
        <f t="shared" si="498"/>
        <v>0.48000000000000043</v>
      </c>
      <c r="FK93" s="23">
        <f t="shared" si="499"/>
        <v>-1.3659999999999997</v>
      </c>
      <c r="FL93" s="23">
        <f t="shared" si="500"/>
        <v>8.0000000000000071E-3</v>
      </c>
      <c r="FM93" s="23">
        <f t="shared" si="501"/>
        <v>-4.1999999999999815E-2</v>
      </c>
      <c r="FN93" s="23">
        <f t="shared" si="502"/>
        <v>0.13500000000000068</v>
      </c>
      <c r="FO93" s="23">
        <f t="shared" si="503"/>
        <v>-9.6000000000000085E-2</v>
      </c>
      <c r="FP93" s="23">
        <f t="shared" si="504"/>
        <v>0.18800000000000061</v>
      </c>
      <c r="FQ93" s="23">
        <f t="shared" si="505"/>
        <v>-0.57369799999999982</v>
      </c>
      <c r="FR93" s="23">
        <f t="shared" si="506"/>
        <v>-0.17541699999999949</v>
      </c>
      <c r="FS93" s="23">
        <f t="shared" si="507"/>
        <v>0.68811300000000042</v>
      </c>
      <c r="FT93" s="23">
        <f t="shared" si="508"/>
        <v>-6.9469999999993703E-3</v>
      </c>
      <c r="FU93" s="23">
        <f t="shared" si="509"/>
        <v>-1.035699999999995E-2</v>
      </c>
      <c r="FV93" s="23">
        <f t="shared" si="510"/>
        <v>0.47002800000000011</v>
      </c>
      <c r="FW93" s="23">
        <f t="shared" si="511"/>
        <v>-0.49199999999999955</v>
      </c>
      <c r="FX93" s="23">
        <f t="shared" si="512"/>
        <v>-0.43699999999999983</v>
      </c>
      <c r="FY93" s="23">
        <f t="shared" si="513"/>
        <v>-0.2799999999999998</v>
      </c>
      <c r="FZ93" s="23">
        <f t="shared" si="514"/>
        <v>-0.15199999999999969</v>
      </c>
      <c r="GA93" s="23">
        <f t="shared" si="515"/>
        <v>0.10500000000000043</v>
      </c>
      <c r="GB93" s="23">
        <f t="shared" si="516"/>
        <v>-0.31799999999999962</v>
      </c>
      <c r="GC93" s="23">
        <f t="shared" si="517"/>
        <v>-0.29599999999999982</v>
      </c>
      <c r="GD93" s="23">
        <f t="shared" si="518"/>
        <v>0.38800000000000079</v>
      </c>
      <c r="GE93" s="23">
        <f t="shared" si="519"/>
        <v>0.1670000000000007</v>
      </c>
      <c r="GF93" s="23">
        <f t="shared" si="520"/>
        <v>3.0000000000001137E-3</v>
      </c>
      <c r="GG93" s="23">
        <f t="shared" si="521"/>
        <v>0.33499999999999996</v>
      </c>
      <c r="GH93" s="23">
        <f t="shared" si="522"/>
        <v>0.26300000000000079</v>
      </c>
      <c r="GI93" s="23">
        <f t="shared" si="523"/>
        <v>0.34100000000000019</v>
      </c>
      <c r="GJ93" s="23">
        <f t="shared" si="524"/>
        <v>6.3000000000000611E-2</v>
      </c>
      <c r="GK93" s="23">
        <f t="shared" si="525"/>
        <v>5.400000000000027E-2</v>
      </c>
      <c r="GL93" s="23">
        <f t="shared" si="526"/>
        <v>0.1850000000000005</v>
      </c>
      <c r="GM93" s="23">
        <f t="shared" si="527"/>
        <v>-0.41899999999999959</v>
      </c>
      <c r="GN93" s="23">
        <f t="shared" si="528"/>
        <v>-7.7999999999999403E-2</v>
      </c>
      <c r="GO93" s="23">
        <f t="shared" si="529"/>
        <v>0.75</v>
      </c>
      <c r="GP93" s="23">
        <f t="shared" si="530"/>
        <v>0.14900000000000002</v>
      </c>
      <c r="GQ93" s="23">
        <f t="shared" si="531"/>
        <v>0.30600000000000005</v>
      </c>
      <c r="GR93" s="23">
        <f t="shared" si="532"/>
        <v>0.34000000000000075</v>
      </c>
      <c r="GS93" s="23">
        <f t="shared" si="533"/>
        <v>0.41800000000000015</v>
      </c>
      <c r="GT93" s="23">
        <f t="shared" si="534"/>
        <v>0.32900000000000063</v>
      </c>
      <c r="GU93" s="23">
        <f t="shared" si="535"/>
        <v>0.28100000000000058</v>
      </c>
      <c r="GV93" s="23">
        <f t="shared" si="536"/>
        <v>-0.24599999999999955</v>
      </c>
      <c r="GW93" s="23">
        <f t="shared" si="537"/>
        <v>0.15100000000000069</v>
      </c>
      <c r="GX93" s="23">
        <f t="shared" si="538"/>
        <v>0.19200000000000017</v>
      </c>
      <c r="GY93" s="23">
        <f t="shared" si="539"/>
        <v>0.35200000000000031</v>
      </c>
      <c r="GZ93" s="23">
        <f t="shared" si="540"/>
        <v>0.69600000000000062</v>
      </c>
      <c r="HA93" s="23">
        <f t="shared" si="541"/>
        <v>0.51500000000000057</v>
      </c>
      <c r="HB93" s="23">
        <f t="shared" si="542"/>
        <v>-1.3639999999999994</v>
      </c>
      <c r="HC93" s="23">
        <f t="shared" si="543"/>
        <v>3.3000000000000362E-2</v>
      </c>
      <c r="HD93" s="23">
        <f t="shared" si="544"/>
        <v>-1.699999999999946E-2</v>
      </c>
      <c r="HE93" s="23">
        <f t="shared" si="545"/>
        <v>0.14400000000000013</v>
      </c>
      <c r="HF93" s="23">
        <f t="shared" si="546"/>
        <v>-8.8999999999999524E-2</v>
      </c>
      <c r="HG93" s="23">
        <f t="shared" si="547"/>
        <v>0.19900000000000073</v>
      </c>
      <c r="HH93" s="23">
        <f t="shared" si="548"/>
        <v>-0.56231199999999948</v>
      </c>
      <c r="HI93" s="23">
        <f t="shared" si="549"/>
        <v>-0.16344999999999965</v>
      </c>
      <c r="HJ93" s="23">
        <f t="shared" si="550"/>
        <v>0.69944700000000015</v>
      </c>
      <c r="HK93" s="23">
        <f t="shared" si="551"/>
        <v>6.4679999999999183E-3</v>
      </c>
      <c r="HL93" s="23">
        <f t="shared" si="552"/>
        <v>2.3220000000003793E-3</v>
      </c>
      <c r="HM93" s="23">
        <f t="shared" si="553"/>
        <v>0.4803380000000006</v>
      </c>
      <c r="HO93" s="23">
        <f t="shared" si="659"/>
        <v>0.12499999999999956</v>
      </c>
      <c r="HP93" s="23">
        <f t="shared" si="659"/>
        <v>0.14999999999999947</v>
      </c>
      <c r="HQ93" s="23">
        <f t="shared" si="659"/>
        <v>0.46600000000000019</v>
      </c>
      <c r="HR93" s="23" t="str">
        <f t="shared" si="659"/>
        <v/>
      </c>
      <c r="HS93" s="23">
        <f t="shared" si="659"/>
        <v>0.28600000000000048</v>
      </c>
      <c r="HT93" s="23">
        <f t="shared" si="659"/>
        <v>0.10600000000000076</v>
      </c>
      <c r="HU93" s="23">
        <f t="shared" si="659"/>
        <v>9.9000000000000199E-2</v>
      </c>
      <c r="HV93" s="23">
        <f t="shared" si="659"/>
        <v>0.10700000000000021</v>
      </c>
      <c r="HW93" s="23">
        <f t="shared" si="659"/>
        <v>3.4999999999999254E-2</v>
      </c>
      <c r="HX93" s="23" t="str">
        <f t="shared" si="659"/>
        <v/>
      </c>
      <c r="HY93" s="23">
        <f t="shared" si="564"/>
        <v>0.20199999999999996</v>
      </c>
      <c r="HZ93" s="23">
        <f t="shared" si="565"/>
        <v>0.29000000000000004</v>
      </c>
      <c r="IA93" s="23">
        <f t="shared" si="566"/>
        <v>0.16000000000000014</v>
      </c>
      <c r="IB93" s="23">
        <f t="shared" si="567"/>
        <v>6.2999999999999723E-2</v>
      </c>
      <c r="IC93" s="23">
        <f t="shared" si="568"/>
        <v>0.25199999999999978</v>
      </c>
      <c r="ID93" s="23">
        <f t="shared" si="569"/>
        <v>0.41000000000000014</v>
      </c>
      <c r="IE93" s="23">
        <f t="shared" si="570"/>
        <v>7.8999999999999737E-2</v>
      </c>
      <c r="IF93" s="23">
        <f t="shared" si="571"/>
        <v>0.49699999999999944</v>
      </c>
      <c r="IG93" s="23">
        <f t="shared" si="572"/>
        <v>0.44199999999999973</v>
      </c>
      <c r="IH93" s="23">
        <f t="shared" si="573"/>
        <v>0.28699999999999948</v>
      </c>
      <c r="II93" s="23">
        <f t="shared" si="574"/>
        <v>0.16099999999999959</v>
      </c>
      <c r="IJ93" s="23">
        <f t="shared" si="575"/>
        <v>9.2000000000000526E-2</v>
      </c>
      <c r="IK93" s="23">
        <f t="shared" si="576"/>
        <v>0.32899999999999974</v>
      </c>
      <c r="IL93" s="23">
        <f t="shared" si="577"/>
        <v>0.3069999999999995</v>
      </c>
      <c r="IM93" s="23">
        <f t="shared" si="578"/>
        <v>0.37200000000000077</v>
      </c>
      <c r="IN93" s="23">
        <f t="shared" si="579"/>
        <v>0.14900000000000002</v>
      </c>
      <c r="IO93" s="23">
        <f t="shared" si="580"/>
        <v>1.7999999999999794E-2</v>
      </c>
      <c r="IP93" s="23">
        <f t="shared" si="581"/>
        <v>0.30800000000000072</v>
      </c>
      <c r="IQ93" s="23">
        <f t="shared" si="582"/>
        <v>0.23600000000000065</v>
      </c>
      <c r="IR93" s="23">
        <f t="shared" si="583"/>
        <v>0.32400000000000073</v>
      </c>
      <c r="IS93" s="23">
        <f t="shared" si="584"/>
        <v>5.0000000000000711E-2</v>
      </c>
      <c r="IT93" s="23">
        <f t="shared" si="585"/>
        <v>4.1000000000000369E-2</v>
      </c>
      <c r="IU93" s="23">
        <f t="shared" si="586"/>
        <v>0.17100000000000026</v>
      </c>
      <c r="IV93" s="23">
        <f t="shared" si="587"/>
        <v>0.42499999999999982</v>
      </c>
      <c r="IW93" s="23">
        <f t="shared" si="588"/>
        <v>8.6999999999999744E-2</v>
      </c>
      <c r="IX93" s="23">
        <f t="shared" si="589"/>
        <v>0.72100000000000009</v>
      </c>
      <c r="IY93" s="23">
        <f t="shared" si="590"/>
        <v>0.13600000000000012</v>
      </c>
      <c r="IZ93" s="23">
        <f t="shared" si="591"/>
        <v>0.28800000000000026</v>
      </c>
      <c r="JA93" s="23">
        <f t="shared" si="592"/>
        <v>0.32100000000000062</v>
      </c>
      <c r="JB93" s="23">
        <f t="shared" si="593"/>
        <v>0.39599999999999991</v>
      </c>
      <c r="JC93" s="23">
        <f t="shared" si="594"/>
        <v>0.30800000000000072</v>
      </c>
      <c r="JD93" s="23">
        <f t="shared" si="595"/>
        <v>0.25</v>
      </c>
      <c r="JE93" s="23">
        <f t="shared" si="596"/>
        <v>0.25799999999999956</v>
      </c>
      <c r="JF93" s="23">
        <f t="shared" si="597"/>
        <v>0.13500000000000068</v>
      </c>
      <c r="JG93" s="23">
        <f t="shared" si="598"/>
        <v>0.16800000000000015</v>
      </c>
      <c r="JH93" s="23">
        <f t="shared" si="599"/>
        <v>0.32400000000000073</v>
      </c>
      <c r="JI93" s="23">
        <f t="shared" si="600"/>
        <v>0.66300000000000026</v>
      </c>
      <c r="JJ93" s="23">
        <f t="shared" si="601"/>
        <v>0.48000000000000043</v>
      </c>
      <c r="JK93" s="23">
        <f t="shared" si="602"/>
        <v>1.3659999999999997</v>
      </c>
      <c r="JL93" s="23">
        <f t="shared" si="603"/>
        <v>8.0000000000000071E-3</v>
      </c>
      <c r="JM93" s="23">
        <f t="shared" si="604"/>
        <v>4.1999999999999815E-2</v>
      </c>
      <c r="JN93" s="23">
        <f t="shared" si="605"/>
        <v>0.13500000000000068</v>
      </c>
      <c r="JO93" s="23">
        <f t="shared" si="606"/>
        <v>9.6000000000000085E-2</v>
      </c>
      <c r="JP93" s="23">
        <f t="shared" si="607"/>
        <v>0.18800000000000061</v>
      </c>
      <c r="JQ93" s="23">
        <f t="shared" si="608"/>
        <v>0.57369799999999982</v>
      </c>
      <c r="JR93" s="23">
        <f t="shared" si="609"/>
        <v>0.17541699999999949</v>
      </c>
      <c r="JS93" s="23">
        <f t="shared" si="610"/>
        <v>0.68811300000000042</v>
      </c>
      <c r="JT93" s="23">
        <f t="shared" si="611"/>
        <v>6.9469999999993703E-3</v>
      </c>
      <c r="JU93" s="23">
        <f t="shared" si="612"/>
        <v>1.035699999999995E-2</v>
      </c>
      <c r="JV93" s="23">
        <f t="shared" si="613"/>
        <v>0.47002800000000011</v>
      </c>
      <c r="JW93" s="23">
        <f t="shared" si="614"/>
        <v>0.49199999999999955</v>
      </c>
      <c r="JX93" s="23">
        <f t="shared" si="615"/>
        <v>0.43699999999999983</v>
      </c>
      <c r="JY93" s="23">
        <f t="shared" si="616"/>
        <v>0.2799999999999998</v>
      </c>
      <c r="JZ93" s="23">
        <f t="shared" si="617"/>
        <v>0.15199999999999969</v>
      </c>
      <c r="KA93" s="23">
        <f t="shared" si="618"/>
        <v>0.10500000000000043</v>
      </c>
      <c r="KB93" s="23">
        <f t="shared" si="619"/>
        <v>0.31799999999999962</v>
      </c>
      <c r="KC93" s="23">
        <f t="shared" si="620"/>
        <v>0.29599999999999982</v>
      </c>
      <c r="KD93" s="23">
        <f t="shared" si="621"/>
        <v>0.38800000000000079</v>
      </c>
      <c r="KE93" s="23">
        <f t="shared" si="622"/>
        <v>0.1670000000000007</v>
      </c>
      <c r="KF93" s="23">
        <f t="shared" si="623"/>
        <v>3.0000000000001137E-3</v>
      </c>
      <c r="KG93" s="23">
        <f t="shared" si="624"/>
        <v>0.33499999999999996</v>
      </c>
      <c r="KH93" s="23">
        <f t="shared" si="625"/>
        <v>0.26300000000000079</v>
      </c>
      <c r="KI93" s="23">
        <f t="shared" si="626"/>
        <v>0.34100000000000019</v>
      </c>
      <c r="KJ93" s="23">
        <f t="shared" si="627"/>
        <v>6.3000000000000611E-2</v>
      </c>
      <c r="KK93" s="23">
        <f t="shared" si="628"/>
        <v>5.400000000000027E-2</v>
      </c>
      <c r="KL93" s="23">
        <f t="shared" si="629"/>
        <v>0.1850000000000005</v>
      </c>
      <c r="KM93" s="23">
        <f t="shared" si="630"/>
        <v>0.41899999999999959</v>
      </c>
      <c r="KN93" s="23">
        <f t="shared" si="631"/>
        <v>7.7999999999999403E-2</v>
      </c>
      <c r="KO93" s="23">
        <f t="shared" si="632"/>
        <v>0.75</v>
      </c>
      <c r="KP93" s="23">
        <f t="shared" si="633"/>
        <v>0.14900000000000002</v>
      </c>
      <c r="KQ93" s="23">
        <f t="shared" si="634"/>
        <v>0.30600000000000005</v>
      </c>
      <c r="KR93" s="23">
        <f t="shared" si="635"/>
        <v>0.34000000000000075</v>
      </c>
      <c r="KS93" s="23">
        <f t="shared" si="636"/>
        <v>0.41800000000000015</v>
      </c>
      <c r="KT93" s="23">
        <f t="shared" si="637"/>
        <v>0.32900000000000063</v>
      </c>
      <c r="KU93" s="23">
        <f t="shared" si="638"/>
        <v>0.28100000000000058</v>
      </c>
      <c r="KV93" s="23">
        <f t="shared" si="639"/>
        <v>0.24599999999999955</v>
      </c>
      <c r="KW93" s="23">
        <f t="shared" si="640"/>
        <v>0.15100000000000069</v>
      </c>
      <c r="KX93" s="23">
        <f t="shared" si="641"/>
        <v>0.19200000000000017</v>
      </c>
      <c r="KY93" s="23">
        <f t="shared" si="642"/>
        <v>0.35200000000000031</v>
      </c>
      <c r="KZ93" s="23">
        <f t="shared" si="643"/>
        <v>0.69600000000000062</v>
      </c>
      <c r="LA93" s="23">
        <f t="shared" si="644"/>
        <v>0.51500000000000057</v>
      </c>
      <c r="LB93" s="23">
        <f t="shared" si="645"/>
        <v>1.3639999999999994</v>
      </c>
      <c r="LC93" s="23">
        <f t="shared" si="646"/>
        <v>3.3000000000000362E-2</v>
      </c>
      <c r="LD93" s="23">
        <f t="shared" si="647"/>
        <v>1.699999999999946E-2</v>
      </c>
      <c r="LE93" s="23">
        <f t="shared" si="648"/>
        <v>0.14400000000000013</v>
      </c>
      <c r="LF93" s="23">
        <f t="shared" si="649"/>
        <v>8.8999999999999524E-2</v>
      </c>
      <c r="LG93" s="23">
        <f t="shared" si="650"/>
        <v>0.19900000000000073</v>
      </c>
      <c r="LH93" s="23">
        <f t="shared" si="651"/>
        <v>0.56231199999999948</v>
      </c>
      <c r="LI93" s="23">
        <f t="shared" si="652"/>
        <v>0.16344999999999965</v>
      </c>
      <c r="LJ93" s="23">
        <f t="shared" si="653"/>
        <v>0.69944700000000015</v>
      </c>
      <c r="LK93" s="23">
        <f t="shared" si="654"/>
        <v>6.4679999999999183E-3</v>
      </c>
      <c r="LL93" s="23">
        <f t="shared" si="655"/>
        <v>2.3220000000003793E-3</v>
      </c>
      <c r="LM93" s="23">
        <f t="shared" si="656"/>
        <v>0.4803380000000006</v>
      </c>
    </row>
    <row r="94" spans="1:325">
      <c r="A94" s="1">
        <f t="shared" si="449"/>
        <v>92</v>
      </c>
      <c r="B94" s="2"/>
      <c r="C94" s="4">
        <v>13</v>
      </c>
      <c r="D94" s="4">
        <f t="shared" si="445"/>
        <v>1016</v>
      </c>
      <c r="E94" s="4" t="s">
        <v>329</v>
      </c>
      <c r="F94" s="4">
        <v>1</v>
      </c>
      <c r="G94" s="4" t="s">
        <v>13</v>
      </c>
      <c r="H94" s="4" t="s">
        <v>19</v>
      </c>
      <c r="I94" s="4"/>
      <c r="J94" s="5">
        <v>84.4</v>
      </c>
      <c r="K94" s="67">
        <v>0.55000000000000004</v>
      </c>
      <c r="L94" s="103">
        <v>4.4779999999999989</v>
      </c>
      <c r="M94" s="7" t="s">
        <v>130</v>
      </c>
      <c r="N94" s="3" t="s">
        <v>227</v>
      </c>
      <c r="O94" s="6">
        <v>4.3659999999999997</v>
      </c>
      <c r="P94" s="6">
        <v>4.476</v>
      </c>
      <c r="Q94" s="6">
        <v>5.1429999999999998</v>
      </c>
      <c r="R94" s="58"/>
      <c r="S94" s="6">
        <v>4.7889999999999997</v>
      </c>
      <c r="T94" s="6">
        <v>4.6100000000000003</v>
      </c>
      <c r="U94" s="6">
        <v>4.5949999999999998</v>
      </c>
      <c r="V94" s="6">
        <v>4.5780000000000003</v>
      </c>
      <c r="W94" s="6">
        <v>4.452</v>
      </c>
      <c r="X94" s="58"/>
      <c r="Y94" s="6">
        <v>4.6550000000000002</v>
      </c>
      <c r="Z94" s="6">
        <v>4.7510000000000003</v>
      </c>
      <c r="AA94" s="6">
        <v>4.665</v>
      </c>
      <c r="AB94" s="6">
        <v>4.3899999999999997</v>
      </c>
      <c r="AC94" s="6">
        <v>4.3259999999999996</v>
      </c>
      <c r="AD94" s="6">
        <v>4.6150000000000002</v>
      </c>
      <c r="AE94" s="23">
        <f t="shared" si="657"/>
        <v>4.4704999999999995</v>
      </c>
      <c r="AF94" s="107">
        <v>4.4569999999999999</v>
      </c>
      <c r="AG94" s="107">
        <v>4.4790000000000001</v>
      </c>
      <c r="AH94" s="107">
        <v>4.5389999999999997</v>
      </c>
      <c r="AI94" s="107">
        <v>4.6680000000000001</v>
      </c>
      <c r="AJ94" s="107">
        <v>4.8620000000000001</v>
      </c>
      <c r="AK94" s="107">
        <v>4.6360000000000001</v>
      </c>
      <c r="AL94" s="107">
        <v>4.6509999999999998</v>
      </c>
      <c r="AM94" s="107">
        <v>4.9649999999999999</v>
      </c>
      <c r="AN94" s="107">
        <v>4.8659999999999997</v>
      </c>
      <c r="AO94" s="107">
        <v>4.7169999999999996</v>
      </c>
      <c r="AP94" s="107">
        <v>4.8979999999999997</v>
      </c>
      <c r="AQ94" s="107">
        <v>4.9189999999999996</v>
      </c>
      <c r="AR94" s="107">
        <v>4.944</v>
      </c>
      <c r="AS94" s="107">
        <v>4.8600000000000003</v>
      </c>
      <c r="AT94" s="107">
        <v>4.8520000000000003</v>
      </c>
      <c r="AU94" s="107">
        <v>4.8890000000000002</v>
      </c>
      <c r="AV94" s="107">
        <v>4.5179999999999998</v>
      </c>
      <c r="AW94" s="107">
        <v>4.6840000000000002</v>
      </c>
      <c r="AX94" s="107">
        <v>5.218</v>
      </c>
      <c r="AY94" s="107">
        <v>4.9080000000000004</v>
      </c>
      <c r="AZ94" s="107">
        <v>4.9829999999999997</v>
      </c>
      <c r="BA94" s="107">
        <v>5.07</v>
      </c>
      <c r="BB94" s="107">
        <v>5.1630000000000003</v>
      </c>
      <c r="BC94" s="107">
        <v>5.1310000000000002</v>
      </c>
      <c r="BD94" s="107">
        <v>5.0220000000000002</v>
      </c>
      <c r="BE94" s="107">
        <v>4.4329999999999998</v>
      </c>
      <c r="BF94" s="107">
        <v>4.7850000000000001</v>
      </c>
      <c r="BG94" s="107">
        <v>4.7160000000000002</v>
      </c>
      <c r="BH94" s="107">
        <v>4.8869999999999996</v>
      </c>
      <c r="BI94" s="107">
        <v>5.2089999999999996</v>
      </c>
      <c r="BJ94" s="107">
        <v>4.976</v>
      </c>
      <c r="BK94" s="107">
        <v>3.5819999999999999</v>
      </c>
      <c r="BL94" s="107">
        <v>4.5599999999999996</v>
      </c>
      <c r="BM94" s="107">
        <v>4.4809999999999999</v>
      </c>
      <c r="BN94" s="107">
        <v>4.8029999999999999</v>
      </c>
      <c r="BO94" s="107">
        <v>4.6310000000000002</v>
      </c>
      <c r="BP94" s="107">
        <v>4.7560000000000002</v>
      </c>
      <c r="BQ94" s="91">
        <v>4.066338</v>
      </c>
      <c r="BR94" s="91">
        <v>4.3889300000000002</v>
      </c>
      <c r="BS94" s="91">
        <v>5.3657209999999997</v>
      </c>
      <c r="BT94" s="91">
        <v>4.4995649999999996</v>
      </c>
      <c r="BU94" s="91">
        <v>4.5061280000000004</v>
      </c>
      <c r="BV94" s="91">
        <v>5.2359179999999999</v>
      </c>
      <c r="BW94" s="109">
        <v>4.6310000000000002</v>
      </c>
      <c r="BX94" s="109">
        <v>4.6559999999999997</v>
      </c>
      <c r="BY94" s="109">
        <v>4.7190000000000003</v>
      </c>
      <c r="BZ94" s="109">
        <v>4.8540000000000001</v>
      </c>
      <c r="CA94" s="109">
        <v>5.0430000000000001</v>
      </c>
      <c r="CB94" s="109">
        <v>4.819</v>
      </c>
      <c r="CC94" s="109">
        <v>4.8360000000000003</v>
      </c>
      <c r="CD94" s="109">
        <v>5.16</v>
      </c>
      <c r="CE94" s="109">
        <v>5.0789999999999997</v>
      </c>
      <c r="CF94" s="109">
        <v>4.93</v>
      </c>
      <c r="CG94" s="109">
        <v>5.1189999999999998</v>
      </c>
      <c r="CH94" s="109">
        <v>5.1369999999999996</v>
      </c>
      <c r="CI94" s="109">
        <v>5.1630000000000003</v>
      </c>
      <c r="CJ94" s="109">
        <v>5.0510000000000002</v>
      </c>
      <c r="CK94" s="109">
        <v>5.0449999999999999</v>
      </c>
      <c r="CL94" s="109">
        <v>5.1020000000000003</v>
      </c>
      <c r="CM94" s="109">
        <v>4.7119999999999997</v>
      </c>
      <c r="CN94" s="109">
        <v>4.8780000000000001</v>
      </c>
      <c r="CO94" s="109">
        <v>5.4589999999999996</v>
      </c>
      <c r="CP94" s="109">
        <v>5.1230000000000002</v>
      </c>
      <c r="CQ94" s="109">
        <v>5.2080000000000002</v>
      </c>
      <c r="CR94" s="109">
        <v>5.3</v>
      </c>
      <c r="CS94" s="109">
        <v>5.4020000000000001</v>
      </c>
      <c r="CT94" s="109">
        <v>5.3760000000000003</v>
      </c>
      <c r="CU94" s="109">
        <v>5.2670000000000003</v>
      </c>
      <c r="CV94" s="109">
        <v>4.5529999999999999</v>
      </c>
      <c r="CW94" s="109">
        <v>4.9480000000000004</v>
      </c>
      <c r="CX94" s="109">
        <v>4.8600000000000003</v>
      </c>
      <c r="CY94" s="109">
        <v>5.0709999999999997</v>
      </c>
      <c r="CZ94" s="109">
        <v>5.423</v>
      </c>
      <c r="DA94" s="109">
        <v>5.1580000000000004</v>
      </c>
      <c r="DB94" s="109">
        <v>3.6459999999999999</v>
      </c>
      <c r="DC94" s="109">
        <v>4.72</v>
      </c>
      <c r="DD94" s="109">
        <v>4.6369999999999996</v>
      </c>
      <c r="DE94" s="109">
        <v>4.992</v>
      </c>
      <c r="DF94" s="109">
        <v>4.8150000000000004</v>
      </c>
      <c r="DG94" s="109">
        <v>4.9489999999999998</v>
      </c>
      <c r="DH94" s="119">
        <v>4.2835580000000002</v>
      </c>
      <c r="DI94" s="119">
        <v>4.609451</v>
      </c>
      <c r="DJ94" s="119">
        <v>5.5418200000000004</v>
      </c>
      <c r="DK94" s="119">
        <v>4.7211379999999998</v>
      </c>
      <c r="DL94" s="119">
        <v>4.7276119999999997</v>
      </c>
      <c r="DM94" s="119">
        <v>5.4096219999999997</v>
      </c>
      <c r="DO94" s="23">
        <f t="shared" si="658"/>
        <v>-0.11199999999999921</v>
      </c>
      <c r="DP94" s="23">
        <f t="shared" si="658"/>
        <v>-1.9999999999988916E-3</v>
      </c>
      <c r="DQ94" s="23">
        <f t="shared" si="658"/>
        <v>0.66500000000000092</v>
      </c>
      <c r="DR94" s="23" t="str">
        <f t="shared" si="658"/>
        <v/>
      </c>
      <c r="DS94" s="23">
        <f t="shared" si="658"/>
        <v>0.31100000000000083</v>
      </c>
      <c r="DT94" s="23">
        <f t="shared" si="658"/>
        <v>0.13200000000000145</v>
      </c>
      <c r="DU94" s="23">
        <f t="shared" si="658"/>
        <v>0.11700000000000088</v>
      </c>
      <c r="DV94" s="23">
        <f t="shared" si="658"/>
        <v>0.10000000000000142</v>
      </c>
      <c r="DW94" s="23">
        <f t="shared" si="658"/>
        <v>-2.5999999999998913E-2</v>
      </c>
      <c r="DX94" s="23" t="str">
        <f t="shared" si="658"/>
        <v/>
      </c>
      <c r="DY94" s="23">
        <f t="shared" si="461"/>
        <v>0.17700000000000138</v>
      </c>
      <c r="DZ94" s="23">
        <f t="shared" si="462"/>
        <v>0.27300000000000146</v>
      </c>
      <c r="EA94" s="23">
        <f t="shared" si="463"/>
        <v>0.18700000000000117</v>
      </c>
      <c r="EB94" s="23">
        <f t="shared" si="464"/>
        <v>-8.799999999999919E-2</v>
      </c>
      <c r="EC94" s="23">
        <f t="shared" si="465"/>
        <v>-0.15199999999999925</v>
      </c>
      <c r="ED94" s="23">
        <f t="shared" si="466"/>
        <v>0.13700000000000134</v>
      </c>
      <c r="EE94" s="23">
        <f t="shared" si="467"/>
        <v>-7.499999999999396E-3</v>
      </c>
      <c r="EF94" s="23">
        <f t="shared" si="468"/>
        <v>-2.0999999999999019E-2</v>
      </c>
      <c r="EG94" s="23">
        <f t="shared" si="469"/>
        <v>1.0000000000012221E-3</v>
      </c>
      <c r="EH94" s="23">
        <f t="shared" si="470"/>
        <v>6.1000000000000831E-2</v>
      </c>
      <c r="EI94" s="23">
        <f t="shared" si="471"/>
        <v>0.19000000000000128</v>
      </c>
      <c r="EJ94" s="23">
        <f t="shared" si="472"/>
        <v>0.38400000000000123</v>
      </c>
      <c r="EK94" s="23">
        <f t="shared" si="473"/>
        <v>0.15800000000000125</v>
      </c>
      <c r="EL94" s="23">
        <f t="shared" si="474"/>
        <v>0.17300000000000093</v>
      </c>
      <c r="EM94" s="23">
        <f t="shared" si="475"/>
        <v>0.48700000000000099</v>
      </c>
      <c r="EN94" s="23">
        <f t="shared" si="476"/>
        <v>0.38800000000000079</v>
      </c>
      <c r="EO94" s="23">
        <f t="shared" si="477"/>
        <v>0.23900000000000077</v>
      </c>
      <c r="EP94" s="23">
        <f t="shared" si="478"/>
        <v>0.42000000000000082</v>
      </c>
      <c r="EQ94" s="23">
        <f t="shared" si="479"/>
        <v>0.44100000000000072</v>
      </c>
      <c r="ER94" s="23">
        <f t="shared" si="480"/>
        <v>0.46600000000000108</v>
      </c>
      <c r="ES94" s="23">
        <f t="shared" si="481"/>
        <v>0.38200000000000145</v>
      </c>
      <c r="ET94" s="23">
        <f t="shared" si="482"/>
        <v>0.37400000000000144</v>
      </c>
      <c r="EU94" s="23">
        <f t="shared" si="483"/>
        <v>0.41100000000000136</v>
      </c>
      <c r="EV94" s="23">
        <f t="shared" si="484"/>
        <v>4.0000000000000924E-2</v>
      </c>
      <c r="EW94" s="23">
        <f t="shared" si="485"/>
        <v>0.20600000000000129</v>
      </c>
      <c r="EX94" s="23">
        <f t="shared" si="486"/>
        <v>0.7400000000000011</v>
      </c>
      <c r="EY94" s="23">
        <f t="shared" si="487"/>
        <v>0.43000000000000149</v>
      </c>
      <c r="EZ94" s="23">
        <f t="shared" si="488"/>
        <v>0.50500000000000078</v>
      </c>
      <c r="FA94" s="23">
        <f t="shared" si="489"/>
        <v>0.59200000000000141</v>
      </c>
      <c r="FB94" s="23">
        <f t="shared" si="490"/>
        <v>0.68500000000000139</v>
      </c>
      <c r="FC94" s="23">
        <f t="shared" si="491"/>
        <v>0.65300000000000136</v>
      </c>
      <c r="FD94" s="23">
        <f t="shared" si="492"/>
        <v>0.54400000000000137</v>
      </c>
      <c r="FE94" s="23">
        <f t="shared" si="493"/>
        <v>-4.4999999999999041E-2</v>
      </c>
      <c r="FF94" s="23">
        <f t="shared" si="494"/>
        <v>0.30700000000000127</v>
      </c>
      <c r="FG94" s="23">
        <f t="shared" si="495"/>
        <v>0.23800000000000132</v>
      </c>
      <c r="FH94" s="23">
        <f t="shared" si="496"/>
        <v>0.4090000000000007</v>
      </c>
      <c r="FI94" s="23">
        <f t="shared" si="497"/>
        <v>0.73100000000000076</v>
      </c>
      <c r="FJ94" s="23">
        <f t="shared" si="498"/>
        <v>0.49800000000000111</v>
      </c>
      <c r="FK94" s="23">
        <f t="shared" si="499"/>
        <v>-0.89599999999999902</v>
      </c>
      <c r="FL94" s="23">
        <f t="shared" si="500"/>
        <v>8.2000000000000739E-2</v>
      </c>
      <c r="FM94" s="23">
        <f t="shared" si="501"/>
        <v>3.0000000000010019E-3</v>
      </c>
      <c r="FN94" s="23">
        <f t="shared" si="502"/>
        <v>0.32500000000000107</v>
      </c>
      <c r="FO94" s="23">
        <f t="shared" si="503"/>
        <v>0.15300000000000136</v>
      </c>
      <c r="FP94" s="23">
        <f t="shared" si="504"/>
        <v>0.27800000000000136</v>
      </c>
      <c r="FQ94" s="23">
        <f t="shared" si="505"/>
        <v>-0.41166199999999886</v>
      </c>
      <c r="FR94" s="23">
        <f t="shared" si="506"/>
        <v>-8.906999999999865E-2</v>
      </c>
      <c r="FS94" s="23">
        <f t="shared" si="507"/>
        <v>0.88772100000000087</v>
      </c>
      <c r="FT94" s="23">
        <f t="shared" si="508"/>
        <v>2.1565000000000722E-2</v>
      </c>
      <c r="FU94" s="23">
        <f t="shared" si="509"/>
        <v>2.8128000000001485E-2</v>
      </c>
      <c r="FV94" s="23">
        <f t="shared" si="510"/>
        <v>0.75791800000000098</v>
      </c>
      <c r="FW94" s="23">
        <f t="shared" si="511"/>
        <v>0.15300000000000136</v>
      </c>
      <c r="FX94" s="23">
        <f t="shared" si="512"/>
        <v>0.17800000000000082</v>
      </c>
      <c r="FY94" s="23">
        <f t="shared" si="513"/>
        <v>0.24100000000000144</v>
      </c>
      <c r="FZ94" s="23">
        <f t="shared" si="514"/>
        <v>0.37600000000000122</v>
      </c>
      <c r="GA94" s="23">
        <f t="shared" si="515"/>
        <v>0.56500000000000128</v>
      </c>
      <c r="GB94" s="23">
        <f t="shared" si="516"/>
        <v>0.34100000000000108</v>
      </c>
      <c r="GC94" s="23">
        <f t="shared" si="517"/>
        <v>0.35800000000000143</v>
      </c>
      <c r="GD94" s="23">
        <f t="shared" si="518"/>
        <v>0.68200000000000127</v>
      </c>
      <c r="GE94" s="23">
        <f t="shared" si="519"/>
        <v>0.60100000000000087</v>
      </c>
      <c r="GF94" s="23">
        <f t="shared" si="520"/>
        <v>0.45200000000000085</v>
      </c>
      <c r="GG94" s="23">
        <f t="shared" si="521"/>
        <v>0.6410000000000009</v>
      </c>
      <c r="GH94" s="23">
        <f t="shared" si="522"/>
        <v>0.6590000000000007</v>
      </c>
      <c r="GI94" s="23">
        <f t="shared" si="523"/>
        <v>0.68500000000000139</v>
      </c>
      <c r="GJ94" s="23">
        <f t="shared" si="524"/>
        <v>0.57300000000000129</v>
      </c>
      <c r="GK94" s="23">
        <f t="shared" si="525"/>
        <v>0.56700000000000106</v>
      </c>
      <c r="GL94" s="23">
        <f t="shared" si="526"/>
        <v>0.62400000000000144</v>
      </c>
      <c r="GM94" s="23">
        <f t="shared" si="527"/>
        <v>0.23400000000000087</v>
      </c>
      <c r="GN94" s="23">
        <f t="shared" si="528"/>
        <v>0.40000000000000124</v>
      </c>
      <c r="GO94" s="23">
        <f t="shared" si="529"/>
        <v>0.98100000000000076</v>
      </c>
      <c r="GP94" s="23">
        <f t="shared" si="530"/>
        <v>0.64500000000000135</v>
      </c>
      <c r="GQ94" s="23">
        <f t="shared" si="531"/>
        <v>0.73000000000000131</v>
      </c>
      <c r="GR94" s="23">
        <f t="shared" si="532"/>
        <v>0.82200000000000095</v>
      </c>
      <c r="GS94" s="23">
        <f t="shared" si="533"/>
        <v>0.92400000000000126</v>
      </c>
      <c r="GT94" s="23">
        <f t="shared" si="534"/>
        <v>0.89800000000000146</v>
      </c>
      <c r="GU94" s="23">
        <f t="shared" si="535"/>
        <v>0.78900000000000148</v>
      </c>
      <c r="GV94" s="23">
        <f t="shared" si="536"/>
        <v>7.5000000000001066E-2</v>
      </c>
      <c r="GW94" s="23">
        <f t="shared" si="537"/>
        <v>0.47000000000000153</v>
      </c>
      <c r="GX94" s="23">
        <f t="shared" si="538"/>
        <v>0.38200000000000145</v>
      </c>
      <c r="GY94" s="23">
        <f t="shared" si="539"/>
        <v>0.59300000000000086</v>
      </c>
      <c r="GZ94" s="23">
        <f t="shared" si="540"/>
        <v>0.94500000000000117</v>
      </c>
      <c r="HA94" s="23">
        <f t="shared" si="541"/>
        <v>0.68000000000000149</v>
      </c>
      <c r="HB94" s="23">
        <f t="shared" si="542"/>
        <v>-0.83199999999999896</v>
      </c>
      <c r="HC94" s="23">
        <f t="shared" si="543"/>
        <v>0.24200000000000088</v>
      </c>
      <c r="HD94" s="23">
        <f t="shared" si="544"/>
        <v>0.1590000000000007</v>
      </c>
      <c r="HE94" s="23">
        <f t="shared" si="545"/>
        <v>0.51400000000000112</v>
      </c>
      <c r="HF94" s="23">
        <f t="shared" si="546"/>
        <v>0.33700000000000152</v>
      </c>
      <c r="HG94" s="23">
        <f t="shared" si="547"/>
        <v>0.47100000000000097</v>
      </c>
      <c r="HH94" s="23">
        <f t="shared" si="548"/>
        <v>-0.19444199999999867</v>
      </c>
      <c r="HI94" s="23">
        <f t="shared" si="549"/>
        <v>0.13145100000000109</v>
      </c>
      <c r="HJ94" s="23">
        <f t="shared" si="550"/>
        <v>1.0638200000000015</v>
      </c>
      <c r="HK94" s="23">
        <f t="shared" si="551"/>
        <v>0.24313800000000096</v>
      </c>
      <c r="HL94" s="23">
        <f t="shared" si="552"/>
        <v>0.24961200000000083</v>
      </c>
      <c r="HM94" s="23">
        <f t="shared" si="553"/>
        <v>0.93162200000000084</v>
      </c>
      <c r="HO94" s="23">
        <f t="shared" si="659"/>
        <v>0.11199999999999921</v>
      </c>
      <c r="HP94" s="23">
        <f t="shared" si="659"/>
        <v>1.9999999999988916E-3</v>
      </c>
      <c r="HQ94" s="23">
        <f t="shared" si="659"/>
        <v>0.66500000000000092</v>
      </c>
      <c r="HR94" s="23" t="str">
        <f t="shared" si="659"/>
        <v/>
      </c>
      <c r="HS94" s="23">
        <f t="shared" si="659"/>
        <v>0.31100000000000083</v>
      </c>
      <c r="HT94" s="23">
        <f t="shared" si="659"/>
        <v>0.13200000000000145</v>
      </c>
      <c r="HU94" s="23">
        <f t="shared" si="659"/>
        <v>0.11700000000000088</v>
      </c>
      <c r="HV94" s="23">
        <f t="shared" si="659"/>
        <v>0.10000000000000142</v>
      </c>
      <c r="HW94" s="23">
        <f t="shared" si="659"/>
        <v>2.5999999999998913E-2</v>
      </c>
      <c r="HX94" s="23" t="str">
        <f t="shared" si="659"/>
        <v/>
      </c>
      <c r="HY94" s="23">
        <f t="shared" si="564"/>
        <v>0.17700000000000138</v>
      </c>
      <c r="HZ94" s="23">
        <f t="shared" si="565"/>
        <v>0.27300000000000146</v>
      </c>
      <c r="IA94" s="23">
        <f t="shared" si="566"/>
        <v>0.18700000000000117</v>
      </c>
      <c r="IB94" s="23">
        <f t="shared" si="567"/>
        <v>8.799999999999919E-2</v>
      </c>
      <c r="IC94" s="23">
        <f t="shared" si="568"/>
        <v>0.15199999999999925</v>
      </c>
      <c r="ID94" s="23">
        <f t="shared" si="569"/>
        <v>0.13700000000000134</v>
      </c>
      <c r="IE94" s="23">
        <f t="shared" si="570"/>
        <v>7.499999999999396E-3</v>
      </c>
      <c r="IF94" s="23">
        <f t="shared" si="571"/>
        <v>2.0999999999999019E-2</v>
      </c>
      <c r="IG94" s="23">
        <f t="shared" si="572"/>
        <v>1.0000000000012221E-3</v>
      </c>
      <c r="IH94" s="23">
        <f t="shared" si="573"/>
        <v>6.1000000000000831E-2</v>
      </c>
      <c r="II94" s="23">
        <f t="shared" si="574"/>
        <v>0.19000000000000128</v>
      </c>
      <c r="IJ94" s="23">
        <f t="shared" si="575"/>
        <v>0.38400000000000123</v>
      </c>
      <c r="IK94" s="23">
        <f t="shared" si="576"/>
        <v>0.15800000000000125</v>
      </c>
      <c r="IL94" s="23">
        <f t="shared" si="577"/>
        <v>0.17300000000000093</v>
      </c>
      <c r="IM94" s="23">
        <f t="shared" si="578"/>
        <v>0.48700000000000099</v>
      </c>
      <c r="IN94" s="23">
        <f t="shared" si="579"/>
        <v>0.38800000000000079</v>
      </c>
      <c r="IO94" s="23">
        <f t="shared" si="580"/>
        <v>0.23900000000000077</v>
      </c>
      <c r="IP94" s="23">
        <f t="shared" si="581"/>
        <v>0.42000000000000082</v>
      </c>
      <c r="IQ94" s="23">
        <f t="shared" si="582"/>
        <v>0.44100000000000072</v>
      </c>
      <c r="IR94" s="23">
        <f t="shared" si="583"/>
        <v>0.46600000000000108</v>
      </c>
      <c r="IS94" s="23">
        <f t="shared" si="584"/>
        <v>0.38200000000000145</v>
      </c>
      <c r="IT94" s="23">
        <f t="shared" si="585"/>
        <v>0.37400000000000144</v>
      </c>
      <c r="IU94" s="23">
        <f t="shared" si="586"/>
        <v>0.41100000000000136</v>
      </c>
      <c r="IV94" s="23">
        <f t="shared" si="587"/>
        <v>4.0000000000000924E-2</v>
      </c>
      <c r="IW94" s="23">
        <f t="shared" si="588"/>
        <v>0.20600000000000129</v>
      </c>
      <c r="IX94" s="23">
        <f t="shared" si="589"/>
        <v>0.7400000000000011</v>
      </c>
      <c r="IY94" s="23">
        <f t="shared" si="590"/>
        <v>0.43000000000000149</v>
      </c>
      <c r="IZ94" s="23">
        <f t="shared" si="591"/>
        <v>0.50500000000000078</v>
      </c>
      <c r="JA94" s="23">
        <f t="shared" si="592"/>
        <v>0.59200000000000141</v>
      </c>
      <c r="JB94" s="23">
        <f t="shared" si="593"/>
        <v>0.68500000000000139</v>
      </c>
      <c r="JC94" s="23">
        <f t="shared" si="594"/>
        <v>0.65300000000000136</v>
      </c>
      <c r="JD94" s="23">
        <f t="shared" si="595"/>
        <v>0.54400000000000137</v>
      </c>
      <c r="JE94" s="23">
        <f t="shared" si="596"/>
        <v>4.4999999999999041E-2</v>
      </c>
      <c r="JF94" s="23">
        <f t="shared" si="597"/>
        <v>0.30700000000000127</v>
      </c>
      <c r="JG94" s="23">
        <f t="shared" si="598"/>
        <v>0.23800000000000132</v>
      </c>
      <c r="JH94" s="23">
        <f t="shared" si="599"/>
        <v>0.4090000000000007</v>
      </c>
      <c r="JI94" s="23">
        <f t="shared" si="600"/>
        <v>0.73100000000000076</v>
      </c>
      <c r="JJ94" s="23">
        <f t="shared" si="601"/>
        <v>0.49800000000000111</v>
      </c>
      <c r="JK94" s="23">
        <f t="shared" si="602"/>
        <v>0.89599999999999902</v>
      </c>
      <c r="JL94" s="23">
        <f t="shared" si="603"/>
        <v>8.2000000000000739E-2</v>
      </c>
      <c r="JM94" s="23">
        <f t="shared" si="604"/>
        <v>3.0000000000010019E-3</v>
      </c>
      <c r="JN94" s="23">
        <f t="shared" si="605"/>
        <v>0.32500000000000107</v>
      </c>
      <c r="JO94" s="23">
        <f t="shared" si="606"/>
        <v>0.15300000000000136</v>
      </c>
      <c r="JP94" s="23">
        <f t="shared" si="607"/>
        <v>0.27800000000000136</v>
      </c>
      <c r="JQ94" s="23">
        <f t="shared" si="608"/>
        <v>0.41166199999999886</v>
      </c>
      <c r="JR94" s="23">
        <f t="shared" si="609"/>
        <v>8.906999999999865E-2</v>
      </c>
      <c r="JS94" s="23">
        <f t="shared" si="610"/>
        <v>0.88772100000000087</v>
      </c>
      <c r="JT94" s="23">
        <f t="shared" si="611"/>
        <v>2.1565000000000722E-2</v>
      </c>
      <c r="JU94" s="23">
        <f t="shared" si="612"/>
        <v>2.8128000000001485E-2</v>
      </c>
      <c r="JV94" s="23">
        <f t="shared" si="613"/>
        <v>0.75791800000000098</v>
      </c>
      <c r="JW94" s="23">
        <f t="shared" si="614"/>
        <v>0.15300000000000136</v>
      </c>
      <c r="JX94" s="23">
        <f t="shared" si="615"/>
        <v>0.17800000000000082</v>
      </c>
      <c r="JY94" s="23">
        <f t="shared" si="616"/>
        <v>0.24100000000000144</v>
      </c>
      <c r="JZ94" s="23">
        <f t="shared" si="617"/>
        <v>0.37600000000000122</v>
      </c>
      <c r="KA94" s="23">
        <f t="shared" si="618"/>
        <v>0.56500000000000128</v>
      </c>
      <c r="KB94" s="23">
        <f t="shared" si="619"/>
        <v>0.34100000000000108</v>
      </c>
      <c r="KC94" s="23">
        <f t="shared" si="620"/>
        <v>0.35800000000000143</v>
      </c>
      <c r="KD94" s="23">
        <f t="shared" si="621"/>
        <v>0.68200000000000127</v>
      </c>
      <c r="KE94" s="23">
        <f t="shared" si="622"/>
        <v>0.60100000000000087</v>
      </c>
      <c r="KF94" s="23">
        <f t="shared" si="623"/>
        <v>0.45200000000000085</v>
      </c>
      <c r="KG94" s="23">
        <f t="shared" si="624"/>
        <v>0.6410000000000009</v>
      </c>
      <c r="KH94" s="23">
        <f t="shared" si="625"/>
        <v>0.6590000000000007</v>
      </c>
      <c r="KI94" s="23">
        <f t="shared" si="626"/>
        <v>0.68500000000000139</v>
      </c>
      <c r="KJ94" s="23">
        <f t="shared" si="627"/>
        <v>0.57300000000000129</v>
      </c>
      <c r="KK94" s="23">
        <f t="shared" si="628"/>
        <v>0.56700000000000106</v>
      </c>
      <c r="KL94" s="23">
        <f t="shared" si="629"/>
        <v>0.62400000000000144</v>
      </c>
      <c r="KM94" s="23">
        <f t="shared" si="630"/>
        <v>0.23400000000000087</v>
      </c>
      <c r="KN94" s="23">
        <f t="shared" si="631"/>
        <v>0.40000000000000124</v>
      </c>
      <c r="KO94" s="23">
        <f t="shared" si="632"/>
        <v>0.98100000000000076</v>
      </c>
      <c r="KP94" s="23">
        <f t="shared" si="633"/>
        <v>0.64500000000000135</v>
      </c>
      <c r="KQ94" s="23">
        <f t="shared" si="634"/>
        <v>0.73000000000000131</v>
      </c>
      <c r="KR94" s="23">
        <f t="shared" si="635"/>
        <v>0.82200000000000095</v>
      </c>
      <c r="KS94" s="23">
        <f t="shared" si="636"/>
        <v>0.92400000000000126</v>
      </c>
      <c r="KT94" s="23">
        <f t="shared" si="637"/>
        <v>0.89800000000000146</v>
      </c>
      <c r="KU94" s="23">
        <f t="shared" si="638"/>
        <v>0.78900000000000148</v>
      </c>
      <c r="KV94" s="23">
        <f t="shared" si="639"/>
        <v>7.5000000000001066E-2</v>
      </c>
      <c r="KW94" s="23">
        <f t="shared" si="640"/>
        <v>0.47000000000000153</v>
      </c>
      <c r="KX94" s="23">
        <f t="shared" si="641"/>
        <v>0.38200000000000145</v>
      </c>
      <c r="KY94" s="23">
        <f t="shared" si="642"/>
        <v>0.59300000000000086</v>
      </c>
      <c r="KZ94" s="23">
        <f t="shared" si="643"/>
        <v>0.94500000000000117</v>
      </c>
      <c r="LA94" s="23">
        <f t="shared" si="644"/>
        <v>0.68000000000000149</v>
      </c>
      <c r="LB94" s="23">
        <f t="shared" si="645"/>
        <v>0.83199999999999896</v>
      </c>
      <c r="LC94" s="23">
        <f t="shared" si="646"/>
        <v>0.24200000000000088</v>
      </c>
      <c r="LD94" s="23">
        <f t="shared" si="647"/>
        <v>0.1590000000000007</v>
      </c>
      <c r="LE94" s="23">
        <f t="shared" si="648"/>
        <v>0.51400000000000112</v>
      </c>
      <c r="LF94" s="23">
        <f t="shared" si="649"/>
        <v>0.33700000000000152</v>
      </c>
      <c r="LG94" s="23">
        <f t="shared" si="650"/>
        <v>0.47100000000000097</v>
      </c>
      <c r="LH94" s="23">
        <f t="shared" si="651"/>
        <v>0.19444199999999867</v>
      </c>
      <c r="LI94" s="23">
        <f t="shared" si="652"/>
        <v>0.13145100000000109</v>
      </c>
      <c r="LJ94" s="23">
        <f t="shared" si="653"/>
        <v>1.0638200000000015</v>
      </c>
      <c r="LK94" s="23">
        <f t="shared" si="654"/>
        <v>0.24313800000000096</v>
      </c>
      <c r="LL94" s="23">
        <f t="shared" si="655"/>
        <v>0.24961200000000083</v>
      </c>
      <c r="LM94" s="23">
        <f t="shared" si="656"/>
        <v>0.93162200000000084</v>
      </c>
    </row>
    <row r="95" spans="1:325">
      <c r="A95" s="1">
        <f t="shared" si="449"/>
        <v>93</v>
      </c>
      <c r="B95" s="2"/>
      <c r="C95" s="4">
        <v>13</v>
      </c>
      <c r="D95" s="4">
        <f t="shared" si="445"/>
        <v>1016</v>
      </c>
      <c r="E95" s="4" t="s">
        <v>335</v>
      </c>
      <c r="F95" s="4">
        <v>3</v>
      </c>
      <c r="G95" s="4" t="s">
        <v>13</v>
      </c>
      <c r="H95" s="4" t="s">
        <v>19</v>
      </c>
      <c r="I95" s="4"/>
      <c r="J95" s="5">
        <v>95.7</v>
      </c>
      <c r="K95" s="72"/>
      <c r="L95" s="103">
        <v>2.9360000000000004</v>
      </c>
      <c r="M95" s="7" t="s">
        <v>282</v>
      </c>
      <c r="N95" s="3" t="s">
        <v>227</v>
      </c>
      <c r="O95" s="6">
        <v>3.1779999999999999</v>
      </c>
      <c r="P95" s="6">
        <v>3.0059999999999998</v>
      </c>
      <c r="Q95" s="6">
        <v>3.4910000000000001</v>
      </c>
      <c r="R95" s="58"/>
      <c r="S95" s="6">
        <v>3.0870000000000002</v>
      </c>
      <c r="T95" s="58"/>
      <c r="U95" s="58"/>
      <c r="V95" s="58"/>
      <c r="W95" s="58"/>
      <c r="X95" s="58"/>
      <c r="Y95" s="6">
        <v>3.3450000000000002</v>
      </c>
      <c r="Z95" s="6">
        <v>3.3820000000000001</v>
      </c>
      <c r="AA95" s="6">
        <v>3.2559999999999998</v>
      </c>
      <c r="AB95" s="6">
        <v>3.109</v>
      </c>
      <c r="AC95" s="6">
        <v>2.9209999999999998</v>
      </c>
      <c r="AD95" s="6">
        <v>2.8929999999999998</v>
      </c>
      <c r="AE95" s="23">
        <f t="shared" si="657"/>
        <v>2.907</v>
      </c>
      <c r="AF95" s="107">
        <v>2.6779999999999999</v>
      </c>
      <c r="AG95" s="107">
        <v>2.6989999999999998</v>
      </c>
      <c r="AH95" s="107">
        <v>2.7040000000000002</v>
      </c>
      <c r="AI95" s="107">
        <v>2.7690000000000001</v>
      </c>
      <c r="AJ95" s="107">
        <v>2.847</v>
      </c>
      <c r="AK95" s="107">
        <v>2.8359999999999999</v>
      </c>
      <c r="AL95" s="107">
        <v>2.859</v>
      </c>
      <c r="AM95" s="107">
        <v>3.024</v>
      </c>
      <c r="AN95" s="107">
        <v>2.88</v>
      </c>
      <c r="AO95" s="107">
        <v>2.8050000000000002</v>
      </c>
      <c r="AP95" s="107">
        <v>2.9649999999999999</v>
      </c>
      <c r="AQ95" s="107">
        <v>2.952</v>
      </c>
      <c r="AR95" s="107">
        <v>2.988</v>
      </c>
      <c r="AS95" s="107">
        <v>2.9740000000000002</v>
      </c>
      <c r="AT95" s="107">
        <v>2.9609999999999999</v>
      </c>
      <c r="AU95" s="107">
        <v>2.8730000000000002</v>
      </c>
      <c r="AV95" s="107">
        <v>2.661</v>
      </c>
      <c r="AW95" s="107">
        <v>2.77</v>
      </c>
      <c r="AX95" s="107">
        <v>3.0750000000000002</v>
      </c>
      <c r="AY95" s="107">
        <v>2.9159999999999999</v>
      </c>
      <c r="AZ95" s="107">
        <v>3.0030000000000001</v>
      </c>
      <c r="BA95" s="107">
        <v>3.0030000000000001</v>
      </c>
      <c r="BB95" s="107">
        <v>3.0510000000000002</v>
      </c>
      <c r="BC95" s="107">
        <v>2.952</v>
      </c>
      <c r="BD95" s="107">
        <v>2.9910000000000001</v>
      </c>
      <c r="BE95" s="111"/>
      <c r="BF95" s="111"/>
      <c r="BG95" s="111"/>
      <c r="BH95" s="111"/>
      <c r="BI95" s="111"/>
      <c r="BJ95" s="111"/>
      <c r="BK95" s="111"/>
      <c r="BL95" s="111"/>
      <c r="BM95" s="111"/>
      <c r="BN95" s="107">
        <v>2.9489999999999998</v>
      </c>
      <c r="BO95" s="107">
        <v>2.7789999999999999</v>
      </c>
      <c r="BP95" s="107">
        <v>2.8980000000000001</v>
      </c>
      <c r="BQ95" s="91">
        <v>2.152466</v>
      </c>
      <c r="BR95" s="91">
        <v>2.411816</v>
      </c>
      <c r="BS95" s="91">
        <v>3.0597300000000001</v>
      </c>
      <c r="BT95" s="91">
        <v>2.501792</v>
      </c>
      <c r="BU95" s="91">
        <v>2.5078830000000001</v>
      </c>
      <c r="BV95" s="91">
        <v>2.9415360000000002</v>
      </c>
      <c r="BW95" s="109">
        <v>2.7050000000000001</v>
      </c>
      <c r="BX95" s="109">
        <v>2.7120000000000002</v>
      </c>
      <c r="BY95" s="109">
        <v>2.7309999999999999</v>
      </c>
      <c r="BZ95" s="109">
        <v>2.8069999999999999</v>
      </c>
      <c r="CA95" s="109">
        <v>2.9209999999999998</v>
      </c>
      <c r="CB95" s="109">
        <v>2.8639999999999999</v>
      </c>
      <c r="CC95" s="109">
        <v>2.8879999999999999</v>
      </c>
      <c r="CD95" s="109">
        <v>3.0739999999999998</v>
      </c>
      <c r="CE95" s="109">
        <v>2.9220000000000002</v>
      </c>
      <c r="CF95" s="109">
        <v>2.8380000000000001</v>
      </c>
      <c r="CG95" s="109">
        <v>3.0019999999999998</v>
      </c>
      <c r="CH95" s="109">
        <v>2.9969999999999999</v>
      </c>
      <c r="CI95" s="109">
        <v>3.0369999999999999</v>
      </c>
      <c r="CJ95" s="109">
        <v>3.0030000000000001</v>
      </c>
      <c r="CK95" s="109">
        <v>2.99</v>
      </c>
      <c r="CL95" s="109">
        <v>2.9340000000000002</v>
      </c>
      <c r="CM95" s="109">
        <v>2.6850000000000001</v>
      </c>
      <c r="CN95" s="109">
        <v>2.8079999999999998</v>
      </c>
      <c r="CO95" s="109">
        <v>3.2170000000000001</v>
      </c>
      <c r="CP95" s="109">
        <v>2.97</v>
      </c>
      <c r="CQ95" s="109">
        <v>3.0640000000000001</v>
      </c>
      <c r="CR95" s="109">
        <v>3.085</v>
      </c>
      <c r="CS95" s="109">
        <v>3.1560000000000001</v>
      </c>
      <c r="CT95" s="109">
        <v>3.0710000000000002</v>
      </c>
      <c r="CU95" s="109">
        <v>3.056</v>
      </c>
      <c r="CV95" s="109">
        <v>2.8370000000000002</v>
      </c>
      <c r="CW95" s="109">
        <v>2.9860000000000002</v>
      </c>
      <c r="CX95" s="109">
        <v>3.09</v>
      </c>
      <c r="CY95" s="109">
        <v>3.15</v>
      </c>
      <c r="CZ95" s="109">
        <v>3.294</v>
      </c>
      <c r="DA95" s="109">
        <v>3.278</v>
      </c>
      <c r="DB95" s="109">
        <v>2.6160000000000001</v>
      </c>
      <c r="DC95" s="109">
        <v>3.0649999999999999</v>
      </c>
      <c r="DD95" s="109">
        <v>3.0419999999999998</v>
      </c>
      <c r="DE95" s="109">
        <v>2.9740000000000002</v>
      </c>
      <c r="DF95" s="109">
        <v>2.8090000000000002</v>
      </c>
      <c r="DG95" s="109">
        <v>2.9279999999999999</v>
      </c>
      <c r="DH95" s="119">
        <v>2.1891050000000001</v>
      </c>
      <c r="DI95" s="119">
        <v>2.4548610000000002</v>
      </c>
      <c r="DJ95" s="119">
        <v>3.1056879999999998</v>
      </c>
      <c r="DK95" s="119">
        <v>2.5504180000000001</v>
      </c>
      <c r="DL95" s="119">
        <v>2.5550259999999998</v>
      </c>
      <c r="DM95" s="119">
        <v>2.9833020000000001</v>
      </c>
      <c r="DO95" s="23">
        <f t="shared" si="658"/>
        <v>0.24199999999999955</v>
      </c>
      <c r="DP95" s="23">
        <f t="shared" si="658"/>
        <v>6.9999999999999396E-2</v>
      </c>
      <c r="DQ95" s="23">
        <f t="shared" si="658"/>
        <v>0.55499999999999972</v>
      </c>
      <c r="DR95" s="23" t="str">
        <f t="shared" si="658"/>
        <v/>
      </c>
      <c r="DS95" s="23">
        <f t="shared" si="658"/>
        <v>0.1509999999999998</v>
      </c>
      <c r="DT95" s="23" t="str">
        <f t="shared" si="658"/>
        <v/>
      </c>
      <c r="DU95" s="23" t="str">
        <f t="shared" si="658"/>
        <v/>
      </c>
      <c r="DV95" s="23" t="str">
        <f t="shared" si="658"/>
        <v/>
      </c>
      <c r="DW95" s="23" t="str">
        <f t="shared" si="658"/>
        <v/>
      </c>
      <c r="DX95" s="23" t="str">
        <f t="shared" si="658"/>
        <v/>
      </c>
      <c r="DY95" s="23">
        <f t="shared" si="461"/>
        <v>0.40899999999999981</v>
      </c>
      <c r="DZ95" s="23">
        <f t="shared" si="462"/>
        <v>0.44599999999999973</v>
      </c>
      <c r="EA95" s="23">
        <f t="shared" si="463"/>
        <v>0.3199999999999994</v>
      </c>
      <c r="EB95" s="23">
        <f t="shared" si="464"/>
        <v>0.1729999999999996</v>
      </c>
      <c r="EC95" s="23">
        <f t="shared" si="465"/>
        <v>-1.5000000000000568E-2</v>
      </c>
      <c r="ED95" s="23">
        <f t="shared" si="466"/>
        <v>-4.3000000000000593E-2</v>
      </c>
      <c r="EE95" s="23">
        <f t="shared" si="467"/>
        <v>-2.9000000000000359E-2</v>
      </c>
      <c r="EF95" s="23">
        <f t="shared" si="468"/>
        <v>-0.25800000000000045</v>
      </c>
      <c r="EG95" s="23">
        <f t="shared" si="469"/>
        <v>-0.23700000000000054</v>
      </c>
      <c r="EH95" s="23">
        <f t="shared" si="470"/>
        <v>-0.23200000000000021</v>
      </c>
      <c r="EI95" s="23">
        <f t="shared" si="471"/>
        <v>-0.16700000000000026</v>
      </c>
      <c r="EJ95" s="23">
        <f t="shared" si="472"/>
        <v>-8.9000000000000412E-2</v>
      </c>
      <c r="EK95" s="23">
        <f t="shared" si="473"/>
        <v>-0.10000000000000053</v>
      </c>
      <c r="EL95" s="23">
        <f t="shared" si="474"/>
        <v>-7.7000000000000401E-2</v>
      </c>
      <c r="EM95" s="23">
        <f t="shared" si="475"/>
        <v>8.7999999999999634E-2</v>
      </c>
      <c r="EN95" s="23">
        <f t="shared" si="476"/>
        <v>-5.6000000000000494E-2</v>
      </c>
      <c r="EO95" s="23">
        <f t="shared" si="477"/>
        <v>-0.13100000000000023</v>
      </c>
      <c r="EP95" s="23">
        <f t="shared" si="478"/>
        <v>2.8999999999999471E-2</v>
      </c>
      <c r="EQ95" s="23">
        <f t="shared" si="479"/>
        <v>1.599999999999957E-2</v>
      </c>
      <c r="ER95" s="23">
        <f t="shared" si="480"/>
        <v>5.1999999999999602E-2</v>
      </c>
      <c r="ES95" s="23">
        <f t="shared" si="481"/>
        <v>3.7999999999999812E-2</v>
      </c>
      <c r="ET95" s="23">
        <f t="shared" si="482"/>
        <v>2.4999999999999467E-2</v>
      </c>
      <c r="EU95" s="23">
        <f t="shared" si="483"/>
        <v>-6.3000000000000167E-2</v>
      </c>
      <c r="EV95" s="23">
        <f t="shared" si="484"/>
        <v>-0.27500000000000036</v>
      </c>
      <c r="EW95" s="23">
        <f t="shared" si="485"/>
        <v>-0.16600000000000037</v>
      </c>
      <c r="EX95" s="23">
        <f t="shared" si="486"/>
        <v>0.13899999999999979</v>
      </c>
      <c r="EY95" s="23">
        <f t="shared" si="487"/>
        <v>-2.0000000000000462E-2</v>
      </c>
      <c r="EZ95" s="23">
        <f t="shared" si="488"/>
        <v>6.6999999999999726E-2</v>
      </c>
      <c r="FA95" s="23">
        <f t="shared" si="489"/>
        <v>6.6999999999999726E-2</v>
      </c>
      <c r="FB95" s="23">
        <f t="shared" si="490"/>
        <v>0.11499999999999977</v>
      </c>
      <c r="FC95" s="23">
        <f t="shared" si="491"/>
        <v>1.599999999999957E-2</v>
      </c>
      <c r="FD95" s="23">
        <f t="shared" si="492"/>
        <v>5.4999999999999716E-2</v>
      </c>
      <c r="FE95" s="23" t="str">
        <f t="shared" si="493"/>
        <v/>
      </c>
      <c r="FF95" s="23" t="str">
        <f t="shared" si="494"/>
        <v/>
      </c>
      <c r="FG95" s="23" t="str">
        <f t="shared" si="495"/>
        <v/>
      </c>
      <c r="FH95" s="23" t="str">
        <f t="shared" si="496"/>
        <v/>
      </c>
      <c r="FI95" s="23" t="str">
        <f t="shared" si="497"/>
        <v/>
      </c>
      <c r="FJ95" s="23" t="str">
        <f t="shared" si="498"/>
        <v/>
      </c>
      <c r="FK95" s="23" t="str">
        <f t="shared" si="499"/>
        <v/>
      </c>
      <c r="FL95" s="23" t="str">
        <f t="shared" si="500"/>
        <v/>
      </c>
      <c r="FM95" s="23" t="str">
        <f t="shared" si="501"/>
        <v/>
      </c>
      <c r="FN95" s="23">
        <f t="shared" si="502"/>
        <v>1.2999999999999456E-2</v>
      </c>
      <c r="FO95" s="23">
        <f t="shared" si="503"/>
        <v>-0.15700000000000047</v>
      </c>
      <c r="FP95" s="23">
        <f t="shared" si="504"/>
        <v>-3.8000000000000256E-2</v>
      </c>
      <c r="FQ95" s="23">
        <f t="shared" si="505"/>
        <v>-0.7835340000000004</v>
      </c>
      <c r="FR95" s="23">
        <f t="shared" si="506"/>
        <v>-0.52418400000000043</v>
      </c>
      <c r="FS95" s="23">
        <f t="shared" si="507"/>
        <v>0.12372999999999967</v>
      </c>
      <c r="FT95" s="23">
        <f t="shared" si="508"/>
        <v>-0.43420800000000037</v>
      </c>
      <c r="FU95" s="23">
        <f t="shared" si="509"/>
        <v>-0.4281170000000003</v>
      </c>
      <c r="FV95" s="23">
        <f t="shared" si="510"/>
        <v>5.5359999999997633E-3</v>
      </c>
      <c r="FW95" s="23">
        <f t="shared" si="511"/>
        <v>-0.23100000000000032</v>
      </c>
      <c r="FX95" s="23">
        <f t="shared" si="512"/>
        <v>-0.2240000000000002</v>
      </c>
      <c r="FY95" s="23">
        <f t="shared" si="513"/>
        <v>-0.20500000000000052</v>
      </c>
      <c r="FZ95" s="23">
        <f t="shared" si="514"/>
        <v>-0.12900000000000045</v>
      </c>
      <c r="GA95" s="23">
        <f t="shared" si="515"/>
        <v>-1.5000000000000568E-2</v>
      </c>
      <c r="GB95" s="23">
        <f t="shared" si="516"/>
        <v>-7.2000000000000508E-2</v>
      </c>
      <c r="GC95" s="23">
        <f t="shared" si="517"/>
        <v>-4.8000000000000487E-2</v>
      </c>
      <c r="GD95" s="23">
        <f t="shared" si="518"/>
        <v>0.13799999999999946</v>
      </c>
      <c r="GE95" s="23">
        <f t="shared" si="519"/>
        <v>-1.4000000000000234E-2</v>
      </c>
      <c r="GF95" s="23">
        <f t="shared" si="520"/>
        <v>-9.8000000000000309E-2</v>
      </c>
      <c r="GG95" s="23">
        <f t="shared" si="521"/>
        <v>6.5999999999999392E-2</v>
      </c>
      <c r="GH95" s="23">
        <f t="shared" si="522"/>
        <v>6.0999999999999499E-2</v>
      </c>
      <c r="GI95" s="23">
        <f t="shared" si="523"/>
        <v>0.10099999999999953</v>
      </c>
      <c r="GJ95" s="23">
        <f t="shared" si="524"/>
        <v>6.6999999999999726E-2</v>
      </c>
      <c r="GK95" s="23">
        <f t="shared" si="525"/>
        <v>5.3999999999999826E-2</v>
      </c>
      <c r="GL95" s="23">
        <f t="shared" si="526"/>
        <v>-2.0000000000002238E-3</v>
      </c>
      <c r="GM95" s="23">
        <f t="shared" si="527"/>
        <v>-0.25100000000000033</v>
      </c>
      <c r="GN95" s="23">
        <f t="shared" si="528"/>
        <v>-0.12800000000000056</v>
      </c>
      <c r="GO95" s="23">
        <f t="shared" si="529"/>
        <v>0.28099999999999969</v>
      </c>
      <c r="GP95" s="23">
        <f t="shared" si="530"/>
        <v>3.3999999999999808E-2</v>
      </c>
      <c r="GQ95" s="23">
        <f t="shared" si="531"/>
        <v>0.12799999999999967</v>
      </c>
      <c r="GR95" s="23">
        <f t="shared" si="532"/>
        <v>0.14899999999999958</v>
      </c>
      <c r="GS95" s="23">
        <f t="shared" si="533"/>
        <v>0.21999999999999975</v>
      </c>
      <c r="GT95" s="23">
        <f t="shared" si="534"/>
        <v>0.13499999999999979</v>
      </c>
      <c r="GU95" s="23">
        <f t="shared" si="535"/>
        <v>0.11999999999999966</v>
      </c>
      <c r="GV95" s="23">
        <f t="shared" si="536"/>
        <v>-9.9000000000000199E-2</v>
      </c>
      <c r="GW95" s="23">
        <f t="shared" si="537"/>
        <v>4.9999999999999822E-2</v>
      </c>
      <c r="GX95" s="23">
        <f t="shared" si="538"/>
        <v>0.15399999999999947</v>
      </c>
      <c r="GY95" s="23">
        <f t="shared" si="539"/>
        <v>0.21399999999999952</v>
      </c>
      <c r="GZ95" s="23">
        <f t="shared" si="540"/>
        <v>0.35799999999999965</v>
      </c>
      <c r="HA95" s="23">
        <f t="shared" si="541"/>
        <v>0.34199999999999964</v>
      </c>
      <c r="HB95" s="23">
        <f t="shared" si="542"/>
        <v>-0.32000000000000028</v>
      </c>
      <c r="HC95" s="23">
        <f t="shared" si="543"/>
        <v>0.12899999999999956</v>
      </c>
      <c r="HD95" s="23">
        <f t="shared" si="544"/>
        <v>0.10599999999999943</v>
      </c>
      <c r="HE95" s="23">
        <f t="shared" si="545"/>
        <v>3.7999999999999812E-2</v>
      </c>
      <c r="HF95" s="23">
        <f t="shared" si="546"/>
        <v>-0.12700000000000022</v>
      </c>
      <c r="HG95" s="23">
        <f t="shared" si="547"/>
        <v>-8.0000000000004512E-3</v>
      </c>
      <c r="HH95" s="23">
        <f t="shared" si="548"/>
        <v>-0.74689500000000031</v>
      </c>
      <c r="HI95" s="23">
        <f t="shared" si="549"/>
        <v>-0.48113900000000021</v>
      </c>
      <c r="HJ95" s="23">
        <f t="shared" si="550"/>
        <v>0.16968799999999939</v>
      </c>
      <c r="HK95" s="23">
        <f t="shared" si="551"/>
        <v>-0.38558200000000031</v>
      </c>
      <c r="HL95" s="23">
        <f t="shared" si="552"/>
        <v>-0.38097400000000059</v>
      </c>
      <c r="HM95" s="23">
        <f t="shared" si="553"/>
        <v>4.7301999999999733E-2</v>
      </c>
      <c r="HO95" s="23">
        <f t="shared" si="659"/>
        <v>0.24199999999999955</v>
      </c>
      <c r="HP95" s="23">
        <f t="shared" si="659"/>
        <v>6.9999999999999396E-2</v>
      </c>
      <c r="HQ95" s="23">
        <f t="shared" si="659"/>
        <v>0.55499999999999972</v>
      </c>
      <c r="HR95" s="23" t="str">
        <f t="shared" si="659"/>
        <v/>
      </c>
      <c r="HS95" s="23">
        <f t="shared" si="659"/>
        <v>0.1509999999999998</v>
      </c>
      <c r="HT95" s="23" t="str">
        <f t="shared" si="659"/>
        <v/>
      </c>
      <c r="HU95" s="23" t="str">
        <f t="shared" si="659"/>
        <v/>
      </c>
      <c r="HV95" s="23" t="str">
        <f t="shared" si="659"/>
        <v/>
      </c>
      <c r="HW95" s="23" t="str">
        <f t="shared" si="659"/>
        <v/>
      </c>
      <c r="HX95" s="23" t="str">
        <f t="shared" si="659"/>
        <v/>
      </c>
      <c r="HY95" s="23">
        <f t="shared" si="564"/>
        <v>0.40899999999999981</v>
      </c>
      <c r="HZ95" s="23">
        <f t="shared" si="565"/>
        <v>0.44599999999999973</v>
      </c>
      <c r="IA95" s="23">
        <f t="shared" si="566"/>
        <v>0.3199999999999994</v>
      </c>
      <c r="IB95" s="23">
        <f t="shared" si="567"/>
        <v>0.1729999999999996</v>
      </c>
      <c r="IC95" s="23">
        <f t="shared" si="568"/>
        <v>1.5000000000000568E-2</v>
      </c>
      <c r="ID95" s="23">
        <f t="shared" si="569"/>
        <v>4.3000000000000593E-2</v>
      </c>
      <c r="IE95" s="23">
        <f t="shared" si="570"/>
        <v>2.9000000000000359E-2</v>
      </c>
      <c r="IF95" s="23">
        <f t="shared" si="571"/>
        <v>0.25800000000000045</v>
      </c>
      <c r="IG95" s="23">
        <f t="shared" si="572"/>
        <v>0.23700000000000054</v>
      </c>
      <c r="IH95" s="23">
        <f t="shared" si="573"/>
        <v>0.23200000000000021</v>
      </c>
      <c r="II95" s="23">
        <f t="shared" si="574"/>
        <v>0.16700000000000026</v>
      </c>
      <c r="IJ95" s="23">
        <f t="shared" si="575"/>
        <v>8.9000000000000412E-2</v>
      </c>
      <c r="IK95" s="23">
        <f t="shared" si="576"/>
        <v>0.10000000000000053</v>
      </c>
      <c r="IL95" s="23">
        <f t="shared" si="577"/>
        <v>7.7000000000000401E-2</v>
      </c>
      <c r="IM95" s="23">
        <f t="shared" si="578"/>
        <v>8.7999999999999634E-2</v>
      </c>
      <c r="IN95" s="23">
        <f t="shared" si="579"/>
        <v>5.6000000000000494E-2</v>
      </c>
      <c r="IO95" s="23">
        <f t="shared" si="580"/>
        <v>0.13100000000000023</v>
      </c>
      <c r="IP95" s="23">
        <f t="shared" si="581"/>
        <v>2.8999999999999471E-2</v>
      </c>
      <c r="IQ95" s="23">
        <f t="shared" si="582"/>
        <v>1.599999999999957E-2</v>
      </c>
      <c r="IR95" s="23">
        <f t="shared" si="583"/>
        <v>5.1999999999999602E-2</v>
      </c>
      <c r="IS95" s="23">
        <f t="shared" si="584"/>
        <v>3.7999999999999812E-2</v>
      </c>
      <c r="IT95" s="23">
        <f t="shared" si="585"/>
        <v>2.4999999999999467E-2</v>
      </c>
      <c r="IU95" s="23">
        <f t="shared" si="586"/>
        <v>6.3000000000000167E-2</v>
      </c>
      <c r="IV95" s="23">
        <f t="shared" si="587"/>
        <v>0.27500000000000036</v>
      </c>
      <c r="IW95" s="23">
        <f t="shared" si="588"/>
        <v>0.16600000000000037</v>
      </c>
      <c r="IX95" s="23">
        <f t="shared" si="589"/>
        <v>0.13899999999999979</v>
      </c>
      <c r="IY95" s="23">
        <f t="shared" si="590"/>
        <v>2.0000000000000462E-2</v>
      </c>
      <c r="IZ95" s="23">
        <f t="shared" si="591"/>
        <v>6.6999999999999726E-2</v>
      </c>
      <c r="JA95" s="23">
        <f t="shared" si="592"/>
        <v>6.6999999999999726E-2</v>
      </c>
      <c r="JB95" s="23">
        <f t="shared" si="593"/>
        <v>0.11499999999999977</v>
      </c>
      <c r="JC95" s="23">
        <f t="shared" si="594"/>
        <v>1.599999999999957E-2</v>
      </c>
      <c r="JD95" s="23">
        <f t="shared" si="595"/>
        <v>5.4999999999999716E-2</v>
      </c>
      <c r="JE95" s="23" t="str">
        <f t="shared" si="596"/>
        <v/>
      </c>
      <c r="JF95" s="23" t="str">
        <f t="shared" si="597"/>
        <v/>
      </c>
      <c r="JG95" s="23" t="str">
        <f t="shared" si="598"/>
        <v/>
      </c>
      <c r="JH95" s="23" t="str">
        <f t="shared" si="599"/>
        <v/>
      </c>
      <c r="JI95" s="23" t="str">
        <f t="shared" si="600"/>
        <v/>
      </c>
      <c r="JJ95" s="23" t="str">
        <f t="shared" si="601"/>
        <v/>
      </c>
      <c r="JK95" s="23" t="str">
        <f t="shared" si="602"/>
        <v/>
      </c>
      <c r="JL95" s="23" t="str">
        <f t="shared" si="603"/>
        <v/>
      </c>
      <c r="JM95" s="23" t="str">
        <f t="shared" si="604"/>
        <v/>
      </c>
      <c r="JN95" s="23">
        <f t="shared" si="605"/>
        <v>1.2999999999999456E-2</v>
      </c>
      <c r="JO95" s="23">
        <f t="shared" si="606"/>
        <v>0.15700000000000047</v>
      </c>
      <c r="JP95" s="23">
        <f t="shared" si="607"/>
        <v>3.8000000000000256E-2</v>
      </c>
      <c r="JQ95" s="23">
        <f t="shared" si="608"/>
        <v>0.7835340000000004</v>
      </c>
      <c r="JR95" s="23">
        <f t="shared" si="609"/>
        <v>0.52418400000000043</v>
      </c>
      <c r="JS95" s="23">
        <f t="shared" si="610"/>
        <v>0.12372999999999967</v>
      </c>
      <c r="JT95" s="23">
        <f t="shared" si="611"/>
        <v>0.43420800000000037</v>
      </c>
      <c r="JU95" s="23">
        <f t="shared" si="612"/>
        <v>0.4281170000000003</v>
      </c>
      <c r="JV95" s="23">
        <f t="shared" si="613"/>
        <v>5.5359999999997633E-3</v>
      </c>
      <c r="JW95" s="23">
        <f t="shared" si="614"/>
        <v>0.23100000000000032</v>
      </c>
      <c r="JX95" s="23">
        <f t="shared" si="615"/>
        <v>0.2240000000000002</v>
      </c>
      <c r="JY95" s="23">
        <f t="shared" si="616"/>
        <v>0.20500000000000052</v>
      </c>
      <c r="JZ95" s="23">
        <f t="shared" si="617"/>
        <v>0.12900000000000045</v>
      </c>
      <c r="KA95" s="23">
        <f t="shared" si="618"/>
        <v>1.5000000000000568E-2</v>
      </c>
      <c r="KB95" s="23">
        <f t="shared" si="619"/>
        <v>7.2000000000000508E-2</v>
      </c>
      <c r="KC95" s="23">
        <f t="shared" si="620"/>
        <v>4.8000000000000487E-2</v>
      </c>
      <c r="KD95" s="23">
        <f t="shared" si="621"/>
        <v>0.13799999999999946</v>
      </c>
      <c r="KE95" s="23">
        <f t="shared" si="622"/>
        <v>1.4000000000000234E-2</v>
      </c>
      <c r="KF95" s="23">
        <f t="shared" si="623"/>
        <v>9.8000000000000309E-2</v>
      </c>
      <c r="KG95" s="23">
        <f t="shared" si="624"/>
        <v>6.5999999999999392E-2</v>
      </c>
      <c r="KH95" s="23">
        <f t="shared" si="625"/>
        <v>6.0999999999999499E-2</v>
      </c>
      <c r="KI95" s="23">
        <f t="shared" si="626"/>
        <v>0.10099999999999953</v>
      </c>
      <c r="KJ95" s="23">
        <f t="shared" si="627"/>
        <v>6.6999999999999726E-2</v>
      </c>
      <c r="KK95" s="23">
        <f t="shared" si="628"/>
        <v>5.3999999999999826E-2</v>
      </c>
      <c r="KL95" s="23">
        <f t="shared" si="629"/>
        <v>2.0000000000002238E-3</v>
      </c>
      <c r="KM95" s="23">
        <f t="shared" si="630"/>
        <v>0.25100000000000033</v>
      </c>
      <c r="KN95" s="23">
        <f t="shared" si="631"/>
        <v>0.12800000000000056</v>
      </c>
      <c r="KO95" s="23">
        <f t="shared" si="632"/>
        <v>0.28099999999999969</v>
      </c>
      <c r="KP95" s="23">
        <f t="shared" si="633"/>
        <v>3.3999999999999808E-2</v>
      </c>
      <c r="KQ95" s="23">
        <f t="shared" si="634"/>
        <v>0.12799999999999967</v>
      </c>
      <c r="KR95" s="23">
        <f t="shared" si="635"/>
        <v>0.14899999999999958</v>
      </c>
      <c r="KS95" s="23">
        <f t="shared" si="636"/>
        <v>0.21999999999999975</v>
      </c>
      <c r="KT95" s="23">
        <f t="shared" si="637"/>
        <v>0.13499999999999979</v>
      </c>
      <c r="KU95" s="23">
        <f t="shared" si="638"/>
        <v>0.11999999999999966</v>
      </c>
      <c r="KV95" s="23">
        <f t="shared" si="639"/>
        <v>9.9000000000000199E-2</v>
      </c>
      <c r="KW95" s="23">
        <f t="shared" si="640"/>
        <v>4.9999999999999822E-2</v>
      </c>
      <c r="KX95" s="23">
        <f t="shared" si="641"/>
        <v>0.15399999999999947</v>
      </c>
      <c r="KY95" s="23">
        <f t="shared" si="642"/>
        <v>0.21399999999999952</v>
      </c>
      <c r="KZ95" s="23">
        <f t="shared" si="643"/>
        <v>0.35799999999999965</v>
      </c>
      <c r="LA95" s="23">
        <f t="shared" si="644"/>
        <v>0.34199999999999964</v>
      </c>
      <c r="LB95" s="23">
        <f t="shared" si="645"/>
        <v>0.32000000000000028</v>
      </c>
      <c r="LC95" s="23">
        <f t="shared" si="646"/>
        <v>0.12899999999999956</v>
      </c>
      <c r="LD95" s="23">
        <f t="shared" si="647"/>
        <v>0.10599999999999943</v>
      </c>
      <c r="LE95" s="23">
        <f t="shared" si="648"/>
        <v>3.7999999999999812E-2</v>
      </c>
      <c r="LF95" s="23">
        <f t="shared" si="649"/>
        <v>0.12700000000000022</v>
      </c>
      <c r="LG95" s="23">
        <f t="shared" si="650"/>
        <v>8.0000000000004512E-3</v>
      </c>
      <c r="LH95" s="23">
        <f t="shared" si="651"/>
        <v>0.74689500000000031</v>
      </c>
      <c r="LI95" s="23">
        <f t="shared" si="652"/>
        <v>0.48113900000000021</v>
      </c>
      <c r="LJ95" s="23">
        <f t="shared" si="653"/>
        <v>0.16968799999999939</v>
      </c>
      <c r="LK95" s="23">
        <f t="shared" si="654"/>
        <v>0.38558200000000031</v>
      </c>
      <c r="LL95" s="23">
        <f t="shared" si="655"/>
        <v>0.38097400000000059</v>
      </c>
      <c r="LM95" s="23">
        <f t="shared" si="656"/>
        <v>4.7301999999999733E-2</v>
      </c>
    </row>
    <row r="96" spans="1:325">
      <c r="A96" s="1">
        <f t="shared" si="449"/>
        <v>94</v>
      </c>
      <c r="B96" s="2"/>
      <c r="C96" s="4">
        <v>13</v>
      </c>
      <c r="D96" s="4">
        <f t="shared" si="445"/>
        <v>1016</v>
      </c>
      <c r="E96" s="4" t="s">
        <v>334</v>
      </c>
      <c r="F96" s="4">
        <v>3</v>
      </c>
      <c r="G96" s="4" t="s">
        <v>13</v>
      </c>
      <c r="H96" s="4" t="s">
        <v>19</v>
      </c>
      <c r="I96" s="4"/>
      <c r="J96" s="5">
        <v>96.1</v>
      </c>
      <c r="K96" s="72"/>
      <c r="L96" s="103">
        <v>3.649</v>
      </c>
      <c r="M96" s="7" t="s">
        <v>282</v>
      </c>
      <c r="N96" s="3" t="s">
        <v>227</v>
      </c>
      <c r="O96" s="6">
        <v>3.9319999999999999</v>
      </c>
      <c r="P96" s="6">
        <v>3.7469999999999999</v>
      </c>
      <c r="Q96" s="6">
        <v>4.2169999999999996</v>
      </c>
      <c r="R96" s="58"/>
      <c r="S96" s="6">
        <v>3.7810000000000001</v>
      </c>
      <c r="T96" s="58"/>
      <c r="U96" s="58"/>
      <c r="V96" s="58"/>
      <c r="W96" s="58"/>
      <c r="X96" s="58"/>
      <c r="Y96" s="6">
        <v>4.0220000000000002</v>
      </c>
      <c r="Z96" s="6">
        <v>4.0419999999999998</v>
      </c>
      <c r="AA96" s="6">
        <v>3.9449999999999998</v>
      </c>
      <c r="AB96" s="6">
        <v>3.7970000000000002</v>
      </c>
      <c r="AC96" s="6">
        <v>3.6829999999999998</v>
      </c>
      <c r="AD96" s="6">
        <v>3.569</v>
      </c>
      <c r="AE96" s="23">
        <f t="shared" si="657"/>
        <v>3.6259999999999999</v>
      </c>
      <c r="AF96" s="107">
        <v>3.3180000000000001</v>
      </c>
      <c r="AG96" s="107">
        <v>3.359</v>
      </c>
      <c r="AH96" s="107">
        <v>3.3610000000000002</v>
      </c>
      <c r="AI96" s="107">
        <v>3.395</v>
      </c>
      <c r="AJ96" s="107">
        <v>3.3740000000000001</v>
      </c>
      <c r="AK96" s="107">
        <v>3.4990000000000001</v>
      </c>
      <c r="AL96" s="107">
        <v>3.5150000000000001</v>
      </c>
      <c r="AM96" s="107">
        <v>3.6419999999999999</v>
      </c>
      <c r="AN96" s="107">
        <v>3.5579999999999998</v>
      </c>
      <c r="AO96" s="107">
        <v>3.5070000000000001</v>
      </c>
      <c r="AP96" s="107">
        <v>3.6560000000000001</v>
      </c>
      <c r="AQ96" s="107">
        <v>3.64</v>
      </c>
      <c r="AR96" s="107">
        <v>3.6680000000000001</v>
      </c>
      <c r="AS96" s="107">
        <v>3.6480000000000001</v>
      </c>
      <c r="AT96" s="107">
        <v>3.64</v>
      </c>
      <c r="AU96" s="107">
        <v>3.4860000000000002</v>
      </c>
      <c r="AV96" s="107">
        <v>3.3519999999999999</v>
      </c>
      <c r="AW96" s="107">
        <v>3.4079999999999999</v>
      </c>
      <c r="AX96" s="107">
        <v>3.556</v>
      </c>
      <c r="AY96" s="107">
        <v>3.5449999999999999</v>
      </c>
      <c r="AZ96" s="107">
        <v>3.653</v>
      </c>
      <c r="BA96" s="107">
        <v>3.6160000000000001</v>
      </c>
      <c r="BB96" s="107">
        <v>3.6739999999999999</v>
      </c>
      <c r="BC96" s="107">
        <v>3.548</v>
      </c>
      <c r="BD96" s="107">
        <v>3.6269999999999998</v>
      </c>
      <c r="BE96" s="111"/>
      <c r="BF96" s="111"/>
      <c r="BG96" s="111"/>
      <c r="BH96" s="111"/>
      <c r="BI96" s="111"/>
      <c r="BJ96" s="111"/>
      <c r="BK96" s="111"/>
      <c r="BL96" s="111"/>
      <c r="BM96" s="111"/>
      <c r="BN96" s="107">
        <v>3.6440000000000001</v>
      </c>
      <c r="BO96" s="107">
        <v>3.43</v>
      </c>
      <c r="BP96" s="107">
        <v>3.5579999999999998</v>
      </c>
      <c r="BQ96" s="91">
        <v>2.8260489999999998</v>
      </c>
      <c r="BR96" s="91">
        <v>3.0906069999999999</v>
      </c>
      <c r="BS96" s="91">
        <v>4.17164</v>
      </c>
      <c r="BT96" s="91">
        <v>3.1406830000000001</v>
      </c>
      <c r="BU96" s="91">
        <v>3.1715840000000002</v>
      </c>
      <c r="BV96" s="91">
        <v>4.0730449999999996</v>
      </c>
      <c r="BW96" s="109">
        <v>3.4129999999999998</v>
      </c>
      <c r="BX96" s="109">
        <v>3.4420000000000002</v>
      </c>
      <c r="BY96" s="109">
        <v>3.4569999999999999</v>
      </c>
      <c r="BZ96" s="109">
        <v>3.5169999999999999</v>
      </c>
      <c r="CA96" s="109">
        <v>3.5910000000000002</v>
      </c>
      <c r="CB96" s="109">
        <v>3.589</v>
      </c>
      <c r="CC96" s="109">
        <v>3.609</v>
      </c>
      <c r="CD96" s="109">
        <v>3.78</v>
      </c>
      <c r="CE96" s="109">
        <v>3.6709999999999998</v>
      </c>
      <c r="CF96" s="109">
        <v>3.6</v>
      </c>
      <c r="CG96" s="109">
        <v>3.7549999999999999</v>
      </c>
      <c r="CH96" s="109">
        <v>3.7450000000000001</v>
      </c>
      <c r="CI96" s="109">
        <v>3.7810000000000001</v>
      </c>
      <c r="CJ96" s="109">
        <v>3.7469999999999999</v>
      </c>
      <c r="CK96" s="109">
        <v>3.7360000000000002</v>
      </c>
      <c r="CL96" s="109">
        <v>3.6349999999999998</v>
      </c>
      <c r="CM96" s="109">
        <v>3.4289999999999998</v>
      </c>
      <c r="CN96" s="109">
        <v>3.5249999999999999</v>
      </c>
      <c r="CO96" s="109">
        <v>3.835</v>
      </c>
      <c r="CP96" s="109">
        <v>3.6779999999999999</v>
      </c>
      <c r="CQ96" s="109">
        <v>3.778</v>
      </c>
      <c r="CR96" s="109">
        <v>3.78</v>
      </c>
      <c r="CS96" s="109">
        <v>3.8540000000000001</v>
      </c>
      <c r="CT96" s="109">
        <v>3.7549999999999999</v>
      </c>
      <c r="CU96" s="109">
        <v>3.7559999999999998</v>
      </c>
      <c r="CV96" s="109">
        <v>3.593</v>
      </c>
      <c r="CW96" s="109">
        <v>3.6880000000000002</v>
      </c>
      <c r="CX96" s="109">
        <v>3.8050000000000002</v>
      </c>
      <c r="CY96" s="109">
        <v>3.8450000000000002</v>
      </c>
      <c r="CZ96" s="109">
        <v>3.9449999999999998</v>
      </c>
      <c r="DA96" s="109">
        <v>3.9540000000000002</v>
      </c>
      <c r="DB96" s="109">
        <v>3.5150000000000001</v>
      </c>
      <c r="DC96" s="109">
        <v>3.7490000000000001</v>
      </c>
      <c r="DD96" s="109">
        <v>3.73</v>
      </c>
      <c r="DE96" s="109">
        <v>3.72</v>
      </c>
      <c r="DF96" s="109">
        <v>3.528</v>
      </c>
      <c r="DG96" s="109">
        <v>3.65</v>
      </c>
      <c r="DH96" s="119">
        <v>2.9139979999999999</v>
      </c>
      <c r="DI96" s="119">
        <v>3.190245</v>
      </c>
      <c r="DJ96" s="119">
        <v>4.2413179999999997</v>
      </c>
      <c r="DK96" s="119">
        <v>3.2563170000000001</v>
      </c>
      <c r="DL96" s="119">
        <v>3.2804359999999999</v>
      </c>
      <c r="DM96" s="119">
        <v>4.1369639999999999</v>
      </c>
      <c r="DO96" s="23">
        <f t="shared" si="658"/>
        <v>0.28299999999999992</v>
      </c>
      <c r="DP96" s="23">
        <f t="shared" si="658"/>
        <v>9.7999999999999865E-2</v>
      </c>
      <c r="DQ96" s="23">
        <f t="shared" si="658"/>
        <v>0.56799999999999962</v>
      </c>
      <c r="DR96" s="23" t="str">
        <f t="shared" si="658"/>
        <v/>
      </c>
      <c r="DS96" s="23">
        <f t="shared" si="658"/>
        <v>0.13200000000000012</v>
      </c>
      <c r="DT96" s="23" t="str">
        <f t="shared" si="658"/>
        <v/>
      </c>
      <c r="DU96" s="23" t="str">
        <f t="shared" si="658"/>
        <v/>
      </c>
      <c r="DV96" s="23" t="str">
        <f t="shared" si="658"/>
        <v/>
      </c>
      <c r="DW96" s="23" t="str">
        <f t="shared" si="658"/>
        <v/>
      </c>
      <c r="DX96" s="23" t="str">
        <f t="shared" si="658"/>
        <v/>
      </c>
      <c r="DY96" s="23">
        <f t="shared" si="461"/>
        <v>0.37300000000000022</v>
      </c>
      <c r="DZ96" s="23">
        <f t="shared" si="462"/>
        <v>0.39299999999999979</v>
      </c>
      <c r="EA96" s="23">
        <f t="shared" si="463"/>
        <v>0.29599999999999982</v>
      </c>
      <c r="EB96" s="23">
        <f t="shared" si="464"/>
        <v>0.14800000000000013</v>
      </c>
      <c r="EC96" s="23">
        <f t="shared" si="465"/>
        <v>3.3999999999999808E-2</v>
      </c>
      <c r="ED96" s="23">
        <f t="shared" si="466"/>
        <v>-8.0000000000000071E-2</v>
      </c>
      <c r="EE96" s="23">
        <f t="shared" si="467"/>
        <v>-2.3000000000000131E-2</v>
      </c>
      <c r="EF96" s="23">
        <f t="shared" si="468"/>
        <v>-0.33099999999999996</v>
      </c>
      <c r="EG96" s="23">
        <f t="shared" si="469"/>
        <v>-0.29000000000000004</v>
      </c>
      <c r="EH96" s="23">
        <f t="shared" si="470"/>
        <v>-0.28799999999999981</v>
      </c>
      <c r="EI96" s="23">
        <f t="shared" si="471"/>
        <v>-0.254</v>
      </c>
      <c r="EJ96" s="23">
        <f t="shared" si="472"/>
        <v>-0.27499999999999991</v>
      </c>
      <c r="EK96" s="23">
        <f t="shared" si="473"/>
        <v>-0.14999999999999991</v>
      </c>
      <c r="EL96" s="23">
        <f t="shared" si="474"/>
        <v>-0.1339999999999999</v>
      </c>
      <c r="EM96" s="23">
        <f t="shared" si="475"/>
        <v>-7.0000000000001172E-3</v>
      </c>
      <c r="EN96" s="23">
        <f t="shared" si="476"/>
        <v>-9.1000000000000192E-2</v>
      </c>
      <c r="EO96" s="23">
        <f t="shared" si="477"/>
        <v>-0.1419999999999999</v>
      </c>
      <c r="EP96" s="23">
        <f t="shared" si="478"/>
        <v>7.0000000000001172E-3</v>
      </c>
      <c r="EQ96" s="23">
        <f t="shared" si="479"/>
        <v>-8.999999999999897E-3</v>
      </c>
      <c r="ER96" s="23">
        <f t="shared" si="480"/>
        <v>1.9000000000000128E-2</v>
      </c>
      <c r="ES96" s="23">
        <f t="shared" si="481"/>
        <v>-9.9999999999988987E-4</v>
      </c>
      <c r="ET96" s="23">
        <f t="shared" si="482"/>
        <v>-8.999999999999897E-3</v>
      </c>
      <c r="EU96" s="23">
        <f t="shared" si="483"/>
        <v>-0.16299999999999981</v>
      </c>
      <c r="EV96" s="23">
        <f t="shared" si="484"/>
        <v>-0.29700000000000015</v>
      </c>
      <c r="EW96" s="23">
        <f t="shared" si="485"/>
        <v>-0.2410000000000001</v>
      </c>
      <c r="EX96" s="23">
        <f t="shared" si="486"/>
        <v>-9.2999999999999972E-2</v>
      </c>
      <c r="EY96" s="23">
        <f t="shared" si="487"/>
        <v>-0.10400000000000009</v>
      </c>
      <c r="EZ96" s="23">
        <f t="shared" si="488"/>
        <v>4.0000000000000036E-3</v>
      </c>
      <c r="FA96" s="23">
        <f t="shared" si="489"/>
        <v>-3.2999999999999918E-2</v>
      </c>
      <c r="FB96" s="23">
        <f t="shared" si="490"/>
        <v>2.4999999999999911E-2</v>
      </c>
      <c r="FC96" s="23">
        <f t="shared" si="491"/>
        <v>-0.10099999999999998</v>
      </c>
      <c r="FD96" s="23">
        <f t="shared" si="492"/>
        <v>-2.2000000000000242E-2</v>
      </c>
      <c r="FE96" s="23" t="str">
        <f t="shared" si="493"/>
        <v/>
      </c>
      <c r="FF96" s="23" t="str">
        <f t="shared" si="494"/>
        <v/>
      </c>
      <c r="FG96" s="23" t="str">
        <f t="shared" si="495"/>
        <v/>
      </c>
      <c r="FH96" s="23" t="str">
        <f t="shared" si="496"/>
        <v/>
      </c>
      <c r="FI96" s="23" t="str">
        <f t="shared" si="497"/>
        <v/>
      </c>
      <c r="FJ96" s="23" t="str">
        <f t="shared" si="498"/>
        <v/>
      </c>
      <c r="FK96" s="23" t="str">
        <f t="shared" si="499"/>
        <v/>
      </c>
      <c r="FL96" s="23" t="str">
        <f t="shared" si="500"/>
        <v/>
      </c>
      <c r="FM96" s="23" t="str">
        <f t="shared" si="501"/>
        <v/>
      </c>
      <c r="FN96" s="23">
        <f t="shared" si="502"/>
        <v>-4.9999999999998934E-3</v>
      </c>
      <c r="FO96" s="23">
        <f t="shared" si="503"/>
        <v>-0.21899999999999986</v>
      </c>
      <c r="FP96" s="23">
        <f t="shared" si="504"/>
        <v>-9.1000000000000192E-2</v>
      </c>
      <c r="FQ96" s="23">
        <f t="shared" si="505"/>
        <v>-0.82295100000000021</v>
      </c>
      <c r="FR96" s="23">
        <f t="shared" si="506"/>
        <v>-0.55839300000000014</v>
      </c>
      <c r="FS96" s="23">
        <f t="shared" si="507"/>
        <v>0.52263999999999999</v>
      </c>
      <c r="FT96" s="23">
        <f t="shared" si="508"/>
        <v>-0.50831699999999991</v>
      </c>
      <c r="FU96" s="23">
        <f t="shared" si="509"/>
        <v>-0.47741599999999984</v>
      </c>
      <c r="FV96" s="23">
        <f t="shared" si="510"/>
        <v>0.42404499999999956</v>
      </c>
      <c r="FW96" s="23">
        <f t="shared" si="511"/>
        <v>-0.23600000000000021</v>
      </c>
      <c r="FX96" s="23">
        <f t="shared" si="512"/>
        <v>-0.20699999999999985</v>
      </c>
      <c r="FY96" s="23">
        <f t="shared" si="513"/>
        <v>-0.19200000000000017</v>
      </c>
      <c r="FZ96" s="23">
        <f t="shared" si="514"/>
        <v>-0.13200000000000012</v>
      </c>
      <c r="GA96" s="23">
        <f t="shared" si="515"/>
        <v>-5.7999999999999829E-2</v>
      </c>
      <c r="GB96" s="23">
        <f t="shared" si="516"/>
        <v>-6.0000000000000053E-2</v>
      </c>
      <c r="GC96" s="23">
        <f t="shared" si="517"/>
        <v>-4.0000000000000036E-2</v>
      </c>
      <c r="GD96" s="23">
        <f t="shared" si="518"/>
        <v>0.13099999999999978</v>
      </c>
      <c r="GE96" s="23">
        <f t="shared" si="519"/>
        <v>2.1999999999999797E-2</v>
      </c>
      <c r="GF96" s="23">
        <f t="shared" si="520"/>
        <v>-4.8999999999999932E-2</v>
      </c>
      <c r="GG96" s="23">
        <f t="shared" si="521"/>
        <v>0.10599999999999987</v>
      </c>
      <c r="GH96" s="23">
        <f t="shared" si="522"/>
        <v>9.6000000000000085E-2</v>
      </c>
      <c r="GI96" s="23">
        <f t="shared" si="523"/>
        <v>0.13200000000000012</v>
      </c>
      <c r="GJ96" s="23">
        <f t="shared" si="524"/>
        <v>9.7999999999999865E-2</v>
      </c>
      <c r="GK96" s="23">
        <f t="shared" si="525"/>
        <v>8.7000000000000188E-2</v>
      </c>
      <c r="GL96" s="23">
        <f t="shared" si="526"/>
        <v>-1.4000000000000234E-2</v>
      </c>
      <c r="GM96" s="23">
        <f t="shared" si="527"/>
        <v>-0.2200000000000002</v>
      </c>
      <c r="GN96" s="23">
        <f t="shared" si="528"/>
        <v>-0.12400000000000011</v>
      </c>
      <c r="GO96" s="23">
        <f t="shared" si="529"/>
        <v>0.18599999999999994</v>
      </c>
      <c r="GP96" s="23">
        <f t="shared" si="530"/>
        <v>2.8999999999999915E-2</v>
      </c>
      <c r="GQ96" s="23">
        <f t="shared" si="531"/>
        <v>0.129</v>
      </c>
      <c r="GR96" s="23">
        <f t="shared" si="532"/>
        <v>0.13099999999999978</v>
      </c>
      <c r="GS96" s="23">
        <f t="shared" si="533"/>
        <v>0.20500000000000007</v>
      </c>
      <c r="GT96" s="23">
        <f t="shared" si="534"/>
        <v>0.10599999999999987</v>
      </c>
      <c r="GU96" s="23">
        <f t="shared" si="535"/>
        <v>0.10699999999999976</v>
      </c>
      <c r="GV96" s="23">
        <f t="shared" si="536"/>
        <v>-5.600000000000005E-2</v>
      </c>
      <c r="GW96" s="23">
        <f t="shared" si="537"/>
        <v>3.9000000000000146E-2</v>
      </c>
      <c r="GX96" s="23">
        <f t="shared" si="538"/>
        <v>0.15600000000000014</v>
      </c>
      <c r="GY96" s="23">
        <f t="shared" si="539"/>
        <v>0.19600000000000017</v>
      </c>
      <c r="GZ96" s="23">
        <f t="shared" si="540"/>
        <v>0.29599999999999982</v>
      </c>
      <c r="HA96" s="23">
        <f t="shared" si="541"/>
        <v>0.30500000000000016</v>
      </c>
      <c r="HB96" s="23">
        <f t="shared" si="542"/>
        <v>-0.1339999999999999</v>
      </c>
      <c r="HC96" s="23">
        <f t="shared" si="543"/>
        <v>0.10000000000000009</v>
      </c>
      <c r="HD96" s="23">
        <f t="shared" si="544"/>
        <v>8.0999999999999961E-2</v>
      </c>
      <c r="HE96" s="23">
        <f t="shared" si="545"/>
        <v>7.1000000000000174E-2</v>
      </c>
      <c r="HF96" s="23">
        <f t="shared" si="546"/>
        <v>-0.121</v>
      </c>
      <c r="HG96" s="23">
        <f t="shared" si="547"/>
        <v>9.9999999999988987E-4</v>
      </c>
      <c r="HH96" s="23">
        <f t="shared" si="548"/>
        <v>-0.73500200000000016</v>
      </c>
      <c r="HI96" s="23">
        <f t="shared" si="549"/>
        <v>-0.45875500000000002</v>
      </c>
      <c r="HJ96" s="23">
        <f t="shared" si="550"/>
        <v>0.59231799999999968</v>
      </c>
      <c r="HK96" s="23">
        <f t="shared" si="551"/>
        <v>-0.39268299999999989</v>
      </c>
      <c r="HL96" s="23">
        <f t="shared" si="552"/>
        <v>-0.36856400000000011</v>
      </c>
      <c r="HM96" s="23">
        <f t="shared" si="553"/>
        <v>0.48796399999999984</v>
      </c>
      <c r="HO96" s="23">
        <f t="shared" si="659"/>
        <v>0.28299999999999992</v>
      </c>
      <c r="HP96" s="23">
        <f t="shared" si="659"/>
        <v>9.7999999999999865E-2</v>
      </c>
      <c r="HQ96" s="23">
        <f t="shared" si="659"/>
        <v>0.56799999999999962</v>
      </c>
      <c r="HR96" s="23" t="str">
        <f t="shared" si="659"/>
        <v/>
      </c>
      <c r="HS96" s="23">
        <f t="shared" si="659"/>
        <v>0.13200000000000012</v>
      </c>
      <c r="HT96" s="23" t="str">
        <f t="shared" si="659"/>
        <v/>
      </c>
      <c r="HU96" s="23" t="str">
        <f t="shared" si="659"/>
        <v/>
      </c>
      <c r="HV96" s="23" t="str">
        <f t="shared" si="659"/>
        <v/>
      </c>
      <c r="HW96" s="23" t="str">
        <f t="shared" si="659"/>
        <v/>
      </c>
      <c r="HX96" s="23" t="str">
        <f t="shared" si="659"/>
        <v/>
      </c>
      <c r="HY96" s="23">
        <f t="shared" si="564"/>
        <v>0.37300000000000022</v>
      </c>
      <c r="HZ96" s="23">
        <f t="shared" si="565"/>
        <v>0.39299999999999979</v>
      </c>
      <c r="IA96" s="23">
        <f t="shared" si="566"/>
        <v>0.29599999999999982</v>
      </c>
      <c r="IB96" s="23">
        <f t="shared" si="567"/>
        <v>0.14800000000000013</v>
      </c>
      <c r="IC96" s="23">
        <f t="shared" si="568"/>
        <v>3.3999999999999808E-2</v>
      </c>
      <c r="ID96" s="23">
        <f t="shared" si="569"/>
        <v>8.0000000000000071E-2</v>
      </c>
      <c r="IE96" s="23">
        <f t="shared" si="570"/>
        <v>2.3000000000000131E-2</v>
      </c>
      <c r="IF96" s="23">
        <f t="shared" si="571"/>
        <v>0.33099999999999996</v>
      </c>
      <c r="IG96" s="23">
        <f t="shared" si="572"/>
        <v>0.29000000000000004</v>
      </c>
      <c r="IH96" s="23">
        <f t="shared" si="573"/>
        <v>0.28799999999999981</v>
      </c>
      <c r="II96" s="23">
        <f t="shared" si="574"/>
        <v>0.254</v>
      </c>
      <c r="IJ96" s="23">
        <f t="shared" si="575"/>
        <v>0.27499999999999991</v>
      </c>
      <c r="IK96" s="23">
        <f t="shared" si="576"/>
        <v>0.14999999999999991</v>
      </c>
      <c r="IL96" s="23">
        <f t="shared" si="577"/>
        <v>0.1339999999999999</v>
      </c>
      <c r="IM96" s="23">
        <f t="shared" si="578"/>
        <v>7.0000000000001172E-3</v>
      </c>
      <c r="IN96" s="23">
        <f t="shared" si="579"/>
        <v>9.1000000000000192E-2</v>
      </c>
      <c r="IO96" s="23">
        <f t="shared" si="580"/>
        <v>0.1419999999999999</v>
      </c>
      <c r="IP96" s="23">
        <f t="shared" si="581"/>
        <v>7.0000000000001172E-3</v>
      </c>
      <c r="IQ96" s="23">
        <f t="shared" si="582"/>
        <v>8.999999999999897E-3</v>
      </c>
      <c r="IR96" s="23">
        <f t="shared" si="583"/>
        <v>1.9000000000000128E-2</v>
      </c>
      <c r="IS96" s="23">
        <f t="shared" si="584"/>
        <v>9.9999999999988987E-4</v>
      </c>
      <c r="IT96" s="23">
        <f t="shared" si="585"/>
        <v>8.999999999999897E-3</v>
      </c>
      <c r="IU96" s="23">
        <f t="shared" si="586"/>
        <v>0.16299999999999981</v>
      </c>
      <c r="IV96" s="23">
        <f t="shared" si="587"/>
        <v>0.29700000000000015</v>
      </c>
      <c r="IW96" s="23">
        <f t="shared" si="588"/>
        <v>0.2410000000000001</v>
      </c>
      <c r="IX96" s="23">
        <f t="shared" si="589"/>
        <v>9.2999999999999972E-2</v>
      </c>
      <c r="IY96" s="23">
        <f t="shared" si="590"/>
        <v>0.10400000000000009</v>
      </c>
      <c r="IZ96" s="23">
        <f t="shared" si="591"/>
        <v>4.0000000000000036E-3</v>
      </c>
      <c r="JA96" s="23">
        <f t="shared" si="592"/>
        <v>3.2999999999999918E-2</v>
      </c>
      <c r="JB96" s="23">
        <f t="shared" si="593"/>
        <v>2.4999999999999911E-2</v>
      </c>
      <c r="JC96" s="23">
        <f t="shared" si="594"/>
        <v>0.10099999999999998</v>
      </c>
      <c r="JD96" s="23">
        <f t="shared" si="595"/>
        <v>2.2000000000000242E-2</v>
      </c>
      <c r="JE96" s="23" t="str">
        <f t="shared" si="596"/>
        <v/>
      </c>
      <c r="JF96" s="23" t="str">
        <f t="shared" si="597"/>
        <v/>
      </c>
      <c r="JG96" s="23" t="str">
        <f t="shared" si="598"/>
        <v/>
      </c>
      <c r="JH96" s="23" t="str">
        <f t="shared" si="599"/>
        <v/>
      </c>
      <c r="JI96" s="23" t="str">
        <f t="shared" si="600"/>
        <v/>
      </c>
      <c r="JJ96" s="23" t="str">
        <f t="shared" si="601"/>
        <v/>
      </c>
      <c r="JK96" s="23" t="str">
        <f t="shared" si="602"/>
        <v/>
      </c>
      <c r="JL96" s="23" t="str">
        <f t="shared" si="603"/>
        <v/>
      </c>
      <c r="JM96" s="23" t="str">
        <f t="shared" si="604"/>
        <v/>
      </c>
      <c r="JN96" s="23">
        <f t="shared" si="605"/>
        <v>4.9999999999998934E-3</v>
      </c>
      <c r="JO96" s="23">
        <f t="shared" si="606"/>
        <v>0.21899999999999986</v>
      </c>
      <c r="JP96" s="23">
        <f t="shared" si="607"/>
        <v>9.1000000000000192E-2</v>
      </c>
      <c r="JQ96" s="23">
        <f t="shared" si="608"/>
        <v>0.82295100000000021</v>
      </c>
      <c r="JR96" s="23">
        <f t="shared" si="609"/>
        <v>0.55839300000000014</v>
      </c>
      <c r="JS96" s="23">
        <f t="shared" si="610"/>
        <v>0.52263999999999999</v>
      </c>
      <c r="JT96" s="23">
        <f t="shared" si="611"/>
        <v>0.50831699999999991</v>
      </c>
      <c r="JU96" s="23">
        <f t="shared" si="612"/>
        <v>0.47741599999999984</v>
      </c>
      <c r="JV96" s="23">
        <f t="shared" si="613"/>
        <v>0.42404499999999956</v>
      </c>
      <c r="JW96" s="23">
        <f t="shared" si="614"/>
        <v>0.23600000000000021</v>
      </c>
      <c r="JX96" s="23">
        <f t="shared" si="615"/>
        <v>0.20699999999999985</v>
      </c>
      <c r="JY96" s="23">
        <f t="shared" si="616"/>
        <v>0.19200000000000017</v>
      </c>
      <c r="JZ96" s="23">
        <f t="shared" si="617"/>
        <v>0.13200000000000012</v>
      </c>
      <c r="KA96" s="23">
        <f t="shared" si="618"/>
        <v>5.7999999999999829E-2</v>
      </c>
      <c r="KB96" s="23">
        <f t="shared" si="619"/>
        <v>6.0000000000000053E-2</v>
      </c>
      <c r="KC96" s="23">
        <f t="shared" si="620"/>
        <v>4.0000000000000036E-2</v>
      </c>
      <c r="KD96" s="23">
        <f t="shared" si="621"/>
        <v>0.13099999999999978</v>
      </c>
      <c r="KE96" s="23">
        <f t="shared" si="622"/>
        <v>2.1999999999999797E-2</v>
      </c>
      <c r="KF96" s="23">
        <f t="shared" si="623"/>
        <v>4.8999999999999932E-2</v>
      </c>
      <c r="KG96" s="23">
        <f t="shared" si="624"/>
        <v>0.10599999999999987</v>
      </c>
      <c r="KH96" s="23">
        <f t="shared" si="625"/>
        <v>9.6000000000000085E-2</v>
      </c>
      <c r="KI96" s="23">
        <f t="shared" si="626"/>
        <v>0.13200000000000012</v>
      </c>
      <c r="KJ96" s="23">
        <f t="shared" si="627"/>
        <v>9.7999999999999865E-2</v>
      </c>
      <c r="KK96" s="23">
        <f t="shared" si="628"/>
        <v>8.7000000000000188E-2</v>
      </c>
      <c r="KL96" s="23">
        <f t="shared" si="629"/>
        <v>1.4000000000000234E-2</v>
      </c>
      <c r="KM96" s="23">
        <f t="shared" si="630"/>
        <v>0.2200000000000002</v>
      </c>
      <c r="KN96" s="23">
        <f t="shared" si="631"/>
        <v>0.12400000000000011</v>
      </c>
      <c r="KO96" s="23">
        <f t="shared" si="632"/>
        <v>0.18599999999999994</v>
      </c>
      <c r="KP96" s="23">
        <f t="shared" si="633"/>
        <v>2.8999999999999915E-2</v>
      </c>
      <c r="KQ96" s="23">
        <f t="shared" si="634"/>
        <v>0.129</v>
      </c>
      <c r="KR96" s="23">
        <f t="shared" si="635"/>
        <v>0.13099999999999978</v>
      </c>
      <c r="KS96" s="23">
        <f t="shared" si="636"/>
        <v>0.20500000000000007</v>
      </c>
      <c r="KT96" s="23">
        <f t="shared" si="637"/>
        <v>0.10599999999999987</v>
      </c>
      <c r="KU96" s="23">
        <f t="shared" si="638"/>
        <v>0.10699999999999976</v>
      </c>
      <c r="KV96" s="23">
        <f t="shared" si="639"/>
        <v>5.600000000000005E-2</v>
      </c>
      <c r="KW96" s="23">
        <f t="shared" si="640"/>
        <v>3.9000000000000146E-2</v>
      </c>
      <c r="KX96" s="23">
        <f t="shared" si="641"/>
        <v>0.15600000000000014</v>
      </c>
      <c r="KY96" s="23">
        <f t="shared" si="642"/>
        <v>0.19600000000000017</v>
      </c>
      <c r="KZ96" s="23">
        <f t="shared" si="643"/>
        <v>0.29599999999999982</v>
      </c>
      <c r="LA96" s="23">
        <f t="shared" si="644"/>
        <v>0.30500000000000016</v>
      </c>
      <c r="LB96" s="23">
        <f t="shared" si="645"/>
        <v>0.1339999999999999</v>
      </c>
      <c r="LC96" s="23">
        <f t="shared" si="646"/>
        <v>0.10000000000000009</v>
      </c>
      <c r="LD96" s="23">
        <f t="shared" si="647"/>
        <v>8.0999999999999961E-2</v>
      </c>
      <c r="LE96" s="23">
        <f t="shared" si="648"/>
        <v>7.1000000000000174E-2</v>
      </c>
      <c r="LF96" s="23">
        <f t="shared" si="649"/>
        <v>0.121</v>
      </c>
      <c r="LG96" s="23">
        <f t="shared" si="650"/>
        <v>9.9999999999988987E-4</v>
      </c>
      <c r="LH96" s="23">
        <f t="shared" si="651"/>
        <v>0.73500200000000016</v>
      </c>
      <c r="LI96" s="23">
        <f t="shared" si="652"/>
        <v>0.45875500000000002</v>
      </c>
      <c r="LJ96" s="23">
        <f t="shared" si="653"/>
        <v>0.59231799999999968</v>
      </c>
      <c r="LK96" s="23">
        <f t="shared" si="654"/>
        <v>0.39268299999999989</v>
      </c>
      <c r="LL96" s="23">
        <f t="shared" si="655"/>
        <v>0.36856400000000011</v>
      </c>
      <c r="LM96" s="23">
        <f t="shared" si="656"/>
        <v>0.48796399999999984</v>
      </c>
    </row>
    <row r="97" spans="1:325">
      <c r="A97" s="1">
        <f t="shared" si="449"/>
        <v>95</v>
      </c>
      <c r="B97" s="2"/>
      <c r="C97" s="4">
        <v>13</v>
      </c>
      <c r="D97" s="4">
        <f t="shared" si="445"/>
        <v>1016</v>
      </c>
      <c r="E97" s="4" t="s">
        <v>409</v>
      </c>
      <c r="F97" s="4">
        <v>3</v>
      </c>
      <c r="G97" s="4" t="s">
        <v>13</v>
      </c>
      <c r="H97" s="4" t="s">
        <v>14</v>
      </c>
      <c r="I97" s="4"/>
      <c r="J97" s="5">
        <v>94.8</v>
      </c>
      <c r="K97" s="72"/>
      <c r="L97" s="103">
        <v>3.9919999999999991</v>
      </c>
      <c r="M97" s="7" t="s">
        <v>282</v>
      </c>
      <c r="N97" s="3" t="s">
        <v>227</v>
      </c>
      <c r="O97" s="6">
        <v>4.1390000000000002</v>
      </c>
      <c r="P97" s="6">
        <v>3.8140000000000001</v>
      </c>
      <c r="Q97" s="6">
        <v>4.4729999999999999</v>
      </c>
      <c r="R97" s="58"/>
      <c r="S97" s="6">
        <v>4.2949999999999999</v>
      </c>
      <c r="T97" s="58"/>
      <c r="U97" s="58"/>
      <c r="V97" s="58"/>
      <c r="W97" s="58"/>
      <c r="X97" s="58"/>
      <c r="Y97" s="6">
        <v>4.2850000000000001</v>
      </c>
      <c r="Z97" s="6">
        <v>4.3559999999999999</v>
      </c>
      <c r="AA97" s="6">
        <v>4.1879999999999997</v>
      </c>
      <c r="AB97" s="6">
        <v>4.024</v>
      </c>
      <c r="AC97" s="6">
        <v>3.74</v>
      </c>
      <c r="AD97" s="6">
        <v>4.4480000000000004</v>
      </c>
      <c r="AE97" s="23">
        <f t="shared" si="657"/>
        <v>4.0940000000000003</v>
      </c>
      <c r="AF97" s="107">
        <v>3.4209999999999998</v>
      </c>
      <c r="AG97" s="107">
        <v>3.4780000000000002</v>
      </c>
      <c r="AH97" s="107">
        <v>3.621</v>
      </c>
      <c r="AI97" s="107">
        <v>3.75</v>
      </c>
      <c r="AJ97" s="107">
        <v>3.9369999999999998</v>
      </c>
      <c r="AK97" s="107">
        <v>3.694</v>
      </c>
      <c r="AL97" s="107">
        <v>3.7149999999999999</v>
      </c>
      <c r="AM97" s="107">
        <v>4.3170000000000002</v>
      </c>
      <c r="AN97" s="107">
        <v>4.0940000000000003</v>
      </c>
      <c r="AO97" s="107">
        <v>3.9809999999999999</v>
      </c>
      <c r="AP97" s="107">
        <v>4.3090000000000002</v>
      </c>
      <c r="AQ97" s="107">
        <v>4.2380000000000004</v>
      </c>
      <c r="AR97" s="107">
        <v>4.335</v>
      </c>
      <c r="AS97" s="107">
        <v>4.0439999999999996</v>
      </c>
      <c r="AT97" s="107">
        <v>4.0339999999999998</v>
      </c>
      <c r="AU97" s="107">
        <v>4.0739999999999998</v>
      </c>
      <c r="AV97" s="107">
        <v>3.4510000000000001</v>
      </c>
      <c r="AW97" s="107">
        <v>3.8170000000000002</v>
      </c>
      <c r="AX97" s="107">
        <v>4.6150000000000002</v>
      </c>
      <c r="AY97" s="107">
        <v>4.069</v>
      </c>
      <c r="AZ97" s="107">
        <v>4.274</v>
      </c>
      <c r="BA97" s="107">
        <v>4.2560000000000002</v>
      </c>
      <c r="BB97" s="107">
        <v>4.3410000000000002</v>
      </c>
      <c r="BC97" s="107">
        <v>4.2160000000000002</v>
      </c>
      <c r="BD97" s="107">
        <v>4.2039999999999997</v>
      </c>
      <c r="BE97" s="111"/>
      <c r="BF97" s="111"/>
      <c r="BG97" s="111"/>
      <c r="BH97" s="111"/>
      <c r="BI97" s="111"/>
      <c r="BJ97" s="111"/>
      <c r="BK97" s="111"/>
      <c r="BL97" s="111"/>
      <c r="BM97" s="111"/>
      <c r="BN97" s="107">
        <v>4.109</v>
      </c>
      <c r="BO97" s="107">
        <v>3.8239999999999998</v>
      </c>
      <c r="BP97" s="107">
        <v>4.1660000000000004</v>
      </c>
      <c r="BQ97" s="91">
        <v>3.2718120000000002</v>
      </c>
      <c r="BR97" s="91">
        <v>3.6774</v>
      </c>
      <c r="BS97" s="91">
        <v>4.5936079999999997</v>
      </c>
      <c r="BT97" s="91">
        <v>3.8447619999999998</v>
      </c>
      <c r="BU97" s="91">
        <v>3.8450600000000001</v>
      </c>
      <c r="BV97" s="91">
        <v>4.3699089999999998</v>
      </c>
      <c r="BW97" s="109">
        <v>3.4369999999999998</v>
      </c>
      <c r="BX97" s="109">
        <v>3.49</v>
      </c>
      <c r="BY97" s="109">
        <v>3.6360000000000001</v>
      </c>
      <c r="BZ97" s="109">
        <v>3.7709999999999999</v>
      </c>
      <c r="CA97" s="109">
        <v>3.9860000000000002</v>
      </c>
      <c r="CB97" s="109">
        <v>3.702</v>
      </c>
      <c r="CC97" s="109">
        <v>3.7240000000000002</v>
      </c>
      <c r="CD97" s="109">
        <v>4.3440000000000003</v>
      </c>
      <c r="CE97" s="109">
        <v>4.1139999999999999</v>
      </c>
      <c r="CF97" s="109">
        <v>3.996</v>
      </c>
      <c r="CG97" s="109">
        <v>4.3360000000000003</v>
      </c>
      <c r="CH97" s="109">
        <v>4.2610000000000001</v>
      </c>
      <c r="CI97" s="109">
        <v>4.3529999999999998</v>
      </c>
      <c r="CJ97" s="109">
        <v>4.0570000000000004</v>
      </c>
      <c r="CK97" s="109">
        <v>4.0469999999999997</v>
      </c>
      <c r="CL97" s="109">
        <v>4.101</v>
      </c>
      <c r="CM97" s="109">
        <v>3.4620000000000002</v>
      </c>
      <c r="CN97" s="109">
        <v>3.8370000000000002</v>
      </c>
      <c r="CO97" s="109">
        <v>4.68</v>
      </c>
      <c r="CP97" s="109">
        <v>4.0910000000000002</v>
      </c>
      <c r="CQ97" s="109">
        <v>4.2930000000000001</v>
      </c>
      <c r="CR97" s="109">
        <v>4.2839999999999998</v>
      </c>
      <c r="CS97" s="109">
        <v>4.3730000000000002</v>
      </c>
      <c r="CT97" s="109">
        <v>4.2560000000000002</v>
      </c>
      <c r="CU97" s="109">
        <v>4.2320000000000002</v>
      </c>
      <c r="CV97" s="109">
        <v>3.7570000000000001</v>
      </c>
      <c r="CW97" s="109">
        <v>4.1109999999999998</v>
      </c>
      <c r="CX97" s="109">
        <v>4.22</v>
      </c>
      <c r="CY97" s="109">
        <v>4.335</v>
      </c>
      <c r="CZ97" s="109">
        <v>4.641</v>
      </c>
      <c r="DA97" s="109">
        <v>4.5209999999999999</v>
      </c>
      <c r="DB97" s="109">
        <v>2.863</v>
      </c>
      <c r="DC97" s="109">
        <v>4.109</v>
      </c>
      <c r="DD97" s="109">
        <v>4.0869999999999997</v>
      </c>
      <c r="DE97" s="109">
        <v>4.12</v>
      </c>
      <c r="DF97" s="109">
        <v>3.839</v>
      </c>
      <c r="DG97" s="109">
        <v>4.1890000000000001</v>
      </c>
      <c r="DH97" s="119">
        <v>3.2879800000000001</v>
      </c>
      <c r="DI97" s="119">
        <v>3.6959339999999998</v>
      </c>
      <c r="DJ97" s="119">
        <v>4.6118600000000001</v>
      </c>
      <c r="DK97" s="119">
        <v>3.8664269999999998</v>
      </c>
      <c r="DL97" s="119">
        <v>3.865405</v>
      </c>
      <c r="DM97" s="119">
        <v>4.3864799999999997</v>
      </c>
      <c r="DO97" s="23">
        <f t="shared" si="658"/>
        <v>0.14700000000000113</v>
      </c>
      <c r="DP97" s="23">
        <f t="shared" si="658"/>
        <v>-0.17799999999999905</v>
      </c>
      <c r="DQ97" s="23">
        <f t="shared" si="658"/>
        <v>0.48100000000000076</v>
      </c>
      <c r="DR97" s="23" t="str">
        <f t="shared" si="658"/>
        <v/>
      </c>
      <c r="DS97" s="23">
        <f t="shared" si="658"/>
        <v>0.30300000000000082</v>
      </c>
      <c r="DT97" s="23" t="str">
        <f t="shared" si="658"/>
        <v/>
      </c>
      <c r="DU97" s="23" t="str">
        <f t="shared" si="658"/>
        <v/>
      </c>
      <c r="DV97" s="23" t="str">
        <f t="shared" si="658"/>
        <v/>
      </c>
      <c r="DW97" s="23" t="str">
        <f t="shared" si="658"/>
        <v/>
      </c>
      <c r="DX97" s="23" t="str">
        <f t="shared" si="658"/>
        <v/>
      </c>
      <c r="DY97" s="23">
        <f t="shared" si="461"/>
        <v>0.29300000000000104</v>
      </c>
      <c r="DZ97" s="23">
        <f t="shared" si="462"/>
        <v>0.36400000000000077</v>
      </c>
      <c r="EA97" s="23">
        <f t="shared" si="463"/>
        <v>0.19600000000000062</v>
      </c>
      <c r="EB97" s="23">
        <f t="shared" si="464"/>
        <v>3.2000000000000917E-2</v>
      </c>
      <c r="EC97" s="23">
        <f t="shared" si="465"/>
        <v>-0.25199999999999889</v>
      </c>
      <c r="ED97" s="23">
        <f t="shared" si="466"/>
        <v>0.45600000000000129</v>
      </c>
      <c r="EE97" s="23">
        <f t="shared" si="467"/>
        <v>0.1020000000000012</v>
      </c>
      <c r="EF97" s="23">
        <f t="shared" si="468"/>
        <v>-0.57099999999999929</v>
      </c>
      <c r="EG97" s="23">
        <f t="shared" si="469"/>
        <v>-0.5139999999999989</v>
      </c>
      <c r="EH97" s="23">
        <f t="shared" si="470"/>
        <v>-0.37099999999999911</v>
      </c>
      <c r="EI97" s="23">
        <f t="shared" si="471"/>
        <v>-0.2419999999999991</v>
      </c>
      <c r="EJ97" s="23">
        <f t="shared" si="472"/>
        <v>-5.4999999999999272E-2</v>
      </c>
      <c r="EK97" s="23">
        <f t="shared" si="473"/>
        <v>-0.29799999999999915</v>
      </c>
      <c r="EL97" s="23">
        <f t="shared" si="474"/>
        <v>-0.27699999999999925</v>
      </c>
      <c r="EM97" s="23">
        <f t="shared" si="475"/>
        <v>0.32500000000000107</v>
      </c>
      <c r="EN97" s="23">
        <f t="shared" si="476"/>
        <v>0.1020000000000012</v>
      </c>
      <c r="EO97" s="23">
        <f t="shared" si="477"/>
        <v>-1.0999999999999233E-2</v>
      </c>
      <c r="EP97" s="23">
        <f t="shared" si="478"/>
        <v>0.31700000000000106</v>
      </c>
      <c r="EQ97" s="23">
        <f t="shared" si="479"/>
        <v>0.24600000000000133</v>
      </c>
      <c r="ER97" s="23">
        <f t="shared" si="480"/>
        <v>0.34300000000000086</v>
      </c>
      <c r="ES97" s="23">
        <f t="shared" si="481"/>
        <v>5.200000000000049E-2</v>
      </c>
      <c r="ET97" s="23">
        <f t="shared" si="482"/>
        <v>4.2000000000000703E-2</v>
      </c>
      <c r="EU97" s="23">
        <f t="shared" si="483"/>
        <v>8.2000000000000739E-2</v>
      </c>
      <c r="EV97" s="23">
        <f t="shared" si="484"/>
        <v>-0.54099999999999904</v>
      </c>
      <c r="EW97" s="23">
        <f t="shared" si="485"/>
        <v>-0.17499999999999893</v>
      </c>
      <c r="EX97" s="23">
        <f t="shared" si="486"/>
        <v>0.62300000000000111</v>
      </c>
      <c r="EY97" s="23">
        <f t="shared" si="487"/>
        <v>7.7000000000000846E-2</v>
      </c>
      <c r="EZ97" s="23">
        <f t="shared" si="488"/>
        <v>0.28200000000000092</v>
      </c>
      <c r="FA97" s="23">
        <f t="shared" si="489"/>
        <v>0.26400000000000112</v>
      </c>
      <c r="FB97" s="23">
        <f t="shared" si="490"/>
        <v>0.34900000000000109</v>
      </c>
      <c r="FC97" s="23">
        <f t="shared" si="491"/>
        <v>0.22400000000000109</v>
      </c>
      <c r="FD97" s="23">
        <f t="shared" si="492"/>
        <v>0.21200000000000063</v>
      </c>
      <c r="FE97" s="23" t="str">
        <f t="shared" si="493"/>
        <v/>
      </c>
      <c r="FF97" s="23" t="str">
        <f t="shared" si="494"/>
        <v/>
      </c>
      <c r="FG97" s="23" t="str">
        <f t="shared" si="495"/>
        <v/>
      </c>
      <c r="FH97" s="23" t="str">
        <f t="shared" si="496"/>
        <v/>
      </c>
      <c r="FI97" s="23" t="str">
        <f t="shared" si="497"/>
        <v/>
      </c>
      <c r="FJ97" s="23" t="str">
        <f t="shared" si="498"/>
        <v/>
      </c>
      <c r="FK97" s="23" t="str">
        <f t="shared" si="499"/>
        <v/>
      </c>
      <c r="FL97" s="23" t="str">
        <f t="shared" si="500"/>
        <v/>
      </c>
      <c r="FM97" s="23" t="str">
        <f t="shared" si="501"/>
        <v/>
      </c>
      <c r="FN97" s="23">
        <f t="shared" si="502"/>
        <v>0.11700000000000088</v>
      </c>
      <c r="FO97" s="23">
        <f t="shared" si="503"/>
        <v>-0.16799999999999926</v>
      </c>
      <c r="FP97" s="23">
        <f t="shared" si="504"/>
        <v>0.17400000000000126</v>
      </c>
      <c r="FQ97" s="23">
        <f t="shared" si="505"/>
        <v>-0.72018799999999894</v>
      </c>
      <c r="FR97" s="23">
        <f t="shared" si="506"/>
        <v>-0.3145999999999991</v>
      </c>
      <c r="FS97" s="23">
        <f t="shared" si="507"/>
        <v>0.60160800000000059</v>
      </c>
      <c r="FT97" s="23">
        <f t="shared" si="508"/>
        <v>-0.14723799999999931</v>
      </c>
      <c r="FU97" s="23">
        <f t="shared" si="509"/>
        <v>-0.14693999999999896</v>
      </c>
      <c r="FV97" s="23">
        <f t="shared" si="510"/>
        <v>0.37790900000000072</v>
      </c>
      <c r="FW97" s="23">
        <f t="shared" si="511"/>
        <v>-0.55499999999999927</v>
      </c>
      <c r="FX97" s="23">
        <f t="shared" si="512"/>
        <v>-0.50199999999999889</v>
      </c>
      <c r="FY97" s="23">
        <f t="shared" si="513"/>
        <v>-0.35599999999999898</v>
      </c>
      <c r="FZ97" s="23">
        <f t="shared" si="514"/>
        <v>-0.2209999999999992</v>
      </c>
      <c r="GA97" s="23">
        <f t="shared" si="515"/>
        <v>-5.9999999999988951E-3</v>
      </c>
      <c r="GB97" s="23">
        <f t="shared" si="516"/>
        <v>-0.28999999999999915</v>
      </c>
      <c r="GC97" s="23">
        <f t="shared" si="517"/>
        <v>-0.26799999999999891</v>
      </c>
      <c r="GD97" s="23">
        <f t="shared" si="518"/>
        <v>0.3520000000000012</v>
      </c>
      <c r="GE97" s="23">
        <f t="shared" si="519"/>
        <v>0.12200000000000077</v>
      </c>
      <c r="GF97" s="23">
        <f t="shared" si="520"/>
        <v>4.0000000000008917E-3</v>
      </c>
      <c r="GG97" s="23">
        <f t="shared" si="521"/>
        <v>0.34400000000000119</v>
      </c>
      <c r="GH97" s="23">
        <f t="shared" si="522"/>
        <v>0.26900000000000102</v>
      </c>
      <c r="GI97" s="23">
        <f t="shared" si="523"/>
        <v>0.36100000000000065</v>
      </c>
      <c r="GJ97" s="23">
        <f t="shared" si="524"/>
        <v>6.5000000000001279E-2</v>
      </c>
      <c r="GK97" s="23">
        <f t="shared" si="525"/>
        <v>5.5000000000000604E-2</v>
      </c>
      <c r="GL97" s="23">
        <f t="shared" si="526"/>
        <v>0.10900000000000087</v>
      </c>
      <c r="GM97" s="23">
        <f t="shared" si="527"/>
        <v>-0.52999999999999892</v>
      </c>
      <c r="GN97" s="23">
        <f t="shared" si="528"/>
        <v>-0.15499999999999892</v>
      </c>
      <c r="GO97" s="23">
        <f t="shared" si="529"/>
        <v>0.68800000000000061</v>
      </c>
      <c r="GP97" s="23">
        <f t="shared" si="530"/>
        <v>9.9000000000001087E-2</v>
      </c>
      <c r="GQ97" s="23">
        <f t="shared" si="531"/>
        <v>0.30100000000000104</v>
      </c>
      <c r="GR97" s="23">
        <f t="shared" si="532"/>
        <v>0.2920000000000007</v>
      </c>
      <c r="GS97" s="23">
        <f t="shared" si="533"/>
        <v>0.38100000000000112</v>
      </c>
      <c r="GT97" s="23">
        <f t="shared" si="534"/>
        <v>0.26400000000000112</v>
      </c>
      <c r="GU97" s="23">
        <f t="shared" si="535"/>
        <v>0.2400000000000011</v>
      </c>
      <c r="GV97" s="23">
        <f t="shared" si="536"/>
        <v>-0.23499999999999899</v>
      </c>
      <c r="GW97" s="23">
        <f t="shared" si="537"/>
        <v>0.11900000000000066</v>
      </c>
      <c r="GX97" s="23">
        <f t="shared" si="538"/>
        <v>0.22800000000000065</v>
      </c>
      <c r="GY97" s="23">
        <f t="shared" si="539"/>
        <v>0.34300000000000086</v>
      </c>
      <c r="GZ97" s="23">
        <f t="shared" si="540"/>
        <v>0.64900000000000091</v>
      </c>
      <c r="HA97" s="23">
        <f t="shared" si="541"/>
        <v>0.5290000000000008</v>
      </c>
      <c r="HB97" s="23">
        <f t="shared" si="542"/>
        <v>-1.1289999999999991</v>
      </c>
      <c r="HC97" s="23">
        <f t="shared" si="543"/>
        <v>0.11700000000000088</v>
      </c>
      <c r="HD97" s="23">
        <f t="shared" si="544"/>
        <v>9.5000000000000639E-2</v>
      </c>
      <c r="HE97" s="23">
        <f t="shared" si="545"/>
        <v>0.128000000000001</v>
      </c>
      <c r="HF97" s="23">
        <f t="shared" si="546"/>
        <v>-0.15299999999999914</v>
      </c>
      <c r="HG97" s="23">
        <f t="shared" si="547"/>
        <v>0.19700000000000095</v>
      </c>
      <c r="HH97" s="23">
        <f t="shared" si="548"/>
        <v>-0.70401999999999898</v>
      </c>
      <c r="HI97" s="23">
        <f t="shared" si="549"/>
        <v>-0.29606599999999927</v>
      </c>
      <c r="HJ97" s="23">
        <f t="shared" si="550"/>
        <v>0.61986000000000097</v>
      </c>
      <c r="HK97" s="23">
        <f t="shared" si="551"/>
        <v>-0.12557299999999927</v>
      </c>
      <c r="HL97" s="23">
        <f t="shared" si="552"/>
        <v>-0.12659499999999912</v>
      </c>
      <c r="HM97" s="23">
        <f t="shared" si="553"/>
        <v>0.39448000000000061</v>
      </c>
      <c r="HO97" s="23">
        <f t="shared" si="659"/>
        <v>0.14700000000000113</v>
      </c>
      <c r="HP97" s="23">
        <f t="shared" si="659"/>
        <v>0.17799999999999905</v>
      </c>
      <c r="HQ97" s="23">
        <f t="shared" si="659"/>
        <v>0.48100000000000076</v>
      </c>
      <c r="HR97" s="23" t="str">
        <f t="shared" si="659"/>
        <v/>
      </c>
      <c r="HS97" s="23">
        <f t="shared" si="659"/>
        <v>0.30300000000000082</v>
      </c>
      <c r="HT97" s="23" t="str">
        <f t="shared" si="659"/>
        <v/>
      </c>
      <c r="HU97" s="23" t="str">
        <f t="shared" si="659"/>
        <v/>
      </c>
      <c r="HV97" s="23" t="str">
        <f t="shared" si="659"/>
        <v/>
      </c>
      <c r="HW97" s="23" t="str">
        <f t="shared" si="659"/>
        <v/>
      </c>
      <c r="HX97" s="23" t="str">
        <f t="shared" si="659"/>
        <v/>
      </c>
      <c r="HY97" s="23">
        <f t="shared" si="564"/>
        <v>0.29300000000000104</v>
      </c>
      <c r="HZ97" s="23">
        <f t="shared" si="565"/>
        <v>0.36400000000000077</v>
      </c>
      <c r="IA97" s="23">
        <f t="shared" si="566"/>
        <v>0.19600000000000062</v>
      </c>
      <c r="IB97" s="23">
        <f t="shared" si="567"/>
        <v>3.2000000000000917E-2</v>
      </c>
      <c r="IC97" s="23">
        <f t="shared" si="568"/>
        <v>0.25199999999999889</v>
      </c>
      <c r="ID97" s="23">
        <f t="shared" si="569"/>
        <v>0.45600000000000129</v>
      </c>
      <c r="IE97" s="23">
        <f t="shared" si="570"/>
        <v>0.1020000000000012</v>
      </c>
      <c r="IF97" s="23">
        <f t="shared" si="571"/>
        <v>0.57099999999999929</v>
      </c>
      <c r="IG97" s="23">
        <f t="shared" si="572"/>
        <v>0.5139999999999989</v>
      </c>
      <c r="IH97" s="23">
        <f t="shared" si="573"/>
        <v>0.37099999999999911</v>
      </c>
      <c r="II97" s="23">
        <f t="shared" si="574"/>
        <v>0.2419999999999991</v>
      </c>
      <c r="IJ97" s="23">
        <f t="shared" si="575"/>
        <v>5.4999999999999272E-2</v>
      </c>
      <c r="IK97" s="23">
        <f t="shared" si="576"/>
        <v>0.29799999999999915</v>
      </c>
      <c r="IL97" s="23">
        <f t="shared" si="577"/>
        <v>0.27699999999999925</v>
      </c>
      <c r="IM97" s="23">
        <f t="shared" si="578"/>
        <v>0.32500000000000107</v>
      </c>
      <c r="IN97" s="23">
        <f t="shared" si="579"/>
        <v>0.1020000000000012</v>
      </c>
      <c r="IO97" s="23">
        <f t="shared" si="580"/>
        <v>1.0999999999999233E-2</v>
      </c>
      <c r="IP97" s="23">
        <f t="shared" si="581"/>
        <v>0.31700000000000106</v>
      </c>
      <c r="IQ97" s="23">
        <f t="shared" si="582"/>
        <v>0.24600000000000133</v>
      </c>
      <c r="IR97" s="23">
        <f t="shared" si="583"/>
        <v>0.34300000000000086</v>
      </c>
      <c r="IS97" s="23">
        <f t="shared" si="584"/>
        <v>5.200000000000049E-2</v>
      </c>
      <c r="IT97" s="23">
        <f t="shared" si="585"/>
        <v>4.2000000000000703E-2</v>
      </c>
      <c r="IU97" s="23">
        <f t="shared" si="586"/>
        <v>8.2000000000000739E-2</v>
      </c>
      <c r="IV97" s="23">
        <f t="shared" si="587"/>
        <v>0.54099999999999904</v>
      </c>
      <c r="IW97" s="23">
        <f t="shared" si="588"/>
        <v>0.17499999999999893</v>
      </c>
      <c r="IX97" s="23">
        <f t="shared" si="589"/>
        <v>0.62300000000000111</v>
      </c>
      <c r="IY97" s="23">
        <f t="shared" si="590"/>
        <v>7.7000000000000846E-2</v>
      </c>
      <c r="IZ97" s="23">
        <f t="shared" si="591"/>
        <v>0.28200000000000092</v>
      </c>
      <c r="JA97" s="23">
        <f t="shared" si="592"/>
        <v>0.26400000000000112</v>
      </c>
      <c r="JB97" s="23">
        <f t="shared" si="593"/>
        <v>0.34900000000000109</v>
      </c>
      <c r="JC97" s="23">
        <f t="shared" si="594"/>
        <v>0.22400000000000109</v>
      </c>
      <c r="JD97" s="23">
        <f t="shared" si="595"/>
        <v>0.21200000000000063</v>
      </c>
      <c r="JE97" s="23" t="str">
        <f t="shared" si="596"/>
        <v/>
      </c>
      <c r="JF97" s="23" t="str">
        <f t="shared" si="597"/>
        <v/>
      </c>
      <c r="JG97" s="23" t="str">
        <f t="shared" si="598"/>
        <v/>
      </c>
      <c r="JH97" s="23" t="str">
        <f t="shared" si="599"/>
        <v/>
      </c>
      <c r="JI97" s="23" t="str">
        <f t="shared" si="600"/>
        <v/>
      </c>
      <c r="JJ97" s="23" t="str">
        <f t="shared" si="601"/>
        <v/>
      </c>
      <c r="JK97" s="23" t="str">
        <f t="shared" si="602"/>
        <v/>
      </c>
      <c r="JL97" s="23" t="str">
        <f t="shared" si="603"/>
        <v/>
      </c>
      <c r="JM97" s="23" t="str">
        <f t="shared" si="604"/>
        <v/>
      </c>
      <c r="JN97" s="23">
        <f t="shared" si="605"/>
        <v>0.11700000000000088</v>
      </c>
      <c r="JO97" s="23">
        <f t="shared" si="606"/>
        <v>0.16799999999999926</v>
      </c>
      <c r="JP97" s="23">
        <f t="shared" si="607"/>
        <v>0.17400000000000126</v>
      </c>
      <c r="JQ97" s="23">
        <f t="shared" si="608"/>
        <v>0.72018799999999894</v>
      </c>
      <c r="JR97" s="23">
        <f t="shared" si="609"/>
        <v>0.3145999999999991</v>
      </c>
      <c r="JS97" s="23">
        <f t="shared" si="610"/>
        <v>0.60160800000000059</v>
      </c>
      <c r="JT97" s="23">
        <f t="shared" si="611"/>
        <v>0.14723799999999931</v>
      </c>
      <c r="JU97" s="23">
        <f t="shared" si="612"/>
        <v>0.14693999999999896</v>
      </c>
      <c r="JV97" s="23">
        <f t="shared" si="613"/>
        <v>0.37790900000000072</v>
      </c>
      <c r="JW97" s="23">
        <f t="shared" si="614"/>
        <v>0.55499999999999927</v>
      </c>
      <c r="JX97" s="23">
        <f t="shared" si="615"/>
        <v>0.50199999999999889</v>
      </c>
      <c r="JY97" s="23">
        <f t="shared" si="616"/>
        <v>0.35599999999999898</v>
      </c>
      <c r="JZ97" s="23">
        <f t="shared" si="617"/>
        <v>0.2209999999999992</v>
      </c>
      <c r="KA97" s="23">
        <f t="shared" si="618"/>
        <v>5.9999999999988951E-3</v>
      </c>
      <c r="KB97" s="23">
        <f t="shared" si="619"/>
        <v>0.28999999999999915</v>
      </c>
      <c r="KC97" s="23">
        <f t="shared" si="620"/>
        <v>0.26799999999999891</v>
      </c>
      <c r="KD97" s="23">
        <f t="shared" si="621"/>
        <v>0.3520000000000012</v>
      </c>
      <c r="KE97" s="23">
        <f t="shared" si="622"/>
        <v>0.12200000000000077</v>
      </c>
      <c r="KF97" s="23">
        <f t="shared" si="623"/>
        <v>4.0000000000008917E-3</v>
      </c>
      <c r="KG97" s="23">
        <f t="shared" si="624"/>
        <v>0.34400000000000119</v>
      </c>
      <c r="KH97" s="23">
        <f t="shared" si="625"/>
        <v>0.26900000000000102</v>
      </c>
      <c r="KI97" s="23">
        <f t="shared" si="626"/>
        <v>0.36100000000000065</v>
      </c>
      <c r="KJ97" s="23">
        <f t="shared" si="627"/>
        <v>6.5000000000001279E-2</v>
      </c>
      <c r="KK97" s="23">
        <f t="shared" si="628"/>
        <v>5.5000000000000604E-2</v>
      </c>
      <c r="KL97" s="23">
        <f t="shared" si="629"/>
        <v>0.10900000000000087</v>
      </c>
      <c r="KM97" s="23">
        <f t="shared" si="630"/>
        <v>0.52999999999999892</v>
      </c>
      <c r="KN97" s="23">
        <f t="shared" si="631"/>
        <v>0.15499999999999892</v>
      </c>
      <c r="KO97" s="23">
        <f t="shared" si="632"/>
        <v>0.68800000000000061</v>
      </c>
      <c r="KP97" s="23">
        <f t="shared" si="633"/>
        <v>9.9000000000001087E-2</v>
      </c>
      <c r="KQ97" s="23">
        <f t="shared" si="634"/>
        <v>0.30100000000000104</v>
      </c>
      <c r="KR97" s="23">
        <f t="shared" si="635"/>
        <v>0.2920000000000007</v>
      </c>
      <c r="KS97" s="23">
        <f t="shared" si="636"/>
        <v>0.38100000000000112</v>
      </c>
      <c r="KT97" s="23">
        <f t="shared" si="637"/>
        <v>0.26400000000000112</v>
      </c>
      <c r="KU97" s="23">
        <f t="shared" si="638"/>
        <v>0.2400000000000011</v>
      </c>
      <c r="KV97" s="23">
        <f t="shared" si="639"/>
        <v>0.23499999999999899</v>
      </c>
      <c r="KW97" s="23">
        <f t="shared" si="640"/>
        <v>0.11900000000000066</v>
      </c>
      <c r="KX97" s="23">
        <f t="shared" si="641"/>
        <v>0.22800000000000065</v>
      </c>
      <c r="KY97" s="23">
        <f t="shared" si="642"/>
        <v>0.34300000000000086</v>
      </c>
      <c r="KZ97" s="23">
        <f t="shared" si="643"/>
        <v>0.64900000000000091</v>
      </c>
      <c r="LA97" s="23">
        <f t="shared" si="644"/>
        <v>0.5290000000000008</v>
      </c>
      <c r="LB97" s="23">
        <f t="shared" si="645"/>
        <v>1.1289999999999991</v>
      </c>
      <c r="LC97" s="23">
        <f t="shared" si="646"/>
        <v>0.11700000000000088</v>
      </c>
      <c r="LD97" s="23">
        <f t="shared" si="647"/>
        <v>9.5000000000000639E-2</v>
      </c>
      <c r="LE97" s="23">
        <f t="shared" si="648"/>
        <v>0.128000000000001</v>
      </c>
      <c r="LF97" s="23">
        <f t="shared" si="649"/>
        <v>0.15299999999999914</v>
      </c>
      <c r="LG97" s="23">
        <f t="shared" si="650"/>
        <v>0.19700000000000095</v>
      </c>
      <c r="LH97" s="23">
        <f t="shared" si="651"/>
        <v>0.70401999999999898</v>
      </c>
      <c r="LI97" s="23">
        <f t="shared" si="652"/>
        <v>0.29606599999999927</v>
      </c>
      <c r="LJ97" s="23">
        <f t="shared" si="653"/>
        <v>0.61986000000000097</v>
      </c>
      <c r="LK97" s="23">
        <f t="shared" si="654"/>
        <v>0.12557299999999927</v>
      </c>
      <c r="LL97" s="23">
        <f t="shared" si="655"/>
        <v>0.12659499999999912</v>
      </c>
      <c r="LM97" s="23">
        <f t="shared" si="656"/>
        <v>0.39448000000000061</v>
      </c>
    </row>
    <row r="98" spans="1:325">
      <c r="A98" s="1">
        <f t="shared" si="449"/>
        <v>96</v>
      </c>
      <c r="B98" s="2"/>
      <c r="C98" s="4">
        <v>13</v>
      </c>
      <c r="D98" s="4">
        <f t="shared" si="445"/>
        <v>1016</v>
      </c>
      <c r="E98" s="4" t="s">
        <v>407</v>
      </c>
      <c r="F98" s="4">
        <v>3</v>
      </c>
      <c r="G98" s="4" t="s">
        <v>13</v>
      </c>
      <c r="H98" s="4" t="s">
        <v>14</v>
      </c>
      <c r="I98" s="4"/>
      <c r="J98" s="5">
        <v>95</v>
      </c>
      <c r="K98" s="72"/>
      <c r="L98" s="103">
        <v>4.08</v>
      </c>
      <c r="M98" s="7" t="s">
        <v>282</v>
      </c>
      <c r="N98" s="3" t="s">
        <v>227</v>
      </c>
      <c r="O98" s="6">
        <v>4.0940000000000003</v>
      </c>
      <c r="P98" s="6">
        <v>3.927</v>
      </c>
      <c r="Q98" s="6">
        <v>4.53</v>
      </c>
      <c r="R98" s="58"/>
      <c r="S98" s="6">
        <v>4.3440000000000003</v>
      </c>
      <c r="T98" s="58"/>
      <c r="U98" s="58"/>
      <c r="V98" s="58"/>
      <c r="W98" s="58"/>
      <c r="X98" s="58"/>
      <c r="Y98" s="6">
        <v>4.343</v>
      </c>
      <c r="Z98" s="6">
        <v>4.423</v>
      </c>
      <c r="AA98" s="6">
        <v>4.2709999999999999</v>
      </c>
      <c r="AB98" s="6">
        <v>4.0890000000000004</v>
      </c>
      <c r="AC98" s="6">
        <v>3.8340000000000001</v>
      </c>
      <c r="AD98" s="6">
        <v>4.4459999999999997</v>
      </c>
      <c r="AE98" s="23">
        <f t="shared" si="657"/>
        <v>4.1399999999999997</v>
      </c>
      <c r="AF98" s="107">
        <v>3.4740000000000002</v>
      </c>
      <c r="AG98" s="107">
        <v>3.55</v>
      </c>
      <c r="AH98" s="107">
        <v>3.6859999999999999</v>
      </c>
      <c r="AI98" s="107">
        <v>3.7839999999999998</v>
      </c>
      <c r="AJ98" s="107">
        <v>3.9590000000000001</v>
      </c>
      <c r="AK98" s="107">
        <v>3.6989999999999998</v>
      </c>
      <c r="AL98" s="107">
        <v>3.7210000000000001</v>
      </c>
      <c r="AM98" s="107">
        <v>4.3220000000000001</v>
      </c>
      <c r="AN98" s="107">
        <v>4.1100000000000003</v>
      </c>
      <c r="AO98" s="107">
        <v>4.3029999999999999</v>
      </c>
      <c r="AP98" s="107">
        <v>4.298</v>
      </c>
      <c r="AQ98" s="107">
        <v>4.2229999999999999</v>
      </c>
      <c r="AR98" s="107">
        <v>4.3159999999999998</v>
      </c>
      <c r="AS98" s="107">
        <v>4.048</v>
      </c>
      <c r="AT98" s="107">
        <v>4.0389999999999997</v>
      </c>
      <c r="AU98" s="107">
        <v>4.1109999999999998</v>
      </c>
      <c r="AV98" s="107">
        <v>3.5529999999999999</v>
      </c>
      <c r="AW98" s="107">
        <v>3.871</v>
      </c>
      <c r="AX98" s="107">
        <v>4.6070000000000002</v>
      </c>
      <c r="AY98" s="107">
        <v>4.0940000000000003</v>
      </c>
      <c r="AZ98" s="107">
        <v>4.2889999999999997</v>
      </c>
      <c r="BA98" s="107">
        <v>4.2709999999999999</v>
      </c>
      <c r="BB98" s="107">
        <v>4.3479999999999999</v>
      </c>
      <c r="BC98" s="107">
        <v>4.2140000000000004</v>
      </c>
      <c r="BD98" s="107">
        <v>4.1970000000000001</v>
      </c>
      <c r="BE98" s="111"/>
      <c r="BF98" s="111"/>
      <c r="BG98" s="111"/>
      <c r="BH98" s="111"/>
      <c r="BI98" s="111"/>
      <c r="BJ98" s="111"/>
      <c r="BK98" s="111"/>
      <c r="BL98" s="111"/>
      <c r="BM98" s="111"/>
      <c r="BN98" s="107">
        <v>4.1360000000000001</v>
      </c>
      <c r="BO98" s="107">
        <v>3.8690000000000002</v>
      </c>
      <c r="BP98" s="107">
        <v>4.181</v>
      </c>
      <c r="BQ98" s="91">
        <v>3.3600349999999999</v>
      </c>
      <c r="BR98" s="91">
        <v>3.7548300000000001</v>
      </c>
      <c r="BS98" s="91">
        <v>4.6346020000000001</v>
      </c>
      <c r="BT98" s="91">
        <v>3.909653</v>
      </c>
      <c r="BU98" s="91">
        <v>3.9144869999999998</v>
      </c>
      <c r="BV98" s="91">
        <v>4.4206079999999996</v>
      </c>
      <c r="BW98" s="109">
        <v>3.4929999999999999</v>
      </c>
      <c r="BX98" s="109">
        <v>3.5630000000000002</v>
      </c>
      <c r="BY98" s="109">
        <v>3.7029999999999998</v>
      </c>
      <c r="BZ98" s="109">
        <v>3.8069999999999999</v>
      </c>
      <c r="CA98" s="109">
        <v>4.01</v>
      </c>
      <c r="CB98" s="109">
        <v>3.7090000000000001</v>
      </c>
      <c r="CC98" s="109">
        <v>3.7309999999999999</v>
      </c>
      <c r="CD98" s="109">
        <v>4.3520000000000003</v>
      </c>
      <c r="CE98" s="109">
        <v>4.1349999999999998</v>
      </c>
      <c r="CF98" s="109">
        <v>4.048</v>
      </c>
      <c r="CG98" s="109">
        <v>4.3259999999999996</v>
      </c>
      <c r="CH98" s="109">
        <v>4.2489999999999997</v>
      </c>
      <c r="CI98" s="109">
        <v>4.3360000000000003</v>
      </c>
      <c r="CJ98" s="109">
        <v>4.0640000000000001</v>
      </c>
      <c r="CK98" s="109">
        <v>4.0549999999999997</v>
      </c>
      <c r="CL98" s="109">
        <v>4.1399999999999997</v>
      </c>
      <c r="CM98" s="109">
        <v>3.5659999999999998</v>
      </c>
      <c r="CN98" s="109">
        <v>3.8929999999999998</v>
      </c>
      <c r="CO98" s="109">
        <v>4.6749999999999998</v>
      </c>
      <c r="CP98" s="109">
        <v>4.1180000000000003</v>
      </c>
      <c r="CQ98" s="109">
        <v>4.3099999999999996</v>
      </c>
      <c r="CR98" s="109">
        <v>4.3019999999999996</v>
      </c>
      <c r="CS98" s="109">
        <v>4.383</v>
      </c>
      <c r="CT98" s="109">
        <v>4.2569999999999997</v>
      </c>
      <c r="CU98" s="109">
        <v>4.2279999999999998</v>
      </c>
      <c r="CV98" s="109">
        <v>3.806</v>
      </c>
      <c r="CW98" s="109">
        <v>4.1280000000000001</v>
      </c>
      <c r="CX98" s="109">
        <v>4.22</v>
      </c>
      <c r="CY98" s="109">
        <v>4.3570000000000002</v>
      </c>
      <c r="CZ98" s="109">
        <v>4.6349999999999998</v>
      </c>
      <c r="DA98" s="109">
        <v>4.5140000000000002</v>
      </c>
      <c r="DB98" s="109">
        <v>2.9119999999999999</v>
      </c>
      <c r="DC98" s="109">
        <v>4.1210000000000004</v>
      </c>
      <c r="DD98" s="109">
        <v>4.09</v>
      </c>
      <c r="DE98" s="109">
        <v>4.1479999999999997</v>
      </c>
      <c r="DF98" s="109">
        <v>3.8860000000000001</v>
      </c>
      <c r="DG98" s="109">
        <v>4.1970000000000001</v>
      </c>
      <c r="DH98" s="119">
        <v>3.3783409999999998</v>
      </c>
      <c r="DI98" s="119">
        <v>3.775658</v>
      </c>
      <c r="DJ98" s="119">
        <v>4.655081</v>
      </c>
      <c r="DK98" s="119">
        <v>3.9333049999999998</v>
      </c>
      <c r="DL98" s="119">
        <v>3.9371260000000001</v>
      </c>
      <c r="DM98" s="119">
        <v>4.4393339999999997</v>
      </c>
      <c r="DO98" s="23">
        <f t="shared" si="658"/>
        <v>1.4000000000000234E-2</v>
      </c>
      <c r="DP98" s="23">
        <f t="shared" si="658"/>
        <v>-0.15300000000000002</v>
      </c>
      <c r="DQ98" s="23">
        <f t="shared" si="658"/>
        <v>0.45000000000000018</v>
      </c>
      <c r="DR98" s="23" t="str">
        <f t="shared" si="658"/>
        <v/>
      </c>
      <c r="DS98" s="23">
        <f t="shared" si="658"/>
        <v>0.26400000000000023</v>
      </c>
      <c r="DT98" s="23" t="str">
        <f t="shared" si="658"/>
        <v/>
      </c>
      <c r="DU98" s="23" t="str">
        <f t="shared" si="658"/>
        <v/>
      </c>
      <c r="DV98" s="23" t="str">
        <f t="shared" si="658"/>
        <v/>
      </c>
      <c r="DW98" s="23" t="str">
        <f t="shared" si="658"/>
        <v/>
      </c>
      <c r="DX98" s="23" t="str">
        <f t="shared" si="658"/>
        <v/>
      </c>
      <c r="DY98" s="23">
        <f t="shared" si="461"/>
        <v>0.2629999999999999</v>
      </c>
      <c r="DZ98" s="23">
        <f t="shared" si="462"/>
        <v>0.34299999999999997</v>
      </c>
      <c r="EA98" s="23">
        <f t="shared" si="463"/>
        <v>0.19099999999999984</v>
      </c>
      <c r="EB98" s="23">
        <f t="shared" si="464"/>
        <v>9.0000000000003411E-3</v>
      </c>
      <c r="EC98" s="23">
        <f t="shared" si="465"/>
        <v>-0.246</v>
      </c>
      <c r="ED98" s="23">
        <f t="shared" si="466"/>
        <v>0.36599999999999966</v>
      </c>
      <c r="EE98" s="23">
        <f t="shared" si="467"/>
        <v>5.9999999999999609E-2</v>
      </c>
      <c r="EF98" s="23">
        <f t="shared" si="468"/>
        <v>-0.60599999999999987</v>
      </c>
      <c r="EG98" s="23">
        <f t="shared" si="469"/>
        <v>-0.53000000000000025</v>
      </c>
      <c r="EH98" s="23">
        <f t="shared" si="470"/>
        <v>-0.39400000000000013</v>
      </c>
      <c r="EI98" s="23">
        <f t="shared" si="471"/>
        <v>-0.29600000000000026</v>
      </c>
      <c r="EJ98" s="23">
        <f t="shared" si="472"/>
        <v>-0.121</v>
      </c>
      <c r="EK98" s="23">
        <f t="shared" si="473"/>
        <v>-0.38100000000000023</v>
      </c>
      <c r="EL98" s="23">
        <f t="shared" si="474"/>
        <v>-0.35899999999999999</v>
      </c>
      <c r="EM98" s="23">
        <f t="shared" si="475"/>
        <v>0.24199999999999999</v>
      </c>
      <c r="EN98" s="23">
        <f t="shared" si="476"/>
        <v>3.0000000000000249E-2</v>
      </c>
      <c r="EO98" s="23">
        <f t="shared" si="477"/>
        <v>0.22299999999999986</v>
      </c>
      <c r="EP98" s="23">
        <f t="shared" si="478"/>
        <v>0.21799999999999997</v>
      </c>
      <c r="EQ98" s="23">
        <f t="shared" si="479"/>
        <v>0.14299999999999979</v>
      </c>
      <c r="ER98" s="23">
        <f t="shared" si="480"/>
        <v>0.23599999999999977</v>
      </c>
      <c r="ES98" s="23">
        <f t="shared" si="481"/>
        <v>-3.2000000000000028E-2</v>
      </c>
      <c r="ET98" s="23">
        <f t="shared" si="482"/>
        <v>-4.1000000000000369E-2</v>
      </c>
      <c r="EU98" s="23">
        <f t="shared" si="483"/>
        <v>3.0999999999999694E-2</v>
      </c>
      <c r="EV98" s="23">
        <f t="shared" si="484"/>
        <v>-0.52700000000000014</v>
      </c>
      <c r="EW98" s="23">
        <f t="shared" si="485"/>
        <v>-0.20900000000000007</v>
      </c>
      <c r="EX98" s="23">
        <f t="shared" si="486"/>
        <v>0.52700000000000014</v>
      </c>
      <c r="EY98" s="23">
        <f t="shared" si="487"/>
        <v>1.4000000000000234E-2</v>
      </c>
      <c r="EZ98" s="23">
        <f t="shared" si="488"/>
        <v>0.20899999999999963</v>
      </c>
      <c r="FA98" s="23">
        <f t="shared" si="489"/>
        <v>0.19099999999999984</v>
      </c>
      <c r="FB98" s="23">
        <f t="shared" si="490"/>
        <v>0.26799999999999979</v>
      </c>
      <c r="FC98" s="23">
        <f t="shared" si="491"/>
        <v>0.13400000000000034</v>
      </c>
      <c r="FD98" s="23">
        <f t="shared" si="492"/>
        <v>0.11699999999999999</v>
      </c>
      <c r="FE98" s="23" t="str">
        <f t="shared" si="493"/>
        <v/>
      </c>
      <c r="FF98" s="23" t="str">
        <f t="shared" si="494"/>
        <v/>
      </c>
      <c r="FG98" s="23" t="str">
        <f t="shared" si="495"/>
        <v/>
      </c>
      <c r="FH98" s="23" t="str">
        <f t="shared" si="496"/>
        <v/>
      </c>
      <c r="FI98" s="23" t="str">
        <f t="shared" si="497"/>
        <v/>
      </c>
      <c r="FJ98" s="23" t="str">
        <f t="shared" si="498"/>
        <v/>
      </c>
      <c r="FK98" s="23" t="str">
        <f t="shared" si="499"/>
        <v/>
      </c>
      <c r="FL98" s="23" t="str">
        <f t="shared" si="500"/>
        <v/>
      </c>
      <c r="FM98" s="23" t="str">
        <f t="shared" si="501"/>
        <v/>
      </c>
      <c r="FN98" s="23">
        <f t="shared" si="502"/>
        <v>5.600000000000005E-2</v>
      </c>
      <c r="FO98" s="23">
        <f t="shared" si="503"/>
        <v>-0.21099999999999985</v>
      </c>
      <c r="FP98" s="23">
        <f t="shared" si="504"/>
        <v>0.10099999999999998</v>
      </c>
      <c r="FQ98" s="23">
        <f t="shared" si="505"/>
        <v>-0.71996500000000019</v>
      </c>
      <c r="FR98" s="23">
        <f t="shared" si="506"/>
        <v>-0.32516999999999996</v>
      </c>
      <c r="FS98" s="23">
        <f t="shared" si="507"/>
        <v>0.55460200000000004</v>
      </c>
      <c r="FT98" s="23">
        <f t="shared" si="508"/>
        <v>-0.17034700000000003</v>
      </c>
      <c r="FU98" s="23">
        <f t="shared" si="509"/>
        <v>-0.16551300000000024</v>
      </c>
      <c r="FV98" s="23">
        <f t="shared" si="510"/>
        <v>0.34060799999999958</v>
      </c>
      <c r="FW98" s="23">
        <f t="shared" si="511"/>
        <v>-0.58700000000000019</v>
      </c>
      <c r="FX98" s="23">
        <f t="shared" si="512"/>
        <v>-0.5169999999999999</v>
      </c>
      <c r="FY98" s="23">
        <f t="shared" si="513"/>
        <v>-0.37700000000000022</v>
      </c>
      <c r="FZ98" s="23">
        <f t="shared" si="514"/>
        <v>-0.27300000000000013</v>
      </c>
      <c r="GA98" s="23">
        <f t="shared" si="515"/>
        <v>-7.0000000000000284E-2</v>
      </c>
      <c r="GB98" s="23">
        <f t="shared" si="516"/>
        <v>-0.371</v>
      </c>
      <c r="GC98" s="23">
        <f t="shared" si="517"/>
        <v>-0.3490000000000002</v>
      </c>
      <c r="GD98" s="23">
        <f t="shared" si="518"/>
        <v>0.27200000000000024</v>
      </c>
      <c r="GE98" s="23">
        <f t="shared" si="519"/>
        <v>5.4999999999999716E-2</v>
      </c>
      <c r="GF98" s="23">
        <f t="shared" si="520"/>
        <v>-3.2000000000000028E-2</v>
      </c>
      <c r="GG98" s="23">
        <f t="shared" si="521"/>
        <v>0.24599999999999955</v>
      </c>
      <c r="GH98" s="23">
        <f t="shared" si="522"/>
        <v>0.16899999999999959</v>
      </c>
      <c r="GI98" s="23">
        <f t="shared" si="523"/>
        <v>0.25600000000000023</v>
      </c>
      <c r="GJ98" s="23">
        <f t="shared" si="524"/>
        <v>-1.6000000000000014E-2</v>
      </c>
      <c r="GK98" s="23">
        <f t="shared" si="525"/>
        <v>-2.5000000000000355E-2</v>
      </c>
      <c r="GL98" s="23">
        <f t="shared" si="526"/>
        <v>5.9999999999999609E-2</v>
      </c>
      <c r="GM98" s="23">
        <f t="shared" si="527"/>
        <v>-0.51400000000000023</v>
      </c>
      <c r="GN98" s="23">
        <f t="shared" si="528"/>
        <v>-0.18700000000000028</v>
      </c>
      <c r="GO98" s="23">
        <f t="shared" si="529"/>
        <v>0.59499999999999975</v>
      </c>
      <c r="GP98" s="23">
        <f t="shared" si="530"/>
        <v>3.8000000000000256E-2</v>
      </c>
      <c r="GQ98" s="23">
        <f t="shared" si="531"/>
        <v>0.22999999999999954</v>
      </c>
      <c r="GR98" s="23">
        <f t="shared" si="532"/>
        <v>0.22199999999999953</v>
      </c>
      <c r="GS98" s="23">
        <f t="shared" si="533"/>
        <v>0.30299999999999994</v>
      </c>
      <c r="GT98" s="23">
        <f t="shared" si="534"/>
        <v>0.1769999999999996</v>
      </c>
      <c r="GU98" s="23">
        <f t="shared" si="535"/>
        <v>0.14799999999999969</v>
      </c>
      <c r="GV98" s="23">
        <f t="shared" si="536"/>
        <v>-0.27400000000000002</v>
      </c>
      <c r="GW98" s="23">
        <f t="shared" si="537"/>
        <v>4.8000000000000043E-2</v>
      </c>
      <c r="GX98" s="23">
        <f t="shared" si="538"/>
        <v>0.13999999999999968</v>
      </c>
      <c r="GY98" s="23">
        <f t="shared" si="539"/>
        <v>0.27700000000000014</v>
      </c>
      <c r="GZ98" s="23">
        <f t="shared" si="540"/>
        <v>0.55499999999999972</v>
      </c>
      <c r="HA98" s="23">
        <f t="shared" si="541"/>
        <v>0.43400000000000016</v>
      </c>
      <c r="HB98" s="23">
        <f t="shared" si="542"/>
        <v>-1.1680000000000001</v>
      </c>
      <c r="HC98" s="23">
        <f t="shared" si="543"/>
        <v>4.1000000000000369E-2</v>
      </c>
      <c r="HD98" s="23">
        <f t="shared" si="544"/>
        <v>9.9999999999997868E-3</v>
      </c>
      <c r="HE98" s="23">
        <f t="shared" si="545"/>
        <v>6.7999999999999616E-2</v>
      </c>
      <c r="HF98" s="23">
        <f t="shared" si="546"/>
        <v>-0.19399999999999995</v>
      </c>
      <c r="HG98" s="23">
        <f t="shared" si="547"/>
        <v>0.11699999999999999</v>
      </c>
      <c r="HH98" s="23">
        <f t="shared" si="548"/>
        <v>-0.70165900000000025</v>
      </c>
      <c r="HI98" s="23">
        <f t="shared" si="549"/>
        <v>-0.30434200000000011</v>
      </c>
      <c r="HJ98" s="23">
        <f t="shared" si="550"/>
        <v>0.57508099999999995</v>
      </c>
      <c r="HK98" s="23">
        <f t="shared" si="551"/>
        <v>-0.14669500000000024</v>
      </c>
      <c r="HL98" s="23">
        <f t="shared" si="552"/>
        <v>-0.14287399999999995</v>
      </c>
      <c r="HM98" s="23">
        <f t="shared" si="553"/>
        <v>0.3593339999999996</v>
      </c>
      <c r="HO98" s="23">
        <f t="shared" si="659"/>
        <v>1.4000000000000234E-2</v>
      </c>
      <c r="HP98" s="23">
        <f t="shared" si="659"/>
        <v>0.15300000000000002</v>
      </c>
      <c r="HQ98" s="23">
        <f t="shared" si="659"/>
        <v>0.45000000000000018</v>
      </c>
      <c r="HR98" s="23" t="str">
        <f t="shared" si="659"/>
        <v/>
      </c>
      <c r="HS98" s="23">
        <f t="shared" si="659"/>
        <v>0.26400000000000023</v>
      </c>
      <c r="HT98" s="23" t="str">
        <f t="shared" si="659"/>
        <v/>
      </c>
      <c r="HU98" s="23" t="str">
        <f t="shared" si="659"/>
        <v/>
      </c>
      <c r="HV98" s="23" t="str">
        <f t="shared" si="659"/>
        <v/>
      </c>
      <c r="HW98" s="23" t="str">
        <f t="shared" si="659"/>
        <v/>
      </c>
      <c r="HX98" s="23" t="str">
        <f t="shared" si="659"/>
        <v/>
      </c>
      <c r="HY98" s="23">
        <f t="shared" si="564"/>
        <v>0.2629999999999999</v>
      </c>
      <c r="HZ98" s="23">
        <f t="shared" si="565"/>
        <v>0.34299999999999997</v>
      </c>
      <c r="IA98" s="23">
        <f t="shared" si="566"/>
        <v>0.19099999999999984</v>
      </c>
      <c r="IB98" s="23">
        <f t="shared" si="567"/>
        <v>9.0000000000003411E-3</v>
      </c>
      <c r="IC98" s="23">
        <f t="shared" si="568"/>
        <v>0.246</v>
      </c>
      <c r="ID98" s="23">
        <f t="shared" si="569"/>
        <v>0.36599999999999966</v>
      </c>
      <c r="IE98" s="23">
        <f t="shared" si="570"/>
        <v>5.9999999999999609E-2</v>
      </c>
      <c r="IF98" s="23">
        <f t="shared" si="571"/>
        <v>0.60599999999999987</v>
      </c>
      <c r="IG98" s="23">
        <f t="shared" si="572"/>
        <v>0.53000000000000025</v>
      </c>
      <c r="IH98" s="23">
        <f t="shared" si="573"/>
        <v>0.39400000000000013</v>
      </c>
      <c r="II98" s="23">
        <f t="shared" si="574"/>
        <v>0.29600000000000026</v>
      </c>
      <c r="IJ98" s="23">
        <f t="shared" si="575"/>
        <v>0.121</v>
      </c>
      <c r="IK98" s="23">
        <f t="shared" si="576"/>
        <v>0.38100000000000023</v>
      </c>
      <c r="IL98" s="23">
        <f t="shared" si="577"/>
        <v>0.35899999999999999</v>
      </c>
      <c r="IM98" s="23">
        <f t="shared" si="578"/>
        <v>0.24199999999999999</v>
      </c>
      <c r="IN98" s="23">
        <f t="shared" si="579"/>
        <v>3.0000000000000249E-2</v>
      </c>
      <c r="IO98" s="23">
        <f t="shared" si="580"/>
        <v>0.22299999999999986</v>
      </c>
      <c r="IP98" s="23">
        <f t="shared" si="581"/>
        <v>0.21799999999999997</v>
      </c>
      <c r="IQ98" s="23">
        <f t="shared" si="582"/>
        <v>0.14299999999999979</v>
      </c>
      <c r="IR98" s="23">
        <f t="shared" si="583"/>
        <v>0.23599999999999977</v>
      </c>
      <c r="IS98" s="23">
        <f t="shared" si="584"/>
        <v>3.2000000000000028E-2</v>
      </c>
      <c r="IT98" s="23">
        <f t="shared" si="585"/>
        <v>4.1000000000000369E-2</v>
      </c>
      <c r="IU98" s="23">
        <f t="shared" si="586"/>
        <v>3.0999999999999694E-2</v>
      </c>
      <c r="IV98" s="23">
        <f t="shared" si="587"/>
        <v>0.52700000000000014</v>
      </c>
      <c r="IW98" s="23">
        <f t="shared" si="588"/>
        <v>0.20900000000000007</v>
      </c>
      <c r="IX98" s="23">
        <f t="shared" si="589"/>
        <v>0.52700000000000014</v>
      </c>
      <c r="IY98" s="23">
        <f t="shared" si="590"/>
        <v>1.4000000000000234E-2</v>
      </c>
      <c r="IZ98" s="23">
        <f t="shared" si="591"/>
        <v>0.20899999999999963</v>
      </c>
      <c r="JA98" s="23">
        <f t="shared" si="592"/>
        <v>0.19099999999999984</v>
      </c>
      <c r="JB98" s="23">
        <f t="shared" si="593"/>
        <v>0.26799999999999979</v>
      </c>
      <c r="JC98" s="23">
        <f t="shared" si="594"/>
        <v>0.13400000000000034</v>
      </c>
      <c r="JD98" s="23">
        <f t="shared" si="595"/>
        <v>0.11699999999999999</v>
      </c>
      <c r="JE98" s="23" t="str">
        <f t="shared" si="596"/>
        <v/>
      </c>
      <c r="JF98" s="23" t="str">
        <f t="shared" si="597"/>
        <v/>
      </c>
      <c r="JG98" s="23" t="str">
        <f t="shared" si="598"/>
        <v/>
      </c>
      <c r="JH98" s="23" t="str">
        <f t="shared" si="599"/>
        <v/>
      </c>
      <c r="JI98" s="23" t="str">
        <f t="shared" si="600"/>
        <v/>
      </c>
      <c r="JJ98" s="23" t="str">
        <f t="shared" si="601"/>
        <v/>
      </c>
      <c r="JK98" s="23" t="str">
        <f t="shared" si="602"/>
        <v/>
      </c>
      <c r="JL98" s="23" t="str">
        <f t="shared" si="603"/>
        <v/>
      </c>
      <c r="JM98" s="23" t="str">
        <f t="shared" si="604"/>
        <v/>
      </c>
      <c r="JN98" s="23">
        <f t="shared" si="605"/>
        <v>5.600000000000005E-2</v>
      </c>
      <c r="JO98" s="23">
        <f t="shared" si="606"/>
        <v>0.21099999999999985</v>
      </c>
      <c r="JP98" s="23">
        <f t="shared" si="607"/>
        <v>0.10099999999999998</v>
      </c>
      <c r="JQ98" s="23">
        <f t="shared" si="608"/>
        <v>0.71996500000000019</v>
      </c>
      <c r="JR98" s="23">
        <f t="shared" si="609"/>
        <v>0.32516999999999996</v>
      </c>
      <c r="JS98" s="23">
        <f t="shared" si="610"/>
        <v>0.55460200000000004</v>
      </c>
      <c r="JT98" s="23">
        <f t="shared" si="611"/>
        <v>0.17034700000000003</v>
      </c>
      <c r="JU98" s="23">
        <f t="shared" si="612"/>
        <v>0.16551300000000024</v>
      </c>
      <c r="JV98" s="23">
        <f t="shared" si="613"/>
        <v>0.34060799999999958</v>
      </c>
      <c r="JW98" s="23">
        <f t="shared" si="614"/>
        <v>0.58700000000000019</v>
      </c>
      <c r="JX98" s="23">
        <f t="shared" si="615"/>
        <v>0.5169999999999999</v>
      </c>
      <c r="JY98" s="23">
        <f t="shared" si="616"/>
        <v>0.37700000000000022</v>
      </c>
      <c r="JZ98" s="23">
        <f t="shared" si="617"/>
        <v>0.27300000000000013</v>
      </c>
      <c r="KA98" s="23">
        <f t="shared" si="618"/>
        <v>7.0000000000000284E-2</v>
      </c>
      <c r="KB98" s="23">
        <f t="shared" si="619"/>
        <v>0.371</v>
      </c>
      <c r="KC98" s="23">
        <f t="shared" si="620"/>
        <v>0.3490000000000002</v>
      </c>
      <c r="KD98" s="23">
        <f t="shared" si="621"/>
        <v>0.27200000000000024</v>
      </c>
      <c r="KE98" s="23">
        <f t="shared" si="622"/>
        <v>5.4999999999999716E-2</v>
      </c>
      <c r="KF98" s="23">
        <f t="shared" si="623"/>
        <v>3.2000000000000028E-2</v>
      </c>
      <c r="KG98" s="23">
        <f t="shared" si="624"/>
        <v>0.24599999999999955</v>
      </c>
      <c r="KH98" s="23">
        <f t="shared" si="625"/>
        <v>0.16899999999999959</v>
      </c>
      <c r="KI98" s="23">
        <f t="shared" si="626"/>
        <v>0.25600000000000023</v>
      </c>
      <c r="KJ98" s="23">
        <f t="shared" si="627"/>
        <v>1.6000000000000014E-2</v>
      </c>
      <c r="KK98" s="23">
        <f t="shared" si="628"/>
        <v>2.5000000000000355E-2</v>
      </c>
      <c r="KL98" s="23">
        <f t="shared" si="629"/>
        <v>5.9999999999999609E-2</v>
      </c>
      <c r="KM98" s="23">
        <f t="shared" si="630"/>
        <v>0.51400000000000023</v>
      </c>
      <c r="KN98" s="23">
        <f t="shared" si="631"/>
        <v>0.18700000000000028</v>
      </c>
      <c r="KO98" s="23">
        <f t="shared" si="632"/>
        <v>0.59499999999999975</v>
      </c>
      <c r="KP98" s="23">
        <f t="shared" si="633"/>
        <v>3.8000000000000256E-2</v>
      </c>
      <c r="KQ98" s="23">
        <f t="shared" si="634"/>
        <v>0.22999999999999954</v>
      </c>
      <c r="KR98" s="23">
        <f t="shared" si="635"/>
        <v>0.22199999999999953</v>
      </c>
      <c r="KS98" s="23">
        <f t="shared" si="636"/>
        <v>0.30299999999999994</v>
      </c>
      <c r="KT98" s="23">
        <f t="shared" si="637"/>
        <v>0.1769999999999996</v>
      </c>
      <c r="KU98" s="23">
        <f t="shared" si="638"/>
        <v>0.14799999999999969</v>
      </c>
      <c r="KV98" s="23">
        <f t="shared" si="639"/>
        <v>0.27400000000000002</v>
      </c>
      <c r="KW98" s="23">
        <f t="shared" si="640"/>
        <v>4.8000000000000043E-2</v>
      </c>
      <c r="KX98" s="23">
        <f t="shared" si="641"/>
        <v>0.13999999999999968</v>
      </c>
      <c r="KY98" s="23">
        <f t="shared" si="642"/>
        <v>0.27700000000000014</v>
      </c>
      <c r="KZ98" s="23">
        <f t="shared" si="643"/>
        <v>0.55499999999999972</v>
      </c>
      <c r="LA98" s="23">
        <f t="shared" si="644"/>
        <v>0.43400000000000016</v>
      </c>
      <c r="LB98" s="23">
        <f t="shared" si="645"/>
        <v>1.1680000000000001</v>
      </c>
      <c r="LC98" s="23">
        <f t="shared" si="646"/>
        <v>4.1000000000000369E-2</v>
      </c>
      <c r="LD98" s="23">
        <f t="shared" si="647"/>
        <v>9.9999999999997868E-3</v>
      </c>
      <c r="LE98" s="23">
        <f t="shared" si="648"/>
        <v>6.7999999999999616E-2</v>
      </c>
      <c r="LF98" s="23">
        <f t="shared" si="649"/>
        <v>0.19399999999999995</v>
      </c>
      <c r="LG98" s="23">
        <f t="shared" si="650"/>
        <v>0.11699999999999999</v>
      </c>
      <c r="LH98" s="23">
        <f t="shared" si="651"/>
        <v>0.70165900000000025</v>
      </c>
      <c r="LI98" s="23">
        <f t="shared" si="652"/>
        <v>0.30434200000000011</v>
      </c>
      <c r="LJ98" s="23">
        <f t="shared" si="653"/>
        <v>0.57508099999999995</v>
      </c>
      <c r="LK98" s="23">
        <f t="shared" si="654"/>
        <v>0.14669500000000024</v>
      </c>
      <c r="LL98" s="23">
        <f t="shared" si="655"/>
        <v>0.14287399999999995</v>
      </c>
      <c r="LM98" s="23">
        <f t="shared" si="656"/>
        <v>0.3593339999999996</v>
      </c>
    </row>
    <row r="99" spans="1:325">
      <c r="A99" s="1">
        <f t="shared" si="449"/>
        <v>97</v>
      </c>
      <c r="B99" s="2" t="s">
        <v>450</v>
      </c>
      <c r="C99" s="4">
        <v>12</v>
      </c>
      <c r="D99" s="4">
        <f t="shared" si="445"/>
        <v>1016</v>
      </c>
      <c r="E99" s="4" t="s">
        <v>137</v>
      </c>
      <c r="F99" s="4">
        <v>1</v>
      </c>
      <c r="G99" s="4" t="s">
        <v>13</v>
      </c>
      <c r="H99" s="4" t="s">
        <v>19</v>
      </c>
      <c r="I99" s="4"/>
      <c r="J99" s="5">
        <v>84</v>
      </c>
      <c r="K99" s="72"/>
      <c r="L99" s="103">
        <v>1.5980000000000001</v>
      </c>
      <c r="M99" s="7" t="s">
        <v>180</v>
      </c>
      <c r="N99" s="3"/>
      <c r="O99" s="6">
        <v>1.8580000000000001</v>
      </c>
      <c r="P99" s="6">
        <v>1.6890000000000001</v>
      </c>
      <c r="Q99" s="6">
        <v>2.31</v>
      </c>
      <c r="R99" s="58"/>
      <c r="S99" s="4">
        <v>1.9179999999999999</v>
      </c>
      <c r="T99" s="6">
        <v>1.804</v>
      </c>
      <c r="U99" s="6">
        <v>1.802</v>
      </c>
      <c r="V99" s="6">
        <v>1.6910000000000001</v>
      </c>
      <c r="W99" s="58"/>
      <c r="X99" s="58"/>
      <c r="Y99" s="6">
        <v>2.0449999999999999</v>
      </c>
      <c r="Z99" s="6">
        <v>2.0659999999999998</v>
      </c>
      <c r="AA99" s="6">
        <v>1.9370000000000001</v>
      </c>
      <c r="AB99" s="6">
        <v>1.831</v>
      </c>
      <c r="AC99" s="6">
        <v>1.7390000000000001</v>
      </c>
      <c r="AD99" s="6">
        <v>1.2150000000000001</v>
      </c>
      <c r="AE99" s="6">
        <f>AVERAGE(AC99:AD99)</f>
        <v>1.4770000000000001</v>
      </c>
      <c r="AF99" s="111"/>
      <c r="AG99" s="111"/>
      <c r="AH99" s="111"/>
      <c r="AI99" s="111"/>
      <c r="AJ99" s="111"/>
      <c r="AK99" s="111"/>
      <c r="AL99" s="111"/>
      <c r="AM99" s="111"/>
      <c r="AN99" s="111"/>
      <c r="AO99" s="111"/>
      <c r="AP99" s="111"/>
      <c r="AQ99" s="111"/>
      <c r="AR99" s="111"/>
      <c r="AS99" s="111"/>
      <c r="AT99" s="111"/>
      <c r="AU99" s="111"/>
      <c r="AV99" s="111"/>
      <c r="AW99" s="111"/>
      <c r="AX99" s="111"/>
      <c r="AY99" s="111"/>
      <c r="AZ99" s="111"/>
      <c r="BA99" s="111"/>
      <c r="BB99" s="111"/>
      <c r="BC99" s="111"/>
      <c r="BD99" s="111"/>
      <c r="BE99" s="111"/>
      <c r="BF99" s="111"/>
      <c r="BG99" s="111"/>
      <c r="BH99" s="111"/>
      <c r="BI99" s="111"/>
      <c r="BJ99" s="111"/>
      <c r="BK99" s="111"/>
      <c r="BL99" s="111"/>
      <c r="BM99" s="111"/>
      <c r="BN99" s="111"/>
      <c r="BO99" s="111"/>
      <c r="BP99" s="111"/>
      <c r="BQ99" s="111"/>
      <c r="BR99" s="111"/>
      <c r="BS99" s="111"/>
      <c r="BT99" s="111"/>
      <c r="BU99" s="111"/>
      <c r="BV99" s="111"/>
      <c r="BW99" s="111"/>
      <c r="BX99" s="111"/>
      <c r="BY99" s="111"/>
      <c r="BZ99" s="111"/>
      <c r="CA99" s="111"/>
      <c r="CB99" s="111"/>
      <c r="CC99" s="111"/>
      <c r="CD99" s="111"/>
      <c r="CE99" s="111"/>
      <c r="CF99" s="111"/>
      <c r="CG99" s="111"/>
      <c r="CH99" s="111"/>
      <c r="CI99" s="111"/>
      <c r="CJ99" s="111"/>
      <c r="CK99" s="111"/>
      <c r="CL99" s="111"/>
      <c r="CM99" s="111"/>
      <c r="CN99" s="111"/>
      <c r="CO99" s="111"/>
      <c r="CP99" s="111"/>
      <c r="CQ99" s="111"/>
      <c r="CR99" s="111"/>
      <c r="CS99" s="111"/>
      <c r="CT99" s="111"/>
      <c r="CU99" s="111"/>
      <c r="CV99" s="111"/>
      <c r="CW99" s="111"/>
      <c r="CX99" s="111"/>
      <c r="CY99" s="111"/>
      <c r="CZ99" s="111"/>
      <c r="DA99" s="111"/>
      <c r="DB99" s="111"/>
      <c r="DC99" s="111"/>
      <c r="DD99" s="111"/>
      <c r="DE99" s="111"/>
      <c r="DF99" s="111"/>
      <c r="DG99" s="111"/>
      <c r="DH99" s="111"/>
      <c r="DI99" s="111"/>
      <c r="DJ99" s="111"/>
      <c r="DK99" s="111"/>
      <c r="DL99" s="111"/>
      <c r="DM99" s="111"/>
      <c r="DO99" s="23">
        <f t="shared" si="451"/>
        <v>0.26</v>
      </c>
      <c r="DP99" s="23">
        <f t="shared" si="452"/>
        <v>9.099999999999997E-2</v>
      </c>
      <c r="DQ99" s="23">
        <f t="shared" si="453"/>
        <v>0.71199999999999997</v>
      </c>
      <c r="DR99" s="23" t="str">
        <f t="shared" si="454"/>
        <v/>
      </c>
      <c r="DS99" s="23">
        <f t="shared" si="455"/>
        <v>0.31999999999999984</v>
      </c>
      <c r="DT99" s="23">
        <f t="shared" si="456"/>
        <v>0.20599999999999996</v>
      </c>
      <c r="DU99" s="23">
        <f t="shared" si="457"/>
        <v>0.20399999999999996</v>
      </c>
      <c r="DV99" s="23">
        <f t="shared" si="458"/>
        <v>9.2999999999999972E-2</v>
      </c>
      <c r="DW99" s="23" t="str">
        <f t="shared" si="459"/>
        <v/>
      </c>
      <c r="DX99" s="23" t="str">
        <f t="shared" si="460"/>
        <v/>
      </c>
      <c r="DY99" s="23">
        <f t="shared" si="461"/>
        <v>0.44699999999999984</v>
      </c>
      <c r="DZ99" s="23">
        <f t="shared" si="462"/>
        <v>0.46799999999999975</v>
      </c>
      <c r="EA99" s="23">
        <f t="shared" si="463"/>
        <v>0.33899999999999997</v>
      </c>
      <c r="EB99" s="23">
        <f t="shared" si="464"/>
        <v>0.23299999999999987</v>
      </c>
      <c r="EC99" s="23">
        <f t="shared" si="465"/>
        <v>0.14100000000000001</v>
      </c>
      <c r="ED99" s="23">
        <f t="shared" si="466"/>
        <v>-0.38300000000000001</v>
      </c>
      <c r="EE99" s="23">
        <f t="shared" si="467"/>
        <v>-0.121</v>
      </c>
      <c r="EF99" s="23" t="str">
        <f t="shared" si="468"/>
        <v/>
      </c>
      <c r="EG99" s="23" t="str">
        <f t="shared" si="469"/>
        <v/>
      </c>
      <c r="EH99" s="23" t="str">
        <f t="shared" si="470"/>
        <v/>
      </c>
      <c r="EI99" s="23" t="str">
        <f t="shared" si="471"/>
        <v/>
      </c>
      <c r="EJ99" s="23" t="str">
        <f t="shared" si="472"/>
        <v/>
      </c>
      <c r="EK99" s="23" t="str">
        <f t="shared" si="473"/>
        <v/>
      </c>
      <c r="EL99" s="23" t="str">
        <f t="shared" si="474"/>
        <v/>
      </c>
      <c r="EM99" s="23" t="str">
        <f t="shared" si="475"/>
        <v/>
      </c>
      <c r="EN99" s="23" t="str">
        <f t="shared" si="476"/>
        <v/>
      </c>
      <c r="EO99" s="23" t="str">
        <f t="shared" si="477"/>
        <v/>
      </c>
      <c r="EP99" s="23" t="str">
        <f t="shared" si="478"/>
        <v/>
      </c>
      <c r="EQ99" s="23" t="str">
        <f t="shared" si="479"/>
        <v/>
      </c>
      <c r="ER99" s="23" t="str">
        <f t="shared" si="480"/>
        <v/>
      </c>
      <c r="ES99" s="23" t="str">
        <f t="shared" si="481"/>
        <v/>
      </c>
      <c r="ET99" s="23" t="str">
        <f t="shared" si="482"/>
        <v/>
      </c>
      <c r="EU99" s="23" t="str">
        <f t="shared" si="483"/>
        <v/>
      </c>
      <c r="EV99" s="23" t="str">
        <f t="shared" si="484"/>
        <v/>
      </c>
      <c r="EW99" s="23" t="str">
        <f t="shared" si="485"/>
        <v/>
      </c>
      <c r="EX99" s="23" t="str">
        <f t="shared" si="486"/>
        <v/>
      </c>
      <c r="EY99" s="23" t="str">
        <f t="shared" si="487"/>
        <v/>
      </c>
      <c r="EZ99" s="23" t="str">
        <f t="shared" si="488"/>
        <v/>
      </c>
      <c r="FA99" s="23" t="str">
        <f t="shared" si="489"/>
        <v/>
      </c>
      <c r="FB99" s="23" t="str">
        <f t="shared" si="490"/>
        <v/>
      </c>
      <c r="FC99" s="23" t="str">
        <f t="shared" si="491"/>
        <v/>
      </c>
      <c r="FD99" s="23" t="str">
        <f t="shared" si="492"/>
        <v/>
      </c>
      <c r="FE99" s="23" t="str">
        <f t="shared" si="493"/>
        <v/>
      </c>
      <c r="FF99" s="23" t="str">
        <f t="shared" si="494"/>
        <v/>
      </c>
      <c r="FG99" s="23" t="str">
        <f t="shared" si="495"/>
        <v/>
      </c>
      <c r="FH99" s="23" t="str">
        <f t="shared" si="496"/>
        <v/>
      </c>
      <c r="FI99" s="23" t="str">
        <f t="shared" si="497"/>
        <v/>
      </c>
      <c r="FJ99" s="23" t="str">
        <f t="shared" si="498"/>
        <v/>
      </c>
      <c r="FK99" s="23" t="str">
        <f t="shared" si="499"/>
        <v/>
      </c>
      <c r="FL99" s="23" t="str">
        <f t="shared" si="500"/>
        <v/>
      </c>
      <c r="FM99" s="23" t="str">
        <f t="shared" si="501"/>
        <v/>
      </c>
      <c r="FN99" s="23" t="str">
        <f t="shared" si="502"/>
        <v/>
      </c>
      <c r="FO99" s="23" t="str">
        <f t="shared" si="503"/>
        <v/>
      </c>
      <c r="FP99" s="23" t="str">
        <f t="shared" si="504"/>
        <v/>
      </c>
      <c r="FQ99" s="23" t="str">
        <f t="shared" si="505"/>
        <v/>
      </c>
      <c r="FR99" s="23" t="str">
        <f t="shared" si="506"/>
        <v/>
      </c>
      <c r="FS99" s="23" t="str">
        <f t="shared" si="507"/>
        <v/>
      </c>
      <c r="FT99" s="23" t="str">
        <f t="shared" si="508"/>
        <v/>
      </c>
      <c r="FU99" s="23" t="str">
        <f t="shared" si="509"/>
        <v/>
      </c>
      <c r="FV99" s="23" t="str">
        <f t="shared" si="510"/>
        <v/>
      </c>
      <c r="FW99" s="23" t="str">
        <f t="shared" si="511"/>
        <v/>
      </c>
      <c r="FX99" s="23" t="str">
        <f t="shared" si="512"/>
        <v/>
      </c>
      <c r="FY99" s="23" t="str">
        <f t="shared" si="513"/>
        <v/>
      </c>
      <c r="FZ99" s="23" t="str">
        <f t="shared" si="514"/>
        <v/>
      </c>
      <c r="GA99" s="23" t="str">
        <f t="shared" si="515"/>
        <v/>
      </c>
      <c r="GB99" s="23" t="str">
        <f t="shared" si="516"/>
        <v/>
      </c>
      <c r="GC99" s="23" t="str">
        <f t="shared" si="517"/>
        <v/>
      </c>
      <c r="GD99" s="23" t="str">
        <f t="shared" si="518"/>
        <v/>
      </c>
      <c r="GE99" s="23" t="str">
        <f t="shared" si="519"/>
        <v/>
      </c>
      <c r="GF99" s="23" t="str">
        <f t="shared" si="520"/>
        <v/>
      </c>
      <c r="GG99" s="23" t="str">
        <f t="shared" si="521"/>
        <v/>
      </c>
      <c r="GH99" s="23" t="str">
        <f t="shared" si="522"/>
        <v/>
      </c>
      <c r="GI99" s="23" t="str">
        <f t="shared" si="523"/>
        <v/>
      </c>
      <c r="GJ99" s="23" t="str">
        <f t="shared" si="524"/>
        <v/>
      </c>
      <c r="GK99" s="23" t="str">
        <f t="shared" si="525"/>
        <v/>
      </c>
      <c r="GL99" s="23" t="str">
        <f t="shared" si="526"/>
        <v/>
      </c>
      <c r="GM99" s="23" t="str">
        <f t="shared" si="527"/>
        <v/>
      </c>
      <c r="GN99" s="23" t="str">
        <f t="shared" si="528"/>
        <v/>
      </c>
      <c r="GO99" s="23" t="str">
        <f t="shared" si="529"/>
        <v/>
      </c>
      <c r="GP99" s="23" t="str">
        <f t="shared" si="530"/>
        <v/>
      </c>
      <c r="GQ99" s="23" t="str">
        <f t="shared" si="531"/>
        <v/>
      </c>
      <c r="GR99" s="23" t="str">
        <f t="shared" si="532"/>
        <v/>
      </c>
      <c r="GS99" s="23" t="str">
        <f t="shared" si="533"/>
        <v/>
      </c>
      <c r="GT99" s="23" t="str">
        <f t="shared" si="534"/>
        <v/>
      </c>
      <c r="GU99" s="23" t="str">
        <f t="shared" si="535"/>
        <v/>
      </c>
      <c r="GV99" s="23" t="str">
        <f t="shared" si="536"/>
        <v/>
      </c>
      <c r="GW99" s="23" t="str">
        <f t="shared" si="537"/>
        <v/>
      </c>
      <c r="GX99" s="23" t="str">
        <f t="shared" si="538"/>
        <v/>
      </c>
      <c r="GY99" s="23" t="str">
        <f t="shared" si="539"/>
        <v/>
      </c>
      <c r="GZ99" s="23" t="str">
        <f t="shared" si="540"/>
        <v/>
      </c>
      <c r="HA99" s="23" t="str">
        <f t="shared" si="541"/>
        <v/>
      </c>
      <c r="HB99" s="23" t="str">
        <f t="shared" si="542"/>
        <v/>
      </c>
      <c r="HC99" s="23" t="str">
        <f t="shared" si="543"/>
        <v/>
      </c>
      <c r="HD99" s="23" t="str">
        <f t="shared" si="544"/>
        <v/>
      </c>
      <c r="HE99" s="23" t="str">
        <f t="shared" si="545"/>
        <v/>
      </c>
      <c r="HF99" s="23" t="str">
        <f t="shared" si="546"/>
        <v/>
      </c>
      <c r="HG99" s="23" t="str">
        <f t="shared" si="547"/>
        <v/>
      </c>
      <c r="HH99" s="23" t="str">
        <f t="shared" si="548"/>
        <v/>
      </c>
      <c r="HI99" s="23" t="str">
        <f t="shared" si="549"/>
        <v/>
      </c>
      <c r="HJ99" s="23" t="str">
        <f t="shared" si="550"/>
        <v/>
      </c>
      <c r="HK99" s="23" t="str">
        <f t="shared" si="551"/>
        <v/>
      </c>
      <c r="HL99" s="23" t="str">
        <f t="shared" si="552"/>
        <v/>
      </c>
      <c r="HM99" s="23" t="str">
        <f t="shared" si="553"/>
        <v/>
      </c>
      <c r="HO99" s="23">
        <f t="shared" si="554"/>
        <v>0.26</v>
      </c>
      <c r="HP99" s="23">
        <f t="shared" si="555"/>
        <v>9.099999999999997E-2</v>
      </c>
      <c r="HQ99" s="23">
        <f t="shared" si="556"/>
        <v>0.71199999999999997</v>
      </c>
      <c r="HR99" s="23" t="str">
        <f t="shared" si="557"/>
        <v/>
      </c>
      <c r="HS99" s="23">
        <f t="shared" si="558"/>
        <v>0.31999999999999984</v>
      </c>
      <c r="HT99" s="23">
        <f t="shared" si="559"/>
        <v>0.20599999999999996</v>
      </c>
      <c r="HU99" s="23">
        <f t="shared" si="560"/>
        <v>0.20399999999999996</v>
      </c>
      <c r="HV99" s="23">
        <f t="shared" si="561"/>
        <v>9.2999999999999972E-2</v>
      </c>
      <c r="HW99" s="23" t="str">
        <f t="shared" si="562"/>
        <v/>
      </c>
      <c r="HX99" s="23" t="str">
        <f t="shared" si="563"/>
        <v/>
      </c>
      <c r="HY99" s="23">
        <f t="shared" si="564"/>
        <v>0.44699999999999984</v>
      </c>
      <c r="HZ99" s="23">
        <f t="shared" si="565"/>
        <v>0.46799999999999975</v>
      </c>
      <c r="IA99" s="23">
        <f t="shared" si="566"/>
        <v>0.33899999999999997</v>
      </c>
      <c r="IB99" s="23">
        <f t="shared" si="567"/>
        <v>0.23299999999999987</v>
      </c>
      <c r="IC99" s="23">
        <f t="shared" si="568"/>
        <v>0.14100000000000001</v>
      </c>
      <c r="ID99" s="23">
        <f t="shared" si="569"/>
        <v>0.38300000000000001</v>
      </c>
      <c r="IE99" s="23">
        <f t="shared" si="570"/>
        <v>0.121</v>
      </c>
      <c r="IF99" s="23" t="str">
        <f t="shared" si="571"/>
        <v/>
      </c>
      <c r="IG99" s="23" t="str">
        <f t="shared" si="572"/>
        <v/>
      </c>
      <c r="IH99" s="23" t="str">
        <f t="shared" si="573"/>
        <v/>
      </c>
      <c r="II99" s="23" t="str">
        <f t="shared" si="574"/>
        <v/>
      </c>
      <c r="IJ99" s="23" t="str">
        <f t="shared" si="575"/>
        <v/>
      </c>
      <c r="IK99" s="23" t="str">
        <f t="shared" si="576"/>
        <v/>
      </c>
      <c r="IL99" s="23" t="str">
        <f t="shared" si="577"/>
        <v/>
      </c>
      <c r="IM99" s="23" t="str">
        <f t="shared" si="578"/>
        <v/>
      </c>
      <c r="IN99" s="23" t="str">
        <f t="shared" si="579"/>
        <v/>
      </c>
      <c r="IO99" s="23" t="str">
        <f t="shared" si="580"/>
        <v/>
      </c>
      <c r="IP99" s="23" t="str">
        <f t="shared" si="581"/>
        <v/>
      </c>
      <c r="IQ99" s="23" t="str">
        <f t="shared" si="582"/>
        <v/>
      </c>
      <c r="IR99" s="23" t="str">
        <f t="shared" si="583"/>
        <v/>
      </c>
      <c r="IS99" s="23" t="str">
        <f t="shared" si="584"/>
        <v/>
      </c>
      <c r="IT99" s="23" t="str">
        <f t="shared" si="585"/>
        <v/>
      </c>
      <c r="IU99" s="23" t="str">
        <f t="shared" si="586"/>
        <v/>
      </c>
      <c r="IV99" s="23" t="str">
        <f t="shared" si="587"/>
        <v/>
      </c>
      <c r="IW99" s="23" t="str">
        <f t="shared" si="588"/>
        <v/>
      </c>
      <c r="IX99" s="23" t="str">
        <f t="shared" si="589"/>
        <v/>
      </c>
      <c r="IY99" s="23" t="str">
        <f t="shared" si="590"/>
        <v/>
      </c>
      <c r="IZ99" s="23" t="str">
        <f t="shared" si="591"/>
        <v/>
      </c>
      <c r="JA99" s="23" t="str">
        <f t="shared" si="592"/>
        <v/>
      </c>
      <c r="JB99" s="23" t="str">
        <f t="shared" si="593"/>
        <v/>
      </c>
      <c r="JC99" s="23" t="str">
        <f t="shared" si="594"/>
        <v/>
      </c>
      <c r="JD99" s="23" t="str">
        <f t="shared" si="595"/>
        <v/>
      </c>
      <c r="JE99" s="23" t="str">
        <f t="shared" si="596"/>
        <v/>
      </c>
      <c r="JF99" s="23" t="str">
        <f t="shared" si="597"/>
        <v/>
      </c>
      <c r="JG99" s="23" t="str">
        <f t="shared" si="598"/>
        <v/>
      </c>
      <c r="JH99" s="23" t="str">
        <f t="shared" si="599"/>
        <v/>
      </c>
      <c r="JI99" s="23" t="str">
        <f t="shared" si="600"/>
        <v/>
      </c>
      <c r="JJ99" s="23" t="str">
        <f t="shared" si="601"/>
        <v/>
      </c>
      <c r="JK99" s="23" t="str">
        <f t="shared" si="602"/>
        <v/>
      </c>
      <c r="JL99" s="23" t="str">
        <f t="shared" si="603"/>
        <v/>
      </c>
      <c r="JM99" s="23" t="str">
        <f t="shared" si="604"/>
        <v/>
      </c>
      <c r="JN99" s="23" t="str">
        <f t="shared" si="605"/>
        <v/>
      </c>
      <c r="JO99" s="23" t="str">
        <f t="shared" si="606"/>
        <v/>
      </c>
      <c r="JP99" s="23" t="str">
        <f t="shared" si="607"/>
        <v/>
      </c>
      <c r="JQ99" s="23" t="str">
        <f t="shared" si="608"/>
        <v/>
      </c>
      <c r="JR99" s="23" t="str">
        <f t="shared" si="609"/>
        <v/>
      </c>
      <c r="JS99" s="23" t="str">
        <f t="shared" si="610"/>
        <v/>
      </c>
      <c r="JT99" s="23" t="str">
        <f t="shared" si="611"/>
        <v/>
      </c>
      <c r="JU99" s="23" t="str">
        <f t="shared" si="612"/>
        <v/>
      </c>
      <c r="JV99" s="23" t="str">
        <f t="shared" si="613"/>
        <v/>
      </c>
      <c r="JW99" s="23" t="str">
        <f t="shared" si="614"/>
        <v/>
      </c>
      <c r="JX99" s="23" t="str">
        <f t="shared" si="615"/>
        <v/>
      </c>
      <c r="JY99" s="23" t="str">
        <f t="shared" si="616"/>
        <v/>
      </c>
      <c r="JZ99" s="23" t="str">
        <f t="shared" si="617"/>
        <v/>
      </c>
      <c r="KA99" s="23" t="str">
        <f t="shared" si="618"/>
        <v/>
      </c>
      <c r="KB99" s="23" t="str">
        <f t="shared" si="619"/>
        <v/>
      </c>
      <c r="KC99" s="23" t="str">
        <f t="shared" si="620"/>
        <v/>
      </c>
      <c r="KD99" s="23" t="str">
        <f t="shared" si="621"/>
        <v/>
      </c>
      <c r="KE99" s="23" t="str">
        <f t="shared" si="622"/>
        <v/>
      </c>
      <c r="KF99" s="23" t="str">
        <f t="shared" si="623"/>
        <v/>
      </c>
      <c r="KG99" s="23" t="str">
        <f t="shared" si="624"/>
        <v/>
      </c>
      <c r="KH99" s="23" t="str">
        <f t="shared" si="625"/>
        <v/>
      </c>
      <c r="KI99" s="23" t="str">
        <f t="shared" si="626"/>
        <v/>
      </c>
      <c r="KJ99" s="23" t="str">
        <f t="shared" si="627"/>
        <v/>
      </c>
      <c r="KK99" s="23" t="str">
        <f t="shared" si="628"/>
        <v/>
      </c>
      <c r="KL99" s="23" t="str">
        <f t="shared" si="629"/>
        <v/>
      </c>
      <c r="KM99" s="23" t="str">
        <f t="shared" si="630"/>
        <v/>
      </c>
      <c r="KN99" s="23" t="str">
        <f t="shared" si="631"/>
        <v/>
      </c>
      <c r="KO99" s="23" t="str">
        <f t="shared" si="632"/>
        <v/>
      </c>
      <c r="KP99" s="23" t="str">
        <f t="shared" si="633"/>
        <v/>
      </c>
      <c r="KQ99" s="23" t="str">
        <f t="shared" si="634"/>
        <v/>
      </c>
      <c r="KR99" s="23" t="str">
        <f t="shared" si="635"/>
        <v/>
      </c>
      <c r="KS99" s="23" t="str">
        <f t="shared" si="636"/>
        <v/>
      </c>
      <c r="KT99" s="23" t="str">
        <f t="shared" si="637"/>
        <v/>
      </c>
      <c r="KU99" s="23" t="str">
        <f t="shared" si="638"/>
        <v/>
      </c>
      <c r="KV99" s="23" t="str">
        <f t="shared" si="639"/>
        <v/>
      </c>
      <c r="KW99" s="23" t="str">
        <f t="shared" si="640"/>
        <v/>
      </c>
      <c r="KX99" s="23" t="str">
        <f t="shared" si="641"/>
        <v/>
      </c>
      <c r="KY99" s="23" t="str">
        <f t="shared" si="642"/>
        <v/>
      </c>
      <c r="KZ99" s="23" t="str">
        <f t="shared" si="643"/>
        <v/>
      </c>
      <c r="LA99" s="23" t="str">
        <f t="shared" si="644"/>
        <v/>
      </c>
      <c r="LB99" s="23" t="str">
        <f t="shared" si="645"/>
        <v/>
      </c>
      <c r="LC99" s="23" t="str">
        <f t="shared" si="646"/>
        <v/>
      </c>
      <c r="LD99" s="23" t="str">
        <f t="shared" si="647"/>
        <v/>
      </c>
      <c r="LE99" s="23" t="str">
        <f t="shared" si="648"/>
        <v/>
      </c>
      <c r="LF99" s="23" t="str">
        <f t="shared" si="649"/>
        <v/>
      </c>
      <c r="LG99" s="23" t="str">
        <f t="shared" si="650"/>
        <v/>
      </c>
      <c r="LH99" s="23" t="str">
        <f t="shared" si="651"/>
        <v/>
      </c>
      <c r="LI99" s="23" t="str">
        <f t="shared" si="652"/>
        <v/>
      </c>
      <c r="LJ99" s="23" t="str">
        <f t="shared" si="653"/>
        <v/>
      </c>
      <c r="LK99" s="23" t="str">
        <f t="shared" si="654"/>
        <v/>
      </c>
      <c r="LL99" s="23" t="str">
        <f t="shared" si="655"/>
        <v/>
      </c>
      <c r="LM99" s="23" t="str">
        <f t="shared" si="656"/>
        <v/>
      </c>
    </row>
    <row r="100" spans="1:325">
      <c r="A100" s="1">
        <f t="shared" si="449"/>
        <v>98</v>
      </c>
      <c r="B100" s="2"/>
      <c r="C100" s="4">
        <v>12</v>
      </c>
      <c r="D100" s="4">
        <f t="shared" si="445"/>
        <v>1016</v>
      </c>
      <c r="E100" s="4" t="s">
        <v>245</v>
      </c>
      <c r="F100" s="4">
        <v>1</v>
      </c>
      <c r="G100" s="4" t="s">
        <v>13</v>
      </c>
      <c r="H100" s="4" t="s">
        <v>19</v>
      </c>
      <c r="I100" s="4"/>
      <c r="J100" s="5">
        <v>85.2</v>
      </c>
      <c r="K100" s="67">
        <v>0.252</v>
      </c>
      <c r="L100" s="103">
        <v>2.9689999999999999</v>
      </c>
      <c r="M100" s="7" t="s">
        <v>180</v>
      </c>
      <c r="N100" s="3"/>
      <c r="O100" s="6">
        <v>3.036</v>
      </c>
      <c r="P100" s="6">
        <v>2.96</v>
      </c>
      <c r="Q100" s="6">
        <v>3.5</v>
      </c>
      <c r="R100" s="58"/>
      <c r="S100" s="4">
        <v>3.173</v>
      </c>
      <c r="T100" s="6">
        <v>3.0369999999999999</v>
      </c>
      <c r="U100" s="6">
        <v>3.0339999999999998</v>
      </c>
      <c r="V100" s="6">
        <v>3.0230000000000001</v>
      </c>
      <c r="W100" s="58"/>
      <c r="X100" s="58"/>
      <c r="Y100" s="6">
        <v>3.1549999999999998</v>
      </c>
      <c r="Z100" s="6">
        <v>3.21</v>
      </c>
      <c r="AA100" s="6">
        <v>3.121</v>
      </c>
      <c r="AB100" s="6">
        <v>2.948</v>
      </c>
      <c r="AC100" s="6">
        <v>2.8719999999999999</v>
      </c>
      <c r="AD100" s="6">
        <v>2.6640000000000001</v>
      </c>
      <c r="AE100" s="6">
        <f t="shared" ref="AE100:AE109" si="660">AVERAGE(AC100:AD100)</f>
        <v>2.7679999999999998</v>
      </c>
      <c r="AF100" s="111"/>
      <c r="AG100" s="111"/>
      <c r="AH100" s="111"/>
      <c r="AI100" s="111"/>
      <c r="AJ100" s="111"/>
      <c r="AK100" s="111"/>
      <c r="AL100" s="111"/>
      <c r="AM100" s="111"/>
      <c r="AN100" s="111"/>
      <c r="AO100" s="111"/>
      <c r="AP100" s="111"/>
      <c r="AQ100" s="111"/>
      <c r="AR100" s="111"/>
      <c r="AS100" s="111"/>
      <c r="AT100" s="111"/>
      <c r="AU100" s="111"/>
      <c r="AV100" s="111"/>
      <c r="AW100" s="111"/>
      <c r="AX100" s="111"/>
      <c r="AY100" s="111"/>
      <c r="AZ100" s="111"/>
      <c r="BA100" s="111"/>
      <c r="BB100" s="111"/>
      <c r="BC100" s="111"/>
      <c r="BD100" s="111"/>
      <c r="BE100" s="111"/>
      <c r="BF100" s="111"/>
      <c r="BG100" s="111"/>
      <c r="BH100" s="111"/>
      <c r="BI100" s="111"/>
      <c r="BJ100" s="111"/>
      <c r="BK100" s="111"/>
      <c r="BL100" s="111"/>
      <c r="BM100" s="111"/>
      <c r="BN100" s="111"/>
      <c r="BO100" s="111"/>
      <c r="BP100" s="111"/>
      <c r="BQ100" s="111"/>
      <c r="BR100" s="111"/>
      <c r="BS100" s="111"/>
      <c r="BT100" s="111"/>
      <c r="BU100" s="111"/>
      <c r="BV100" s="111"/>
      <c r="BW100" s="111"/>
      <c r="BX100" s="111"/>
      <c r="BY100" s="111"/>
      <c r="BZ100" s="111"/>
      <c r="CA100" s="111"/>
      <c r="CB100" s="111"/>
      <c r="CC100" s="111"/>
      <c r="CD100" s="111"/>
      <c r="CE100" s="111"/>
      <c r="CF100" s="111"/>
      <c r="CG100" s="111"/>
      <c r="CH100" s="111"/>
      <c r="CI100" s="111"/>
      <c r="CJ100" s="111"/>
      <c r="CK100" s="111"/>
      <c r="CL100" s="111"/>
      <c r="CM100" s="111"/>
      <c r="CN100" s="111"/>
      <c r="CO100" s="111"/>
      <c r="CP100" s="111"/>
      <c r="CQ100" s="111"/>
      <c r="CR100" s="111"/>
      <c r="CS100" s="111"/>
      <c r="CT100" s="111"/>
      <c r="CU100" s="111"/>
      <c r="CV100" s="111"/>
      <c r="CW100" s="111"/>
      <c r="CX100" s="111"/>
      <c r="CY100" s="111"/>
      <c r="CZ100" s="111"/>
      <c r="DA100" s="111"/>
      <c r="DB100" s="111"/>
      <c r="DC100" s="111"/>
      <c r="DD100" s="111"/>
      <c r="DE100" s="111"/>
      <c r="DF100" s="111"/>
      <c r="DG100" s="111"/>
      <c r="DH100" s="111"/>
      <c r="DI100" s="111"/>
      <c r="DJ100" s="111"/>
      <c r="DK100" s="111"/>
      <c r="DL100" s="111"/>
      <c r="DM100" s="111"/>
      <c r="DO100" s="23">
        <f t="shared" ref="DO100:DO109" si="661">IF((O100&lt;&gt;"")*AND($L100&lt;&gt;""),O100-$L100,"")</f>
        <v>6.7000000000000171E-2</v>
      </c>
      <c r="DP100" s="23">
        <f t="shared" ref="DP100:DP109" si="662">IF((P100&lt;&gt;"")*AND($L100&lt;&gt;""),P100-$L100,"")</f>
        <v>-8.999999999999897E-3</v>
      </c>
      <c r="DQ100" s="23">
        <f t="shared" ref="DQ100:DQ109" si="663">IF((Q100&lt;&gt;"")*AND($L100&lt;&gt;""),Q100-$L100,"")</f>
        <v>0.53100000000000014</v>
      </c>
      <c r="DR100" s="23" t="str">
        <f t="shared" ref="DR100:DR109" si="664">IF((R100&lt;&gt;"")*AND($L100&lt;&gt;""),R100-$L100,"")</f>
        <v/>
      </c>
      <c r="DS100" s="23">
        <f t="shared" ref="DS100:DS109" si="665">IF((S100&lt;&gt;"")*AND($L100&lt;&gt;""),S100-$L100,"")</f>
        <v>0.20400000000000018</v>
      </c>
      <c r="DT100" s="23">
        <f t="shared" ref="DT100:DT109" si="666">IF((T100&lt;&gt;"")*AND($L100&lt;&gt;""),T100-$L100,"")</f>
        <v>6.800000000000006E-2</v>
      </c>
      <c r="DU100" s="23">
        <f t="shared" ref="DU100:DU109" si="667">IF((U100&lt;&gt;"")*AND($L100&lt;&gt;""),U100-$L100,"")</f>
        <v>6.4999999999999947E-2</v>
      </c>
      <c r="DV100" s="23">
        <f t="shared" ref="DV100:DV109" si="668">IF((V100&lt;&gt;"")*AND($L100&lt;&gt;""),V100-$L100,"")</f>
        <v>5.400000000000027E-2</v>
      </c>
      <c r="DW100" s="23" t="str">
        <f t="shared" ref="DW100:DW109" si="669">IF((W100&lt;&gt;"")*AND($L100&lt;&gt;""),W100-$L100,"")</f>
        <v/>
      </c>
      <c r="DX100" s="23" t="str">
        <f t="shared" ref="DX100:DX109" si="670">IF((X100&lt;&gt;"")*AND($L100&lt;&gt;""),X100-$L100,"")</f>
        <v/>
      </c>
      <c r="DY100" s="23">
        <f t="shared" ref="DY100:DY109" si="671">IF((Y100&lt;&gt;"")*AND($L100&lt;&gt;""),Y100-$L100,"")</f>
        <v>0.18599999999999994</v>
      </c>
      <c r="DZ100" s="23">
        <f t="shared" ref="DZ100:DZ109" si="672">IF((Z100&lt;&gt;"")*AND($L100&lt;&gt;""),Z100-$L100,"")</f>
        <v>0.2410000000000001</v>
      </c>
      <c r="EA100" s="23">
        <f t="shared" ref="EA100:EA109" si="673">IF((AA100&lt;&gt;"")*AND($L100&lt;&gt;""),AA100-$L100,"")</f>
        <v>0.15200000000000014</v>
      </c>
      <c r="EB100" s="23">
        <f t="shared" ref="EB100:EB109" si="674">IF((AB100&lt;&gt;"")*AND($L100&lt;&gt;""),AB100-$L100,"")</f>
        <v>-2.0999999999999908E-2</v>
      </c>
      <c r="EC100" s="23">
        <f t="shared" ref="EC100:EC109" si="675">IF((AC100&lt;&gt;"")*AND($L100&lt;&gt;""),AC100-$L100,"")</f>
        <v>-9.6999999999999975E-2</v>
      </c>
      <c r="ED100" s="23">
        <f t="shared" ref="ED100:ED109" si="676">IF((AD100&lt;&gt;"")*AND($L100&lt;&gt;""),AD100-$L100,"")</f>
        <v>-0.30499999999999972</v>
      </c>
      <c r="EE100" s="23">
        <f t="shared" ref="EE100:EE109" si="677">IF((AE100&lt;&gt;"")*AND($L100&lt;&gt;""),AE100-$L100,"")</f>
        <v>-0.20100000000000007</v>
      </c>
      <c r="EF100" s="23" t="str">
        <f t="shared" ref="EF100:EF109" si="678">IF((AF100&lt;&gt;"")*AND($L100&lt;&gt;""),AF100-$L100,"")</f>
        <v/>
      </c>
      <c r="EG100" s="23" t="str">
        <f t="shared" ref="EG100:EG109" si="679">IF((AG100&lt;&gt;"")*AND($L100&lt;&gt;""),AG100-$L100,"")</f>
        <v/>
      </c>
      <c r="EH100" s="23" t="str">
        <f t="shared" ref="EH100:EH109" si="680">IF((AH100&lt;&gt;"")*AND($L100&lt;&gt;""),AH100-$L100,"")</f>
        <v/>
      </c>
      <c r="EI100" s="23" t="str">
        <f t="shared" ref="EI100:EI109" si="681">IF((AI100&lt;&gt;"")*AND($L100&lt;&gt;""),AI100-$L100,"")</f>
        <v/>
      </c>
      <c r="EJ100" s="23" t="str">
        <f t="shared" ref="EJ100:EJ109" si="682">IF((AJ100&lt;&gt;"")*AND($L100&lt;&gt;""),AJ100-$L100,"")</f>
        <v/>
      </c>
      <c r="EK100" s="23" t="str">
        <f t="shared" ref="EK100:EK109" si="683">IF((AK100&lt;&gt;"")*AND($L100&lt;&gt;""),AK100-$L100,"")</f>
        <v/>
      </c>
      <c r="EL100" s="23" t="str">
        <f t="shared" ref="EL100:EL109" si="684">IF((AL100&lt;&gt;"")*AND($L100&lt;&gt;""),AL100-$L100,"")</f>
        <v/>
      </c>
      <c r="EM100" s="23" t="str">
        <f t="shared" ref="EM100:EM109" si="685">IF((AM100&lt;&gt;"")*AND($L100&lt;&gt;""),AM100-$L100,"")</f>
        <v/>
      </c>
      <c r="EN100" s="23" t="str">
        <f t="shared" ref="EN100:EN109" si="686">IF((AN100&lt;&gt;"")*AND($L100&lt;&gt;""),AN100-$L100,"")</f>
        <v/>
      </c>
      <c r="EO100" s="23" t="str">
        <f t="shared" ref="EO100:EO109" si="687">IF((AO100&lt;&gt;"")*AND($L100&lt;&gt;""),AO100-$L100,"")</f>
        <v/>
      </c>
      <c r="EP100" s="23" t="str">
        <f t="shared" ref="EP100:EP109" si="688">IF((AP100&lt;&gt;"")*AND($L100&lt;&gt;""),AP100-$L100,"")</f>
        <v/>
      </c>
      <c r="EQ100" s="23" t="str">
        <f t="shared" ref="EQ100:EQ109" si="689">IF((AQ100&lt;&gt;"")*AND($L100&lt;&gt;""),AQ100-$L100,"")</f>
        <v/>
      </c>
      <c r="ER100" s="23" t="str">
        <f t="shared" ref="ER100:ER109" si="690">IF((AR100&lt;&gt;"")*AND($L100&lt;&gt;""),AR100-$L100,"")</f>
        <v/>
      </c>
      <c r="ES100" s="23" t="str">
        <f t="shared" ref="ES100:ES109" si="691">IF((AS100&lt;&gt;"")*AND($L100&lt;&gt;""),AS100-$L100,"")</f>
        <v/>
      </c>
      <c r="ET100" s="23" t="str">
        <f t="shared" ref="ET100:ET109" si="692">IF((AT100&lt;&gt;"")*AND($L100&lt;&gt;""),AT100-$L100,"")</f>
        <v/>
      </c>
      <c r="EU100" s="23" t="str">
        <f t="shared" ref="EU100:EU109" si="693">IF((AU100&lt;&gt;"")*AND($L100&lt;&gt;""),AU100-$L100,"")</f>
        <v/>
      </c>
      <c r="EV100" s="23" t="str">
        <f t="shared" ref="EV100:EV109" si="694">IF((AV100&lt;&gt;"")*AND($L100&lt;&gt;""),AV100-$L100,"")</f>
        <v/>
      </c>
      <c r="EW100" s="23" t="str">
        <f t="shared" ref="EW100:EW109" si="695">IF((AW100&lt;&gt;"")*AND($L100&lt;&gt;""),AW100-$L100,"")</f>
        <v/>
      </c>
      <c r="EX100" s="23" t="str">
        <f t="shared" ref="EX100:EX109" si="696">IF((AX100&lt;&gt;"")*AND($L100&lt;&gt;""),AX100-$L100,"")</f>
        <v/>
      </c>
      <c r="EY100" s="23" t="str">
        <f t="shared" ref="EY100:EY109" si="697">IF((AY100&lt;&gt;"")*AND($L100&lt;&gt;""),AY100-$L100,"")</f>
        <v/>
      </c>
      <c r="EZ100" s="23" t="str">
        <f t="shared" ref="EZ100:EZ109" si="698">IF((AZ100&lt;&gt;"")*AND($L100&lt;&gt;""),AZ100-$L100,"")</f>
        <v/>
      </c>
      <c r="FA100" s="23" t="str">
        <f t="shared" ref="FA100:FA109" si="699">IF((BA100&lt;&gt;"")*AND($L100&lt;&gt;""),BA100-$L100,"")</f>
        <v/>
      </c>
      <c r="FB100" s="23" t="str">
        <f t="shared" ref="FB100:FB109" si="700">IF((BB100&lt;&gt;"")*AND($L100&lt;&gt;""),BB100-$L100,"")</f>
        <v/>
      </c>
      <c r="FC100" s="23" t="str">
        <f t="shared" ref="FC100:FC109" si="701">IF((BC100&lt;&gt;"")*AND($L100&lt;&gt;""),BC100-$L100,"")</f>
        <v/>
      </c>
      <c r="FD100" s="23" t="str">
        <f t="shared" ref="FD100:FD109" si="702">IF((BD100&lt;&gt;"")*AND($L100&lt;&gt;""),BD100-$L100,"")</f>
        <v/>
      </c>
      <c r="FE100" s="23" t="str">
        <f t="shared" ref="FE100:FE109" si="703">IF((BE100&lt;&gt;"")*AND($L100&lt;&gt;""),BE100-$L100,"")</f>
        <v/>
      </c>
      <c r="FF100" s="23" t="str">
        <f t="shared" ref="FF100:FF109" si="704">IF((BF100&lt;&gt;"")*AND($L100&lt;&gt;""),BF100-$L100,"")</f>
        <v/>
      </c>
      <c r="FG100" s="23" t="str">
        <f t="shared" ref="FG100:FG109" si="705">IF((BG100&lt;&gt;"")*AND($L100&lt;&gt;""),BG100-$L100,"")</f>
        <v/>
      </c>
      <c r="FH100" s="23" t="str">
        <f t="shared" ref="FH100:FH109" si="706">IF((BH100&lt;&gt;"")*AND($L100&lt;&gt;""),BH100-$L100,"")</f>
        <v/>
      </c>
      <c r="FI100" s="23" t="str">
        <f t="shared" ref="FI100:FI109" si="707">IF((BI100&lt;&gt;"")*AND($L100&lt;&gt;""),BI100-$L100,"")</f>
        <v/>
      </c>
      <c r="FJ100" s="23" t="str">
        <f t="shared" ref="FJ100:FJ109" si="708">IF((BJ100&lt;&gt;"")*AND($L100&lt;&gt;""),BJ100-$L100,"")</f>
        <v/>
      </c>
      <c r="FK100" s="23" t="str">
        <f t="shared" ref="FK100:FK109" si="709">IF((BK100&lt;&gt;"")*AND($L100&lt;&gt;""),BK100-$L100,"")</f>
        <v/>
      </c>
      <c r="FL100" s="23" t="str">
        <f t="shared" ref="FL100:FL109" si="710">IF((BL100&lt;&gt;"")*AND($L100&lt;&gt;""),BL100-$L100,"")</f>
        <v/>
      </c>
      <c r="FM100" s="23" t="str">
        <f t="shared" ref="FM100:FM109" si="711">IF((BM100&lt;&gt;"")*AND($L100&lt;&gt;""),BM100-$L100,"")</f>
        <v/>
      </c>
      <c r="FN100" s="23" t="str">
        <f t="shared" ref="FN100:FN109" si="712">IF((BN100&lt;&gt;"")*AND($L100&lt;&gt;""),BN100-$L100,"")</f>
        <v/>
      </c>
      <c r="FO100" s="23" t="str">
        <f t="shared" ref="FO100:FO109" si="713">IF((BO100&lt;&gt;"")*AND($L100&lt;&gt;""),BO100-$L100,"")</f>
        <v/>
      </c>
      <c r="FP100" s="23" t="str">
        <f t="shared" ref="FP100:FP109" si="714">IF((BP100&lt;&gt;"")*AND($L100&lt;&gt;""),BP100-$L100,"")</f>
        <v/>
      </c>
      <c r="FQ100" s="23" t="str">
        <f t="shared" ref="FQ100:FQ109" si="715">IF((BQ100&lt;&gt;"")*AND($L100&lt;&gt;""),BQ100-$L100,"")</f>
        <v/>
      </c>
      <c r="FR100" s="23" t="str">
        <f t="shared" ref="FR100:FR109" si="716">IF((BR100&lt;&gt;"")*AND($L100&lt;&gt;""),BR100-$L100,"")</f>
        <v/>
      </c>
      <c r="FS100" s="23" t="str">
        <f t="shared" ref="FS100:FS109" si="717">IF((BS100&lt;&gt;"")*AND($L100&lt;&gt;""),BS100-$L100,"")</f>
        <v/>
      </c>
      <c r="FT100" s="23" t="str">
        <f t="shared" ref="FT100:FT109" si="718">IF((BT100&lt;&gt;"")*AND($L100&lt;&gt;""),BT100-$L100,"")</f>
        <v/>
      </c>
      <c r="FU100" s="23" t="str">
        <f t="shared" ref="FU100:FU109" si="719">IF((BU100&lt;&gt;"")*AND($L100&lt;&gt;""),BU100-$L100,"")</f>
        <v/>
      </c>
      <c r="FV100" s="23" t="str">
        <f t="shared" ref="FV100:FV109" si="720">IF((BV100&lt;&gt;"")*AND($L100&lt;&gt;""),BV100-$L100,"")</f>
        <v/>
      </c>
      <c r="FW100" s="23" t="str">
        <f t="shared" ref="FW100:FW109" si="721">IF((BW100&lt;&gt;"")*AND($L100&lt;&gt;""),BW100-$L100,"")</f>
        <v/>
      </c>
      <c r="FX100" s="23" t="str">
        <f t="shared" ref="FX100:FX109" si="722">IF((BX100&lt;&gt;"")*AND($L100&lt;&gt;""),BX100-$L100,"")</f>
        <v/>
      </c>
      <c r="FY100" s="23" t="str">
        <f t="shared" ref="FY100:FY109" si="723">IF((BY100&lt;&gt;"")*AND($L100&lt;&gt;""),BY100-$L100,"")</f>
        <v/>
      </c>
      <c r="FZ100" s="23" t="str">
        <f t="shared" ref="FZ100:FZ109" si="724">IF((BZ100&lt;&gt;"")*AND($L100&lt;&gt;""),BZ100-$L100,"")</f>
        <v/>
      </c>
      <c r="GA100" s="23" t="str">
        <f t="shared" ref="GA100:GA109" si="725">IF((CA100&lt;&gt;"")*AND($L100&lt;&gt;""),CA100-$L100,"")</f>
        <v/>
      </c>
      <c r="GB100" s="23" t="str">
        <f t="shared" ref="GB100:GB109" si="726">IF((CB100&lt;&gt;"")*AND($L100&lt;&gt;""),CB100-$L100,"")</f>
        <v/>
      </c>
      <c r="GC100" s="23" t="str">
        <f t="shared" ref="GC100:GC109" si="727">IF((CC100&lt;&gt;"")*AND($L100&lt;&gt;""),CC100-$L100,"")</f>
        <v/>
      </c>
      <c r="GD100" s="23" t="str">
        <f t="shared" ref="GD100:GD109" si="728">IF((CD100&lt;&gt;"")*AND($L100&lt;&gt;""),CD100-$L100,"")</f>
        <v/>
      </c>
      <c r="GE100" s="23" t="str">
        <f t="shared" ref="GE100:GE109" si="729">IF((CE100&lt;&gt;"")*AND($L100&lt;&gt;""),CE100-$L100,"")</f>
        <v/>
      </c>
      <c r="GF100" s="23" t="str">
        <f t="shared" ref="GF100:GF109" si="730">IF((CF100&lt;&gt;"")*AND($L100&lt;&gt;""),CF100-$L100,"")</f>
        <v/>
      </c>
      <c r="GG100" s="23" t="str">
        <f t="shared" ref="GG100:GG109" si="731">IF((CG100&lt;&gt;"")*AND($L100&lt;&gt;""),CG100-$L100,"")</f>
        <v/>
      </c>
      <c r="GH100" s="23" t="str">
        <f t="shared" ref="GH100:GH109" si="732">IF((CH100&lt;&gt;"")*AND($L100&lt;&gt;""),CH100-$L100,"")</f>
        <v/>
      </c>
      <c r="GI100" s="23" t="str">
        <f t="shared" ref="GI100:GI109" si="733">IF((CI100&lt;&gt;"")*AND($L100&lt;&gt;""),CI100-$L100,"")</f>
        <v/>
      </c>
      <c r="GJ100" s="23" t="str">
        <f t="shared" ref="GJ100:GJ109" si="734">IF((CJ100&lt;&gt;"")*AND($L100&lt;&gt;""),CJ100-$L100,"")</f>
        <v/>
      </c>
      <c r="GK100" s="23" t="str">
        <f t="shared" ref="GK100:GK109" si="735">IF((CK100&lt;&gt;"")*AND($L100&lt;&gt;""),CK100-$L100,"")</f>
        <v/>
      </c>
      <c r="GL100" s="23" t="str">
        <f t="shared" ref="GL100:GL109" si="736">IF((CL100&lt;&gt;"")*AND($L100&lt;&gt;""),CL100-$L100,"")</f>
        <v/>
      </c>
      <c r="GM100" s="23" t="str">
        <f t="shared" ref="GM100:GM109" si="737">IF((CM100&lt;&gt;"")*AND($L100&lt;&gt;""),CM100-$L100,"")</f>
        <v/>
      </c>
      <c r="GN100" s="23" t="str">
        <f t="shared" ref="GN100:GN109" si="738">IF((CN100&lt;&gt;"")*AND($L100&lt;&gt;""),CN100-$L100,"")</f>
        <v/>
      </c>
      <c r="GO100" s="23" t="str">
        <f t="shared" ref="GO100:GO109" si="739">IF((CO100&lt;&gt;"")*AND($L100&lt;&gt;""),CO100-$L100,"")</f>
        <v/>
      </c>
      <c r="GP100" s="23" t="str">
        <f t="shared" ref="GP100:GP109" si="740">IF((CP100&lt;&gt;"")*AND($L100&lt;&gt;""),CP100-$L100,"")</f>
        <v/>
      </c>
      <c r="GQ100" s="23" t="str">
        <f t="shared" ref="GQ100:GQ109" si="741">IF((CQ100&lt;&gt;"")*AND($L100&lt;&gt;""),CQ100-$L100,"")</f>
        <v/>
      </c>
      <c r="GR100" s="23" t="str">
        <f t="shared" ref="GR100:GR109" si="742">IF((CR100&lt;&gt;"")*AND($L100&lt;&gt;""),CR100-$L100,"")</f>
        <v/>
      </c>
      <c r="GS100" s="23" t="str">
        <f t="shared" ref="GS100:GS109" si="743">IF((CS100&lt;&gt;"")*AND($L100&lt;&gt;""),CS100-$L100,"")</f>
        <v/>
      </c>
      <c r="GT100" s="23" t="str">
        <f t="shared" ref="GT100:GT109" si="744">IF((CT100&lt;&gt;"")*AND($L100&lt;&gt;""),CT100-$L100,"")</f>
        <v/>
      </c>
      <c r="GU100" s="23" t="str">
        <f t="shared" ref="GU100:GU109" si="745">IF((CU100&lt;&gt;"")*AND($L100&lt;&gt;""),CU100-$L100,"")</f>
        <v/>
      </c>
      <c r="GV100" s="23" t="str">
        <f t="shared" ref="GV100:GV109" si="746">IF((CV100&lt;&gt;"")*AND($L100&lt;&gt;""),CV100-$L100,"")</f>
        <v/>
      </c>
      <c r="GW100" s="23" t="str">
        <f t="shared" ref="GW100:GW109" si="747">IF((CW100&lt;&gt;"")*AND($L100&lt;&gt;""),CW100-$L100,"")</f>
        <v/>
      </c>
      <c r="GX100" s="23" t="str">
        <f t="shared" ref="GX100:GX109" si="748">IF((CX100&lt;&gt;"")*AND($L100&lt;&gt;""),CX100-$L100,"")</f>
        <v/>
      </c>
      <c r="GY100" s="23" t="str">
        <f t="shared" ref="GY100:GY109" si="749">IF((CY100&lt;&gt;"")*AND($L100&lt;&gt;""),CY100-$L100,"")</f>
        <v/>
      </c>
      <c r="GZ100" s="23" t="str">
        <f t="shared" ref="GZ100:GZ109" si="750">IF((CZ100&lt;&gt;"")*AND($L100&lt;&gt;""),CZ100-$L100,"")</f>
        <v/>
      </c>
      <c r="HA100" s="23" t="str">
        <f t="shared" ref="HA100:HA109" si="751">IF((DA100&lt;&gt;"")*AND($L100&lt;&gt;""),DA100-$L100,"")</f>
        <v/>
      </c>
      <c r="HB100" s="23" t="str">
        <f t="shared" ref="HB100:HB109" si="752">IF((DB100&lt;&gt;"")*AND($L100&lt;&gt;""),DB100-$L100,"")</f>
        <v/>
      </c>
      <c r="HC100" s="23" t="str">
        <f t="shared" ref="HC100:HC109" si="753">IF((DC100&lt;&gt;"")*AND($L100&lt;&gt;""),DC100-$L100,"")</f>
        <v/>
      </c>
      <c r="HD100" s="23" t="str">
        <f t="shared" ref="HD100:HD109" si="754">IF((DD100&lt;&gt;"")*AND($L100&lt;&gt;""),DD100-$L100,"")</f>
        <v/>
      </c>
      <c r="HE100" s="23" t="str">
        <f t="shared" ref="HE100:HE109" si="755">IF((DE100&lt;&gt;"")*AND($L100&lt;&gt;""),DE100-$L100,"")</f>
        <v/>
      </c>
      <c r="HF100" s="23" t="str">
        <f t="shared" ref="HF100:HF109" si="756">IF((DF100&lt;&gt;"")*AND($L100&lt;&gt;""),DF100-$L100,"")</f>
        <v/>
      </c>
      <c r="HG100" s="23" t="str">
        <f t="shared" ref="HG100:HG109" si="757">IF((DG100&lt;&gt;"")*AND($L100&lt;&gt;""),DG100-$L100,"")</f>
        <v/>
      </c>
      <c r="HH100" s="23" t="str">
        <f t="shared" ref="HH100:HH109" si="758">IF((DH100&lt;&gt;"")*AND($L100&lt;&gt;""),DH100-$L100,"")</f>
        <v/>
      </c>
      <c r="HI100" s="23" t="str">
        <f t="shared" ref="HI100:HI109" si="759">IF((DI100&lt;&gt;"")*AND($L100&lt;&gt;""),DI100-$L100,"")</f>
        <v/>
      </c>
      <c r="HJ100" s="23" t="str">
        <f t="shared" ref="HJ100:HJ109" si="760">IF((DJ100&lt;&gt;"")*AND($L100&lt;&gt;""),DJ100-$L100,"")</f>
        <v/>
      </c>
      <c r="HK100" s="23" t="str">
        <f t="shared" ref="HK100:HK109" si="761">IF((DK100&lt;&gt;"")*AND($L100&lt;&gt;""),DK100-$L100,"")</f>
        <v/>
      </c>
      <c r="HL100" s="23" t="str">
        <f t="shared" ref="HL100:HL109" si="762">IF((DL100&lt;&gt;"")*AND($L100&lt;&gt;""),DL100-$L100,"")</f>
        <v/>
      </c>
      <c r="HM100" s="23" t="str">
        <f t="shared" ref="HM100:HM109" si="763">IF((DM100&lt;&gt;"")*AND($L100&lt;&gt;""),DM100-$L100,"")</f>
        <v/>
      </c>
      <c r="HO100" s="23">
        <f t="shared" ref="HO100:HO109" si="764">IF(DO100&lt;&gt;"",ABS(DO100),"")</f>
        <v>6.7000000000000171E-2</v>
      </c>
      <c r="HP100" s="23">
        <f t="shared" ref="HP100:HP109" si="765">IF(DP100&lt;&gt;"",ABS(DP100),"")</f>
        <v>8.999999999999897E-3</v>
      </c>
      <c r="HQ100" s="23">
        <f t="shared" ref="HQ100:HQ109" si="766">IF(DQ100&lt;&gt;"",ABS(DQ100),"")</f>
        <v>0.53100000000000014</v>
      </c>
      <c r="HR100" s="23" t="str">
        <f t="shared" ref="HR100:HR109" si="767">IF(DR100&lt;&gt;"",ABS(DR100),"")</f>
        <v/>
      </c>
      <c r="HS100" s="23">
        <f t="shared" ref="HS100:HS109" si="768">IF(DS100&lt;&gt;"",ABS(DS100),"")</f>
        <v>0.20400000000000018</v>
      </c>
      <c r="HT100" s="23">
        <f t="shared" ref="HT100:HT109" si="769">IF(DT100&lt;&gt;"",ABS(DT100),"")</f>
        <v>6.800000000000006E-2</v>
      </c>
      <c r="HU100" s="23">
        <f t="shared" ref="HU100:HU109" si="770">IF(DU100&lt;&gt;"",ABS(DU100),"")</f>
        <v>6.4999999999999947E-2</v>
      </c>
      <c r="HV100" s="23">
        <f t="shared" ref="HV100:HV109" si="771">IF(DV100&lt;&gt;"",ABS(DV100),"")</f>
        <v>5.400000000000027E-2</v>
      </c>
      <c r="HW100" s="23" t="str">
        <f t="shared" ref="HW100:HW109" si="772">IF(DW100&lt;&gt;"",ABS(DW100),"")</f>
        <v/>
      </c>
      <c r="HX100" s="23" t="str">
        <f t="shared" ref="HX100:HX109" si="773">IF(DX100&lt;&gt;"",ABS(DX100),"")</f>
        <v/>
      </c>
      <c r="HY100" s="23">
        <f t="shared" ref="HY100:HY109" si="774">IF(DY100&lt;&gt;"",ABS(DY100),"")</f>
        <v>0.18599999999999994</v>
      </c>
      <c r="HZ100" s="23">
        <f t="shared" ref="HZ100:HZ109" si="775">IF(DZ100&lt;&gt;"",ABS(DZ100),"")</f>
        <v>0.2410000000000001</v>
      </c>
      <c r="IA100" s="23">
        <f t="shared" ref="IA100:IA109" si="776">IF(EA100&lt;&gt;"",ABS(EA100),"")</f>
        <v>0.15200000000000014</v>
      </c>
      <c r="IB100" s="23">
        <f t="shared" ref="IB100:IB109" si="777">IF(EB100&lt;&gt;"",ABS(EB100),"")</f>
        <v>2.0999999999999908E-2</v>
      </c>
      <c r="IC100" s="23">
        <f t="shared" ref="IC100:IC109" si="778">IF(EC100&lt;&gt;"",ABS(EC100),"")</f>
        <v>9.6999999999999975E-2</v>
      </c>
      <c r="ID100" s="23">
        <f t="shared" ref="ID100:ID109" si="779">IF(ED100&lt;&gt;"",ABS(ED100),"")</f>
        <v>0.30499999999999972</v>
      </c>
      <c r="IE100" s="23">
        <f t="shared" ref="IE100:IE109" si="780">IF(EE100&lt;&gt;"",ABS(EE100),"")</f>
        <v>0.20100000000000007</v>
      </c>
      <c r="IF100" s="23" t="str">
        <f t="shared" ref="IF100:IF109" si="781">IF(EF100&lt;&gt;"",ABS(EF100),"")</f>
        <v/>
      </c>
      <c r="IG100" s="23" t="str">
        <f t="shared" ref="IG100:IG109" si="782">IF(EG100&lt;&gt;"",ABS(EG100),"")</f>
        <v/>
      </c>
      <c r="IH100" s="23" t="str">
        <f t="shared" ref="IH100:IH109" si="783">IF(EH100&lt;&gt;"",ABS(EH100),"")</f>
        <v/>
      </c>
      <c r="II100" s="23" t="str">
        <f t="shared" ref="II100:II109" si="784">IF(EI100&lt;&gt;"",ABS(EI100),"")</f>
        <v/>
      </c>
      <c r="IJ100" s="23" t="str">
        <f t="shared" ref="IJ100:IJ109" si="785">IF(EJ100&lt;&gt;"",ABS(EJ100),"")</f>
        <v/>
      </c>
      <c r="IK100" s="23" t="str">
        <f t="shared" ref="IK100:IK109" si="786">IF(EK100&lt;&gt;"",ABS(EK100),"")</f>
        <v/>
      </c>
      <c r="IL100" s="23" t="str">
        <f t="shared" ref="IL100:IL109" si="787">IF(EL100&lt;&gt;"",ABS(EL100),"")</f>
        <v/>
      </c>
      <c r="IM100" s="23" t="str">
        <f t="shared" ref="IM100:IM109" si="788">IF(EM100&lt;&gt;"",ABS(EM100),"")</f>
        <v/>
      </c>
      <c r="IN100" s="23" t="str">
        <f t="shared" ref="IN100:IN109" si="789">IF(EN100&lt;&gt;"",ABS(EN100),"")</f>
        <v/>
      </c>
      <c r="IO100" s="23" t="str">
        <f t="shared" ref="IO100:IO109" si="790">IF(EO100&lt;&gt;"",ABS(EO100),"")</f>
        <v/>
      </c>
      <c r="IP100" s="23" t="str">
        <f t="shared" ref="IP100:IP109" si="791">IF(EP100&lt;&gt;"",ABS(EP100),"")</f>
        <v/>
      </c>
      <c r="IQ100" s="23" t="str">
        <f t="shared" ref="IQ100:IQ109" si="792">IF(EQ100&lt;&gt;"",ABS(EQ100),"")</f>
        <v/>
      </c>
      <c r="IR100" s="23" t="str">
        <f t="shared" ref="IR100:IR109" si="793">IF(ER100&lt;&gt;"",ABS(ER100),"")</f>
        <v/>
      </c>
      <c r="IS100" s="23" t="str">
        <f t="shared" ref="IS100:IS109" si="794">IF(ES100&lt;&gt;"",ABS(ES100),"")</f>
        <v/>
      </c>
      <c r="IT100" s="23" t="str">
        <f t="shared" ref="IT100:IT109" si="795">IF(ET100&lt;&gt;"",ABS(ET100),"")</f>
        <v/>
      </c>
      <c r="IU100" s="23" t="str">
        <f t="shared" ref="IU100:IU109" si="796">IF(EU100&lt;&gt;"",ABS(EU100),"")</f>
        <v/>
      </c>
      <c r="IV100" s="23" t="str">
        <f t="shared" ref="IV100:IV109" si="797">IF(EV100&lt;&gt;"",ABS(EV100),"")</f>
        <v/>
      </c>
      <c r="IW100" s="23" t="str">
        <f t="shared" ref="IW100:IW109" si="798">IF(EW100&lt;&gt;"",ABS(EW100),"")</f>
        <v/>
      </c>
      <c r="IX100" s="23" t="str">
        <f t="shared" ref="IX100:IX109" si="799">IF(EX100&lt;&gt;"",ABS(EX100),"")</f>
        <v/>
      </c>
      <c r="IY100" s="23" t="str">
        <f t="shared" ref="IY100:IY109" si="800">IF(EY100&lt;&gt;"",ABS(EY100),"")</f>
        <v/>
      </c>
      <c r="IZ100" s="23" t="str">
        <f t="shared" ref="IZ100:IZ109" si="801">IF(EZ100&lt;&gt;"",ABS(EZ100),"")</f>
        <v/>
      </c>
      <c r="JA100" s="23" t="str">
        <f t="shared" ref="JA100:JA109" si="802">IF(FA100&lt;&gt;"",ABS(FA100),"")</f>
        <v/>
      </c>
      <c r="JB100" s="23" t="str">
        <f t="shared" ref="JB100:JB109" si="803">IF(FB100&lt;&gt;"",ABS(FB100),"")</f>
        <v/>
      </c>
      <c r="JC100" s="23" t="str">
        <f t="shared" ref="JC100:JC109" si="804">IF(FC100&lt;&gt;"",ABS(FC100),"")</f>
        <v/>
      </c>
      <c r="JD100" s="23" t="str">
        <f t="shared" ref="JD100:JD109" si="805">IF(FD100&lt;&gt;"",ABS(FD100),"")</f>
        <v/>
      </c>
      <c r="JE100" s="23" t="str">
        <f t="shared" ref="JE100:JE109" si="806">IF(FE100&lt;&gt;"",ABS(FE100),"")</f>
        <v/>
      </c>
      <c r="JF100" s="23" t="str">
        <f t="shared" ref="JF100:JF109" si="807">IF(FF100&lt;&gt;"",ABS(FF100),"")</f>
        <v/>
      </c>
      <c r="JG100" s="23" t="str">
        <f t="shared" ref="JG100:JG109" si="808">IF(FG100&lt;&gt;"",ABS(FG100),"")</f>
        <v/>
      </c>
      <c r="JH100" s="23" t="str">
        <f t="shared" ref="JH100:JH109" si="809">IF(FH100&lt;&gt;"",ABS(FH100),"")</f>
        <v/>
      </c>
      <c r="JI100" s="23" t="str">
        <f t="shared" ref="JI100:JI109" si="810">IF(FI100&lt;&gt;"",ABS(FI100),"")</f>
        <v/>
      </c>
      <c r="JJ100" s="23" t="str">
        <f t="shared" ref="JJ100:JJ109" si="811">IF(FJ100&lt;&gt;"",ABS(FJ100),"")</f>
        <v/>
      </c>
      <c r="JK100" s="23" t="str">
        <f t="shared" ref="JK100:JK109" si="812">IF(FK100&lt;&gt;"",ABS(FK100),"")</f>
        <v/>
      </c>
      <c r="JL100" s="23" t="str">
        <f t="shared" ref="JL100:JL109" si="813">IF(FL100&lt;&gt;"",ABS(FL100),"")</f>
        <v/>
      </c>
      <c r="JM100" s="23" t="str">
        <f t="shared" ref="JM100:JM109" si="814">IF(FM100&lt;&gt;"",ABS(FM100),"")</f>
        <v/>
      </c>
      <c r="JN100" s="23" t="str">
        <f t="shared" ref="JN100:JN109" si="815">IF(FN100&lt;&gt;"",ABS(FN100),"")</f>
        <v/>
      </c>
      <c r="JO100" s="23" t="str">
        <f t="shared" ref="JO100:JO109" si="816">IF(FO100&lt;&gt;"",ABS(FO100),"")</f>
        <v/>
      </c>
      <c r="JP100" s="23" t="str">
        <f t="shared" ref="JP100:JP109" si="817">IF(FP100&lt;&gt;"",ABS(FP100),"")</f>
        <v/>
      </c>
      <c r="JQ100" s="23" t="str">
        <f t="shared" ref="JQ100:JQ109" si="818">IF(FQ100&lt;&gt;"",ABS(FQ100),"")</f>
        <v/>
      </c>
      <c r="JR100" s="23" t="str">
        <f t="shared" ref="JR100:JR109" si="819">IF(FR100&lt;&gt;"",ABS(FR100),"")</f>
        <v/>
      </c>
      <c r="JS100" s="23" t="str">
        <f t="shared" ref="JS100:JS109" si="820">IF(FS100&lt;&gt;"",ABS(FS100),"")</f>
        <v/>
      </c>
      <c r="JT100" s="23" t="str">
        <f t="shared" ref="JT100:JT109" si="821">IF(FT100&lt;&gt;"",ABS(FT100),"")</f>
        <v/>
      </c>
      <c r="JU100" s="23" t="str">
        <f t="shared" ref="JU100:JU109" si="822">IF(FU100&lt;&gt;"",ABS(FU100),"")</f>
        <v/>
      </c>
      <c r="JV100" s="23" t="str">
        <f t="shared" ref="JV100:JV109" si="823">IF(FV100&lt;&gt;"",ABS(FV100),"")</f>
        <v/>
      </c>
      <c r="JW100" s="23" t="str">
        <f t="shared" ref="JW100:JW109" si="824">IF(FW100&lt;&gt;"",ABS(FW100),"")</f>
        <v/>
      </c>
      <c r="JX100" s="23" t="str">
        <f t="shared" ref="JX100:JX109" si="825">IF(FX100&lt;&gt;"",ABS(FX100),"")</f>
        <v/>
      </c>
      <c r="JY100" s="23" t="str">
        <f t="shared" ref="JY100:JY109" si="826">IF(FY100&lt;&gt;"",ABS(FY100),"")</f>
        <v/>
      </c>
      <c r="JZ100" s="23" t="str">
        <f t="shared" ref="JZ100:JZ109" si="827">IF(FZ100&lt;&gt;"",ABS(FZ100),"")</f>
        <v/>
      </c>
      <c r="KA100" s="23" t="str">
        <f t="shared" ref="KA100:KA109" si="828">IF(GA100&lt;&gt;"",ABS(GA100),"")</f>
        <v/>
      </c>
      <c r="KB100" s="23" t="str">
        <f t="shared" ref="KB100:KB109" si="829">IF(GB100&lt;&gt;"",ABS(GB100),"")</f>
        <v/>
      </c>
      <c r="KC100" s="23" t="str">
        <f t="shared" ref="KC100:KC109" si="830">IF(GC100&lt;&gt;"",ABS(GC100),"")</f>
        <v/>
      </c>
      <c r="KD100" s="23" t="str">
        <f t="shared" ref="KD100:KD109" si="831">IF(GD100&lt;&gt;"",ABS(GD100),"")</f>
        <v/>
      </c>
      <c r="KE100" s="23" t="str">
        <f t="shared" ref="KE100:KE109" si="832">IF(GE100&lt;&gt;"",ABS(GE100),"")</f>
        <v/>
      </c>
      <c r="KF100" s="23" t="str">
        <f t="shared" ref="KF100:KF109" si="833">IF(GF100&lt;&gt;"",ABS(GF100),"")</f>
        <v/>
      </c>
      <c r="KG100" s="23" t="str">
        <f t="shared" ref="KG100:KG109" si="834">IF(GG100&lt;&gt;"",ABS(GG100),"")</f>
        <v/>
      </c>
      <c r="KH100" s="23" t="str">
        <f t="shared" ref="KH100:KH109" si="835">IF(GH100&lt;&gt;"",ABS(GH100),"")</f>
        <v/>
      </c>
      <c r="KI100" s="23" t="str">
        <f t="shared" ref="KI100:KI109" si="836">IF(GI100&lt;&gt;"",ABS(GI100),"")</f>
        <v/>
      </c>
      <c r="KJ100" s="23" t="str">
        <f t="shared" ref="KJ100:KJ109" si="837">IF(GJ100&lt;&gt;"",ABS(GJ100),"")</f>
        <v/>
      </c>
      <c r="KK100" s="23" t="str">
        <f t="shared" ref="KK100:KK109" si="838">IF(GK100&lt;&gt;"",ABS(GK100),"")</f>
        <v/>
      </c>
      <c r="KL100" s="23" t="str">
        <f t="shared" ref="KL100:KL109" si="839">IF(GL100&lt;&gt;"",ABS(GL100),"")</f>
        <v/>
      </c>
      <c r="KM100" s="23" t="str">
        <f t="shared" ref="KM100:KM109" si="840">IF(GM100&lt;&gt;"",ABS(GM100),"")</f>
        <v/>
      </c>
      <c r="KN100" s="23" t="str">
        <f t="shared" ref="KN100:KN109" si="841">IF(GN100&lt;&gt;"",ABS(GN100),"")</f>
        <v/>
      </c>
      <c r="KO100" s="23" t="str">
        <f t="shared" ref="KO100:KO109" si="842">IF(GO100&lt;&gt;"",ABS(GO100),"")</f>
        <v/>
      </c>
      <c r="KP100" s="23" t="str">
        <f t="shared" ref="KP100:KP109" si="843">IF(GP100&lt;&gt;"",ABS(GP100),"")</f>
        <v/>
      </c>
      <c r="KQ100" s="23" t="str">
        <f t="shared" ref="KQ100:KQ109" si="844">IF(GQ100&lt;&gt;"",ABS(GQ100),"")</f>
        <v/>
      </c>
      <c r="KR100" s="23" t="str">
        <f t="shared" ref="KR100:KR109" si="845">IF(GR100&lt;&gt;"",ABS(GR100),"")</f>
        <v/>
      </c>
      <c r="KS100" s="23" t="str">
        <f t="shared" ref="KS100:KS109" si="846">IF(GS100&lt;&gt;"",ABS(GS100),"")</f>
        <v/>
      </c>
      <c r="KT100" s="23" t="str">
        <f t="shared" ref="KT100:KT109" si="847">IF(GT100&lt;&gt;"",ABS(GT100),"")</f>
        <v/>
      </c>
      <c r="KU100" s="23" t="str">
        <f t="shared" ref="KU100:KU109" si="848">IF(GU100&lt;&gt;"",ABS(GU100),"")</f>
        <v/>
      </c>
      <c r="KV100" s="23" t="str">
        <f t="shared" ref="KV100:KV109" si="849">IF(GV100&lt;&gt;"",ABS(GV100),"")</f>
        <v/>
      </c>
      <c r="KW100" s="23" t="str">
        <f t="shared" ref="KW100:KW109" si="850">IF(GW100&lt;&gt;"",ABS(GW100),"")</f>
        <v/>
      </c>
      <c r="KX100" s="23" t="str">
        <f t="shared" ref="KX100:KX109" si="851">IF(GX100&lt;&gt;"",ABS(GX100),"")</f>
        <v/>
      </c>
      <c r="KY100" s="23" t="str">
        <f t="shared" ref="KY100:KY109" si="852">IF(GY100&lt;&gt;"",ABS(GY100),"")</f>
        <v/>
      </c>
      <c r="KZ100" s="23" t="str">
        <f t="shared" ref="KZ100:KZ109" si="853">IF(GZ100&lt;&gt;"",ABS(GZ100),"")</f>
        <v/>
      </c>
      <c r="LA100" s="23" t="str">
        <f t="shared" ref="LA100:LA109" si="854">IF(HA100&lt;&gt;"",ABS(HA100),"")</f>
        <v/>
      </c>
      <c r="LB100" s="23" t="str">
        <f t="shared" ref="LB100:LB109" si="855">IF(HB100&lt;&gt;"",ABS(HB100),"")</f>
        <v/>
      </c>
      <c r="LC100" s="23" t="str">
        <f t="shared" ref="LC100:LC109" si="856">IF(HC100&lt;&gt;"",ABS(HC100),"")</f>
        <v/>
      </c>
      <c r="LD100" s="23" t="str">
        <f t="shared" ref="LD100:LD109" si="857">IF(HD100&lt;&gt;"",ABS(HD100),"")</f>
        <v/>
      </c>
      <c r="LE100" s="23" t="str">
        <f t="shared" ref="LE100:LE109" si="858">IF(HE100&lt;&gt;"",ABS(HE100),"")</f>
        <v/>
      </c>
      <c r="LF100" s="23" t="str">
        <f t="shared" ref="LF100:LF109" si="859">IF(HF100&lt;&gt;"",ABS(HF100),"")</f>
        <v/>
      </c>
      <c r="LG100" s="23" t="str">
        <f t="shared" ref="LG100:LG109" si="860">IF(HG100&lt;&gt;"",ABS(HG100),"")</f>
        <v/>
      </c>
      <c r="LH100" s="23" t="str">
        <f t="shared" ref="LH100:LH109" si="861">IF(HH100&lt;&gt;"",ABS(HH100),"")</f>
        <v/>
      </c>
      <c r="LI100" s="23" t="str">
        <f t="shared" ref="LI100:LI109" si="862">IF(HI100&lt;&gt;"",ABS(HI100),"")</f>
        <v/>
      </c>
      <c r="LJ100" s="23" t="str">
        <f t="shared" ref="LJ100:LJ109" si="863">IF(HJ100&lt;&gt;"",ABS(HJ100),"")</f>
        <v/>
      </c>
      <c r="LK100" s="23" t="str">
        <f t="shared" ref="LK100:LK109" si="864">IF(HK100&lt;&gt;"",ABS(HK100),"")</f>
        <v/>
      </c>
      <c r="LL100" s="23" t="str">
        <f t="shared" ref="LL100:LL109" si="865">IF(HL100&lt;&gt;"",ABS(HL100),"")</f>
        <v/>
      </c>
      <c r="LM100" s="23" t="str">
        <f t="shared" ref="LM100:LM109" si="866">IF(HM100&lt;&gt;"",ABS(HM100),"")</f>
        <v/>
      </c>
    </row>
    <row r="101" spans="1:325">
      <c r="A101" s="1">
        <f t="shared" si="449"/>
        <v>99</v>
      </c>
      <c r="B101" s="2"/>
      <c r="C101" s="4">
        <v>12</v>
      </c>
      <c r="D101" s="4">
        <f t="shared" si="445"/>
        <v>1016</v>
      </c>
      <c r="E101" s="4" t="s">
        <v>245</v>
      </c>
      <c r="F101" s="4">
        <v>1</v>
      </c>
      <c r="G101" s="4" t="s">
        <v>13</v>
      </c>
      <c r="H101" s="4" t="s">
        <v>19</v>
      </c>
      <c r="I101" s="4" t="s">
        <v>345</v>
      </c>
      <c r="J101" s="5">
        <v>54.5</v>
      </c>
      <c r="K101" s="67">
        <v>5.6000000000000001E-2</v>
      </c>
      <c r="L101" s="103">
        <v>3.2919999999999998</v>
      </c>
      <c r="M101" s="7" t="s">
        <v>451</v>
      </c>
      <c r="N101" s="3"/>
      <c r="O101" s="6">
        <v>4.82</v>
      </c>
      <c r="P101" s="6">
        <v>4.2699999999999996</v>
      </c>
      <c r="Q101" s="6">
        <v>5.0620000000000003</v>
      </c>
      <c r="R101" s="58"/>
      <c r="S101" s="6">
        <v>4.7069999999999999</v>
      </c>
      <c r="T101" s="6">
        <v>4.391</v>
      </c>
      <c r="U101" s="6">
        <v>4.3650000000000002</v>
      </c>
      <c r="V101" s="6">
        <v>4.1130000000000004</v>
      </c>
      <c r="W101" s="58"/>
      <c r="X101" s="58"/>
      <c r="Y101" s="6">
        <v>4.718</v>
      </c>
      <c r="Z101" s="6">
        <v>4.7220000000000004</v>
      </c>
      <c r="AA101" s="6">
        <v>4.5679999999999996</v>
      </c>
      <c r="AB101" s="6">
        <v>4.484</v>
      </c>
      <c r="AC101" s="6">
        <v>4.3099999999999996</v>
      </c>
      <c r="AD101" s="6">
        <v>2.762</v>
      </c>
      <c r="AE101" s="6">
        <f t="shared" si="660"/>
        <v>3.5359999999999996</v>
      </c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1"/>
      <c r="BG101" s="111"/>
      <c r="BH101" s="111"/>
      <c r="BI101" s="111"/>
      <c r="BJ101" s="111"/>
      <c r="BK101" s="111"/>
      <c r="BL101" s="111"/>
      <c r="BM101" s="111"/>
      <c r="BN101" s="111"/>
      <c r="BO101" s="111"/>
      <c r="BP101" s="111"/>
      <c r="BQ101" s="111"/>
      <c r="BR101" s="111"/>
      <c r="BS101" s="111"/>
      <c r="BT101" s="111"/>
      <c r="BU101" s="111"/>
      <c r="BV101" s="111"/>
      <c r="BW101" s="111"/>
      <c r="BX101" s="111"/>
      <c r="BY101" s="111"/>
      <c r="BZ101" s="111"/>
      <c r="CA101" s="111"/>
      <c r="CB101" s="111"/>
      <c r="CC101" s="111"/>
      <c r="CD101" s="111"/>
      <c r="CE101" s="111"/>
      <c r="CF101" s="111"/>
      <c r="CG101" s="111"/>
      <c r="CH101" s="111"/>
      <c r="CI101" s="111"/>
      <c r="CJ101" s="111"/>
      <c r="CK101" s="111"/>
      <c r="CL101" s="111"/>
      <c r="CM101" s="111"/>
      <c r="CN101" s="111"/>
      <c r="CO101" s="111"/>
      <c r="CP101" s="111"/>
      <c r="CQ101" s="111"/>
      <c r="CR101" s="111"/>
      <c r="CS101" s="111"/>
      <c r="CT101" s="111"/>
      <c r="CU101" s="111"/>
      <c r="CV101" s="111"/>
      <c r="CW101" s="111"/>
      <c r="CX101" s="111"/>
      <c r="CY101" s="111"/>
      <c r="CZ101" s="111"/>
      <c r="DA101" s="111"/>
      <c r="DB101" s="111"/>
      <c r="DC101" s="111"/>
      <c r="DD101" s="111"/>
      <c r="DE101" s="111"/>
      <c r="DF101" s="111"/>
      <c r="DG101" s="111"/>
      <c r="DH101" s="111"/>
      <c r="DI101" s="111"/>
      <c r="DJ101" s="111"/>
      <c r="DK101" s="111"/>
      <c r="DL101" s="111"/>
      <c r="DM101" s="111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 t="str">
        <f t="shared" si="679"/>
        <v/>
      </c>
      <c r="EH101" s="23" t="str">
        <f t="shared" si="680"/>
        <v/>
      </c>
      <c r="EI101" s="23" t="str">
        <f t="shared" si="681"/>
        <v/>
      </c>
      <c r="EJ101" s="23" t="str">
        <f t="shared" si="682"/>
        <v/>
      </c>
      <c r="EK101" s="23" t="str">
        <f t="shared" si="683"/>
        <v/>
      </c>
      <c r="EL101" s="23" t="str">
        <f t="shared" si="684"/>
        <v/>
      </c>
      <c r="EM101" s="23" t="str">
        <f t="shared" si="685"/>
        <v/>
      </c>
      <c r="EN101" s="23" t="str">
        <f t="shared" si="686"/>
        <v/>
      </c>
      <c r="EO101" s="23" t="str">
        <f t="shared" si="687"/>
        <v/>
      </c>
      <c r="EP101" s="23" t="str">
        <f t="shared" si="688"/>
        <v/>
      </c>
      <c r="EQ101" s="23" t="str">
        <f t="shared" si="689"/>
        <v/>
      </c>
      <c r="ER101" s="23" t="str">
        <f t="shared" si="690"/>
        <v/>
      </c>
      <c r="ES101" s="23" t="str">
        <f t="shared" si="691"/>
        <v/>
      </c>
      <c r="ET101" s="23" t="str">
        <f t="shared" si="692"/>
        <v/>
      </c>
      <c r="EU101" s="23" t="str">
        <f t="shared" si="693"/>
        <v/>
      </c>
      <c r="EV101" s="23" t="str">
        <f t="shared" si="694"/>
        <v/>
      </c>
      <c r="EW101" s="23" t="str">
        <f t="shared" si="695"/>
        <v/>
      </c>
      <c r="EX101" s="23" t="str">
        <f t="shared" si="696"/>
        <v/>
      </c>
      <c r="EY101" s="23" t="str">
        <f t="shared" si="697"/>
        <v/>
      </c>
      <c r="EZ101" s="23" t="str">
        <f t="shared" si="698"/>
        <v/>
      </c>
      <c r="FA101" s="23" t="str">
        <f t="shared" si="699"/>
        <v/>
      </c>
      <c r="FB101" s="23" t="str">
        <f t="shared" si="700"/>
        <v/>
      </c>
      <c r="FC101" s="23" t="str">
        <f t="shared" si="701"/>
        <v/>
      </c>
      <c r="FD101" s="23" t="str">
        <f t="shared" si="702"/>
        <v/>
      </c>
      <c r="FE101" s="23" t="str">
        <f t="shared" si="703"/>
        <v/>
      </c>
      <c r="FF101" s="23" t="str">
        <f t="shared" si="704"/>
        <v/>
      </c>
      <c r="FG101" s="23" t="str">
        <f t="shared" si="705"/>
        <v/>
      </c>
      <c r="FH101" s="23" t="str">
        <f t="shared" si="706"/>
        <v/>
      </c>
      <c r="FI101" s="23" t="str">
        <f t="shared" si="707"/>
        <v/>
      </c>
      <c r="FJ101" s="23" t="str">
        <f t="shared" si="708"/>
        <v/>
      </c>
      <c r="FK101" s="23" t="str">
        <f t="shared" si="709"/>
        <v/>
      </c>
      <c r="FL101" s="23" t="str">
        <f t="shared" si="710"/>
        <v/>
      </c>
      <c r="FM101" s="23" t="str">
        <f t="shared" si="711"/>
        <v/>
      </c>
      <c r="FN101" s="23" t="str">
        <f t="shared" si="712"/>
        <v/>
      </c>
      <c r="FO101" s="23" t="str">
        <f t="shared" si="713"/>
        <v/>
      </c>
      <c r="FP101" s="23" t="str">
        <f t="shared" si="714"/>
        <v/>
      </c>
      <c r="FQ101" s="23" t="str">
        <f t="shared" si="715"/>
        <v/>
      </c>
      <c r="FR101" s="23" t="str">
        <f t="shared" si="716"/>
        <v/>
      </c>
      <c r="FS101" s="23" t="str">
        <f t="shared" si="717"/>
        <v/>
      </c>
      <c r="FT101" s="23" t="str">
        <f t="shared" si="718"/>
        <v/>
      </c>
      <c r="FU101" s="23" t="str">
        <f t="shared" si="719"/>
        <v/>
      </c>
      <c r="FV101" s="23" t="str">
        <f t="shared" si="720"/>
        <v/>
      </c>
      <c r="FW101" s="23" t="str">
        <f t="shared" si="721"/>
        <v/>
      </c>
      <c r="FX101" s="23" t="str">
        <f t="shared" si="722"/>
        <v/>
      </c>
      <c r="FY101" s="23" t="str">
        <f t="shared" si="723"/>
        <v/>
      </c>
      <c r="FZ101" s="23" t="str">
        <f t="shared" si="724"/>
        <v/>
      </c>
      <c r="GA101" s="23" t="str">
        <f t="shared" si="725"/>
        <v/>
      </c>
      <c r="GB101" s="23" t="str">
        <f t="shared" si="726"/>
        <v/>
      </c>
      <c r="GC101" s="23" t="str">
        <f t="shared" si="727"/>
        <v/>
      </c>
      <c r="GD101" s="23" t="str">
        <f t="shared" si="728"/>
        <v/>
      </c>
      <c r="GE101" s="23" t="str">
        <f t="shared" si="729"/>
        <v/>
      </c>
      <c r="GF101" s="23" t="str">
        <f t="shared" si="730"/>
        <v/>
      </c>
      <c r="GG101" s="23" t="str">
        <f t="shared" si="731"/>
        <v/>
      </c>
      <c r="GH101" s="23" t="str">
        <f t="shared" si="732"/>
        <v/>
      </c>
      <c r="GI101" s="23" t="str">
        <f t="shared" si="733"/>
        <v/>
      </c>
      <c r="GJ101" s="23" t="str">
        <f t="shared" si="734"/>
        <v/>
      </c>
      <c r="GK101" s="23" t="str">
        <f t="shared" si="735"/>
        <v/>
      </c>
      <c r="GL101" s="23" t="str">
        <f t="shared" si="736"/>
        <v/>
      </c>
      <c r="GM101" s="23" t="str">
        <f t="shared" si="737"/>
        <v/>
      </c>
      <c r="GN101" s="23" t="str">
        <f t="shared" si="738"/>
        <v/>
      </c>
      <c r="GO101" s="23" t="str">
        <f t="shared" si="739"/>
        <v/>
      </c>
      <c r="GP101" s="23" t="str">
        <f t="shared" si="740"/>
        <v/>
      </c>
      <c r="GQ101" s="23" t="str">
        <f t="shared" si="741"/>
        <v/>
      </c>
      <c r="GR101" s="23" t="str">
        <f t="shared" si="742"/>
        <v/>
      </c>
      <c r="GS101" s="23" t="str">
        <f t="shared" si="743"/>
        <v/>
      </c>
      <c r="GT101" s="23" t="str">
        <f t="shared" si="744"/>
        <v/>
      </c>
      <c r="GU101" s="23" t="str">
        <f t="shared" si="745"/>
        <v/>
      </c>
      <c r="GV101" s="23" t="str">
        <f t="shared" si="746"/>
        <v/>
      </c>
      <c r="GW101" s="23" t="str">
        <f t="shared" si="747"/>
        <v/>
      </c>
      <c r="GX101" s="23" t="str">
        <f t="shared" si="748"/>
        <v/>
      </c>
      <c r="GY101" s="23" t="str">
        <f t="shared" si="749"/>
        <v/>
      </c>
      <c r="GZ101" s="23" t="str">
        <f t="shared" si="750"/>
        <v/>
      </c>
      <c r="HA101" s="23" t="str">
        <f t="shared" si="751"/>
        <v/>
      </c>
      <c r="HB101" s="23" t="str">
        <f t="shared" si="752"/>
        <v/>
      </c>
      <c r="HC101" s="23" t="str">
        <f t="shared" si="753"/>
        <v/>
      </c>
      <c r="HD101" s="23" t="str">
        <f t="shared" si="754"/>
        <v/>
      </c>
      <c r="HE101" s="23" t="str">
        <f t="shared" si="755"/>
        <v/>
      </c>
      <c r="HF101" s="23" t="str">
        <f t="shared" si="756"/>
        <v/>
      </c>
      <c r="HG101" s="23" t="str">
        <f t="shared" si="757"/>
        <v/>
      </c>
      <c r="HH101" s="23" t="str">
        <f t="shared" si="758"/>
        <v/>
      </c>
      <c r="HI101" s="23" t="str">
        <f t="shared" si="759"/>
        <v/>
      </c>
      <c r="HJ101" s="23" t="str">
        <f t="shared" si="760"/>
        <v/>
      </c>
      <c r="HK101" s="23" t="str">
        <f t="shared" si="761"/>
        <v/>
      </c>
      <c r="HL101" s="23" t="str">
        <f t="shared" si="762"/>
        <v/>
      </c>
      <c r="HM101" s="23" t="str">
        <f t="shared" si="763"/>
        <v/>
      </c>
      <c r="HO101" s="23" t="str">
        <f t="shared" si="764"/>
        <v/>
      </c>
      <c r="HP101" s="23" t="str">
        <f t="shared" si="765"/>
        <v/>
      </c>
      <c r="HQ101" s="23" t="str">
        <f t="shared" si="766"/>
        <v/>
      </c>
      <c r="HR101" s="23" t="str">
        <f t="shared" si="767"/>
        <v/>
      </c>
      <c r="HS101" s="23" t="str">
        <f t="shared" si="768"/>
        <v/>
      </c>
      <c r="HT101" s="23" t="str">
        <f t="shared" si="769"/>
        <v/>
      </c>
      <c r="HU101" s="23" t="str">
        <f t="shared" si="770"/>
        <v/>
      </c>
      <c r="HV101" s="23" t="str">
        <f t="shared" si="771"/>
        <v/>
      </c>
      <c r="HW101" s="23" t="str">
        <f t="shared" si="772"/>
        <v/>
      </c>
      <c r="HX101" s="23" t="str">
        <f t="shared" si="773"/>
        <v/>
      </c>
      <c r="HY101" s="23" t="str">
        <f t="shared" si="774"/>
        <v/>
      </c>
      <c r="HZ101" s="23" t="str">
        <f t="shared" si="775"/>
        <v/>
      </c>
      <c r="IA101" s="23" t="str">
        <f t="shared" si="776"/>
        <v/>
      </c>
      <c r="IB101" s="23" t="str">
        <f t="shared" si="777"/>
        <v/>
      </c>
      <c r="IC101" s="23" t="str">
        <f t="shared" si="778"/>
        <v/>
      </c>
      <c r="ID101" s="23" t="str">
        <f t="shared" si="779"/>
        <v/>
      </c>
      <c r="IE101" s="23" t="str">
        <f t="shared" si="780"/>
        <v/>
      </c>
      <c r="IF101" s="23" t="str">
        <f t="shared" si="781"/>
        <v/>
      </c>
      <c r="IG101" s="23" t="str">
        <f t="shared" si="782"/>
        <v/>
      </c>
      <c r="IH101" s="23" t="str">
        <f t="shared" si="783"/>
        <v/>
      </c>
      <c r="II101" s="23" t="str">
        <f t="shared" si="784"/>
        <v/>
      </c>
      <c r="IJ101" s="23" t="str">
        <f t="shared" si="785"/>
        <v/>
      </c>
      <c r="IK101" s="23" t="str">
        <f t="shared" si="786"/>
        <v/>
      </c>
      <c r="IL101" s="23" t="str">
        <f t="shared" si="787"/>
        <v/>
      </c>
      <c r="IM101" s="23" t="str">
        <f t="shared" si="788"/>
        <v/>
      </c>
      <c r="IN101" s="23" t="str">
        <f t="shared" si="789"/>
        <v/>
      </c>
      <c r="IO101" s="23" t="str">
        <f t="shared" si="790"/>
        <v/>
      </c>
      <c r="IP101" s="23" t="str">
        <f t="shared" si="791"/>
        <v/>
      </c>
      <c r="IQ101" s="23" t="str">
        <f t="shared" si="792"/>
        <v/>
      </c>
      <c r="IR101" s="23" t="str">
        <f t="shared" si="793"/>
        <v/>
      </c>
      <c r="IS101" s="23" t="str">
        <f t="shared" si="794"/>
        <v/>
      </c>
      <c r="IT101" s="23" t="str">
        <f t="shared" si="795"/>
        <v/>
      </c>
      <c r="IU101" s="23" t="str">
        <f t="shared" si="796"/>
        <v/>
      </c>
      <c r="IV101" s="23" t="str">
        <f t="shared" si="797"/>
        <v/>
      </c>
      <c r="IW101" s="23" t="str">
        <f t="shared" si="798"/>
        <v/>
      </c>
      <c r="IX101" s="23" t="str">
        <f t="shared" si="799"/>
        <v/>
      </c>
      <c r="IY101" s="23" t="str">
        <f t="shared" si="800"/>
        <v/>
      </c>
      <c r="IZ101" s="23" t="str">
        <f t="shared" si="801"/>
        <v/>
      </c>
      <c r="JA101" s="23" t="str">
        <f t="shared" si="802"/>
        <v/>
      </c>
      <c r="JB101" s="23" t="str">
        <f t="shared" si="803"/>
        <v/>
      </c>
      <c r="JC101" s="23" t="str">
        <f t="shared" si="804"/>
        <v/>
      </c>
      <c r="JD101" s="23" t="str">
        <f t="shared" si="805"/>
        <v/>
      </c>
      <c r="JE101" s="23" t="str">
        <f t="shared" si="806"/>
        <v/>
      </c>
      <c r="JF101" s="23" t="str">
        <f t="shared" si="807"/>
        <v/>
      </c>
      <c r="JG101" s="23" t="str">
        <f t="shared" si="808"/>
        <v/>
      </c>
      <c r="JH101" s="23" t="str">
        <f t="shared" si="809"/>
        <v/>
      </c>
      <c r="JI101" s="23" t="str">
        <f t="shared" si="810"/>
        <v/>
      </c>
      <c r="JJ101" s="23" t="str">
        <f t="shared" si="811"/>
        <v/>
      </c>
      <c r="JK101" s="23" t="str">
        <f t="shared" si="812"/>
        <v/>
      </c>
      <c r="JL101" s="23" t="str">
        <f t="shared" si="813"/>
        <v/>
      </c>
      <c r="JM101" s="23" t="str">
        <f t="shared" si="814"/>
        <v/>
      </c>
      <c r="JN101" s="23" t="str">
        <f t="shared" si="815"/>
        <v/>
      </c>
      <c r="JO101" s="23" t="str">
        <f t="shared" si="816"/>
        <v/>
      </c>
      <c r="JP101" s="23" t="str">
        <f t="shared" si="817"/>
        <v/>
      </c>
      <c r="JQ101" s="23" t="str">
        <f t="shared" si="818"/>
        <v/>
      </c>
      <c r="JR101" s="23" t="str">
        <f t="shared" si="819"/>
        <v/>
      </c>
      <c r="JS101" s="23" t="str">
        <f t="shared" si="820"/>
        <v/>
      </c>
      <c r="JT101" s="23" t="str">
        <f t="shared" si="821"/>
        <v/>
      </c>
      <c r="JU101" s="23" t="str">
        <f t="shared" si="822"/>
        <v/>
      </c>
      <c r="JV101" s="23" t="str">
        <f t="shared" si="823"/>
        <v/>
      </c>
      <c r="JW101" s="23" t="str">
        <f t="shared" si="824"/>
        <v/>
      </c>
      <c r="JX101" s="23" t="str">
        <f t="shared" si="825"/>
        <v/>
      </c>
      <c r="JY101" s="23" t="str">
        <f t="shared" si="826"/>
        <v/>
      </c>
      <c r="JZ101" s="23" t="str">
        <f t="shared" si="827"/>
        <v/>
      </c>
      <c r="KA101" s="23" t="str">
        <f t="shared" si="828"/>
        <v/>
      </c>
      <c r="KB101" s="23" t="str">
        <f t="shared" si="829"/>
        <v/>
      </c>
      <c r="KC101" s="23" t="str">
        <f t="shared" si="830"/>
        <v/>
      </c>
      <c r="KD101" s="23" t="str">
        <f t="shared" si="831"/>
        <v/>
      </c>
      <c r="KE101" s="23" t="str">
        <f t="shared" si="832"/>
        <v/>
      </c>
      <c r="KF101" s="23" t="str">
        <f t="shared" si="833"/>
        <v/>
      </c>
      <c r="KG101" s="23" t="str">
        <f t="shared" si="834"/>
        <v/>
      </c>
      <c r="KH101" s="23" t="str">
        <f t="shared" si="835"/>
        <v/>
      </c>
      <c r="KI101" s="23" t="str">
        <f t="shared" si="836"/>
        <v/>
      </c>
      <c r="KJ101" s="23" t="str">
        <f t="shared" si="837"/>
        <v/>
      </c>
      <c r="KK101" s="23" t="str">
        <f t="shared" si="838"/>
        <v/>
      </c>
      <c r="KL101" s="23" t="str">
        <f t="shared" si="839"/>
        <v/>
      </c>
      <c r="KM101" s="23" t="str">
        <f t="shared" si="840"/>
        <v/>
      </c>
      <c r="KN101" s="23" t="str">
        <f t="shared" si="841"/>
        <v/>
      </c>
      <c r="KO101" s="23" t="str">
        <f t="shared" si="842"/>
        <v/>
      </c>
      <c r="KP101" s="23" t="str">
        <f t="shared" si="843"/>
        <v/>
      </c>
      <c r="KQ101" s="23" t="str">
        <f t="shared" si="844"/>
        <v/>
      </c>
      <c r="KR101" s="23" t="str">
        <f t="shared" si="845"/>
        <v/>
      </c>
      <c r="KS101" s="23" t="str">
        <f t="shared" si="846"/>
        <v/>
      </c>
      <c r="KT101" s="23" t="str">
        <f t="shared" si="847"/>
        <v/>
      </c>
      <c r="KU101" s="23" t="str">
        <f t="shared" si="848"/>
        <v/>
      </c>
      <c r="KV101" s="23" t="str">
        <f t="shared" si="849"/>
        <v/>
      </c>
      <c r="KW101" s="23" t="str">
        <f t="shared" si="850"/>
        <v/>
      </c>
      <c r="KX101" s="23" t="str">
        <f t="shared" si="851"/>
        <v/>
      </c>
      <c r="KY101" s="23" t="str">
        <f t="shared" si="852"/>
        <v/>
      </c>
      <c r="KZ101" s="23" t="str">
        <f t="shared" si="853"/>
        <v/>
      </c>
      <c r="LA101" s="23" t="str">
        <f t="shared" si="854"/>
        <v/>
      </c>
      <c r="LB101" s="23" t="str">
        <f t="shared" si="855"/>
        <v/>
      </c>
      <c r="LC101" s="23" t="str">
        <f t="shared" si="856"/>
        <v/>
      </c>
      <c r="LD101" s="23" t="str">
        <f t="shared" si="857"/>
        <v/>
      </c>
      <c r="LE101" s="23" t="str">
        <f t="shared" si="858"/>
        <v/>
      </c>
      <c r="LF101" s="23" t="str">
        <f t="shared" si="859"/>
        <v/>
      </c>
      <c r="LG101" s="23" t="str">
        <f t="shared" si="860"/>
        <v/>
      </c>
      <c r="LH101" s="23" t="str">
        <f t="shared" si="861"/>
        <v/>
      </c>
      <c r="LI101" s="23" t="str">
        <f t="shared" si="862"/>
        <v/>
      </c>
      <c r="LJ101" s="23" t="str">
        <f t="shared" si="863"/>
        <v/>
      </c>
      <c r="LK101" s="23" t="str">
        <f t="shared" si="864"/>
        <v/>
      </c>
      <c r="LL101" s="23" t="str">
        <f t="shared" si="865"/>
        <v/>
      </c>
      <c r="LM101" s="23" t="str">
        <f t="shared" si="866"/>
        <v/>
      </c>
    </row>
    <row r="102" spans="1:325">
      <c r="A102" s="1">
        <f t="shared" si="449"/>
        <v>100</v>
      </c>
      <c r="B102" s="2"/>
      <c r="C102" s="4">
        <v>12</v>
      </c>
      <c r="D102" s="4">
        <f t="shared" si="445"/>
        <v>1016</v>
      </c>
      <c r="E102" s="4" t="s">
        <v>199</v>
      </c>
      <c r="F102" s="4">
        <v>3</v>
      </c>
      <c r="G102" s="4" t="s">
        <v>13</v>
      </c>
      <c r="H102" s="4" t="s">
        <v>19</v>
      </c>
      <c r="I102" s="4"/>
      <c r="J102" s="5">
        <v>96.6</v>
      </c>
      <c r="K102" s="72"/>
      <c r="L102" s="103">
        <v>1.3310000000000002</v>
      </c>
      <c r="M102" s="7" t="s">
        <v>282</v>
      </c>
      <c r="N102" s="3" t="s">
        <v>227</v>
      </c>
      <c r="O102" s="6">
        <v>1.667</v>
      </c>
      <c r="P102" s="6">
        <v>1.4470000000000001</v>
      </c>
      <c r="Q102" s="6">
        <v>1.7849999999999999</v>
      </c>
      <c r="R102" s="58"/>
      <c r="S102" s="6">
        <v>1.29</v>
      </c>
      <c r="T102" s="58"/>
      <c r="U102" s="58"/>
      <c r="V102" s="58"/>
      <c r="W102" s="58"/>
      <c r="X102" s="58"/>
      <c r="Y102" s="6">
        <v>1.5960000000000001</v>
      </c>
      <c r="Z102" s="6">
        <v>1.591</v>
      </c>
      <c r="AA102" s="6">
        <v>1.542</v>
      </c>
      <c r="AB102" s="6">
        <v>1.429</v>
      </c>
      <c r="AC102" s="6">
        <v>1.46</v>
      </c>
      <c r="AD102" s="6">
        <v>0.92400000000000004</v>
      </c>
      <c r="AE102" s="6">
        <f t="shared" si="660"/>
        <v>1.1919999999999999</v>
      </c>
      <c r="AF102" s="111"/>
      <c r="AG102" s="111"/>
      <c r="AH102" s="111"/>
      <c r="AI102" s="111"/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  <c r="AT102" s="111"/>
      <c r="AU102" s="111"/>
      <c r="AV102" s="111"/>
      <c r="AW102" s="111"/>
      <c r="AX102" s="111"/>
      <c r="AY102" s="111"/>
      <c r="AZ102" s="111"/>
      <c r="BA102" s="111"/>
      <c r="BB102" s="111"/>
      <c r="BC102" s="111"/>
      <c r="BD102" s="111"/>
      <c r="BE102" s="111"/>
      <c r="BF102" s="111"/>
      <c r="BG102" s="111"/>
      <c r="BH102" s="111"/>
      <c r="BI102" s="111"/>
      <c r="BJ102" s="111"/>
      <c r="BK102" s="111"/>
      <c r="BL102" s="111"/>
      <c r="BM102" s="111"/>
      <c r="BN102" s="111"/>
      <c r="BO102" s="111"/>
      <c r="BP102" s="111"/>
      <c r="BQ102" s="111"/>
      <c r="BR102" s="111"/>
      <c r="BS102" s="111"/>
      <c r="BT102" s="111"/>
      <c r="BU102" s="111"/>
      <c r="BV102" s="111"/>
      <c r="BW102" s="111"/>
      <c r="BX102" s="111"/>
      <c r="BY102" s="111"/>
      <c r="BZ102" s="111"/>
      <c r="CA102" s="111"/>
      <c r="CB102" s="111"/>
      <c r="CC102" s="111"/>
      <c r="CD102" s="111"/>
      <c r="CE102" s="111"/>
      <c r="CF102" s="111"/>
      <c r="CG102" s="111"/>
      <c r="CH102" s="111"/>
      <c r="CI102" s="111"/>
      <c r="CJ102" s="111"/>
      <c r="CK102" s="111"/>
      <c r="CL102" s="111"/>
      <c r="CM102" s="111"/>
      <c r="CN102" s="111"/>
      <c r="CO102" s="111"/>
      <c r="CP102" s="111"/>
      <c r="CQ102" s="111"/>
      <c r="CR102" s="111"/>
      <c r="CS102" s="111"/>
      <c r="CT102" s="111"/>
      <c r="CU102" s="111"/>
      <c r="CV102" s="111"/>
      <c r="CW102" s="111"/>
      <c r="CX102" s="111"/>
      <c r="CY102" s="111"/>
      <c r="CZ102" s="111"/>
      <c r="DA102" s="111"/>
      <c r="DB102" s="111"/>
      <c r="DC102" s="111"/>
      <c r="DD102" s="111"/>
      <c r="DE102" s="111"/>
      <c r="DF102" s="111"/>
      <c r="DG102" s="111"/>
      <c r="DH102" s="111"/>
      <c r="DI102" s="111"/>
      <c r="DJ102" s="111"/>
      <c r="DK102" s="111"/>
      <c r="DL102" s="111"/>
      <c r="DM102" s="111"/>
      <c r="DO102" s="23">
        <f t="shared" si="661"/>
        <v>0.33599999999999985</v>
      </c>
      <c r="DP102" s="23">
        <f t="shared" si="662"/>
        <v>0.11599999999999988</v>
      </c>
      <c r="DQ102" s="23">
        <f t="shared" si="663"/>
        <v>0.45399999999999974</v>
      </c>
      <c r="DR102" s="23" t="str">
        <f t="shared" si="664"/>
        <v/>
      </c>
      <c r="DS102" s="23">
        <f t="shared" si="665"/>
        <v>-4.1000000000000147E-2</v>
      </c>
      <c r="DT102" s="23" t="str">
        <f t="shared" si="666"/>
        <v/>
      </c>
      <c r="DU102" s="23" t="str">
        <f t="shared" si="667"/>
        <v/>
      </c>
      <c r="DV102" s="23" t="str">
        <f t="shared" si="668"/>
        <v/>
      </c>
      <c r="DW102" s="23" t="str">
        <f t="shared" si="669"/>
        <v/>
      </c>
      <c r="DX102" s="23" t="str">
        <f t="shared" si="670"/>
        <v/>
      </c>
      <c r="DY102" s="23">
        <f t="shared" si="671"/>
        <v>0.2649999999999999</v>
      </c>
      <c r="DZ102" s="23">
        <f t="shared" si="672"/>
        <v>0.25999999999999979</v>
      </c>
      <c r="EA102" s="23">
        <f t="shared" si="673"/>
        <v>0.21099999999999985</v>
      </c>
      <c r="EB102" s="23">
        <f t="shared" si="674"/>
        <v>9.7999999999999865E-2</v>
      </c>
      <c r="EC102" s="23">
        <f t="shared" si="675"/>
        <v>0.12899999999999978</v>
      </c>
      <c r="ED102" s="23">
        <f t="shared" si="676"/>
        <v>-0.40700000000000014</v>
      </c>
      <c r="EE102" s="23">
        <f t="shared" si="677"/>
        <v>-0.13900000000000023</v>
      </c>
      <c r="EF102" s="23" t="str">
        <f t="shared" si="678"/>
        <v/>
      </c>
      <c r="EG102" s="23" t="str">
        <f t="shared" si="679"/>
        <v/>
      </c>
      <c r="EH102" s="23" t="str">
        <f t="shared" si="680"/>
        <v/>
      </c>
      <c r="EI102" s="23" t="str">
        <f t="shared" si="681"/>
        <v/>
      </c>
      <c r="EJ102" s="23" t="str">
        <f t="shared" si="682"/>
        <v/>
      </c>
      <c r="EK102" s="23" t="str">
        <f t="shared" si="683"/>
        <v/>
      </c>
      <c r="EL102" s="23" t="str">
        <f t="shared" si="684"/>
        <v/>
      </c>
      <c r="EM102" s="23" t="str">
        <f t="shared" si="685"/>
        <v/>
      </c>
      <c r="EN102" s="23" t="str">
        <f t="shared" si="686"/>
        <v/>
      </c>
      <c r="EO102" s="23" t="str">
        <f t="shared" si="687"/>
        <v/>
      </c>
      <c r="EP102" s="23" t="str">
        <f t="shared" si="688"/>
        <v/>
      </c>
      <c r="EQ102" s="23" t="str">
        <f t="shared" si="689"/>
        <v/>
      </c>
      <c r="ER102" s="23" t="str">
        <f t="shared" si="690"/>
        <v/>
      </c>
      <c r="ES102" s="23" t="str">
        <f t="shared" si="691"/>
        <v/>
      </c>
      <c r="ET102" s="23" t="str">
        <f t="shared" si="692"/>
        <v/>
      </c>
      <c r="EU102" s="23" t="str">
        <f t="shared" si="693"/>
        <v/>
      </c>
      <c r="EV102" s="23" t="str">
        <f t="shared" si="694"/>
        <v/>
      </c>
      <c r="EW102" s="23" t="str">
        <f t="shared" si="695"/>
        <v/>
      </c>
      <c r="EX102" s="23" t="str">
        <f t="shared" si="696"/>
        <v/>
      </c>
      <c r="EY102" s="23" t="str">
        <f t="shared" si="697"/>
        <v/>
      </c>
      <c r="EZ102" s="23" t="str">
        <f t="shared" si="698"/>
        <v/>
      </c>
      <c r="FA102" s="23" t="str">
        <f t="shared" si="699"/>
        <v/>
      </c>
      <c r="FB102" s="23" t="str">
        <f t="shared" si="700"/>
        <v/>
      </c>
      <c r="FC102" s="23" t="str">
        <f t="shared" si="701"/>
        <v/>
      </c>
      <c r="FD102" s="23" t="str">
        <f t="shared" si="702"/>
        <v/>
      </c>
      <c r="FE102" s="23" t="str">
        <f t="shared" si="703"/>
        <v/>
      </c>
      <c r="FF102" s="23" t="str">
        <f t="shared" si="704"/>
        <v/>
      </c>
      <c r="FG102" s="23" t="str">
        <f t="shared" si="705"/>
        <v/>
      </c>
      <c r="FH102" s="23" t="str">
        <f t="shared" si="706"/>
        <v/>
      </c>
      <c r="FI102" s="23" t="str">
        <f t="shared" si="707"/>
        <v/>
      </c>
      <c r="FJ102" s="23" t="str">
        <f t="shared" si="708"/>
        <v/>
      </c>
      <c r="FK102" s="23" t="str">
        <f t="shared" si="709"/>
        <v/>
      </c>
      <c r="FL102" s="23" t="str">
        <f t="shared" si="710"/>
        <v/>
      </c>
      <c r="FM102" s="23" t="str">
        <f t="shared" si="711"/>
        <v/>
      </c>
      <c r="FN102" s="23" t="str">
        <f t="shared" si="712"/>
        <v/>
      </c>
      <c r="FO102" s="23" t="str">
        <f t="shared" si="713"/>
        <v/>
      </c>
      <c r="FP102" s="23" t="str">
        <f t="shared" si="714"/>
        <v/>
      </c>
      <c r="FQ102" s="23" t="str">
        <f t="shared" si="715"/>
        <v/>
      </c>
      <c r="FR102" s="23" t="str">
        <f t="shared" si="716"/>
        <v/>
      </c>
      <c r="FS102" s="23" t="str">
        <f t="shared" si="717"/>
        <v/>
      </c>
      <c r="FT102" s="23" t="str">
        <f t="shared" si="718"/>
        <v/>
      </c>
      <c r="FU102" s="23" t="str">
        <f t="shared" si="719"/>
        <v/>
      </c>
      <c r="FV102" s="23" t="str">
        <f t="shared" si="720"/>
        <v/>
      </c>
      <c r="FW102" s="23" t="str">
        <f t="shared" si="721"/>
        <v/>
      </c>
      <c r="FX102" s="23" t="str">
        <f t="shared" si="722"/>
        <v/>
      </c>
      <c r="FY102" s="23" t="str">
        <f t="shared" si="723"/>
        <v/>
      </c>
      <c r="FZ102" s="23" t="str">
        <f t="shared" si="724"/>
        <v/>
      </c>
      <c r="GA102" s="23" t="str">
        <f t="shared" si="725"/>
        <v/>
      </c>
      <c r="GB102" s="23" t="str">
        <f t="shared" si="726"/>
        <v/>
      </c>
      <c r="GC102" s="23" t="str">
        <f t="shared" si="727"/>
        <v/>
      </c>
      <c r="GD102" s="23" t="str">
        <f t="shared" si="728"/>
        <v/>
      </c>
      <c r="GE102" s="23" t="str">
        <f t="shared" si="729"/>
        <v/>
      </c>
      <c r="GF102" s="23" t="str">
        <f t="shared" si="730"/>
        <v/>
      </c>
      <c r="GG102" s="23" t="str">
        <f t="shared" si="731"/>
        <v/>
      </c>
      <c r="GH102" s="23" t="str">
        <f t="shared" si="732"/>
        <v/>
      </c>
      <c r="GI102" s="23" t="str">
        <f t="shared" si="733"/>
        <v/>
      </c>
      <c r="GJ102" s="23" t="str">
        <f t="shared" si="734"/>
        <v/>
      </c>
      <c r="GK102" s="23" t="str">
        <f t="shared" si="735"/>
        <v/>
      </c>
      <c r="GL102" s="23" t="str">
        <f t="shared" si="736"/>
        <v/>
      </c>
      <c r="GM102" s="23" t="str">
        <f t="shared" si="737"/>
        <v/>
      </c>
      <c r="GN102" s="23" t="str">
        <f t="shared" si="738"/>
        <v/>
      </c>
      <c r="GO102" s="23" t="str">
        <f t="shared" si="739"/>
        <v/>
      </c>
      <c r="GP102" s="23" t="str">
        <f t="shared" si="740"/>
        <v/>
      </c>
      <c r="GQ102" s="23" t="str">
        <f t="shared" si="741"/>
        <v/>
      </c>
      <c r="GR102" s="23" t="str">
        <f t="shared" si="742"/>
        <v/>
      </c>
      <c r="GS102" s="23" t="str">
        <f t="shared" si="743"/>
        <v/>
      </c>
      <c r="GT102" s="23" t="str">
        <f t="shared" si="744"/>
        <v/>
      </c>
      <c r="GU102" s="23" t="str">
        <f t="shared" si="745"/>
        <v/>
      </c>
      <c r="GV102" s="23" t="str">
        <f t="shared" si="746"/>
        <v/>
      </c>
      <c r="GW102" s="23" t="str">
        <f t="shared" si="747"/>
        <v/>
      </c>
      <c r="GX102" s="23" t="str">
        <f t="shared" si="748"/>
        <v/>
      </c>
      <c r="GY102" s="23" t="str">
        <f t="shared" si="749"/>
        <v/>
      </c>
      <c r="GZ102" s="23" t="str">
        <f t="shared" si="750"/>
        <v/>
      </c>
      <c r="HA102" s="23" t="str">
        <f t="shared" si="751"/>
        <v/>
      </c>
      <c r="HB102" s="23" t="str">
        <f t="shared" si="752"/>
        <v/>
      </c>
      <c r="HC102" s="23" t="str">
        <f t="shared" si="753"/>
        <v/>
      </c>
      <c r="HD102" s="23" t="str">
        <f t="shared" si="754"/>
        <v/>
      </c>
      <c r="HE102" s="23" t="str">
        <f t="shared" si="755"/>
        <v/>
      </c>
      <c r="HF102" s="23" t="str">
        <f t="shared" si="756"/>
        <v/>
      </c>
      <c r="HG102" s="23" t="str">
        <f t="shared" si="757"/>
        <v/>
      </c>
      <c r="HH102" s="23" t="str">
        <f t="shared" si="758"/>
        <v/>
      </c>
      <c r="HI102" s="23" t="str">
        <f t="shared" si="759"/>
        <v/>
      </c>
      <c r="HJ102" s="23" t="str">
        <f t="shared" si="760"/>
        <v/>
      </c>
      <c r="HK102" s="23" t="str">
        <f t="shared" si="761"/>
        <v/>
      </c>
      <c r="HL102" s="23" t="str">
        <f t="shared" si="762"/>
        <v/>
      </c>
      <c r="HM102" s="23" t="str">
        <f t="shared" si="763"/>
        <v/>
      </c>
      <c r="HO102" s="23">
        <f t="shared" si="764"/>
        <v>0.33599999999999985</v>
      </c>
      <c r="HP102" s="23">
        <f t="shared" si="765"/>
        <v>0.11599999999999988</v>
      </c>
      <c r="HQ102" s="23">
        <f t="shared" si="766"/>
        <v>0.45399999999999974</v>
      </c>
      <c r="HR102" s="23" t="str">
        <f t="shared" si="767"/>
        <v/>
      </c>
      <c r="HS102" s="23">
        <f t="shared" si="768"/>
        <v>4.1000000000000147E-2</v>
      </c>
      <c r="HT102" s="23" t="str">
        <f t="shared" si="769"/>
        <v/>
      </c>
      <c r="HU102" s="23" t="str">
        <f t="shared" si="770"/>
        <v/>
      </c>
      <c r="HV102" s="23" t="str">
        <f t="shared" si="771"/>
        <v/>
      </c>
      <c r="HW102" s="23" t="str">
        <f t="shared" si="772"/>
        <v/>
      </c>
      <c r="HX102" s="23" t="str">
        <f t="shared" si="773"/>
        <v/>
      </c>
      <c r="HY102" s="23">
        <f t="shared" si="774"/>
        <v>0.2649999999999999</v>
      </c>
      <c r="HZ102" s="23">
        <f t="shared" si="775"/>
        <v>0.25999999999999979</v>
      </c>
      <c r="IA102" s="23">
        <f t="shared" si="776"/>
        <v>0.21099999999999985</v>
      </c>
      <c r="IB102" s="23">
        <f t="shared" si="777"/>
        <v>9.7999999999999865E-2</v>
      </c>
      <c r="IC102" s="23">
        <f t="shared" si="778"/>
        <v>0.12899999999999978</v>
      </c>
      <c r="ID102" s="23">
        <f t="shared" si="779"/>
        <v>0.40700000000000014</v>
      </c>
      <c r="IE102" s="23">
        <f t="shared" si="780"/>
        <v>0.13900000000000023</v>
      </c>
      <c r="IF102" s="23" t="str">
        <f t="shared" si="781"/>
        <v/>
      </c>
      <c r="IG102" s="23" t="str">
        <f t="shared" si="782"/>
        <v/>
      </c>
      <c r="IH102" s="23" t="str">
        <f t="shared" si="783"/>
        <v/>
      </c>
      <c r="II102" s="23" t="str">
        <f t="shared" si="784"/>
        <v/>
      </c>
      <c r="IJ102" s="23" t="str">
        <f t="shared" si="785"/>
        <v/>
      </c>
      <c r="IK102" s="23" t="str">
        <f t="shared" si="786"/>
        <v/>
      </c>
      <c r="IL102" s="23" t="str">
        <f t="shared" si="787"/>
        <v/>
      </c>
      <c r="IM102" s="23" t="str">
        <f t="shared" si="788"/>
        <v/>
      </c>
      <c r="IN102" s="23" t="str">
        <f t="shared" si="789"/>
        <v/>
      </c>
      <c r="IO102" s="23" t="str">
        <f t="shared" si="790"/>
        <v/>
      </c>
      <c r="IP102" s="23" t="str">
        <f t="shared" si="791"/>
        <v/>
      </c>
      <c r="IQ102" s="23" t="str">
        <f t="shared" si="792"/>
        <v/>
      </c>
      <c r="IR102" s="23" t="str">
        <f t="shared" si="793"/>
        <v/>
      </c>
      <c r="IS102" s="23" t="str">
        <f t="shared" si="794"/>
        <v/>
      </c>
      <c r="IT102" s="23" t="str">
        <f t="shared" si="795"/>
        <v/>
      </c>
      <c r="IU102" s="23" t="str">
        <f t="shared" si="796"/>
        <v/>
      </c>
      <c r="IV102" s="23" t="str">
        <f t="shared" si="797"/>
        <v/>
      </c>
      <c r="IW102" s="23" t="str">
        <f t="shared" si="798"/>
        <v/>
      </c>
      <c r="IX102" s="23" t="str">
        <f t="shared" si="799"/>
        <v/>
      </c>
      <c r="IY102" s="23" t="str">
        <f t="shared" si="800"/>
        <v/>
      </c>
      <c r="IZ102" s="23" t="str">
        <f t="shared" si="801"/>
        <v/>
      </c>
      <c r="JA102" s="23" t="str">
        <f t="shared" si="802"/>
        <v/>
      </c>
      <c r="JB102" s="23" t="str">
        <f t="shared" si="803"/>
        <v/>
      </c>
      <c r="JC102" s="23" t="str">
        <f t="shared" si="804"/>
        <v/>
      </c>
      <c r="JD102" s="23" t="str">
        <f t="shared" si="805"/>
        <v/>
      </c>
      <c r="JE102" s="23" t="str">
        <f t="shared" si="806"/>
        <v/>
      </c>
      <c r="JF102" s="23" t="str">
        <f t="shared" si="807"/>
        <v/>
      </c>
      <c r="JG102" s="23" t="str">
        <f t="shared" si="808"/>
        <v/>
      </c>
      <c r="JH102" s="23" t="str">
        <f t="shared" si="809"/>
        <v/>
      </c>
      <c r="JI102" s="23" t="str">
        <f t="shared" si="810"/>
        <v/>
      </c>
      <c r="JJ102" s="23" t="str">
        <f t="shared" si="811"/>
        <v/>
      </c>
      <c r="JK102" s="23" t="str">
        <f t="shared" si="812"/>
        <v/>
      </c>
      <c r="JL102" s="23" t="str">
        <f t="shared" si="813"/>
        <v/>
      </c>
      <c r="JM102" s="23" t="str">
        <f t="shared" si="814"/>
        <v/>
      </c>
      <c r="JN102" s="23" t="str">
        <f t="shared" si="815"/>
        <v/>
      </c>
      <c r="JO102" s="23" t="str">
        <f t="shared" si="816"/>
        <v/>
      </c>
      <c r="JP102" s="23" t="str">
        <f t="shared" si="817"/>
        <v/>
      </c>
      <c r="JQ102" s="23" t="str">
        <f t="shared" si="818"/>
        <v/>
      </c>
      <c r="JR102" s="23" t="str">
        <f t="shared" si="819"/>
        <v/>
      </c>
      <c r="JS102" s="23" t="str">
        <f t="shared" si="820"/>
        <v/>
      </c>
      <c r="JT102" s="23" t="str">
        <f t="shared" si="821"/>
        <v/>
      </c>
      <c r="JU102" s="23" t="str">
        <f t="shared" si="822"/>
        <v/>
      </c>
      <c r="JV102" s="23" t="str">
        <f t="shared" si="823"/>
        <v/>
      </c>
      <c r="JW102" s="23" t="str">
        <f t="shared" si="824"/>
        <v/>
      </c>
      <c r="JX102" s="23" t="str">
        <f t="shared" si="825"/>
        <v/>
      </c>
      <c r="JY102" s="23" t="str">
        <f t="shared" si="826"/>
        <v/>
      </c>
      <c r="JZ102" s="23" t="str">
        <f t="shared" si="827"/>
        <v/>
      </c>
      <c r="KA102" s="23" t="str">
        <f t="shared" si="828"/>
        <v/>
      </c>
      <c r="KB102" s="23" t="str">
        <f t="shared" si="829"/>
        <v/>
      </c>
      <c r="KC102" s="23" t="str">
        <f t="shared" si="830"/>
        <v/>
      </c>
      <c r="KD102" s="23" t="str">
        <f t="shared" si="831"/>
        <v/>
      </c>
      <c r="KE102" s="23" t="str">
        <f t="shared" si="832"/>
        <v/>
      </c>
      <c r="KF102" s="23" t="str">
        <f t="shared" si="833"/>
        <v/>
      </c>
      <c r="KG102" s="23" t="str">
        <f t="shared" si="834"/>
        <v/>
      </c>
      <c r="KH102" s="23" t="str">
        <f t="shared" si="835"/>
        <v/>
      </c>
      <c r="KI102" s="23" t="str">
        <f t="shared" si="836"/>
        <v/>
      </c>
      <c r="KJ102" s="23" t="str">
        <f t="shared" si="837"/>
        <v/>
      </c>
      <c r="KK102" s="23" t="str">
        <f t="shared" si="838"/>
        <v/>
      </c>
      <c r="KL102" s="23" t="str">
        <f t="shared" si="839"/>
        <v/>
      </c>
      <c r="KM102" s="23" t="str">
        <f t="shared" si="840"/>
        <v/>
      </c>
      <c r="KN102" s="23" t="str">
        <f t="shared" si="841"/>
        <v/>
      </c>
      <c r="KO102" s="23" t="str">
        <f t="shared" si="842"/>
        <v/>
      </c>
      <c r="KP102" s="23" t="str">
        <f t="shared" si="843"/>
        <v/>
      </c>
      <c r="KQ102" s="23" t="str">
        <f t="shared" si="844"/>
        <v/>
      </c>
      <c r="KR102" s="23" t="str">
        <f t="shared" si="845"/>
        <v/>
      </c>
      <c r="KS102" s="23" t="str">
        <f t="shared" si="846"/>
        <v/>
      </c>
      <c r="KT102" s="23" t="str">
        <f t="shared" si="847"/>
        <v/>
      </c>
      <c r="KU102" s="23" t="str">
        <f t="shared" si="848"/>
        <v/>
      </c>
      <c r="KV102" s="23" t="str">
        <f t="shared" si="849"/>
        <v/>
      </c>
      <c r="KW102" s="23" t="str">
        <f t="shared" si="850"/>
        <v/>
      </c>
      <c r="KX102" s="23" t="str">
        <f t="shared" si="851"/>
        <v/>
      </c>
      <c r="KY102" s="23" t="str">
        <f t="shared" si="852"/>
        <v/>
      </c>
      <c r="KZ102" s="23" t="str">
        <f t="shared" si="853"/>
        <v/>
      </c>
      <c r="LA102" s="23" t="str">
        <f t="shared" si="854"/>
        <v/>
      </c>
      <c r="LB102" s="23" t="str">
        <f t="shared" si="855"/>
        <v/>
      </c>
      <c r="LC102" s="23" t="str">
        <f t="shared" si="856"/>
        <v/>
      </c>
      <c r="LD102" s="23" t="str">
        <f t="shared" si="857"/>
        <v/>
      </c>
      <c r="LE102" s="23" t="str">
        <f t="shared" si="858"/>
        <v/>
      </c>
      <c r="LF102" s="23" t="str">
        <f t="shared" si="859"/>
        <v/>
      </c>
      <c r="LG102" s="23" t="str">
        <f t="shared" si="860"/>
        <v/>
      </c>
      <c r="LH102" s="23" t="str">
        <f t="shared" si="861"/>
        <v/>
      </c>
      <c r="LI102" s="23" t="str">
        <f t="shared" si="862"/>
        <v/>
      </c>
      <c r="LJ102" s="23" t="str">
        <f t="shared" si="863"/>
        <v/>
      </c>
      <c r="LK102" s="23" t="str">
        <f t="shared" si="864"/>
        <v/>
      </c>
      <c r="LL102" s="23" t="str">
        <f t="shared" si="865"/>
        <v/>
      </c>
      <c r="LM102" s="23" t="str">
        <f t="shared" si="866"/>
        <v/>
      </c>
    </row>
    <row r="103" spans="1:325">
      <c r="A103" s="1">
        <f t="shared" si="449"/>
        <v>101</v>
      </c>
      <c r="B103" s="2"/>
      <c r="C103" s="4">
        <v>12</v>
      </c>
      <c r="D103" s="4">
        <f t="shared" si="445"/>
        <v>1016</v>
      </c>
      <c r="E103" s="4" t="s">
        <v>191</v>
      </c>
      <c r="F103" s="4">
        <v>3</v>
      </c>
      <c r="G103" s="4" t="s">
        <v>13</v>
      </c>
      <c r="H103" s="4" t="s">
        <v>19</v>
      </c>
      <c r="I103" s="4"/>
      <c r="J103" s="5">
        <v>96.5</v>
      </c>
      <c r="K103" s="72"/>
      <c r="L103" s="103">
        <v>1.4259999999999999</v>
      </c>
      <c r="M103" s="7" t="s">
        <v>282</v>
      </c>
      <c r="N103" s="3" t="s">
        <v>227</v>
      </c>
      <c r="O103" s="6">
        <v>1.675</v>
      </c>
      <c r="P103" s="6">
        <v>1.4570000000000001</v>
      </c>
      <c r="Q103" s="6">
        <v>1.83</v>
      </c>
      <c r="R103" s="58"/>
      <c r="S103" s="6">
        <v>1.421</v>
      </c>
      <c r="T103" s="58"/>
      <c r="U103" s="58"/>
      <c r="V103" s="58"/>
      <c r="W103" s="58"/>
      <c r="X103" s="58"/>
      <c r="Y103" s="6">
        <v>1.7470000000000001</v>
      </c>
      <c r="Z103" s="6">
        <v>1.7629999999999999</v>
      </c>
      <c r="AA103" s="6">
        <v>1.66</v>
      </c>
      <c r="AB103" s="6">
        <v>1.569</v>
      </c>
      <c r="AC103" s="6">
        <v>1.4419999999999999</v>
      </c>
      <c r="AD103" s="6">
        <v>1.0680000000000001</v>
      </c>
      <c r="AE103" s="6">
        <f t="shared" si="660"/>
        <v>1.2549999999999999</v>
      </c>
      <c r="AF103" s="111"/>
      <c r="AG103" s="111"/>
      <c r="AH103" s="111"/>
      <c r="AI103" s="111"/>
      <c r="AJ103" s="111"/>
      <c r="AK103" s="111"/>
      <c r="AL103" s="111"/>
      <c r="AM103" s="111"/>
      <c r="AN103" s="111"/>
      <c r="AO103" s="111"/>
      <c r="AP103" s="111"/>
      <c r="AQ103" s="111"/>
      <c r="AR103" s="111"/>
      <c r="AS103" s="111"/>
      <c r="AT103" s="111"/>
      <c r="AU103" s="111"/>
      <c r="AV103" s="111"/>
      <c r="AW103" s="111"/>
      <c r="AX103" s="111"/>
      <c r="AY103" s="111"/>
      <c r="AZ103" s="111"/>
      <c r="BA103" s="111"/>
      <c r="BB103" s="111"/>
      <c r="BC103" s="111"/>
      <c r="BD103" s="111"/>
      <c r="BE103" s="111"/>
      <c r="BF103" s="111"/>
      <c r="BG103" s="111"/>
      <c r="BH103" s="111"/>
      <c r="BI103" s="111"/>
      <c r="BJ103" s="111"/>
      <c r="BK103" s="111"/>
      <c r="BL103" s="111"/>
      <c r="BM103" s="111"/>
      <c r="BN103" s="111"/>
      <c r="BO103" s="111"/>
      <c r="BP103" s="111"/>
      <c r="BQ103" s="111"/>
      <c r="BR103" s="111"/>
      <c r="BS103" s="111"/>
      <c r="BT103" s="111"/>
      <c r="BU103" s="111"/>
      <c r="BV103" s="111"/>
      <c r="BW103" s="111"/>
      <c r="BX103" s="111"/>
      <c r="BY103" s="111"/>
      <c r="BZ103" s="111"/>
      <c r="CA103" s="111"/>
      <c r="CB103" s="111"/>
      <c r="CC103" s="111"/>
      <c r="CD103" s="111"/>
      <c r="CE103" s="111"/>
      <c r="CF103" s="111"/>
      <c r="CG103" s="111"/>
      <c r="CH103" s="111"/>
      <c r="CI103" s="111"/>
      <c r="CJ103" s="111"/>
      <c r="CK103" s="111"/>
      <c r="CL103" s="111"/>
      <c r="CM103" s="111"/>
      <c r="CN103" s="111"/>
      <c r="CO103" s="111"/>
      <c r="CP103" s="111"/>
      <c r="CQ103" s="111"/>
      <c r="CR103" s="111"/>
      <c r="CS103" s="111"/>
      <c r="CT103" s="111"/>
      <c r="CU103" s="111"/>
      <c r="CV103" s="111"/>
      <c r="CW103" s="111"/>
      <c r="CX103" s="111"/>
      <c r="CY103" s="111"/>
      <c r="CZ103" s="111"/>
      <c r="DA103" s="111"/>
      <c r="DB103" s="111"/>
      <c r="DC103" s="111"/>
      <c r="DD103" s="111"/>
      <c r="DE103" s="111"/>
      <c r="DF103" s="111"/>
      <c r="DG103" s="111"/>
      <c r="DH103" s="111"/>
      <c r="DI103" s="111"/>
      <c r="DJ103" s="111"/>
      <c r="DK103" s="111"/>
      <c r="DL103" s="111"/>
      <c r="DM103" s="111"/>
      <c r="DO103" s="23">
        <f t="shared" si="661"/>
        <v>0.24900000000000011</v>
      </c>
      <c r="DP103" s="23">
        <f t="shared" si="662"/>
        <v>3.1000000000000139E-2</v>
      </c>
      <c r="DQ103" s="23">
        <f t="shared" si="663"/>
        <v>0.40400000000000014</v>
      </c>
      <c r="DR103" s="23" t="str">
        <f t="shared" si="664"/>
        <v/>
      </c>
      <c r="DS103" s="23">
        <f t="shared" si="665"/>
        <v>-4.9999999999998934E-3</v>
      </c>
      <c r="DT103" s="23" t="str">
        <f t="shared" si="666"/>
        <v/>
      </c>
      <c r="DU103" s="23" t="str">
        <f t="shared" si="667"/>
        <v/>
      </c>
      <c r="DV103" s="23" t="str">
        <f t="shared" si="668"/>
        <v/>
      </c>
      <c r="DW103" s="23" t="str">
        <f t="shared" si="669"/>
        <v/>
      </c>
      <c r="DX103" s="23" t="str">
        <f t="shared" si="670"/>
        <v/>
      </c>
      <c r="DY103" s="23">
        <f t="shared" si="671"/>
        <v>0.32100000000000017</v>
      </c>
      <c r="DZ103" s="23">
        <f t="shared" si="672"/>
        <v>0.33699999999999997</v>
      </c>
      <c r="EA103" s="23">
        <f t="shared" si="673"/>
        <v>0.23399999999999999</v>
      </c>
      <c r="EB103" s="23">
        <f t="shared" si="674"/>
        <v>0.14300000000000002</v>
      </c>
      <c r="EC103" s="23">
        <f t="shared" si="675"/>
        <v>1.6000000000000014E-2</v>
      </c>
      <c r="ED103" s="23">
        <f t="shared" si="676"/>
        <v>-0.35799999999999987</v>
      </c>
      <c r="EE103" s="23">
        <f t="shared" si="677"/>
        <v>-0.17100000000000004</v>
      </c>
      <c r="EF103" s="23" t="str">
        <f t="shared" si="678"/>
        <v/>
      </c>
      <c r="EG103" s="23" t="str">
        <f t="shared" si="679"/>
        <v/>
      </c>
      <c r="EH103" s="23" t="str">
        <f t="shared" si="680"/>
        <v/>
      </c>
      <c r="EI103" s="23" t="str">
        <f t="shared" si="681"/>
        <v/>
      </c>
      <c r="EJ103" s="23" t="str">
        <f t="shared" si="682"/>
        <v/>
      </c>
      <c r="EK103" s="23" t="str">
        <f t="shared" si="683"/>
        <v/>
      </c>
      <c r="EL103" s="23" t="str">
        <f t="shared" si="684"/>
        <v/>
      </c>
      <c r="EM103" s="23" t="str">
        <f t="shared" si="685"/>
        <v/>
      </c>
      <c r="EN103" s="23" t="str">
        <f t="shared" si="686"/>
        <v/>
      </c>
      <c r="EO103" s="23" t="str">
        <f t="shared" si="687"/>
        <v/>
      </c>
      <c r="EP103" s="23" t="str">
        <f t="shared" si="688"/>
        <v/>
      </c>
      <c r="EQ103" s="23" t="str">
        <f t="shared" si="689"/>
        <v/>
      </c>
      <c r="ER103" s="23" t="str">
        <f t="shared" si="690"/>
        <v/>
      </c>
      <c r="ES103" s="23" t="str">
        <f t="shared" si="691"/>
        <v/>
      </c>
      <c r="ET103" s="23" t="str">
        <f t="shared" si="692"/>
        <v/>
      </c>
      <c r="EU103" s="23" t="str">
        <f t="shared" si="693"/>
        <v/>
      </c>
      <c r="EV103" s="23" t="str">
        <f t="shared" si="694"/>
        <v/>
      </c>
      <c r="EW103" s="23" t="str">
        <f t="shared" si="695"/>
        <v/>
      </c>
      <c r="EX103" s="23" t="str">
        <f t="shared" si="696"/>
        <v/>
      </c>
      <c r="EY103" s="23" t="str">
        <f t="shared" si="697"/>
        <v/>
      </c>
      <c r="EZ103" s="23" t="str">
        <f t="shared" si="698"/>
        <v/>
      </c>
      <c r="FA103" s="23" t="str">
        <f t="shared" si="699"/>
        <v/>
      </c>
      <c r="FB103" s="23" t="str">
        <f t="shared" si="700"/>
        <v/>
      </c>
      <c r="FC103" s="23" t="str">
        <f t="shared" si="701"/>
        <v/>
      </c>
      <c r="FD103" s="23" t="str">
        <f t="shared" si="702"/>
        <v/>
      </c>
      <c r="FE103" s="23" t="str">
        <f t="shared" si="703"/>
        <v/>
      </c>
      <c r="FF103" s="23" t="str">
        <f t="shared" si="704"/>
        <v/>
      </c>
      <c r="FG103" s="23" t="str">
        <f t="shared" si="705"/>
        <v/>
      </c>
      <c r="FH103" s="23" t="str">
        <f t="shared" si="706"/>
        <v/>
      </c>
      <c r="FI103" s="23" t="str">
        <f t="shared" si="707"/>
        <v/>
      </c>
      <c r="FJ103" s="23" t="str">
        <f t="shared" si="708"/>
        <v/>
      </c>
      <c r="FK103" s="23" t="str">
        <f t="shared" si="709"/>
        <v/>
      </c>
      <c r="FL103" s="23" t="str">
        <f t="shared" si="710"/>
        <v/>
      </c>
      <c r="FM103" s="23" t="str">
        <f t="shared" si="711"/>
        <v/>
      </c>
      <c r="FN103" s="23" t="str">
        <f t="shared" si="712"/>
        <v/>
      </c>
      <c r="FO103" s="23" t="str">
        <f t="shared" si="713"/>
        <v/>
      </c>
      <c r="FP103" s="23" t="str">
        <f t="shared" si="714"/>
        <v/>
      </c>
      <c r="FQ103" s="23" t="str">
        <f t="shared" si="715"/>
        <v/>
      </c>
      <c r="FR103" s="23" t="str">
        <f t="shared" si="716"/>
        <v/>
      </c>
      <c r="FS103" s="23" t="str">
        <f t="shared" si="717"/>
        <v/>
      </c>
      <c r="FT103" s="23" t="str">
        <f t="shared" si="718"/>
        <v/>
      </c>
      <c r="FU103" s="23" t="str">
        <f t="shared" si="719"/>
        <v/>
      </c>
      <c r="FV103" s="23" t="str">
        <f t="shared" si="720"/>
        <v/>
      </c>
      <c r="FW103" s="23" t="str">
        <f t="shared" si="721"/>
        <v/>
      </c>
      <c r="FX103" s="23" t="str">
        <f t="shared" si="722"/>
        <v/>
      </c>
      <c r="FY103" s="23" t="str">
        <f t="shared" si="723"/>
        <v/>
      </c>
      <c r="FZ103" s="23" t="str">
        <f t="shared" si="724"/>
        <v/>
      </c>
      <c r="GA103" s="23" t="str">
        <f t="shared" si="725"/>
        <v/>
      </c>
      <c r="GB103" s="23" t="str">
        <f t="shared" si="726"/>
        <v/>
      </c>
      <c r="GC103" s="23" t="str">
        <f t="shared" si="727"/>
        <v/>
      </c>
      <c r="GD103" s="23" t="str">
        <f t="shared" si="728"/>
        <v/>
      </c>
      <c r="GE103" s="23" t="str">
        <f t="shared" si="729"/>
        <v/>
      </c>
      <c r="GF103" s="23" t="str">
        <f t="shared" si="730"/>
        <v/>
      </c>
      <c r="GG103" s="23" t="str">
        <f t="shared" si="731"/>
        <v/>
      </c>
      <c r="GH103" s="23" t="str">
        <f t="shared" si="732"/>
        <v/>
      </c>
      <c r="GI103" s="23" t="str">
        <f t="shared" si="733"/>
        <v/>
      </c>
      <c r="GJ103" s="23" t="str">
        <f t="shared" si="734"/>
        <v/>
      </c>
      <c r="GK103" s="23" t="str">
        <f t="shared" si="735"/>
        <v/>
      </c>
      <c r="GL103" s="23" t="str">
        <f t="shared" si="736"/>
        <v/>
      </c>
      <c r="GM103" s="23" t="str">
        <f t="shared" si="737"/>
        <v/>
      </c>
      <c r="GN103" s="23" t="str">
        <f t="shared" si="738"/>
        <v/>
      </c>
      <c r="GO103" s="23" t="str">
        <f t="shared" si="739"/>
        <v/>
      </c>
      <c r="GP103" s="23" t="str">
        <f t="shared" si="740"/>
        <v/>
      </c>
      <c r="GQ103" s="23" t="str">
        <f t="shared" si="741"/>
        <v/>
      </c>
      <c r="GR103" s="23" t="str">
        <f t="shared" si="742"/>
        <v/>
      </c>
      <c r="GS103" s="23" t="str">
        <f t="shared" si="743"/>
        <v/>
      </c>
      <c r="GT103" s="23" t="str">
        <f t="shared" si="744"/>
        <v/>
      </c>
      <c r="GU103" s="23" t="str">
        <f t="shared" si="745"/>
        <v/>
      </c>
      <c r="GV103" s="23" t="str">
        <f t="shared" si="746"/>
        <v/>
      </c>
      <c r="GW103" s="23" t="str">
        <f t="shared" si="747"/>
        <v/>
      </c>
      <c r="GX103" s="23" t="str">
        <f t="shared" si="748"/>
        <v/>
      </c>
      <c r="GY103" s="23" t="str">
        <f t="shared" si="749"/>
        <v/>
      </c>
      <c r="GZ103" s="23" t="str">
        <f t="shared" si="750"/>
        <v/>
      </c>
      <c r="HA103" s="23" t="str">
        <f t="shared" si="751"/>
        <v/>
      </c>
      <c r="HB103" s="23" t="str">
        <f t="shared" si="752"/>
        <v/>
      </c>
      <c r="HC103" s="23" t="str">
        <f t="shared" si="753"/>
        <v/>
      </c>
      <c r="HD103" s="23" t="str">
        <f t="shared" si="754"/>
        <v/>
      </c>
      <c r="HE103" s="23" t="str">
        <f t="shared" si="755"/>
        <v/>
      </c>
      <c r="HF103" s="23" t="str">
        <f t="shared" si="756"/>
        <v/>
      </c>
      <c r="HG103" s="23" t="str">
        <f t="shared" si="757"/>
        <v/>
      </c>
      <c r="HH103" s="23" t="str">
        <f t="shared" si="758"/>
        <v/>
      </c>
      <c r="HI103" s="23" t="str">
        <f t="shared" si="759"/>
        <v/>
      </c>
      <c r="HJ103" s="23" t="str">
        <f t="shared" si="760"/>
        <v/>
      </c>
      <c r="HK103" s="23" t="str">
        <f t="shared" si="761"/>
        <v/>
      </c>
      <c r="HL103" s="23" t="str">
        <f t="shared" si="762"/>
        <v/>
      </c>
      <c r="HM103" s="23" t="str">
        <f t="shared" si="763"/>
        <v/>
      </c>
      <c r="HO103" s="23">
        <f t="shared" si="764"/>
        <v>0.24900000000000011</v>
      </c>
      <c r="HP103" s="23">
        <f t="shared" si="765"/>
        <v>3.1000000000000139E-2</v>
      </c>
      <c r="HQ103" s="23">
        <f t="shared" si="766"/>
        <v>0.40400000000000014</v>
      </c>
      <c r="HR103" s="23" t="str">
        <f t="shared" si="767"/>
        <v/>
      </c>
      <c r="HS103" s="23">
        <f t="shared" si="768"/>
        <v>4.9999999999998934E-3</v>
      </c>
      <c r="HT103" s="23" t="str">
        <f t="shared" si="769"/>
        <v/>
      </c>
      <c r="HU103" s="23" t="str">
        <f t="shared" si="770"/>
        <v/>
      </c>
      <c r="HV103" s="23" t="str">
        <f t="shared" si="771"/>
        <v/>
      </c>
      <c r="HW103" s="23" t="str">
        <f t="shared" si="772"/>
        <v/>
      </c>
      <c r="HX103" s="23" t="str">
        <f t="shared" si="773"/>
        <v/>
      </c>
      <c r="HY103" s="23">
        <f t="shared" si="774"/>
        <v>0.32100000000000017</v>
      </c>
      <c r="HZ103" s="23">
        <f t="shared" si="775"/>
        <v>0.33699999999999997</v>
      </c>
      <c r="IA103" s="23">
        <f t="shared" si="776"/>
        <v>0.23399999999999999</v>
      </c>
      <c r="IB103" s="23">
        <f t="shared" si="777"/>
        <v>0.14300000000000002</v>
      </c>
      <c r="IC103" s="23">
        <f t="shared" si="778"/>
        <v>1.6000000000000014E-2</v>
      </c>
      <c r="ID103" s="23">
        <f t="shared" si="779"/>
        <v>0.35799999999999987</v>
      </c>
      <c r="IE103" s="23">
        <f t="shared" si="780"/>
        <v>0.17100000000000004</v>
      </c>
      <c r="IF103" s="23" t="str">
        <f t="shared" si="781"/>
        <v/>
      </c>
      <c r="IG103" s="23" t="str">
        <f t="shared" si="782"/>
        <v/>
      </c>
      <c r="IH103" s="23" t="str">
        <f t="shared" si="783"/>
        <v/>
      </c>
      <c r="II103" s="23" t="str">
        <f t="shared" si="784"/>
        <v/>
      </c>
      <c r="IJ103" s="23" t="str">
        <f t="shared" si="785"/>
        <v/>
      </c>
      <c r="IK103" s="23" t="str">
        <f t="shared" si="786"/>
        <v/>
      </c>
      <c r="IL103" s="23" t="str">
        <f t="shared" si="787"/>
        <v/>
      </c>
      <c r="IM103" s="23" t="str">
        <f t="shared" si="788"/>
        <v/>
      </c>
      <c r="IN103" s="23" t="str">
        <f t="shared" si="789"/>
        <v/>
      </c>
      <c r="IO103" s="23" t="str">
        <f t="shared" si="790"/>
        <v/>
      </c>
      <c r="IP103" s="23" t="str">
        <f t="shared" si="791"/>
        <v/>
      </c>
      <c r="IQ103" s="23" t="str">
        <f t="shared" si="792"/>
        <v/>
      </c>
      <c r="IR103" s="23" t="str">
        <f t="shared" si="793"/>
        <v/>
      </c>
      <c r="IS103" s="23" t="str">
        <f t="shared" si="794"/>
        <v/>
      </c>
      <c r="IT103" s="23" t="str">
        <f t="shared" si="795"/>
        <v/>
      </c>
      <c r="IU103" s="23" t="str">
        <f t="shared" si="796"/>
        <v/>
      </c>
      <c r="IV103" s="23" t="str">
        <f t="shared" si="797"/>
        <v/>
      </c>
      <c r="IW103" s="23" t="str">
        <f t="shared" si="798"/>
        <v/>
      </c>
      <c r="IX103" s="23" t="str">
        <f t="shared" si="799"/>
        <v/>
      </c>
      <c r="IY103" s="23" t="str">
        <f t="shared" si="800"/>
        <v/>
      </c>
      <c r="IZ103" s="23" t="str">
        <f t="shared" si="801"/>
        <v/>
      </c>
      <c r="JA103" s="23" t="str">
        <f t="shared" si="802"/>
        <v/>
      </c>
      <c r="JB103" s="23" t="str">
        <f t="shared" si="803"/>
        <v/>
      </c>
      <c r="JC103" s="23" t="str">
        <f t="shared" si="804"/>
        <v/>
      </c>
      <c r="JD103" s="23" t="str">
        <f t="shared" si="805"/>
        <v/>
      </c>
      <c r="JE103" s="23" t="str">
        <f t="shared" si="806"/>
        <v/>
      </c>
      <c r="JF103" s="23" t="str">
        <f t="shared" si="807"/>
        <v/>
      </c>
      <c r="JG103" s="23" t="str">
        <f t="shared" si="808"/>
        <v/>
      </c>
      <c r="JH103" s="23" t="str">
        <f t="shared" si="809"/>
        <v/>
      </c>
      <c r="JI103" s="23" t="str">
        <f t="shared" si="810"/>
        <v/>
      </c>
      <c r="JJ103" s="23" t="str">
        <f t="shared" si="811"/>
        <v/>
      </c>
      <c r="JK103" s="23" t="str">
        <f t="shared" si="812"/>
        <v/>
      </c>
      <c r="JL103" s="23" t="str">
        <f t="shared" si="813"/>
        <v/>
      </c>
      <c r="JM103" s="23" t="str">
        <f t="shared" si="814"/>
        <v/>
      </c>
      <c r="JN103" s="23" t="str">
        <f t="shared" si="815"/>
        <v/>
      </c>
      <c r="JO103" s="23" t="str">
        <f t="shared" si="816"/>
        <v/>
      </c>
      <c r="JP103" s="23" t="str">
        <f t="shared" si="817"/>
        <v/>
      </c>
      <c r="JQ103" s="23" t="str">
        <f t="shared" si="818"/>
        <v/>
      </c>
      <c r="JR103" s="23" t="str">
        <f t="shared" si="819"/>
        <v/>
      </c>
      <c r="JS103" s="23" t="str">
        <f t="shared" si="820"/>
        <v/>
      </c>
      <c r="JT103" s="23" t="str">
        <f t="shared" si="821"/>
        <v/>
      </c>
      <c r="JU103" s="23" t="str">
        <f t="shared" si="822"/>
        <v/>
      </c>
      <c r="JV103" s="23" t="str">
        <f t="shared" si="823"/>
        <v/>
      </c>
      <c r="JW103" s="23" t="str">
        <f t="shared" si="824"/>
        <v/>
      </c>
      <c r="JX103" s="23" t="str">
        <f t="shared" si="825"/>
        <v/>
      </c>
      <c r="JY103" s="23" t="str">
        <f t="shared" si="826"/>
        <v/>
      </c>
      <c r="JZ103" s="23" t="str">
        <f t="shared" si="827"/>
        <v/>
      </c>
      <c r="KA103" s="23" t="str">
        <f t="shared" si="828"/>
        <v/>
      </c>
      <c r="KB103" s="23" t="str">
        <f t="shared" si="829"/>
        <v/>
      </c>
      <c r="KC103" s="23" t="str">
        <f t="shared" si="830"/>
        <v/>
      </c>
      <c r="KD103" s="23" t="str">
        <f t="shared" si="831"/>
        <v/>
      </c>
      <c r="KE103" s="23" t="str">
        <f t="shared" si="832"/>
        <v/>
      </c>
      <c r="KF103" s="23" t="str">
        <f t="shared" si="833"/>
        <v/>
      </c>
      <c r="KG103" s="23" t="str">
        <f t="shared" si="834"/>
        <v/>
      </c>
      <c r="KH103" s="23" t="str">
        <f t="shared" si="835"/>
        <v/>
      </c>
      <c r="KI103" s="23" t="str">
        <f t="shared" si="836"/>
        <v/>
      </c>
      <c r="KJ103" s="23" t="str">
        <f t="shared" si="837"/>
        <v/>
      </c>
      <c r="KK103" s="23" t="str">
        <f t="shared" si="838"/>
        <v/>
      </c>
      <c r="KL103" s="23" t="str">
        <f t="shared" si="839"/>
        <v/>
      </c>
      <c r="KM103" s="23" t="str">
        <f t="shared" si="840"/>
        <v/>
      </c>
      <c r="KN103" s="23" t="str">
        <f t="shared" si="841"/>
        <v/>
      </c>
      <c r="KO103" s="23" t="str">
        <f t="shared" si="842"/>
        <v/>
      </c>
      <c r="KP103" s="23" t="str">
        <f t="shared" si="843"/>
        <v/>
      </c>
      <c r="KQ103" s="23" t="str">
        <f t="shared" si="844"/>
        <v/>
      </c>
      <c r="KR103" s="23" t="str">
        <f t="shared" si="845"/>
        <v/>
      </c>
      <c r="KS103" s="23" t="str">
        <f t="shared" si="846"/>
        <v/>
      </c>
      <c r="KT103" s="23" t="str">
        <f t="shared" si="847"/>
        <v/>
      </c>
      <c r="KU103" s="23" t="str">
        <f t="shared" si="848"/>
        <v/>
      </c>
      <c r="KV103" s="23" t="str">
        <f t="shared" si="849"/>
        <v/>
      </c>
      <c r="KW103" s="23" t="str">
        <f t="shared" si="850"/>
        <v/>
      </c>
      <c r="KX103" s="23" t="str">
        <f t="shared" si="851"/>
        <v/>
      </c>
      <c r="KY103" s="23" t="str">
        <f t="shared" si="852"/>
        <v/>
      </c>
      <c r="KZ103" s="23" t="str">
        <f t="shared" si="853"/>
        <v/>
      </c>
      <c r="LA103" s="23" t="str">
        <f t="shared" si="854"/>
        <v/>
      </c>
      <c r="LB103" s="23" t="str">
        <f t="shared" si="855"/>
        <v/>
      </c>
      <c r="LC103" s="23" t="str">
        <f t="shared" si="856"/>
        <v/>
      </c>
      <c r="LD103" s="23" t="str">
        <f t="shared" si="857"/>
        <v/>
      </c>
      <c r="LE103" s="23" t="str">
        <f t="shared" si="858"/>
        <v/>
      </c>
      <c r="LF103" s="23" t="str">
        <f t="shared" si="859"/>
        <v/>
      </c>
      <c r="LG103" s="23" t="str">
        <f t="shared" si="860"/>
        <v/>
      </c>
      <c r="LH103" s="23" t="str">
        <f t="shared" si="861"/>
        <v/>
      </c>
      <c r="LI103" s="23" t="str">
        <f t="shared" si="862"/>
        <v/>
      </c>
      <c r="LJ103" s="23" t="str">
        <f t="shared" si="863"/>
        <v/>
      </c>
      <c r="LK103" s="23" t="str">
        <f t="shared" si="864"/>
        <v/>
      </c>
      <c r="LL103" s="23" t="str">
        <f t="shared" si="865"/>
        <v/>
      </c>
      <c r="LM103" s="23" t="str">
        <f t="shared" si="866"/>
        <v/>
      </c>
    </row>
    <row r="104" spans="1:325">
      <c r="A104" s="1">
        <f t="shared" si="449"/>
        <v>102</v>
      </c>
      <c r="B104" s="2"/>
      <c r="C104" s="4">
        <v>12</v>
      </c>
      <c r="D104" s="4">
        <f t="shared" si="445"/>
        <v>1016</v>
      </c>
      <c r="E104" s="4" t="s">
        <v>199</v>
      </c>
      <c r="F104" s="4">
        <v>3</v>
      </c>
      <c r="G104" s="4" t="s">
        <v>13</v>
      </c>
      <c r="H104" s="4" t="s">
        <v>19</v>
      </c>
      <c r="I104" s="4"/>
      <c r="J104" s="5">
        <v>95.7</v>
      </c>
      <c r="K104" s="72"/>
      <c r="L104" s="103">
        <v>3.0399999999999996</v>
      </c>
      <c r="M104" s="7" t="s">
        <v>282</v>
      </c>
      <c r="N104" s="3" t="s">
        <v>227</v>
      </c>
      <c r="O104" s="6">
        <v>3.3780000000000001</v>
      </c>
      <c r="P104" s="6">
        <v>3.2309999999999999</v>
      </c>
      <c r="Q104" s="6">
        <v>3.387</v>
      </c>
      <c r="R104" s="58"/>
      <c r="S104" s="6">
        <v>3.048</v>
      </c>
      <c r="T104" s="58"/>
      <c r="U104" s="58"/>
      <c r="V104" s="58"/>
      <c r="W104" s="58"/>
      <c r="X104" s="58"/>
      <c r="Y104" s="6">
        <v>3.2069999999999999</v>
      </c>
      <c r="Z104" s="6">
        <v>3.2130000000000001</v>
      </c>
      <c r="AA104" s="6">
        <v>3.218</v>
      </c>
      <c r="AB104" s="6">
        <v>3.0550000000000002</v>
      </c>
      <c r="AC104" s="6">
        <v>3.1880000000000002</v>
      </c>
      <c r="AD104" s="6">
        <v>2.2669999999999999</v>
      </c>
      <c r="AE104" s="6">
        <f t="shared" si="660"/>
        <v>2.7275</v>
      </c>
      <c r="AF104" s="111"/>
      <c r="AG104" s="11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11"/>
      <c r="AT104" s="111"/>
      <c r="AU104" s="111"/>
      <c r="AV104" s="111"/>
      <c r="AW104" s="111"/>
      <c r="AX104" s="111"/>
      <c r="AY104" s="111"/>
      <c r="AZ104" s="111"/>
      <c r="BA104" s="111"/>
      <c r="BB104" s="111"/>
      <c r="BC104" s="111"/>
      <c r="BD104" s="111"/>
      <c r="BE104" s="111"/>
      <c r="BF104" s="111"/>
      <c r="BG104" s="111"/>
      <c r="BH104" s="111"/>
      <c r="BI104" s="111"/>
      <c r="BJ104" s="111"/>
      <c r="BK104" s="111"/>
      <c r="BL104" s="111"/>
      <c r="BM104" s="111"/>
      <c r="BN104" s="111"/>
      <c r="BO104" s="111"/>
      <c r="BP104" s="111"/>
      <c r="BQ104" s="111"/>
      <c r="BR104" s="111"/>
      <c r="BS104" s="111"/>
      <c r="BT104" s="111"/>
      <c r="BU104" s="111"/>
      <c r="BV104" s="111"/>
      <c r="BW104" s="111"/>
      <c r="BX104" s="111"/>
      <c r="BY104" s="111"/>
      <c r="BZ104" s="111"/>
      <c r="CA104" s="111"/>
      <c r="CB104" s="111"/>
      <c r="CC104" s="111"/>
      <c r="CD104" s="111"/>
      <c r="CE104" s="111"/>
      <c r="CF104" s="111"/>
      <c r="CG104" s="111"/>
      <c r="CH104" s="111"/>
      <c r="CI104" s="111"/>
      <c r="CJ104" s="111"/>
      <c r="CK104" s="111"/>
      <c r="CL104" s="111"/>
      <c r="CM104" s="111"/>
      <c r="CN104" s="111"/>
      <c r="CO104" s="111"/>
      <c r="CP104" s="111"/>
      <c r="CQ104" s="111"/>
      <c r="CR104" s="111"/>
      <c r="CS104" s="111"/>
      <c r="CT104" s="111"/>
      <c r="CU104" s="111"/>
      <c r="CV104" s="111"/>
      <c r="CW104" s="111"/>
      <c r="CX104" s="111"/>
      <c r="CY104" s="111"/>
      <c r="CZ104" s="111"/>
      <c r="DA104" s="111"/>
      <c r="DB104" s="111"/>
      <c r="DC104" s="111"/>
      <c r="DD104" s="111"/>
      <c r="DE104" s="111"/>
      <c r="DF104" s="111"/>
      <c r="DG104" s="111"/>
      <c r="DH104" s="111"/>
      <c r="DI104" s="111"/>
      <c r="DJ104" s="111"/>
      <c r="DK104" s="111"/>
      <c r="DL104" s="111"/>
      <c r="DM104" s="111"/>
      <c r="DO104" s="23">
        <f t="shared" si="661"/>
        <v>0.33800000000000052</v>
      </c>
      <c r="DP104" s="23">
        <f t="shared" si="662"/>
        <v>0.19100000000000028</v>
      </c>
      <c r="DQ104" s="23">
        <f t="shared" si="663"/>
        <v>0.34700000000000042</v>
      </c>
      <c r="DR104" s="23" t="str">
        <f t="shared" si="664"/>
        <v/>
      </c>
      <c r="DS104" s="23">
        <f t="shared" si="665"/>
        <v>8.0000000000004512E-3</v>
      </c>
      <c r="DT104" s="23" t="str">
        <f t="shared" si="666"/>
        <v/>
      </c>
      <c r="DU104" s="23" t="str">
        <f t="shared" si="667"/>
        <v/>
      </c>
      <c r="DV104" s="23" t="str">
        <f t="shared" si="668"/>
        <v/>
      </c>
      <c r="DW104" s="23" t="str">
        <f t="shared" si="669"/>
        <v/>
      </c>
      <c r="DX104" s="23" t="str">
        <f t="shared" si="670"/>
        <v/>
      </c>
      <c r="DY104" s="23">
        <f t="shared" si="671"/>
        <v>0.16700000000000026</v>
      </c>
      <c r="DZ104" s="23">
        <f t="shared" si="672"/>
        <v>0.17300000000000049</v>
      </c>
      <c r="EA104" s="23">
        <f t="shared" si="673"/>
        <v>0.17800000000000038</v>
      </c>
      <c r="EB104" s="23">
        <f t="shared" si="674"/>
        <v>1.5000000000000568E-2</v>
      </c>
      <c r="EC104" s="23">
        <f t="shared" si="675"/>
        <v>0.14800000000000058</v>
      </c>
      <c r="ED104" s="23">
        <f t="shared" si="676"/>
        <v>-0.77299999999999969</v>
      </c>
      <c r="EE104" s="23">
        <f t="shared" si="677"/>
        <v>-0.31249999999999956</v>
      </c>
      <c r="EF104" s="23" t="str">
        <f t="shared" si="678"/>
        <v/>
      </c>
      <c r="EG104" s="23" t="str">
        <f t="shared" si="679"/>
        <v/>
      </c>
      <c r="EH104" s="23" t="str">
        <f t="shared" si="680"/>
        <v/>
      </c>
      <c r="EI104" s="23" t="str">
        <f t="shared" si="681"/>
        <v/>
      </c>
      <c r="EJ104" s="23" t="str">
        <f t="shared" si="682"/>
        <v/>
      </c>
      <c r="EK104" s="23" t="str">
        <f t="shared" si="683"/>
        <v/>
      </c>
      <c r="EL104" s="23" t="str">
        <f t="shared" si="684"/>
        <v/>
      </c>
      <c r="EM104" s="23" t="str">
        <f t="shared" si="685"/>
        <v/>
      </c>
      <c r="EN104" s="23" t="str">
        <f t="shared" si="686"/>
        <v/>
      </c>
      <c r="EO104" s="23" t="str">
        <f t="shared" si="687"/>
        <v/>
      </c>
      <c r="EP104" s="23" t="str">
        <f t="shared" si="688"/>
        <v/>
      </c>
      <c r="EQ104" s="23" t="str">
        <f t="shared" si="689"/>
        <v/>
      </c>
      <c r="ER104" s="23" t="str">
        <f t="shared" si="690"/>
        <v/>
      </c>
      <c r="ES104" s="23" t="str">
        <f t="shared" si="691"/>
        <v/>
      </c>
      <c r="ET104" s="23" t="str">
        <f t="shared" si="692"/>
        <v/>
      </c>
      <c r="EU104" s="23" t="str">
        <f t="shared" si="693"/>
        <v/>
      </c>
      <c r="EV104" s="23" t="str">
        <f t="shared" si="694"/>
        <v/>
      </c>
      <c r="EW104" s="23" t="str">
        <f t="shared" si="695"/>
        <v/>
      </c>
      <c r="EX104" s="23" t="str">
        <f t="shared" si="696"/>
        <v/>
      </c>
      <c r="EY104" s="23" t="str">
        <f t="shared" si="697"/>
        <v/>
      </c>
      <c r="EZ104" s="23" t="str">
        <f t="shared" si="698"/>
        <v/>
      </c>
      <c r="FA104" s="23" t="str">
        <f t="shared" si="699"/>
        <v/>
      </c>
      <c r="FB104" s="23" t="str">
        <f t="shared" si="700"/>
        <v/>
      </c>
      <c r="FC104" s="23" t="str">
        <f t="shared" si="701"/>
        <v/>
      </c>
      <c r="FD104" s="23" t="str">
        <f t="shared" si="702"/>
        <v/>
      </c>
      <c r="FE104" s="23" t="str">
        <f t="shared" si="703"/>
        <v/>
      </c>
      <c r="FF104" s="23" t="str">
        <f t="shared" si="704"/>
        <v/>
      </c>
      <c r="FG104" s="23" t="str">
        <f t="shared" si="705"/>
        <v/>
      </c>
      <c r="FH104" s="23" t="str">
        <f t="shared" si="706"/>
        <v/>
      </c>
      <c r="FI104" s="23" t="str">
        <f t="shared" si="707"/>
        <v/>
      </c>
      <c r="FJ104" s="23" t="str">
        <f t="shared" si="708"/>
        <v/>
      </c>
      <c r="FK104" s="23" t="str">
        <f t="shared" si="709"/>
        <v/>
      </c>
      <c r="FL104" s="23" t="str">
        <f t="shared" si="710"/>
        <v/>
      </c>
      <c r="FM104" s="23" t="str">
        <f t="shared" si="711"/>
        <v/>
      </c>
      <c r="FN104" s="23" t="str">
        <f t="shared" si="712"/>
        <v/>
      </c>
      <c r="FO104" s="23" t="str">
        <f t="shared" si="713"/>
        <v/>
      </c>
      <c r="FP104" s="23" t="str">
        <f t="shared" si="714"/>
        <v/>
      </c>
      <c r="FQ104" s="23" t="str">
        <f t="shared" si="715"/>
        <v/>
      </c>
      <c r="FR104" s="23" t="str">
        <f t="shared" si="716"/>
        <v/>
      </c>
      <c r="FS104" s="23" t="str">
        <f t="shared" si="717"/>
        <v/>
      </c>
      <c r="FT104" s="23" t="str">
        <f t="shared" si="718"/>
        <v/>
      </c>
      <c r="FU104" s="23" t="str">
        <f t="shared" si="719"/>
        <v/>
      </c>
      <c r="FV104" s="23" t="str">
        <f t="shared" si="720"/>
        <v/>
      </c>
      <c r="FW104" s="23" t="str">
        <f t="shared" si="721"/>
        <v/>
      </c>
      <c r="FX104" s="23" t="str">
        <f t="shared" si="722"/>
        <v/>
      </c>
      <c r="FY104" s="23" t="str">
        <f t="shared" si="723"/>
        <v/>
      </c>
      <c r="FZ104" s="23" t="str">
        <f t="shared" si="724"/>
        <v/>
      </c>
      <c r="GA104" s="23" t="str">
        <f t="shared" si="725"/>
        <v/>
      </c>
      <c r="GB104" s="23" t="str">
        <f t="shared" si="726"/>
        <v/>
      </c>
      <c r="GC104" s="23" t="str">
        <f t="shared" si="727"/>
        <v/>
      </c>
      <c r="GD104" s="23" t="str">
        <f t="shared" si="728"/>
        <v/>
      </c>
      <c r="GE104" s="23" t="str">
        <f t="shared" si="729"/>
        <v/>
      </c>
      <c r="GF104" s="23" t="str">
        <f t="shared" si="730"/>
        <v/>
      </c>
      <c r="GG104" s="23" t="str">
        <f t="shared" si="731"/>
        <v/>
      </c>
      <c r="GH104" s="23" t="str">
        <f t="shared" si="732"/>
        <v/>
      </c>
      <c r="GI104" s="23" t="str">
        <f t="shared" si="733"/>
        <v/>
      </c>
      <c r="GJ104" s="23" t="str">
        <f t="shared" si="734"/>
        <v/>
      </c>
      <c r="GK104" s="23" t="str">
        <f t="shared" si="735"/>
        <v/>
      </c>
      <c r="GL104" s="23" t="str">
        <f t="shared" si="736"/>
        <v/>
      </c>
      <c r="GM104" s="23" t="str">
        <f t="shared" si="737"/>
        <v/>
      </c>
      <c r="GN104" s="23" t="str">
        <f t="shared" si="738"/>
        <v/>
      </c>
      <c r="GO104" s="23" t="str">
        <f t="shared" si="739"/>
        <v/>
      </c>
      <c r="GP104" s="23" t="str">
        <f t="shared" si="740"/>
        <v/>
      </c>
      <c r="GQ104" s="23" t="str">
        <f t="shared" si="741"/>
        <v/>
      </c>
      <c r="GR104" s="23" t="str">
        <f t="shared" si="742"/>
        <v/>
      </c>
      <c r="GS104" s="23" t="str">
        <f t="shared" si="743"/>
        <v/>
      </c>
      <c r="GT104" s="23" t="str">
        <f t="shared" si="744"/>
        <v/>
      </c>
      <c r="GU104" s="23" t="str">
        <f t="shared" si="745"/>
        <v/>
      </c>
      <c r="GV104" s="23" t="str">
        <f t="shared" si="746"/>
        <v/>
      </c>
      <c r="GW104" s="23" t="str">
        <f t="shared" si="747"/>
        <v/>
      </c>
      <c r="GX104" s="23" t="str">
        <f t="shared" si="748"/>
        <v/>
      </c>
      <c r="GY104" s="23" t="str">
        <f t="shared" si="749"/>
        <v/>
      </c>
      <c r="GZ104" s="23" t="str">
        <f t="shared" si="750"/>
        <v/>
      </c>
      <c r="HA104" s="23" t="str">
        <f t="shared" si="751"/>
        <v/>
      </c>
      <c r="HB104" s="23" t="str">
        <f t="shared" si="752"/>
        <v/>
      </c>
      <c r="HC104" s="23" t="str">
        <f t="shared" si="753"/>
        <v/>
      </c>
      <c r="HD104" s="23" t="str">
        <f t="shared" si="754"/>
        <v/>
      </c>
      <c r="HE104" s="23" t="str">
        <f t="shared" si="755"/>
        <v/>
      </c>
      <c r="HF104" s="23" t="str">
        <f t="shared" si="756"/>
        <v/>
      </c>
      <c r="HG104" s="23" t="str">
        <f t="shared" si="757"/>
        <v/>
      </c>
      <c r="HH104" s="23" t="str">
        <f t="shared" si="758"/>
        <v/>
      </c>
      <c r="HI104" s="23" t="str">
        <f t="shared" si="759"/>
        <v/>
      </c>
      <c r="HJ104" s="23" t="str">
        <f t="shared" si="760"/>
        <v/>
      </c>
      <c r="HK104" s="23" t="str">
        <f t="shared" si="761"/>
        <v/>
      </c>
      <c r="HL104" s="23" t="str">
        <f t="shared" si="762"/>
        <v/>
      </c>
      <c r="HM104" s="23" t="str">
        <f t="shared" si="763"/>
        <v/>
      </c>
      <c r="HO104" s="23">
        <f t="shared" si="764"/>
        <v>0.33800000000000052</v>
      </c>
      <c r="HP104" s="23">
        <f t="shared" si="765"/>
        <v>0.19100000000000028</v>
      </c>
      <c r="HQ104" s="23">
        <f t="shared" si="766"/>
        <v>0.34700000000000042</v>
      </c>
      <c r="HR104" s="23" t="str">
        <f t="shared" si="767"/>
        <v/>
      </c>
      <c r="HS104" s="23">
        <f t="shared" si="768"/>
        <v>8.0000000000004512E-3</v>
      </c>
      <c r="HT104" s="23" t="str">
        <f t="shared" si="769"/>
        <v/>
      </c>
      <c r="HU104" s="23" t="str">
        <f t="shared" si="770"/>
        <v/>
      </c>
      <c r="HV104" s="23" t="str">
        <f t="shared" si="771"/>
        <v/>
      </c>
      <c r="HW104" s="23" t="str">
        <f t="shared" si="772"/>
        <v/>
      </c>
      <c r="HX104" s="23" t="str">
        <f t="shared" si="773"/>
        <v/>
      </c>
      <c r="HY104" s="23">
        <f t="shared" si="774"/>
        <v>0.16700000000000026</v>
      </c>
      <c r="HZ104" s="23">
        <f t="shared" si="775"/>
        <v>0.17300000000000049</v>
      </c>
      <c r="IA104" s="23">
        <f t="shared" si="776"/>
        <v>0.17800000000000038</v>
      </c>
      <c r="IB104" s="23">
        <f t="shared" si="777"/>
        <v>1.5000000000000568E-2</v>
      </c>
      <c r="IC104" s="23">
        <f t="shared" si="778"/>
        <v>0.14800000000000058</v>
      </c>
      <c r="ID104" s="23">
        <f t="shared" si="779"/>
        <v>0.77299999999999969</v>
      </c>
      <c r="IE104" s="23">
        <f t="shared" si="780"/>
        <v>0.31249999999999956</v>
      </c>
      <c r="IF104" s="23" t="str">
        <f t="shared" si="781"/>
        <v/>
      </c>
      <c r="IG104" s="23" t="str">
        <f t="shared" si="782"/>
        <v/>
      </c>
      <c r="IH104" s="23" t="str">
        <f t="shared" si="783"/>
        <v/>
      </c>
      <c r="II104" s="23" t="str">
        <f t="shared" si="784"/>
        <v/>
      </c>
      <c r="IJ104" s="23" t="str">
        <f t="shared" si="785"/>
        <v/>
      </c>
      <c r="IK104" s="23" t="str">
        <f t="shared" si="786"/>
        <v/>
      </c>
      <c r="IL104" s="23" t="str">
        <f t="shared" si="787"/>
        <v/>
      </c>
      <c r="IM104" s="23" t="str">
        <f t="shared" si="788"/>
        <v/>
      </c>
      <c r="IN104" s="23" t="str">
        <f t="shared" si="789"/>
        <v/>
      </c>
      <c r="IO104" s="23" t="str">
        <f t="shared" si="790"/>
        <v/>
      </c>
      <c r="IP104" s="23" t="str">
        <f t="shared" si="791"/>
        <v/>
      </c>
      <c r="IQ104" s="23" t="str">
        <f t="shared" si="792"/>
        <v/>
      </c>
      <c r="IR104" s="23" t="str">
        <f t="shared" si="793"/>
        <v/>
      </c>
      <c r="IS104" s="23" t="str">
        <f t="shared" si="794"/>
        <v/>
      </c>
      <c r="IT104" s="23" t="str">
        <f t="shared" si="795"/>
        <v/>
      </c>
      <c r="IU104" s="23" t="str">
        <f t="shared" si="796"/>
        <v/>
      </c>
      <c r="IV104" s="23" t="str">
        <f t="shared" si="797"/>
        <v/>
      </c>
      <c r="IW104" s="23" t="str">
        <f t="shared" si="798"/>
        <v/>
      </c>
      <c r="IX104" s="23" t="str">
        <f t="shared" si="799"/>
        <v/>
      </c>
      <c r="IY104" s="23" t="str">
        <f t="shared" si="800"/>
        <v/>
      </c>
      <c r="IZ104" s="23" t="str">
        <f t="shared" si="801"/>
        <v/>
      </c>
      <c r="JA104" s="23" t="str">
        <f t="shared" si="802"/>
        <v/>
      </c>
      <c r="JB104" s="23" t="str">
        <f t="shared" si="803"/>
        <v/>
      </c>
      <c r="JC104" s="23" t="str">
        <f t="shared" si="804"/>
        <v/>
      </c>
      <c r="JD104" s="23" t="str">
        <f t="shared" si="805"/>
        <v/>
      </c>
      <c r="JE104" s="23" t="str">
        <f t="shared" si="806"/>
        <v/>
      </c>
      <c r="JF104" s="23" t="str">
        <f t="shared" si="807"/>
        <v/>
      </c>
      <c r="JG104" s="23" t="str">
        <f t="shared" si="808"/>
        <v/>
      </c>
      <c r="JH104" s="23" t="str">
        <f t="shared" si="809"/>
        <v/>
      </c>
      <c r="JI104" s="23" t="str">
        <f t="shared" si="810"/>
        <v/>
      </c>
      <c r="JJ104" s="23" t="str">
        <f t="shared" si="811"/>
        <v/>
      </c>
      <c r="JK104" s="23" t="str">
        <f t="shared" si="812"/>
        <v/>
      </c>
      <c r="JL104" s="23" t="str">
        <f t="shared" si="813"/>
        <v/>
      </c>
      <c r="JM104" s="23" t="str">
        <f t="shared" si="814"/>
        <v/>
      </c>
      <c r="JN104" s="23" t="str">
        <f t="shared" si="815"/>
        <v/>
      </c>
      <c r="JO104" s="23" t="str">
        <f t="shared" si="816"/>
        <v/>
      </c>
      <c r="JP104" s="23" t="str">
        <f t="shared" si="817"/>
        <v/>
      </c>
      <c r="JQ104" s="23" t="str">
        <f t="shared" si="818"/>
        <v/>
      </c>
      <c r="JR104" s="23" t="str">
        <f t="shared" si="819"/>
        <v/>
      </c>
      <c r="JS104" s="23" t="str">
        <f t="shared" si="820"/>
        <v/>
      </c>
      <c r="JT104" s="23" t="str">
        <f t="shared" si="821"/>
        <v/>
      </c>
      <c r="JU104" s="23" t="str">
        <f t="shared" si="822"/>
        <v/>
      </c>
      <c r="JV104" s="23" t="str">
        <f t="shared" si="823"/>
        <v/>
      </c>
      <c r="JW104" s="23" t="str">
        <f t="shared" si="824"/>
        <v/>
      </c>
      <c r="JX104" s="23" t="str">
        <f t="shared" si="825"/>
        <v/>
      </c>
      <c r="JY104" s="23" t="str">
        <f t="shared" si="826"/>
        <v/>
      </c>
      <c r="JZ104" s="23" t="str">
        <f t="shared" si="827"/>
        <v/>
      </c>
      <c r="KA104" s="23" t="str">
        <f t="shared" si="828"/>
        <v/>
      </c>
      <c r="KB104" s="23" t="str">
        <f t="shared" si="829"/>
        <v/>
      </c>
      <c r="KC104" s="23" t="str">
        <f t="shared" si="830"/>
        <v/>
      </c>
      <c r="KD104" s="23" t="str">
        <f t="shared" si="831"/>
        <v/>
      </c>
      <c r="KE104" s="23" t="str">
        <f t="shared" si="832"/>
        <v/>
      </c>
      <c r="KF104" s="23" t="str">
        <f t="shared" si="833"/>
        <v/>
      </c>
      <c r="KG104" s="23" t="str">
        <f t="shared" si="834"/>
        <v/>
      </c>
      <c r="KH104" s="23" t="str">
        <f t="shared" si="835"/>
        <v/>
      </c>
      <c r="KI104" s="23" t="str">
        <f t="shared" si="836"/>
        <v/>
      </c>
      <c r="KJ104" s="23" t="str">
        <f t="shared" si="837"/>
        <v/>
      </c>
      <c r="KK104" s="23" t="str">
        <f t="shared" si="838"/>
        <v/>
      </c>
      <c r="KL104" s="23" t="str">
        <f t="shared" si="839"/>
        <v/>
      </c>
      <c r="KM104" s="23" t="str">
        <f t="shared" si="840"/>
        <v/>
      </c>
      <c r="KN104" s="23" t="str">
        <f t="shared" si="841"/>
        <v/>
      </c>
      <c r="KO104" s="23" t="str">
        <f t="shared" si="842"/>
        <v/>
      </c>
      <c r="KP104" s="23" t="str">
        <f t="shared" si="843"/>
        <v/>
      </c>
      <c r="KQ104" s="23" t="str">
        <f t="shared" si="844"/>
        <v/>
      </c>
      <c r="KR104" s="23" t="str">
        <f t="shared" si="845"/>
        <v/>
      </c>
      <c r="KS104" s="23" t="str">
        <f t="shared" si="846"/>
        <v/>
      </c>
      <c r="KT104" s="23" t="str">
        <f t="shared" si="847"/>
        <v/>
      </c>
      <c r="KU104" s="23" t="str">
        <f t="shared" si="848"/>
        <v/>
      </c>
      <c r="KV104" s="23" t="str">
        <f t="shared" si="849"/>
        <v/>
      </c>
      <c r="KW104" s="23" t="str">
        <f t="shared" si="850"/>
        <v/>
      </c>
      <c r="KX104" s="23" t="str">
        <f t="shared" si="851"/>
        <v/>
      </c>
      <c r="KY104" s="23" t="str">
        <f t="shared" si="852"/>
        <v/>
      </c>
      <c r="KZ104" s="23" t="str">
        <f t="shared" si="853"/>
        <v/>
      </c>
      <c r="LA104" s="23" t="str">
        <f t="shared" si="854"/>
        <v/>
      </c>
      <c r="LB104" s="23" t="str">
        <f t="shared" si="855"/>
        <v/>
      </c>
      <c r="LC104" s="23" t="str">
        <f t="shared" si="856"/>
        <v/>
      </c>
      <c r="LD104" s="23" t="str">
        <f t="shared" si="857"/>
        <v/>
      </c>
      <c r="LE104" s="23" t="str">
        <f t="shared" si="858"/>
        <v/>
      </c>
      <c r="LF104" s="23" t="str">
        <f t="shared" si="859"/>
        <v/>
      </c>
      <c r="LG104" s="23" t="str">
        <f t="shared" si="860"/>
        <v/>
      </c>
      <c r="LH104" s="23" t="str">
        <f t="shared" si="861"/>
        <v/>
      </c>
      <c r="LI104" s="23" t="str">
        <f t="shared" si="862"/>
        <v/>
      </c>
      <c r="LJ104" s="23" t="str">
        <f t="shared" si="863"/>
        <v/>
      </c>
      <c r="LK104" s="23" t="str">
        <f t="shared" si="864"/>
        <v/>
      </c>
      <c r="LL104" s="23" t="str">
        <f t="shared" si="865"/>
        <v/>
      </c>
      <c r="LM104" s="23" t="str">
        <f t="shared" si="866"/>
        <v/>
      </c>
    </row>
    <row r="105" spans="1:325">
      <c r="A105" s="1">
        <f t="shared" si="449"/>
        <v>103</v>
      </c>
      <c r="B105" s="2"/>
      <c r="C105" s="4">
        <v>12</v>
      </c>
      <c r="D105" s="4">
        <f t="shared" si="445"/>
        <v>1016</v>
      </c>
      <c r="E105" s="4" t="s">
        <v>191</v>
      </c>
      <c r="F105" s="4">
        <v>3</v>
      </c>
      <c r="G105" s="4" t="s">
        <v>13</v>
      </c>
      <c r="H105" s="4" t="s">
        <v>19</v>
      </c>
      <c r="I105" s="4"/>
      <c r="J105" s="5">
        <v>96.6</v>
      </c>
      <c r="K105" s="72"/>
      <c r="L105" s="103">
        <v>3.5549999999999997</v>
      </c>
      <c r="M105" s="7" t="s">
        <v>282</v>
      </c>
      <c r="N105" s="3" t="s">
        <v>227</v>
      </c>
      <c r="O105" s="6">
        <v>3.835</v>
      </c>
      <c r="P105" s="6">
        <v>3.68</v>
      </c>
      <c r="Q105" s="6">
        <v>3.8719999999999999</v>
      </c>
      <c r="R105" s="58"/>
      <c r="S105" s="6">
        <v>3.552</v>
      </c>
      <c r="T105" s="58"/>
      <c r="U105" s="58"/>
      <c r="V105" s="58"/>
      <c r="W105" s="58"/>
      <c r="X105" s="58"/>
      <c r="Y105" s="6">
        <v>3.7120000000000002</v>
      </c>
      <c r="Z105" s="6">
        <v>3.7440000000000002</v>
      </c>
      <c r="AA105" s="6">
        <v>3.7250000000000001</v>
      </c>
      <c r="AB105" s="6">
        <v>3.552</v>
      </c>
      <c r="AC105" s="6">
        <v>3.6269999999999998</v>
      </c>
      <c r="AD105" s="6">
        <v>3.2080000000000002</v>
      </c>
      <c r="AE105" s="6">
        <f t="shared" si="660"/>
        <v>3.4175</v>
      </c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  <c r="AV105" s="111"/>
      <c r="AW105" s="111"/>
      <c r="AX105" s="111"/>
      <c r="AY105" s="111"/>
      <c r="AZ105" s="111"/>
      <c r="BA105" s="111"/>
      <c r="BB105" s="111"/>
      <c r="BC105" s="111"/>
      <c r="BD105" s="111"/>
      <c r="BE105" s="111"/>
      <c r="BF105" s="111"/>
      <c r="BG105" s="111"/>
      <c r="BH105" s="111"/>
      <c r="BI105" s="111"/>
      <c r="BJ105" s="111"/>
      <c r="BK105" s="111"/>
      <c r="BL105" s="111"/>
      <c r="BM105" s="111"/>
      <c r="BN105" s="111"/>
      <c r="BO105" s="111"/>
      <c r="BP105" s="111"/>
      <c r="BQ105" s="111"/>
      <c r="BR105" s="111"/>
      <c r="BS105" s="111"/>
      <c r="BT105" s="111"/>
      <c r="BU105" s="111"/>
      <c r="BV105" s="111"/>
      <c r="BW105" s="111"/>
      <c r="BX105" s="111"/>
      <c r="BY105" s="111"/>
      <c r="BZ105" s="111"/>
      <c r="CA105" s="111"/>
      <c r="CB105" s="111"/>
      <c r="CC105" s="111"/>
      <c r="CD105" s="111"/>
      <c r="CE105" s="111"/>
      <c r="CF105" s="111"/>
      <c r="CG105" s="111"/>
      <c r="CH105" s="111"/>
      <c r="CI105" s="111"/>
      <c r="CJ105" s="111"/>
      <c r="CK105" s="111"/>
      <c r="CL105" s="111"/>
      <c r="CM105" s="111"/>
      <c r="CN105" s="111"/>
      <c r="CO105" s="111"/>
      <c r="CP105" s="111"/>
      <c r="CQ105" s="111"/>
      <c r="CR105" s="111"/>
      <c r="CS105" s="111"/>
      <c r="CT105" s="111"/>
      <c r="CU105" s="111"/>
      <c r="CV105" s="111"/>
      <c r="CW105" s="111"/>
      <c r="CX105" s="111"/>
      <c r="CY105" s="111"/>
      <c r="CZ105" s="111"/>
      <c r="DA105" s="111"/>
      <c r="DB105" s="111"/>
      <c r="DC105" s="111"/>
      <c r="DD105" s="111"/>
      <c r="DE105" s="111"/>
      <c r="DF105" s="111"/>
      <c r="DG105" s="111"/>
      <c r="DH105" s="111"/>
      <c r="DI105" s="111"/>
      <c r="DJ105" s="111"/>
      <c r="DK105" s="111"/>
      <c r="DL105" s="111"/>
      <c r="DM105" s="111"/>
      <c r="DO105" s="23">
        <f t="shared" si="661"/>
        <v>0.28000000000000025</v>
      </c>
      <c r="DP105" s="23">
        <f t="shared" si="662"/>
        <v>0.12500000000000044</v>
      </c>
      <c r="DQ105" s="23">
        <f t="shared" si="663"/>
        <v>0.31700000000000017</v>
      </c>
      <c r="DR105" s="23" t="str">
        <f t="shared" si="664"/>
        <v/>
      </c>
      <c r="DS105" s="23">
        <f t="shared" si="665"/>
        <v>-2.9999999999996696E-3</v>
      </c>
      <c r="DT105" s="23" t="str">
        <f t="shared" si="666"/>
        <v/>
      </c>
      <c r="DU105" s="23" t="str">
        <f t="shared" si="667"/>
        <v/>
      </c>
      <c r="DV105" s="23" t="str">
        <f t="shared" si="668"/>
        <v/>
      </c>
      <c r="DW105" s="23" t="str">
        <f t="shared" si="669"/>
        <v/>
      </c>
      <c r="DX105" s="23" t="str">
        <f t="shared" si="670"/>
        <v/>
      </c>
      <c r="DY105" s="23">
        <f t="shared" si="671"/>
        <v>0.15700000000000047</v>
      </c>
      <c r="DZ105" s="23">
        <f t="shared" si="672"/>
        <v>0.1890000000000005</v>
      </c>
      <c r="EA105" s="23">
        <f t="shared" si="673"/>
        <v>0.17000000000000037</v>
      </c>
      <c r="EB105" s="23">
        <f t="shared" si="674"/>
        <v>-2.9999999999996696E-3</v>
      </c>
      <c r="EC105" s="23">
        <f t="shared" si="675"/>
        <v>7.2000000000000064E-2</v>
      </c>
      <c r="ED105" s="23">
        <f t="shared" si="676"/>
        <v>-0.34699999999999953</v>
      </c>
      <c r="EE105" s="23">
        <f t="shared" si="677"/>
        <v>-0.13749999999999973</v>
      </c>
      <c r="EF105" s="23" t="str">
        <f t="shared" si="678"/>
        <v/>
      </c>
      <c r="EG105" s="23" t="str">
        <f t="shared" si="679"/>
        <v/>
      </c>
      <c r="EH105" s="23" t="str">
        <f t="shared" si="680"/>
        <v/>
      </c>
      <c r="EI105" s="23" t="str">
        <f t="shared" si="681"/>
        <v/>
      </c>
      <c r="EJ105" s="23" t="str">
        <f t="shared" si="682"/>
        <v/>
      </c>
      <c r="EK105" s="23" t="str">
        <f t="shared" si="683"/>
        <v/>
      </c>
      <c r="EL105" s="23" t="str">
        <f t="shared" si="684"/>
        <v/>
      </c>
      <c r="EM105" s="23" t="str">
        <f t="shared" si="685"/>
        <v/>
      </c>
      <c r="EN105" s="23" t="str">
        <f t="shared" si="686"/>
        <v/>
      </c>
      <c r="EO105" s="23" t="str">
        <f t="shared" si="687"/>
        <v/>
      </c>
      <c r="EP105" s="23" t="str">
        <f t="shared" si="688"/>
        <v/>
      </c>
      <c r="EQ105" s="23" t="str">
        <f t="shared" si="689"/>
        <v/>
      </c>
      <c r="ER105" s="23" t="str">
        <f t="shared" si="690"/>
        <v/>
      </c>
      <c r="ES105" s="23" t="str">
        <f t="shared" si="691"/>
        <v/>
      </c>
      <c r="ET105" s="23" t="str">
        <f t="shared" si="692"/>
        <v/>
      </c>
      <c r="EU105" s="23" t="str">
        <f t="shared" si="693"/>
        <v/>
      </c>
      <c r="EV105" s="23" t="str">
        <f t="shared" si="694"/>
        <v/>
      </c>
      <c r="EW105" s="23" t="str">
        <f t="shared" si="695"/>
        <v/>
      </c>
      <c r="EX105" s="23" t="str">
        <f t="shared" si="696"/>
        <v/>
      </c>
      <c r="EY105" s="23" t="str">
        <f t="shared" si="697"/>
        <v/>
      </c>
      <c r="EZ105" s="23" t="str">
        <f t="shared" si="698"/>
        <v/>
      </c>
      <c r="FA105" s="23" t="str">
        <f t="shared" si="699"/>
        <v/>
      </c>
      <c r="FB105" s="23" t="str">
        <f t="shared" si="700"/>
        <v/>
      </c>
      <c r="FC105" s="23" t="str">
        <f t="shared" si="701"/>
        <v/>
      </c>
      <c r="FD105" s="23" t="str">
        <f t="shared" si="702"/>
        <v/>
      </c>
      <c r="FE105" s="23" t="str">
        <f t="shared" si="703"/>
        <v/>
      </c>
      <c r="FF105" s="23" t="str">
        <f t="shared" si="704"/>
        <v/>
      </c>
      <c r="FG105" s="23" t="str">
        <f t="shared" si="705"/>
        <v/>
      </c>
      <c r="FH105" s="23" t="str">
        <f t="shared" si="706"/>
        <v/>
      </c>
      <c r="FI105" s="23" t="str">
        <f t="shared" si="707"/>
        <v/>
      </c>
      <c r="FJ105" s="23" t="str">
        <f t="shared" si="708"/>
        <v/>
      </c>
      <c r="FK105" s="23" t="str">
        <f t="shared" si="709"/>
        <v/>
      </c>
      <c r="FL105" s="23" t="str">
        <f t="shared" si="710"/>
        <v/>
      </c>
      <c r="FM105" s="23" t="str">
        <f t="shared" si="711"/>
        <v/>
      </c>
      <c r="FN105" s="23" t="str">
        <f t="shared" si="712"/>
        <v/>
      </c>
      <c r="FO105" s="23" t="str">
        <f t="shared" si="713"/>
        <v/>
      </c>
      <c r="FP105" s="23" t="str">
        <f t="shared" si="714"/>
        <v/>
      </c>
      <c r="FQ105" s="23" t="str">
        <f t="shared" si="715"/>
        <v/>
      </c>
      <c r="FR105" s="23" t="str">
        <f t="shared" si="716"/>
        <v/>
      </c>
      <c r="FS105" s="23" t="str">
        <f t="shared" si="717"/>
        <v/>
      </c>
      <c r="FT105" s="23" t="str">
        <f t="shared" si="718"/>
        <v/>
      </c>
      <c r="FU105" s="23" t="str">
        <f t="shared" si="719"/>
        <v/>
      </c>
      <c r="FV105" s="23" t="str">
        <f t="shared" si="720"/>
        <v/>
      </c>
      <c r="FW105" s="23" t="str">
        <f t="shared" si="721"/>
        <v/>
      </c>
      <c r="FX105" s="23" t="str">
        <f t="shared" si="722"/>
        <v/>
      </c>
      <c r="FY105" s="23" t="str">
        <f t="shared" si="723"/>
        <v/>
      </c>
      <c r="FZ105" s="23" t="str">
        <f t="shared" si="724"/>
        <v/>
      </c>
      <c r="GA105" s="23" t="str">
        <f t="shared" si="725"/>
        <v/>
      </c>
      <c r="GB105" s="23" t="str">
        <f t="shared" si="726"/>
        <v/>
      </c>
      <c r="GC105" s="23" t="str">
        <f t="shared" si="727"/>
        <v/>
      </c>
      <c r="GD105" s="23" t="str">
        <f t="shared" si="728"/>
        <v/>
      </c>
      <c r="GE105" s="23" t="str">
        <f t="shared" si="729"/>
        <v/>
      </c>
      <c r="GF105" s="23" t="str">
        <f t="shared" si="730"/>
        <v/>
      </c>
      <c r="GG105" s="23" t="str">
        <f t="shared" si="731"/>
        <v/>
      </c>
      <c r="GH105" s="23" t="str">
        <f t="shared" si="732"/>
        <v/>
      </c>
      <c r="GI105" s="23" t="str">
        <f t="shared" si="733"/>
        <v/>
      </c>
      <c r="GJ105" s="23" t="str">
        <f t="shared" si="734"/>
        <v/>
      </c>
      <c r="GK105" s="23" t="str">
        <f t="shared" si="735"/>
        <v/>
      </c>
      <c r="GL105" s="23" t="str">
        <f t="shared" si="736"/>
        <v/>
      </c>
      <c r="GM105" s="23" t="str">
        <f t="shared" si="737"/>
        <v/>
      </c>
      <c r="GN105" s="23" t="str">
        <f t="shared" si="738"/>
        <v/>
      </c>
      <c r="GO105" s="23" t="str">
        <f t="shared" si="739"/>
        <v/>
      </c>
      <c r="GP105" s="23" t="str">
        <f t="shared" si="740"/>
        <v/>
      </c>
      <c r="GQ105" s="23" t="str">
        <f t="shared" si="741"/>
        <v/>
      </c>
      <c r="GR105" s="23" t="str">
        <f t="shared" si="742"/>
        <v/>
      </c>
      <c r="GS105" s="23" t="str">
        <f t="shared" si="743"/>
        <v/>
      </c>
      <c r="GT105" s="23" t="str">
        <f t="shared" si="744"/>
        <v/>
      </c>
      <c r="GU105" s="23" t="str">
        <f t="shared" si="745"/>
        <v/>
      </c>
      <c r="GV105" s="23" t="str">
        <f t="shared" si="746"/>
        <v/>
      </c>
      <c r="GW105" s="23" t="str">
        <f t="shared" si="747"/>
        <v/>
      </c>
      <c r="GX105" s="23" t="str">
        <f t="shared" si="748"/>
        <v/>
      </c>
      <c r="GY105" s="23" t="str">
        <f t="shared" si="749"/>
        <v/>
      </c>
      <c r="GZ105" s="23" t="str">
        <f t="shared" si="750"/>
        <v/>
      </c>
      <c r="HA105" s="23" t="str">
        <f t="shared" si="751"/>
        <v/>
      </c>
      <c r="HB105" s="23" t="str">
        <f t="shared" si="752"/>
        <v/>
      </c>
      <c r="HC105" s="23" t="str">
        <f t="shared" si="753"/>
        <v/>
      </c>
      <c r="HD105" s="23" t="str">
        <f t="shared" si="754"/>
        <v/>
      </c>
      <c r="HE105" s="23" t="str">
        <f t="shared" si="755"/>
        <v/>
      </c>
      <c r="HF105" s="23" t="str">
        <f t="shared" si="756"/>
        <v/>
      </c>
      <c r="HG105" s="23" t="str">
        <f t="shared" si="757"/>
        <v/>
      </c>
      <c r="HH105" s="23" t="str">
        <f t="shared" si="758"/>
        <v/>
      </c>
      <c r="HI105" s="23" t="str">
        <f t="shared" si="759"/>
        <v/>
      </c>
      <c r="HJ105" s="23" t="str">
        <f t="shared" si="760"/>
        <v/>
      </c>
      <c r="HK105" s="23" t="str">
        <f t="shared" si="761"/>
        <v/>
      </c>
      <c r="HL105" s="23" t="str">
        <f t="shared" si="762"/>
        <v/>
      </c>
      <c r="HM105" s="23" t="str">
        <f t="shared" si="763"/>
        <v/>
      </c>
      <c r="HO105" s="23">
        <f t="shared" si="764"/>
        <v>0.28000000000000025</v>
      </c>
      <c r="HP105" s="23">
        <f t="shared" si="765"/>
        <v>0.12500000000000044</v>
      </c>
      <c r="HQ105" s="23">
        <f t="shared" si="766"/>
        <v>0.31700000000000017</v>
      </c>
      <c r="HR105" s="23" t="str">
        <f t="shared" si="767"/>
        <v/>
      </c>
      <c r="HS105" s="23">
        <f t="shared" si="768"/>
        <v>2.9999999999996696E-3</v>
      </c>
      <c r="HT105" s="23" t="str">
        <f t="shared" si="769"/>
        <v/>
      </c>
      <c r="HU105" s="23" t="str">
        <f t="shared" si="770"/>
        <v/>
      </c>
      <c r="HV105" s="23" t="str">
        <f t="shared" si="771"/>
        <v/>
      </c>
      <c r="HW105" s="23" t="str">
        <f t="shared" si="772"/>
        <v/>
      </c>
      <c r="HX105" s="23" t="str">
        <f t="shared" si="773"/>
        <v/>
      </c>
      <c r="HY105" s="23">
        <f t="shared" si="774"/>
        <v>0.15700000000000047</v>
      </c>
      <c r="HZ105" s="23">
        <f t="shared" si="775"/>
        <v>0.1890000000000005</v>
      </c>
      <c r="IA105" s="23">
        <f t="shared" si="776"/>
        <v>0.17000000000000037</v>
      </c>
      <c r="IB105" s="23">
        <f t="shared" si="777"/>
        <v>2.9999999999996696E-3</v>
      </c>
      <c r="IC105" s="23">
        <f t="shared" si="778"/>
        <v>7.2000000000000064E-2</v>
      </c>
      <c r="ID105" s="23">
        <f t="shared" si="779"/>
        <v>0.34699999999999953</v>
      </c>
      <c r="IE105" s="23">
        <f t="shared" si="780"/>
        <v>0.13749999999999973</v>
      </c>
      <c r="IF105" s="23" t="str">
        <f t="shared" si="781"/>
        <v/>
      </c>
      <c r="IG105" s="23" t="str">
        <f t="shared" si="782"/>
        <v/>
      </c>
      <c r="IH105" s="23" t="str">
        <f t="shared" si="783"/>
        <v/>
      </c>
      <c r="II105" s="23" t="str">
        <f t="shared" si="784"/>
        <v/>
      </c>
      <c r="IJ105" s="23" t="str">
        <f t="shared" si="785"/>
        <v/>
      </c>
      <c r="IK105" s="23" t="str">
        <f t="shared" si="786"/>
        <v/>
      </c>
      <c r="IL105" s="23" t="str">
        <f t="shared" si="787"/>
        <v/>
      </c>
      <c r="IM105" s="23" t="str">
        <f t="shared" si="788"/>
        <v/>
      </c>
      <c r="IN105" s="23" t="str">
        <f t="shared" si="789"/>
        <v/>
      </c>
      <c r="IO105" s="23" t="str">
        <f t="shared" si="790"/>
        <v/>
      </c>
      <c r="IP105" s="23" t="str">
        <f t="shared" si="791"/>
        <v/>
      </c>
      <c r="IQ105" s="23" t="str">
        <f t="shared" si="792"/>
        <v/>
      </c>
      <c r="IR105" s="23" t="str">
        <f t="shared" si="793"/>
        <v/>
      </c>
      <c r="IS105" s="23" t="str">
        <f t="shared" si="794"/>
        <v/>
      </c>
      <c r="IT105" s="23" t="str">
        <f t="shared" si="795"/>
        <v/>
      </c>
      <c r="IU105" s="23" t="str">
        <f t="shared" si="796"/>
        <v/>
      </c>
      <c r="IV105" s="23" t="str">
        <f t="shared" si="797"/>
        <v/>
      </c>
      <c r="IW105" s="23" t="str">
        <f t="shared" si="798"/>
        <v/>
      </c>
      <c r="IX105" s="23" t="str">
        <f t="shared" si="799"/>
        <v/>
      </c>
      <c r="IY105" s="23" t="str">
        <f t="shared" si="800"/>
        <v/>
      </c>
      <c r="IZ105" s="23" t="str">
        <f t="shared" si="801"/>
        <v/>
      </c>
      <c r="JA105" s="23" t="str">
        <f t="shared" si="802"/>
        <v/>
      </c>
      <c r="JB105" s="23" t="str">
        <f t="shared" si="803"/>
        <v/>
      </c>
      <c r="JC105" s="23" t="str">
        <f t="shared" si="804"/>
        <v/>
      </c>
      <c r="JD105" s="23" t="str">
        <f t="shared" si="805"/>
        <v/>
      </c>
      <c r="JE105" s="23" t="str">
        <f t="shared" si="806"/>
        <v/>
      </c>
      <c r="JF105" s="23" t="str">
        <f t="shared" si="807"/>
        <v/>
      </c>
      <c r="JG105" s="23" t="str">
        <f t="shared" si="808"/>
        <v/>
      </c>
      <c r="JH105" s="23" t="str">
        <f t="shared" si="809"/>
        <v/>
      </c>
      <c r="JI105" s="23" t="str">
        <f t="shared" si="810"/>
        <v/>
      </c>
      <c r="JJ105" s="23" t="str">
        <f t="shared" si="811"/>
        <v/>
      </c>
      <c r="JK105" s="23" t="str">
        <f t="shared" si="812"/>
        <v/>
      </c>
      <c r="JL105" s="23" t="str">
        <f t="shared" si="813"/>
        <v/>
      </c>
      <c r="JM105" s="23" t="str">
        <f t="shared" si="814"/>
        <v/>
      </c>
      <c r="JN105" s="23" t="str">
        <f t="shared" si="815"/>
        <v/>
      </c>
      <c r="JO105" s="23" t="str">
        <f t="shared" si="816"/>
        <v/>
      </c>
      <c r="JP105" s="23" t="str">
        <f t="shared" si="817"/>
        <v/>
      </c>
      <c r="JQ105" s="23" t="str">
        <f t="shared" si="818"/>
        <v/>
      </c>
      <c r="JR105" s="23" t="str">
        <f t="shared" si="819"/>
        <v/>
      </c>
      <c r="JS105" s="23" t="str">
        <f t="shared" si="820"/>
        <v/>
      </c>
      <c r="JT105" s="23" t="str">
        <f t="shared" si="821"/>
        <v/>
      </c>
      <c r="JU105" s="23" t="str">
        <f t="shared" si="822"/>
        <v/>
      </c>
      <c r="JV105" s="23" t="str">
        <f t="shared" si="823"/>
        <v/>
      </c>
      <c r="JW105" s="23" t="str">
        <f t="shared" si="824"/>
        <v/>
      </c>
      <c r="JX105" s="23" t="str">
        <f t="shared" si="825"/>
        <v/>
      </c>
      <c r="JY105" s="23" t="str">
        <f t="shared" si="826"/>
        <v/>
      </c>
      <c r="JZ105" s="23" t="str">
        <f t="shared" si="827"/>
        <v/>
      </c>
      <c r="KA105" s="23" t="str">
        <f t="shared" si="828"/>
        <v/>
      </c>
      <c r="KB105" s="23" t="str">
        <f t="shared" si="829"/>
        <v/>
      </c>
      <c r="KC105" s="23" t="str">
        <f t="shared" si="830"/>
        <v/>
      </c>
      <c r="KD105" s="23" t="str">
        <f t="shared" si="831"/>
        <v/>
      </c>
      <c r="KE105" s="23" t="str">
        <f t="shared" si="832"/>
        <v/>
      </c>
      <c r="KF105" s="23" t="str">
        <f t="shared" si="833"/>
        <v/>
      </c>
      <c r="KG105" s="23" t="str">
        <f t="shared" si="834"/>
        <v/>
      </c>
      <c r="KH105" s="23" t="str">
        <f t="shared" si="835"/>
        <v/>
      </c>
      <c r="KI105" s="23" t="str">
        <f t="shared" si="836"/>
        <v/>
      </c>
      <c r="KJ105" s="23" t="str">
        <f t="shared" si="837"/>
        <v/>
      </c>
      <c r="KK105" s="23" t="str">
        <f t="shared" si="838"/>
        <v/>
      </c>
      <c r="KL105" s="23" t="str">
        <f t="shared" si="839"/>
        <v/>
      </c>
      <c r="KM105" s="23" t="str">
        <f t="shared" si="840"/>
        <v/>
      </c>
      <c r="KN105" s="23" t="str">
        <f t="shared" si="841"/>
        <v/>
      </c>
      <c r="KO105" s="23" t="str">
        <f t="shared" si="842"/>
        <v/>
      </c>
      <c r="KP105" s="23" t="str">
        <f t="shared" si="843"/>
        <v/>
      </c>
      <c r="KQ105" s="23" t="str">
        <f t="shared" si="844"/>
        <v/>
      </c>
      <c r="KR105" s="23" t="str">
        <f t="shared" si="845"/>
        <v/>
      </c>
      <c r="KS105" s="23" t="str">
        <f t="shared" si="846"/>
        <v/>
      </c>
      <c r="KT105" s="23" t="str">
        <f t="shared" si="847"/>
        <v/>
      </c>
      <c r="KU105" s="23" t="str">
        <f t="shared" si="848"/>
        <v/>
      </c>
      <c r="KV105" s="23" t="str">
        <f t="shared" si="849"/>
        <v/>
      </c>
      <c r="KW105" s="23" t="str">
        <f t="shared" si="850"/>
        <v/>
      </c>
      <c r="KX105" s="23" t="str">
        <f t="shared" si="851"/>
        <v/>
      </c>
      <c r="KY105" s="23" t="str">
        <f t="shared" si="852"/>
        <v/>
      </c>
      <c r="KZ105" s="23" t="str">
        <f t="shared" si="853"/>
        <v/>
      </c>
      <c r="LA105" s="23" t="str">
        <f t="shared" si="854"/>
        <v/>
      </c>
      <c r="LB105" s="23" t="str">
        <f t="shared" si="855"/>
        <v/>
      </c>
      <c r="LC105" s="23" t="str">
        <f t="shared" si="856"/>
        <v/>
      </c>
      <c r="LD105" s="23" t="str">
        <f t="shared" si="857"/>
        <v/>
      </c>
      <c r="LE105" s="23" t="str">
        <f t="shared" si="858"/>
        <v/>
      </c>
      <c r="LF105" s="23" t="str">
        <f t="shared" si="859"/>
        <v/>
      </c>
      <c r="LG105" s="23" t="str">
        <f t="shared" si="860"/>
        <v/>
      </c>
      <c r="LH105" s="23" t="str">
        <f t="shared" si="861"/>
        <v/>
      </c>
      <c r="LI105" s="23" t="str">
        <f t="shared" si="862"/>
        <v/>
      </c>
      <c r="LJ105" s="23" t="str">
        <f t="shared" si="863"/>
        <v/>
      </c>
      <c r="LK105" s="23" t="str">
        <f t="shared" si="864"/>
        <v/>
      </c>
      <c r="LL105" s="23" t="str">
        <f t="shared" si="865"/>
        <v/>
      </c>
      <c r="LM105" s="23" t="str">
        <f t="shared" si="866"/>
        <v/>
      </c>
    </row>
    <row r="106" spans="1:325">
      <c r="A106" s="1">
        <f t="shared" si="449"/>
        <v>104</v>
      </c>
      <c r="B106" s="2" t="s">
        <v>597</v>
      </c>
      <c r="C106" s="4">
        <v>12</v>
      </c>
      <c r="D106" s="4">
        <f t="shared" si="445"/>
        <v>1016</v>
      </c>
      <c r="E106" s="4" t="s">
        <v>182</v>
      </c>
      <c r="F106" s="4">
        <v>1</v>
      </c>
      <c r="G106" s="4" t="s">
        <v>13</v>
      </c>
      <c r="H106" s="4" t="s">
        <v>19</v>
      </c>
      <c r="I106" s="4"/>
      <c r="J106" s="5">
        <v>86.2</v>
      </c>
      <c r="K106" s="72"/>
      <c r="L106" s="103">
        <v>0.871</v>
      </c>
      <c r="M106" s="7" t="s">
        <v>180</v>
      </c>
      <c r="N106" s="3"/>
      <c r="O106" s="6">
        <v>0.871</v>
      </c>
      <c r="P106" s="6">
        <v>0.92200000000000004</v>
      </c>
      <c r="Q106" s="6">
        <v>1.448</v>
      </c>
      <c r="R106" s="58"/>
      <c r="S106" s="6">
        <v>0.84699999999999998</v>
      </c>
      <c r="T106" s="6">
        <v>0.91500000000000004</v>
      </c>
      <c r="U106" s="6">
        <v>0.92900000000000005</v>
      </c>
      <c r="V106" s="6">
        <v>0.86799999999999999</v>
      </c>
      <c r="W106" s="58"/>
      <c r="X106" s="58"/>
      <c r="Y106" s="6">
        <v>0.91700000000000004</v>
      </c>
      <c r="Z106" s="6">
        <v>0.96</v>
      </c>
      <c r="AA106" s="6">
        <v>0.94899999999999995</v>
      </c>
      <c r="AB106" s="6">
        <v>0.68799999999999994</v>
      </c>
      <c r="AC106" s="6">
        <v>0.84599999999999997</v>
      </c>
      <c r="AD106" s="6">
        <v>0.47299999999999998</v>
      </c>
      <c r="AE106" s="6">
        <f t="shared" si="660"/>
        <v>0.65949999999999998</v>
      </c>
      <c r="AF106" s="111"/>
      <c r="AG106" s="111"/>
      <c r="AH106" s="111"/>
      <c r="AI106" s="111"/>
      <c r="AJ106" s="111"/>
      <c r="AK106" s="111"/>
      <c r="AL106" s="111"/>
      <c r="AM106" s="111"/>
      <c r="AN106" s="111"/>
      <c r="AO106" s="111"/>
      <c r="AP106" s="111"/>
      <c r="AQ106" s="111"/>
      <c r="AR106" s="111"/>
      <c r="AS106" s="111"/>
      <c r="AT106" s="111"/>
      <c r="AU106" s="111"/>
      <c r="AV106" s="111"/>
      <c r="AW106" s="111"/>
      <c r="AX106" s="111"/>
      <c r="AY106" s="111"/>
      <c r="AZ106" s="111"/>
      <c r="BA106" s="111"/>
      <c r="BB106" s="111"/>
      <c r="BC106" s="111"/>
      <c r="BD106" s="111"/>
      <c r="BE106" s="111"/>
      <c r="BF106" s="111"/>
      <c r="BG106" s="111"/>
      <c r="BH106" s="111"/>
      <c r="BI106" s="111"/>
      <c r="BJ106" s="111"/>
      <c r="BK106" s="111"/>
      <c r="BL106" s="111"/>
      <c r="BM106" s="111"/>
      <c r="BN106" s="111"/>
      <c r="BO106" s="111"/>
      <c r="BP106" s="111"/>
      <c r="BQ106" s="111"/>
      <c r="BR106" s="111"/>
      <c r="BS106" s="111"/>
      <c r="BT106" s="111"/>
      <c r="BU106" s="111"/>
      <c r="BV106" s="111"/>
      <c r="BW106" s="111"/>
      <c r="BX106" s="111"/>
      <c r="BY106" s="111"/>
      <c r="BZ106" s="111"/>
      <c r="CA106" s="111"/>
      <c r="CB106" s="111"/>
      <c r="CC106" s="111"/>
      <c r="CD106" s="111"/>
      <c r="CE106" s="111"/>
      <c r="CF106" s="111"/>
      <c r="CG106" s="111"/>
      <c r="CH106" s="111"/>
      <c r="CI106" s="111"/>
      <c r="CJ106" s="111"/>
      <c r="CK106" s="111"/>
      <c r="CL106" s="111"/>
      <c r="CM106" s="111"/>
      <c r="CN106" s="111"/>
      <c r="CO106" s="111"/>
      <c r="CP106" s="111"/>
      <c r="CQ106" s="111"/>
      <c r="CR106" s="111"/>
      <c r="CS106" s="111"/>
      <c r="CT106" s="111"/>
      <c r="CU106" s="111"/>
      <c r="CV106" s="111"/>
      <c r="CW106" s="111"/>
      <c r="CX106" s="111"/>
      <c r="CY106" s="111"/>
      <c r="CZ106" s="111"/>
      <c r="DA106" s="111"/>
      <c r="DB106" s="111"/>
      <c r="DC106" s="111"/>
      <c r="DD106" s="111"/>
      <c r="DE106" s="111"/>
      <c r="DF106" s="111"/>
      <c r="DG106" s="111"/>
      <c r="DH106" s="111"/>
      <c r="DI106" s="111"/>
      <c r="DJ106" s="111"/>
      <c r="DK106" s="111"/>
      <c r="DL106" s="111"/>
      <c r="DM106" s="111"/>
      <c r="DO106" s="23">
        <f t="shared" si="661"/>
        <v>0</v>
      </c>
      <c r="DP106" s="23">
        <f t="shared" si="662"/>
        <v>5.1000000000000045E-2</v>
      </c>
      <c r="DQ106" s="23">
        <f t="shared" si="663"/>
        <v>0.57699999999999996</v>
      </c>
      <c r="DR106" s="23" t="str">
        <f t="shared" si="664"/>
        <v/>
      </c>
      <c r="DS106" s="23">
        <f t="shared" si="665"/>
        <v>-2.4000000000000021E-2</v>
      </c>
      <c r="DT106" s="23">
        <f t="shared" si="666"/>
        <v>4.4000000000000039E-2</v>
      </c>
      <c r="DU106" s="23">
        <f t="shared" si="667"/>
        <v>5.8000000000000052E-2</v>
      </c>
      <c r="DV106" s="23">
        <f t="shared" si="668"/>
        <v>-3.0000000000000027E-3</v>
      </c>
      <c r="DW106" s="23" t="str">
        <f t="shared" si="669"/>
        <v/>
      </c>
      <c r="DX106" s="23" t="str">
        <f t="shared" si="670"/>
        <v/>
      </c>
      <c r="DY106" s="23">
        <f t="shared" si="671"/>
        <v>4.6000000000000041E-2</v>
      </c>
      <c r="DZ106" s="23">
        <f t="shared" si="672"/>
        <v>8.8999999999999968E-2</v>
      </c>
      <c r="EA106" s="23">
        <f t="shared" si="673"/>
        <v>7.7999999999999958E-2</v>
      </c>
      <c r="EB106" s="23">
        <f t="shared" si="674"/>
        <v>-0.18300000000000005</v>
      </c>
      <c r="EC106" s="23">
        <f t="shared" si="675"/>
        <v>-2.5000000000000022E-2</v>
      </c>
      <c r="ED106" s="23">
        <f t="shared" si="676"/>
        <v>-0.39800000000000002</v>
      </c>
      <c r="EE106" s="23">
        <f t="shared" si="677"/>
        <v>-0.21150000000000002</v>
      </c>
      <c r="EF106" s="23" t="str">
        <f t="shared" si="678"/>
        <v/>
      </c>
      <c r="EG106" s="23" t="str">
        <f t="shared" si="679"/>
        <v/>
      </c>
      <c r="EH106" s="23" t="str">
        <f t="shared" si="680"/>
        <v/>
      </c>
      <c r="EI106" s="23" t="str">
        <f t="shared" si="681"/>
        <v/>
      </c>
      <c r="EJ106" s="23" t="str">
        <f t="shared" si="682"/>
        <v/>
      </c>
      <c r="EK106" s="23" t="str">
        <f t="shared" si="683"/>
        <v/>
      </c>
      <c r="EL106" s="23" t="str">
        <f t="shared" si="684"/>
        <v/>
      </c>
      <c r="EM106" s="23" t="str">
        <f t="shared" si="685"/>
        <v/>
      </c>
      <c r="EN106" s="23" t="str">
        <f t="shared" si="686"/>
        <v/>
      </c>
      <c r="EO106" s="23" t="str">
        <f t="shared" si="687"/>
        <v/>
      </c>
      <c r="EP106" s="23" t="str">
        <f t="shared" si="688"/>
        <v/>
      </c>
      <c r="EQ106" s="23" t="str">
        <f t="shared" si="689"/>
        <v/>
      </c>
      <c r="ER106" s="23" t="str">
        <f t="shared" si="690"/>
        <v/>
      </c>
      <c r="ES106" s="23" t="str">
        <f t="shared" si="691"/>
        <v/>
      </c>
      <c r="ET106" s="23" t="str">
        <f t="shared" si="692"/>
        <v/>
      </c>
      <c r="EU106" s="23" t="str">
        <f t="shared" si="693"/>
        <v/>
      </c>
      <c r="EV106" s="23" t="str">
        <f t="shared" si="694"/>
        <v/>
      </c>
      <c r="EW106" s="23" t="str">
        <f t="shared" si="695"/>
        <v/>
      </c>
      <c r="EX106" s="23" t="str">
        <f t="shared" si="696"/>
        <v/>
      </c>
      <c r="EY106" s="23" t="str">
        <f t="shared" si="697"/>
        <v/>
      </c>
      <c r="EZ106" s="23" t="str">
        <f t="shared" si="698"/>
        <v/>
      </c>
      <c r="FA106" s="23" t="str">
        <f t="shared" si="699"/>
        <v/>
      </c>
      <c r="FB106" s="23" t="str">
        <f t="shared" si="700"/>
        <v/>
      </c>
      <c r="FC106" s="23" t="str">
        <f t="shared" si="701"/>
        <v/>
      </c>
      <c r="FD106" s="23" t="str">
        <f t="shared" si="702"/>
        <v/>
      </c>
      <c r="FE106" s="23" t="str">
        <f t="shared" si="703"/>
        <v/>
      </c>
      <c r="FF106" s="23" t="str">
        <f t="shared" si="704"/>
        <v/>
      </c>
      <c r="FG106" s="23" t="str">
        <f t="shared" si="705"/>
        <v/>
      </c>
      <c r="FH106" s="23" t="str">
        <f t="shared" si="706"/>
        <v/>
      </c>
      <c r="FI106" s="23" t="str">
        <f t="shared" si="707"/>
        <v/>
      </c>
      <c r="FJ106" s="23" t="str">
        <f t="shared" si="708"/>
        <v/>
      </c>
      <c r="FK106" s="23" t="str">
        <f t="shared" si="709"/>
        <v/>
      </c>
      <c r="FL106" s="23" t="str">
        <f t="shared" si="710"/>
        <v/>
      </c>
      <c r="FM106" s="23" t="str">
        <f t="shared" si="711"/>
        <v/>
      </c>
      <c r="FN106" s="23" t="str">
        <f t="shared" si="712"/>
        <v/>
      </c>
      <c r="FO106" s="23" t="str">
        <f t="shared" si="713"/>
        <v/>
      </c>
      <c r="FP106" s="23" t="str">
        <f t="shared" si="714"/>
        <v/>
      </c>
      <c r="FQ106" s="23" t="str">
        <f t="shared" si="715"/>
        <v/>
      </c>
      <c r="FR106" s="23" t="str">
        <f t="shared" si="716"/>
        <v/>
      </c>
      <c r="FS106" s="23" t="str">
        <f t="shared" si="717"/>
        <v/>
      </c>
      <c r="FT106" s="23" t="str">
        <f t="shared" si="718"/>
        <v/>
      </c>
      <c r="FU106" s="23" t="str">
        <f t="shared" si="719"/>
        <v/>
      </c>
      <c r="FV106" s="23" t="str">
        <f t="shared" si="720"/>
        <v/>
      </c>
      <c r="FW106" s="23" t="str">
        <f t="shared" si="721"/>
        <v/>
      </c>
      <c r="FX106" s="23" t="str">
        <f t="shared" si="722"/>
        <v/>
      </c>
      <c r="FY106" s="23" t="str">
        <f t="shared" si="723"/>
        <v/>
      </c>
      <c r="FZ106" s="23" t="str">
        <f t="shared" si="724"/>
        <v/>
      </c>
      <c r="GA106" s="23" t="str">
        <f t="shared" si="725"/>
        <v/>
      </c>
      <c r="GB106" s="23" t="str">
        <f t="shared" si="726"/>
        <v/>
      </c>
      <c r="GC106" s="23" t="str">
        <f t="shared" si="727"/>
        <v/>
      </c>
      <c r="GD106" s="23" t="str">
        <f t="shared" si="728"/>
        <v/>
      </c>
      <c r="GE106" s="23" t="str">
        <f t="shared" si="729"/>
        <v/>
      </c>
      <c r="GF106" s="23" t="str">
        <f t="shared" si="730"/>
        <v/>
      </c>
      <c r="GG106" s="23" t="str">
        <f t="shared" si="731"/>
        <v/>
      </c>
      <c r="GH106" s="23" t="str">
        <f t="shared" si="732"/>
        <v/>
      </c>
      <c r="GI106" s="23" t="str">
        <f t="shared" si="733"/>
        <v/>
      </c>
      <c r="GJ106" s="23" t="str">
        <f t="shared" si="734"/>
        <v/>
      </c>
      <c r="GK106" s="23" t="str">
        <f t="shared" si="735"/>
        <v/>
      </c>
      <c r="GL106" s="23" t="str">
        <f t="shared" si="736"/>
        <v/>
      </c>
      <c r="GM106" s="23" t="str">
        <f t="shared" si="737"/>
        <v/>
      </c>
      <c r="GN106" s="23" t="str">
        <f t="shared" si="738"/>
        <v/>
      </c>
      <c r="GO106" s="23" t="str">
        <f t="shared" si="739"/>
        <v/>
      </c>
      <c r="GP106" s="23" t="str">
        <f t="shared" si="740"/>
        <v/>
      </c>
      <c r="GQ106" s="23" t="str">
        <f t="shared" si="741"/>
        <v/>
      </c>
      <c r="GR106" s="23" t="str">
        <f t="shared" si="742"/>
        <v/>
      </c>
      <c r="GS106" s="23" t="str">
        <f t="shared" si="743"/>
        <v/>
      </c>
      <c r="GT106" s="23" t="str">
        <f t="shared" si="744"/>
        <v/>
      </c>
      <c r="GU106" s="23" t="str">
        <f t="shared" si="745"/>
        <v/>
      </c>
      <c r="GV106" s="23" t="str">
        <f t="shared" si="746"/>
        <v/>
      </c>
      <c r="GW106" s="23" t="str">
        <f t="shared" si="747"/>
        <v/>
      </c>
      <c r="GX106" s="23" t="str">
        <f t="shared" si="748"/>
        <v/>
      </c>
      <c r="GY106" s="23" t="str">
        <f t="shared" si="749"/>
        <v/>
      </c>
      <c r="GZ106" s="23" t="str">
        <f t="shared" si="750"/>
        <v/>
      </c>
      <c r="HA106" s="23" t="str">
        <f t="shared" si="751"/>
        <v/>
      </c>
      <c r="HB106" s="23" t="str">
        <f t="shared" si="752"/>
        <v/>
      </c>
      <c r="HC106" s="23" t="str">
        <f t="shared" si="753"/>
        <v/>
      </c>
      <c r="HD106" s="23" t="str">
        <f t="shared" si="754"/>
        <v/>
      </c>
      <c r="HE106" s="23" t="str">
        <f t="shared" si="755"/>
        <v/>
      </c>
      <c r="HF106" s="23" t="str">
        <f t="shared" si="756"/>
        <v/>
      </c>
      <c r="HG106" s="23" t="str">
        <f t="shared" si="757"/>
        <v/>
      </c>
      <c r="HH106" s="23" t="str">
        <f t="shared" si="758"/>
        <v/>
      </c>
      <c r="HI106" s="23" t="str">
        <f t="shared" si="759"/>
        <v/>
      </c>
      <c r="HJ106" s="23" t="str">
        <f t="shared" si="760"/>
        <v/>
      </c>
      <c r="HK106" s="23" t="str">
        <f t="shared" si="761"/>
        <v/>
      </c>
      <c r="HL106" s="23" t="str">
        <f t="shared" si="762"/>
        <v/>
      </c>
      <c r="HM106" s="23" t="str">
        <f t="shared" si="763"/>
        <v/>
      </c>
      <c r="HO106" s="23">
        <f t="shared" si="764"/>
        <v>0</v>
      </c>
      <c r="HP106" s="23">
        <f t="shared" si="765"/>
        <v>5.1000000000000045E-2</v>
      </c>
      <c r="HQ106" s="23">
        <f t="shared" si="766"/>
        <v>0.57699999999999996</v>
      </c>
      <c r="HR106" s="23" t="str">
        <f t="shared" si="767"/>
        <v/>
      </c>
      <c r="HS106" s="23">
        <f t="shared" si="768"/>
        <v>2.4000000000000021E-2</v>
      </c>
      <c r="HT106" s="23">
        <f t="shared" si="769"/>
        <v>4.4000000000000039E-2</v>
      </c>
      <c r="HU106" s="23">
        <f t="shared" si="770"/>
        <v>5.8000000000000052E-2</v>
      </c>
      <c r="HV106" s="23">
        <f t="shared" si="771"/>
        <v>3.0000000000000027E-3</v>
      </c>
      <c r="HW106" s="23" t="str">
        <f t="shared" si="772"/>
        <v/>
      </c>
      <c r="HX106" s="23" t="str">
        <f t="shared" si="773"/>
        <v/>
      </c>
      <c r="HY106" s="23">
        <f t="shared" si="774"/>
        <v>4.6000000000000041E-2</v>
      </c>
      <c r="HZ106" s="23">
        <f t="shared" si="775"/>
        <v>8.8999999999999968E-2</v>
      </c>
      <c r="IA106" s="23">
        <f t="shared" si="776"/>
        <v>7.7999999999999958E-2</v>
      </c>
      <c r="IB106" s="23">
        <f t="shared" si="777"/>
        <v>0.18300000000000005</v>
      </c>
      <c r="IC106" s="23">
        <f t="shared" si="778"/>
        <v>2.5000000000000022E-2</v>
      </c>
      <c r="ID106" s="23">
        <f t="shared" si="779"/>
        <v>0.39800000000000002</v>
      </c>
      <c r="IE106" s="23">
        <f t="shared" si="780"/>
        <v>0.21150000000000002</v>
      </c>
      <c r="IF106" s="23" t="str">
        <f t="shared" si="781"/>
        <v/>
      </c>
      <c r="IG106" s="23" t="str">
        <f t="shared" si="782"/>
        <v/>
      </c>
      <c r="IH106" s="23" t="str">
        <f t="shared" si="783"/>
        <v/>
      </c>
      <c r="II106" s="23" t="str">
        <f t="shared" si="784"/>
        <v/>
      </c>
      <c r="IJ106" s="23" t="str">
        <f t="shared" si="785"/>
        <v/>
      </c>
      <c r="IK106" s="23" t="str">
        <f t="shared" si="786"/>
        <v/>
      </c>
      <c r="IL106" s="23" t="str">
        <f t="shared" si="787"/>
        <v/>
      </c>
      <c r="IM106" s="23" t="str">
        <f t="shared" si="788"/>
        <v/>
      </c>
      <c r="IN106" s="23" t="str">
        <f t="shared" si="789"/>
        <v/>
      </c>
      <c r="IO106" s="23" t="str">
        <f t="shared" si="790"/>
        <v/>
      </c>
      <c r="IP106" s="23" t="str">
        <f t="shared" si="791"/>
        <v/>
      </c>
      <c r="IQ106" s="23" t="str">
        <f t="shared" si="792"/>
        <v/>
      </c>
      <c r="IR106" s="23" t="str">
        <f t="shared" si="793"/>
        <v/>
      </c>
      <c r="IS106" s="23" t="str">
        <f t="shared" si="794"/>
        <v/>
      </c>
      <c r="IT106" s="23" t="str">
        <f t="shared" si="795"/>
        <v/>
      </c>
      <c r="IU106" s="23" t="str">
        <f t="shared" si="796"/>
        <v/>
      </c>
      <c r="IV106" s="23" t="str">
        <f t="shared" si="797"/>
        <v/>
      </c>
      <c r="IW106" s="23" t="str">
        <f t="shared" si="798"/>
        <v/>
      </c>
      <c r="IX106" s="23" t="str">
        <f t="shared" si="799"/>
        <v/>
      </c>
      <c r="IY106" s="23" t="str">
        <f t="shared" si="800"/>
        <v/>
      </c>
      <c r="IZ106" s="23" t="str">
        <f t="shared" si="801"/>
        <v/>
      </c>
      <c r="JA106" s="23" t="str">
        <f t="shared" si="802"/>
        <v/>
      </c>
      <c r="JB106" s="23" t="str">
        <f t="shared" si="803"/>
        <v/>
      </c>
      <c r="JC106" s="23" t="str">
        <f t="shared" si="804"/>
        <v/>
      </c>
      <c r="JD106" s="23" t="str">
        <f t="shared" si="805"/>
        <v/>
      </c>
      <c r="JE106" s="23" t="str">
        <f t="shared" si="806"/>
        <v/>
      </c>
      <c r="JF106" s="23" t="str">
        <f t="shared" si="807"/>
        <v/>
      </c>
      <c r="JG106" s="23" t="str">
        <f t="shared" si="808"/>
        <v/>
      </c>
      <c r="JH106" s="23" t="str">
        <f t="shared" si="809"/>
        <v/>
      </c>
      <c r="JI106" s="23" t="str">
        <f t="shared" si="810"/>
        <v/>
      </c>
      <c r="JJ106" s="23" t="str">
        <f t="shared" si="811"/>
        <v/>
      </c>
      <c r="JK106" s="23" t="str">
        <f t="shared" si="812"/>
        <v/>
      </c>
      <c r="JL106" s="23" t="str">
        <f t="shared" si="813"/>
        <v/>
      </c>
      <c r="JM106" s="23" t="str">
        <f t="shared" si="814"/>
        <v/>
      </c>
      <c r="JN106" s="23" t="str">
        <f t="shared" si="815"/>
        <v/>
      </c>
      <c r="JO106" s="23" t="str">
        <f t="shared" si="816"/>
        <v/>
      </c>
      <c r="JP106" s="23" t="str">
        <f t="shared" si="817"/>
        <v/>
      </c>
      <c r="JQ106" s="23" t="str">
        <f t="shared" si="818"/>
        <v/>
      </c>
      <c r="JR106" s="23" t="str">
        <f t="shared" si="819"/>
        <v/>
      </c>
      <c r="JS106" s="23" t="str">
        <f t="shared" si="820"/>
        <v/>
      </c>
      <c r="JT106" s="23" t="str">
        <f t="shared" si="821"/>
        <v/>
      </c>
      <c r="JU106" s="23" t="str">
        <f t="shared" si="822"/>
        <v/>
      </c>
      <c r="JV106" s="23" t="str">
        <f t="shared" si="823"/>
        <v/>
      </c>
      <c r="JW106" s="23" t="str">
        <f t="shared" si="824"/>
        <v/>
      </c>
      <c r="JX106" s="23" t="str">
        <f t="shared" si="825"/>
        <v/>
      </c>
      <c r="JY106" s="23" t="str">
        <f t="shared" si="826"/>
        <v/>
      </c>
      <c r="JZ106" s="23" t="str">
        <f t="shared" si="827"/>
        <v/>
      </c>
      <c r="KA106" s="23" t="str">
        <f t="shared" si="828"/>
        <v/>
      </c>
      <c r="KB106" s="23" t="str">
        <f t="shared" si="829"/>
        <v/>
      </c>
      <c r="KC106" s="23" t="str">
        <f t="shared" si="830"/>
        <v/>
      </c>
      <c r="KD106" s="23" t="str">
        <f t="shared" si="831"/>
        <v/>
      </c>
      <c r="KE106" s="23" t="str">
        <f t="shared" si="832"/>
        <v/>
      </c>
      <c r="KF106" s="23" t="str">
        <f t="shared" si="833"/>
        <v/>
      </c>
      <c r="KG106" s="23" t="str">
        <f t="shared" si="834"/>
        <v/>
      </c>
      <c r="KH106" s="23" t="str">
        <f t="shared" si="835"/>
        <v/>
      </c>
      <c r="KI106" s="23" t="str">
        <f t="shared" si="836"/>
        <v/>
      </c>
      <c r="KJ106" s="23" t="str">
        <f t="shared" si="837"/>
        <v/>
      </c>
      <c r="KK106" s="23" t="str">
        <f t="shared" si="838"/>
        <v/>
      </c>
      <c r="KL106" s="23" t="str">
        <f t="shared" si="839"/>
        <v/>
      </c>
      <c r="KM106" s="23" t="str">
        <f t="shared" si="840"/>
        <v/>
      </c>
      <c r="KN106" s="23" t="str">
        <f t="shared" si="841"/>
        <v/>
      </c>
      <c r="KO106" s="23" t="str">
        <f t="shared" si="842"/>
        <v/>
      </c>
      <c r="KP106" s="23" t="str">
        <f t="shared" si="843"/>
        <v/>
      </c>
      <c r="KQ106" s="23" t="str">
        <f t="shared" si="844"/>
        <v/>
      </c>
      <c r="KR106" s="23" t="str">
        <f t="shared" si="845"/>
        <v/>
      </c>
      <c r="KS106" s="23" t="str">
        <f t="shared" si="846"/>
        <v/>
      </c>
      <c r="KT106" s="23" t="str">
        <f t="shared" si="847"/>
        <v/>
      </c>
      <c r="KU106" s="23" t="str">
        <f t="shared" si="848"/>
        <v/>
      </c>
      <c r="KV106" s="23" t="str">
        <f t="shared" si="849"/>
        <v/>
      </c>
      <c r="KW106" s="23" t="str">
        <f t="shared" si="850"/>
        <v/>
      </c>
      <c r="KX106" s="23" t="str">
        <f t="shared" si="851"/>
        <v/>
      </c>
      <c r="KY106" s="23" t="str">
        <f t="shared" si="852"/>
        <v/>
      </c>
      <c r="KZ106" s="23" t="str">
        <f t="shared" si="853"/>
        <v/>
      </c>
      <c r="LA106" s="23" t="str">
        <f t="shared" si="854"/>
        <v/>
      </c>
      <c r="LB106" s="23" t="str">
        <f t="shared" si="855"/>
        <v/>
      </c>
      <c r="LC106" s="23" t="str">
        <f t="shared" si="856"/>
        <v/>
      </c>
      <c r="LD106" s="23" t="str">
        <f t="shared" si="857"/>
        <v/>
      </c>
      <c r="LE106" s="23" t="str">
        <f t="shared" si="858"/>
        <v/>
      </c>
      <c r="LF106" s="23" t="str">
        <f t="shared" si="859"/>
        <v/>
      </c>
      <c r="LG106" s="23" t="str">
        <f t="shared" si="860"/>
        <v/>
      </c>
      <c r="LH106" s="23" t="str">
        <f t="shared" si="861"/>
        <v/>
      </c>
      <c r="LI106" s="23" t="str">
        <f t="shared" si="862"/>
        <v/>
      </c>
      <c r="LJ106" s="23" t="str">
        <f t="shared" si="863"/>
        <v/>
      </c>
      <c r="LK106" s="23" t="str">
        <f t="shared" si="864"/>
        <v/>
      </c>
      <c r="LL106" s="23" t="str">
        <f t="shared" si="865"/>
        <v/>
      </c>
      <c r="LM106" s="23" t="str">
        <f t="shared" si="866"/>
        <v/>
      </c>
    </row>
    <row r="107" spans="1:325">
      <c r="A107" s="1">
        <f t="shared" si="449"/>
        <v>105</v>
      </c>
      <c r="B107" s="2"/>
      <c r="C107" s="4">
        <v>12</v>
      </c>
      <c r="D107" s="4">
        <f t="shared" si="445"/>
        <v>1016</v>
      </c>
      <c r="E107" s="4" t="s">
        <v>184</v>
      </c>
      <c r="F107" s="4">
        <v>1</v>
      </c>
      <c r="G107" s="4" t="s">
        <v>13</v>
      </c>
      <c r="H107" s="4" t="s">
        <v>19</v>
      </c>
      <c r="I107" s="4"/>
      <c r="J107" s="5">
        <v>84</v>
      </c>
      <c r="K107" s="67">
        <v>0.28399999999999997</v>
      </c>
      <c r="L107" s="103">
        <v>2.6960000000000002</v>
      </c>
      <c r="M107" s="7" t="s">
        <v>180</v>
      </c>
      <c r="N107" s="3"/>
      <c r="O107" s="6">
        <v>2.73</v>
      </c>
      <c r="P107" s="6">
        <v>2.7789999999999999</v>
      </c>
      <c r="Q107" s="6">
        <v>3.2869999999999999</v>
      </c>
      <c r="R107" s="58"/>
      <c r="S107" s="6">
        <v>2.7949999999999999</v>
      </c>
      <c r="T107" s="6">
        <v>2.74</v>
      </c>
      <c r="U107" s="6">
        <v>2.7410000000000001</v>
      </c>
      <c r="V107" s="6">
        <v>2.7240000000000002</v>
      </c>
      <c r="W107" s="58"/>
      <c r="X107" s="58"/>
      <c r="Y107" s="6">
        <v>2.7149999999999999</v>
      </c>
      <c r="Z107" s="6">
        <v>2.8809999999999998</v>
      </c>
      <c r="AA107" s="6">
        <v>2.847</v>
      </c>
      <c r="AB107" s="6">
        <v>2.4969999999999999</v>
      </c>
      <c r="AC107" s="6">
        <v>2.5670000000000002</v>
      </c>
      <c r="AD107" s="6">
        <v>2.2250000000000001</v>
      </c>
      <c r="AE107" s="6">
        <f t="shared" si="660"/>
        <v>2.3959999999999999</v>
      </c>
      <c r="AF107" s="111"/>
      <c r="AG107" s="111"/>
      <c r="AH107" s="111"/>
      <c r="AI107" s="111"/>
      <c r="AJ107" s="111"/>
      <c r="AK107" s="111"/>
      <c r="AL107" s="111"/>
      <c r="AM107" s="111"/>
      <c r="AN107" s="111"/>
      <c r="AO107" s="111"/>
      <c r="AP107" s="111"/>
      <c r="AQ107" s="111"/>
      <c r="AR107" s="111"/>
      <c r="AS107" s="111"/>
      <c r="AT107" s="111"/>
      <c r="AU107" s="111"/>
      <c r="AV107" s="111"/>
      <c r="AW107" s="111"/>
      <c r="AX107" s="111"/>
      <c r="AY107" s="111"/>
      <c r="AZ107" s="111"/>
      <c r="BA107" s="111"/>
      <c r="BB107" s="111"/>
      <c r="BC107" s="111"/>
      <c r="BD107" s="111"/>
      <c r="BE107" s="111"/>
      <c r="BF107" s="111"/>
      <c r="BG107" s="111"/>
      <c r="BH107" s="111"/>
      <c r="BI107" s="111"/>
      <c r="BJ107" s="111"/>
      <c r="BK107" s="111"/>
      <c r="BL107" s="111"/>
      <c r="BM107" s="111"/>
      <c r="BN107" s="111"/>
      <c r="BO107" s="111"/>
      <c r="BP107" s="111"/>
      <c r="BQ107" s="111"/>
      <c r="BR107" s="111"/>
      <c r="BS107" s="111"/>
      <c r="BT107" s="111"/>
      <c r="BU107" s="111"/>
      <c r="BV107" s="111"/>
      <c r="BW107" s="111"/>
      <c r="BX107" s="111"/>
      <c r="BY107" s="111"/>
      <c r="BZ107" s="111"/>
      <c r="CA107" s="111"/>
      <c r="CB107" s="111"/>
      <c r="CC107" s="111"/>
      <c r="CD107" s="111"/>
      <c r="CE107" s="111"/>
      <c r="CF107" s="111"/>
      <c r="CG107" s="111"/>
      <c r="CH107" s="111"/>
      <c r="CI107" s="111"/>
      <c r="CJ107" s="111"/>
      <c r="CK107" s="111"/>
      <c r="CL107" s="111"/>
      <c r="CM107" s="111"/>
      <c r="CN107" s="111"/>
      <c r="CO107" s="111"/>
      <c r="CP107" s="111"/>
      <c r="CQ107" s="111"/>
      <c r="CR107" s="111"/>
      <c r="CS107" s="111"/>
      <c r="CT107" s="111"/>
      <c r="CU107" s="111"/>
      <c r="CV107" s="111"/>
      <c r="CW107" s="111"/>
      <c r="CX107" s="111"/>
      <c r="CY107" s="111"/>
      <c r="CZ107" s="111"/>
      <c r="DA107" s="111"/>
      <c r="DB107" s="111"/>
      <c r="DC107" s="111"/>
      <c r="DD107" s="111"/>
      <c r="DE107" s="111"/>
      <c r="DF107" s="111"/>
      <c r="DG107" s="111"/>
      <c r="DH107" s="111"/>
      <c r="DI107" s="111"/>
      <c r="DJ107" s="111"/>
      <c r="DK107" s="111"/>
      <c r="DL107" s="111"/>
      <c r="DM107" s="111"/>
      <c r="DO107" s="23">
        <f t="shared" si="661"/>
        <v>3.3999999999999808E-2</v>
      </c>
      <c r="DP107" s="23">
        <f t="shared" si="662"/>
        <v>8.2999999999999741E-2</v>
      </c>
      <c r="DQ107" s="23">
        <f t="shared" si="663"/>
        <v>0.59099999999999975</v>
      </c>
      <c r="DR107" s="23" t="str">
        <f t="shared" si="664"/>
        <v/>
      </c>
      <c r="DS107" s="23">
        <f t="shared" si="665"/>
        <v>9.8999999999999755E-2</v>
      </c>
      <c r="DT107" s="23">
        <f t="shared" si="666"/>
        <v>4.4000000000000039E-2</v>
      </c>
      <c r="DU107" s="23">
        <f t="shared" si="667"/>
        <v>4.4999999999999929E-2</v>
      </c>
      <c r="DV107" s="23">
        <f t="shared" si="668"/>
        <v>2.8000000000000025E-2</v>
      </c>
      <c r="DW107" s="23" t="str">
        <f t="shared" si="669"/>
        <v/>
      </c>
      <c r="DX107" s="23" t="str">
        <f t="shared" si="670"/>
        <v/>
      </c>
      <c r="DY107" s="23">
        <f t="shared" si="671"/>
        <v>1.8999999999999684E-2</v>
      </c>
      <c r="DZ107" s="23">
        <f t="shared" si="672"/>
        <v>0.18499999999999961</v>
      </c>
      <c r="EA107" s="23">
        <f t="shared" si="673"/>
        <v>0.1509999999999998</v>
      </c>
      <c r="EB107" s="23">
        <f t="shared" si="674"/>
        <v>-0.19900000000000029</v>
      </c>
      <c r="EC107" s="23">
        <f t="shared" si="675"/>
        <v>-0.129</v>
      </c>
      <c r="ED107" s="23">
        <f t="shared" si="676"/>
        <v>-0.47100000000000009</v>
      </c>
      <c r="EE107" s="23">
        <f t="shared" si="677"/>
        <v>-0.30000000000000027</v>
      </c>
      <c r="EF107" s="23" t="str">
        <f t="shared" si="678"/>
        <v/>
      </c>
      <c r="EG107" s="23" t="str">
        <f t="shared" si="679"/>
        <v/>
      </c>
      <c r="EH107" s="23" t="str">
        <f t="shared" si="680"/>
        <v/>
      </c>
      <c r="EI107" s="23" t="str">
        <f t="shared" si="681"/>
        <v/>
      </c>
      <c r="EJ107" s="23" t="str">
        <f t="shared" si="682"/>
        <v/>
      </c>
      <c r="EK107" s="23" t="str">
        <f t="shared" si="683"/>
        <v/>
      </c>
      <c r="EL107" s="23" t="str">
        <f t="shared" si="684"/>
        <v/>
      </c>
      <c r="EM107" s="23" t="str">
        <f t="shared" si="685"/>
        <v/>
      </c>
      <c r="EN107" s="23" t="str">
        <f t="shared" si="686"/>
        <v/>
      </c>
      <c r="EO107" s="23" t="str">
        <f t="shared" si="687"/>
        <v/>
      </c>
      <c r="EP107" s="23" t="str">
        <f t="shared" si="688"/>
        <v/>
      </c>
      <c r="EQ107" s="23" t="str">
        <f t="shared" si="689"/>
        <v/>
      </c>
      <c r="ER107" s="23" t="str">
        <f t="shared" si="690"/>
        <v/>
      </c>
      <c r="ES107" s="23" t="str">
        <f t="shared" si="691"/>
        <v/>
      </c>
      <c r="ET107" s="23" t="str">
        <f t="shared" si="692"/>
        <v/>
      </c>
      <c r="EU107" s="23" t="str">
        <f t="shared" si="693"/>
        <v/>
      </c>
      <c r="EV107" s="23" t="str">
        <f t="shared" si="694"/>
        <v/>
      </c>
      <c r="EW107" s="23" t="str">
        <f t="shared" si="695"/>
        <v/>
      </c>
      <c r="EX107" s="23" t="str">
        <f t="shared" si="696"/>
        <v/>
      </c>
      <c r="EY107" s="23" t="str">
        <f t="shared" si="697"/>
        <v/>
      </c>
      <c r="EZ107" s="23" t="str">
        <f t="shared" si="698"/>
        <v/>
      </c>
      <c r="FA107" s="23" t="str">
        <f t="shared" si="699"/>
        <v/>
      </c>
      <c r="FB107" s="23" t="str">
        <f t="shared" si="700"/>
        <v/>
      </c>
      <c r="FC107" s="23" t="str">
        <f t="shared" si="701"/>
        <v/>
      </c>
      <c r="FD107" s="23" t="str">
        <f t="shared" si="702"/>
        <v/>
      </c>
      <c r="FE107" s="23" t="str">
        <f t="shared" si="703"/>
        <v/>
      </c>
      <c r="FF107" s="23" t="str">
        <f t="shared" si="704"/>
        <v/>
      </c>
      <c r="FG107" s="23" t="str">
        <f t="shared" si="705"/>
        <v/>
      </c>
      <c r="FH107" s="23" t="str">
        <f t="shared" si="706"/>
        <v/>
      </c>
      <c r="FI107" s="23" t="str">
        <f t="shared" si="707"/>
        <v/>
      </c>
      <c r="FJ107" s="23" t="str">
        <f t="shared" si="708"/>
        <v/>
      </c>
      <c r="FK107" s="23" t="str">
        <f t="shared" si="709"/>
        <v/>
      </c>
      <c r="FL107" s="23" t="str">
        <f t="shared" si="710"/>
        <v/>
      </c>
      <c r="FM107" s="23" t="str">
        <f t="shared" si="711"/>
        <v/>
      </c>
      <c r="FN107" s="23" t="str">
        <f t="shared" si="712"/>
        <v/>
      </c>
      <c r="FO107" s="23" t="str">
        <f t="shared" si="713"/>
        <v/>
      </c>
      <c r="FP107" s="23" t="str">
        <f t="shared" si="714"/>
        <v/>
      </c>
      <c r="FQ107" s="23" t="str">
        <f t="shared" si="715"/>
        <v/>
      </c>
      <c r="FR107" s="23" t="str">
        <f t="shared" si="716"/>
        <v/>
      </c>
      <c r="FS107" s="23" t="str">
        <f t="shared" si="717"/>
        <v/>
      </c>
      <c r="FT107" s="23" t="str">
        <f t="shared" si="718"/>
        <v/>
      </c>
      <c r="FU107" s="23" t="str">
        <f t="shared" si="719"/>
        <v/>
      </c>
      <c r="FV107" s="23" t="str">
        <f t="shared" si="720"/>
        <v/>
      </c>
      <c r="FW107" s="23" t="str">
        <f t="shared" si="721"/>
        <v/>
      </c>
      <c r="FX107" s="23" t="str">
        <f t="shared" si="722"/>
        <v/>
      </c>
      <c r="FY107" s="23" t="str">
        <f t="shared" si="723"/>
        <v/>
      </c>
      <c r="FZ107" s="23" t="str">
        <f t="shared" si="724"/>
        <v/>
      </c>
      <c r="GA107" s="23" t="str">
        <f t="shared" si="725"/>
        <v/>
      </c>
      <c r="GB107" s="23" t="str">
        <f t="shared" si="726"/>
        <v/>
      </c>
      <c r="GC107" s="23" t="str">
        <f t="shared" si="727"/>
        <v/>
      </c>
      <c r="GD107" s="23" t="str">
        <f t="shared" si="728"/>
        <v/>
      </c>
      <c r="GE107" s="23" t="str">
        <f t="shared" si="729"/>
        <v/>
      </c>
      <c r="GF107" s="23" t="str">
        <f t="shared" si="730"/>
        <v/>
      </c>
      <c r="GG107" s="23" t="str">
        <f t="shared" si="731"/>
        <v/>
      </c>
      <c r="GH107" s="23" t="str">
        <f t="shared" si="732"/>
        <v/>
      </c>
      <c r="GI107" s="23" t="str">
        <f t="shared" si="733"/>
        <v/>
      </c>
      <c r="GJ107" s="23" t="str">
        <f t="shared" si="734"/>
        <v/>
      </c>
      <c r="GK107" s="23" t="str">
        <f t="shared" si="735"/>
        <v/>
      </c>
      <c r="GL107" s="23" t="str">
        <f t="shared" si="736"/>
        <v/>
      </c>
      <c r="GM107" s="23" t="str">
        <f t="shared" si="737"/>
        <v/>
      </c>
      <c r="GN107" s="23" t="str">
        <f t="shared" si="738"/>
        <v/>
      </c>
      <c r="GO107" s="23" t="str">
        <f t="shared" si="739"/>
        <v/>
      </c>
      <c r="GP107" s="23" t="str">
        <f t="shared" si="740"/>
        <v/>
      </c>
      <c r="GQ107" s="23" t="str">
        <f t="shared" si="741"/>
        <v/>
      </c>
      <c r="GR107" s="23" t="str">
        <f t="shared" si="742"/>
        <v/>
      </c>
      <c r="GS107" s="23" t="str">
        <f t="shared" si="743"/>
        <v/>
      </c>
      <c r="GT107" s="23" t="str">
        <f t="shared" si="744"/>
        <v/>
      </c>
      <c r="GU107" s="23" t="str">
        <f t="shared" si="745"/>
        <v/>
      </c>
      <c r="GV107" s="23" t="str">
        <f t="shared" si="746"/>
        <v/>
      </c>
      <c r="GW107" s="23" t="str">
        <f t="shared" si="747"/>
        <v/>
      </c>
      <c r="GX107" s="23" t="str">
        <f t="shared" si="748"/>
        <v/>
      </c>
      <c r="GY107" s="23" t="str">
        <f t="shared" si="749"/>
        <v/>
      </c>
      <c r="GZ107" s="23" t="str">
        <f t="shared" si="750"/>
        <v/>
      </c>
      <c r="HA107" s="23" t="str">
        <f t="shared" si="751"/>
        <v/>
      </c>
      <c r="HB107" s="23" t="str">
        <f t="shared" si="752"/>
        <v/>
      </c>
      <c r="HC107" s="23" t="str">
        <f t="shared" si="753"/>
        <v/>
      </c>
      <c r="HD107" s="23" t="str">
        <f t="shared" si="754"/>
        <v/>
      </c>
      <c r="HE107" s="23" t="str">
        <f t="shared" si="755"/>
        <v/>
      </c>
      <c r="HF107" s="23" t="str">
        <f t="shared" si="756"/>
        <v/>
      </c>
      <c r="HG107" s="23" t="str">
        <f t="shared" si="757"/>
        <v/>
      </c>
      <c r="HH107" s="23" t="str">
        <f t="shared" si="758"/>
        <v/>
      </c>
      <c r="HI107" s="23" t="str">
        <f t="shared" si="759"/>
        <v/>
      </c>
      <c r="HJ107" s="23" t="str">
        <f t="shared" si="760"/>
        <v/>
      </c>
      <c r="HK107" s="23" t="str">
        <f t="shared" si="761"/>
        <v/>
      </c>
      <c r="HL107" s="23" t="str">
        <f t="shared" si="762"/>
        <v/>
      </c>
      <c r="HM107" s="23" t="str">
        <f t="shared" si="763"/>
        <v/>
      </c>
      <c r="HO107" s="23">
        <f t="shared" si="764"/>
        <v>3.3999999999999808E-2</v>
      </c>
      <c r="HP107" s="23">
        <f t="shared" si="765"/>
        <v>8.2999999999999741E-2</v>
      </c>
      <c r="HQ107" s="23">
        <f t="shared" si="766"/>
        <v>0.59099999999999975</v>
      </c>
      <c r="HR107" s="23" t="str">
        <f t="shared" si="767"/>
        <v/>
      </c>
      <c r="HS107" s="23">
        <f t="shared" si="768"/>
        <v>9.8999999999999755E-2</v>
      </c>
      <c r="HT107" s="23">
        <f t="shared" si="769"/>
        <v>4.4000000000000039E-2</v>
      </c>
      <c r="HU107" s="23">
        <f t="shared" si="770"/>
        <v>4.4999999999999929E-2</v>
      </c>
      <c r="HV107" s="23">
        <f t="shared" si="771"/>
        <v>2.8000000000000025E-2</v>
      </c>
      <c r="HW107" s="23" t="str">
        <f t="shared" si="772"/>
        <v/>
      </c>
      <c r="HX107" s="23" t="str">
        <f t="shared" si="773"/>
        <v/>
      </c>
      <c r="HY107" s="23">
        <f t="shared" si="774"/>
        <v>1.8999999999999684E-2</v>
      </c>
      <c r="HZ107" s="23">
        <f t="shared" si="775"/>
        <v>0.18499999999999961</v>
      </c>
      <c r="IA107" s="23">
        <f t="shared" si="776"/>
        <v>0.1509999999999998</v>
      </c>
      <c r="IB107" s="23">
        <f t="shared" si="777"/>
        <v>0.19900000000000029</v>
      </c>
      <c r="IC107" s="23">
        <f t="shared" si="778"/>
        <v>0.129</v>
      </c>
      <c r="ID107" s="23">
        <f t="shared" si="779"/>
        <v>0.47100000000000009</v>
      </c>
      <c r="IE107" s="23">
        <f t="shared" si="780"/>
        <v>0.30000000000000027</v>
      </c>
      <c r="IF107" s="23" t="str">
        <f t="shared" si="781"/>
        <v/>
      </c>
      <c r="IG107" s="23" t="str">
        <f t="shared" si="782"/>
        <v/>
      </c>
      <c r="IH107" s="23" t="str">
        <f t="shared" si="783"/>
        <v/>
      </c>
      <c r="II107" s="23" t="str">
        <f t="shared" si="784"/>
        <v/>
      </c>
      <c r="IJ107" s="23" t="str">
        <f t="shared" si="785"/>
        <v/>
      </c>
      <c r="IK107" s="23" t="str">
        <f t="shared" si="786"/>
        <v/>
      </c>
      <c r="IL107" s="23" t="str">
        <f t="shared" si="787"/>
        <v/>
      </c>
      <c r="IM107" s="23" t="str">
        <f t="shared" si="788"/>
        <v/>
      </c>
      <c r="IN107" s="23" t="str">
        <f t="shared" si="789"/>
        <v/>
      </c>
      <c r="IO107" s="23" t="str">
        <f t="shared" si="790"/>
        <v/>
      </c>
      <c r="IP107" s="23" t="str">
        <f t="shared" si="791"/>
        <v/>
      </c>
      <c r="IQ107" s="23" t="str">
        <f t="shared" si="792"/>
        <v/>
      </c>
      <c r="IR107" s="23" t="str">
        <f t="shared" si="793"/>
        <v/>
      </c>
      <c r="IS107" s="23" t="str">
        <f t="shared" si="794"/>
        <v/>
      </c>
      <c r="IT107" s="23" t="str">
        <f t="shared" si="795"/>
        <v/>
      </c>
      <c r="IU107" s="23" t="str">
        <f t="shared" si="796"/>
        <v/>
      </c>
      <c r="IV107" s="23" t="str">
        <f t="shared" si="797"/>
        <v/>
      </c>
      <c r="IW107" s="23" t="str">
        <f t="shared" si="798"/>
        <v/>
      </c>
      <c r="IX107" s="23" t="str">
        <f t="shared" si="799"/>
        <v/>
      </c>
      <c r="IY107" s="23" t="str">
        <f t="shared" si="800"/>
        <v/>
      </c>
      <c r="IZ107" s="23" t="str">
        <f t="shared" si="801"/>
        <v/>
      </c>
      <c r="JA107" s="23" t="str">
        <f t="shared" si="802"/>
        <v/>
      </c>
      <c r="JB107" s="23" t="str">
        <f t="shared" si="803"/>
        <v/>
      </c>
      <c r="JC107" s="23" t="str">
        <f t="shared" si="804"/>
        <v/>
      </c>
      <c r="JD107" s="23" t="str">
        <f t="shared" si="805"/>
        <v/>
      </c>
      <c r="JE107" s="23" t="str">
        <f t="shared" si="806"/>
        <v/>
      </c>
      <c r="JF107" s="23" t="str">
        <f t="shared" si="807"/>
        <v/>
      </c>
      <c r="JG107" s="23" t="str">
        <f t="shared" si="808"/>
        <v/>
      </c>
      <c r="JH107" s="23" t="str">
        <f t="shared" si="809"/>
        <v/>
      </c>
      <c r="JI107" s="23" t="str">
        <f t="shared" si="810"/>
        <v/>
      </c>
      <c r="JJ107" s="23" t="str">
        <f t="shared" si="811"/>
        <v/>
      </c>
      <c r="JK107" s="23" t="str">
        <f t="shared" si="812"/>
        <v/>
      </c>
      <c r="JL107" s="23" t="str">
        <f t="shared" si="813"/>
        <v/>
      </c>
      <c r="JM107" s="23" t="str">
        <f t="shared" si="814"/>
        <v/>
      </c>
      <c r="JN107" s="23" t="str">
        <f t="shared" si="815"/>
        <v/>
      </c>
      <c r="JO107" s="23" t="str">
        <f t="shared" si="816"/>
        <v/>
      </c>
      <c r="JP107" s="23" t="str">
        <f t="shared" si="817"/>
        <v/>
      </c>
      <c r="JQ107" s="23" t="str">
        <f t="shared" si="818"/>
        <v/>
      </c>
      <c r="JR107" s="23" t="str">
        <f t="shared" si="819"/>
        <v/>
      </c>
      <c r="JS107" s="23" t="str">
        <f t="shared" si="820"/>
        <v/>
      </c>
      <c r="JT107" s="23" t="str">
        <f t="shared" si="821"/>
        <v/>
      </c>
      <c r="JU107" s="23" t="str">
        <f t="shared" si="822"/>
        <v/>
      </c>
      <c r="JV107" s="23" t="str">
        <f t="shared" si="823"/>
        <v/>
      </c>
      <c r="JW107" s="23" t="str">
        <f t="shared" si="824"/>
        <v/>
      </c>
      <c r="JX107" s="23" t="str">
        <f t="shared" si="825"/>
        <v/>
      </c>
      <c r="JY107" s="23" t="str">
        <f t="shared" si="826"/>
        <v/>
      </c>
      <c r="JZ107" s="23" t="str">
        <f t="shared" si="827"/>
        <v/>
      </c>
      <c r="KA107" s="23" t="str">
        <f t="shared" si="828"/>
        <v/>
      </c>
      <c r="KB107" s="23" t="str">
        <f t="shared" si="829"/>
        <v/>
      </c>
      <c r="KC107" s="23" t="str">
        <f t="shared" si="830"/>
        <v/>
      </c>
      <c r="KD107" s="23" t="str">
        <f t="shared" si="831"/>
        <v/>
      </c>
      <c r="KE107" s="23" t="str">
        <f t="shared" si="832"/>
        <v/>
      </c>
      <c r="KF107" s="23" t="str">
        <f t="shared" si="833"/>
        <v/>
      </c>
      <c r="KG107" s="23" t="str">
        <f t="shared" si="834"/>
        <v/>
      </c>
      <c r="KH107" s="23" t="str">
        <f t="shared" si="835"/>
        <v/>
      </c>
      <c r="KI107" s="23" t="str">
        <f t="shared" si="836"/>
        <v/>
      </c>
      <c r="KJ107" s="23" t="str">
        <f t="shared" si="837"/>
        <v/>
      </c>
      <c r="KK107" s="23" t="str">
        <f t="shared" si="838"/>
        <v/>
      </c>
      <c r="KL107" s="23" t="str">
        <f t="shared" si="839"/>
        <v/>
      </c>
      <c r="KM107" s="23" t="str">
        <f t="shared" si="840"/>
        <v/>
      </c>
      <c r="KN107" s="23" t="str">
        <f t="shared" si="841"/>
        <v/>
      </c>
      <c r="KO107" s="23" t="str">
        <f t="shared" si="842"/>
        <v/>
      </c>
      <c r="KP107" s="23" t="str">
        <f t="shared" si="843"/>
        <v/>
      </c>
      <c r="KQ107" s="23" t="str">
        <f t="shared" si="844"/>
        <v/>
      </c>
      <c r="KR107" s="23" t="str">
        <f t="shared" si="845"/>
        <v/>
      </c>
      <c r="KS107" s="23" t="str">
        <f t="shared" si="846"/>
        <v/>
      </c>
      <c r="KT107" s="23" t="str">
        <f t="shared" si="847"/>
        <v/>
      </c>
      <c r="KU107" s="23" t="str">
        <f t="shared" si="848"/>
        <v/>
      </c>
      <c r="KV107" s="23" t="str">
        <f t="shared" si="849"/>
        <v/>
      </c>
      <c r="KW107" s="23" t="str">
        <f t="shared" si="850"/>
        <v/>
      </c>
      <c r="KX107" s="23" t="str">
        <f t="shared" si="851"/>
        <v/>
      </c>
      <c r="KY107" s="23" t="str">
        <f t="shared" si="852"/>
        <v/>
      </c>
      <c r="KZ107" s="23" t="str">
        <f t="shared" si="853"/>
        <v/>
      </c>
      <c r="LA107" s="23" t="str">
        <f t="shared" si="854"/>
        <v/>
      </c>
      <c r="LB107" s="23" t="str">
        <f t="shared" si="855"/>
        <v/>
      </c>
      <c r="LC107" s="23" t="str">
        <f t="shared" si="856"/>
        <v/>
      </c>
      <c r="LD107" s="23" t="str">
        <f t="shared" si="857"/>
        <v/>
      </c>
      <c r="LE107" s="23" t="str">
        <f t="shared" si="858"/>
        <v/>
      </c>
      <c r="LF107" s="23" t="str">
        <f t="shared" si="859"/>
        <v/>
      </c>
      <c r="LG107" s="23" t="str">
        <f t="shared" si="860"/>
        <v/>
      </c>
      <c r="LH107" s="23" t="str">
        <f t="shared" si="861"/>
        <v/>
      </c>
      <c r="LI107" s="23" t="str">
        <f t="shared" si="862"/>
        <v/>
      </c>
      <c r="LJ107" s="23" t="str">
        <f t="shared" si="863"/>
        <v/>
      </c>
      <c r="LK107" s="23" t="str">
        <f t="shared" si="864"/>
        <v/>
      </c>
      <c r="LL107" s="23" t="str">
        <f t="shared" si="865"/>
        <v/>
      </c>
      <c r="LM107" s="23" t="str">
        <f t="shared" si="866"/>
        <v/>
      </c>
    </row>
    <row r="108" spans="1:325">
      <c r="A108" s="1">
        <f t="shared" si="449"/>
        <v>106</v>
      </c>
      <c r="B108" s="2"/>
      <c r="C108" s="4">
        <v>12</v>
      </c>
      <c r="D108" s="4">
        <f t="shared" si="445"/>
        <v>1016</v>
      </c>
      <c r="E108" s="4" t="s">
        <v>188</v>
      </c>
      <c r="F108" s="4">
        <v>3</v>
      </c>
      <c r="G108" s="4" t="s">
        <v>13</v>
      </c>
      <c r="H108" s="4" t="s">
        <v>19</v>
      </c>
      <c r="I108" s="4"/>
      <c r="J108" s="5">
        <v>96.9</v>
      </c>
      <c r="K108" s="72"/>
      <c r="L108" s="103">
        <v>0.88000000000000012</v>
      </c>
      <c r="M108" s="7" t="s">
        <v>282</v>
      </c>
      <c r="N108" s="3" t="s">
        <v>227</v>
      </c>
      <c r="O108" s="6">
        <v>1.1619999999999999</v>
      </c>
      <c r="P108" s="6">
        <v>1.0329999999999999</v>
      </c>
      <c r="Q108" s="6">
        <v>1.38</v>
      </c>
      <c r="R108" s="58"/>
      <c r="S108" s="6">
        <v>0.66900000000000004</v>
      </c>
      <c r="T108" s="58"/>
      <c r="U108" s="58"/>
      <c r="V108" s="58"/>
      <c r="W108" s="58"/>
      <c r="X108" s="58"/>
      <c r="Y108" s="6">
        <v>1.018</v>
      </c>
      <c r="Z108" s="6">
        <v>1.0169999999999999</v>
      </c>
      <c r="AA108" s="6">
        <v>1.022</v>
      </c>
      <c r="AB108" s="6">
        <v>0.84</v>
      </c>
      <c r="AC108" s="6">
        <v>0.99099999999999999</v>
      </c>
      <c r="AD108" s="6">
        <v>0.34399999999999997</v>
      </c>
      <c r="AE108" s="6">
        <f t="shared" si="660"/>
        <v>0.66749999999999998</v>
      </c>
      <c r="AF108" s="111"/>
      <c r="AG108" s="111"/>
      <c r="AH108" s="111"/>
      <c r="AI108" s="111"/>
      <c r="AJ108" s="111"/>
      <c r="AK108" s="111"/>
      <c r="AL108" s="111"/>
      <c r="AM108" s="111"/>
      <c r="AN108" s="111"/>
      <c r="AO108" s="111"/>
      <c r="AP108" s="111"/>
      <c r="AQ108" s="111"/>
      <c r="AR108" s="111"/>
      <c r="AS108" s="111"/>
      <c r="AT108" s="111"/>
      <c r="AU108" s="111"/>
      <c r="AV108" s="111"/>
      <c r="AW108" s="111"/>
      <c r="AX108" s="111"/>
      <c r="AY108" s="111"/>
      <c r="AZ108" s="111"/>
      <c r="BA108" s="111"/>
      <c r="BB108" s="111"/>
      <c r="BC108" s="111"/>
      <c r="BD108" s="111"/>
      <c r="BE108" s="111"/>
      <c r="BF108" s="111"/>
      <c r="BG108" s="111"/>
      <c r="BH108" s="111"/>
      <c r="BI108" s="111"/>
      <c r="BJ108" s="111"/>
      <c r="BK108" s="111"/>
      <c r="BL108" s="111"/>
      <c r="BM108" s="111"/>
      <c r="BN108" s="111"/>
      <c r="BO108" s="111"/>
      <c r="BP108" s="111"/>
      <c r="BQ108" s="111"/>
      <c r="BR108" s="111"/>
      <c r="BS108" s="111"/>
      <c r="BT108" s="111"/>
      <c r="BU108" s="111"/>
      <c r="BV108" s="111"/>
      <c r="BW108" s="111"/>
      <c r="BX108" s="111"/>
      <c r="BY108" s="111"/>
      <c r="BZ108" s="111"/>
      <c r="CA108" s="111"/>
      <c r="CB108" s="111"/>
      <c r="CC108" s="111"/>
      <c r="CD108" s="111"/>
      <c r="CE108" s="111"/>
      <c r="CF108" s="111"/>
      <c r="CG108" s="111"/>
      <c r="CH108" s="111"/>
      <c r="CI108" s="111"/>
      <c r="CJ108" s="111"/>
      <c r="CK108" s="111"/>
      <c r="CL108" s="111"/>
      <c r="CM108" s="111"/>
      <c r="CN108" s="111"/>
      <c r="CO108" s="111"/>
      <c r="CP108" s="111"/>
      <c r="CQ108" s="111"/>
      <c r="CR108" s="111"/>
      <c r="CS108" s="111"/>
      <c r="CT108" s="111"/>
      <c r="CU108" s="111"/>
      <c r="CV108" s="111"/>
      <c r="CW108" s="111"/>
      <c r="CX108" s="111"/>
      <c r="CY108" s="111"/>
      <c r="CZ108" s="111"/>
      <c r="DA108" s="111"/>
      <c r="DB108" s="111"/>
      <c r="DC108" s="111"/>
      <c r="DD108" s="111"/>
      <c r="DE108" s="111"/>
      <c r="DF108" s="111"/>
      <c r="DG108" s="111"/>
      <c r="DH108" s="111"/>
      <c r="DI108" s="111"/>
      <c r="DJ108" s="111"/>
      <c r="DK108" s="111"/>
      <c r="DL108" s="111"/>
      <c r="DM108" s="111"/>
      <c r="DO108" s="23">
        <f t="shared" si="661"/>
        <v>0.28199999999999981</v>
      </c>
      <c r="DP108" s="23">
        <f t="shared" si="662"/>
        <v>0.1529999999999998</v>
      </c>
      <c r="DQ108" s="23">
        <f t="shared" si="663"/>
        <v>0.49999999999999978</v>
      </c>
      <c r="DR108" s="23" t="str">
        <f t="shared" si="664"/>
        <v/>
      </c>
      <c r="DS108" s="23">
        <f t="shared" si="665"/>
        <v>-0.21100000000000008</v>
      </c>
      <c r="DT108" s="23" t="str">
        <f t="shared" si="666"/>
        <v/>
      </c>
      <c r="DU108" s="23" t="str">
        <f t="shared" si="667"/>
        <v/>
      </c>
      <c r="DV108" s="23" t="str">
        <f t="shared" si="668"/>
        <v/>
      </c>
      <c r="DW108" s="23" t="str">
        <f t="shared" si="669"/>
        <v/>
      </c>
      <c r="DX108" s="23" t="str">
        <f t="shared" si="670"/>
        <v/>
      </c>
      <c r="DY108" s="23">
        <f t="shared" si="671"/>
        <v>0.1379999999999999</v>
      </c>
      <c r="DZ108" s="23">
        <f t="shared" si="672"/>
        <v>0.13699999999999979</v>
      </c>
      <c r="EA108" s="23">
        <f t="shared" si="673"/>
        <v>0.1419999999999999</v>
      </c>
      <c r="EB108" s="23">
        <f t="shared" si="674"/>
        <v>-4.0000000000000147E-2</v>
      </c>
      <c r="EC108" s="23">
        <f t="shared" si="675"/>
        <v>0.11099999999999988</v>
      </c>
      <c r="ED108" s="23">
        <f t="shared" si="676"/>
        <v>-0.53600000000000014</v>
      </c>
      <c r="EE108" s="23">
        <f t="shared" si="677"/>
        <v>-0.21250000000000013</v>
      </c>
      <c r="EF108" s="23" t="str">
        <f t="shared" si="678"/>
        <v/>
      </c>
      <c r="EG108" s="23" t="str">
        <f t="shared" si="679"/>
        <v/>
      </c>
      <c r="EH108" s="23" t="str">
        <f t="shared" si="680"/>
        <v/>
      </c>
      <c r="EI108" s="23" t="str">
        <f t="shared" si="681"/>
        <v/>
      </c>
      <c r="EJ108" s="23" t="str">
        <f t="shared" si="682"/>
        <v/>
      </c>
      <c r="EK108" s="23" t="str">
        <f t="shared" si="683"/>
        <v/>
      </c>
      <c r="EL108" s="23" t="str">
        <f t="shared" si="684"/>
        <v/>
      </c>
      <c r="EM108" s="23" t="str">
        <f t="shared" si="685"/>
        <v/>
      </c>
      <c r="EN108" s="23" t="str">
        <f t="shared" si="686"/>
        <v/>
      </c>
      <c r="EO108" s="23" t="str">
        <f t="shared" si="687"/>
        <v/>
      </c>
      <c r="EP108" s="23" t="str">
        <f t="shared" si="688"/>
        <v/>
      </c>
      <c r="EQ108" s="23" t="str">
        <f t="shared" si="689"/>
        <v/>
      </c>
      <c r="ER108" s="23" t="str">
        <f t="shared" si="690"/>
        <v/>
      </c>
      <c r="ES108" s="23" t="str">
        <f t="shared" si="691"/>
        <v/>
      </c>
      <c r="ET108" s="23" t="str">
        <f t="shared" si="692"/>
        <v/>
      </c>
      <c r="EU108" s="23" t="str">
        <f t="shared" si="693"/>
        <v/>
      </c>
      <c r="EV108" s="23" t="str">
        <f t="shared" si="694"/>
        <v/>
      </c>
      <c r="EW108" s="23" t="str">
        <f t="shared" si="695"/>
        <v/>
      </c>
      <c r="EX108" s="23" t="str">
        <f t="shared" si="696"/>
        <v/>
      </c>
      <c r="EY108" s="23" t="str">
        <f t="shared" si="697"/>
        <v/>
      </c>
      <c r="EZ108" s="23" t="str">
        <f t="shared" si="698"/>
        <v/>
      </c>
      <c r="FA108" s="23" t="str">
        <f t="shared" si="699"/>
        <v/>
      </c>
      <c r="FB108" s="23" t="str">
        <f t="shared" si="700"/>
        <v/>
      </c>
      <c r="FC108" s="23" t="str">
        <f t="shared" si="701"/>
        <v/>
      </c>
      <c r="FD108" s="23" t="str">
        <f t="shared" si="702"/>
        <v/>
      </c>
      <c r="FE108" s="23" t="str">
        <f t="shared" si="703"/>
        <v/>
      </c>
      <c r="FF108" s="23" t="str">
        <f t="shared" si="704"/>
        <v/>
      </c>
      <c r="FG108" s="23" t="str">
        <f t="shared" si="705"/>
        <v/>
      </c>
      <c r="FH108" s="23" t="str">
        <f t="shared" si="706"/>
        <v/>
      </c>
      <c r="FI108" s="23" t="str">
        <f t="shared" si="707"/>
        <v/>
      </c>
      <c r="FJ108" s="23" t="str">
        <f t="shared" si="708"/>
        <v/>
      </c>
      <c r="FK108" s="23" t="str">
        <f t="shared" si="709"/>
        <v/>
      </c>
      <c r="FL108" s="23" t="str">
        <f t="shared" si="710"/>
        <v/>
      </c>
      <c r="FM108" s="23" t="str">
        <f t="shared" si="711"/>
        <v/>
      </c>
      <c r="FN108" s="23" t="str">
        <f t="shared" si="712"/>
        <v/>
      </c>
      <c r="FO108" s="23" t="str">
        <f t="shared" si="713"/>
        <v/>
      </c>
      <c r="FP108" s="23" t="str">
        <f t="shared" si="714"/>
        <v/>
      </c>
      <c r="FQ108" s="23" t="str">
        <f t="shared" si="715"/>
        <v/>
      </c>
      <c r="FR108" s="23" t="str">
        <f t="shared" si="716"/>
        <v/>
      </c>
      <c r="FS108" s="23" t="str">
        <f t="shared" si="717"/>
        <v/>
      </c>
      <c r="FT108" s="23" t="str">
        <f t="shared" si="718"/>
        <v/>
      </c>
      <c r="FU108" s="23" t="str">
        <f t="shared" si="719"/>
        <v/>
      </c>
      <c r="FV108" s="23" t="str">
        <f t="shared" si="720"/>
        <v/>
      </c>
      <c r="FW108" s="23" t="str">
        <f t="shared" si="721"/>
        <v/>
      </c>
      <c r="FX108" s="23" t="str">
        <f t="shared" si="722"/>
        <v/>
      </c>
      <c r="FY108" s="23" t="str">
        <f t="shared" si="723"/>
        <v/>
      </c>
      <c r="FZ108" s="23" t="str">
        <f t="shared" si="724"/>
        <v/>
      </c>
      <c r="GA108" s="23" t="str">
        <f t="shared" si="725"/>
        <v/>
      </c>
      <c r="GB108" s="23" t="str">
        <f t="shared" si="726"/>
        <v/>
      </c>
      <c r="GC108" s="23" t="str">
        <f t="shared" si="727"/>
        <v/>
      </c>
      <c r="GD108" s="23" t="str">
        <f t="shared" si="728"/>
        <v/>
      </c>
      <c r="GE108" s="23" t="str">
        <f t="shared" si="729"/>
        <v/>
      </c>
      <c r="GF108" s="23" t="str">
        <f t="shared" si="730"/>
        <v/>
      </c>
      <c r="GG108" s="23" t="str">
        <f t="shared" si="731"/>
        <v/>
      </c>
      <c r="GH108" s="23" t="str">
        <f t="shared" si="732"/>
        <v/>
      </c>
      <c r="GI108" s="23" t="str">
        <f t="shared" si="733"/>
        <v/>
      </c>
      <c r="GJ108" s="23" t="str">
        <f t="shared" si="734"/>
        <v/>
      </c>
      <c r="GK108" s="23" t="str">
        <f t="shared" si="735"/>
        <v/>
      </c>
      <c r="GL108" s="23" t="str">
        <f t="shared" si="736"/>
        <v/>
      </c>
      <c r="GM108" s="23" t="str">
        <f t="shared" si="737"/>
        <v/>
      </c>
      <c r="GN108" s="23" t="str">
        <f t="shared" si="738"/>
        <v/>
      </c>
      <c r="GO108" s="23" t="str">
        <f t="shared" si="739"/>
        <v/>
      </c>
      <c r="GP108" s="23" t="str">
        <f t="shared" si="740"/>
        <v/>
      </c>
      <c r="GQ108" s="23" t="str">
        <f t="shared" si="741"/>
        <v/>
      </c>
      <c r="GR108" s="23" t="str">
        <f t="shared" si="742"/>
        <v/>
      </c>
      <c r="GS108" s="23" t="str">
        <f t="shared" si="743"/>
        <v/>
      </c>
      <c r="GT108" s="23" t="str">
        <f t="shared" si="744"/>
        <v/>
      </c>
      <c r="GU108" s="23" t="str">
        <f t="shared" si="745"/>
        <v/>
      </c>
      <c r="GV108" s="23" t="str">
        <f t="shared" si="746"/>
        <v/>
      </c>
      <c r="GW108" s="23" t="str">
        <f t="shared" si="747"/>
        <v/>
      </c>
      <c r="GX108" s="23" t="str">
        <f t="shared" si="748"/>
        <v/>
      </c>
      <c r="GY108" s="23" t="str">
        <f t="shared" si="749"/>
        <v/>
      </c>
      <c r="GZ108" s="23" t="str">
        <f t="shared" si="750"/>
        <v/>
      </c>
      <c r="HA108" s="23" t="str">
        <f t="shared" si="751"/>
        <v/>
      </c>
      <c r="HB108" s="23" t="str">
        <f t="shared" si="752"/>
        <v/>
      </c>
      <c r="HC108" s="23" t="str">
        <f t="shared" si="753"/>
        <v/>
      </c>
      <c r="HD108" s="23" t="str">
        <f t="shared" si="754"/>
        <v/>
      </c>
      <c r="HE108" s="23" t="str">
        <f t="shared" si="755"/>
        <v/>
      </c>
      <c r="HF108" s="23" t="str">
        <f t="shared" si="756"/>
        <v/>
      </c>
      <c r="HG108" s="23" t="str">
        <f t="shared" si="757"/>
        <v/>
      </c>
      <c r="HH108" s="23" t="str">
        <f t="shared" si="758"/>
        <v/>
      </c>
      <c r="HI108" s="23" t="str">
        <f t="shared" si="759"/>
        <v/>
      </c>
      <c r="HJ108" s="23" t="str">
        <f t="shared" si="760"/>
        <v/>
      </c>
      <c r="HK108" s="23" t="str">
        <f t="shared" si="761"/>
        <v/>
      </c>
      <c r="HL108" s="23" t="str">
        <f t="shared" si="762"/>
        <v/>
      </c>
      <c r="HM108" s="23" t="str">
        <f t="shared" si="763"/>
        <v/>
      </c>
      <c r="HO108" s="23">
        <f t="shared" si="764"/>
        <v>0.28199999999999981</v>
      </c>
      <c r="HP108" s="23">
        <f t="shared" si="765"/>
        <v>0.1529999999999998</v>
      </c>
      <c r="HQ108" s="23">
        <f t="shared" si="766"/>
        <v>0.49999999999999978</v>
      </c>
      <c r="HR108" s="23" t="str">
        <f t="shared" si="767"/>
        <v/>
      </c>
      <c r="HS108" s="23">
        <f t="shared" si="768"/>
        <v>0.21100000000000008</v>
      </c>
      <c r="HT108" s="23" t="str">
        <f t="shared" si="769"/>
        <v/>
      </c>
      <c r="HU108" s="23" t="str">
        <f t="shared" si="770"/>
        <v/>
      </c>
      <c r="HV108" s="23" t="str">
        <f t="shared" si="771"/>
        <v/>
      </c>
      <c r="HW108" s="23" t="str">
        <f t="shared" si="772"/>
        <v/>
      </c>
      <c r="HX108" s="23" t="str">
        <f t="shared" si="773"/>
        <v/>
      </c>
      <c r="HY108" s="23">
        <f t="shared" si="774"/>
        <v>0.1379999999999999</v>
      </c>
      <c r="HZ108" s="23">
        <f t="shared" si="775"/>
        <v>0.13699999999999979</v>
      </c>
      <c r="IA108" s="23">
        <f t="shared" si="776"/>
        <v>0.1419999999999999</v>
      </c>
      <c r="IB108" s="23">
        <f t="shared" si="777"/>
        <v>4.0000000000000147E-2</v>
      </c>
      <c r="IC108" s="23">
        <f t="shared" si="778"/>
        <v>0.11099999999999988</v>
      </c>
      <c r="ID108" s="23">
        <f t="shared" si="779"/>
        <v>0.53600000000000014</v>
      </c>
      <c r="IE108" s="23">
        <f t="shared" si="780"/>
        <v>0.21250000000000013</v>
      </c>
      <c r="IF108" s="23" t="str">
        <f t="shared" si="781"/>
        <v/>
      </c>
      <c r="IG108" s="23" t="str">
        <f t="shared" si="782"/>
        <v/>
      </c>
      <c r="IH108" s="23" t="str">
        <f t="shared" si="783"/>
        <v/>
      </c>
      <c r="II108" s="23" t="str">
        <f t="shared" si="784"/>
        <v/>
      </c>
      <c r="IJ108" s="23" t="str">
        <f t="shared" si="785"/>
        <v/>
      </c>
      <c r="IK108" s="23" t="str">
        <f t="shared" si="786"/>
        <v/>
      </c>
      <c r="IL108" s="23" t="str">
        <f t="shared" si="787"/>
        <v/>
      </c>
      <c r="IM108" s="23" t="str">
        <f t="shared" si="788"/>
        <v/>
      </c>
      <c r="IN108" s="23" t="str">
        <f t="shared" si="789"/>
        <v/>
      </c>
      <c r="IO108" s="23" t="str">
        <f t="shared" si="790"/>
        <v/>
      </c>
      <c r="IP108" s="23" t="str">
        <f t="shared" si="791"/>
        <v/>
      </c>
      <c r="IQ108" s="23" t="str">
        <f t="shared" si="792"/>
        <v/>
      </c>
      <c r="IR108" s="23" t="str">
        <f t="shared" si="793"/>
        <v/>
      </c>
      <c r="IS108" s="23" t="str">
        <f t="shared" si="794"/>
        <v/>
      </c>
      <c r="IT108" s="23" t="str">
        <f t="shared" si="795"/>
        <v/>
      </c>
      <c r="IU108" s="23" t="str">
        <f t="shared" si="796"/>
        <v/>
      </c>
      <c r="IV108" s="23" t="str">
        <f t="shared" si="797"/>
        <v/>
      </c>
      <c r="IW108" s="23" t="str">
        <f t="shared" si="798"/>
        <v/>
      </c>
      <c r="IX108" s="23" t="str">
        <f t="shared" si="799"/>
        <v/>
      </c>
      <c r="IY108" s="23" t="str">
        <f t="shared" si="800"/>
        <v/>
      </c>
      <c r="IZ108" s="23" t="str">
        <f t="shared" si="801"/>
        <v/>
      </c>
      <c r="JA108" s="23" t="str">
        <f t="shared" si="802"/>
        <v/>
      </c>
      <c r="JB108" s="23" t="str">
        <f t="shared" si="803"/>
        <v/>
      </c>
      <c r="JC108" s="23" t="str">
        <f t="shared" si="804"/>
        <v/>
      </c>
      <c r="JD108" s="23" t="str">
        <f t="shared" si="805"/>
        <v/>
      </c>
      <c r="JE108" s="23" t="str">
        <f t="shared" si="806"/>
        <v/>
      </c>
      <c r="JF108" s="23" t="str">
        <f t="shared" si="807"/>
        <v/>
      </c>
      <c r="JG108" s="23" t="str">
        <f t="shared" si="808"/>
        <v/>
      </c>
      <c r="JH108" s="23" t="str">
        <f t="shared" si="809"/>
        <v/>
      </c>
      <c r="JI108" s="23" t="str">
        <f t="shared" si="810"/>
        <v/>
      </c>
      <c r="JJ108" s="23" t="str">
        <f t="shared" si="811"/>
        <v/>
      </c>
      <c r="JK108" s="23" t="str">
        <f t="shared" si="812"/>
        <v/>
      </c>
      <c r="JL108" s="23" t="str">
        <f t="shared" si="813"/>
        <v/>
      </c>
      <c r="JM108" s="23" t="str">
        <f t="shared" si="814"/>
        <v/>
      </c>
      <c r="JN108" s="23" t="str">
        <f t="shared" si="815"/>
        <v/>
      </c>
      <c r="JO108" s="23" t="str">
        <f t="shared" si="816"/>
        <v/>
      </c>
      <c r="JP108" s="23" t="str">
        <f t="shared" si="817"/>
        <v/>
      </c>
      <c r="JQ108" s="23" t="str">
        <f t="shared" si="818"/>
        <v/>
      </c>
      <c r="JR108" s="23" t="str">
        <f t="shared" si="819"/>
        <v/>
      </c>
      <c r="JS108" s="23" t="str">
        <f t="shared" si="820"/>
        <v/>
      </c>
      <c r="JT108" s="23" t="str">
        <f t="shared" si="821"/>
        <v/>
      </c>
      <c r="JU108" s="23" t="str">
        <f t="shared" si="822"/>
        <v/>
      </c>
      <c r="JV108" s="23" t="str">
        <f t="shared" si="823"/>
        <v/>
      </c>
      <c r="JW108" s="23" t="str">
        <f t="shared" si="824"/>
        <v/>
      </c>
      <c r="JX108" s="23" t="str">
        <f t="shared" si="825"/>
        <v/>
      </c>
      <c r="JY108" s="23" t="str">
        <f t="shared" si="826"/>
        <v/>
      </c>
      <c r="JZ108" s="23" t="str">
        <f t="shared" si="827"/>
        <v/>
      </c>
      <c r="KA108" s="23" t="str">
        <f t="shared" si="828"/>
        <v/>
      </c>
      <c r="KB108" s="23" t="str">
        <f t="shared" si="829"/>
        <v/>
      </c>
      <c r="KC108" s="23" t="str">
        <f t="shared" si="830"/>
        <v/>
      </c>
      <c r="KD108" s="23" t="str">
        <f t="shared" si="831"/>
        <v/>
      </c>
      <c r="KE108" s="23" t="str">
        <f t="shared" si="832"/>
        <v/>
      </c>
      <c r="KF108" s="23" t="str">
        <f t="shared" si="833"/>
        <v/>
      </c>
      <c r="KG108" s="23" t="str">
        <f t="shared" si="834"/>
        <v/>
      </c>
      <c r="KH108" s="23" t="str">
        <f t="shared" si="835"/>
        <v/>
      </c>
      <c r="KI108" s="23" t="str">
        <f t="shared" si="836"/>
        <v/>
      </c>
      <c r="KJ108" s="23" t="str">
        <f t="shared" si="837"/>
        <v/>
      </c>
      <c r="KK108" s="23" t="str">
        <f t="shared" si="838"/>
        <v/>
      </c>
      <c r="KL108" s="23" t="str">
        <f t="shared" si="839"/>
        <v/>
      </c>
      <c r="KM108" s="23" t="str">
        <f t="shared" si="840"/>
        <v/>
      </c>
      <c r="KN108" s="23" t="str">
        <f t="shared" si="841"/>
        <v/>
      </c>
      <c r="KO108" s="23" t="str">
        <f t="shared" si="842"/>
        <v/>
      </c>
      <c r="KP108" s="23" t="str">
        <f t="shared" si="843"/>
        <v/>
      </c>
      <c r="KQ108" s="23" t="str">
        <f t="shared" si="844"/>
        <v/>
      </c>
      <c r="KR108" s="23" t="str">
        <f t="shared" si="845"/>
        <v/>
      </c>
      <c r="KS108" s="23" t="str">
        <f t="shared" si="846"/>
        <v/>
      </c>
      <c r="KT108" s="23" t="str">
        <f t="shared" si="847"/>
        <v/>
      </c>
      <c r="KU108" s="23" t="str">
        <f t="shared" si="848"/>
        <v/>
      </c>
      <c r="KV108" s="23" t="str">
        <f t="shared" si="849"/>
        <v/>
      </c>
      <c r="KW108" s="23" t="str">
        <f t="shared" si="850"/>
        <v/>
      </c>
      <c r="KX108" s="23" t="str">
        <f t="shared" si="851"/>
        <v/>
      </c>
      <c r="KY108" s="23" t="str">
        <f t="shared" si="852"/>
        <v/>
      </c>
      <c r="KZ108" s="23" t="str">
        <f t="shared" si="853"/>
        <v/>
      </c>
      <c r="LA108" s="23" t="str">
        <f t="shared" si="854"/>
        <v/>
      </c>
      <c r="LB108" s="23" t="str">
        <f t="shared" si="855"/>
        <v/>
      </c>
      <c r="LC108" s="23" t="str">
        <f t="shared" si="856"/>
        <v/>
      </c>
      <c r="LD108" s="23" t="str">
        <f t="shared" si="857"/>
        <v/>
      </c>
      <c r="LE108" s="23" t="str">
        <f t="shared" si="858"/>
        <v/>
      </c>
      <c r="LF108" s="23" t="str">
        <f t="shared" si="859"/>
        <v/>
      </c>
      <c r="LG108" s="23" t="str">
        <f t="shared" si="860"/>
        <v/>
      </c>
      <c r="LH108" s="23" t="str">
        <f t="shared" si="861"/>
        <v/>
      </c>
      <c r="LI108" s="23" t="str">
        <f t="shared" si="862"/>
        <v/>
      </c>
      <c r="LJ108" s="23" t="str">
        <f t="shared" si="863"/>
        <v/>
      </c>
      <c r="LK108" s="23" t="str">
        <f t="shared" si="864"/>
        <v/>
      </c>
      <c r="LL108" s="23" t="str">
        <f t="shared" si="865"/>
        <v/>
      </c>
      <c r="LM108" s="23" t="str">
        <f t="shared" si="866"/>
        <v/>
      </c>
    </row>
    <row r="109" spans="1:325">
      <c r="A109" s="1">
        <f t="shared" si="449"/>
        <v>107</v>
      </c>
      <c r="B109" s="2"/>
      <c r="C109" s="4">
        <v>12</v>
      </c>
      <c r="D109" s="4">
        <f t="shared" si="445"/>
        <v>1016</v>
      </c>
      <c r="E109" s="4" t="s">
        <v>255</v>
      </c>
      <c r="F109" s="4">
        <v>3</v>
      </c>
      <c r="G109" s="4" t="s">
        <v>13</v>
      </c>
      <c r="H109" s="4" t="s">
        <v>19</v>
      </c>
      <c r="I109" s="4"/>
      <c r="J109" s="5">
        <v>95.8</v>
      </c>
      <c r="K109" s="72"/>
      <c r="L109" s="103">
        <v>1.093</v>
      </c>
      <c r="M109" s="7" t="s">
        <v>282</v>
      </c>
      <c r="N109" s="3" t="s">
        <v>227</v>
      </c>
      <c r="O109" s="6">
        <v>1.2330000000000001</v>
      </c>
      <c r="P109" s="6">
        <v>1.157</v>
      </c>
      <c r="Q109" s="4">
        <v>1.5620000000000001</v>
      </c>
      <c r="R109" s="58"/>
      <c r="S109" s="6">
        <v>0.99299999999999999</v>
      </c>
      <c r="T109" s="58"/>
      <c r="U109" s="58"/>
      <c r="V109" s="58"/>
      <c r="W109" s="58"/>
      <c r="X109" s="58"/>
      <c r="Y109" s="6">
        <v>1.2989999999999999</v>
      </c>
      <c r="Z109" s="6">
        <v>1.3520000000000001</v>
      </c>
      <c r="AA109" s="6">
        <v>1.286</v>
      </c>
      <c r="AB109" s="6">
        <v>1.0940000000000001</v>
      </c>
      <c r="AC109" s="6">
        <v>1.0720000000000001</v>
      </c>
      <c r="AD109" s="6">
        <v>0.58299999999999996</v>
      </c>
      <c r="AE109" s="6">
        <f t="shared" si="660"/>
        <v>0.82750000000000001</v>
      </c>
      <c r="AF109" s="111"/>
      <c r="AG109" s="111"/>
      <c r="AH109" s="111"/>
      <c r="AI109" s="111"/>
      <c r="AJ109" s="111"/>
      <c r="AK109" s="111"/>
      <c r="AL109" s="111"/>
      <c r="AM109" s="111"/>
      <c r="AN109" s="111"/>
      <c r="AO109" s="111"/>
      <c r="AP109" s="111"/>
      <c r="AQ109" s="111"/>
      <c r="AR109" s="111"/>
      <c r="AS109" s="111"/>
      <c r="AT109" s="111"/>
      <c r="AU109" s="111"/>
      <c r="AV109" s="111"/>
      <c r="AW109" s="111"/>
      <c r="AX109" s="111"/>
      <c r="AY109" s="111"/>
      <c r="AZ109" s="111"/>
      <c r="BA109" s="111"/>
      <c r="BB109" s="111"/>
      <c r="BC109" s="111"/>
      <c r="BD109" s="111"/>
      <c r="BE109" s="111"/>
      <c r="BF109" s="111"/>
      <c r="BG109" s="111"/>
      <c r="BH109" s="111"/>
      <c r="BI109" s="111"/>
      <c r="BJ109" s="111"/>
      <c r="BK109" s="111"/>
      <c r="BL109" s="111"/>
      <c r="BM109" s="111"/>
      <c r="BN109" s="111"/>
      <c r="BO109" s="111"/>
      <c r="BP109" s="111"/>
      <c r="BQ109" s="111"/>
      <c r="BR109" s="111"/>
      <c r="BS109" s="111"/>
      <c r="BT109" s="111"/>
      <c r="BU109" s="111"/>
      <c r="BV109" s="111"/>
      <c r="BW109" s="111"/>
      <c r="BX109" s="111"/>
      <c r="BY109" s="111"/>
      <c r="BZ109" s="111"/>
      <c r="CA109" s="111"/>
      <c r="CB109" s="111"/>
      <c r="CC109" s="111"/>
      <c r="CD109" s="111"/>
      <c r="CE109" s="111"/>
      <c r="CF109" s="111"/>
      <c r="CG109" s="111"/>
      <c r="CH109" s="111"/>
      <c r="CI109" s="111"/>
      <c r="CJ109" s="111"/>
      <c r="CK109" s="111"/>
      <c r="CL109" s="111"/>
      <c r="CM109" s="111"/>
      <c r="CN109" s="111"/>
      <c r="CO109" s="111"/>
      <c r="CP109" s="111"/>
      <c r="CQ109" s="111"/>
      <c r="CR109" s="111"/>
      <c r="CS109" s="111"/>
      <c r="CT109" s="111"/>
      <c r="CU109" s="111"/>
      <c r="CV109" s="111"/>
      <c r="CW109" s="111"/>
      <c r="CX109" s="111"/>
      <c r="CY109" s="111"/>
      <c r="CZ109" s="111"/>
      <c r="DA109" s="111"/>
      <c r="DB109" s="111"/>
      <c r="DC109" s="111"/>
      <c r="DD109" s="111"/>
      <c r="DE109" s="111"/>
      <c r="DF109" s="111"/>
      <c r="DG109" s="111"/>
      <c r="DH109" s="111"/>
      <c r="DI109" s="111"/>
      <c r="DJ109" s="111"/>
      <c r="DK109" s="111"/>
      <c r="DL109" s="111"/>
      <c r="DM109" s="111"/>
      <c r="DO109" s="23">
        <f t="shared" si="661"/>
        <v>0.14000000000000012</v>
      </c>
      <c r="DP109" s="23">
        <f t="shared" si="662"/>
        <v>6.4000000000000057E-2</v>
      </c>
      <c r="DQ109" s="23">
        <f t="shared" si="663"/>
        <v>0.46900000000000008</v>
      </c>
      <c r="DR109" s="23" t="str">
        <f t="shared" si="664"/>
        <v/>
      </c>
      <c r="DS109" s="23">
        <f t="shared" si="665"/>
        <v>-9.9999999999999978E-2</v>
      </c>
      <c r="DT109" s="23" t="str">
        <f t="shared" si="666"/>
        <v/>
      </c>
      <c r="DU109" s="23" t="str">
        <f t="shared" si="667"/>
        <v/>
      </c>
      <c r="DV109" s="23" t="str">
        <f t="shared" si="668"/>
        <v/>
      </c>
      <c r="DW109" s="23" t="str">
        <f t="shared" si="669"/>
        <v/>
      </c>
      <c r="DX109" s="23" t="str">
        <f t="shared" si="670"/>
        <v/>
      </c>
      <c r="DY109" s="23">
        <f t="shared" si="671"/>
        <v>0.20599999999999996</v>
      </c>
      <c r="DZ109" s="23">
        <f t="shared" si="672"/>
        <v>0.25900000000000012</v>
      </c>
      <c r="EA109" s="23">
        <f t="shared" si="673"/>
        <v>0.19300000000000006</v>
      </c>
      <c r="EB109" s="23">
        <f t="shared" si="674"/>
        <v>1.0000000000001119E-3</v>
      </c>
      <c r="EC109" s="23">
        <f t="shared" si="675"/>
        <v>-2.0999999999999908E-2</v>
      </c>
      <c r="ED109" s="23">
        <f t="shared" si="676"/>
        <v>-0.51</v>
      </c>
      <c r="EE109" s="23">
        <f t="shared" si="677"/>
        <v>-0.26549999999999996</v>
      </c>
      <c r="EF109" s="23" t="str">
        <f t="shared" si="678"/>
        <v/>
      </c>
      <c r="EG109" s="23" t="str">
        <f t="shared" si="679"/>
        <v/>
      </c>
      <c r="EH109" s="23" t="str">
        <f t="shared" si="680"/>
        <v/>
      </c>
      <c r="EI109" s="23" t="str">
        <f t="shared" si="681"/>
        <v/>
      </c>
      <c r="EJ109" s="23" t="str">
        <f t="shared" si="682"/>
        <v/>
      </c>
      <c r="EK109" s="23" t="str">
        <f t="shared" si="683"/>
        <v/>
      </c>
      <c r="EL109" s="23" t="str">
        <f t="shared" si="684"/>
        <v/>
      </c>
      <c r="EM109" s="23" t="str">
        <f t="shared" si="685"/>
        <v/>
      </c>
      <c r="EN109" s="23" t="str">
        <f t="shared" si="686"/>
        <v/>
      </c>
      <c r="EO109" s="23" t="str">
        <f t="shared" si="687"/>
        <v/>
      </c>
      <c r="EP109" s="23" t="str">
        <f t="shared" si="688"/>
        <v/>
      </c>
      <c r="EQ109" s="23" t="str">
        <f t="shared" si="689"/>
        <v/>
      </c>
      <c r="ER109" s="23" t="str">
        <f t="shared" si="690"/>
        <v/>
      </c>
      <c r="ES109" s="23" t="str">
        <f t="shared" si="691"/>
        <v/>
      </c>
      <c r="ET109" s="23" t="str">
        <f t="shared" si="692"/>
        <v/>
      </c>
      <c r="EU109" s="23" t="str">
        <f t="shared" si="693"/>
        <v/>
      </c>
      <c r="EV109" s="23" t="str">
        <f t="shared" si="694"/>
        <v/>
      </c>
      <c r="EW109" s="23" t="str">
        <f t="shared" si="695"/>
        <v/>
      </c>
      <c r="EX109" s="23" t="str">
        <f t="shared" si="696"/>
        <v/>
      </c>
      <c r="EY109" s="23" t="str">
        <f t="shared" si="697"/>
        <v/>
      </c>
      <c r="EZ109" s="23" t="str">
        <f t="shared" si="698"/>
        <v/>
      </c>
      <c r="FA109" s="23" t="str">
        <f t="shared" si="699"/>
        <v/>
      </c>
      <c r="FB109" s="23" t="str">
        <f t="shared" si="700"/>
        <v/>
      </c>
      <c r="FC109" s="23" t="str">
        <f t="shared" si="701"/>
        <v/>
      </c>
      <c r="FD109" s="23" t="str">
        <f t="shared" si="702"/>
        <v/>
      </c>
      <c r="FE109" s="23" t="str">
        <f t="shared" si="703"/>
        <v/>
      </c>
      <c r="FF109" s="23" t="str">
        <f t="shared" si="704"/>
        <v/>
      </c>
      <c r="FG109" s="23" t="str">
        <f t="shared" si="705"/>
        <v/>
      </c>
      <c r="FH109" s="23" t="str">
        <f t="shared" si="706"/>
        <v/>
      </c>
      <c r="FI109" s="23" t="str">
        <f t="shared" si="707"/>
        <v/>
      </c>
      <c r="FJ109" s="23" t="str">
        <f t="shared" si="708"/>
        <v/>
      </c>
      <c r="FK109" s="23" t="str">
        <f t="shared" si="709"/>
        <v/>
      </c>
      <c r="FL109" s="23" t="str">
        <f t="shared" si="710"/>
        <v/>
      </c>
      <c r="FM109" s="23" t="str">
        <f t="shared" si="711"/>
        <v/>
      </c>
      <c r="FN109" s="23" t="str">
        <f t="shared" si="712"/>
        <v/>
      </c>
      <c r="FO109" s="23" t="str">
        <f t="shared" si="713"/>
        <v/>
      </c>
      <c r="FP109" s="23" t="str">
        <f t="shared" si="714"/>
        <v/>
      </c>
      <c r="FQ109" s="23" t="str">
        <f t="shared" si="715"/>
        <v/>
      </c>
      <c r="FR109" s="23" t="str">
        <f t="shared" si="716"/>
        <v/>
      </c>
      <c r="FS109" s="23" t="str">
        <f t="shared" si="717"/>
        <v/>
      </c>
      <c r="FT109" s="23" t="str">
        <f t="shared" si="718"/>
        <v/>
      </c>
      <c r="FU109" s="23" t="str">
        <f t="shared" si="719"/>
        <v/>
      </c>
      <c r="FV109" s="23" t="str">
        <f t="shared" si="720"/>
        <v/>
      </c>
      <c r="FW109" s="23" t="str">
        <f t="shared" si="721"/>
        <v/>
      </c>
      <c r="FX109" s="23" t="str">
        <f t="shared" si="722"/>
        <v/>
      </c>
      <c r="FY109" s="23" t="str">
        <f t="shared" si="723"/>
        <v/>
      </c>
      <c r="FZ109" s="23" t="str">
        <f t="shared" si="724"/>
        <v/>
      </c>
      <c r="GA109" s="23" t="str">
        <f t="shared" si="725"/>
        <v/>
      </c>
      <c r="GB109" s="23" t="str">
        <f t="shared" si="726"/>
        <v/>
      </c>
      <c r="GC109" s="23" t="str">
        <f t="shared" si="727"/>
        <v/>
      </c>
      <c r="GD109" s="23" t="str">
        <f t="shared" si="728"/>
        <v/>
      </c>
      <c r="GE109" s="23" t="str">
        <f t="shared" si="729"/>
        <v/>
      </c>
      <c r="GF109" s="23" t="str">
        <f t="shared" si="730"/>
        <v/>
      </c>
      <c r="GG109" s="23" t="str">
        <f t="shared" si="731"/>
        <v/>
      </c>
      <c r="GH109" s="23" t="str">
        <f t="shared" si="732"/>
        <v/>
      </c>
      <c r="GI109" s="23" t="str">
        <f t="shared" si="733"/>
        <v/>
      </c>
      <c r="GJ109" s="23" t="str">
        <f t="shared" si="734"/>
        <v/>
      </c>
      <c r="GK109" s="23" t="str">
        <f t="shared" si="735"/>
        <v/>
      </c>
      <c r="GL109" s="23" t="str">
        <f t="shared" si="736"/>
        <v/>
      </c>
      <c r="GM109" s="23" t="str">
        <f t="shared" si="737"/>
        <v/>
      </c>
      <c r="GN109" s="23" t="str">
        <f t="shared" si="738"/>
        <v/>
      </c>
      <c r="GO109" s="23" t="str">
        <f t="shared" si="739"/>
        <v/>
      </c>
      <c r="GP109" s="23" t="str">
        <f t="shared" si="740"/>
        <v/>
      </c>
      <c r="GQ109" s="23" t="str">
        <f t="shared" si="741"/>
        <v/>
      </c>
      <c r="GR109" s="23" t="str">
        <f t="shared" si="742"/>
        <v/>
      </c>
      <c r="GS109" s="23" t="str">
        <f t="shared" si="743"/>
        <v/>
      </c>
      <c r="GT109" s="23" t="str">
        <f t="shared" si="744"/>
        <v/>
      </c>
      <c r="GU109" s="23" t="str">
        <f t="shared" si="745"/>
        <v/>
      </c>
      <c r="GV109" s="23" t="str">
        <f t="shared" si="746"/>
        <v/>
      </c>
      <c r="GW109" s="23" t="str">
        <f t="shared" si="747"/>
        <v/>
      </c>
      <c r="GX109" s="23" t="str">
        <f t="shared" si="748"/>
        <v/>
      </c>
      <c r="GY109" s="23" t="str">
        <f t="shared" si="749"/>
        <v/>
      </c>
      <c r="GZ109" s="23" t="str">
        <f t="shared" si="750"/>
        <v/>
      </c>
      <c r="HA109" s="23" t="str">
        <f t="shared" si="751"/>
        <v/>
      </c>
      <c r="HB109" s="23" t="str">
        <f t="shared" si="752"/>
        <v/>
      </c>
      <c r="HC109" s="23" t="str">
        <f t="shared" si="753"/>
        <v/>
      </c>
      <c r="HD109" s="23" t="str">
        <f t="shared" si="754"/>
        <v/>
      </c>
      <c r="HE109" s="23" t="str">
        <f t="shared" si="755"/>
        <v/>
      </c>
      <c r="HF109" s="23" t="str">
        <f t="shared" si="756"/>
        <v/>
      </c>
      <c r="HG109" s="23" t="str">
        <f t="shared" si="757"/>
        <v/>
      </c>
      <c r="HH109" s="23" t="str">
        <f t="shared" si="758"/>
        <v/>
      </c>
      <c r="HI109" s="23" t="str">
        <f t="shared" si="759"/>
        <v/>
      </c>
      <c r="HJ109" s="23" t="str">
        <f t="shared" si="760"/>
        <v/>
      </c>
      <c r="HK109" s="23" t="str">
        <f t="shared" si="761"/>
        <v/>
      </c>
      <c r="HL109" s="23" t="str">
        <f t="shared" si="762"/>
        <v/>
      </c>
      <c r="HM109" s="23" t="str">
        <f t="shared" si="763"/>
        <v/>
      </c>
      <c r="HO109" s="23">
        <f t="shared" si="764"/>
        <v>0.14000000000000012</v>
      </c>
      <c r="HP109" s="23">
        <f t="shared" si="765"/>
        <v>6.4000000000000057E-2</v>
      </c>
      <c r="HQ109" s="23">
        <f t="shared" si="766"/>
        <v>0.46900000000000008</v>
      </c>
      <c r="HR109" s="23" t="str">
        <f t="shared" si="767"/>
        <v/>
      </c>
      <c r="HS109" s="23">
        <f t="shared" si="768"/>
        <v>9.9999999999999978E-2</v>
      </c>
      <c r="HT109" s="23" t="str">
        <f t="shared" si="769"/>
        <v/>
      </c>
      <c r="HU109" s="23" t="str">
        <f t="shared" si="770"/>
        <v/>
      </c>
      <c r="HV109" s="23" t="str">
        <f t="shared" si="771"/>
        <v/>
      </c>
      <c r="HW109" s="23" t="str">
        <f t="shared" si="772"/>
        <v/>
      </c>
      <c r="HX109" s="23" t="str">
        <f t="shared" si="773"/>
        <v/>
      </c>
      <c r="HY109" s="23">
        <f t="shared" si="774"/>
        <v>0.20599999999999996</v>
      </c>
      <c r="HZ109" s="23">
        <f t="shared" si="775"/>
        <v>0.25900000000000012</v>
      </c>
      <c r="IA109" s="23">
        <f t="shared" si="776"/>
        <v>0.19300000000000006</v>
      </c>
      <c r="IB109" s="23">
        <f t="shared" si="777"/>
        <v>1.0000000000001119E-3</v>
      </c>
      <c r="IC109" s="23">
        <f t="shared" si="778"/>
        <v>2.0999999999999908E-2</v>
      </c>
      <c r="ID109" s="23">
        <f t="shared" si="779"/>
        <v>0.51</v>
      </c>
      <c r="IE109" s="23">
        <f t="shared" si="780"/>
        <v>0.26549999999999996</v>
      </c>
      <c r="IF109" s="23" t="str">
        <f t="shared" si="781"/>
        <v/>
      </c>
      <c r="IG109" s="23" t="str">
        <f t="shared" si="782"/>
        <v/>
      </c>
      <c r="IH109" s="23" t="str">
        <f t="shared" si="783"/>
        <v/>
      </c>
      <c r="II109" s="23" t="str">
        <f t="shared" si="784"/>
        <v/>
      </c>
      <c r="IJ109" s="23" t="str">
        <f t="shared" si="785"/>
        <v/>
      </c>
      <c r="IK109" s="23" t="str">
        <f t="shared" si="786"/>
        <v/>
      </c>
      <c r="IL109" s="23" t="str">
        <f t="shared" si="787"/>
        <v/>
      </c>
      <c r="IM109" s="23" t="str">
        <f t="shared" si="788"/>
        <v/>
      </c>
      <c r="IN109" s="23" t="str">
        <f t="shared" si="789"/>
        <v/>
      </c>
      <c r="IO109" s="23" t="str">
        <f t="shared" si="790"/>
        <v/>
      </c>
      <c r="IP109" s="23" t="str">
        <f t="shared" si="791"/>
        <v/>
      </c>
      <c r="IQ109" s="23" t="str">
        <f t="shared" si="792"/>
        <v/>
      </c>
      <c r="IR109" s="23" t="str">
        <f t="shared" si="793"/>
        <v/>
      </c>
      <c r="IS109" s="23" t="str">
        <f t="shared" si="794"/>
        <v/>
      </c>
      <c r="IT109" s="23" t="str">
        <f t="shared" si="795"/>
        <v/>
      </c>
      <c r="IU109" s="23" t="str">
        <f t="shared" si="796"/>
        <v/>
      </c>
      <c r="IV109" s="23" t="str">
        <f t="shared" si="797"/>
        <v/>
      </c>
      <c r="IW109" s="23" t="str">
        <f t="shared" si="798"/>
        <v/>
      </c>
      <c r="IX109" s="23" t="str">
        <f t="shared" si="799"/>
        <v/>
      </c>
      <c r="IY109" s="23" t="str">
        <f t="shared" si="800"/>
        <v/>
      </c>
      <c r="IZ109" s="23" t="str">
        <f t="shared" si="801"/>
        <v/>
      </c>
      <c r="JA109" s="23" t="str">
        <f t="shared" si="802"/>
        <v/>
      </c>
      <c r="JB109" s="23" t="str">
        <f t="shared" si="803"/>
        <v/>
      </c>
      <c r="JC109" s="23" t="str">
        <f t="shared" si="804"/>
        <v/>
      </c>
      <c r="JD109" s="23" t="str">
        <f t="shared" si="805"/>
        <v/>
      </c>
      <c r="JE109" s="23" t="str">
        <f t="shared" si="806"/>
        <v/>
      </c>
      <c r="JF109" s="23" t="str">
        <f t="shared" si="807"/>
        <v/>
      </c>
      <c r="JG109" s="23" t="str">
        <f t="shared" si="808"/>
        <v/>
      </c>
      <c r="JH109" s="23" t="str">
        <f t="shared" si="809"/>
        <v/>
      </c>
      <c r="JI109" s="23" t="str">
        <f t="shared" si="810"/>
        <v/>
      </c>
      <c r="JJ109" s="23" t="str">
        <f t="shared" si="811"/>
        <v/>
      </c>
      <c r="JK109" s="23" t="str">
        <f t="shared" si="812"/>
        <v/>
      </c>
      <c r="JL109" s="23" t="str">
        <f t="shared" si="813"/>
        <v/>
      </c>
      <c r="JM109" s="23" t="str">
        <f t="shared" si="814"/>
        <v/>
      </c>
      <c r="JN109" s="23" t="str">
        <f t="shared" si="815"/>
        <v/>
      </c>
      <c r="JO109" s="23" t="str">
        <f t="shared" si="816"/>
        <v/>
      </c>
      <c r="JP109" s="23" t="str">
        <f t="shared" si="817"/>
        <v/>
      </c>
      <c r="JQ109" s="23" t="str">
        <f t="shared" si="818"/>
        <v/>
      </c>
      <c r="JR109" s="23" t="str">
        <f t="shared" si="819"/>
        <v/>
      </c>
      <c r="JS109" s="23" t="str">
        <f t="shared" si="820"/>
        <v/>
      </c>
      <c r="JT109" s="23" t="str">
        <f t="shared" si="821"/>
        <v/>
      </c>
      <c r="JU109" s="23" t="str">
        <f t="shared" si="822"/>
        <v/>
      </c>
      <c r="JV109" s="23" t="str">
        <f t="shared" si="823"/>
        <v/>
      </c>
      <c r="JW109" s="23" t="str">
        <f t="shared" si="824"/>
        <v/>
      </c>
      <c r="JX109" s="23" t="str">
        <f t="shared" si="825"/>
        <v/>
      </c>
      <c r="JY109" s="23" t="str">
        <f t="shared" si="826"/>
        <v/>
      </c>
      <c r="JZ109" s="23" t="str">
        <f t="shared" si="827"/>
        <v/>
      </c>
      <c r="KA109" s="23" t="str">
        <f t="shared" si="828"/>
        <v/>
      </c>
      <c r="KB109" s="23" t="str">
        <f t="shared" si="829"/>
        <v/>
      </c>
      <c r="KC109" s="23" t="str">
        <f t="shared" si="830"/>
        <v/>
      </c>
      <c r="KD109" s="23" t="str">
        <f t="shared" si="831"/>
        <v/>
      </c>
      <c r="KE109" s="23" t="str">
        <f t="shared" si="832"/>
        <v/>
      </c>
      <c r="KF109" s="23" t="str">
        <f t="shared" si="833"/>
        <v/>
      </c>
      <c r="KG109" s="23" t="str">
        <f t="shared" si="834"/>
        <v/>
      </c>
      <c r="KH109" s="23" t="str">
        <f t="shared" si="835"/>
        <v/>
      </c>
      <c r="KI109" s="23" t="str">
        <f t="shared" si="836"/>
        <v/>
      </c>
      <c r="KJ109" s="23" t="str">
        <f t="shared" si="837"/>
        <v/>
      </c>
      <c r="KK109" s="23" t="str">
        <f t="shared" si="838"/>
        <v/>
      </c>
      <c r="KL109" s="23" t="str">
        <f t="shared" si="839"/>
        <v/>
      </c>
      <c r="KM109" s="23" t="str">
        <f t="shared" si="840"/>
        <v/>
      </c>
      <c r="KN109" s="23" t="str">
        <f t="shared" si="841"/>
        <v/>
      </c>
      <c r="KO109" s="23" t="str">
        <f t="shared" si="842"/>
        <v/>
      </c>
      <c r="KP109" s="23" t="str">
        <f t="shared" si="843"/>
        <v/>
      </c>
      <c r="KQ109" s="23" t="str">
        <f t="shared" si="844"/>
        <v/>
      </c>
      <c r="KR109" s="23" t="str">
        <f t="shared" si="845"/>
        <v/>
      </c>
      <c r="KS109" s="23" t="str">
        <f t="shared" si="846"/>
        <v/>
      </c>
      <c r="KT109" s="23" t="str">
        <f t="shared" si="847"/>
        <v/>
      </c>
      <c r="KU109" s="23" t="str">
        <f t="shared" si="848"/>
        <v/>
      </c>
      <c r="KV109" s="23" t="str">
        <f t="shared" si="849"/>
        <v/>
      </c>
      <c r="KW109" s="23" t="str">
        <f t="shared" si="850"/>
        <v/>
      </c>
      <c r="KX109" s="23" t="str">
        <f t="shared" si="851"/>
        <v/>
      </c>
      <c r="KY109" s="23" t="str">
        <f t="shared" si="852"/>
        <v/>
      </c>
      <c r="KZ109" s="23" t="str">
        <f t="shared" si="853"/>
        <v/>
      </c>
      <c r="LA109" s="23" t="str">
        <f t="shared" si="854"/>
        <v/>
      </c>
      <c r="LB109" s="23" t="str">
        <f t="shared" si="855"/>
        <v/>
      </c>
      <c r="LC109" s="23" t="str">
        <f t="shared" si="856"/>
        <v/>
      </c>
      <c r="LD109" s="23" t="str">
        <f t="shared" si="857"/>
        <v/>
      </c>
      <c r="LE109" s="23" t="str">
        <f t="shared" si="858"/>
        <v/>
      </c>
      <c r="LF109" s="23" t="str">
        <f t="shared" si="859"/>
        <v/>
      </c>
      <c r="LG109" s="23" t="str">
        <f t="shared" si="860"/>
        <v/>
      </c>
      <c r="LH109" s="23" t="str">
        <f t="shared" si="861"/>
        <v/>
      </c>
      <c r="LI109" s="23" t="str">
        <f t="shared" si="862"/>
        <v/>
      </c>
      <c r="LJ109" s="23" t="str">
        <f t="shared" si="863"/>
        <v/>
      </c>
      <c r="LK109" s="23" t="str">
        <f t="shared" si="864"/>
        <v/>
      </c>
      <c r="LL109" s="23" t="str">
        <f t="shared" si="865"/>
        <v/>
      </c>
      <c r="LM109" s="23" t="str">
        <f t="shared" si="866"/>
        <v/>
      </c>
    </row>
    <row r="110" spans="1:325">
      <c r="A110" s="1">
        <f t="shared" si="449"/>
        <v>108</v>
      </c>
      <c r="B110" s="2" t="s">
        <v>411</v>
      </c>
      <c r="C110" s="4">
        <v>15</v>
      </c>
      <c r="D110" s="4">
        <f t="shared" si="445"/>
        <v>1016</v>
      </c>
      <c r="E110" s="4" t="s">
        <v>157</v>
      </c>
      <c r="F110" s="4">
        <v>1</v>
      </c>
      <c r="G110" s="4" t="s">
        <v>13</v>
      </c>
      <c r="H110" s="4" t="s">
        <v>19</v>
      </c>
      <c r="I110" s="4"/>
      <c r="J110" s="5">
        <v>85.5</v>
      </c>
      <c r="K110" s="67">
        <v>1.7999999999999999E-2</v>
      </c>
      <c r="L110" s="103">
        <v>4.0330000000000004</v>
      </c>
      <c r="M110" s="7" t="s">
        <v>180</v>
      </c>
      <c r="N110" s="3" t="s">
        <v>227</v>
      </c>
      <c r="O110" s="23">
        <v>4.2060000000000004</v>
      </c>
      <c r="P110" s="23">
        <v>4.1619999999999999</v>
      </c>
      <c r="Q110" s="23">
        <v>4.6630000000000003</v>
      </c>
      <c r="R110" s="58"/>
      <c r="S110" s="6">
        <v>4.22</v>
      </c>
      <c r="T110" s="6">
        <v>4.1479999999999997</v>
      </c>
      <c r="U110" s="6">
        <v>4.1509999999999998</v>
      </c>
      <c r="V110" s="6">
        <v>4.0890000000000004</v>
      </c>
      <c r="W110" s="58"/>
      <c r="X110" s="58"/>
      <c r="Y110" s="23">
        <v>4.1130000000000004</v>
      </c>
      <c r="Z110" s="23">
        <v>4.1150000000000002</v>
      </c>
      <c r="AA110" s="23">
        <v>4.1340000000000003</v>
      </c>
      <c r="AB110" s="23">
        <v>3.88</v>
      </c>
      <c r="AC110" s="23">
        <v>4.16</v>
      </c>
      <c r="AD110" s="23">
        <v>3.9319999999999999</v>
      </c>
      <c r="AE110" s="23">
        <f t="shared" ref="AE110:AE118" si="867">AVERAGE(AC110:AD110)</f>
        <v>4.0460000000000003</v>
      </c>
      <c r="AF110" s="107">
        <v>4.0190000000000001</v>
      </c>
      <c r="AG110" s="107">
        <v>4.03</v>
      </c>
      <c r="AH110" s="107">
        <v>4.0780000000000003</v>
      </c>
      <c r="AI110" s="107">
        <v>4.1760000000000002</v>
      </c>
      <c r="AJ110" s="107">
        <v>4.28</v>
      </c>
      <c r="AK110" s="107">
        <v>4.0640000000000001</v>
      </c>
      <c r="AL110" s="107">
        <v>4.0679999999999996</v>
      </c>
      <c r="AM110" s="107">
        <v>4.3639999999999999</v>
      </c>
      <c r="AN110" s="107">
        <v>4.359</v>
      </c>
      <c r="AO110" s="107">
        <v>4.2430000000000003</v>
      </c>
      <c r="AP110" s="107">
        <v>4.3879999999999999</v>
      </c>
      <c r="AQ110" s="107">
        <v>4.3819999999999997</v>
      </c>
      <c r="AR110" s="107">
        <v>4.3869999999999996</v>
      </c>
      <c r="AS110" s="107">
        <v>4.3259999999999996</v>
      </c>
      <c r="AT110" s="107">
        <v>4.3239999999999998</v>
      </c>
      <c r="AU110" s="107">
        <v>4.32</v>
      </c>
      <c r="AV110" s="107">
        <v>4.085</v>
      </c>
      <c r="AW110" s="107">
        <v>4.1829999999999998</v>
      </c>
      <c r="AX110" s="107">
        <v>4.4370000000000003</v>
      </c>
      <c r="AY110" s="107">
        <v>4.3310000000000004</v>
      </c>
      <c r="AZ110" s="107">
        <v>4.3849999999999998</v>
      </c>
      <c r="BA110" s="107">
        <v>4.4180000000000001</v>
      </c>
      <c r="BB110" s="107">
        <v>4.4640000000000004</v>
      </c>
      <c r="BC110" s="107">
        <v>4.4580000000000002</v>
      </c>
      <c r="BD110" s="107">
        <v>4.4790000000000001</v>
      </c>
      <c r="BE110" s="107">
        <v>4.0369999999999999</v>
      </c>
      <c r="BF110" s="107">
        <v>4.2560000000000002</v>
      </c>
      <c r="BG110" s="107">
        <v>4.1929999999999996</v>
      </c>
      <c r="BH110" s="107">
        <v>4.2889999999999997</v>
      </c>
      <c r="BI110" s="107">
        <v>4.484</v>
      </c>
      <c r="BJ110" s="107">
        <v>4.3259999999999996</v>
      </c>
      <c r="BK110" s="107">
        <v>3.53</v>
      </c>
      <c r="BL110" s="107">
        <v>3.8860000000000001</v>
      </c>
      <c r="BM110" s="107">
        <v>3.7909999999999999</v>
      </c>
      <c r="BN110" s="107">
        <v>4.2569999999999997</v>
      </c>
      <c r="BO110" s="107">
        <v>4.1399999999999997</v>
      </c>
      <c r="BP110" s="107">
        <v>4.2290000000000001</v>
      </c>
      <c r="BQ110" s="91">
        <v>3.698766</v>
      </c>
      <c r="BR110" s="91">
        <v>3.9895520000000002</v>
      </c>
      <c r="BS110" s="91">
        <v>4.5501529999999999</v>
      </c>
      <c r="BT110" s="91">
        <v>4.0092290000000004</v>
      </c>
      <c r="BU110" s="91">
        <v>4.0635029999999999</v>
      </c>
      <c r="BV110" s="115">
        <v>4.471965</v>
      </c>
      <c r="BW110" s="109">
        <v>4.077</v>
      </c>
      <c r="BX110" s="109">
        <v>4.0860000000000003</v>
      </c>
      <c r="BY110" s="109">
        <v>4.1340000000000003</v>
      </c>
      <c r="BZ110" s="109">
        <v>4.234</v>
      </c>
      <c r="CA110" s="109">
        <v>4.3470000000000004</v>
      </c>
      <c r="CB110" s="109">
        <v>4.1269999999999998</v>
      </c>
      <c r="CC110" s="109">
        <v>4.1310000000000002</v>
      </c>
      <c r="CD110" s="109">
        <v>4.4379999999999997</v>
      </c>
      <c r="CE110" s="109">
        <v>4.4340000000000002</v>
      </c>
      <c r="CF110" s="109">
        <v>4.3140000000000001</v>
      </c>
      <c r="CG110" s="109">
        <v>4.4690000000000003</v>
      </c>
      <c r="CH110" s="109">
        <v>4.4630000000000001</v>
      </c>
      <c r="CI110" s="109">
        <v>4.468</v>
      </c>
      <c r="CJ110" s="109">
        <v>4.3899999999999997</v>
      </c>
      <c r="CK110" s="109">
        <v>4.3890000000000002</v>
      </c>
      <c r="CL110" s="109">
        <v>4.4009999999999998</v>
      </c>
      <c r="CM110" s="109">
        <v>4.141</v>
      </c>
      <c r="CN110" s="109">
        <v>4.2450000000000001</v>
      </c>
      <c r="CO110" s="109">
        <v>4.5979999999999999</v>
      </c>
      <c r="CP110" s="109">
        <v>4.4109999999999996</v>
      </c>
      <c r="CQ110" s="109">
        <v>4.4870000000000001</v>
      </c>
      <c r="CR110" s="109">
        <v>4.5289999999999999</v>
      </c>
      <c r="CS110" s="109">
        <v>4.6029999999999998</v>
      </c>
      <c r="CT110" s="109">
        <v>4.5979999999999999</v>
      </c>
      <c r="CU110" s="109">
        <v>4.5869999999999997</v>
      </c>
      <c r="CV110" s="109">
        <v>4.1520000000000001</v>
      </c>
      <c r="CW110" s="109">
        <v>4.3529999999999998</v>
      </c>
      <c r="CX110" s="109">
        <v>4.3559999999999999</v>
      </c>
      <c r="CY110" s="109">
        <v>4.4740000000000002</v>
      </c>
      <c r="CZ110" s="109">
        <v>4.6589999999999998</v>
      </c>
      <c r="DA110" s="109">
        <v>4.5369999999999999</v>
      </c>
      <c r="DB110" s="109">
        <v>3.8140000000000001</v>
      </c>
      <c r="DC110" s="109">
        <v>4.125</v>
      </c>
      <c r="DD110" s="109">
        <v>4.0540000000000003</v>
      </c>
      <c r="DE110" s="109">
        <v>4.3220000000000001</v>
      </c>
      <c r="DF110" s="109">
        <v>4.2</v>
      </c>
      <c r="DG110" s="109">
        <v>4.2949999999999999</v>
      </c>
      <c r="DH110" s="119">
        <v>3.7583600000000001</v>
      </c>
      <c r="DI110" s="119">
        <v>4.0527499999999996</v>
      </c>
      <c r="DJ110" s="119">
        <v>4.6364299999999998</v>
      </c>
      <c r="DK110" s="119">
        <v>4.0754679999999999</v>
      </c>
      <c r="DL110" s="119">
        <v>4.1290940000000003</v>
      </c>
      <c r="DM110" s="120">
        <v>4.5563130000000003</v>
      </c>
      <c r="DO110" s="23">
        <f t="shared" ref="DO110:DO134" si="868">IF((O110&lt;&gt;"")*AND($L110&lt;&gt;""),O110-$L110,"")</f>
        <v>0.17300000000000004</v>
      </c>
      <c r="DP110" s="23">
        <f t="shared" ref="DP110:DP134" si="869">IF((P110&lt;&gt;"")*AND($L110&lt;&gt;""),P110-$L110,"")</f>
        <v>0.12899999999999956</v>
      </c>
      <c r="DQ110" s="23">
        <f t="shared" ref="DQ110:DQ134" si="870">IF((Q110&lt;&gt;"")*AND($L110&lt;&gt;""),Q110-$L110,"")</f>
        <v>0.62999999999999989</v>
      </c>
      <c r="DR110" s="23" t="str">
        <f t="shared" ref="DR110:DR134" si="871">IF((R110&lt;&gt;"")*AND($L110&lt;&gt;""),R110-$L110,"")</f>
        <v/>
      </c>
      <c r="DS110" s="23">
        <f t="shared" ref="DS110:DS134" si="872">IF((S110&lt;&gt;"")*AND($L110&lt;&gt;""),S110-$L110,"")</f>
        <v>0.18699999999999939</v>
      </c>
      <c r="DT110" s="23">
        <f t="shared" ref="DT110:DT134" si="873">IF((T110&lt;&gt;"")*AND($L110&lt;&gt;""),T110-$L110,"")</f>
        <v>0.11499999999999932</v>
      </c>
      <c r="DU110" s="23">
        <f t="shared" ref="DU110:DU134" si="874">IF((U110&lt;&gt;"")*AND($L110&lt;&gt;""),U110-$L110,"")</f>
        <v>0.11799999999999944</v>
      </c>
      <c r="DV110" s="23">
        <f t="shared" ref="DV110:DV134" si="875">IF((V110&lt;&gt;"")*AND($L110&lt;&gt;""),V110-$L110,"")</f>
        <v>5.600000000000005E-2</v>
      </c>
      <c r="DW110" s="23" t="str">
        <f t="shared" ref="DW110:DW134" si="876">IF((W110&lt;&gt;"")*AND($L110&lt;&gt;""),W110-$L110,"")</f>
        <v/>
      </c>
      <c r="DX110" s="23" t="str">
        <f t="shared" ref="DX110:DX134" si="877">IF((X110&lt;&gt;"")*AND($L110&lt;&gt;""),X110-$L110,"")</f>
        <v/>
      </c>
      <c r="DY110" s="23">
        <f t="shared" ref="DY110:DY134" si="878">IF((Y110&lt;&gt;"")*AND($L110&lt;&gt;""),Y110-$L110,"")</f>
        <v>8.0000000000000071E-2</v>
      </c>
      <c r="DZ110" s="23">
        <f t="shared" ref="DZ110:DZ134" si="879">IF((Z110&lt;&gt;"")*AND($L110&lt;&gt;""),Z110-$L110,"")</f>
        <v>8.1999999999999851E-2</v>
      </c>
      <c r="EA110" s="23">
        <f t="shared" ref="EA110:EA134" si="880">IF((AA110&lt;&gt;"")*AND($L110&lt;&gt;""),AA110-$L110,"")</f>
        <v>0.10099999999999998</v>
      </c>
      <c r="EB110" s="23">
        <f t="shared" ref="EB110:EB134" si="881">IF((AB110&lt;&gt;"")*AND($L110&lt;&gt;""),AB110-$L110,"")</f>
        <v>-0.15300000000000047</v>
      </c>
      <c r="EC110" s="23">
        <f t="shared" ref="EC110:EC134" si="882">IF((AC110&lt;&gt;"")*AND($L110&lt;&gt;""),AC110-$L110,"")</f>
        <v>0.12699999999999978</v>
      </c>
      <c r="ED110" s="23">
        <f t="shared" ref="ED110:ED134" si="883">IF((AD110&lt;&gt;"")*AND($L110&lt;&gt;""),AD110-$L110,"")</f>
        <v>-0.10100000000000042</v>
      </c>
      <c r="EE110" s="23">
        <f t="shared" ref="EE110:EE134" si="884">IF((AE110&lt;&gt;"")*AND($L110&lt;&gt;""),AE110-$L110,"")</f>
        <v>1.2999999999999901E-2</v>
      </c>
      <c r="EF110" s="23">
        <f t="shared" ref="EF110:EF134" si="885">IF((AF110&lt;&gt;"")*AND($L110&lt;&gt;""),AF110-$L110,"")</f>
        <v>-1.4000000000000234E-2</v>
      </c>
      <c r="EG110" s="23">
        <f t="shared" ref="EG110:EG134" si="886">IF((AG110&lt;&gt;"")*AND($L110&lt;&gt;""),AG110-$L110,"")</f>
        <v>-3.0000000000001137E-3</v>
      </c>
      <c r="EH110" s="23">
        <f t="shared" ref="EH110:EH134" si="887">IF((AH110&lt;&gt;"")*AND($L110&lt;&gt;""),AH110-$L110,"")</f>
        <v>4.4999999999999929E-2</v>
      </c>
      <c r="EI110" s="23">
        <f t="shared" ref="EI110:EI134" si="888">IF((AI110&lt;&gt;"")*AND($L110&lt;&gt;""),AI110-$L110,"")</f>
        <v>0.14299999999999979</v>
      </c>
      <c r="EJ110" s="23">
        <f t="shared" ref="EJ110:EJ134" si="889">IF((AJ110&lt;&gt;"")*AND($L110&lt;&gt;""),AJ110-$L110,"")</f>
        <v>0.24699999999999989</v>
      </c>
      <c r="EK110" s="23">
        <f t="shared" ref="EK110:EK134" si="890">IF((AK110&lt;&gt;"")*AND($L110&lt;&gt;""),AK110-$L110,"")</f>
        <v>3.0999999999999694E-2</v>
      </c>
      <c r="EL110" s="23">
        <f t="shared" ref="EL110:EL134" si="891">IF((AL110&lt;&gt;"")*AND($L110&lt;&gt;""),AL110-$L110,"")</f>
        <v>3.4999999999999254E-2</v>
      </c>
      <c r="EM110" s="23">
        <f t="shared" ref="EM110:EM134" si="892">IF((AM110&lt;&gt;"")*AND($L110&lt;&gt;""),AM110-$L110,"")</f>
        <v>0.33099999999999952</v>
      </c>
      <c r="EN110" s="23">
        <f t="shared" ref="EN110:EN134" si="893">IF((AN110&lt;&gt;"")*AND($L110&lt;&gt;""),AN110-$L110,"")</f>
        <v>0.32599999999999962</v>
      </c>
      <c r="EO110" s="23">
        <f t="shared" ref="EO110:EO134" si="894">IF((AO110&lt;&gt;"")*AND($L110&lt;&gt;""),AO110-$L110,"")</f>
        <v>0.20999999999999996</v>
      </c>
      <c r="EP110" s="23">
        <f t="shared" ref="EP110:EP134" si="895">IF((AP110&lt;&gt;"")*AND($L110&lt;&gt;""),AP110-$L110,"")</f>
        <v>0.35499999999999954</v>
      </c>
      <c r="EQ110" s="23">
        <f t="shared" ref="EQ110:EQ134" si="896">IF((AQ110&lt;&gt;"")*AND($L110&lt;&gt;""),AQ110-$L110,"")</f>
        <v>0.34899999999999931</v>
      </c>
      <c r="ER110" s="23">
        <f t="shared" ref="ER110:ER134" si="897">IF((AR110&lt;&gt;"")*AND($L110&lt;&gt;""),AR110-$L110,"")</f>
        <v>0.3539999999999992</v>
      </c>
      <c r="ES110" s="23">
        <f t="shared" ref="ES110:ES160" si="898">IF((AS110&lt;&gt;"")*AND($L110&lt;&gt;""),AS110-$L110,"")</f>
        <v>0.29299999999999926</v>
      </c>
      <c r="ET110" s="23">
        <f t="shared" ref="ET110:ET160" si="899">IF((AT110&lt;&gt;"")*AND($L110&lt;&gt;""),AT110-$L110,"")</f>
        <v>0.29099999999999948</v>
      </c>
      <c r="EU110" s="23">
        <f t="shared" ref="EU110:EU160" si="900">IF((AU110&lt;&gt;"")*AND($L110&lt;&gt;""),AU110-$L110,"")</f>
        <v>0.28699999999999992</v>
      </c>
      <c r="EV110" s="23">
        <f t="shared" ref="EV110:EV160" si="901">IF((AV110&lt;&gt;"")*AND($L110&lt;&gt;""),AV110-$L110,"")</f>
        <v>5.1999999999999602E-2</v>
      </c>
      <c r="EW110" s="23">
        <f t="shared" ref="EW110:EW160" si="902">IF((AW110&lt;&gt;"")*AND($L110&lt;&gt;""),AW110-$L110,"")</f>
        <v>0.14999999999999947</v>
      </c>
      <c r="EX110" s="23">
        <f t="shared" ref="EX110:EX160" si="903">IF((AX110&lt;&gt;"")*AND($L110&lt;&gt;""),AX110-$L110,"")</f>
        <v>0.40399999999999991</v>
      </c>
      <c r="EY110" s="23">
        <f t="shared" ref="EY110:EY160" si="904">IF((AY110&lt;&gt;"")*AND($L110&lt;&gt;""),AY110-$L110,"")</f>
        <v>0.29800000000000004</v>
      </c>
      <c r="EZ110" s="23">
        <f t="shared" ref="EZ110:EZ160" si="905">IF((AZ110&lt;&gt;"")*AND($L110&lt;&gt;""),AZ110-$L110,"")</f>
        <v>0.35199999999999942</v>
      </c>
      <c r="FA110" s="23">
        <f t="shared" ref="FA110:FA134" si="906">IF((BA110&lt;&gt;"")*AND($L110&lt;&gt;""),BA110-$L110,"")</f>
        <v>0.38499999999999979</v>
      </c>
      <c r="FB110" s="23">
        <f t="shared" ref="FB110:FB134" si="907">IF((BB110&lt;&gt;"")*AND($L110&lt;&gt;""),BB110-$L110,"")</f>
        <v>0.43100000000000005</v>
      </c>
      <c r="FC110" s="23">
        <f t="shared" ref="FC110:FC134" si="908">IF((BC110&lt;&gt;"")*AND($L110&lt;&gt;""),BC110-$L110,"")</f>
        <v>0.42499999999999982</v>
      </c>
      <c r="FD110" s="23">
        <f t="shared" ref="FD110:FD134" si="909">IF((BD110&lt;&gt;"")*AND($L110&lt;&gt;""),BD110-$L110,"")</f>
        <v>0.44599999999999973</v>
      </c>
      <c r="FE110" s="23">
        <f t="shared" ref="FE110:FE134" si="910">IF((BE110&lt;&gt;"")*AND($L110&lt;&gt;""),BE110-$L110,"")</f>
        <v>3.9999999999995595E-3</v>
      </c>
      <c r="FF110" s="23">
        <f t="shared" ref="FF110:FF134" si="911">IF((BF110&lt;&gt;"")*AND($L110&lt;&gt;""),BF110-$L110,"")</f>
        <v>0.22299999999999986</v>
      </c>
      <c r="FG110" s="23">
        <f t="shared" ref="FG110:FG134" si="912">IF((BG110&lt;&gt;"")*AND($L110&lt;&gt;""),BG110-$L110,"")</f>
        <v>0.15999999999999925</v>
      </c>
      <c r="FH110" s="23">
        <f t="shared" ref="FH110:FH134" si="913">IF((BH110&lt;&gt;"")*AND($L110&lt;&gt;""),BH110-$L110,"")</f>
        <v>0.25599999999999934</v>
      </c>
      <c r="FI110" s="23">
        <f t="shared" ref="FI110:FI134" si="914">IF((BI110&lt;&gt;"")*AND($L110&lt;&gt;""),BI110-$L110,"")</f>
        <v>0.45099999999999962</v>
      </c>
      <c r="FJ110" s="23">
        <f t="shared" ref="FJ110:FJ134" si="915">IF((BJ110&lt;&gt;"")*AND($L110&lt;&gt;""),BJ110-$L110,"")</f>
        <v>0.29299999999999926</v>
      </c>
      <c r="FK110" s="23">
        <f t="shared" ref="FK110:FK134" si="916">IF((BK110&lt;&gt;"")*AND($L110&lt;&gt;""),BK110-$L110,"")</f>
        <v>-0.50300000000000056</v>
      </c>
      <c r="FL110" s="23">
        <f t="shared" ref="FL110:FL134" si="917">IF((BL110&lt;&gt;"")*AND($L110&lt;&gt;""),BL110-$L110,"")</f>
        <v>-0.14700000000000024</v>
      </c>
      <c r="FM110" s="23">
        <f t="shared" ref="FM110:FM134" si="918">IF((BM110&lt;&gt;"")*AND($L110&lt;&gt;""),BM110-$L110,"")</f>
        <v>-0.24200000000000044</v>
      </c>
      <c r="FN110" s="23">
        <f t="shared" ref="FN110:FN134" si="919">IF((BN110&lt;&gt;"")*AND($L110&lt;&gt;""),BN110-$L110,"")</f>
        <v>0.22399999999999931</v>
      </c>
      <c r="FO110" s="23">
        <f t="shared" ref="FO110:FO134" si="920">IF((BO110&lt;&gt;"")*AND($L110&lt;&gt;""),BO110-$L110,"")</f>
        <v>0.10699999999999932</v>
      </c>
      <c r="FP110" s="23">
        <f t="shared" ref="FP110:FP134" si="921">IF((BP110&lt;&gt;"")*AND($L110&lt;&gt;""),BP110-$L110,"")</f>
        <v>0.19599999999999973</v>
      </c>
      <c r="FQ110" s="23">
        <f t="shared" ref="FQ110:FQ160" si="922">IF((BQ110&lt;&gt;"")*AND($L110&lt;&gt;""),BQ110-$L110,"")</f>
        <v>-0.33423400000000036</v>
      </c>
      <c r="FR110" s="23">
        <f t="shared" ref="FR110:FR160" si="923">IF((BR110&lt;&gt;"")*AND($L110&lt;&gt;""),BR110-$L110,"")</f>
        <v>-4.3448000000000153E-2</v>
      </c>
      <c r="FS110" s="23">
        <f t="shared" ref="FS110:FS160" si="924">IF((BS110&lt;&gt;"")*AND($L110&lt;&gt;""),BS110-$L110,"")</f>
        <v>0.51715299999999953</v>
      </c>
      <c r="FT110" s="23">
        <f t="shared" ref="FT110:FT160" si="925">IF((BT110&lt;&gt;"")*AND($L110&lt;&gt;""),BT110-$L110,"")</f>
        <v>-2.3770999999999987E-2</v>
      </c>
      <c r="FU110" s="23">
        <f t="shared" ref="FU110:FU160" si="926">IF((BU110&lt;&gt;"")*AND($L110&lt;&gt;""),BU110-$L110,"")</f>
        <v>3.0502999999999503E-2</v>
      </c>
      <c r="FV110" s="23">
        <f t="shared" ref="FV110:FV160" si="927">IF((BV110&lt;&gt;"")*AND($L110&lt;&gt;""),BV110-$L110,"")</f>
        <v>0.43896499999999961</v>
      </c>
      <c r="FW110" s="23">
        <f t="shared" ref="FW110:FW160" si="928">IF((BW110&lt;&gt;"")*AND($L110&lt;&gt;""),BW110-$L110,"")</f>
        <v>4.3999999999999595E-2</v>
      </c>
      <c r="FX110" s="23">
        <f t="shared" ref="FX110:FX134" si="929">IF((BX110&lt;&gt;"")*AND($L110&lt;&gt;""),BX110-$L110,"")</f>
        <v>5.2999999999999936E-2</v>
      </c>
      <c r="FY110" s="23">
        <f t="shared" ref="FY110:FY134" si="930">IF((BY110&lt;&gt;"")*AND($L110&lt;&gt;""),BY110-$L110,"")</f>
        <v>0.10099999999999998</v>
      </c>
      <c r="FZ110" s="23">
        <f t="shared" ref="FZ110:FZ134" si="931">IF((BZ110&lt;&gt;"")*AND($L110&lt;&gt;""),BZ110-$L110,"")</f>
        <v>0.20099999999999962</v>
      </c>
      <c r="GA110" s="23">
        <f t="shared" ref="GA110:GA134" si="932">IF((CA110&lt;&gt;"")*AND($L110&lt;&gt;""),CA110-$L110,"")</f>
        <v>0.31400000000000006</v>
      </c>
      <c r="GB110" s="23">
        <f t="shared" ref="GB110:GB134" si="933">IF((CB110&lt;&gt;"")*AND($L110&lt;&gt;""),CB110-$L110,"")</f>
        <v>9.3999999999999417E-2</v>
      </c>
      <c r="GC110" s="23">
        <f t="shared" ref="GC110:GC134" si="934">IF((CC110&lt;&gt;"")*AND($L110&lt;&gt;""),CC110-$L110,"")</f>
        <v>9.7999999999999865E-2</v>
      </c>
      <c r="GD110" s="23">
        <f t="shared" ref="GD110:GD134" si="935">IF((CD110&lt;&gt;"")*AND($L110&lt;&gt;""),CD110-$L110,"")</f>
        <v>0.40499999999999936</v>
      </c>
      <c r="GE110" s="23">
        <f t="shared" ref="GE110:GE134" si="936">IF((CE110&lt;&gt;"")*AND($L110&lt;&gt;""),CE110-$L110,"")</f>
        <v>0.4009999999999998</v>
      </c>
      <c r="GF110" s="23">
        <f t="shared" ref="GF110:GF134" si="937">IF((CF110&lt;&gt;"")*AND($L110&lt;&gt;""),CF110-$L110,"")</f>
        <v>0.28099999999999969</v>
      </c>
      <c r="GG110" s="23">
        <f t="shared" ref="GG110:GG134" si="938">IF((CG110&lt;&gt;"")*AND($L110&lt;&gt;""),CG110-$L110,"")</f>
        <v>0.43599999999999994</v>
      </c>
      <c r="GH110" s="23">
        <f t="shared" ref="GH110:GH134" si="939">IF((CH110&lt;&gt;"")*AND($L110&lt;&gt;""),CH110-$L110,"")</f>
        <v>0.42999999999999972</v>
      </c>
      <c r="GI110" s="23">
        <f t="shared" ref="GI110:GI134" si="940">IF((CI110&lt;&gt;"")*AND($L110&lt;&gt;""),CI110-$L110,"")</f>
        <v>0.43499999999999961</v>
      </c>
      <c r="GJ110" s="23">
        <f t="shared" ref="GJ110:GJ134" si="941">IF((CJ110&lt;&gt;"")*AND($L110&lt;&gt;""),CJ110-$L110,"")</f>
        <v>0.35699999999999932</v>
      </c>
      <c r="GK110" s="23">
        <f t="shared" ref="GK110:GK134" si="942">IF((CK110&lt;&gt;"")*AND($L110&lt;&gt;""),CK110-$L110,"")</f>
        <v>0.35599999999999987</v>
      </c>
      <c r="GL110" s="23">
        <f t="shared" ref="GL110:GL134" si="943">IF((CL110&lt;&gt;"")*AND($L110&lt;&gt;""),CL110-$L110,"")</f>
        <v>0.36799999999999944</v>
      </c>
      <c r="GM110" s="23">
        <f t="shared" ref="GM110:GM134" si="944">IF((CM110&lt;&gt;"")*AND($L110&lt;&gt;""),CM110-$L110,"")</f>
        <v>0.10799999999999965</v>
      </c>
      <c r="GN110" s="23">
        <f t="shared" ref="GN110:GN134" si="945">IF((CN110&lt;&gt;"")*AND($L110&lt;&gt;""),CN110-$L110,"")</f>
        <v>0.21199999999999974</v>
      </c>
      <c r="GO110" s="23">
        <f t="shared" ref="GO110:GO134" si="946">IF((CO110&lt;&gt;"")*AND($L110&lt;&gt;""),CO110-$L110,"")</f>
        <v>0.5649999999999995</v>
      </c>
      <c r="GP110" s="23">
        <f t="shared" ref="GP110:GP134" si="947">IF((CP110&lt;&gt;"")*AND($L110&lt;&gt;""),CP110-$L110,"")</f>
        <v>0.37799999999999923</v>
      </c>
      <c r="GQ110" s="23">
        <f t="shared" ref="GQ110:GQ134" si="948">IF((CQ110&lt;&gt;"")*AND($L110&lt;&gt;""),CQ110-$L110,"")</f>
        <v>0.45399999999999974</v>
      </c>
      <c r="GR110" s="23">
        <f t="shared" ref="GR110:GR134" si="949">IF((CR110&lt;&gt;"")*AND($L110&lt;&gt;""),CR110-$L110,"")</f>
        <v>0.49599999999999955</v>
      </c>
      <c r="GS110" s="23">
        <f t="shared" ref="GS110:GS134" si="950">IF((CS110&lt;&gt;"")*AND($L110&lt;&gt;""),CS110-$L110,"")</f>
        <v>0.5699999999999994</v>
      </c>
      <c r="GT110" s="23">
        <f t="shared" ref="GT110:GT134" si="951">IF((CT110&lt;&gt;"")*AND($L110&lt;&gt;""),CT110-$L110,"")</f>
        <v>0.5649999999999995</v>
      </c>
      <c r="GU110" s="23">
        <f t="shared" ref="GU110:GU134" si="952">IF((CU110&lt;&gt;"")*AND($L110&lt;&gt;""),CU110-$L110,"")</f>
        <v>0.55399999999999938</v>
      </c>
      <c r="GV110" s="23">
        <f t="shared" ref="GV110:GV134" si="953">IF((CV110&lt;&gt;"")*AND($L110&lt;&gt;""),CV110-$L110,"")</f>
        <v>0.11899999999999977</v>
      </c>
      <c r="GW110" s="23">
        <f t="shared" ref="GW110:GW134" si="954">IF((CW110&lt;&gt;"")*AND($L110&lt;&gt;""),CW110-$L110,"")</f>
        <v>0.3199999999999994</v>
      </c>
      <c r="GX110" s="23">
        <f t="shared" ref="GX110:GX134" si="955">IF((CX110&lt;&gt;"")*AND($L110&lt;&gt;""),CX110-$L110,"")</f>
        <v>0.32299999999999951</v>
      </c>
      <c r="GY110" s="23">
        <f t="shared" ref="GY110:GY134" si="956">IF((CY110&lt;&gt;"")*AND($L110&lt;&gt;""),CY110-$L110,"")</f>
        <v>0.44099999999999984</v>
      </c>
      <c r="GZ110" s="23">
        <f t="shared" ref="GZ110:GZ134" si="957">IF((CZ110&lt;&gt;"")*AND($L110&lt;&gt;""),CZ110-$L110,"")</f>
        <v>0.62599999999999945</v>
      </c>
      <c r="HA110" s="23">
        <f t="shared" ref="HA110:HA134" si="958">IF((DA110&lt;&gt;"")*AND($L110&lt;&gt;""),DA110-$L110,"")</f>
        <v>0.50399999999999956</v>
      </c>
      <c r="HB110" s="23">
        <f t="shared" ref="HB110:HB134" si="959">IF((DB110&lt;&gt;"")*AND($L110&lt;&gt;""),DB110-$L110,"")</f>
        <v>-0.21900000000000031</v>
      </c>
      <c r="HC110" s="23">
        <f t="shared" ref="HC110:HC134" si="960">IF((DC110&lt;&gt;"")*AND($L110&lt;&gt;""),DC110-$L110,"")</f>
        <v>9.1999999999999638E-2</v>
      </c>
      <c r="HD110" s="23">
        <f t="shared" ref="HD110:HD134" si="961">IF((DD110&lt;&gt;"")*AND($L110&lt;&gt;""),DD110-$L110,"")</f>
        <v>2.0999999999999908E-2</v>
      </c>
      <c r="HE110" s="23">
        <f t="shared" ref="HE110:HE134" si="962">IF((DE110&lt;&gt;"")*AND($L110&lt;&gt;""),DE110-$L110,"")</f>
        <v>0.2889999999999997</v>
      </c>
      <c r="HF110" s="23">
        <f t="shared" ref="HF110:HF134" si="963">IF((DF110&lt;&gt;"")*AND($L110&lt;&gt;""),DF110-$L110,"")</f>
        <v>0.16699999999999982</v>
      </c>
      <c r="HG110" s="23">
        <f t="shared" ref="HG110:HG134" si="964">IF((DG110&lt;&gt;"")*AND($L110&lt;&gt;""),DG110-$L110,"")</f>
        <v>0.26199999999999957</v>
      </c>
      <c r="HH110" s="23">
        <f t="shared" ref="HH110:HH160" si="965">IF((DH110&lt;&gt;"")*AND($L110&lt;&gt;""),DH110-$L110,"")</f>
        <v>-0.27464000000000022</v>
      </c>
      <c r="HI110" s="23">
        <f t="shared" ref="HI110:HI160" si="966">IF((DI110&lt;&gt;"")*AND($L110&lt;&gt;""),DI110-$L110,"")</f>
        <v>1.9749999999999268E-2</v>
      </c>
      <c r="HJ110" s="23">
        <f t="shared" ref="HJ110:HJ160" si="967">IF((DJ110&lt;&gt;"")*AND($L110&lt;&gt;""),DJ110-$L110,"")</f>
        <v>0.60342999999999947</v>
      </c>
      <c r="HK110" s="23">
        <f t="shared" ref="HK110:HK160" si="968">IF((DK110&lt;&gt;"")*AND($L110&lt;&gt;""),DK110-$L110,"")</f>
        <v>4.2467999999999506E-2</v>
      </c>
      <c r="HL110" s="23">
        <f t="shared" ref="HL110:HL160" si="969">IF((DL110&lt;&gt;"")*AND($L110&lt;&gt;""),DL110-$L110,"")</f>
        <v>9.6093999999999902E-2</v>
      </c>
      <c r="HM110" s="23">
        <f t="shared" ref="HM110:HM160" si="970">IF((DM110&lt;&gt;"")*AND($L110&lt;&gt;""),DM110-$L110,"")</f>
        <v>0.52331299999999992</v>
      </c>
      <c r="HO110" s="23">
        <f t="shared" ref="HO110:HO134" si="971">IF(DO110&lt;&gt;"",ABS(DO110),"")</f>
        <v>0.17300000000000004</v>
      </c>
      <c r="HP110" s="23">
        <f t="shared" ref="HP110:HP134" si="972">IF(DP110&lt;&gt;"",ABS(DP110),"")</f>
        <v>0.12899999999999956</v>
      </c>
      <c r="HQ110" s="23">
        <f t="shared" ref="HQ110:HQ134" si="973">IF(DQ110&lt;&gt;"",ABS(DQ110),"")</f>
        <v>0.62999999999999989</v>
      </c>
      <c r="HR110" s="23" t="str">
        <f t="shared" ref="HR110:HR134" si="974">IF(DR110&lt;&gt;"",ABS(DR110),"")</f>
        <v/>
      </c>
      <c r="HS110" s="23">
        <f t="shared" ref="HS110:HS134" si="975">IF(DS110&lt;&gt;"",ABS(DS110),"")</f>
        <v>0.18699999999999939</v>
      </c>
      <c r="HT110" s="23">
        <f t="shared" ref="HT110:HT134" si="976">IF(DT110&lt;&gt;"",ABS(DT110),"")</f>
        <v>0.11499999999999932</v>
      </c>
      <c r="HU110" s="23">
        <f t="shared" ref="HU110:HU134" si="977">IF(DU110&lt;&gt;"",ABS(DU110),"")</f>
        <v>0.11799999999999944</v>
      </c>
      <c r="HV110" s="23">
        <f t="shared" ref="HV110:HV134" si="978">IF(DV110&lt;&gt;"",ABS(DV110),"")</f>
        <v>5.600000000000005E-2</v>
      </c>
      <c r="HW110" s="23" t="str">
        <f t="shared" ref="HW110:HW134" si="979">IF(DW110&lt;&gt;"",ABS(DW110),"")</f>
        <v/>
      </c>
      <c r="HX110" s="23" t="str">
        <f t="shared" ref="HX110:HX134" si="980">IF(DX110&lt;&gt;"",ABS(DX110),"")</f>
        <v/>
      </c>
      <c r="HY110" s="23">
        <f t="shared" ref="HY110:HY134" si="981">IF(DY110&lt;&gt;"",ABS(DY110),"")</f>
        <v>8.0000000000000071E-2</v>
      </c>
      <c r="HZ110" s="23">
        <f t="shared" ref="HZ110:HZ134" si="982">IF(DZ110&lt;&gt;"",ABS(DZ110),"")</f>
        <v>8.1999999999999851E-2</v>
      </c>
      <c r="IA110" s="23">
        <f t="shared" ref="IA110:IA134" si="983">IF(EA110&lt;&gt;"",ABS(EA110),"")</f>
        <v>0.10099999999999998</v>
      </c>
      <c r="IB110" s="23">
        <f t="shared" ref="IB110:IB134" si="984">IF(EB110&lt;&gt;"",ABS(EB110),"")</f>
        <v>0.15300000000000047</v>
      </c>
      <c r="IC110" s="23">
        <f t="shared" ref="IC110:IC134" si="985">IF(EC110&lt;&gt;"",ABS(EC110),"")</f>
        <v>0.12699999999999978</v>
      </c>
      <c r="ID110" s="23">
        <f t="shared" ref="ID110:ID134" si="986">IF(ED110&lt;&gt;"",ABS(ED110),"")</f>
        <v>0.10100000000000042</v>
      </c>
      <c r="IE110" s="23">
        <f t="shared" ref="IE110:IE134" si="987">IF(EE110&lt;&gt;"",ABS(EE110),"")</f>
        <v>1.2999999999999901E-2</v>
      </c>
      <c r="IF110" s="23">
        <f t="shared" ref="IF110:IF134" si="988">IF(EF110&lt;&gt;"",ABS(EF110),"")</f>
        <v>1.4000000000000234E-2</v>
      </c>
      <c r="IG110" s="23">
        <f t="shared" ref="IG110:IG134" si="989">IF(EG110&lt;&gt;"",ABS(EG110),"")</f>
        <v>3.0000000000001137E-3</v>
      </c>
      <c r="IH110" s="23">
        <f t="shared" ref="IH110:IH134" si="990">IF(EH110&lt;&gt;"",ABS(EH110),"")</f>
        <v>4.4999999999999929E-2</v>
      </c>
      <c r="II110" s="23">
        <f t="shared" ref="II110:II134" si="991">IF(EI110&lt;&gt;"",ABS(EI110),"")</f>
        <v>0.14299999999999979</v>
      </c>
      <c r="IJ110" s="23">
        <f t="shared" ref="IJ110:IJ134" si="992">IF(EJ110&lt;&gt;"",ABS(EJ110),"")</f>
        <v>0.24699999999999989</v>
      </c>
      <c r="IK110" s="23">
        <f t="shared" ref="IK110:IK134" si="993">IF(EK110&lt;&gt;"",ABS(EK110),"")</f>
        <v>3.0999999999999694E-2</v>
      </c>
      <c r="IL110" s="23">
        <f t="shared" ref="IL110:IL134" si="994">IF(EL110&lt;&gt;"",ABS(EL110),"")</f>
        <v>3.4999999999999254E-2</v>
      </c>
      <c r="IM110" s="23">
        <f t="shared" ref="IM110:IM134" si="995">IF(EM110&lt;&gt;"",ABS(EM110),"")</f>
        <v>0.33099999999999952</v>
      </c>
      <c r="IN110" s="23">
        <f t="shared" ref="IN110:IN134" si="996">IF(EN110&lt;&gt;"",ABS(EN110),"")</f>
        <v>0.32599999999999962</v>
      </c>
      <c r="IO110" s="23">
        <f t="shared" ref="IO110:IO134" si="997">IF(EO110&lt;&gt;"",ABS(EO110),"")</f>
        <v>0.20999999999999996</v>
      </c>
      <c r="IP110" s="23">
        <f t="shared" ref="IP110:IP134" si="998">IF(EP110&lt;&gt;"",ABS(EP110),"")</f>
        <v>0.35499999999999954</v>
      </c>
      <c r="IQ110" s="23">
        <f t="shared" ref="IQ110:IQ134" si="999">IF(EQ110&lt;&gt;"",ABS(EQ110),"")</f>
        <v>0.34899999999999931</v>
      </c>
      <c r="IR110" s="23">
        <f t="shared" ref="IR110:IR134" si="1000">IF(ER110&lt;&gt;"",ABS(ER110),"")</f>
        <v>0.3539999999999992</v>
      </c>
      <c r="IS110" s="23">
        <f t="shared" ref="IS110:IS134" si="1001">IF(ES110&lt;&gt;"",ABS(ES110),"")</f>
        <v>0.29299999999999926</v>
      </c>
      <c r="IT110" s="23">
        <f t="shared" ref="IT110:IT134" si="1002">IF(ET110&lt;&gt;"",ABS(ET110),"")</f>
        <v>0.29099999999999948</v>
      </c>
      <c r="IU110" s="23">
        <f t="shared" ref="IU110:IU134" si="1003">IF(EU110&lt;&gt;"",ABS(EU110),"")</f>
        <v>0.28699999999999992</v>
      </c>
      <c r="IV110" s="23">
        <f t="shared" ref="IV110:IV134" si="1004">IF(EV110&lt;&gt;"",ABS(EV110),"")</f>
        <v>5.1999999999999602E-2</v>
      </c>
      <c r="IW110" s="23">
        <f t="shared" ref="IW110:IW134" si="1005">IF(EW110&lt;&gt;"",ABS(EW110),"")</f>
        <v>0.14999999999999947</v>
      </c>
      <c r="IX110" s="23">
        <f t="shared" ref="IX110:IX134" si="1006">IF(EX110&lt;&gt;"",ABS(EX110),"")</f>
        <v>0.40399999999999991</v>
      </c>
      <c r="IY110" s="23">
        <f t="shared" ref="IY110:IY134" si="1007">IF(EY110&lt;&gt;"",ABS(EY110),"")</f>
        <v>0.29800000000000004</v>
      </c>
      <c r="IZ110" s="23">
        <f t="shared" ref="IZ110:IZ134" si="1008">IF(EZ110&lt;&gt;"",ABS(EZ110),"")</f>
        <v>0.35199999999999942</v>
      </c>
      <c r="JA110" s="23">
        <f t="shared" ref="JA110:JA134" si="1009">IF(FA110&lt;&gt;"",ABS(FA110),"")</f>
        <v>0.38499999999999979</v>
      </c>
      <c r="JB110" s="23">
        <f t="shared" ref="JB110:JB134" si="1010">IF(FB110&lt;&gt;"",ABS(FB110),"")</f>
        <v>0.43100000000000005</v>
      </c>
      <c r="JC110" s="23">
        <f t="shared" ref="JC110:JC134" si="1011">IF(FC110&lt;&gt;"",ABS(FC110),"")</f>
        <v>0.42499999999999982</v>
      </c>
      <c r="JD110" s="23">
        <f t="shared" ref="JD110:JD134" si="1012">IF(FD110&lt;&gt;"",ABS(FD110),"")</f>
        <v>0.44599999999999973</v>
      </c>
      <c r="JE110" s="23">
        <f t="shared" ref="JE110:JE134" si="1013">IF(FE110&lt;&gt;"",ABS(FE110),"")</f>
        <v>3.9999999999995595E-3</v>
      </c>
      <c r="JF110" s="23">
        <f t="shared" ref="JF110:JF134" si="1014">IF(FF110&lt;&gt;"",ABS(FF110),"")</f>
        <v>0.22299999999999986</v>
      </c>
      <c r="JG110" s="23">
        <f t="shared" ref="JG110:JG134" si="1015">IF(FG110&lt;&gt;"",ABS(FG110),"")</f>
        <v>0.15999999999999925</v>
      </c>
      <c r="JH110" s="23">
        <f t="shared" ref="JH110:JH134" si="1016">IF(FH110&lt;&gt;"",ABS(FH110),"")</f>
        <v>0.25599999999999934</v>
      </c>
      <c r="JI110" s="23">
        <f t="shared" ref="JI110:JI134" si="1017">IF(FI110&lt;&gt;"",ABS(FI110),"")</f>
        <v>0.45099999999999962</v>
      </c>
      <c r="JJ110" s="23">
        <f t="shared" ref="JJ110:JJ134" si="1018">IF(FJ110&lt;&gt;"",ABS(FJ110),"")</f>
        <v>0.29299999999999926</v>
      </c>
      <c r="JK110" s="23">
        <f t="shared" ref="JK110:JK134" si="1019">IF(FK110&lt;&gt;"",ABS(FK110),"")</f>
        <v>0.50300000000000056</v>
      </c>
      <c r="JL110" s="23">
        <f t="shared" ref="JL110:JL134" si="1020">IF(FL110&lt;&gt;"",ABS(FL110),"")</f>
        <v>0.14700000000000024</v>
      </c>
      <c r="JM110" s="23">
        <f t="shared" ref="JM110:JM134" si="1021">IF(FM110&lt;&gt;"",ABS(FM110),"")</f>
        <v>0.24200000000000044</v>
      </c>
      <c r="JN110" s="23">
        <f t="shared" ref="JN110:JN134" si="1022">IF(FN110&lt;&gt;"",ABS(FN110),"")</f>
        <v>0.22399999999999931</v>
      </c>
      <c r="JO110" s="23">
        <f t="shared" ref="JO110:JO134" si="1023">IF(FO110&lt;&gt;"",ABS(FO110),"")</f>
        <v>0.10699999999999932</v>
      </c>
      <c r="JP110" s="23">
        <f t="shared" ref="JP110:JP134" si="1024">IF(FP110&lt;&gt;"",ABS(FP110),"")</f>
        <v>0.19599999999999973</v>
      </c>
      <c r="JQ110" s="23">
        <f t="shared" ref="JQ110:JQ160" si="1025">IF(FQ110&lt;&gt;"",ABS(FQ110),"")</f>
        <v>0.33423400000000036</v>
      </c>
      <c r="JR110" s="23">
        <f t="shared" ref="JR110:JR160" si="1026">IF(FR110&lt;&gt;"",ABS(FR110),"")</f>
        <v>4.3448000000000153E-2</v>
      </c>
      <c r="JS110" s="23">
        <f t="shared" ref="JS110:JS160" si="1027">IF(FS110&lt;&gt;"",ABS(FS110),"")</f>
        <v>0.51715299999999953</v>
      </c>
      <c r="JT110" s="23">
        <f t="shared" ref="JT110:JT160" si="1028">IF(FT110&lt;&gt;"",ABS(FT110),"")</f>
        <v>2.3770999999999987E-2</v>
      </c>
      <c r="JU110" s="23">
        <f t="shared" ref="JU110:JU160" si="1029">IF(FU110&lt;&gt;"",ABS(FU110),"")</f>
        <v>3.0502999999999503E-2</v>
      </c>
      <c r="JV110" s="23">
        <f t="shared" ref="JV110:JV160" si="1030">IF(FV110&lt;&gt;"",ABS(FV110),"")</f>
        <v>0.43896499999999961</v>
      </c>
      <c r="JW110" s="23">
        <f t="shared" ref="JW110:JW134" si="1031">IF(FW110&lt;&gt;"",ABS(FW110),"")</f>
        <v>4.3999999999999595E-2</v>
      </c>
      <c r="JX110" s="23">
        <f t="shared" ref="JX110:JX134" si="1032">IF(FX110&lt;&gt;"",ABS(FX110),"")</f>
        <v>5.2999999999999936E-2</v>
      </c>
      <c r="JY110" s="23">
        <f t="shared" ref="JY110:JY134" si="1033">IF(FY110&lt;&gt;"",ABS(FY110),"")</f>
        <v>0.10099999999999998</v>
      </c>
      <c r="JZ110" s="23">
        <f t="shared" ref="JZ110:JZ134" si="1034">IF(FZ110&lt;&gt;"",ABS(FZ110),"")</f>
        <v>0.20099999999999962</v>
      </c>
      <c r="KA110" s="23">
        <f t="shared" ref="KA110:KA134" si="1035">IF(GA110&lt;&gt;"",ABS(GA110),"")</f>
        <v>0.31400000000000006</v>
      </c>
      <c r="KB110" s="23">
        <f t="shared" ref="KB110:KB134" si="1036">IF(GB110&lt;&gt;"",ABS(GB110),"")</f>
        <v>9.3999999999999417E-2</v>
      </c>
      <c r="KC110" s="23">
        <f t="shared" ref="KC110:KC134" si="1037">IF(GC110&lt;&gt;"",ABS(GC110),"")</f>
        <v>9.7999999999999865E-2</v>
      </c>
      <c r="KD110" s="23">
        <f t="shared" ref="KD110:KD134" si="1038">IF(GD110&lt;&gt;"",ABS(GD110),"")</f>
        <v>0.40499999999999936</v>
      </c>
      <c r="KE110" s="23">
        <f t="shared" ref="KE110:KE134" si="1039">IF(GE110&lt;&gt;"",ABS(GE110),"")</f>
        <v>0.4009999999999998</v>
      </c>
      <c r="KF110" s="23">
        <f t="shared" ref="KF110:KF134" si="1040">IF(GF110&lt;&gt;"",ABS(GF110),"")</f>
        <v>0.28099999999999969</v>
      </c>
      <c r="KG110" s="23">
        <f t="shared" ref="KG110:KG134" si="1041">IF(GG110&lt;&gt;"",ABS(GG110),"")</f>
        <v>0.43599999999999994</v>
      </c>
      <c r="KH110" s="23">
        <f t="shared" ref="KH110:KH134" si="1042">IF(GH110&lt;&gt;"",ABS(GH110),"")</f>
        <v>0.42999999999999972</v>
      </c>
      <c r="KI110" s="23">
        <f t="shared" ref="KI110:KI134" si="1043">IF(GI110&lt;&gt;"",ABS(GI110),"")</f>
        <v>0.43499999999999961</v>
      </c>
      <c r="KJ110" s="23">
        <f t="shared" ref="KJ110:KJ134" si="1044">IF(GJ110&lt;&gt;"",ABS(GJ110),"")</f>
        <v>0.35699999999999932</v>
      </c>
      <c r="KK110" s="23">
        <f t="shared" ref="KK110:KK134" si="1045">IF(GK110&lt;&gt;"",ABS(GK110),"")</f>
        <v>0.35599999999999987</v>
      </c>
      <c r="KL110" s="23">
        <f t="shared" ref="KL110:KL134" si="1046">IF(GL110&lt;&gt;"",ABS(GL110),"")</f>
        <v>0.36799999999999944</v>
      </c>
      <c r="KM110" s="23">
        <f t="shared" ref="KM110:KM134" si="1047">IF(GM110&lt;&gt;"",ABS(GM110),"")</f>
        <v>0.10799999999999965</v>
      </c>
      <c r="KN110" s="23">
        <f t="shared" ref="KN110:KN134" si="1048">IF(GN110&lt;&gt;"",ABS(GN110),"")</f>
        <v>0.21199999999999974</v>
      </c>
      <c r="KO110" s="23">
        <f t="shared" ref="KO110:KO134" si="1049">IF(GO110&lt;&gt;"",ABS(GO110),"")</f>
        <v>0.5649999999999995</v>
      </c>
      <c r="KP110" s="23">
        <f t="shared" ref="KP110:KP134" si="1050">IF(GP110&lt;&gt;"",ABS(GP110),"")</f>
        <v>0.37799999999999923</v>
      </c>
      <c r="KQ110" s="23">
        <f t="shared" ref="KQ110:KQ160" si="1051">IF(GQ110&lt;&gt;"",ABS(GQ110),"")</f>
        <v>0.45399999999999974</v>
      </c>
      <c r="KR110" s="23">
        <f t="shared" ref="KR110:KR160" si="1052">IF(GR110&lt;&gt;"",ABS(GR110),"")</f>
        <v>0.49599999999999955</v>
      </c>
      <c r="KS110" s="23">
        <f t="shared" ref="KS110:KS160" si="1053">IF(GS110&lt;&gt;"",ABS(GS110),"")</f>
        <v>0.5699999999999994</v>
      </c>
      <c r="KT110" s="23">
        <f t="shared" ref="KT110:KT160" si="1054">IF(GT110&lt;&gt;"",ABS(GT110),"")</f>
        <v>0.5649999999999995</v>
      </c>
      <c r="KU110" s="23">
        <f t="shared" ref="KU110:KU160" si="1055">IF(GU110&lt;&gt;"",ABS(GU110),"")</f>
        <v>0.55399999999999938</v>
      </c>
      <c r="KV110" s="23">
        <f t="shared" ref="KV110:KV160" si="1056">IF(GV110&lt;&gt;"",ABS(GV110),"")</f>
        <v>0.11899999999999977</v>
      </c>
      <c r="KW110" s="23">
        <f t="shared" ref="KW110:KW134" si="1057">IF(GW110&lt;&gt;"",ABS(GW110),"")</f>
        <v>0.3199999999999994</v>
      </c>
      <c r="KX110" s="23">
        <f t="shared" ref="KX110:KX160" si="1058">IF(GX110&lt;&gt;"",ABS(GX110),"")</f>
        <v>0.32299999999999951</v>
      </c>
      <c r="KY110" s="23">
        <f t="shared" ref="KY110:KY160" si="1059">IF(GY110&lt;&gt;"",ABS(GY110),"")</f>
        <v>0.44099999999999984</v>
      </c>
      <c r="KZ110" s="23">
        <f t="shared" ref="KZ110:KZ160" si="1060">IF(GZ110&lt;&gt;"",ABS(GZ110),"")</f>
        <v>0.62599999999999945</v>
      </c>
      <c r="LA110" s="23">
        <f t="shared" ref="LA110:LA160" si="1061">IF(HA110&lt;&gt;"",ABS(HA110),"")</f>
        <v>0.50399999999999956</v>
      </c>
      <c r="LB110" s="23">
        <f t="shared" ref="LB110:LB160" si="1062">IF(HB110&lt;&gt;"",ABS(HB110),"")</f>
        <v>0.21900000000000031</v>
      </c>
      <c r="LC110" s="23">
        <f t="shared" ref="LC110:LC160" si="1063">IF(HC110&lt;&gt;"",ABS(HC110),"")</f>
        <v>9.1999999999999638E-2</v>
      </c>
      <c r="LD110" s="23">
        <f t="shared" ref="LD110:LD134" si="1064">IF(HD110&lt;&gt;"",ABS(HD110),"")</f>
        <v>2.0999999999999908E-2</v>
      </c>
      <c r="LE110" s="23">
        <f t="shared" ref="LE110:LE160" si="1065">IF(HE110&lt;&gt;"",ABS(HE110),"")</f>
        <v>0.2889999999999997</v>
      </c>
      <c r="LF110" s="23">
        <f t="shared" ref="LF110:LF134" si="1066">IF(HF110&lt;&gt;"",ABS(HF110),"")</f>
        <v>0.16699999999999982</v>
      </c>
      <c r="LG110" s="23">
        <f t="shared" ref="LG110:LG160" si="1067">IF(HG110&lt;&gt;"",ABS(HG110),"")</f>
        <v>0.26199999999999957</v>
      </c>
      <c r="LH110" s="23">
        <f t="shared" ref="LH110:LH160" si="1068">IF(HH110&lt;&gt;"",ABS(HH110),"")</f>
        <v>0.27464000000000022</v>
      </c>
      <c r="LI110" s="23">
        <f t="shared" ref="LI110:LI160" si="1069">IF(HI110&lt;&gt;"",ABS(HI110),"")</f>
        <v>1.9749999999999268E-2</v>
      </c>
      <c r="LJ110" s="23">
        <f t="shared" ref="LJ110:LJ160" si="1070">IF(HJ110&lt;&gt;"",ABS(HJ110),"")</f>
        <v>0.60342999999999947</v>
      </c>
      <c r="LK110" s="23">
        <f t="shared" ref="LK110:LK160" si="1071">IF(HK110&lt;&gt;"",ABS(HK110),"")</f>
        <v>4.2467999999999506E-2</v>
      </c>
      <c r="LL110" s="23">
        <f t="shared" ref="LL110:LM160" si="1072">IF(HL110&lt;&gt;"",ABS(HL110),"")</f>
        <v>9.6093999999999902E-2</v>
      </c>
      <c r="LM110" s="23">
        <f t="shared" si="1072"/>
        <v>0.52331299999999992</v>
      </c>
    </row>
    <row r="111" spans="1:325">
      <c r="A111" s="1">
        <f t="shared" si="449"/>
        <v>109</v>
      </c>
      <c r="B111" s="2"/>
      <c r="C111" s="4">
        <v>15</v>
      </c>
      <c r="D111" s="4">
        <f t="shared" si="445"/>
        <v>1016</v>
      </c>
      <c r="E111" s="4" t="s">
        <v>148</v>
      </c>
      <c r="F111" s="4">
        <v>1</v>
      </c>
      <c r="G111" s="4" t="s">
        <v>13</v>
      </c>
      <c r="H111" s="4" t="s">
        <v>14</v>
      </c>
      <c r="I111" s="4"/>
      <c r="J111" s="5">
        <v>84.5</v>
      </c>
      <c r="K111" s="67">
        <v>0</v>
      </c>
      <c r="L111" s="103">
        <v>4.1449999999999996</v>
      </c>
      <c r="M111" s="7" t="s">
        <v>180</v>
      </c>
      <c r="N111" s="3" t="s">
        <v>227</v>
      </c>
      <c r="O111" s="23">
        <v>4.29</v>
      </c>
      <c r="P111" s="23">
        <v>4.0439999999999996</v>
      </c>
      <c r="Q111" s="23">
        <v>4.7060000000000004</v>
      </c>
      <c r="R111" s="58"/>
      <c r="S111" s="6">
        <v>4.5679999999999996</v>
      </c>
      <c r="T111" s="6">
        <v>4.3689999999999998</v>
      </c>
      <c r="U111" s="6">
        <v>4.3479999999999999</v>
      </c>
      <c r="V111" s="6">
        <v>4.2949999999999999</v>
      </c>
      <c r="W111" s="58"/>
      <c r="X111" s="58"/>
      <c r="Y111" s="23">
        <v>4.4219999999999997</v>
      </c>
      <c r="Z111" s="23">
        <v>4.6059999999999999</v>
      </c>
      <c r="AA111" s="23">
        <v>4.4340000000000002</v>
      </c>
      <c r="AB111" s="23">
        <v>4.1520000000000001</v>
      </c>
      <c r="AC111" s="23">
        <v>3.863</v>
      </c>
      <c r="AD111" s="23">
        <v>4.633</v>
      </c>
      <c r="AE111" s="23">
        <f t="shared" si="867"/>
        <v>4.2480000000000002</v>
      </c>
      <c r="AF111" s="107">
        <v>3.4169999999999998</v>
      </c>
      <c r="AG111" s="107">
        <v>3.524</v>
      </c>
      <c r="AH111" s="107">
        <v>3.7130000000000001</v>
      </c>
      <c r="AI111" s="107">
        <v>3.8530000000000002</v>
      </c>
      <c r="AJ111" s="107">
        <v>4.024</v>
      </c>
      <c r="AK111" s="107">
        <v>3.871</v>
      </c>
      <c r="AL111" s="107">
        <v>3.8759999999999999</v>
      </c>
      <c r="AM111" s="107">
        <v>4.3849999999999998</v>
      </c>
      <c r="AN111" s="107">
        <v>4.2370000000000001</v>
      </c>
      <c r="AO111" s="107">
        <v>4.0369999999999999</v>
      </c>
      <c r="AP111" s="107">
        <v>4.3239999999999998</v>
      </c>
      <c r="AQ111" s="107">
        <v>4.3140000000000001</v>
      </c>
      <c r="AR111" s="107">
        <v>4.4850000000000003</v>
      </c>
      <c r="AS111" s="107">
        <v>4.0529999999999999</v>
      </c>
      <c r="AT111" s="107">
        <v>4.0369999999999999</v>
      </c>
      <c r="AU111" s="107">
        <v>4.3369999999999997</v>
      </c>
      <c r="AV111" s="107">
        <v>3.7269999999999999</v>
      </c>
      <c r="AW111" s="107">
        <v>3.9870000000000001</v>
      </c>
      <c r="AX111" s="107">
        <v>4.8860000000000001</v>
      </c>
      <c r="AY111" s="107">
        <v>4.32</v>
      </c>
      <c r="AZ111" s="107">
        <v>4.5170000000000003</v>
      </c>
      <c r="BA111" s="107">
        <v>4.5469999999999997</v>
      </c>
      <c r="BB111" s="107">
        <v>4.649</v>
      </c>
      <c r="BC111" s="107">
        <v>4.5830000000000002</v>
      </c>
      <c r="BD111" s="107">
        <v>4.3470000000000004</v>
      </c>
      <c r="BE111" s="107">
        <v>3.8740000000000001</v>
      </c>
      <c r="BF111" s="107">
        <v>4.2080000000000002</v>
      </c>
      <c r="BG111" s="107">
        <v>4.3259999999999996</v>
      </c>
      <c r="BH111" s="107">
        <v>4.5419999999999998</v>
      </c>
      <c r="BI111" s="107">
        <v>4.8109999999999999</v>
      </c>
      <c r="BJ111" s="107">
        <v>4.6619999999999999</v>
      </c>
      <c r="BK111" s="107">
        <v>3.2210000000000001</v>
      </c>
      <c r="BL111" s="107">
        <v>4.2770000000000001</v>
      </c>
      <c r="BM111" s="107">
        <v>4.2350000000000003</v>
      </c>
      <c r="BN111" s="107">
        <v>4.0549999999999997</v>
      </c>
      <c r="BO111" s="107">
        <v>3.8370000000000002</v>
      </c>
      <c r="BP111" s="107">
        <v>4.1349999999999998</v>
      </c>
      <c r="BQ111" s="91">
        <v>3.5042610000000001</v>
      </c>
      <c r="BR111" s="91">
        <v>3.9964930000000001</v>
      </c>
      <c r="BS111" s="91">
        <v>5.0441289999999999</v>
      </c>
      <c r="BT111" s="91">
        <v>4.0841500000000002</v>
      </c>
      <c r="BU111" s="91">
        <v>4.1553360000000001</v>
      </c>
      <c r="BV111" s="115">
        <v>4.7724169999999999</v>
      </c>
      <c r="BW111" s="109">
        <v>3.4239999999999999</v>
      </c>
      <c r="BX111" s="109">
        <v>3.5329999999999999</v>
      </c>
      <c r="BY111" s="109">
        <v>3.7240000000000002</v>
      </c>
      <c r="BZ111" s="109">
        <v>3.867</v>
      </c>
      <c r="CA111" s="109">
        <v>4.0460000000000003</v>
      </c>
      <c r="CB111" s="109">
        <v>3.8889999999999998</v>
      </c>
      <c r="CC111" s="109">
        <v>3.8929999999999998</v>
      </c>
      <c r="CD111" s="109">
        <v>4.4130000000000003</v>
      </c>
      <c r="CE111" s="109">
        <v>4.2709999999999999</v>
      </c>
      <c r="CF111" s="109">
        <v>4.08</v>
      </c>
      <c r="CG111" s="109">
        <v>4.3789999999999996</v>
      </c>
      <c r="CH111" s="109">
        <v>4.37</v>
      </c>
      <c r="CI111" s="109">
        <v>4.5179999999999998</v>
      </c>
      <c r="CJ111" s="109">
        <v>4.0739999999999998</v>
      </c>
      <c r="CK111" s="109">
        <v>4.0590000000000002</v>
      </c>
      <c r="CL111" s="109">
        <v>4.3579999999999997</v>
      </c>
      <c r="CM111" s="109">
        <v>3.738</v>
      </c>
      <c r="CN111" s="109">
        <v>4.0010000000000003</v>
      </c>
      <c r="CO111" s="109">
        <v>4.92</v>
      </c>
      <c r="CP111" s="109">
        <v>4.3410000000000002</v>
      </c>
      <c r="CQ111" s="109">
        <v>4.5430000000000001</v>
      </c>
      <c r="CR111" s="109">
        <v>4.5739999999999998</v>
      </c>
      <c r="CS111" s="109">
        <v>4.6779999999999999</v>
      </c>
      <c r="CT111" s="109">
        <v>4.6120000000000001</v>
      </c>
      <c r="CU111" s="109">
        <v>4.41</v>
      </c>
      <c r="CV111" s="109">
        <v>3.887</v>
      </c>
      <c r="CW111" s="109">
        <v>4.2329999999999997</v>
      </c>
      <c r="CX111" s="109">
        <v>4.3630000000000004</v>
      </c>
      <c r="CY111" s="109">
        <v>4.5830000000000002</v>
      </c>
      <c r="CZ111" s="109">
        <v>4.8639999999999999</v>
      </c>
      <c r="DA111" s="109">
        <v>4.7190000000000003</v>
      </c>
      <c r="DB111" s="109">
        <v>3.2090000000000001</v>
      </c>
      <c r="DC111" s="109">
        <v>4.3140000000000001</v>
      </c>
      <c r="DD111" s="109">
        <v>4.274</v>
      </c>
      <c r="DE111" s="109">
        <v>4.0709999999999997</v>
      </c>
      <c r="DF111" s="109">
        <v>3.8490000000000002</v>
      </c>
      <c r="DG111" s="109">
        <v>4.1529999999999996</v>
      </c>
      <c r="DH111" s="119">
        <v>3.5265409999999999</v>
      </c>
      <c r="DI111" s="119">
        <v>4.0191410000000003</v>
      </c>
      <c r="DJ111" s="119">
        <v>5.061312</v>
      </c>
      <c r="DK111" s="119">
        <v>4.1088459999999998</v>
      </c>
      <c r="DL111" s="119">
        <v>4.1786320000000003</v>
      </c>
      <c r="DM111" s="120">
        <v>4.7883630000000004</v>
      </c>
      <c r="DO111" s="23">
        <f t="shared" si="868"/>
        <v>0.14500000000000046</v>
      </c>
      <c r="DP111" s="23">
        <f t="shared" si="869"/>
        <v>-0.10099999999999998</v>
      </c>
      <c r="DQ111" s="23">
        <f t="shared" si="870"/>
        <v>0.56100000000000083</v>
      </c>
      <c r="DR111" s="23" t="str">
        <f t="shared" si="871"/>
        <v/>
      </c>
      <c r="DS111" s="23">
        <f t="shared" si="872"/>
        <v>0.42300000000000004</v>
      </c>
      <c r="DT111" s="23">
        <f t="shared" si="873"/>
        <v>0.2240000000000002</v>
      </c>
      <c r="DU111" s="23">
        <f t="shared" si="874"/>
        <v>0.20300000000000029</v>
      </c>
      <c r="DV111" s="23">
        <f t="shared" si="875"/>
        <v>0.15000000000000036</v>
      </c>
      <c r="DW111" s="23" t="str">
        <f t="shared" si="876"/>
        <v/>
      </c>
      <c r="DX111" s="23" t="str">
        <f t="shared" si="877"/>
        <v/>
      </c>
      <c r="DY111" s="23">
        <f t="shared" si="878"/>
        <v>0.27700000000000014</v>
      </c>
      <c r="DZ111" s="23">
        <f t="shared" si="879"/>
        <v>0.4610000000000003</v>
      </c>
      <c r="EA111" s="23">
        <f t="shared" si="880"/>
        <v>0.28900000000000059</v>
      </c>
      <c r="EB111" s="23">
        <f t="shared" si="881"/>
        <v>7.0000000000005613E-3</v>
      </c>
      <c r="EC111" s="23">
        <f t="shared" si="882"/>
        <v>-0.28199999999999958</v>
      </c>
      <c r="ED111" s="23">
        <f t="shared" si="883"/>
        <v>0.48800000000000043</v>
      </c>
      <c r="EE111" s="23">
        <f t="shared" si="884"/>
        <v>0.10300000000000065</v>
      </c>
      <c r="EF111" s="23">
        <f t="shared" si="885"/>
        <v>-0.72799999999999976</v>
      </c>
      <c r="EG111" s="23">
        <f t="shared" si="886"/>
        <v>-0.62099999999999955</v>
      </c>
      <c r="EH111" s="23">
        <f t="shared" si="887"/>
        <v>-0.4319999999999995</v>
      </c>
      <c r="EI111" s="23">
        <f t="shared" si="888"/>
        <v>-0.29199999999999937</v>
      </c>
      <c r="EJ111" s="23">
        <f t="shared" si="889"/>
        <v>-0.12099999999999955</v>
      </c>
      <c r="EK111" s="23">
        <f t="shared" si="890"/>
        <v>-0.27399999999999958</v>
      </c>
      <c r="EL111" s="23">
        <f t="shared" si="891"/>
        <v>-0.26899999999999968</v>
      </c>
      <c r="EM111" s="23">
        <f t="shared" si="892"/>
        <v>0.24000000000000021</v>
      </c>
      <c r="EN111" s="23">
        <f t="shared" si="893"/>
        <v>9.2000000000000526E-2</v>
      </c>
      <c r="EO111" s="23">
        <f t="shared" si="894"/>
        <v>-0.10799999999999965</v>
      </c>
      <c r="EP111" s="23">
        <f t="shared" si="895"/>
        <v>0.17900000000000027</v>
      </c>
      <c r="EQ111" s="23">
        <f t="shared" si="896"/>
        <v>0.16900000000000048</v>
      </c>
      <c r="ER111" s="23">
        <f t="shared" si="897"/>
        <v>0.34000000000000075</v>
      </c>
      <c r="ES111" s="23">
        <f t="shared" si="898"/>
        <v>-9.1999999999999638E-2</v>
      </c>
      <c r="ET111" s="23">
        <f t="shared" si="899"/>
        <v>-0.10799999999999965</v>
      </c>
      <c r="EU111" s="23">
        <f t="shared" si="900"/>
        <v>0.19200000000000017</v>
      </c>
      <c r="EV111" s="23">
        <f t="shared" si="901"/>
        <v>-0.41799999999999971</v>
      </c>
      <c r="EW111" s="23">
        <f t="shared" si="902"/>
        <v>-0.15799999999999947</v>
      </c>
      <c r="EX111" s="23">
        <f t="shared" si="903"/>
        <v>0.74100000000000055</v>
      </c>
      <c r="EY111" s="23">
        <f t="shared" si="904"/>
        <v>0.17500000000000071</v>
      </c>
      <c r="EZ111" s="23">
        <f t="shared" si="905"/>
        <v>0.37200000000000077</v>
      </c>
      <c r="FA111" s="23">
        <f t="shared" si="906"/>
        <v>0.40200000000000014</v>
      </c>
      <c r="FB111" s="23">
        <f t="shared" si="907"/>
        <v>0.50400000000000045</v>
      </c>
      <c r="FC111" s="23">
        <f t="shared" si="908"/>
        <v>0.43800000000000061</v>
      </c>
      <c r="FD111" s="23">
        <f t="shared" si="909"/>
        <v>0.20200000000000085</v>
      </c>
      <c r="FE111" s="23">
        <f t="shared" si="910"/>
        <v>-0.27099999999999946</v>
      </c>
      <c r="FF111" s="23">
        <f t="shared" si="911"/>
        <v>6.3000000000000611E-2</v>
      </c>
      <c r="FG111" s="23">
        <f t="shared" si="912"/>
        <v>0.18100000000000005</v>
      </c>
      <c r="FH111" s="23">
        <f t="shared" si="913"/>
        <v>0.39700000000000024</v>
      </c>
      <c r="FI111" s="23">
        <f t="shared" si="914"/>
        <v>0.66600000000000037</v>
      </c>
      <c r="FJ111" s="23">
        <f t="shared" si="915"/>
        <v>0.51700000000000035</v>
      </c>
      <c r="FK111" s="23">
        <f t="shared" si="916"/>
        <v>-0.92399999999999949</v>
      </c>
      <c r="FL111" s="23">
        <f t="shared" si="917"/>
        <v>0.13200000000000056</v>
      </c>
      <c r="FM111" s="23">
        <f t="shared" si="918"/>
        <v>9.0000000000000746E-2</v>
      </c>
      <c r="FN111" s="23">
        <f t="shared" si="919"/>
        <v>-8.9999999999999858E-2</v>
      </c>
      <c r="FO111" s="23">
        <f t="shared" si="920"/>
        <v>-0.30799999999999939</v>
      </c>
      <c r="FP111" s="23">
        <f t="shared" si="921"/>
        <v>-9.9999999999997868E-3</v>
      </c>
      <c r="FQ111" s="23">
        <f t="shared" si="922"/>
        <v>-0.6407389999999995</v>
      </c>
      <c r="FR111" s="23">
        <f t="shared" si="923"/>
        <v>-0.1485069999999995</v>
      </c>
      <c r="FS111" s="23">
        <f t="shared" si="924"/>
        <v>0.89912900000000029</v>
      </c>
      <c r="FT111" s="23">
        <f t="shared" si="925"/>
        <v>-6.0849999999999405E-2</v>
      </c>
      <c r="FU111" s="23">
        <f t="shared" si="926"/>
        <v>1.0336000000000567E-2</v>
      </c>
      <c r="FV111" s="23">
        <f t="shared" si="927"/>
        <v>0.62741700000000034</v>
      </c>
      <c r="FW111" s="23">
        <f t="shared" si="928"/>
        <v>-0.72099999999999964</v>
      </c>
      <c r="FX111" s="23">
        <f t="shared" si="929"/>
        <v>-0.61199999999999966</v>
      </c>
      <c r="FY111" s="23">
        <f t="shared" si="930"/>
        <v>-0.42099999999999937</v>
      </c>
      <c r="FZ111" s="23">
        <f t="shared" si="931"/>
        <v>-0.27799999999999958</v>
      </c>
      <c r="GA111" s="23">
        <f t="shared" si="932"/>
        <v>-9.8999999999999311E-2</v>
      </c>
      <c r="GB111" s="23">
        <f t="shared" si="933"/>
        <v>-0.25599999999999978</v>
      </c>
      <c r="GC111" s="23">
        <f t="shared" si="934"/>
        <v>-0.25199999999999978</v>
      </c>
      <c r="GD111" s="23">
        <f t="shared" si="935"/>
        <v>0.26800000000000068</v>
      </c>
      <c r="GE111" s="23">
        <f t="shared" si="936"/>
        <v>0.12600000000000033</v>
      </c>
      <c r="GF111" s="23">
        <f t="shared" si="937"/>
        <v>-6.4999999999999503E-2</v>
      </c>
      <c r="GG111" s="23">
        <f t="shared" si="938"/>
        <v>0.23399999999999999</v>
      </c>
      <c r="GH111" s="23">
        <f t="shared" si="939"/>
        <v>0.22500000000000053</v>
      </c>
      <c r="GI111" s="23">
        <f t="shared" si="940"/>
        <v>0.37300000000000022</v>
      </c>
      <c r="GJ111" s="23">
        <f t="shared" si="941"/>
        <v>-7.099999999999973E-2</v>
      </c>
      <c r="GK111" s="23">
        <f t="shared" si="942"/>
        <v>-8.599999999999941E-2</v>
      </c>
      <c r="GL111" s="23">
        <f t="shared" si="943"/>
        <v>0.21300000000000008</v>
      </c>
      <c r="GM111" s="23">
        <f t="shared" si="944"/>
        <v>-0.40699999999999958</v>
      </c>
      <c r="GN111" s="23">
        <f t="shared" si="945"/>
        <v>-0.14399999999999924</v>
      </c>
      <c r="GO111" s="23">
        <f t="shared" si="946"/>
        <v>0.77500000000000036</v>
      </c>
      <c r="GP111" s="23">
        <f t="shared" si="947"/>
        <v>0.19600000000000062</v>
      </c>
      <c r="GQ111" s="23">
        <f t="shared" si="948"/>
        <v>0.39800000000000058</v>
      </c>
      <c r="GR111" s="23">
        <f t="shared" si="949"/>
        <v>0.42900000000000027</v>
      </c>
      <c r="GS111" s="23">
        <f t="shared" si="950"/>
        <v>0.53300000000000036</v>
      </c>
      <c r="GT111" s="23">
        <f t="shared" si="951"/>
        <v>0.46700000000000053</v>
      </c>
      <c r="GU111" s="23">
        <f t="shared" si="952"/>
        <v>0.26500000000000057</v>
      </c>
      <c r="GV111" s="23">
        <f t="shared" si="953"/>
        <v>-0.25799999999999956</v>
      </c>
      <c r="GW111" s="23">
        <f t="shared" si="954"/>
        <v>8.8000000000000078E-2</v>
      </c>
      <c r="GX111" s="23">
        <f t="shared" si="955"/>
        <v>0.21800000000000086</v>
      </c>
      <c r="GY111" s="23">
        <f t="shared" si="956"/>
        <v>0.43800000000000061</v>
      </c>
      <c r="GZ111" s="23">
        <f t="shared" si="957"/>
        <v>0.71900000000000031</v>
      </c>
      <c r="HA111" s="23">
        <f t="shared" si="958"/>
        <v>0.57400000000000073</v>
      </c>
      <c r="HB111" s="23">
        <f t="shared" si="959"/>
        <v>-0.9359999999999995</v>
      </c>
      <c r="HC111" s="23">
        <f t="shared" si="960"/>
        <v>0.16900000000000048</v>
      </c>
      <c r="HD111" s="23">
        <f t="shared" si="961"/>
        <v>0.12900000000000045</v>
      </c>
      <c r="HE111" s="23">
        <f t="shared" si="962"/>
        <v>-7.3999999999999844E-2</v>
      </c>
      <c r="HF111" s="23">
        <f t="shared" si="963"/>
        <v>-0.29599999999999937</v>
      </c>
      <c r="HG111" s="23">
        <f t="shared" si="964"/>
        <v>8.0000000000000071E-3</v>
      </c>
      <c r="HH111" s="23">
        <f t="shared" si="965"/>
        <v>-0.61845899999999965</v>
      </c>
      <c r="HI111" s="23">
        <f t="shared" si="966"/>
        <v>-0.12585899999999928</v>
      </c>
      <c r="HJ111" s="23">
        <f t="shared" si="967"/>
        <v>0.91631200000000046</v>
      </c>
      <c r="HK111" s="23">
        <f t="shared" si="968"/>
        <v>-3.6153999999999797E-2</v>
      </c>
      <c r="HL111" s="23">
        <f t="shared" si="969"/>
        <v>3.3632000000000772E-2</v>
      </c>
      <c r="HM111" s="23">
        <f t="shared" si="970"/>
        <v>0.6433630000000008</v>
      </c>
      <c r="HO111" s="23">
        <f t="shared" si="971"/>
        <v>0.14500000000000046</v>
      </c>
      <c r="HP111" s="23">
        <f t="shared" si="972"/>
        <v>0.10099999999999998</v>
      </c>
      <c r="HQ111" s="23">
        <f t="shared" si="973"/>
        <v>0.56100000000000083</v>
      </c>
      <c r="HR111" s="23" t="str">
        <f t="shared" si="974"/>
        <v/>
      </c>
      <c r="HS111" s="23">
        <f t="shared" si="975"/>
        <v>0.42300000000000004</v>
      </c>
      <c r="HT111" s="23">
        <f t="shared" si="976"/>
        <v>0.2240000000000002</v>
      </c>
      <c r="HU111" s="23">
        <f t="shared" si="977"/>
        <v>0.20300000000000029</v>
      </c>
      <c r="HV111" s="23">
        <f t="shared" si="978"/>
        <v>0.15000000000000036</v>
      </c>
      <c r="HW111" s="23" t="str">
        <f t="shared" si="979"/>
        <v/>
      </c>
      <c r="HX111" s="23" t="str">
        <f t="shared" si="980"/>
        <v/>
      </c>
      <c r="HY111" s="23">
        <f t="shared" si="981"/>
        <v>0.27700000000000014</v>
      </c>
      <c r="HZ111" s="23">
        <f t="shared" si="982"/>
        <v>0.4610000000000003</v>
      </c>
      <c r="IA111" s="23">
        <f t="shared" si="983"/>
        <v>0.28900000000000059</v>
      </c>
      <c r="IB111" s="23">
        <f t="shared" si="984"/>
        <v>7.0000000000005613E-3</v>
      </c>
      <c r="IC111" s="23">
        <f t="shared" si="985"/>
        <v>0.28199999999999958</v>
      </c>
      <c r="ID111" s="23">
        <f t="shared" si="986"/>
        <v>0.48800000000000043</v>
      </c>
      <c r="IE111" s="23">
        <f t="shared" si="987"/>
        <v>0.10300000000000065</v>
      </c>
      <c r="IF111" s="23">
        <f t="shared" si="988"/>
        <v>0.72799999999999976</v>
      </c>
      <c r="IG111" s="23">
        <f t="shared" si="989"/>
        <v>0.62099999999999955</v>
      </c>
      <c r="IH111" s="23">
        <f t="shared" si="990"/>
        <v>0.4319999999999995</v>
      </c>
      <c r="II111" s="23">
        <f t="shared" si="991"/>
        <v>0.29199999999999937</v>
      </c>
      <c r="IJ111" s="23">
        <f t="shared" si="992"/>
        <v>0.12099999999999955</v>
      </c>
      <c r="IK111" s="23">
        <f t="shared" si="993"/>
        <v>0.27399999999999958</v>
      </c>
      <c r="IL111" s="23">
        <f t="shared" si="994"/>
        <v>0.26899999999999968</v>
      </c>
      <c r="IM111" s="23">
        <f t="shared" si="995"/>
        <v>0.24000000000000021</v>
      </c>
      <c r="IN111" s="23">
        <f t="shared" si="996"/>
        <v>9.2000000000000526E-2</v>
      </c>
      <c r="IO111" s="23">
        <f t="shared" si="997"/>
        <v>0.10799999999999965</v>
      </c>
      <c r="IP111" s="23">
        <f t="shared" si="998"/>
        <v>0.17900000000000027</v>
      </c>
      <c r="IQ111" s="23">
        <f t="shared" si="999"/>
        <v>0.16900000000000048</v>
      </c>
      <c r="IR111" s="23">
        <f t="shared" si="1000"/>
        <v>0.34000000000000075</v>
      </c>
      <c r="IS111" s="23">
        <f t="shared" si="1001"/>
        <v>9.1999999999999638E-2</v>
      </c>
      <c r="IT111" s="23">
        <f t="shared" si="1002"/>
        <v>0.10799999999999965</v>
      </c>
      <c r="IU111" s="23">
        <f t="shared" si="1003"/>
        <v>0.19200000000000017</v>
      </c>
      <c r="IV111" s="23">
        <f t="shared" si="1004"/>
        <v>0.41799999999999971</v>
      </c>
      <c r="IW111" s="23">
        <f t="shared" si="1005"/>
        <v>0.15799999999999947</v>
      </c>
      <c r="IX111" s="23">
        <f t="shared" si="1006"/>
        <v>0.74100000000000055</v>
      </c>
      <c r="IY111" s="23">
        <f t="shared" si="1007"/>
        <v>0.17500000000000071</v>
      </c>
      <c r="IZ111" s="23">
        <f t="shared" si="1008"/>
        <v>0.37200000000000077</v>
      </c>
      <c r="JA111" s="23">
        <f t="shared" si="1009"/>
        <v>0.40200000000000014</v>
      </c>
      <c r="JB111" s="23">
        <f t="shared" si="1010"/>
        <v>0.50400000000000045</v>
      </c>
      <c r="JC111" s="23">
        <f t="shared" si="1011"/>
        <v>0.43800000000000061</v>
      </c>
      <c r="JD111" s="23">
        <f t="shared" si="1012"/>
        <v>0.20200000000000085</v>
      </c>
      <c r="JE111" s="23">
        <f t="shared" si="1013"/>
        <v>0.27099999999999946</v>
      </c>
      <c r="JF111" s="23">
        <f t="shared" si="1014"/>
        <v>6.3000000000000611E-2</v>
      </c>
      <c r="JG111" s="23">
        <f t="shared" si="1015"/>
        <v>0.18100000000000005</v>
      </c>
      <c r="JH111" s="23">
        <f t="shared" si="1016"/>
        <v>0.39700000000000024</v>
      </c>
      <c r="JI111" s="23">
        <f t="shared" si="1017"/>
        <v>0.66600000000000037</v>
      </c>
      <c r="JJ111" s="23">
        <f t="shared" si="1018"/>
        <v>0.51700000000000035</v>
      </c>
      <c r="JK111" s="23">
        <f t="shared" si="1019"/>
        <v>0.92399999999999949</v>
      </c>
      <c r="JL111" s="23">
        <f t="shared" si="1020"/>
        <v>0.13200000000000056</v>
      </c>
      <c r="JM111" s="23">
        <f t="shared" si="1021"/>
        <v>9.0000000000000746E-2</v>
      </c>
      <c r="JN111" s="23">
        <f t="shared" si="1022"/>
        <v>8.9999999999999858E-2</v>
      </c>
      <c r="JO111" s="23">
        <f t="shared" si="1023"/>
        <v>0.30799999999999939</v>
      </c>
      <c r="JP111" s="23">
        <f t="shared" si="1024"/>
        <v>9.9999999999997868E-3</v>
      </c>
      <c r="JQ111" s="23">
        <f t="shared" si="1025"/>
        <v>0.6407389999999995</v>
      </c>
      <c r="JR111" s="23">
        <f t="shared" si="1026"/>
        <v>0.1485069999999995</v>
      </c>
      <c r="JS111" s="23">
        <f t="shared" si="1027"/>
        <v>0.89912900000000029</v>
      </c>
      <c r="JT111" s="23">
        <f t="shared" si="1028"/>
        <v>6.0849999999999405E-2</v>
      </c>
      <c r="JU111" s="23">
        <f t="shared" si="1029"/>
        <v>1.0336000000000567E-2</v>
      </c>
      <c r="JV111" s="23">
        <f t="shared" si="1030"/>
        <v>0.62741700000000034</v>
      </c>
      <c r="JW111" s="23">
        <f t="shared" si="1031"/>
        <v>0.72099999999999964</v>
      </c>
      <c r="JX111" s="23">
        <f t="shared" si="1032"/>
        <v>0.61199999999999966</v>
      </c>
      <c r="JY111" s="23">
        <f t="shared" si="1033"/>
        <v>0.42099999999999937</v>
      </c>
      <c r="JZ111" s="23">
        <f t="shared" si="1034"/>
        <v>0.27799999999999958</v>
      </c>
      <c r="KA111" s="23">
        <f t="shared" si="1035"/>
        <v>9.8999999999999311E-2</v>
      </c>
      <c r="KB111" s="23">
        <f t="shared" si="1036"/>
        <v>0.25599999999999978</v>
      </c>
      <c r="KC111" s="23">
        <f t="shared" si="1037"/>
        <v>0.25199999999999978</v>
      </c>
      <c r="KD111" s="23">
        <f t="shared" si="1038"/>
        <v>0.26800000000000068</v>
      </c>
      <c r="KE111" s="23">
        <f t="shared" si="1039"/>
        <v>0.12600000000000033</v>
      </c>
      <c r="KF111" s="23">
        <f t="shared" si="1040"/>
        <v>6.4999999999999503E-2</v>
      </c>
      <c r="KG111" s="23">
        <f t="shared" si="1041"/>
        <v>0.23399999999999999</v>
      </c>
      <c r="KH111" s="23">
        <f t="shared" si="1042"/>
        <v>0.22500000000000053</v>
      </c>
      <c r="KI111" s="23">
        <f t="shared" si="1043"/>
        <v>0.37300000000000022</v>
      </c>
      <c r="KJ111" s="23">
        <f t="shared" si="1044"/>
        <v>7.099999999999973E-2</v>
      </c>
      <c r="KK111" s="23">
        <f t="shared" si="1045"/>
        <v>8.599999999999941E-2</v>
      </c>
      <c r="KL111" s="23">
        <f t="shared" si="1046"/>
        <v>0.21300000000000008</v>
      </c>
      <c r="KM111" s="23">
        <f t="shared" si="1047"/>
        <v>0.40699999999999958</v>
      </c>
      <c r="KN111" s="23">
        <f t="shared" si="1048"/>
        <v>0.14399999999999924</v>
      </c>
      <c r="KO111" s="23">
        <f t="shared" si="1049"/>
        <v>0.77500000000000036</v>
      </c>
      <c r="KP111" s="23">
        <f t="shared" si="1050"/>
        <v>0.19600000000000062</v>
      </c>
      <c r="KQ111" s="23">
        <f t="shared" si="1051"/>
        <v>0.39800000000000058</v>
      </c>
      <c r="KR111" s="23">
        <f t="shared" si="1052"/>
        <v>0.42900000000000027</v>
      </c>
      <c r="KS111" s="23">
        <f t="shared" si="1053"/>
        <v>0.53300000000000036</v>
      </c>
      <c r="KT111" s="23">
        <f t="shared" si="1054"/>
        <v>0.46700000000000053</v>
      </c>
      <c r="KU111" s="23">
        <f t="shared" si="1055"/>
        <v>0.26500000000000057</v>
      </c>
      <c r="KV111" s="23">
        <f t="shared" si="1056"/>
        <v>0.25799999999999956</v>
      </c>
      <c r="KW111" s="23">
        <f t="shared" si="1057"/>
        <v>8.8000000000000078E-2</v>
      </c>
      <c r="KX111" s="23">
        <f t="shared" si="1058"/>
        <v>0.21800000000000086</v>
      </c>
      <c r="KY111" s="23">
        <f t="shared" si="1059"/>
        <v>0.43800000000000061</v>
      </c>
      <c r="KZ111" s="23">
        <f t="shared" si="1060"/>
        <v>0.71900000000000031</v>
      </c>
      <c r="LA111" s="23">
        <f t="shared" si="1061"/>
        <v>0.57400000000000073</v>
      </c>
      <c r="LB111" s="23">
        <f t="shared" si="1062"/>
        <v>0.9359999999999995</v>
      </c>
      <c r="LC111" s="23">
        <f t="shared" si="1063"/>
        <v>0.16900000000000048</v>
      </c>
      <c r="LD111" s="23">
        <f t="shared" si="1064"/>
        <v>0.12900000000000045</v>
      </c>
      <c r="LE111" s="23">
        <f t="shared" si="1065"/>
        <v>7.3999999999999844E-2</v>
      </c>
      <c r="LF111" s="23">
        <f t="shared" si="1066"/>
        <v>0.29599999999999937</v>
      </c>
      <c r="LG111" s="23">
        <f t="shared" si="1067"/>
        <v>8.0000000000000071E-3</v>
      </c>
      <c r="LH111" s="23">
        <f t="shared" si="1068"/>
        <v>0.61845899999999965</v>
      </c>
      <c r="LI111" s="23">
        <f t="shared" si="1069"/>
        <v>0.12585899999999928</v>
      </c>
      <c r="LJ111" s="23">
        <f t="shared" si="1070"/>
        <v>0.91631200000000046</v>
      </c>
      <c r="LK111" s="23">
        <f t="shared" si="1071"/>
        <v>3.6153999999999797E-2</v>
      </c>
      <c r="LL111" s="23">
        <f t="shared" si="1072"/>
        <v>3.3632000000000772E-2</v>
      </c>
      <c r="LM111" s="23">
        <f t="shared" si="1072"/>
        <v>0.6433630000000008</v>
      </c>
    </row>
    <row r="112" spans="1:325">
      <c r="A112" s="1">
        <f t="shared" si="449"/>
        <v>110</v>
      </c>
      <c r="B112" s="2"/>
      <c r="C112" s="4">
        <v>15</v>
      </c>
      <c r="D112" s="4">
        <f t="shared" si="445"/>
        <v>1016</v>
      </c>
      <c r="E112" s="4" t="s">
        <v>135</v>
      </c>
      <c r="F112" s="4">
        <v>1</v>
      </c>
      <c r="G112" s="4" t="s">
        <v>13</v>
      </c>
      <c r="H112" s="4" t="s">
        <v>19</v>
      </c>
      <c r="I112" s="4"/>
      <c r="J112" s="5">
        <v>88.8</v>
      </c>
      <c r="K112" s="67">
        <v>0.218</v>
      </c>
      <c r="L112" s="103">
        <v>4.1550000000000002</v>
      </c>
      <c r="M112" s="7" t="s">
        <v>180</v>
      </c>
      <c r="N112" s="3" t="s">
        <v>227</v>
      </c>
      <c r="O112" s="23">
        <v>4.4320000000000004</v>
      </c>
      <c r="P112" s="23">
        <v>4.1269999999999998</v>
      </c>
      <c r="Q112" s="23">
        <v>4.7489999999999997</v>
      </c>
      <c r="R112" s="58"/>
      <c r="S112" s="6">
        <v>4.4059999999999997</v>
      </c>
      <c r="T112" s="6">
        <v>4.2670000000000003</v>
      </c>
      <c r="U112" s="6">
        <v>4.2569999999999997</v>
      </c>
      <c r="V112" s="6">
        <v>4.2370000000000001</v>
      </c>
      <c r="W112" s="58"/>
      <c r="X112" s="58"/>
      <c r="Y112" s="23">
        <v>4.2910000000000004</v>
      </c>
      <c r="Z112" s="23">
        <v>4.3499999999999996</v>
      </c>
      <c r="AA112" s="23">
        <v>4.2809999999999997</v>
      </c>
      <c r="AB112" s="23">
        <v>4.0709999999999997</v>
      </c>
      <c r="AC112" s="23">
        <v>4.0780000000000003</v>
      </c>
      <c r="AD112" s="23">
        <v>4.0030000000000001</v>
      </c>
      <c r="AE112" s="23">
        <f t="shared" si="867"/>
        <v>4.0404999999999998</v>
      </c>
      <c r="AF112" s="107">
        <v>3.6680000000000001</v>
      </c>
      <c r="AG112" s="107">
        <v>3.6739999999999999</v>
      </c>
      <c r="AH112" s="107">
        <v>3.73</v>
      </c>
      <c r="AI112" s="107">
        <v>3.83</v>
      </c>
      <c r="AJ112" s="107">
        <v>3.871</v>
      </c>
      <c r="AK112" s="107">
        <v>3.746</v>
      </c>
      <c r="AL112" s="107">
        <v>3.7610000000000001</v>
      </c>
      <c r="AM112" s="107">
        <v>4.0309999999999997</v>
      </c>
      <c r="AN112" s="107">
        <v>4.0449999999999999</v>
      </c>
      <c r="AO112" s="107">
        <v>3.9460000000000002</v>
      </c>
      <c r="AP112" s="107">
        <v>4.1050000000000004</v>
      </c>
      <c r="AQ112" s="107">
        <v>4.1100000000000003</v>
      </c>
      <c r="AR112" s="107">
        <v>4.1319999999999997</v>
      </c>
      <c r="AS112" s="107">
        <v>3.9609999999999999</v>
      </c>
      <c r="AT112" s="107">
        <v>3.9540000000000002</v>
      </c>
      <c r="AU112" s="107">
        <v>4.0570000000000004</v>
      </c>
      <c r="AV112" s="107">
        <v>3.782</v>
      </c>
      <c r="AW112" s="107">
        <v>3.8650000000000002</v>
      </c>
      <c r="AX112" s="107">
        <v>4.2640000000000002</v>
      </c>
      <c r="AY112" s="107">
        <v>4.0830000000000002</v>
      </c>
      <c r="AZ112" s="107">
        <v>4.1710000000000003</v>
      </c>
      <c r="BA112" s="107">
        <v>4.2290000000000001</v>
      </c>
      <c r="BB112" s="107">
        <v>4.3090000000000002</v>
      </c>
      <c r="BC112" s="107">
        <v>4.3280000000000003</v>
      </c>
      <c r="BD112" s="107">
        <v>4.234</v>
      </c>
      <c r="BE112" s="107">
        <v>3.8980000000000001</v>
      </c>
      <c r="BF112" s="107">
        <v>4.0140000000000002</v>
      </c>
      <c r="BG112" s="107">
        <v>4.1130000000000004</v>
      </c>
      <c r="BH112" s="107">
        <v>4.2270000000000003</v>
      </c>
      <c r="BI112" s="107">
        <v>4.3380000000000001</v>
      </c>
      <c r="BJ112" s="107">
        <v>4.2880000000000003</v>
      </c>
      <c r="BK112" s="107">
        <v>4.0090000000000003</v>
      </c>
      <c r="BL112" s="107">
        <v>4.0519999999999996</v>
      </c>
      <c r="BM112" s="107">
        <v>4.008</v>
      </c>
      <c r="BN112" s="107">
        <v>3.9239999999999999</v>
      </c>
      <c r="BO112" s="107">
        <v>3.8039999999999998</v>
      </c>
      <c r="BP112" s="107">
        <v>3.9140000000000001</v>
      </c>
      <c r="BQ112" s="91">
        <v>3.453605</v>
      </c>
      <c r="BR112" s="91">
        <v>3.759442</v>
      </c>
      <c r="BS112" s="91">
        <v>4.217085</v>
      </c>
      <c r="BT112" s="91">
        <v>3.7720739999999999</v>
      </c>
      <c r="BU112" s="91">
        <v>3.8409070000000001</v>
      </c>
      <c r="BV112" s="115">
        <v>4.1319100000000004</v>
      </c>
      <c r="BW112" s="109">
        <v>3.871</v>
      </c>
      <c r="BX112" s="109">
        <v>3.88</v>
      </c>
      <c r="BY112" s="109">
        <v>3.9350000000000001</v>
      </c>
      <c r="BZ112" s="109">
        <v>4.0380000000000003</v>
      </c>
      <c r="CA112" s="109">
        <v>4.0780000000000003</v>
      </c>
      <c r="CB112" s="109">
        <v>3.9510000000000001</v>
      </c>
      <c r="CC112" s="109">
        <v>3.9510000000000001</v>
      </c>
      <c r="CD112" s="109">
        <v>4.242</v>
      </c>
      <c r="CE112" s="109">
        <v>4.2729999999999997</v>
      </c>
      <c r="CF112" s="109">
        <v>4.17</v>
      </c>
      <c r="CG112" s="109">
        <v>4.3380000000000001</v>
      </c>
      <c r="CH112" s="109">
        <v>4.34</v>
      </c>
      <c r="CI112" s="109">
        <v>4.3630000000000004</v>
      </c>
      <c r="CJ112" s="109">
        <v>4.1719999999999997</v>
      </c>
      <c r="CK112" s="109">
        <v>4.1660000000000004</v>
      </c>
      <c r="CL112" s="109">
        <v>4.2830000000000004</v>
      </c>
      <c r="CM112" s="109">
        <v>4</v>
      </c>
      <c r="CN112" s="109">
        <v>4.0780000000000003</v>
      </c>
      <c r="CO112" s="109">
        <v>4.5350000000000001</v>
      </c>
      <c r="CP112" s="109">
        <v>4.3150000000000004</v>
      </c>
      <c r="CQ112" s="109">
        <v>4.415</v>
      </c>
      <c r="CR112" s="109">
        <v>4.4740000000000002</v>
      </c>
      <c r="CS112" s="109">
        <v>4.5620000000000003</v>
      </c>
      <c r="CT112" s="109">
        <v>4.5860000000000003</v>
      </c>
      <c r="CU112" s="109">
        <v>4.4960000000000004</v>
      </c>
      <c r="CV112" s="109">
        <v>4.0590000000000002</v>
      </c>
      <c r="CW112" s="109">
        <v>4.2039999999999997</v>
      </c>
      <c r="CX112" s="109">
        <v>4.2880000000000003</v>
      </c>
      <c r="CY112" s="109">
        <v>4.4409999999999998</v>
      </c>
      <c r="CZ112" s="109">
        <v>4.5780000000000003</v>
      </c>
      <c r="DA112" s="109">
        <v>4.4980000000000002</v>
      </c>
      <c r="DB112" s="109">
        <v>4.0970000000000004</v>
      </c>
      <c r="DC112" s="109">
        <v>4.2439999999999998</v>
      </c>
      <c r="DD112" s="109">
        <v>4.1970000000000001</v>
      </c>
      <c r="DE112" s="109">
        <v>4.1360000000000001</v>
      </c>
      <c r="DF112" s="109">
        <v>4.0119999999999996</v>
      </c>
      <c r="DG112" s="109">
        <v>4.1260000000000003</v>
      </c>
      <c r="DH112" s="119">
        <v>3.705813</v>
      </c>
      <c r="DI112" s="119">
        <v>4.0044500000000003</v>
      </c>
      <c r="DJ112" s="119">
        <v>4.4428749999999999</v>
      </c>
      <c r="DK112" s="119">
        <v>4.0187249999999999</v>
      </c>
      <c r="DL112" s="119">
        <v>4.0842660000000004</v>
      </c>
      <c r="DM112" s="120">
        <v>4.3597440000000001</v>
      </c>
      <c r="DO112" s="23">
        <f t="shared" si="868"/>
        <v>0.27700000000000014</v>
      </c>
      <c r="DP112" s="23">
        <f t="shared" si="869"/>
        <v>-2.8000000000000469E-2</v>
      </c>
      <c r="DQ112" s="23">
        <f t="shared" si="870"/>
        <v>0.59399999999999942</v>
      </c>
      <c r="DR112" s="23" t="str">
        <f t="shared" si="871"/>
        <v/>
      </c>
      <c r="DS112" s="23">
        <f t="shared" si="872"/>
        <v>0.25099999999999945</v>
      </c>
      <c r="DT112" s="23">
        <f t="shared" si="873"/>
        <v>0.1120000000000001</v>
      </c>
      <c r="DU112" s="23">
        <f t="shared" si="874"/>
        <v>0.10199999999999942</v>
      </c>
      <c r="DV112" s="23">
        <f t="shared" si="875"/>
        <v>8.1999999999999851E-2</v>
      </c>
      <c r="DW112" s="23" t="str">
        <f t="shared" si="876"/>
        <v/>
      </c>
      <c r="DX112" s="23" t="str">
        <f t="shared" si="877"/>
        <v/>
      </c>
      <c r="DY112" s="23">
        <f t="shared" si="878"/>
        <v>0.13600000000000012</v>
      </c>
      <c r="DZ112" s="23">
        <f t="shared" si="879"/>
        <v>0.1949999999999994</v>
      </c>
      <c r="EA112" s="23">
        <f t="shared" si="880"/>
        <v>0.12599999999999945</v>
      </c>
      <c r="EB112" s="23">
        <f t="shared" si="881"/>
        <v>-8.4000000000000519E-2</v>
      </c>
      <c r="EC112" s="23">
        <f t="shared" si="882"/>
        <v>-7.6999999999999957E-2</v>
      </c>
      <c r="ED112" s="23">
        <f t="shared" si="883"/>
        <v>-0.15200000000000014</v>
      </c>
      <c r="EE112" s="23">
        <f t="shared" si="884"/>
        <v>-0.11450000000000049</v>
      </c>
      <c r="EF112" s="23">
        <f t="shared" si="885"/>
        <v>-0.4870000000000001</v>
      </c>
      <c r="EG112" s="23">
        <f t="shared" si="886"/>
        <v>-0.48100000000000032</v>
      </c>
      <c r="EH112" s="23">
        <f t="shared" si="887"/>
        <v>-0.42500000000000027</v>
      </c>
      <c r="EI112" s="23">
        <f t="shared" si="888"/>
        <v>-0.32500000000000018</v>
      </c>
      <c r="EJ112" s="23">
        <f t="shared" si="889"/>
        <v>-0.28400000000000025</v>
      </c>
      <c r="EK112" s="23">
        <f t="shared" si="890"/>
        <v>-0.40900000000000025</v>
      </c>
      <c r="EL112" s="23">
        <f t="shared" si="891"/>
        <v>-0.39400000000000013</v>
      </c>
      <c r="EM112" s="23">
        <f t="shared" si="892"/>
        <v>-0.12400000000000055</v>
      </c>
      <c r="EN112" s="23">
        <f t="shared" si="893"/>
        <v>-0.11000000000000032</v>
      </c>
      <c r="EO112" s="23">
        <f t="shared" si="894"/>
        <v>-0.20900000000000007</v>
      </c>
      <c r="EP112" s="23">
        <f t="shared" si="895"/>
        <v>-4.9999999999999822E-2</v>
      </c>
      <c r="EQ112" s="23">
        <f t="shared" si="896"/>
        <v>-4.4999999999999929E-2</v>
      </c>
      <c r="ER112" s="23">
        <f t="shared" si="897"/>
        <v>-2.3000000000000576E-2</v>
      </c>
      <c r="ES112" s="23">
        <f t="shared" si="898"/>
        <v>-0.19400000000000039</v>
      </c>
      <c r="ET112" s="23">
        <f t="shared" si="899"/>
        <v>-0.20100000000000007</v>
      </c>
      <c r="EU112" s="23">
        <f t="shared" si="900"/>
        <v>-9.7999999999999865E-2</v>
      </c>
      <c r="EV112" s="23">
        <f t="shared" si="901"/>
        <v>-0.37300000000000022</v>
      </c>
      <c r="EW112" s="23">
        <f t="shared" si="902"/>
        <v>-0.29000000000000004</v>
      </c>
      <c r="EX112" s="23">
        <f t="shared" si="903"/>
        <v>0.10899999999999999</v>
      </c>
      <c r="EY112" s="23">
        <f t="shared" si="904"/>
        <v>-7.2000000000000064E-2</v>
      </c>
      <c r="EZ112" s="23">
        <f t="shared" si="905"/>
        <v>1.6000000000000014E-2</v>
      </c>
      <c r="FA112" s="23">
        <f t="shared" si="906"/>
        <v>7.3999999999999844E-2</v>
      </c>
      <c r="FB112" s="23">
        <f t="shared" si="907"/>
        <v>0.15399999999999991</v>
      </c>
      <c r="FC112" s="23">
        <f t="shared" si="908"/>
        <v>0.17300000000000004</v>
      </c>
      <c r="FD112" s="23">
        <f t="shared" si="909"/>
        <v>7.8999999999999737E-2</v>
      </c>
      <c r="FE112" s="23">
        <f t="shared" si="910"/>
        <v>-0.25700000000000012</v>
      </c>
      <c r="FF112" s="23">
        <f t="shared" si="911"/>
        <v>-0.14100000000000001</v>
      </c>
      <c r="FG112" s="23">
        <f t="shared" si="912"/>
        <v>-4.1999999999999815E-2</v>
      </c>
      <c r="FH112" s="23">
        <f t="shared" si="913"/>
        <v>7.2000000000000064E-2</v>
      </c>
      <c r="FI112" s="23">
        <f t="shared" si="914"/>
        <v>0.18299999999999983</v>
      </c>
      <c r="FJ112" s="23">
        <f t="shared" si="915"/>
        <v>0.13300000000000001</v>
      </c>
      <c r="FK112" s="23">
        <f t="shared" si="916"/>
        <v>-0.14599999999999991</v>
      </c>
      <c r="FL112" s="23">
        <f t="shared" si="917"/>
        <v>-0.10300000000000065</v>
      </c>
      <c r="FM112" s="23">
        <f t="shared" si="918"/>
        <v>-0.14700000000000024</v>
      </c>
      <c r="FN112" s="23">
        <f t="shared" si="919"/>
        <v>-0.23100000000000032</v>
      </c>
      <c r="FO112" s="23">
        <f t="shared" si="920"/>
        <v>-0.35100000000000042</v>
      </c>
      <c r="FP112" s="23">
        <f t="shared" si="921"/>
        <v>-0.2410000000000001</v>
      </c>
      <c r="FQ112" s="23">
        <f t="shared" si="922"/>
        <v>-0.70139500000000021</v>
      </c>
      <c r="FR112" s="23">
        <f t="shared" si="923"/>
        <v>-0.3955580000000003</v>
      </c>
      <c r="FS112" s="23">
        <f t="shared" si="924"/>
        <v>6.2084999999999724E-2</v>
      </c>
      <c r="FT112" s="23">
        <f t="shared" si="925"/>
        <v>-0.38292600000000032</v>
      </c>
      <c r="FU112" s="23">
        <f t="shared" si="926"/>
        <v>-0.31409300000000018</v>
      </c>
      <c r="FV112" s="23">
        <f t="shared" si="927"/>
        <v>-2.3089999999999833E-2</v>
      </c>
      <c r="FW112" s="23">
        <f t="shared" si="928"/>
        <v>-0.28400000000000025</v>
      </c>
      <c r="FX112" s="23">
        <f t="shared" si="929"/>
        <v>-0.27500000000000036</v>
      </c>
      <c r="FY112" s="23">
        <f t="shared" si="930"/>
        <v>-0.2200000000000002</v>
      </c>
      <c r="FZ112" s="23">
        <f t="shared" si="931"/>
        <v>-0.11699999999999999</v>
      </c>
      <c r="GA112" s="23">
        <f t="shared" si="932"/>
        <v>-7.6999999999999957E-2</v>
      </c>
      <c r="GB112" s="23">
        <f t="shared" si="933"/>
        <v>-0.20400000000000018</v>
      </c>
      <c r="GC112" s="23">
        <f t="shared" si="934"/>
        <v>-0.20400000000000018</v>
      </c>
      <c r="GD112" s="23">
        <f t="shared" si="935"/>
        <v>8.6999999999999744E-2</v>
      </c>
      <c r="GE112" s="23">
        <f t="shared" si="936"/>
        <v>0.11799999999999944</v>
      </c>
      <c r="GF112" s="23">
        <f t="shared" si="937"/>
        <v>1.499999999999968E-2</v>
      </c>
      <c r="GG112" s="23">
        <f t="shared" si="938"/>
        <v>0.18299999999999983</v>
      </c>
      <c r="GH112" s="23">
        <f t="shared" si="939"/>
        <v>0.18499999999999961</v>
      </c>
      <c r="GI112" s="23">
        <f t="shared" si="940"/>
        <v>0.20800000000000018</v>
      </c>
      <c r="GJ112" s="23">
        <f t="shared" si="941"/>
        <v>1.699999999999946E-2</v>
      </c>
      <c r="GK112" s="23">
        <f t="shared" si="942"/>
        <v>1.1000000000000121E-2</v>
      </c>
      <c r="GL112" s="23">
        <f t="shared" si="943"/>
        <v>0.12800000000000011</v>
      </c>
      <c r="GM112" s="23">
        <f t="shared" si="944"/>
        <v>-0.15500000000000025</v>
      </c>
      <c r="GN112" s="23">
        <f t="shared" si="945"/>
        <v>-7.6999999999999957E-2</v>
      </c>
      <c r="GO112" s="23">
        <f t="shared" si="946"/>
        <v>0.37999999999999989</v>
      </c>
      <c r="GP112" s="23">
        <f t="shared" si="947"/>
        <v>0.16000000000000014</v>
      </c>
      <c r="GQ112" s="23">
        <f t="shared" si="948"/>
        <v>0.25999999999999979</v>
      </c>
      <c r="GR112" s="23">
        <f t="shared" si="949"/>
        <v>0.31899999999999995</v>
      </c>
      <c r="GS112" s="23">
        <f t="shared" si="950"/>
        <v>0.40700000000000003</v>
      </c>
      <c r="GT112" s="23">
        <f t="shared" si="951"/>
        <v>0.43100000000000005</v>
      </c>
      <c r="GU112" s="23">
        <f t="shared" si="952"/>
        <v>0.34100000000000019</v>
      </c>
      <c r="GV112" s="23">
        <f t="shared" si="953"/>
        <v>-9.6000000000000085E-2</v>
      </c>
      <c r="GW112" s="23">
        <f t="shared" si="954"/>
        <v>4.8999999999999488E-2</v>
      </c>
      <c r="GX112" s="23">
        <f t="shared" si="955"/>
        <v>0.13300000000000001</v>
      </c>
      <c r="GY112" s="23">
        <f t="shared" si="956"/>
        <v>0.28599999999999959</v>
      </c>
      <c r="GZ112" s="23">
        <f t="shared" si="957"/>
        <v>0.42300000000000004</v>
      </c>
      <c r="HA112" s="23">
        <f t="shared" si="958"/>
        <v>0.34299999999999997</v>
      </c>
      <c r="HB112" s="23">
        <f t="shared" si="959"/>
        <v>-5.7999999999999829E-2</v>
      </c>
      <c r="HC112" s="23">
        <f t="shared" si="960"/>
        <v>8.8999999999999524E-2</v>
      </c>
      <c r="HD112" s="23">
        <f t="shared" si="961"/>
        <v>4.1999999999999815E-2</v>
      </c>
      <c r="HE112" s="23">
        <f t="shared" si="962"/>
        <v>-1.9000000000000128E-2</v>
      </c>
      <c r="HF112" s="23">
        <f t="shared" si="963"/>
        <v>-0.14300000000000068</v>
      </c>
      <c r="HG112" s="23">
        <f t="shared" si="964"/>
        <v>-2.8999999999999915E-2</v>
      </c>
      <c r="HH112" s="23">
        <f t="shared" si="965"/>
        <v>-0.44918700000000022</v>
      </c>
      <c r="HI112" s="23">
        <f t="shared" si="966"/>
        <v>-0.15054999999999996</v>
      </c>
      <c r="HJ112" s="23">
        <f t="shared" si="967"/>
        <v>0.28787499999999966</v>
      </c>
      <c r="HK112" s="23">
        <f t="shared" si="968"/>
        <v>-0.13627500000000037</v>
      </c>
      <c r="HL112" s="23">
        <f t="shared" si="969"/>
        <v>-7.0733999999999853E-2</v>
      </c>
      <c r="HM112" s="23">
        <f t="shared" si="970"/>
        <v>0.20474399999999982</v>
      </c>
      <c r="HO112" s="23">
        <f t="shared" si="971"/>
        <v>0.27700000000000014</v>
      </c>
      <c r="HP112" s="23">
        <f t="shared" si="972"/>
        <v>2.8000000000000469E-2</v>
      </c>
      <c r="HQ112" s="23">
        <f t="shared" si="973"/>
        <v>0.59399999999999942</v>
      </c>
      <c r="HR112" s="23" t="str">
        <f t="shared" si="974"/>
        <v/>
      </c>
      <c r="HS112" s="23">
        <f t="shared" si="975"/>
        <v>0.25099999999999945</v>
      </c>
      <c r="HT112" s="23">
        <f t="shared" si="976"/>
        <v>0.1120000000000001</v>
      </c>
      <c r="HU112" s="23">
        <f t="shared" si="977"/>
        <v>0.10199999999999942</v>
      </c>
      <c r="HV112" s="23">
        <f t="shared" si="978"/>
        <v>8.1999999999999851E-2</v>
      </c>
      <c r="HW112" s="23" t="str">
        <f t="shared" si="979"/>
        <v/>
      </c>
      <c r="HX112" s="23" t="str">
        <f t="shared" si="980"/>
        <v/>
      </c>
      <c r="HY112" s="23">
        <f t="shared" si="981"/>
        <v>0.13600000000000012</v>
      </c>
      <c r="HZ112" s="23">
        <f t="shared" si="982"/>
        <v>0.1949999999999994</v>
      </c>
      <c r="IA112" s="23">
        <f t="shared" si="983"/>
        <v>0.12599999999999945</v>
      </c>
      <c r="IB112" s="23">
        <f t="shared" si="984"/>
        <v>8.4000000000000519E-2</v>
      </c>
      <c r="IC112" s="23">
        <f t="shared" si="985"/>
        <v>7.6999999999999957E-2</v>
      </c>
      <c r="ID112" s="23">
        <f t="shared" si="986"/>
        <v>0.15200000000000014</v>
      </c>
      <c r="IE112" s="23">
        <f t="shared" si="987"/>
        <v>0.11450000000000049</v>
      </c>
      <c r="IF112" s="23">
        <f t="shared" si="988"/>
        <v>0.4870000000000001</v>
      </c>
      <c r="IG112" s="23">
        <f t="shared" si="989"/>
        <v>0.48100000000000032</v>
      </c>
      <c r="IH112" s="23">
        <f t="shared" si="990"/>
        <v>0.42500000000000027</v>
      </c>
      <c r="II112" s="23">
        <f t="shared" si="991"/>
        <v>0.32500000000000018</v>
      </c>
      <c r="IJ112" s="23">
        <f t="shared" si="992"/>
        <v>0.28400000000000025</v>
      </c>
      <c r="IK112" s="23">
        <f t="shared" si="993"/>
        <v>0.40900000000000025</v>
      </c>
      <c r="IL112" s="23">
        <f t="shared" si="994"/>
        <v>0.39400000000000013</v>
      </c>
      <c r="IM112" s="23">
        <f t="shared" si="995"/>
        <v>0.12400000000000055</v>
      </c>
      <c r="IN112" s="23">
        <f t="shared" si="996"/>
        <v>0.11000000000000032</v>
      </c>
      <c r="IO112" s="23">
        <f t="shared" si="997"/>
        <v>0.20900000000000007</v>
      </c>
      <c r="IP112" s="23">
        <f t="shared" si="998"/>
        <v>4.9999999999999822E-2</v>
      </c>
      <c r="IQ112" s="23">
        <f t="shared" si="999"/>
        <v>4.4999999999999929E-2</v>
      </c>
      <c r="IR112" s="23">
        <f t="shared" si="1000"/>
        <v>2.3000000000000576E-2</v>
      </c>
      <c r="IS112" s="23">
        <f t="shared" si="1001"/>
        <v>0.19400000000000039</v>
      </c>
      <c r="IT112" s="23">
        <f t="shared" si="1002"/>
        <v>0.20100000000000007</v>
      </c>
      <c r="IU112" s="23">
        <f t="shared" si="1003"/>
        <v>9.7999999999999865E-2</v>
      </c>
      <c r="IV112" s="23">
        <f t="shared" si="1004"/>
        <v>0.37300000000000022</v>
      </c>
      <c r="IW112" s="23">
        <f t="shared" si="1005"/>
        <v>0.29000000000000004</v>
      </c>
      <c r="IX112" s="23">
        <f t="shared" si="1006"/>
        <v>0.10899999999999999</v>
      </c>
      <c r="IY112" s="23">
        <f t="shared" si="1007"/>
        <v>7.2000000000000064E-2</v>
      </c>
      <c r="IZ112" s="23">
        <f t="shared" si="1008"/>
        <v>1.6000000000000014E-2</v>
      </c>
      <c r="JA112" s="23">
        <f t="shared" si="1009"/>
        <v>7.3999999999999844E-2</v>
      </c>
      <c r="JB112" s="23">
        <f t="shared" si="1010"/>
        <v>0.15399999999999991</v>
      </c>
      <c r="JC112" s="23">
        <f t="shared" si="1011"/>
        <v>0.17300000000000004</v>
      </c>
      <c r="JD112" s="23">
        <f t="shared" si="1012"/>
        <v>7.8999999999999737E-2</v>
      </c>
      <c r="JE112" s="23">
        <f t="shared" si="1013"/>
        <v>0.25700000000000012</v>
      </c>
      <c r="JF112" s="23">
        <f t="shared" si="1014"/>
        <v>0.14100000000000001</v>
      </c>
      <c r="JG112" s="23">
        <f t="shared" si="1015"/>
        <v>4.1999999999999815E-2</v>
      </c>
      <c r="JH112" s="23">
        <f t="shared" si="1016"/>
        <v>7.2000000000000064E-2</v>
      </c>
      <c r="JI112" s="23">
        <f t="shared" si="1017"/>
        <v>0.18299999999999983</v>
      </c>
      <c r="JJ112" s="23">
        <f t="shared" si="1018"/>
        <v>0.13300000000000001</v>
      </c>
      <c r="JK112" s="23">
        <f t="shared" si="1019"/>
        <v>0.14599999999999991</v>
      </c>
      <c r="JL112" s="23">
        <f t="shared" si="1020"/>
        <v>0.10300000000000065</v>
      </c>
      <c r="JM112" s="23">
        <f t="shared" si="1021"/>
        <v>0.14700000000000024</v>
      </c>
      <c r="JN112" s="23">
        <f t="shared" si="1022"/>
        <v>0.23100000000000032</v>
      </c>
      <c r="JO112" s="23">
        <f t="shared" si="1023"/>
        <v>0.35100000000000042</v>
      </c>
      <c r="JP112" s="23">
        <f t="shared" si="1024"/>
        <v>0.2410000000000001</v>
      </c>
      <c r="JQ112" s="23">
        <f t="shared" si="1025"/>
        <v>0.70139500000000021</v>
      </c>
      <c r="JR112" s="23">
        <f t="shared" si="1026"/>
        <v>0.3955580000000003</v>
      </c>
      <c r="JS112" s="23">
        <f t="shared" si="1027"/>
        <v>6.2084999999999724E-2</v>
      </c>
      <c r="JT112" s="23">
        <f t="shared" si="1028"/>
        <v>0.38292600000000032</v>
      </c>
      <c r="JU112" s="23">
        <f t="shared" si="1029"/>
        <v>0.31409300000000018</v>
      </c>
      <c r="JV112" s="23">
        <f t="shared" si="1030"/>
        <v>2.3089999999999833E-2</v>
      </c>
      <c r="JW112" s="23">
        <f t="shared" si="1031"/>
        <v>0.28400000000000025</v>
      </c>
      <c r="JX112" s="23">
        <f t="shared" si="1032"/>
        <v>0.27500000000000036</v>
      </c>
      <c r="JY112" s="23">
        <f t="shared" si="1033"/>
        <v>0.2200000000000002</v>
      </c>
      <c r="JZ112" s="23">
        <f t="shared" si="1034"/>
        <v>0.11699999999999999</v>
      </c>
      <c r="KA112" s="23">
        <f t="shared" si="1035"/>
        <v>7.6999999999999957E-2</v>
      </c>
      <c r="KB112" s="23">
        <f t="shared" si="1036"/>
        <v>0.20400000000000018</v>
      </c>
      <c r="KC112" s="23">
        <f t="shared" si="1037"/>
        <v>0.20400000000000018</v>
      </c>
      <c r="KD112" s="23">
        <f t="shared" si="1038"/>
        <v>8.6999999999999744E-2</v>
      </c>
      <c r="KE112" s="23">
        <f t="shared" si="1039"/>
        <v>0.11799999999999944</v>
      </c>
      <c r="KF112" s="23">
        <f t="shared" si="1040"/>
        <v>1.499999999999968E-2</v>
      </c>
      <c r="KG112" s="23">
        <f t="shared" si="1041"/>
        <v>0.18299999999999983</v>
      </c>
      <c r="KH112" s="23">
        <f t="shared" si="1042"/>
        <v>0.18499999999999961</v>
      </c>
      <c r="KI112" s="23">
        <f t="shared" si="1043"/>
        <v>0.20800000000000018</v>
      </c>
      <c r="KJ112" s="23">
        <f t="shared" si="1044"/>
        <v>1.699999999999946E-2</v>
      </c>
      <c r="KK112" s="23">
        <f t="shared" si="1045"/>
        <v>1.1000000000000121E-2</v>
      </c>
      <c r="KL112" s="23">
        <f t="shared" si="1046"/>
        <v>0.12800000000000011</v>
      </c>
      <c r="KM112" s="23">
        <f t="shared" si="1047"/>
        <v>0.15500000000000025</v>
      </c>
      <c r="KN112" s="23">
        <f t="shared" si="1048"/>
        <v>7.6999999999999957E-2</v>
      </c>
      <c r="KO112" s="23">
        <f t="shared" si="1049"/>
        <v>0.37999999999999989</v>
      </c>
      <c r="KP112" s="23">
        <f t="shared" si="1050"/>
        <v>0.16000000000000014</v>
      </c>
      <c r="KQ112" s="23">
        <f t="shared" si="1051"/>
        <v>0.25999999999999979</v>
      </c>
      <c r="KR112" s="23">
        <f t="shared" si="1052"/>
        <v>0.31899999999999995</v>
      </c>
      <c r="KS112" s="23">
        <f t="shared" si="1053"/>
        <v>0.40700000000000003</v>
      </c>
      <c r="KT112" s="23">
        <f t="shared" si="1054"/>
        <v>0.43100000000000005</v>
      </c>
      <c r="KU112" s="23">
        <f t="shared" si="1055"/>
        <v>0.34100000000000019</v>
      </c>
      <c r="KV112" s="23">
        <f t="shared" si="1056"/>
        <v>9.6000000000000085E-2</v>
      </c>
      <c r="KW112" s="23">
        <f t="shared" si="1057"/>
        <v>4.8999999999999488E-2</v>
      </c>
      <c r="KX112" s="23">
        <f t="shared" si="1058"/>
        <v>0.13300000000000001</v>
      </c>
      <c r="KY112" s="23">
        <f t="shared" si="1059"/>
        <v>0.28599999999999959</v>
      </c>
      <c r="KZ112" s="23">
        <f t="shared" si="1060"/>
        <v>0.42300000000000004</v>
      </c>
      <c r="LA112" s="23">
        <f t="shared" si="1061"/>
        <v>0.34299999999999997</v>
      </c>
      <c r="LB112" s="23">
        <f t="shared" si="1062"/>
        <v>5.7999999999999829E-2</v>
      </c>
      <c r="LC112" s="23">
        <f t="shared" si="1063"/>
        <v>8.8999999999999524E-2</v>
      </c>
      <c r="LD112" s="23">
        <f t="shared" si="1064"/>
        <v>4.1999999999999815E-2</v>
      </c>
      <c r="LE112" s="23">
        <f t="shared" si="1065"/>
        <v>1.9000000000000128E-2</v>
      </c>
      <c r="LF112" s="23">
        <f t="shared" si="1066"/>
        <v>0.14300000000000068</v>
      </c>
      <c r="LG112" s="23">
        <f t="shared" si="1067"/>
        <v>2.8999999999999915E-2</v>
      </c>
      <c r="LH112" s="23">
        <f t="shared" si="1068"/>
        <v>0.44918700000000022</v>
      </c>
      <c r="LI112" s="23">
        <f t="shared" si="1069"/>
        <v>0.15054999999999996</v>
      </c>
      <c r="LJ112" s="23">
        <f t="shared" si="1070"/>
        <v>0.28787499999999966</v>
      </c>
      <c r="LK112" s="23">
        <f t="shared" si="1071"/>
        <v>0.13627500000000037</v>
      </c>
      <c r="LL112" s="23">
        <f t="shared" si="1072"/>
        <v>7.0733999999999853E-2</v>
      </c>
      <c r="LM112" s="23">
        <f t="shared" si="1072"/>
        <v>0.20474399999999982</v>
      </c>
    </row>
    <row r="113" spans="1:325">
      <c r="A113" s="1">
        <f t="shared" si="449"/>
        <v>111</v>
      </c>
      <c r="B113" s="2"/>
      <c r="C113" s="4">
        <v>15</v>
      </c>
      <c r="D113" s="4">
        <f t="shared" si="445"/>
        <v>1016</v>
      </c>
      <c r="E113" s="4" t="s">
        <v>151</v>
      </c>
      <c r="F113" s="4">
        <v>1</v>
      </c>
      <c r="G113" s="4" t="s">
        <v>13</v>
      </c>
      <c r="H113" s="4" t="s">
        <v>14</v>
      </c>
      <c r="I113" s="4"/>
      <c r="J113" s="5">
        <v>85.2</v>
      </c>
      <c r="K113" s="72"/>
      <c r="L113" s="103">
        <v>4.6319999999999997</v>
      </c>
      <c r="M113" s="7" t="s">
        <v>180</v>
      </c>
      <c r="N113" s="3" t="s">
        <v>227</v>
      </c>
      <c r="O113" s="23">
        <v>4.8099999999999996</v>
      </c>
      <c r="P113" s="23">
        <v>4.5810000000000004</v>
      </c>
      <c r="Q113" s="23">
        <v>5.0910000000000002</v>
      </c>
      <c r="R113" s="58"/>
      <c r="S113" s="6">
        <v>4.9969999999999999</v>
      </c>
      <c r="T113" s="6">
        <v>4.8120000000000003</v>
      </c>
      <c r="U113" s="6">
        <v>4.7939999999999996</v>
      </c>
      <c r="V113" s="6">
        <v>4.7510000000000003</v>
      </c>
      <c r="W113" s="58"/>
      <c r="X113" s="58"/>
      <c r="Y113" s="23">
        <v>4.827</v>
      </c>
      <c r="Z113" s="23">
        <v>5.0170000000000003</v>
      </c>
      <c r="AA113" s="23">
        <v>4.883</v>
      </c>
      <c r="AB113" s="23">
        <v>4.5670000000000002</v>
      </c>
      <c r="AC113" s="23">
        <v>4.3780000000000001</v>
      </c>
      <c r="AD113" s="23">
        <v>4.9980000000000002</v>
      </c>
      <c r="AE113" s="23">
        <f t="shared" si="867"/>
        <v>4.6880000000000006</v>
      </c>
      <c r="AF113" s="107">
        <v>3.9780000000000002</v>
      </c>
      <c r="AG113" s="107">
        <v>4.0679999999999996</v>
      </c>
      <c r="AH113" s="107">
        <v>4.2409999999999997</v>
      </c>
      <c r="AI113" s="107">
        <v>4.3639999999999999</v>
      </c>
      <c r="AJ113" s="107">
        <v>4.5369999999999999</v>
      </c>
      <c r="AK113" s="107">
        <v>4.3819999999999997</v>
      </c>
      <c r="AL113" s="107">
        <v>4.3890000000000002</v>
      </c>
      <c r="AM113" s="107">
        <v>4.8460000000000001</v>
      </c>
      <c r="AN113" s="107">
        <v>4.6760000000000002</v>
      </c>
      <c r="AO113" s="107">
        <v>4.4340000000000002</v>
      </c>
      <c r="AP113" s="107">
        <v>4.7030000000000003</v>
      </c>
      <c r="AQ113" s="107">
        <v>4.6950000000000003</v>
      </c>
      <c r="AR113" s="107">
        <v>4.8760000000000003</v>
      </c>
      <c r="AS113" s="107">
        <v>4.5250000000000004</v>
      </c>
      <c r="AT113" s="107">
        <v>4.508</v>
      </c>
      <c r="AU113" s="107">
        <v>4.7530000000000001</v>
      </c>
      <c r="AV113" s="107">
        <v>4.2240000000000002</v>
      </c>
      <c r="AW113" s="107">
        <v>4.4729999999999999</v>
      </c>
      <c r="AX113" s="107">
        <v>5.2119999999999997</v>
      </c>
      <c r="AY113" s="107">
        <v>4.7309999999999999</v>
      </c>
      <c r="AZ113" s="107">
        <v>4.883</v>
      </c>
      <c r="BA113" s="107">
        <v>4.9130000000000003</v>
      </c>
      <c r="BB113" s="107">
        <v>4.9950000000000001</v>
      </c>
      <c r="BC113" s="107">
        <v>4.92</v>
      </c>
      <c r="BD113" s="107">
        <v>4.6710000000000003</v>
      </c>
      <c r="BE113" s="107">
        <v>4.3929999999999998</v>
      </c>
      <c r="BF113" s="107">
        <v>4.6779999999999999</v>
      </c>
      <c r="BG113" s="107">
        <v>4.7670000000000003</v>
      </c>
      <c r="BH113" s="107">
        <v>4.923</v>
      </c>
      <c r="BI113" s="107">
        <v>5.16</v>
      </c>
      <c r="BJ113" s="107">
        <v>5.0369999999999999</v>
      </c>
      <c r="BK113" s="107">
        <v>3.74</v>
      </c>
      <c r="BL113" s="107">
        <v>4.68</v>
      </c>
      <c r="BM113" s="107">
        <v>4.6390000000000002</v>
      </c>
      <c r="BN113" s="107">
        <v>4.5259999999999998</v>
      </c>
      <c r="BO113" s="107">
        <v>4.3410000000000002</v>
      </c>
      <c r="BP113" s="107">
        <v>4.5890000000000004</v>
      </c>
      <c r="BQ113" s="91">
        <v>3.9342480000000002</v>
      </c>
      <c r="BR113" s="91">
        <v>4.4236469999999999</v>
      </c>
      <c r="BS113" s="91">
        <v>5.5815400000000004</v>
      </c>
      <c r="BT113" s="91">
        <v>4.4939249999999999</v>
      </c>
      <c r="BU113" s="91">
        <v>4.574522</v>
      </c>
      <c r="BV113" s="115">
        <v>5.3263309999999997</v>
      </c>
      <c r="BW113" s="109">
        <v>3.9860000000000002</v>
      </c>
      <c r="BX113" s="109">
        <v>4.0780000000000003</v>
      </c>
      <c r="BY113" s="109">
        <v>4.2530000000000001</v>
      </c>
      <c r="BZ113" s="109">
        <v>4.38</v>
      </c>
      <c r="CA113" s="109">
        <v>4.5609999999999999</v>
      </c>
      <c r="CB113" s="109">
        <v>4.4020000000000001</v>
      </c>
      <c r="CC113" s="109">
        <v>4.41</v>
      </c>
      <c r="CD113" s="109">
        <v>4.875</v>
      </c>
      <c r="CE113" s="109">
        <v>4.7110000000000003</v>
      </c>
      <c r="CF113" s="109">
        <v>4.4790000000000001</v>
      </c>
      <c r="CG113" s="109">
        <v>4.7569999999999997</v>
      </c>
      <c r="CH113" s="109">
        <v>4.7510000000000003</v>
      </c>
      <c r="CI113" s="109">
        <v>4.9089999999999998</v>
      </c>
      <c r="CJ113" s="109">
        <v>4.5469999999999997</v>
      </c>
      <c r="CK113" s="109">
        <v>4.532</v>
      </c>
      <c r="CL113" s="109">
        <v>4.7750000000000004</v>
      </c>
      <c r="CM113" s="109">
        <v>4.2359999999999998</v>
      </c>
      <c r="CN113" s="109">
        <v>4.4889999999999999</v>
      </c>
      <c r="CO113" s="109">
        <v>5.2450000000000001</v>
      </c>
      <c r="CP113" s="109">
        <v>4.7539999999999996</v>
      </c>
      <c r="CQ113" s="109">
        <v>4.9089999999999998</v>
      </c>
      <c r="CR113" s="109">
        <v>4.9400000000000004</v>
      </c>
      <c r="CS113" s="109">
        <v>5.0229999999999997</v>
      </c>
      <c r="CT113" s="109">
        <v>4.9489999999999998</v>
      </c>
      <c r="CU113" s="109">
        <v>4.7320000000000002</v>
      </c>
      <c r="CV113" s="109">
        <v>4.4109999999999996</v>
      </c>
      <c r="CW113" s="109">
        <v>4.7060000000000004</v>
      </c>
      <c r="CX113" s="109">
        <v>4.8090000000000002</v>
      </c>
      <c r="CY113" s="109">
        <v>4.9640000000000004</v>
      </c>
      <c r="CZ113" s="109">
        <v>5.2110000000000003</v>
      </c>
      <c r="DA113" s="109">
        <v>5.0940000000000003</v>
      </c>
      <c r="DB113" s="109">
        <v>3.7389999999999999</v>
      </c>
      <c r="DC113" s="109">
        <v>4.7190000000000003</v>
      </c>
      <c r="DD113" s="109">
        <v>4.68</v>
      </c>
      <c r="DE113" s="109">
        <v>4.5439999999999996</v>
      </c>
      <c r="DF113" s="109">
        <v>4.3550000000000004</v>
      </c>
      <c r="DG113" s="109">
        <v>4.609</v>
      </c>
      <c r="DH113" s="119">
        <v>3.9591440000000002</v>
      </c>
      <c r="DI113" s="119">
        <v>4.4483430000000004</v>
      </c>
      <c r="DJ113" s="119">
        <v>5.600943</v>
      </c>
      <c r="DK113" s="119">
        <v>4.5202830000000001</v>
      </c>
      <c r="DL113" s="119">
        <v>4.5995889999999999</v>
      </c>
      <c r="DM113" s="120">
        <v>5.3446280000000002</v>
      </c>
      <c r="DO113" s="23">
        <f t="shared" si="868"/>
        <v>0.17799999999999994</v>
      </c>
      <c r="DP113" s="23">
        <f t="shared" si="869"/>
        <v>-5.0999999999999268E-2</v>
      </c>
      <c r="DQ113" s="23">
        <f t="shared" si="870"/>
        <v>0.45900000000000052</v>
      </c>
      <c r="DR113" s="23" t="str">
        <f t="shared" si="871"/>
        <v/>
      </c>
      <c r="DS113" s="23">
        <f t="shared" si="872"/>
        <v>0.36500000000000021</v>
      </c>
      <c r="DT113" s="23">
        <f t="shared" si="873"/>
        <v>0.1800000000000006</v>
      </c>
      <c r="DU113" s="23">
        <f t="shared" si="874"/>
        <v>0.16199999999999992</v>
      </c>
      <c r="DV113" s="23">
        <f t="shared" si="875"/>
        <v>0.11900000000000066</v>
      </c>
      <c r="DW113" s="23" t="str">
        <f t="shared" si="876"/>
        <v/>
      </c>
      <c r="DX113" s="23" t="str">
        <f t="shared" si="877"/>
        <v/>
      </c>
      <c r="DY113" s="23">
        <f t="shared" si="878"/>
        <v>0.19500000000000028</v>
      </c>
      <c r="DZ113" s="23">
        <f t="shared" si="879"/>
        <v>0.38500000000000068</v>
      </c>
      <c r="EA113" s="23">
        <f t="shared" si="880"/>
        <v>0.25100000000000033</v>
      </c>
      <c r="EB113" s="23">
        <f t="shared" si="881"/>
        <v>-6.4999999999999503E-2</v>
      </c>
      <c r="EC113" s="23">
        <f t="shared" si="882"/>
        <v>-0.25399999999999956</v>
      </c>
      <c r="ED113" s="23">
        <f t="shared" si="883"/>
        <v>0.36600000000000055</v>
      </c>
      <c r="EE113" s="23">
        <f t="shared" si="884"/>
        <v>5.6000000000000938E-2</v>
      </c>
      <c r="EF113" s="23">
        <f t="shared" si="885"/>
        <v>-0.65399999999999947</v>
      </c>
      <c r="EG113" s="23">
        <f t="shared" si="886"/>
        <v>-0.56400000000000006</v>
      </c>
      <c r="EH113" s="23">
        <f t="shared" si="887"/>
        <v>-0.39100000000000001</v>
      </c>
      <c r="EI113" s="23">
        <f t="shared" si="888"/>
        <v>-0.26799999999999979</v>
      </c>
      <c r="EJ113" s="23">
        <f t="shared" si="889"/>
        <v>-9.4999999999999751E-2</v>
      </c>
      <c r="EK113" s="23">
        <f t="shared" si="890"/>
        <v>-0.25</v>
      </c>
      <c r="EL113" s="23">
        <f t="shared" si="891"/>
        <v>-0.24299999999999944</v>
      </c>
      <c r="EM113" s="23">
        <f t="shared" si="892"/>
        <v>0.21400000000000041</v>
      </c>
      <c r="EN113" s="23">
        <f t="shared" si="893"/>
        <v>4.4000000000000483E-2</v>
      </c>
      <c r="EO113" s="23">
        <f t="shared" si="894"/>
        <v>-0.19799999999999951</v>
      </c>
      <c r="EP113" s="23">
        <f t="shared" si="895"/>
        <v>7.1000000000000618E-2</v>
      </c>
      <c r="EQ113" s="23">
        <f t="shared" si="896"/>
        <v>6.3000000000000611E-2</v>
      </c>
      <c r="ER113" s="23">
        <f t="shared" si="897"/>
        <v>0.24400000000000066</v>
      </c>
      <c r="ES113" s="23">
        <f t="shared" si="898"/>
        <v>-0.10699999999999932</v>
      </c>
      <c r="ET113" s="23">
        <f t="shared" si="899"/>
        <v>-0.12399999999999967</v>
      </c>
      <c r="EU113" s="23">
        <f t="shared" si="900"/>
        <v>0.12100000000000044</v>
      </c>
      <c r="EV113" s="23">
        <f t="shared" si="901"/>
        <v>-0.40799999999999947</v>
      </c>
      <c r="EW113" s="23">
        <f t="shared" si="902"/>
        <v>-0.15899999999999981</v>
      </c>
      <c r="EX113" s="23">
        <f t="shared" si="903"/>
        <v>0.58000000000000007</v>
      </c>
      <c r="EY113" s="23">
        <f t="shared" si="904"/>
        <v>9.9000000000000199E-2</v>
      </c>
      <c r="EZ113" s="23">
        <f t="shared" si="905"/>
        <v>0.25100000000000033</v>
      </c>
      <c r="FA113" s="23">
        <f t="shared" si="906"/>
        <v>0.28100000000000058</v>
      </c>
      <c r="FB113" s="23">
        <f t="shared" si="907"/>
        <v>0.36300000000000043</v>
      </c>
      <c r="FC113" s="23">
        <f t="shared" si="908"/>
        <v>0.28800000000000026</v>
      </c>
      <c r="FD113" s="23">
        <f t="shared" si="909"/>
        <v>3.900000000000059E-2</v>
      </c>
      <c r="FE113" s="23">
        <f t="shared" si="910"/>
        <v>-0.23899999999999988</v>
      </c>
      <c r="FF113" s="23">
        <f t="shared" si="911"/>
        <v>4.6000000000000263E-2</v>
      </c>
      <c r="FG113" s="23">
        <f t="shared" si="912"/>
        <v>0.13500000000000068</v>
      </c>
      <c r="FH113" s="23">
        <f t="shared" si="913"/>
        <v>0.29100000000000037</v>
      </c>
      <c r="FI113" s="23">
        <f t="shared" si="914"/>
        <v>0.52800000000000047</v>
      </c>
      <c r="FJ113" s="23">
        <f t="shared" si="915"/>
        <v>0.40500000000000025</v>
      </c>
      <c r="FK113" s="23">
        <f t="shared" si="916"/>
        <v>-0.89199999999999946</v>
      </c>
      <c r="FL113" s="23">
        <f t="shared" si="917"/>
        <v>4.8000000000000043E-2</v>
      </c>
      <c r="FM113" s="23">
        <f t="shared" si="918"/>
        <v>7.0000000000005613E-3</v>
      </c>
      <c r="FN113" s="23">
        <f t="shared" si="919"/>
        <v>-0.10599999999999987</v>
      </c>
      <c r="FO113" s="23">
        <f t="shared" si="920"/>
        <v>-0.29099999999999948</v>
      </c>
      <c r="FP113" s="23">
        <f t="shared" si="921"/>
        <v>-4.2999999999999261E-2</v>
      </c>
      <c r="FQ113" s="23">
        <f t="shared" si="922"/>
        <v>-0.69775199999999948</v>
      </c>
      <c r="FR113" s="23">
        <f t="shared" si="923"/>
        <v>-0.20835299999999979</v>
      </c>
      <c r="FS113" s="23">
        <f t="shared" si="924"/>
        <v>0.94954000000000072</v>
      </c>
      <c r="FT113" s="23">
        <f t="shared" si="925"/>
        <v>-0.13807499999999973</v>
      </c>
      <c r="FU113" s="23">
        <f t="shared" si="926"/>
        <v>-5.7477999999999696E-2</v>
      </c>
      <c r="FV113" s="23">
        <f t="shared" si="927"/>
        <v>0.69433100000000003</v>
      </c>
      <c r="FW113" s="23">
        <f t="shared" si="928"/>
        <v>-0.64599999999999946</v>
      </c>
      <c r="FX113" s="23">
        <f t="shared" si="929"/>
        <v>-0.55399999999999938</v>
      </c>
      <c r="FY113" s="23">
        <f t="shared" si="930"/>
        <v>-0.37899999999999956</v>
      </c>
      <c r="FZ113" s="23">
        <f t="shared" si="931"/>
        <v>-0.25199999999999978</v>
      </c>
      <c r="GA113" s="23">
        <f t="shared" si="932"/>
        <v>-7.099999999999973E-2</v>
      </c>
      <c r="GB113" s="23">
        <f t="shared" si="933"/>
        <v>-0.22999999999999954</v>
      </c>
      <c r="GC113" s="23">
        <f t="shared" si="934"/>
        <v>-0.22199999999999953</v>
      </c>
      <c r="GD113" s="23">
        <f t="shared" si="935"/>
        <v>0.24300000000000033</v>
      </c>
      <c r="GE113" s="23">
        <f t="shared" si="936"/>
        <v>7.9000000000000625E-2</v>
      </c>
      <c r="GF113" s="23">
        <f t="shared" si="937"/>
        <v>-0.15299999999999958</v>
      </c>
      <c r="GG113" s="23">
        <f t="shared" si="938"/>
        <v>0.125</v>
      </c>
      <c r="GH113" s="23">
        <f t="shared" si="939"/>
        <v>0.11900000000000066</v>
      </c>
      <c r="GI113" s="23">
        <f t="shared" si="940"/>
        <v>0.27700000000000014</v>
      </c>
      <c r="GJ113" s="23">
        <f t="shared" si="941"/>
        <v>-8.4999999999999964E-2</v>
      </c>
      <c r="GK113" s="23">
        <f t="shared" si="942"/>
        <v>-9.9999999999999645E-2</v>
      </c>
      <c r="GL113" s="23">
        <f t="shared" si="943"/>
        <v>0.14300000000000068</v>
      </c>
      <c r="GM113" s="23">
        <f t="shared" si="944"/>
        <v>-0.39599999999999991</v>
      </c>
      <c r="GN113" s="23">
        <f t="shared" si="945"/>
        <v>-0.14299999999999979</v>
      </c>
      <c r="GO113" s="23">
        <f t="shared" si="946"/>
        <v>0.61300000000000043</v>
      </c>
      <c r="GP113" s="23">
        <f t="shared" si="947"/>
        <v>0.12199999999999989</v>
      </c>
      <c r="GQ113" s="23">
        <f t="shared" si="948"/>
        <v>0.27700000000000014</v>
      </c>
      <c r="GR113" s="23">
        <f t="shared" si="949"/>
        <v>0.30800000000000072</v>
      </c>
      <c r="GS113" s="23">
        <f t="shared" si="950"/>
        <v>0.39100000000000001</v>
      </c>
      <c r="GT113" s="23">
        <f t="shared" si="951"/>
        <v>0.31700000000000017</v>
      </c>
      <c r="GU113" s="23">
        <f t="shared" si="952"/>
        <v>0.10000000000000053</v>
      </c>
      <c r="GV113" s="23">
        <f t="shared" si="953"/>
        <v>-0.22100000000000009</v>
      </c>
      <c r="GW113" s="23">
        <f t="shared" si="954"/>
        <v>7.4000000000000732E-2</v>
      </c>
      <c r="GX113" s="23">
        <f t="shared" si="955"/>
        <v>0.17700000000000049</v>
      </c>
      <c r="GY113" s="23">
        <f t="shared" si="956"/>
        <v>0.33200000000000074</v>
      </c>
      <c r="GZ113" s="23">
        <f t="shared" si="957"/>
        <v>0.57900000000000063</v>
      </c>
      <c r="HA113" s="23">
        <f t="shared" si="958"/>
        <v>0.46200000000000063</v>
      </c>
      <c r="HB113" s="23">
        <f t="shared" si="959"/>
        <v>-0.89299999999999979</v>
      </c>
      <c r="HC113" s="23">
        <f t="shared" si="960"/>
        <v>8.7000000000000632E-2</v>
      </c>
      <c r="HD113" s="23">
        <f t="shared" si="961"/>
        <v>4.8000000000000043E-2</v>
      </c>
      <c r="HE113" s="23">
        <f t="shared" si="962"/>
        <v>-8.8000000000000078E-2</v>
      </c>
      <c r="HF113" s="23">
        <f t="shared" si="963"/>
        <v>-0.27699999999999925</v>
      </c>
      <c r="HG113" s="23">
        <f t="shared" si="964"/>
        <v>-2.2999999999999687E-2</v>
      </c>
      <c r="HH113" s="23">
        <f t="shared" si="965"/>
        <v>-0.67285599999999945</v>
      </c>
      <c r="HI113" s="23">
        <f t="shared" si="966"/>
        <v>-0.18365699999999929</v>
      </c>
      <c r="HJ113" s="23">
        <f t="shared" si="967"/>
        <v>0.96894300000000033</v>
      </c>
      <c r="HK113" s="23">
        <f t="shared" si="968"/>
        <v>-0.11171699999999962</v>
      </c>
      <c r="HL113" s="23">
        <f t="shared" si="969"/>
        <v>-3.2410999999999746E-2</v>
      </c>
      <c r="HM113" s="23">
        <f t="shared" si="970"/>
        <v>0.71262800000000048</v>
      </c>
      <c r="HO113" s="23">
        <f t="shared" si="971"/>
        <v>0.17799999999999994</v>
      </c>
      <c r="HP113" s="23">
        <f t="shared" si="972"/>
        <v>5.0999999999999268E-2</v>
      </c>
      <c r="HQ113" s="23">
        <f t="shared" si="973"/>
        <v>0.45900000000000052</v>
      </c>
      <c r="HR113" s="23" t="str">
        <f t="shared" si="974"/>
        <v/>
      </c>
      <c r="HS113" s="23">
        <f t="shared" si="975"/>
        <v>0.36500000000000021</v>
      </c>
      <c r="HT113" s="23">
        <f t="shared" si="976"/>
        <v>0.1800000000000006</v>
      </c>
      <c r="HU113" s="23">
        <f t="shared" si="977"/>
        <v>0.16199999999999992</v>
      </c>
      <c r="HV113" s="23">
        <f t="shared" si="978"/>
        <v>0.11900000000000066</v>
      </c>
      <c r="HW113" s="23" t="str">
        <f t="shared" si="979"/>
        <v/>
      </c>
      <c r="HX113" s="23" t="str">
        <f t="shared" si="980"/>
        <v/>
      </c>
      <c r="HY113" s="23">
        <f t="shared" si="981"/>
        <v>0.19500000000000028</v>
      </c>
      <c r="HZ113" s="23">
        <f t="shared" si="982"/>
        <v>0.38500000000000068</v>
      </c>
      <c r="IA113" s="23">
        <f t="shared" si="983"/>
        <v>0.25100000000000033</v>
      </c>
      <c r="IB113" s="23">
        <f t="shared" si="984"/>
        <v>6.4999999999999503E-2</v>
      </c>
      <c r="IC113" s="23">
        <f t="shared" si="985"/>
        <v>0.25399999999999956</v>
      </c>
      <c r="ID113" s="23">
        <f t="shared" si="986"/>
        <v>0.36600000000000055</v>
      </c>
      <c r="IE113" s="23">
        <f t="shared" si="987"/>
        <v>5.6000000000000938E-2</v>
      </c>
      <c r="IF113" s="23">
        <f t="shared" si="988"/>
        <v>0.65399999999999947</v>
      </c>
      <c r="IG113" s="23">
        <f t="shared" si="989"/>
        <v>0.56400000000000006</v>
      </c>
      <c r="IH113" s="23">
        <f t="shared" si="990"/>
        <v>0.39100000000000001</v>
      </c>
      <c r="II113" s="23">
        <f t="shared" si="991"/>
        <v>0.26799999999999979</v>
      </c>
      <c r="IJ113" s="23">
        <f t="shared" si="992"/>
        <v>9.4999999999999751E-2</v>
      </c>
      <c r="IK113" s="23">
        <f t="shared" si="993"/>
        <v>0.25</v>
      </c>
      <c r="IL113" s="23">
        <f t="shared" si="994"/>
        <v>0.24299999999999944</v>
      </c>
      <c r="IM113" s="23">
        <f t="shared" si="995"/>
        <v>0.21400000000000041</v>
      </c>
      <c r="IN113" s="23">
        <f t="shared" si="996"/>
        <v>4.4000000000000483E-2</v>
      </c>
      <c r="IO113" s="23">
        <f t="shared" si="997"/>
        <v>0.19799999999999951</v>
      </c>
      <c r="IP113" s="23">
        <f t="shared" si="998"/>
        <v>7.1000000000000618E-2</v>
      </c>
      <c r="IQ113" s="23">
        <f t="shared" si="999"/>
        <v>6.3000000000000611E-2</v>
      </c>
      <c r="IR113" s="23">
        <f t="shared" si="1000"/>
        <v>0.24400000000000066</v>
      </c>
      <c r="IS113" s="23">
        <f t="shared" si="1001"/>
        <v>0.10699999999999932</v>
      </c>
      <c r="IT113" s="23">
        <f t="shared" si="1002"/>
        <v>0.12399999999999967</v>
      </c>
      <c r="IU113" s="23">
        <f t="shared" si="1003"/>
        <v>0.12100000000000044</v>
      </c>
      <c r="IV113" s="23">
        <f t="shared" si="1004"/>
        <v>0.40799999999999947</v>
      </c>
      <c r="IW113" s="23">
        <f t="shared" si="1005"/>
        <v>0.15899999999999981</v>
      </c>
      <c r="IX113" s="23">
        <f t="shared" si="1006"/>
        <v>0.58000000000000007</v>
      </c>
      <c r="IY113" s="23">
        <f t="shared" si="1007"/>
        <v>9.9000000000000199E-2</v>
      </c>
      <c r="IZ113" s="23">
        <f t="shared" si="1008"/>
        <v>0.25100000000000033</v>
      </c>
      <c r="JA113" s="23">
        <f t="shared" si="1009"/>
        <v>0.28100000000000058</v>
      </c>
      <c r="JB113" s="23">
        <f t="shared" si="1010"/>
        <v>0.36300000000000043</v>
      </c>
      <c r="JC113" s="23">
        <f t="shared" si="1011"/>
        <v>0.28800000000000026</v>
      </c>
      <c r="JD113" s="23">
        <f t="shared" si="1012"/>
        <v>3.900000000000059E-2</v>
      </c>
      <c r="JE113" s="23">
        <f t="shared" si="1013"/>
        <v>0.23899999999999988</v>
      </c>
      <c r="JF113" s="23">
        <f t="shared" si="1014"/>
        <v>4.6000000000000263E-2</v>
      </c>
      <c r="JG113" s="23">
        <f t="shared" si="1015"/>
        <v>0.13500000000000068</v>
      </c>
      <c r="JH113" s="23">
        <f t="shared" si="1016"/>
        <v>0.29100000000000037</v>
      </c>
      <c r="JI113" s="23">
        <f t="shared" si="1017"/>
        <v>0.52800000000000047</v>
      </c>
      <c r="JJ113" s="23">
        <f t="shared" si="1018"/>
        <v>0.40500000000000025</v>
      </c>
      <c r="JK113" s="23">
        <f t="shared" si="1019"/>
        <v>0.89199999999999946</v>
      </c>
      <c r="JL113" s="23">
        <f t="shared" si="1020"/>
        <v>4.8000000000000043E-2</v>
      </c>
      <c r="JM113" s="23">
        <f t="shared" si="1021"/>
        <v>7.0000000000005613E-3</v>
      </c>
      <c r="JN113" s="23">
        <f t="shared" si="1022"/>
        <v>0.10599999999999987</v>
      </c>
      <c r="JO113" s="23">
        <f t="shared" si="1023"/>
        <v>0.29099999999999948</v>
      </c>
      <c r="JP113" s="23">
        <f t="shared" si="1024"/>
        <v>4.2999999999999261E-2</v>
      </c>
      <c r="JQ113" s="23">
        <f t="shared" si="1025"/>
        <v>0.69775199999999948</v>
      </c>
      <c r="JR113" s="23">
        <f t="shared" si="1026"/>
        <v>0.20835299999999979</v>
      </c>
      <c r="JS113" s="23">
        <f t="shared" si="1027"/>
        <v>0.94954000000000072</v>
      </c>
      <c r="JT113" s="23">
        <f t="shared" si="1028"/>
        <v>0.13807499999999973</v>
      </c>
      <c r="JU113" s="23">
        <f t="shared" si="1029"/>
        <v>5.7477999999999696E-2</v>
      </c>
      <c r="JV113" s="23">
        <f t="shared" si="1030"/>
        <v>0.69433100000000003</v>
      </c>
      <c r="JW113" s="23">
        <f t="shared" si="1031"/>
        <v>0.64599999999999946</v>
      </c>
      <c r="JX113" s="23">
        <f t="shared" si="1032"/>
        <v>0.55399999999999938</v>
      </c>
      <c r="JY113" s="23">
        <f t="shared" si="1033"/>
        <v>0.37899999999999956</v>
      </c>
      <c r="JZ113" s="23">
        <f t="shared" si="1034"/>
        <v>0.25199999999999978</v>
      </c>
      <c r="KA113" s="23">
        <f t="shared" si="1035"/>
        <v>7.099999999999973E-2</v>
      </c>
      <c r="KB113" s="23">
        <f t="shared" si="1036"/>
        <v>0.22999999999999954</v>
      </c>
      <c r="KC113" s="23">
        <f t="shared" si="1037"/>
        <v>0.22199999999999953</v>
      </c>
      <c r="KD113" s="23">
        <f t="shared" si="1038"/>
        <v>0.24300000000000033</v>
      </c>
      <c r="KE113" s="23">
        <f t="shared" si="1039"/>
        <v>7.9000000000000625E-2</v>
      </c>
      <c r="KF113" s="23">
        <f t="shared" si="1040"/>
        <v>0.15299999999999958</v>
      </c>
      <c r="KG113" s="23">
        <f t="shared" si="1041"/>
        <v>0.125</v>
      </c>
      <c r="KH113" s="23">
        <f t="shared" si="1042"/>
        <v>0.11900000000000066</v>
      </c>
      <c r="KI113" s="23">
        <f t="shared" si="1043"/>
        <v>0.27700000000000014</v>
      </c>
      <c r="KJ113" s="23">
        <f t="shared" si="1044"/>
        <v>8.4999999999999964E-2</v>
      </c>
      <c r="KK113" s="23">
        <f t="shared" si="1045"/>
        <v>9.9999999999999645E-2</v>
      </c>
      <c r="KL113" s="23">
        <f t="shared" si="1046"/>
        <v>0.14300000000000068</v>
      </c>
      <c r="KM113" s="23">
        <f t="shared" si="1047"/>
        <v>0.39599999999999991</v>
      </c>
      <c r="KN113" s="23">
        <f t="shared" si="1048"/>
        <v>0.14299999999999979</v>
      </c>
      <c r="KO113" s="23">
        <f t="shared" si="1049"/>
        <v>0.61300000000000043</v>
      </c>
      <c r="KP113" s="23">
        <f t="shared" si="1050"/>
        <v>0.12199999999999989</v>
      </c>
      <c r="KQ113" s="23">
        <f t="shared" si="1051"/>
        <v>0.27700000000000014</v>
      </c>
      <c r="KR113" s="23">
        <f t="shared" si="1052"/>
        <v>0.30800000000000072</v>
      </c>
      <c r="KS113" s="23">
        <f t="shared" si="1053"/>
        <v>0.39100000000000001</v>
      </c>
      <c r="KT113" s="23">
        <f t="shared" si="1054"/>
        <v>0.31700000000000017</v>
      </c>
      <c r="KU113" s="23">
        <f t="shared" si="1055"/>
        <v>0.10000000000000053</v>
      </c>
      <c r="KV113" s="23">
        <f t="shared" si="1056"/>
        <v>0.22100000000000009</v>
      </c>
      <c r="KW113" s="23">
        <f t="shared" si="1057"/>
        <v>7.4000000000000732E-2</v>
      </c>
      <c r="KX113" s="23">
        <f t="shared" si="1058"/>
        <v>0.17700000000000049</v>
      </c>
      <c r="KY113" s="23">
        <f t="shared" si="1059"/>
        <v>0.33200000000000074</v>
      </c>
      <c r="KZ113" s="23">
        <f t="shared" si="1060"/>
        <v>0.57900000000000063</v>
      </c>
      <c r="LA113" s="23">
        <f t="shared" si="1061"/>
        <v>0.46200000000000063</v>
      </c>
      <c r="LB113" s="23">
        <f t="shared" si="1062"/>
        <v>0.89299999999999979</v>
      </c>
      <c r="LC113" s="23">
        <f t="shared" si="1063"/>
        <v>8.7000000000000632E-2</v>
      </c>
      <c r="LD113" s="23">
        <f t="shared" si="1064"/>
        <v>4.8000000000000043E-2</v>
      </c>
      <c r="LE113" s="23">
        <f t="shared" si="1065"/>
        <v>8.8000000000000078E-2</v>
      </c>
      <c r="LF113" s="23">
        <f t="shared" si="1066"/>
        <v>0.27699999999999925</v>
      </c>
      <c r="LG113" s="23">
        <f t="shared" si="1067"/>
        <v>2.2999999999999687E-2</v>
      </c>
      <c r="LH113" s="23">
        <f t="shared" si="1068"/>
        <v>0.67285599999999945</v>
      </c>
      <c r="LI113" s="23">
        <f t="shared" si="1069"/>
        <v>0.18365699999999929</v>
      </c>
      <c r="LJ113" s="23">
        <f t="shared" si="1070"/>
        <v>0.96894300000000033</v>
      </c>
      <c r="LK113" s="23">
        <f t="shared" si="1071"/>
        <v>0.11171699999999962</v>
      </c>
      <c r="LL113" s="23">
        <f t="shared" si="1072"/>
        <v>3.2410999999999746E-2</v>
      </c>
      <c r="LM113" s="23">
        <f t="shared" si="1072"/>
        <v>0.71262800000000048</v>
      </c>
    </row>
    <row r="114" spans="1:325">
      <c r="A114" s="1">
        <f t="shared" si="449"/>
        <v>112</v>
      </c>
      <c r="B114" s="2"/>
      <c r="C114" s="4">
        <v>15</v>
      </c>
      <c r="D114" s="4">
        <f t="shared" si="445"/>
        <v>1016</v>
      </c>
      <c r="E114" s="4" t="s">
        <v>163</v>
      </c>
      <c r="F114" s="4">
        <v>3</v>
      </c>
      <c r="G114" s="4" t="s">
        <v>13</v>
      </c>
      <c r="H114" s="4" t="s">
        <v>19</v>
      </c>
      <c r="I114" s="4"/>
      <c r="J114" s="5">
        <v>97.3</v>
      </c>
      <c r="K114" s="72"/>
      <c r="L114" s="103">
        <v>2.7800000000000002</v>
      </c>
      <c r="M114" s="7" t="s">
        <v>282</v>
      </c>
      <c r="N114" s="3" t="s">
        <v>227</v>
      </c>
      <c r="O114" s="23">
        <v>3.194</v>
      </c>
      <c r="P114" s="23">
        <v>2.92</v>
      </c>
      <c r="Q114" s="23">
        <v>3.2149999999999999</v>
      </c>
      <c r="R114" s="58"/>
      <c r="S114" s="6">
        <v>2.7349999999999999</v>
      </c>
      <c r="T114" s="58"/>
      <c r="U114" s="58"/>
      <c r="V114" s="58"/>
      <c r="W114" s="58"/>
      <c r="X114" s="58"/>
      <c r="Y114" s="23">
        <v>3.016</v>
      </c>
      <c r="Z114" s="23">
        <v>3.0270000000000001</v>
      </c>
      <c r="AA114" s="23">
        <v>2.9929999999999999</v>
      </c>
      <c r="AB114" s="6">
        <v>2.8460000000000001</v>
      </c>
      <c r="AC114" s="23">
        <v>2.907</v>
      </c>
      <c r="AD114" s="23">
        <v>2.5169999999999999</v>
      </c>
      <c r="AE114" s="23">
        <f t="shared" si="867"/>
        <v>2.7119999999999997</v>
      </c>
      <c r="AF114" s="107">
        <v>2.3069999999999999</v>
      </c>
      <c r="AG114" s="107">
        <v>2.3809999999999998</v>
      </c>
      <c r="AH114" s="107">
        <v>2.3740000000000001</v>
      </c>
      <c r="AI114" s="107">
        <v>2.2669999999999999</v>
      </c>
      <c r="AJ114" s="111"/>
      <c r="AK114" s="107">
        <v>2.33</v>
      </c>
      <c r="AL114" s="107">
        <v>2.3410000000000002</v>
      </c>
      <c r="AM114" s="107">
        <v>2.4359999999999999</v>
      </c>
      <c r="AN114" s="107">
        <v>2.5640000000000001</v>
      </c>
      <c r="AO114" s="107">
        <v>2.4470000000000001</v>
      </c>
      <c r="AP114" s="107">
        <v>2.718</v>
      </c>
      <c r="AQ114" s="107">
        <v>2.7080000000000002</v>
      </c>
      <c r="AR114" s="107">
        <v>2.7290000000000001</v>
      </c>
      <c r="AS114" s="107">
        <v>2.5289999999999999</v>
      </c>
      <c r="AT114" s="107">
        <v>2.5219999999999998</v>
      </c>
      <c r="AU114" s="107">
        <v>2.254</v>
      </c>
      <c r="AV114" s="107">
        <v>2.4620000000000002</v>
      </c>
      <c r="AW114" s="107">
        <v>2.327</v>
      </c>
      <c r="AX114" s="107">
        <v>1.0680000000000001</v>
      </c>
      <c r="AY114" s="107">
        <v>2.3679999999999999</v>
      </c>
      <c r="AZ114" s="107">
        <v>2.5369999999999999</v>
      </c>
      <c r="BA114" s="107">
        <v>2.2200000000000002</v>
      </c>
      <c r="BB114" s="107">
        <v>2.0910000000000002</v>
      </c>
      <c r="BC114" s="107">
        <v>1.82</v>
      </c>
      <c r="BD114" s="107">
        <v>2.3740000000000001</v>
      </c>
      <c r="BE114" s="111"/>
      <c r="BF114" s="111"/>
      <c r="BG114" s="111"/>
      <c r="BH114" s="111"/>
      <c r="BI114" s="111"/>
      <c r="BJ114" s="111"/>
      <c r="BK114" s="111"/>
      <c r="BL114" s="111"/>
      <c r="BM114" s="111"/>
      <c r="BN114" s="107">
        <v>2.645</v>
      </c>
      <c r="BO114" s="107">
        <v>2.3940000000000001</v>
      </c>
      <c r="BP114" s="107">
        <v>2.5880000000000001</v>
      </c>
      <c r="BQ114" s="91">
        <v>2.0332870000000001</v>
      </c>
      <c r="BR114" s="91">
        <v>2.2244649999999999</v>
      </c>
      <c r="BS114" s="91">
        <v>2.7505299999999999</v>
      </c>
      <c r="BT114" s="91">
        <v>2.1608900000000002</v>
      </c>
      <c r="BU114" s="91">
        <v>2.245911</v>
      </c>
      <c r="BV114" s="115">
        <v>2.7204100000000002</v>
      </c>
      <c r="BW114" s="109">
        <v>2.5419999999999998</v>
      </c>
      <c r="BX114" s="109">
        <v>2.5760000000000001</v>
      </c>
      <c r="BY114" s="109">
        <v>2.59</v>
      </c>
      <c r="BZ114" s="109">
        <v>2.5859999999999999</v>
      </c>
      <c r="CA114" s="109">
        <v>2.16</v>
      </c>
      <c r="CB114" s="109">
        <v>2.609</v>
      </c>
      <c r="CC114" s="109">
        <v>2.6280000000000001</v>
      </c>
      <c r="CD114" s="109">
        <v>2.7690000000000001</v>
      </c>
      <c r="CE114" s="109">
        <v>2.8210000000000002</v>
      </c>
      <c r="CF114" s="109">
        <v>2.72</v>
      </c>
      <c r="CG114" s="109">
        <v>2.9209999999999998</v>
      </c>
      <c r="CH114" s="109">
        <v>2.911</v>
      </c>
      <c r="CI114" s="109">
        <v>2.9420000000000002</v>
      </c>
      <c r="CJ114" s="109">
        <v>2.7770000000000001</v>
      </c>
      <c r="CK114" s="109">
        <v>2.7679999999999998</v>
      </c>
      <c r="CL114" s="109">
        <v>2.6890000000000001</v>
      </c>
      <c r="CM114" s="109">
        <v>2.637</v>
      </c>
      <c r="CN114" s="109">
        <v>2.6269999999999998</v>
      </c>
      <c r="CO114" s="109">
        <v>2.5979999999999999</v>
      </c>
      <c r="CP114" s="109">
        <v>2.7440000000000002</v>
      </c>
      <c r="CQ114" s="109">
        <v>2.8639999999999999</v>
      </c>
      <c r="CR114" s="109">
        <v>2.7789999999999999</v>
      </c>
      <c r="CS114" s="109">
        <v>2.802</v>
      </c>
      <c r="CT114" s="109">
        <v>2.7010000000000001</v>
      </c>
      <c r="CU114" s="109">
        <v>2.8109999999999999</v>
      </c>
      <c r="CV114" s="109">
        <v>2.762</v>
      </c>
      <c r="CW114" s="109">
        <v>2.68</v>
      </c>
      <c r="CX114" s="109">
        <v>2.8039999999999998</v>
      </c>
      <c r="CY114" s="109">
        <v>2.88</v>
      </c>
      <c r="CZ114" s="109">
        <v>2.7480000000000002</v>
      </c>
      <c r="DA114" s="109">
        <v>2.8330000000000002</v>
      </c>
      <c r="DB114" s="109">
        <v>3.28</v>
      </c>
      <c r="DC114" s="109">
        <v>2.7879999999999998</v>
      </c>
      <c r="DD114" s="109">
        <v>2.786</v>
      </c>
      <c r="DE114" s="109">
        <v>2.8029999999999999</v>
      </c>
      <c r="DF114" s="109">
        <v>2.629</v>
      </c>
      <c r="DG114" s="109">
        <v>2.774</v>
      </c>
      <c r="DH114" s="119">
        <v>2.2317369999999999</v>
      </c>
      <c r="DI114" s="119">
        <v>2.465776</v>
      </c>
      <c r="DJ114" s="119">
        <v>2.9567649999999999</v>
      </c>
      <c r="DK114" s="119">
        <v>2.4429759999999998</v>
      </c>
      <c r="DL114" s="119">
        <v>2.515609</v>
      </c>
      <c r="DM114" s="120">
        <v>2.9019940000000002</v>
      </c>
      <c r="DO114" s="23">
        <f t="shared" si="868"/>
        <v>0.4139999999999997</v>
      </c>
      <c r="DP114" s="23">
        <f t="shared" si="869"/>
        <v>0.13999999999999968</v>
      </c>
      <c r="DQ114" s="23">
        <f t="shared" si="870"/>
        <v>0.43499999999999961</v>
      </c>
      <c r="DR114" s="23" t="str">
        <f t="shared" si="871"/>
        <v/>
      </c>
      <c r="DS114" s="23">
        <f t="shared" si="872"/>
        <v>-4.5000000000000373E-2</v>
      </c>
      <c r="DT114" s="23" t="str">
        <f t="shared" si="873"/>
        <v/>
      </c>
      <c r="DU114" s="23" t="str">
        <f t="shared" si="874"/>
        <v/>
      </c>
      <c r="DV114" s="23" t="str">
        <f t="shared" si="875"/>
        <v/>
      </c>
      <c r="DW114" s="23" t="str">
        <f t="shared" si="876"/>
        <v/>
      </c>
      <c r="DX114" s="23" t="str">
        <f t="shared" si="877"/>
        <v/>
      </c>
      <c r="DY114" s="23">
        <f t="shared" si="878"/>
        <v>0.23599999999999977</v>
      </c>
      <c r="DZ114" s="23">
        <f t="shared" si="879"/>
        <v>0.24699999999999989</v>
      </c>
      <c r="EA114" s="23">
        <f t="shared" si="880"/>
        <v>0.21299999999999963</v>
      </c>
      <c r="EB114" s="23">
        <f t="shared" si="881"/>
        <v>6.5999999999999837E-2</v>
      </c>
      <c r="EC114" s="23">
        <f t="shared" si="882"/>
        <v>0.12699999999999978</v>
      </c>
      <c r="ED114" s="23">
        <f t="shared" si="883"/>
        <v>-0.26300000000000034</v>
      </c>
      <c r="EE114" s="23">
        <f t="shared" si="884"/>
        <v>-6.8000000000000504E-2</v>
      </c>
      <c r="EF114" s="23">
        <f t="shared" si="885"/>
        <v>-0.47300000000000031</v>
      </c>
      <c r="EG114" s="23">
        <f t="shared" si="886"/>
        <v>-0.39900000000000047</v>
      </c>
      <c r="EH114" s="23">
        <f t="shared" si="887"/>
        <v>-0.40600000000000014</v>
      </c>
      <c r="EI114" s="23">
        <f t="shared" si="888"/>
        <v>-0.51300000000000034</v>
      </c>
      <c r="EJ114" s="23" t="str">
        <f t="shared" si="889"/>
        <v/>
      </c>
      <c r="EK114" s="23">
        <f t="shared" si="890"/>
        <v>-0.45000000000000018</v>
      </c>
      <c r="EL114" s="23">
        <f t="shared" si="891"/>
        <v>-0.43900000000000006</v>
      </c>
      <c r="EM114" s="23">
        <f t="shared" si="892"/>
        <v>-0.34400000000000031</v>
      </c>
      <c r="EN114" s="23">
        <f t="shared" si="893"/>
        <v>-0.21600000000000019</v>
      </c>
      <c r="EO114" s="23">
        <f t="shared" si="894"/>
        <v>-0.33300000000000018</v>
      </c>
      <c r="EP114" s="23">
        <f t="shared" si="895"/>
        <v>-6.2000000000000277E-2</v>
      </c>
      <c r="EQ114" s="23">
        <f t="shared" si="896"/>
        <v>-7.2000000000000064E-2</v>
      </c>
      <c r="ER114" s="23">
        <f t="shared" si="897"/>
        <v>-5.1000000000000156E-2</v>
      </c>
      <c r="ES114" s="23">
        <f t="shared" si="898"/>
        <v>-0.25100000000000033</v>
      </c>
      <c r="ET114" s="23">
        <f t="shared" si="899"/>
        <v>-0.25800000000000045</v>
      </c>
      <c r="EU114" s="23">
        <f t="shared" si="900"/>
        <v>-0.52600000000000025</v>
      </c>
      <c r="EV114" s="23">
        <f t="shared" si="901"/>
        <v>-0.31800000000000006</v>
      </c>
      <c r="EW114" s="23">
        <f t="shared" si="902"/>
        <v>-0.45300000000000029</v>
      </c>
      <c r="EX114" s="23">
        <f t="shared" si="903"/>
        <v>-1.7120000000000002</v>
      </c>
      <c r="EY114" s="23">
        <f t="shared" si="904"/>
        <v>-0.41200000000000037</v>
      </c>
      <c r="EZ114" s="23">
        <f t="shared" si="905"/>
        <v>-0.24300000000000033</v>
      </c>
      <c r="FA114" s="23">
        <f t="shared" si="906"/>
        <v>-0.56000000000000005</v>
      </c>
      <c r="FB114" s="23">
        <f t="shared" si="907"/>
        <v>-0.68900000000000006</v>
      </c>
      <c r="FC114" s="23">
        <f t="shared" si="908"/>
        <v>-0.96000000000000019</v>
      </c>
      <c r="FD114" s="23">
        <f t="shared" si="909"/>
        <v>-0.40600000000000014</v>
      </c>
      <c r="FE114" s="23" t="str">
        <f t="shared" si="910"/>
        <v/>
      </c>
      <c r="FF114" s="23" t="str">
        <f t="shared" si="911"/>
        <v/>
      </c>
      <c r="FG114" s="23" t="str">
        <f t="shared" si="912"/>
        <v/>
      </c>
      <c r="FH114" s="23" t="str">
        <f t="shared" si="913"/>
        <v/>
      </c>
      <c r="FI114" s="23" t="str">
        <f t="shared" si="914"/>
        <v/>
      </c>
      <c r="FJ114" s="23" t="str">
        <f t="shared" si="915"/>
        <v/>
      </c>
      <c r="FK114" s="23" t="str">
        <f t="shared" si="916"/>
        <v/>
      </c>
      <c r="FL114" s="23" t="str">
        <f t="shared" si="917"/>
        <v/>
      </c>
      <c r="FM114" s="23" t="str">
        <f t="shared" si="918"/>
        <v/>
      </c>
      <c r="FN114" s="23">
        <f t="shared" si="919"/>
        <v>-0.13500000000000023</v>
      </c>
      <c r="FO114" s="23">
        <f t="shared" si="920"/>
        <v>-0.38600000000000012</v>
      </c>
      <c r="FP114" s="23">
        <f t="shared" si="921"/>
        <v>-0.19200000000000017</v>
      </c>
      <c r="FQ114" s="23">
        <f t="shared" si="922"/>
        <v>-0.74671300000000018</v>
      </c>
      <c r="FR114" s="23">
        <f t="shared" si="923"/>
        <v>-0.55553500000000033</v>
      </c>
      <c r="FS114" s="23">
        <f t="shared" si="924"/>
        <v>-2.9470000000000329E-2</v>
      </c>
      <c r="FT114" s="23">
        <f t="shared" si="925"/>
        <v>-0.61911000000000005</v>
      </c>
      <c r="FU114" s="23">
        <f t="shared" si="926"/>
        <v>-0.53408900000000026</v>
      </c>
      <c r="FV114" s="23">
        <f t="shared" si="927"/>
        <v>-5.9590000000000032E-2</v>
      </c>
      <c r="FW114" s="23">
        <f t="shared" si="928"/>
        <v>-0.23800000000000043</v>
      </c>
      <c r="FX114" s="23">
        <f t="shared" si="929"/>
        <v>-0.20400000000000018</v>
      </c>
      <c r="FY114" s="23">
        <f t="shared" si="930"/>
        <v>-0.19000000000000039</v>
      </c>
      <c r="FZ114" s="23">
        <f t="shared" si="931"/>
        <v>-0.19400000000000039</v>
      </c>
      <c r="GA114" s="23">
        <f t="shared" si="932"/>
        <v>-0.62000000000000011</v>
      </c>
      <c r="GB114" s="23">
        <f t="shared" si="933"/>
        <v>-0.17100000000000026</v>
      </c>
      <c r="GC114" s="23">
        <f t="shared" si="934"/>
        <v>-0.15200000000000014</v>
      </c>
      <c r="GD114" s="23">
        <f t="shared" si="935"/>
        <v>-1.1000000000000121E-2</v>
      </c>
      <c r="GE114" s="23">
        <f t="shared" si="936"/>
        <v>4.0999999999999925E-2</v>
      </c>
      <c r="GF114" s="23">
        <f t="shared" si="937"/>
        <v>-6.0000000000000053E-2</v>
      </c>
      <c r="GG114" s="23">
        <f t="shared" si="938"/>
        <v>0.14099999999999957</v>
      </c>
      <c r="GH114" s="23">
        <f t="shared" si="939"/>
        <v>0.13099999999999978</v>
      </c>
      <c r="GI114" s="23">
        <f t="shared" si="940"/>
        <v>0.16199999999999992</v>
      </c>
      <c r="GJ114" s="23">
        <f t="shared" si="941"/>
        <v>-3.0000000000001137E-3</v>
      </c>
      <c r="GK114" s="23">
        <f t="shared" si="942"/>
        <v>-1.2000000000000455E-2</v>
      </c>
      <c r="GL114" s="23">
        <f t="shared" si="943"/>
        <v>-9.1000000000000192E-2</v>
      </c>
      <c r="GM114" s="23">
        <f t="shared" si="944"/>
        <v>-0.14300000000000024</v>
      </c>
      <c r="GN114" s="23">
        <f t="shared" si="945"/>
        <v>-0.15300000000000047</v>
      </c>
      <c r="GO114" s="23">
        <f t="shared" si="946"/>
        <v>-0.18200000000000038</v>
      </c>
      <c r="GP114" s="23">
        <f t="shared" si="947"/>
        <v>-3.6000000000000032E-2</v>
      </c>
      <c r="GQ114" s="23">
        <f t="shared" si="948"/>
        <v>8.3999999999999631E-2</v>
      </c>
      <c r="GR114" s="23">
        <f t="shared" si="949"/>
        <v>-1.000000000000334E-3</v>
      </c>
      <c r="GS114" s="23">
        <f t="shared" si="950"/>
        <v>2.1999999999999797E-2</v>
      </c>
      <c r="GT114" s="23">
        <f t="shared" si="951"/>
        <v>-7.9000000000000181E-2</v>
      </c>
      <c r="GU114" s="23">
        <f t="shared" si="952"/>
        <v>3.0999999999999694E-2</v>
      </c>
      <c r="GV114" s="23">
        <f t="shared" si="953"/>
        <v>-1.8000000000000238E-2</v>
      </c>
      <c r="GW114" s="23">
        <f t="shared" si="954"/>
        <v>-0.10000000000000009</v>
      </c>
      <c r="GX114" s="23">
        <f t="shared" si="955"/>
        <v>2.3999999999999577E-2</v>
      </c>
      <c r="GY114" s="23">
        <f t="shared" si="956"/>
        <v>9.9999999999999645E-2</v>
      </c>
      <c r="GZ114" s="23">
        <f t="shared" si="957"/>
        <v>-3.2000000000000028E-2</v>
      </c>
      <c r="HA114" s="23">
        <f t="shared" si="958"/>
        <v>5.2999999999999936E-2</v>
      </c>
      <c r="HB114" s="23">
        <f t="shared" si="959"/>
        <v>0.49999999999999956</v>
      </c>
      <c r="HC114" s="23">
        <f t="shared" si="960"/>
        <v>7.999999999999563E-3</v>
      </c>
      <c r="HD114" s="23">
        <f t="shared" si="961"/>
        <v>5.9999999999997833E-3</v>
      </c>
      <c r="HE114" s="23">
        <f t="shared" si="962"/>
        <v>2.2999999999999687E-2</v>
      </c>
      <c r="HF114" s="23">
        <f t="shared" si="963"/>
        <v>-0.15100000000000025</v>
      </c>
      <c r="HG114" s="23">
        <f t="shared" si="964"/>
        <v>-6.0000000000002274E-3</v>
      </c>
      <c r="HH114" s="23">
        <f t="shared" si="965"/>
        <v>-0.54826300000000039</v>
      </c>
      <c r="HI114" s="23">
        <f t="shared" si="966"/>
        <v>-0.31422400000000028</v>
      </c>
      <c r="HJ114" s="23">
        <f t="shared" si="967"/>
        <v>0.17676499999999962</v>
      </c>
      <c r="HK114" s="23">
        <f t="shared" si="968"/>
        <v>-0.33702400000000043</v>
      </c>
      <c r="HL114" s="23">
        <f t="shared" si="969"/>
        <v>-0.26439100000000026</v>
      </c>
      <c r="HM114" s="23">
        <f t="shared" si="970"/>
        <v>0.12199399999999994</v>
      </c>
      <c r="HO114" s="23">
        <f t="shared" si="971"/>
        <v>0.4139999999999997</v>
      </c>
      <c r="HP114" s="23">
        <f t="shared" si="972"/>
        <v>0.13999999999999968</v>
      </c>
      <c r="HQ114" s="23">
        <f t="shared" si="973"/>
        <v>0.43499999999999961</v>
      </c>
      <c r="HR114" s="23" t="str">
        <f t="shared" si="974"/>
        <v/>
      </c>
      <c r="HS114" s="23">
        <f t="shared" si="975"/>
        <v>4.5000000000000373E-2</v>
      </c>
      <c r="HT114" s="23" t="str">
        <f t="shared" si="976"/>
        <v/>
      </c>
      <c r="HU114" s="23" t="str">
        <f t="shared" si="977"/>
        <v/>
      </c>
      <c r="HV114" s="23" t="str">
        <f t="shared" si="978"/>
        <v/>
      </c>
      <c r="HW114" s="23" t="str">
        <f t="shared" si="979"/>
        <v/>
      </c>
      <c r="HX114" s="23" t="str">
        <f t="shared" si="980"/>
        <v/>
      </c>
      <c r="HY114" s="23">
        <f t="shared" si="981"/>
        <v>0.23599999999999977</v>
      </c>
      <c r="HZ114" s="23">
        <f t="shared" si="982"/>
        <v>0.24699999999999989</v>
      </c>
      <c r="IA114" s="23">
        <f t="shared" si="983"/>
        <v>0.21299999999999963</v>
      </c>
      <c r="IB114" s="23">
        <f t="shared" si="984"/>
        <v>6.5999999999999837E-2</v>
      </c>
      <c r="IC114" s="23">
        <f t="shared" si="985"/>
        <v>0.12699999999999978</v>
      </c>
      <c r="ID114" s="23">
        <f t="shared" si="986"/>
        <v>0.26300000000000034</v>
      </c>
      <c r="IE114" s="23">
        <f t="shared" si="987"/>
        <v>6.8000000000000504E-2</v>
      </c>
      <c r="IF114" s="23">
        <f t="shared" si="988"/>
        <v>0.47300000000000031</v>
      </c>
      <c r="IG114" s="23">
        <f t="shared" si="989"/>
        <v>0.39900000000000047</v>
      </c>
      <c r="IH114" s="23">
        <f t="shared" si="990"/>
        <v>0.40600000000000014</v>
      </c>
      <c r="II114" s="23">
        <f t="shared" si="991"/>
        <v>0.51300000000000034</v>
      </c>
      <c r="IJ114" s="23" t="str">
        <f t="shared" si="992"/>
        <v/>
      </c>
      <c r="IK114" s="23">
        <f t="shared" si="993"/>
        <v>0.45000000000000018</v>
      </c>
      <c r="IL114" s="23">
        <f t="shared" si="994"/>
        <v>0.43900000000000006</v>
      </c>
      <c r="IM114" s="23">
        <f t="shared" si="995"/>
        <v>0.34400000000000031</v>
      </c>
      <c r="IN114" s="23">
        <f t="shared" si="996"/>
        <v>0.21600000000000019</v>
      </c>
      <c r="IO114" s="23">
        <f t="shared" si="997"/>
        <v>0.33300000000000018</v>
      </c>
      <c r="IP114" s="23">
        <f t="shared" si="998"/>
        <v>6.2000000000000277E-2</v>
      </c>
      <c r="IQ114" s="23">
        <f t="shared" si="999"/>
        <v>7.2000000000000064E-2</v>
      </c>
      <c r="IR114" s="23">
        <f t="shared" si="1000"/>
        <v>5.1000000000000156E-2</v>
      </c>
      <c r="IS114" s="23">
        <f t="shared" si="1001"/>
        <v>0.25100000000000033</v>
      </c>
      <c r="IT114" s="23">
        <f t="shared" si="1002"/>
        <v>0.25800000000000045</v>
      </c>
      <c r="IU114" s="23">
        <f t="shared" si="1003"/>
        <v>0.52600000000000025</v>
      </c>
      <c r="IV114" s="23">
        <f t="shared" si="1004"/>
        <v>0.31800000000000006</v>
      </c>
      <c r="IW114" s="23">
        <f t="shared" si="1005"/>
        <v>0.45300000000000029</v>
      </c>
      <c r="IX114" s="23">
        <f t="shared" si="1006"/>
        <v>1.7120000000000002</v>
      </c>
      <c r="IY114" s="23">
        <f t="shared" si="1007"/>
        <v>0.41200000000000037</v>
      </c>
      <c r="IZ114" s="23">
        <f t="shared" si="1008"/>
        <v>0.24300000000000033</v>
      </c>
      <c r="JA114" s="23">
        <f t="shared" si="1009"/>
        <v>0.56000000000000005</v>
      </c>
      <c r="JB114" s="23">
        <f t="shared" si="1010"/>
        <v>0.68900000000000006</v>
      </c>
      <c r="JC114" s="23">
        <f t="shared" si="1011"/>
        <v>0.96000000000000019</v>
      </c>
      <c r="JD114" s="23">
        <f t="shared" si="1012"/>
        <v>0.40600000000000014</v>
      </c>
      <c r="JE114" s="23" t="str">
        <f t="shared" si="1013"/>
        <v/>
      </c>
      <c r="JF114" s="23" t="str">
        <f t="shared" si="1014"/>
        <v/>
      </c>
      <c r="JG114" s="23" t="str">
        <f t="shared" si="1015"/>
        <v/>
      </c>
      <c r="JH114" s="23" t="str">
        <f t="shared" si="1016"/>
        <v/>
      </c>
      <c r="JI114" s="23" t="str">
        <f t="shared" si="1017"/>
        <v/>
      </c>
      <c r="JJ114" s="23" t="str">
        <f t="shared" si="1018"/>
        <v/>
      </c>
      <c r="JK114" s="23" t="str">
        <f t="shared" si="1019"/>
        <v/>
      </c>
      <c r="JL114" s="23" t="str">
        <f t="shared" si="1020"/>
        <v/>
      </c>
      <c r="JM114" s="23" t="str">
        <f t="shared" si="1021"/>
        <v/>
      </c>
      <c r="JN114" s="23">
        <f t="shared" si="1022"/>
        <v>0.13500000000000023</v>
      </c>
      <c r="JO114" s="23">
        <f t="shared" si="1023"/>
        <v>0.38600000000000012</v>
      </c>
      <c r="JP114" s="23">
        <f t="shared" si="1024"/>
        <v>0.19200000000000017</v>
      </c>
      <c r="JQ114" s="23">
        <f t="shared" si="1025"/>
        <v>0.74671300000000018</v>
      </c>
      <c r="JR114" s="23">
        <f t="shared" si="1026"/>
        <v>0.55553500000000033</v>
      </c>
      <c r="JS114" s="23">
        <f t="shared" si="1027"/>
        <v>2.9470000000000329E-2</v>
      </c>
      <c r="JT114" s="23">
        <f t="shared" si="1028"/>
        <v>0.61911000000000005</v>
      </c>
      <c r="JU114" s="23">
        <f t="shared" si="1029"/>
        <v>0.53408900000000026</v>
      </c>
      <c r="JV114" s="23">
        <f t="shared" si="1030"/>
        <v>5.9590000000000032E-2</v>
      </c>
      <c r="JW114" s="23">
        <f t="shared" si="1031"/>
        <v>0.23800000000000043</v>
      </c>
      <c r="JX114" s="23">
        <f t="shared" si="1032"/>
        <v>0.20400000000000018</v>
      </c>
      <c r="JY114" s="23">
        <f t="shared" si="1033"/>
        <v>0.19000000000000039</v>
      </c>
      <c r="JZ114" s="23">
        <f t="shared" si="1034"/>
        <v>0.19400000000000039</v>
      </c>
      <c r="KA114" s="23">
        <f t="shared" si="1035"/>
        <v>0.62000000000000011</v>
      </c>
      <c r="KB114" s="23">
        <f t="shared" si="1036"/>
        <v>0.17100000000000026</v>
      </c>
      <c r="KC114" s="23">
        <f t="shared" si="1037"/>
        <v>0.15200000000000014</v>
      </c>
      <c r="KD114" s="23">
        <f t="shared" si="1038"/>
        <v>1.1000000000000121E-2</v>
      </c>
      <c r="KE114" s="23">
        <f t="shared" si="1039"/>
        <v>4.0999999999999925E-2</v>
      </c>
      <c r="KF114" s="23">
        <f t="shared" si="1040"/>
        <v>6.0000000000000053E-2</v>
      </c>
      <c r="KG114" s="23">
        <f t="shared" si="1041"/>
        <v>0.14099999999999957</v>
      </c>
      <c r="KH114" s="23">
        <f t="shared" si="1042"/>
        <v>0.13099999999999978</v>
      </c>
      <c r="KI114" s="23">
        <f t="shared" si="1043"/>
        <v>0.16199999999999992</v>
      </c>
      <c r="KJ114" s="23">
        <f t="shared" si="1044"/>
        <v>3.0000000000001137E-3</v>
      </c>
      <c r="KK114" s="23">
        <f t="shared" si="1045"/>
        <v>1.2000000000000455E-2</v>
      </c>
      <c r="KL114" s="23">
        <f t="shared" si="1046"/>
        <v>9.1000000000000192E-2</v>
      </c>
      <c r="KM114" s="23">
        <f t="shared" si="1047"/>
        <v>0.14300000000000024</v>
      </c>
      <c r="KN114" s="23">
        <f t="shared" si="1048"/>
        <v>0.15300000000000047</v>
      </c>
      <c r="KO114" s="23">
        <f t="shared" si="1049"/>
        <v>0.18200000000000038</v>
      </c>
      <c r="KP114" s="23">
        <f t="shared" si="1050"/>
        <v>3.6000000000000032E-2</v>
      </c>
      <c r="KQ114" s="23">
        <f t="shared" si="1051"/>
        <v>8.3999999999999631E-2</v>
      </c>
      <c r="KR114" s="23">
        <f t="shared" si="1052"/>
        <v>1.000000000000334E-3</v>
      </c>
      <c r="KS114" s="23">
        <f t="shared" si="1053"/>
        <v>2.1999999999999797E-2</v>
      </c>
      <c r="KT114" s="23">
        <f t="shared" si="1054"/>
        <v>7.9000000000000181E-2</v>
      </c>
      <c r="KU114" s="23">
        <f t="shared" si="1055"/>
        <v>3.0999999999999694E-2</v>
      </c>
      <c r="KV114" s="23">
        <f t="shared" si="1056"/>
        <v>1.8000000000000238E-2</v>
      </c>
      <c r="KW114" s="23">
        <f t="shared" si="1057"/>
        <v>0.10000000000000009</v>
      </c>
      <c r="KX114" s="23">
        <f t="shared" si="1058"/>
        <v>2.3999999999999577E-2</v>
      </c>
      <c r="KY114" s="23">
        <f t="shared" si="1059"/>
        <v>9.9999999999999645E-2</v>
      </c>
      <c r="KZ114" s="23">
        <f t="shared" si="1060"/>
        <v>3.2000000000000028E-2</v>
      </c>
      <c r="LA114" s="23">
        <f t="shared" si="1061"/>
        <v>5.2999999999999936E-2</v>
      </c>
      <c r="LB114" s="23">
        <f t="shared" si="1062"/>
        <v>0.49999999999999956</v>
      </c>
      <c r="LC114" s="23">
        <f t="shared" si="1063"/>
        <v>7.999999999999563E-3</v>
      </c>
      <c r="LD114" s="23">
        <f t="shared" si="1064"/>
        <v>5.9999999999997833E-3</v>
      </c>
      <c r="LE114" s="23">
        <f t="shared" si="1065"/>
        <v>2.2999999999999687E-2</v>
      </c>
      <c r="LF114" s="23">
        <f t="shared" si="1066"/>
        <v>0.15100000000000025</v>
      </c>
      <c r="LG114" s="23">
        <f t="shared" si="1067"/>
        <v>6.0000000000002274E-3</v>
      </c>
      <c r="LH114" s="23">
        <f t="shared" si="1068"/>
        <v>0.54826300000000039</v>
      </c>
      <c r="LI114" s="23">
        <f t="shared" si="1069"/>
        <v>0.31422400000000028</v>
      </c>
      <c r="LJ114" s="23">
        <f t="shared" si="1070"/>
        <v>0.17676499999999962</v>
      </c>
      <c r="LK114" s="23">
        <f t="shared" si="1071"/>
        <v>0.33702400000000043</v>
      </c>
      <c r="LL114" s="23">
        <f t="shared" si="1072"/>
        <v>0.26439100000000026</v>
      </c>
      <c r="LM114" s="23">
        <f t="shared" si="1072"/>
        <v>0.12199399999999994</v>
      </c>
    </row>
    <row r="115" spans="1:325">
      <c r="A115" s="1">
        <f t="shared" si="449"/>
        <v>113</v>
      </c>
      <c r="B115" s="2"/>
      <c r="C115" s="4">
        <v>15</v>
      </c>
      <c r="D115" s="4">
        <f t="shared" si="445"/>
        <v>1016</v>
      </c>
      <c r="E115" s="4" t="s">
        <v>162</v>
      </c>
      <c r="F115" s="4">
        <v>3</v>
      </c>
      <c r="G115" s="4" t="s">
        <v>13</v>
      </c>
      <c r="H115" s="4" t="s">
        <v>19</v>
      </c>
      <c r="I115" s="4"/>
      <c r="J115" s="5">
        <v>96.7</v>
      </c>
      <c r="K115" s="72"/>
      <c r="L115" s="103">
        <v>3.7849999999999997</v>
      </c>
      <c r="M115" s="7" t="s">
        <v>282</v>
      </c>
      <c r="N115" s="3" t="s">
        <v>227</v>
      </c>
      <c r="O115" s="23">
        <v>4.1870000000000003</v>
      </c>
      <c r="P115" s="23">
        <v>3.9239999999999999</v>
      </c>
      <c r="Q115" s="23">
        <v>4.2439999999999998</v>
      </c>
      <c r="R115" s="58"/>
      <c r="S115" s="6">
        <v>3.8460000000000001</v>
      </c>
      <c r="T115" s="58"/>
      <c r="U115" s="58"/>
      <c r="V115" s="58"/>
      <c r="W115" s="58"/>
      <c r="X115" s="58"/>
      <c r="Y115" s="23">
        <v>3.9630000000000001</v>
      </c>
      <c r="Z115" s="23">
        <v>3.9830000000000001</v>
      </c>
      <c r="AA115" s="23">
        <v>3.9670000000000001</v>
      </c>
      <c r="AB115" s="6">
        <v>3.7789999999999999</v>
      </c>
      <c r="AC115" s="23">
        <v>3.8969999999999998</v>
      </c>
      <c r="AD115" s="23">
        <v>3.5289999999999999</v>
      </c>
      <c r="AE115" s="23">
        <f t="shared" si="867"/>
        <v>3.7130000000000001</v>
      </c>
      <c r="AF115" s="107">
        <v>3.327</v>
      </c>
      <c r="AG115" s="107">
        <v>3.367</v>
      </c>
      <c r="AH115" s="107">
        <v>3.3889999999999998</v>
      </c>
      <c r="AI115" s="107">
        <v>3.3940000000000001</v>
      </c>
      <c r="AJ115" s="111"/>
      <c r="AK115" s="107">
        <v>3.3940000000000001</v>
      </c>
      <c r="AL115" s="107">
        <v>3.411</v>
      </c>
      <c r="AM115" s="107">
        <v>3.5939999999999999</v>
      </c>
      <c r="AN115" s="107">
        <v>3.649</v>
      </c>
      <c r="AO115" s="107">
        <v>3.5529999999999999</v>
      </c>
      <c r="AP115" s="107">
        <v>3.74</v>
      </c>
      <c r="AQ115" s="107">
        <v>3.7109999999999999</v>
      </c>
      <c r="AR115" s="107">
        <v>3.738</v>
      </c>
      <c r="AS115" s="107">
        <v>3.6179999999999999</v>
      </c>
      <c r="AT115" s="107">
        <v>3.61</v>
      </c>
      <c r="AU115" s="107">
        <v>3.5030000000000001</v>
      </c>
      <c r="AV115" s="107">
        <v>3.4449999999999998</v>
      </c>
      <c r="AW115" s="107">
        <v>3.44</v>
      </c>
      <c r="AX115" s="107">
        <v>3.18</v>
      </c>
      <c r="AY115" s="107">
        <v>3.5670000000000002</v>
      </c>
      <c r="AZ115" s="107">
        <v>3.681</v>
      </c>
      <c r="BA115" s="107">
        <v>3.577</v>
      </c>
      <c r="BB115" s="107">
        <v>3.569</v>
      </c>
      <c r="BC115" s="107">
        <v>3.4390000000000001</v>
      </c>
      <c r="BD115" s="107">
        <v>3.6539999999999999</v>
      </c>
      <c r="BE115" s="111"/>
      <c r="BF115" s="111"/>
      <c r="BG115" s="111"/>
      <c r="BH115" s="111"/>
      <c r="BI115" s="111"/>
      <c r="BJ115" s="111"/>
      <c r="BK115" s="111"/>
      <c r="BL115" s="111"/>
      <c r="BM115" s="111"/>
      <c r="BN115" s="107">
        <v>3.617</v>
      </c>
      <c r="BO115" s="107">
        <v>3.4329999999999998</v>
      </c>
      <c r="BP115" s="107">
        <v>3.5779999999999998</v>
      </c>
      <c r="BQ115" s="91">
        <v>2.9763459999999999</v>
      </c>
      <c r="BR115" s="91">
        <v>3.2374139999999998</v>
      </c>
      <c r="BS115" s="91">
        <v>3.708275</v>
      </c>
      <c r="BT115" s="91">
        <v>3.2153520000000002</v>
      </c>
      <c r="BU115" s="91">
        <v>3.2907479999999998</v>
      </c>
      <c r="BV115" s="115">
        <v>3.6484200000000002</v>
      </c>
      <c r="BW115" s="109">
        <v>3.4049999999999998</v>
      </c>
      <c r="BX115" s="109">
        <v>3.431</v>
      </c>
      <c r="BY115" s="109">
        <v>3.4580000000000002</v>
      </c>
      <c r="BZ115" s="109">
        <v>3.4980000000000002</v>
      </c>
      <c r="CA115" s="109">
        <v>3.2989999999999999</v>
      </c>
      <c r="CB115" s="109">
        <v>3.4769999999999999</v>
      </c>
      <c r="CC115" s="109">
        <v>3.4990000000000001</v>
      </c>
      <c r="CD115" s="109">
        <v>3.7029999999999998</v>
      </c>
      <c r="CE115" s="109">
        <v>3.7330000000000001</v>
      </c>
      <c r="CF115" s="109">
        <v>3.633</v>
      </c>
      <c r="CG115" s="109">
        <v>3.81</v>
      </c>
      <c r="CH115" s="109">
        <v>3.7869999999999999</v>
      </c>
      <c r="CI115" s="109">
        <v>3.82</v>
      </c>
      <c r="CJ115" s="109">
        <v>3.694</v>
      </c>
      <c r="CK115" s="109">
        <v>3.6840000000000002</v>
      </c>
      <c r="CL115" s="109">
        <v>3.6440000000000001</v>
      </c>
      <c r="CM115" s="109">
        <v>3.5</v>
      </c>
      <c r="CN115" s="109">
        <v>3.5350000000000001</v>
      </c>
      <c r="CO115" s="109">
        <v>3.68</v>
      </c>
      <c r="CP115" s="109">
        <v>3.6880000000000002</v>
      </c>
      <c r="CQ115" s="109">
        <v>3.7890000000000001</v>
      </c>
      <c r="CR115" s="109">
        <v>3.7650000000000001</v>
      </c>
      <c r="CS115" s="109">
        <v>3.8130000000000002</v>
      </c>
      <c r="CT115" s="109">
        <v>3.7389999999999999</v>
      </c>
      <c r="CU115" s="109">
        <v>3.7909999999999999</v>
      </c>
      <c r="CV115" s="109">
        <v>3.7029999999999998</v>
      </c>
      <c r="CW115" s="109">
        <v>3.669</v>
      </c>
      <c r="CX115" s="109">
        <v>3.8159999999999998</v>
      </c>
      <c r="CY115" s="109">
        <v>3.8559999999999999</v>
      </c>
      <c r="CZ115" s="109">
        <v>3.8220000000000001</v>
      </c>
      <c r="DA115" s="109">
        <v>3.8889999999999998</v>
      </c>
      <c r="DB115" s="109">
        <v>4.12</v>
      </c>
      <c r="DC115" s="109">
        <v>3.77</v>
      </c>
      <c r="DD115" s="109">
        <v>3.7589999999999999</v>
      </c>
      <c r="DE115" s="109">
        <v>3.6680000000000001</v>
      </c>
      <c r="DF115" s="109">
        <v>3.508</v>
      </c>
      <c r="DG115" s="109">
        <v>3.64</v>
      </c>
      <c r="DH115" s="119">
        <v>3.0481600000000002</v>
      </c>
      <c r="DI115" s="119">
        <v>3.3165870000000002</v>
      </c>
      <c r="DJ115" s="119">
        <v>3.7778740000000002</v>
      </c>
      <c r="DK115" s="119">
        <v>3.3158609999999999</v>
      </c>
      <c r="DL115" s="119">
        <v>3.3790149999999999</v>
      </c>
      <c r="DM115" s="120">
        <v>3.711198</v>
      </c>
      <c r="DO115" s="23">
        <f t="shared" si="868"/>
        <v>0.40200000000000058</v>
      </c>
      <c r="DP115" s="23">
        <f t="shared" si="869"/>
        <v>0.13900000000000023</v>
      </c>
      <c r="DQ115" s="23">
        <f t="shared" si="870"/>
        <v>0.45900000000000007</v>
      </c>
      <c r="DR115" s="23" t="str">
        <f t="shared" si="871"/>
        <v/>
      </c>
      <c r="DS115" s="23">
        <f t="shared" si="872"/>
        <v>6.1000000000000387E-2</v>
      </c>
      <c r="DT115" s="23" t="str">
        <f t="shared" si="873"/>
        <v/>
      </c>
      <c r="DU115" s="23" t="str">
        <f t="shared" si="874"/>
        <v/>
      </c>
      <c r="DV115" s="23" t="str">
        <f t="shared" si="875"/>
        <v/>
      </c>
      <c r="DW115" s="23" t="str">
        <f t="shared" si="876"/>
        <v/>
      </c>
      <c r="DX115" s="23" t="str">
        <f t="shared" si="877"/>
        <v/>
      </c>
      <c r="DY115" s="23">
        <f t="shared" si="878"/>
        <v>0.17800000000000038</v>
      </c>
      <c r="DZ115" s="23">
        <f t="shared" si="879"/>
        <v>0.1980000000000004</v>
      </c>
      <c r="EA115" s="23">
        <f t="shared" si="880"/>
        <v>0.18200000000000038</v>
      </c>
      <c r="EB115" s="23">
        <f t="shared" si="881"/>
        <v>-5.9999999999997833E-3</v>
      </c>
      <c r="EC115" s="23">
        <f t="shared" si="882"/>
        <v>0.1120000000000001</v>
      </c>
      <c r="ED115" s="23">
        <f t="shared" si="883"/>
        <v>-0.25599999999999978</v>
      </c>
      <c r="EE115" s="23">
        <f t="shared" si="884"/>
        <v>-7.199999999999962E-2</v>
      </c>
      <c r="EF115" s="23">
        <f t="shared" si="885"/>
        <v>-0.45799999999999974</v>
      </c>
      <c r="EG115" s="23">
        <f t="shared" si="886"/>
        <v>-0.41799999999999971</v>
      </c>
      <c r="EH115" s="23">
        <f t="shared" si="887"/>
        <v>-0.39599999999999991</v>
      </c>
      <c r="EI115" s="23">
        <f t="shared" si="888"/>
        <v>-0.39099999999999957</v>
      </c>
      <c r="EJ115" s="23" t="str">
        <f t="shared" si="889"/>
        <v/>
      </c>
      <c r="EK115" s="23">
        <f t="shared" si="890"/>
        <v>-0.39099999999999957</v>
      </c>
      <c r="EL115" s="23">
        <f t="shared" si="891"/>
        <v>-0.37399999999999967</v>
      </c>
      <c r="EM115" s="23">
        <f t="shared" si="892"/>
        <v>-0.19099999999999984</v>
      </c>
      <c r="EN115" s="23">
        <f t="shared" si="893"/>
        <v>-0.13599999999999968</v>
      </c>
      <c r="EO115" s="23">
        <f t="shared" si="894"/>
        <v>-0.23199999999999976</v>
      </c>
      <c r="EP115" s="23">
        <f t="shared" si="895"/>
        <v>-4.4999999999999485E-2</v>
      </c>
      <c r="EQ115" s="23">
        <f t="shared" si="896"/>
        <v>-7.3999999999999844E-2</v>
      </c>
      <c r="ER115" s="23">
        <f t="shared" si="897"/>
        <v>-4.6999999999999709E-2</v>
      </c>
      <c r="ES115" s="23">
        <f t="shared" si="898"/>
        <v>-0.16699999999999982</v>
      </c>
      <c r="ET115" s="23">
        <f t="shared" si="899"/>
        <v>-0.17499999999999982</v>
      </c>
      <c r="EU115" s="23">
        <f t="shared" si="900"/>
        <v>-0.28199999999999958</v>
      </c>
      <c r="EV115" s="23">
        <f t="shared" si="901"/>
        <v>-0.33999999999999986</v>
      </c>
      <c r="EW115" s="23">
        <f t="shared" si="902"/>
        <v>-0.34499999999999975</v>
      </c>
      <c r="EX115" s="23">
        <f t="shared" si="903"/>
        <v>-0.60499999999999954</v>
      </c>
      <c r="EY115" s="23">
        <f t="shared" si="904"/>
        <v>-0.21799999999999953</v>
      </c>
      <c r="EZ115" s="23">
        <f t="shared" si="905"/>
        <v>-0.10399999999999965</v>
      </c>
      <c r="FA115" s="23">
        <f t="shared" si="906"/>
        <v>-0.20799999999999974</v>
      </c>
      <c r="FB115" s="23">
        <f t="shared" si="907"/>
        <v>-0.21599999999999975</v>
      </c>
      <c r="FC115" s="23">
        <f t="shared" si="908"/>
        <v>-0.34599999999999964</v>
      </c>
      <c r="FD115" s="23">
        <f t="shared" si="909"/>
        <v>-0.13099999999999978</v>
      </c>
      <c r="FE115" s="23" t="str">
        <f t="shared" si="910"/>
        <v/>
      </c>
      <c r="FF115" s="23" t="str">
        <f t="shared" si="911"/>
        <v/>
      </c>
      <c r="FG115" s="23" t="str">
        <f t="shared" si="912"/>
        <v/>
      </c>
      <c r="FH115" s="23" t="str">
        <f t="shared" si="913"/>
        <v/>
      </c>
      <c r="FI115" s="23" t="str">
        <f t="shared" si="914"/>
        <v/>
      </c>
      <c r="FJ115" s="23" t="str">
        <f t="shared" si="915"/>
        <v/>
      </c>
      <c r="FK115" s="23" t="str">
        <f t="shared" si="916"/>
        <v/>
      </c>
      <c r="FL115" s="23" t="str">
        <f t="shared" si="917"/>
        <v/>
      </c>
      <c r="FM115" s="23" t="str">
        <f t="shared" si="918"/>
        <v/>
      </c>
      <c r="FN115" s="23">
        <f t="shared" si="919"/>
        <v>-0.16799999999999971</v>
      </c>
      <c r="FO115" s="23">
        <f t="shared" si="920"/>
        <v>-0.35199999999999987</v>
      </c>
      <c r="FP115" s="23">
        <f t="shared" si="921"/>
        <v>-0.20699999999999985</v>
      </c>
      <c r="FQ115" s="23">
        <f t="shared" si="922"/>
        <v>-0.80865399999999976</v>
      </c>
      <c r="FR115" s="23">
        <f t="shared" si="923"/>
        <v>-0.54758599999999991</v>
      </c>
      <c r="FS115" s="23">
        <f t="shared" si="924"/>
        <v>-7.672499999999971E-2</v>
      </c>
      <c r="FT115" s="23">
        <f t="shared" si="925"/>
        <v>-0.56964799999999949</v>
      </c>
      <c r="FU115" s="23">
        <f t="shared" si="926"/>
        <v>-0.49425199999999991</v>
      </c>
      <c r="FV115" s="23">
        <f t="shared" si="927"/>
        <v>-0.13657999999999948</v>
      </c>
      <c r="FW115" s="23">
        <f t="shared" si="928"/>
        <v>-0.37999999999999989</v>
      </c>
      <c r="FX115" s="23">
        <f t="shared" si="929"/>
        <v>-0.35399999999999965</v>
      </c>
      <c r="FY115" s="23">
        <f t="shared" si="930"/>
        <v>-0.32699999999999951</v>
      </c>
      <c r="FZ115" s="23">
        <f t="shared" si="931"/>
        <v>-0.28699999999999948</v>
      </c>
      <c r="GA115" s="23">
        <f t="shared" si="932"/>
        <v>-0.48599999999999977</v>
      </c>
      <c r="GB115" s="23">
        <f t="shared" si="933"/>
        <v>-0.30799999999999983</v>
      </c>
      <c r="GC115" s="23">
        <f t="shared" si="934"/>
        <v>-0.28599999999999959</v>
      </c>
      <c r="GD115" s="23">
        <f t="shared" si="935"/>
        <v>-8.1999999999999851E-2</v>
      </c>
      <c r="GE115" s="23">
        <f t="shared" si="936"/>
        <v>-5.1999999999999602E-2</v>
      </c>
      <c r="GF115" s="23">
        <f t="shared" si="937"/>
        <v>-0.15199999999999969</v>
      </c>
      <c r="GG115" s="23">
        <f t="shared" si="938"/>
        <v>2.5000000000000355E-2</v>
      </c>
      <c r="GH115" s="23">
        <f t="shared" si="939"/>
        <v>2.0000000000002238E-3</v>
      </c>
      <c r="GI115" s="23">
        <f t="shared" si="940"/>
        <v>3.5000000000000142E-2</v>
      </c>
      <c r="GJ115" s="23">
        <f t="shared" si="941"/>
        <v>-9.0999999999999748E-2</v>
      </c>
      <c r="GK115" s="23">
        <f t="shared" si="942"/>
        <v>-0.10099999999999953</v>
      </c>
      <c r="GL115" s="23">
        <f t="shared" si="943"/>
        <v>-0.14099999999999957</v>
      </c>
      <c r="GM115" s="23">
        <f t="shared" si="944"/>
        <v>-0.2849999999999997</v>
      </c>
      <c r="GN115" s="23">
        <f t="shared" si="945"/>
        <v>-0.24999999999999956</v>
      </c>
      <c r="GO115" s="23">
        <f t="shared" si="946"/>
        <v>-0.10499999999999954</v>
      </c>
      <c r="GP115" s="23">
        <f t="shared" si="947"/>
        <v>-9.6999999999999531E-2</v>
      </c>
      <c r="GQ115" s="23">
        <f t="shared" si="948"/>
        <v>4.0000000000004476E-3</v>
      </c>
      <c r="GR115" s="23">
        <f t="shared" si="949"/>
        <v>-1.9999999999999574E-2</v>
      </c>
      <c r="GS115" s="23">
        <f t="shared" si="950"/>
        <v>2.8000000000000469E-2</v>
      </c>
      <c r="GT115" s="23">
        <f t="shared" si="951"/>
        <v>-4.5999999999999819E-2</v>
      </c>
      <c r="GU115" s="23">
        <f t="shared" si="952"/>
        <v>6.0000000000002274E-3</v>
      </c>
      <c r="GV115" s="23">
        <f t="shared" si="953"/>
        <v>-8.1999999999999851E-2</v>
      </c>
      <c r="GW115" s="23">
        <f t="shared" si="954"/>
        <v>-0.11599999999999966</v>
      </c>
      <c r="GX115" s="23">
        <f t="shared" si="955"/>
        <v>3.1000000000000139E-2</v>
      </c>
      <c r="GY115" s="23">
        <f t="shared" si="956"/>
        <v>7.1000000000000174E-2</v>
      </c>
      <c r="GZ115" s="23">
        <f t="shared" si="957"/>
        <v>3.7000000000000366E-2</v>
      </c>
      <c r="HA115" s="23">
        <f t="shared" si="958"/>
        <v>0.10400000000000009</v>
      </c>
      <c r="HB115" s="23">
        <f t="shared" si="959"/>
        <v>0.33500000000000041</v>
      </c>
      <c r="HC115" s="23">
        <f t="shared" si="960"/>
        <v>-1.499999999999968E-2</v>
      </c>
      <c r="HD115" s="23">
        <f t="shared" si="961"/>
        <v>-2.5999999999999801E-2</v>
      </c>
      <c r="HE115" s="23">
        <f t="shared" si="962"/>
        <v>-0.11699999999999955</v>
      </c>
      <c r="HF115" s="23">
        <f t="shared" si="963"/>
        <v>-0.27699999999999969</v>
      </c>
      <c r="HG115" s="23">
        <f t="shared" si="964"/>
        <v>-0.14499999999999957</v>
      </c>
      <c r="HH115" s="23">
        <f t="shared" si="965"/>
        <v>-0.7368399999999995</v>
      </c>
      <c r="HI115" s="23">
        <f t="shared" si="966"/>
        <v>-0.46841299999999952</v>
      </c>
      <c r="HJ115" s="23">
        <f t="shared" si="967"/>
        <v>-7.1259999999995216E-3</v>
      </c>
      <c r="HK115" s="23">
        <f t="shared" si="968"/>
        <v>-0.46913899999999975</v>
      </c>
      <c r="HL115" s="23">
        <f t="shared" si="969"/>
        <v>-0.40598499999999982</v>
      </c>
      <c r="HM115" s="23">
        <f t="shared" si="970"/>
        <v>-7.3801999999999701E-2</v>
      </c>
      <c r="HO115" s="23">
        <f t="shared" si="971"/>
        <v>0.40200000000000058</v>
      </c>
      <c r="HP115" s="23">
        <f t="shared" si="972"/>
        <v>0.13900000000000023</v>
      </c>
      <c r="HQ115" s="23">
        <f t="shared" si="973"/>
        <v>0.45900000000000007</v>
      </c>
      <c r="HR115" s="23" t="str">
        <f t="shared" si="974"/>
        <v/>
      </c>
      <c r="HS115" s="23">
        <f t="shared" si="975"/>
        <v>6.1000000000000387E-2</v>
      </c>
      <c r="HT115" s="23" t="str">
        <f t="shared" si="976"/>
        <v/>
      </c>
      <c r="HU115" s="23" t="str">
        <f t="shared" si="977"/>
        <v/>
      </c>
      <c r="HV115" s="23" t="str">
        <f t="shared" si="978"/>
        <v/>
      </c>
      <c r="HW115" s="23" t="str">
        <f t="shared" si="979"/>
        <v/>
      </c>
      <c r="HX115" s="23" t="str">
        <f t="shared" si="980"/>
        <v/>
      </c>
      <c r="HY115" s="23">
        <f t="shared" si="981"/>
        <v>0.17800000000000038</v>
      </c>
      <c r="HZ115" s="23">
        <f t="shared" si="982"/>
        <v>0.1980000000000004</v>
      </c>
      <c r="IA115" s="23">
        <f t="shared" si="983"/>
        <v>0.18200000000000038</v>
      </c>
      <c r="IB115" s="23">
        <f t="shared" si="984"/>
        <v>5.9999999999997833E-3</v>
      </c>
      <c r="IC115" s="23">
        <f t="shared" si="985"/>
        <v>0.1120000000000001</v>
      </c>
      <c r="ID115" s="23">
        <f t="shared" si="986"/>
        <v>0.25599999999999978</v>
      </c>
      <c r="IE115" s="23">
        <f t="shared" si="987"/>
        <v>7.199999999999962E-2</v>
      </c>
      <c r="IF115" s="23">
        <f t="shared" si="988"/>
        <v>0.45799999999999974</v>
      </c>
      <c r="IG115" s="23">
        <f t="shared" si="989"/>
        <v>0.41799999999999971</v>
      </c>
      <c r="IH115" s="23">
        <f t="shared" si="990"/>
        <v>0.39599999999999991</v>
      </c>
      <c r="II115" s="23">
        <f t="shared" si="991"/>
        <v>0.39099999999999957</v>
      </c>
      <c r="IJ115" s="23" t="str">
        <f t="shared" si="992"/>
        <v/>
      </c>
      <c r="IK115" s="23">
        <f t="shared" si="993"/>
        <v>0.39099999999999957</v>
      </c>
      <c r="IL115" s="23">
        <f t="shared" si="994"/>
        <v>0.37399999999999967</v>
      </c>
      <c r="IM115" s="23">
        <f t="shared" si="995"/>
        <v>0.19099999999999984</v>
      </c>
      <c r="IN115" s="23">
        <f t="shared" si="996"/>
        <v>0.13599999999999968</v>
      </c>
      <c r="IO115" s="23">
        <f t="shared" si="997"/>
        <v>0.23199999999999976</v>
      </c>
      <c r="IP115" s="23">
        <f t="shared" si="998"/>
        <v>4.4999999999999485E-2</v>
      </c>
      <c r="IQ115" s="23">
        <f t="shared" si="999"/>
        <v>7.3999999999999844E-2</v>
      </c>
      <c r="IR115" s="23">
        <f t="shared" si="1000"/>
        <v>4.6999999999999709E-2</v>
      </c>
      <c r="IS115" s="23">
        <f t="shared" si="1001"/>
        <v>0.16699999999999982</v>
      </c>
      <c r="IT115" s="23">
        <f t="shared" si="1002"/>
        <v>0.17499999999999982</v>
      </c>
      <c r="IU115" s="23">
        <f t="shared" si="1003"/>
        <v>0.28199999999999958</v>
      </c>
      <c r="IV115" s="23">
        <f t="shared" si="1004"/>
        <v>0.33999999999999986</v>
      </c>
      <c r="IW115" s="23">
        <f t="shared" si="1005"/>
        <v>0.34499999999999975</v>
      </c>
      <c r="IX115" s="23">
        <f t="shared" si="1006"/>
        <v>0.60499999999999954</v>
      </c>
      <c r="IY115" s="23">
        <f t="shared" si="1007"/>
        <v>0.21799999999999953</v>
      </c>
      <c r="IZ115" s="23">
        <f t="shared" si="1008"/>
        <v>0.10399999999999965</v>
      </c>
      <c r="JA115" s="23">
        <f t="shared" si="1009"/>
        <v>0.20799999999999974</v>
      </c>
      <c r="JB115" s="23">
        <f t="shared" si="1010"/>
        <v>0.21599999999999975</v>
      </c>
      <c r="JC115" s="23">
        <f t="shared" si="1011"/>
        <v>0.34599999999999964</v>
      </c>
      <c r="JD115" s="23">
        <f t="shared" si="1012"/>
        <v>0.13099999999999978</v>
      </c>
      <c r="JE115" s="23" t="str">
        <f t="shared" si="1013"/>
        <v/>
      </c>
      <c r="JF115" s="23" t="str">
        <f t="shared" si="1014"/>
        <v/>
      </c>
      <c r="JG115" s="23" t="str">
        <f t="shared" si="1015"/>
        <v/>
      </c>
      <c r="JH115" s="23" t="str">
        <f t="shared" si="1016"/>
        <v/>
      </c>
      <c r="JI115" s="23" t="str">
        <f t="shared" si="1017"/>
        <v/>
      </c>
      <c r="JJ115" s="23" t="str">
        <f t="shared" si="1018"/>
        <v/>
      </c>
      <c r="JK115" s="23" t="str">
        <f t="shared" si="1019"/>
        <v/>
      </c>
      <c r="JL115" s="23" t="str">
        <f t="shared" si="1020"/>
        <v/>
      </c>
      <c r="JM115" s="23" t="str">
        <f t="shared" si="1021"/>
        <v/>
      </c>
      <c r="JN115" s="23">
        <f t="shared" si="1022"/>
        <v>0.16799999999999971</v>
      </c>
      <c r="JO115" s="23">
        <f t="shared" si="1023"/>
        <v>0.35199999999999987</v>
      </c>
      <c r="JP115" s="23">
        <f t="shared" si="1024"/>
        <v>0.20699999999999985</v>
      </c>
      <c r="JQ115" s="23">
        <f t="shared" si="1025"/>
        <v>0.80865399999999976</v>
      </c>
      <c r="JR115" s="23">
        <f t="shared" si="1026"/>
        <v>0.54758599999999991</v>
      </c>
      <c r="JS115" s="23">
        <f t="shared" si="1027"/>
        <v>7.672499999999971E-2</v>
      </c>
      <c r="JT115" s="23">
        <f t="shared" si="1028"/>
        <v>0.56964799999999949</v>
      </c>
      <c r="JU115" s="23">
        <f t="shared" si="1029"/>
        <v>0.49425199999999991</v>
      </c>
      <c r="JV115" s="23">
        <f t="shared" si="1030"/>
        <v>0.13657999999999948</v>
      </c>
      <c r="JW115" s="23">
        <f t="shared" si="1031"/>
        <v>0.37999999999999989</v>
      </c>
      <c r="JX115" s="23">
        <f t="shared" si="1032"/>
        <v>0.35399999999999965</v>
      </c>
      <c r="JY115" s="23">
        <f t="shared" si="1033"/>
        <v>0.32699999999999951</v>
      </c>
      <c r="JZ115" s="23">
        <f t="shared" si="1034"/>
        <v>0.28699999999999948</v>
      </c>
      <c r="KA115" s="23">
        <f t="shared" si="1035"/>
        <v>0.48599999999999977</v>
      </c>
      <c r="KB115" s="23">
        <f t="shared" si="1036"/>
        <v>0.30799999999999983</v>
      </c>
      <c r="KC115" s="23">
        <f t="shared" si="1037"/>
        <v>0.28599999999999959</v>
      </c>
      <c r="KD115" s="23">
        <f t="shared" si="1038"/>
        <v>8.1999999999999851E-2</v>
      </c>
      <c r="KE115" s="23">
        <f t="shared" si="1039"/>
        <v>5.1999999999999602E-2</v>
      </c>
      <c r="KF115" s="23">
        <f t="shared" si="1040"/>
        <v>0.15199999999999969</v>
      </c>
      <c r="KG115" s="23">
        <f t="shared" si="1041"/>
        <v>2.5000000000000355E-2</v>
      </c>
      <c r="KH115" s="23">
        <f t="shared" si="1042"/>
        <v>2.0000000000002238E-3</v>
      </c>
      <c r="KI115" s="23">
        <f t="shared" si="1043"/>
        <v>3.5000000000000142E-2</v>
      </c>
      <c r="KJ115" s="23">
        <f t="shared" si="1044"/>
        <v>9.0999999999999748E-2</v>
      </c>
      <c r="KK115" s="23">
        <f t="shared" si="1045"/>
        <v>0.10099999999999953</v>
      </c>
      <c r="KL115" s="23">
        <f t="shared" si="1046"/>
        <v>0.14099999999999957</v>
      </c>
      <c r="KM115" s="23">
        <f t="shared" si="1047"/>
        <v>0.2849999999999997</v>
      </c>
      <c r="KN115" s="23">
        <f t="shared" si="1048"/>
        <v>0.24999999999999956</v>
      </c>
      <c r="KO115" s="23">
        <f t="shared" si="1049"/>
        <v>0.10499999999999954</v>
      </c>
      <c r="KP115" s="23">
        <f t="shared" si="1050"/>
        <v>9.6999999999999531E-2</v>
      </c>
      <c r="KQ115" s="23">
        <f t="shared" si="1051"/>
        <v>4.0000000000004476E-3</v>
      </c>
      <c r="KR115" s="23">
        <f t="shared" si="1052"/>
        <v>1.9999999999999574E-2</v>
      </c>
      <c r="KS115" s="23">
        <f t="shared" si="1053"/>
        <v>2.8000000000000469E-2</v>
      </c>
      <c r="KT115" s="23">
        <f t="shared" si="1054"/>
        <v>4.5999999999999819E-2</v>
      </c>
      <c r="KU115" s="23">
        <f t="shared" si="1055"/>
        <v>6.0000000000002274E-3</v>
      </c>
      <c r="KV115" s="23">
        <f t="shared" si="1056"/>
        <v>8.1999999999999851E-2</v>
      </c>
      <c r="KW115" s="23">
        <f t="shared" si="1057"/>
        <v>0.11599999999999966</v>
      </c>
      <c r="KX115" s="23">
        <f t="shared" si="1058"/>
        <v>3.1000000000000139E-2</v>
      </c>
      <c r="KY115" s="23">
        <f t="shared" si="1059"/>
        <v>7.1000000000000174E-2</v>
      </c>
      <c r="KZ115" s="23">
        <f t="shared" si="1060"/>
        <v>3.7000000000000366E-2</v>
      </c>
      <c r="LA115" s="23">
        <f t="shared" si="1061"/>
        <v>0.10400000000000009</v>
      </c>
      <c r="LB115" s="23">
        <f t="shared" si="1062"/>
        <v>0.33500000000000041</v>
      </c>
      <c r="LC115" s="23">
        <f t="shared" si="1063"/>
        <v>1.499999999999968E-2</v>
      </c>
      <c r="LD115" s="23">
        <f t="shared" si="1064"/>
        <v>2.5999999999999801E-2</v>
      </c>
      <c r="LE115" s="23">
        <f t="shared" si="1065"/>
        <v>0.11699999999999955</v>
      </c>
      <c r="LF115" s="23">
        <f t="shared" si="1066"/>
        <v>0.27699999999999969</v>
      </c>
      <c r="LG115" s="23">
        <f t="shared" si="1067"/>
        <v>0.14499999999999957</v>
      </c>
      <c r="LH115" s="23">
        <f t="shared" si="1068"/>
        <v>0.7368399999999995</v>
      </c>
      <c r="LI115" s="23">
        <f t="shared" si="1069"/>
        <v>0.46841299999999952</v>
      </c>
      <c r="LJ115" s="23">
        <f t="shared" si="1070"/>
        <v>7.1259999999995216E-3</v>
      </c>
      <c r="LK115" s="23">
        <f t="shared" si="1071"/>
        <v>0.46913899999999975</v>
      </c>
      <c r="LL115" s="23">
        <f t="shared" si="1072"/>
        <v>0.40598499999999982</v>
      </c>
      <c r="LM115" s="23">
        <f t="shared" si="1072"/>
        <v>7.3801999999999701E-2</v>
      </c>
    </row>
    <row r="116" spans="1:325">
      <c r="A116" s="1">
        <f t="shared" si="449"/>
        <v>114</v>
      </c>
      <c r="B116" s="2"/>
      <c r="C116" s="4">
        <v>15</v>
      </c>
      <c r="D116" s="4">
        <f t="shared" si="445"/>
        <v>1016</v>
      </c>
      <c r="E116" s="4" t="s">
        <v>149</v>
      </c>
      <c r="F116" s="4">
        <v>3</v>
      </c>
      <c r="G116" s="4" t="s">
        <v>13</v>
      </c>
      <c r="H116" s="4" t="s">
        <v>14</v>
      </c>
      <c r="I116" s="4"/>
      <c r="J116" s="5">
        <v>95.1</v>
      </c>
      <c r="K116" s="72"/>
      <c r="L116" s="103">
        <v>4.0599999999999987</v>
      </c>
      <c r="M116" s="7" t="s">
        <v>282</v>
      </c>
      <c r="N116" s="3" t="s">
        <v>227</v>
      </c>
      <c r="O116" s="23">
        <v>4.1970000000000001</v>
      </c>
      <c r="P116" s="23">
        <v>3.8940000000000001</v>
      </c>
      <c r="Q116" s="23">
        <v>4.4960000000000004</v>
      </c>
      <c r="R116" s="58"/>
      <c r="S116" s="6">
        <v>4.3419999999999996</v>
      </c>
      <c r="T116" s="58"/>
      <c r="U116" s="58"/>
      <c r="V116" s="58"/>
      <c r="W116" s="58"/>
      <c r="X116" s="58"/>
      <c r="Y116" s="23">
        <v>4.3010000000000002</v>
      </c>
      <c r="Z116" s="23">
        <v>4.4690000000000003</v>
      </c>
      <c r="AA116" s="23">
        <v>4.2889999999999997</v>
      </c>
      <c r="AB116" s="23">
        <v>4.0449999999999999</v>
      </c>
      <c r="AC116" s="23">
        <v>3.7229999999999999</v>
      </c>
      <c r="AD116" s="23">
        <v>4.4260000000000002</v>
      </c>
      <c r="AE116" s="23">
        <f t="shared" si="867"/>
        <v>4.0745000000000005</v>
      </c>
      <c r="AF116" s="107">
        <v>3.1669999999999998</v>
      </c>
      <c r="AG116" s="107">
        <v>3.294</v>
      </c>
      <c r="AH116" s="107">
        <v>3.444</v>
      </c>
      <c r="AI116" s="107">
        <v>3.5339999999999998</v>
      </c>
      <c r="AJ116" s="111"/>
      <c r="AK116" s="107">
        <v>3.6859999999999999</v>
      </c>
      <c r="AL116" s="107">
        <v>3.6909999999999998</v>
      </c>
      <c r="AM116" s="107">
        <v>4.0439999999999996</v>
      </c>
      <c r="AN116" s="107">
        <v>3.9060000000000001</v>
      </c>
      <c r="AO116" s="107">
        <v>3.855</v>
      </c>
      <c r="AP116" s="107">
        <v>4.0579999999999998</v>
      </c>
      <c r="AQ116" s="107">
        <v>4.0140000000000002</v>
      </c>
      <c r="AR116" s="107">
        <v>4.1820000000000004</v>
      </c>
      <c r="AS116" s="107">
        <v>3.8090000000000002</v>
      </c>
      <c r="AT116" s="107">
        <v>3.7919999999999998</v>
      </c>
      <c r="AU116" s="107">
        <v>3.9609999999999999</v>
      </c>
      <c r="AV116" s="107">
        <v>3.4510000000000001</v>
      </c>
      <c r="AW116" s="107">
        <v>3.6720000000000002</v>
      </c>
      <c r="AX116" s="107">
        <v>4.3849999999999998</v>
      </c>
      <c r="AY116" s="107">
        <v>3.97</v>
      </c>
      <c r="AZ116" s="107">
        <v>4.2210000000000001</v>
      </c>
      <c r="BA116" s="107">
        <v>4.1639999999999997</v>
      </c>
      <c r="BB116" s="107">
        <v>4.2610000000000001</v>
      </c>
      <c r="BC116" s="107">
        <v>4.1210000000000004</v>
      </c>
      <c r="BD116" s="107">
        <v>4.0270000000000001</v>
      </c>
      <c r="BE116" s="111"/>
      <c r="BF116" s="111"/>
      <c r="BG116" s="111"/>
      <c r="BH116" s="111"/>
      <c r="BI116" s="111"/>
      <c r="BJ116" s="111"/>
      <c r="BK116" s="111"/>
      <c r="BL116" s="111"/>
      <c r="BM116" s="111"/>
      <c r="BN116" s="107">
        <v>3.8290000000000002</v>
      </c>
      <c r="BO116" s="107">
        <v>3.5539999999999998</v>
      </c>
      <c r="BP116" s="107">
        <v>3.8889999999999998</v>
      </c>
      <c r="BQ116" s="91">
        <v>3.1159680000000001</v>
      </c>
      <c r="BR116" s="91">
        <v>3.5961889999999999</v>
      </c>
      <c r="BS116" s="91">
        <v>4.7618419999999997</v>
      </c>
      <c r="BT116" s="91">
        <v>3.6578729999999999</v>
      </c>
      <c r="BU116" s="91">
        <v>3.7425540000000002</v>
      </c>
      <c r="BV116" s="115">
        <v>4.5028189999999997</v>
      </c>
      <c r="BW116" s="109">
        <v>3.1970000000000001</v>
      </c>
      <c r="BX116" s="109">
        <v>3.3159999999999998</v>
      </c>
      <c r="BY116" s="109">
        <v>3.4740000000000002</v>
      </c>
      <c r="BZ116" s="109">
        <v>3.5739999999999998</v>
      </c>
      <c r="CA116" s="109">
        <v>3.7080000000000002</v>
      </c>
      <c r="CB116" s="109">
        <v>3.6989999999999998</v>
      </c>
      <c r="CC116" s="109">
        <v>3.7050000000000001</v>
      </c>
      <c r="CD116" s="109">
        <v>4.0999999999999996</v>
      </c>
      <c r="CE116" s="109">
        <v>3.9510000000000001</v>
      </c>
      <c r="CF116" s="109">
        <v>3.8860000000000001</v>
      </c>
      <c r="CG116" s="109">
        <v>4.1189999999999998</v>
      </c>
      <c r="CH116" s="109">
        <v>4.0730000000000004</v>
      </c>
      <c r="CI116" s="109">
        <v>4.2329999999999997</v>
      </c>
      <c r="CJ116" s="109">
        <v>3.8359999999999999</v>
      </c>
      <c r="CK116" s="109">
        <v>3.82</v>
      </c>
      <c r="CL116" s="109">
        <v>4.0090000000000003</v>
      </c>
      <c r="CM116" s="109">
        <v>3.4740000000000002</v>
      </c>
      <c r="CN116" s="109">
        <v>3.71</v>
      </c>
      <c r="CO116" s="109">
        <v>4.484</v>
      </c>
      <c r="CP116" s="109">
        <v>4.0110000000000001</v>
      </c>
      <c r="CQ116" s="109">
        <v>4.2569999999999997</v>
      </c>
      <c r="CR116" s="109">
        <v>4.2110000000000003</v>
      </c>
      <c r="CS116" s="109">
        <v>4.3079999999999998</v>
      </c>
      <c r="CT116" s="109">
        <v>4.1779999999999999</v>
      </c>
      <c r="CU116" s="109">
        <v>4.0739999999999998</v>
      </c>
      <c r="CV116" s="109">
        <v>3.7050000000000001</v>
      </c>
      <c r="CW116" s="109">
        <v>3.9350000000000001</v>
      </c>
      <c r="CX116" s="109">
        <v>4.1050000000000004</v>
      </c>
      <c r="CY116" s="109">
        <v>4.2729999999999997</v>
      </c>
      <c r="CZ116" s="109">
        <v>4.4539999999999997</v>
      </c>
      <c r="DA116" s="109">
        <v>4.8360000000000003</v>
      </c>
      <c r="DB116" s="109">
        <v>3.2730000000000001</v>
      </c>
      <c r="DC116" s="109">
        <v>4.1040000000000001</v>
      </c>
      <c r="DD116" s="109">
        <v>4.085</v>
      </c>
      <c r="DE116" s="109">
        <v>3.851</v>
      </c>
      <c r="DF116" s="109">
        <v>3.5859999999999999</v>
      </c>
      <c r="DG116" s="109">
        <v>3.919</v>
      </c>
      <c r="DH116" s="119">
        <v>3.1505359999999998</v>
      </c>
      <c r="DI116" s="119">
        <v>3.6343909999999999</v>
      </c>
      <c r="DJ116" s="119">
        <v>4.7891279999999998</v>
      </c>
      <c r="DK116" s="119">
        <v>3.7019890000000002</v>
      </c>
      <c r="DL116" s="119">
        <v>3.783919</v>
      </c>
      <c r="DM116" s="120">
        <v>4.5287829999999998</v>
      </c>
      <c r="DO116" s="23">
        <f t="shared" si="868"/>
        <v>0.13700000000000134</v>
      </c>
      <c r="DP116" s="23">
        <f t="shared" si="869"/>
        <v>-0.16599999999999859</v>
      </c>
      <c r="DQ116" s="23">
        <f t="shared" si="870"/>
        <v>0.43600000000000172</v>
      </c>
      <c r="DR116" s="23" t="str">
        <f t="shared" si="871"/>
        <v/>
      </c>
      <c r="DS116" s="23">
        <f t="shared" si="872"/>
        <v>0.28200000000000092</v>
      </c>
      <c r="DT116" s="23" t="str">
        <f t="shared" si="873"/>
        <v/>
      </c>
      <c r="DU116" s="23" t="str">
        <f t="shared" si="874"/>
        <v/>
      </c>
      <c r="DV116" s="23" t="str">
        <f t="shared" si="875"/>
        <v/>
      </c>
      <c r="DW116" s="23" t="str">
        <f t="shared" si="876"/>
        <v/>
      </c>
      <c r="DX116" s="23" t="str">
        <f t="shared" si="877"/>
        <v/>
      </c>
      <c r="DY116" s="23">
        <f t="shared" si="878"/>
        <v>0.24100000000000144</v>
      </c>
      <c r="DZ116" s="23">
        <f t="shared" si="879"/>
        <v>0.40900000000000158</v>
      </c>
      <c r="EA116" s="23">
        <f t="shared" si="880"/>
        <v>0.22900000000000098</v>
      </c>
      <c r="EB116" s="23">
        <f t="shared" si="881"/>
        <v>-1.4999999999998792E-2</v>
      </c>
      <c r="EC116" s="23">
        <f t="shared" si="882"/>
        <v>-0.33699999999999886</v>
      </c>
      <c r="ED116" s="23">
        <f t="shared" si="883"/>
        <v>0.36600000000000144</v>
      </c>
      <c r="EE116" s="23">
        <f t="shared" si="884"/>
        <v>1.4500000000001734E-2</v>
      </c>
      <c r="EF116" s="23">
        <f t="shared" si="885"/>
        <v>-0.89299999999999891</v>
      </c>
      <c r="EG116" s="23">
        <f t="shared" si="886"/>
        <v>-0.76599999999999868</v>
      </c>
      <c r="EH116" s="23">
        <f t="shared" si="887"/>
        <v>-0.61599999999999877</v>
      </c>
      <c r="EI116" s="23">
        <f t="shared" si="888"/>
        <v>-0.52599999999999891</v>
      </c>
      <c r="EJ116" s="23" t="str">
        <f t="shared" si="889"/>
        <v/>
      </c>
      <c r="EK116" s="23">
        <f t="shared" si="890"/>
        <v>-0.37399999999999878</v>
      </c>
      <c r="EL116" s="23">
        <f t="shared" si="891"/>
        <v>-0.36899999999999888</v>
      </c>
      <c r="EM116" s="23">
        <f t="shared" si="892"/>
        <v>-1.5999999999999126E-2</v>
      </c>
      <c r="EN116" s="23">
        <f t="shared" si="893"/>
        <v>-0.15399999999999858</v>
      </c>
      <c r="EO116" s="23">
        <f t="shared" si="894"/>
        <v>-0.20499999999999874</v>
      </c>
      <c r="EP116" s="23">
        <f t="shared" si="895"/>
        <v>-1.9999999999988916E-3</v>
      </c>
      <c r="EQ116" s="23">
        <f t="shared" si="896"/>
        <v>-4.5999999999998487E-2</v>
      </c>
      <c r="ER116" s="23">
        <f t="shared" si="897"/>
        <v>0.12200000000000166</v>
      </c>
      <c r="ES116" s="23">
        <f t="shared" si="898"/>
        <v>-0.25099999999999856</v>
      </c>
      <c r="ET116" s="23">
        <f t="shared" si="899"/>
        <v>-0.26799999999999891</v>
      </c>
      <c r="EU116" s="23">
        <f t="shared" si="900"/>
        <v>-9.8999999999998867E-2</v>
      </c>
      <c r="EV116" s="23">
        <f t="shared" si="901"/>
        <v>-0.60899999999999865</v>
      </c>
      <c r="EW116" s="23">
        <f t="shared" si="902"/>
        <v>-0.38799999999999857</v>
      </c>
      <c r="EX116" s="23">
        <f t="shared" si="903"/>
        <v>0.32500000000000107</v>
      </c>
      <c r="EY116" s="23">
        <f t="shared" si="904"/>
        <v>-8.9999999999998526E-2</v>
      </c>
      <c r="EZ116" s="23">
        <f t="shared" si="905"/>
        <v>0.16100000000000136</v>
      </c>
      <c r="FA116" s="23">
        <f t="shared" si="906"/>
        <v>0.10400000000000098</v>
      </c>
      <c r="FB116" s="23">
        <f t="shared" si="907"/>
        <v>0.2010000000000014</v>
      </c>
      <c r="FC116" s="23">
        <f t="shared" si="908"/>
        <v>6.100000000000172E-2</v>
      </c>
      <c r="FD116" s="23">
        <f t="shared" si="909"/>
        <v>-3.2999999999998586E-2</v>
      </c>
      <c r="FE116" s="23" t="str">
        <f t="shared" si="910"/>
        <v/>
      </c>
      <c r="FF116" s="23" t="str">
        <f t="shared" si="911"/>
        <v/>
      </c>
      <c r="FG116" s="23" t="str">
        <f t="shared" si="912"/>
        <v/>
      </c>
      <c r="FH116" s="23" t="str">
        <f t="shared" si="913"/>
        <v/>
      </c>
      <c r="FI116" s="23" t="str">
        <f t="shared" si="914"/>
        <v/>
      </c>
      <c r="FJ116" s="23" t="str">
        <f t="shared" si="915"/>
        <v/>
      </c>
      <c r="FK116" s="23" t="str">
        <f t="shared" si="916"/>
        <v/>
      </c>
      <c r="FL116" s="23" t="str">
        <f t="shared" si="917"/>
        <v/>
      </c>
      <c r="FM116" s="23" t="str">
        <f t="shared" si="918"/>
        <v/>
      </c>
      <c r="FN116" s="23">
        <f t="shared" si="919"/>
        <v>-0.23099999999999854</v>
      </c>
      <c r="FO116" s="23">
        <f t="shared" si="920"/>
        <v>-0.5059999999999989</v>
      </c>
      <c r="FP116" s="23">
        <f t="shared" si="921"/>
        <v>-0.17099999999999893</v>
      </c>
      <c r="FQ116" s="23">
        <f t="shared" si="922"/>
        <v>-0.94403199999999865</v>
      </c>
      <c r="FR116" s="23">
        <f t="shared" si="923"/>
        <v>-0.46381099999999886</v>
      </c>
      <c r="FS116" s="23">
        <f t="shared" si="924"/>
        <v>0.70184200000000097</v>
      </c>
      <c r="FT116" s="23">
        <f t="shared" si="925"/>
        <v>-0.40212699999999879</v>
      </c>
      <c r="FU116" s="23">
        <f t="shared" si="926"/>
        <v>-0.31744599999999856</v>
      </c>
      <c r="FV116" s="23">
        <f t="shared" si="927"/>
        <v>0.44281900000000096</v>
      </c>
      <c r="FW116" s="23">
        <f t="shared" si="928"/>
        <v>-0.86299999999999866</v>
      </c>
      <c r="FX116" s="23">
        <f t="shared" si="929"/>
        <v>-0.74399999999999888</v>
      </c>
      <c r="FY116" s="23">
        <f t="shared" si="930"/>
        <v>-0.58599999999999852</v>
      </c>
      <c r="FZ116" s="23">
        <f t="shared" si="931"/>
        <v>-0.48599999999999888</v>
      </c>
      <c r="GA116" s="23">
        <f t="shared" si="932"/>
        <v>-0.35199999999999854</v>
      </c>
      <c r="GB116" s="23">
        <f t="shared" si="933"/>
        <v>-0.36099999999999888</v>
      </c>
      <c r="GC116" s="23">
        <f t="shared" si="934"/>
        <v>-0.35499999999999865</v>
      </c>
      <c r="GD116" s="23">
        <f t="shared" si="935"/>
        <v>4.0000000000000924E-2</v>
      </c>
      <c r="GE116" s="23">
        <f t="shared" si="936"/>
        <v>-0.10899999999999865</v>
      </c>
      <c r="GF116" s="23">
        <f t="shared" si="937"/>
        <v>-0.1739999999999986</v>
      </c>
      <c r="GG116" s="23">
        <f t="shared" si="938"/>
        <v>5.9000000000001052E-2</v>
      </c>
      <c r="GH116" s="23">
        <f t="shared" si="939"/>
        <v>1.3000000000001677E-2</v>
      </c>
      <c r="GI116" s="23">
        <f t="shared" si="940"/>
        <v>0.17300000000000093</v>
      </c>
      <c r="GJ116" s="23">
        <f t="shared" si="941"/>
        <v>-0.22399999999999887</v>
      </c>
      <c r="GK116" s="23">
        <f t="shared" si="942"/>
        <v>-0.23999999999999888</v>
      </c>
      <c r="GL116" s="23">
        <f t="shared" si="943"/>
        <v>-5.099999999999838E-2</v>
      </c>
      <c r="GM116" s="23">
        <f t="shared" si="944"/>
        <v>-0.58599999999999852</v>
      </c>
      <c r="GN116" s="23">
        <f t="shared" si="945"/>
        <v>-0.34999999999999876</v>
      </c>
      <c r="GO116" s="23">
        <f t="shared" si="946"/>
        <v>0.42400000000000126</v>
      </c>
      <c r="GP116" s="23">
        <f t="shared" si="947"/>
        <v>-4.89999999999986E-2</v>
      </c>
      <c r="GQ116" s="23">
        <f t="shared" si="948"/>
        <v>0.19700000000000095</v>
      </c>
      <c r="GR116" s="23">
        <f t="shared" si="949"/>
        <v>0.15100000000000158</v>
      </c>
      <c r="GS116" s="23">
        <f t="shared" si="950"/>
        <v>0.24800000000000111</v>
      </c>
      <c r="GT116" s="23">
        <f t="shared" si="951"/>
        <v>0.11800000000000122</v>
      </c>
      <c r="GU116" s="23">
        <f t="shared" si="952"/>
        <v>1.4000000000001123E-2</v>
      </c>
      <c r="GV116" s="23">
        <f t="shared" si="953"/>
        <v>-0.35499999999999865</v>
      </c>
      <c r="GW116" s="23">
        <f t="shared" si="954"/>
        <v>-0.12499999999999867</v>
      </c>
      <c r="GX116" s="23">
        <f t="shared" si="955"/>
        <v>4.5000000000001705E-2</v>
      </c>
      <c r="GY116" s="23">
        <f t="shared" si="956"/>
        <v>0.21300000000000097</v>
      </c>
      <c r="GZ116" s="23">
        <f t="shared" si="957"/>
        <v>0.39400000000000102</v>
      </c>
      <c r="HA116" s="23">
        <f t="shared" si="958"/>
        <v>0.77600000000000158</v>
      </c>
      <c r="HB116" s="23">
        <f t="shared" si="959"/>
        <v>-0.78699999999999859</v>
      </c>
      <c r="HC116" s="23">
        <f t="shared" si="960"/>
        <v>4.4000000000001371E-2</v>
      </c>
      <c r="HD116" s="23">
        <f t="shared" si="961"/>
        <v>2.5000000000001243E-2</v>
      </c>
      <c r="HE116" s="23">
        <f t="shared" si="962"/>
        <v>-0.20899999999999874</v>
      </c>
      <c r="HF116" s="23">
        <f t="shared" si="963"/>
        <v>-0.47399999999999887</v>
      </c>
      <c r="HG116" s="23">
        <f t="shared" si="964"/>
        <v>-0.14099999999999868</v>
      </c>
      <c r="HH116" s="23">
        <f t="shared" si="965"/>
        <v>-0.90946399999999894</v>
      </c>
      <c r="HI116" s="23">
        <f t="shared" si="966"/>
        <v>-0.42560899999999879</v>
      </c>
      <c r="HJ116" s="23">
        <f t="shared" si="967"/>
        <v>0.72912800000000111</v>
      </c>
      <c r="HK116" s="23">
        <f t="shared" si="968"/>
        <v>-0.35801099999999852</v>
      </c>
      <c r="HL116" s="23">
        <f t="shared" si="969"/>
        <v>-0.27608099999999869</v>
      </c>
      <c r="HM116" s="23">
        <f t="shared" si="970"/>
        <v>0.46878300000000106</v>
      </c>
      <c r="HO116" s="23">
        <f t="shared" si="971"/>
        <v>0.13700000000000134</v>
      </c>
      <c r="HP116" s="23">
        <f t="shared" si="972"/>
        <v>0.16599999999999859</v>
      </c>
      <c r="HQ116" s="23">
        <f t="shared" si="973"/>
        <v>0.43600000000000172</v>
      </c>
      <c r="HR116" s="23" t="str">
        <f t="shared" si="974"/>
        <v/>
      </c>
      <c r="HS116" s="23">
        <f t="shared" si="975"/>
        <v>0.28200000000000092</v>
      </c>
      <c r="HT116" s="23" t="str">
        <f t="shared" si="976"/>
        <v/>
      </c>
      <c r="HU116" s="23" t="str">
        <f t="shared" si="977"/>
        <v/>
      </c>
      <c r="HV116" s="23" t="str">
        <f t="shared" si="978"/>
        <v/>
      </c>
      <c r="HW116" s="23" t="str">
        <f t="shared" si="979"/>
        <v/>
      </c>
      <c r="HX116" s="23" t="str">
        <f t="shared" si="980"/>
        <v/>
      </c>
      <c r="HY116" s="23">
        <f t="shared" si="981"/>
        <v>0.24100000000000144</v>
      </c>
      <c r="HZ116" s="23">
        <f t="shared" si="982"/>
        <v>0.40900000000000158</v>
      </c>
      <c r="IA116" s="23">
        <f t="shared" si="983"/>
        <v>0.22900000000000098</v>
      </c>
      <c r="IB116" s="23">
        <f t="shared" si="984"/>
        <v>1.4999999999998792E-2</v>
      </c>
      <c r="IC116" s="23">
        <f t="shared" si="985"/>
        <v>0.33699999999999886</v>
      </c>
      <c r="ID116" s="23">
        <f t="shared" si="986"/>
        <v>0.36600000000000144</v>
      </c>
      <c r="IE116" s="23">
        <f t="shared" si="987"/>
        <v>1.4500000000001734E-2</v>
      </c>
      <c r="IF116" s="23">
        <f t="shared" si="988"/>
        <v>0.89299999999999891</v>
      </c>
      <c r="IG116" s="23">
        <f t="shared" si="989"/>
        <v>0.76599999999999868</v>
      </c>
      <c r="IH116" s="23">
        <f t="shared" si="990"/>
        <v>0.61599999999999877</v>
      </c>
      <c r="II116" s="23">
        <f t="shared" si="991"/>
        <v>0.52599999999999891</v>
      </c>
      <c r="IJ116" s="23" t="str">
        <f t="shared" si="992"/>
        <v/>
      </c>
      <c r="IK116" s="23">
        <f t="shared" si="993"/>
        <v>0.37399999999999878</v>
      </c>
      <c r="IL116" s="23">
        <f t="shared" si="994"/>
        <v>0.36899999999999888</v>
      </c>
      <c r="IM116" s="23">
        <f t="shared" si="995"/>
        <v>1.5999999999999126E-2</v>
      </c>
      <c r="IN116" s="23">
        <f t="shared" si="996"/>
        <v>0.15399999999999858</v>
      </c>
      <c r="IO116" s="23">
        <f t="shared" si="997"/>
        <v>0.20499999999999874</v>
      </c>
      <c r="IP116" s="23">
        <f t="shared" si="998"/>
        <v>1.9999999999988916E-3</v>
      </c>
      <c r="IQ116" s="23">
        <f t="shared" si="999"/>
        <v>4.5999999999998487E-2</v>
      </c>
      <c r="IR116" s="23">
        <f t="shared" si="1000"/>
        <v>0.12200000000000166</v>
      </c>
      <c r="IS116" s="23">
        <f t="shared" si="1001"/>
        <v>0.25099999999999856</v>
      </c>
      <c r="IT116" s="23">
        <f t="shared" si="1002"/>
        <v>0.26799999999999891</v>
      </c>
      <c r="IU116" s="23">
        <f t="shared" si="1003"/>
        <v>9.8999999999998867E-2</v>
      </c>
      <c r="IV116" s="23">
        <f t="shared" si="1004"/>
        <v>0.60899999999999865</v>
      </c>
      <c r="IW116" s="23">
        <f t="shared" si="1005"/>
        <v>0.38799999999999857</v>
      </c>
      <c r="IX116" s="23">
        <f t="shared" si="1006"/>
        <v>0.32500000000000107</v>
      </c>
      <c r="IY116" s="23">
        <f t="shared" si="1007"/>
        <v>8.9999999999998526E-2</v>
      </c>
      <c r="IZ116" s="23">
        <f t="shared" si="1008"/>
        <v>0.16100000000000136</v>
      </c>
      <c r="JA116" s="23">
        <f t="shared" si="1009"/>
        <v>0.10400000000000098</v>
      </c>
      <c r="JB116" s="23">
        <f t="shared" si="1010"/>
        <v>0.2010000000000014</v>
      </c>
      <c r="JC116" s="23">
        <f t="shared" si="1011"/>
        <v>6.100000000000172E-2</v>
      </c>
      <c r="JD116" s="23">
        <f t="shared" si="1012"/>
        <v>3.2999999999998586E-2</v>
      </c>
      <c r="JE116" s="23" t="str">
        <f t="shared" si="1013"/>
        <v/>
      </c>
      <c r="JF116" s="23" t="str">
        <f t="shared" si="1014"/>
        <v/>
      </c>
      <c r="JG116" s="23" t="str">
        <f t="shared" si="1015"/>
        <v/>
      </c>
      <c r="JH116" s="23" t="str">
        <f t="shared" si="1016"/>
        <v/>
      </c>
      <c r="JI116" s="23" t="str">
        <f t="shared" si="1017"/>
        <v/>
      </c>
      <c r="JJ116" s="23" t="str">
        <f t="shared" si="1018"/>
        <v/>
      </c>
      <c r="JK116" s="23" t="str">
        <f t="shared" si="1019"/>
        <v/>
      </c>
      <c r="JL116" s="23" t="str">
        <f t="shared" si="1020"/>
        <v/>
      </c>
      <c r="JM116" s="23" t="str">
        <f t="shared" si="1021"/>
        <v/>
      </c>
      <c r="JN116" s="23">
        <f t="shared" si="1022"/>
        <v>0.23099999999999854</v>
      </c>
      <c r="JO116" s="23">
        <f t="shared" si="1023"/>
        <v>0.5059999999999989</v>
      </c>
      <c r="JP116" s="23">
        <f t="shared" si="1024"/>
        <v>0.17099999999999893</v>
      </c>
      <c r="JQ116" s="23">
        <f t="shared" si="1025"/>
        <v>0.94403199999999865</v>
      </c>
      <c r="JR116" s="23">
        <f t="shared" si="1026"/>
        <v>0.46381099999999886</v>
      </c>
      <c r="JS116" s="23">
        <f t="shared" si="1027"/>
        <v>0.70184200000000097</v>
      </c>
      <c r="JT116" s="23">
        <f t="shared" si="1028"/>
        <v>0.40212699999999879</v>
      </c>
      <c r="JU116" s="23">
        <f t="shared" si="1029"/>
        <v>0.31744599999999856</v>
      </c>
      <c r="JV116" s="23">
        <f t="shared" si="1030"/>
        <v>0.44281900000000096</v>
      </c>
      <c r="JW116" s="23">
        <f t="shared" si="1031"/>
        <v>0.86299999999999866</v>
      </c>
      <c r="JX116" s="23">
        <f t="shared" si="1032"/>
        <v>0.74399999999999888</v>
      </c>
      <c r="JY116" s="23">
        <f t="shared" si="1033"/>
        <v>0.58599999999999852</v>
      </c>
      <c r="JZ116" s="23">
        <f t="shared" si="1034"/>
        <v>0.48599999999999888</v>
      </c>
      <c r="KA116" s="23">
        <f t="shared" si="1035"/>
        <v>0.35199999999999854</v>
      </c>
      <c r="KB116" s="23">
        <f t="shared" si="1036"/>
        <v>0.36099999999999888</v>
      </c>
      <c r="KC116" s="23">
        <f t="shared" si="1037"/>
        <v>0.35499999999999865</v>
      </c>
      <c r="KD116" s="23">
        <f t="shared" si="1038"/>
        <v>4.0000000000000924E-2</v>
      </c>
      <c r="KE116" s="23">
        <f t="shared" si="1039"/>
        <v>0.10899999999999865</v>
      </c>
      <c r="KF116" s="23">
        <f t="shared" si="1040"/>
        <v>0.1739999999999986</v>
      </c>
      <c r="KG116" s="23">
        <f t="shared" si="1041"/>
        <v>5.9000000000001052E-2</v>
      </c>
      <c r="KH116" s="23">
        <f t="shared" si="1042"/>
        <v>1.3000000000001677E-2</v>
      </c>
      <c r="KI116" s="23">
        <f t="shared" si="1043"/>
        <v>0.17300000000000093</v>
      </c>
      <c r="KJ116" s="23">
        <f t="shared" si="1044"/>
        <v>0.22399999999999887</v>
      </c>
      <c r="KK116" s="23">
        <f t="shared" si="1045"/>
        <v>0.23999999999999888</v>
      </c>
      <c r="KL116" s="23">
        <f t="shared" si="1046"/>
        <v>5.099999999999838E-2</v>
      </c>
      <c r="KM116" s="23">
        <f t="shared" si="1047"/>
        <v>0.58599999999999852</v>
      </c>
      <c r="KN116" s="23">
        <f t="shared" si="1048"/>
        <v>0.34999999999999876</v>
      </c>
      <c r="KO116" s="23">
        <f t="shared" si="1049"/>
        <v>0.42400000000000126</v>
      </c>
      <c r="KP116" s="23">
        <f t="shared" si="1050"/>
        <v>4.89999999999986E-2</v>
      </c>
      <c r="KQ116" s="23">
        <f t="shared" si="1051"/>
        <v>0.19700000000000095</v>
      </c>
      <c r="KR116" s="23">
        <f t="shared" si="1052"/>
        <v>0.15100000000000158</v>
      </c>
      <c r="KS116" s="23">
        <f t="shared" si="1053"/>
        <v>0.24800000000000111</v>
      </c>
      <c r="KT116" s="23">
        <f t="shared" si="1054"/>
        <v>0.11800000000000122</v>
      </c>
      <c r="KU116" s="23">
        <f t="shared" si="1055"/>
        <v>1.4000000000001123E-2</v>
      </c>
      <c r="KV116" s="23">
        <f t="shared" si="1056"/>
        <v>0.35499999999999865</v>
      </c>
      <c r="KW116" s="23">
        <f t="shared" si="1057"/>
        <v>0.12499999999999867</v>
      </c>
      <c r="KX116" s="23">
        <f t="shared" si="1058"/>
        <v>4.5000000000001705E-2</v>
      </c>
      <c r="KY116" s="23">
        <f t="shared" si="1059"/>
        <v>0.21300000000000097</v>
      </c>
      <c r="KZ116" s="23">
        <f t="shared" si="1060"/>
        <v>0.39400000000000102</v>
      </c>
      <c r="LA116" s="23">
        <f t="shared" si="1061"/>
        <v>0.77600000000000158</v>
      </c>
      <c r="LB116" s="23">
        <f t="shared" si="1062"/>
        <v>0.78699999999999859</v>
      </c>
      <c r="LC116" s="23">
        <f t="shared" si="1063"/>
        <v>4.4000000000001371E-2</v>
      </c>
      <c r="LD116" s="23">
        <f t="shared" si="1064"/>
        <v>2.5000000000001243E-2</v>
      </c>
      <c r="LE116" s="23">
        <f t="shared" si="1065"/>
        <v>0.20899999999999874</v>
      </c>
      <c r="LF116" s="23">
        <f t="shared" si="1066"/>
        <v>0.47399999999999887</v>
      </c>
      <c r="LG116" s="23">
        <f t="shared" si="1067"/>
        <v>0.14099999999999868</v>
      </c>
      <c r="LH116" s="23">
        <f t="shared" si="1068"/>
        <v>0.90946399999999894</v>
      </c>
      <c r="LI116" s="23">
        <f t="shared" si="1069"/>
        <v>0.42560899999999879</v>
      </c>
      <c r="LJ116" s="23">
        <f t="shared" si="1070"/>
        <v>0.72912800000000111</v>
      </c>
      <c r="LK116" s="23">
        <f t="shared" si="1071"/>
        <v>0.35801099999999852</v>
      </c>
      <c r="LL116" s="23">
        <f t="shared" si="1072"/>
        <v>0.27608099999999869</v>
      </c>
      <c r="LM116" s="23">
        <f t="shared" si="1072"/>
        <v>0.46878300000000106</v>
      </c>
    </row>
    <row r="117" spans="1:325">
      <c r="A117" s="1">
        <f t="shared" si="449"/>
        <v>115</v>
      </c>
      <c r="B117" s="2"/>
      <c r="C117" s="4">
        <v>15</v>
      </c>
      <c r="D117" s="4">
        <f t="shared" si="445"/>
        <v>1016</v>
      </c>
      <c r="E117" s="4" t="s">
        <v>162</v>
      </c>
      <c r="F117" s="4">
        <v>3</v>
      </c>
      <c r="G117" s="4" t="s">
        <v>13</v>
      </c>
      <c r="H117" s="4" t="s">
        <v>19</v>
      </c>
      <c r="I117" s="4"/>
      <c r="J117" s="5">
        <v>97.2</v>
      </c>
      <c r="K117" s="72"/>
      <c r="L117" s="103">
        <v>4.1239999999999997</v>
      </c>
      <c r="M117" s="7" t="s">
        <v>282</v>
      </c>
      <c r="N117" s="3" t="s">
        <v>227</v>
      </c>
      <c r="O117" s="23">
        <v>4.3140000000000001</v>
      </c>
      <c r="P117" s="23">
        <v>4.2750000000000004</v>
      </c>
      <c r="Q117" s="23">
        <v>4.4989999999999997</v>
      </c>
      <c r="R117" s="58"/>
      <c r="S117" s="6">
        <v>4.1319999999999997</v>
      </c>
      <c r="T117" s="58"/>
      <c r="U117" s="58"/>
      <c r="V117" s="58"/>
      <c r="W117" s="58"/>
      <c r="X117" s="58"/>
      <c r="Y117" s="23">
        <v>4.2759999999999998</v>
      </c>
      <c r="Z117" s="23">
        <v>4.2949999999999999</v>
      </c>
      <c r="AA117" s="23">
        <v>4.29</v>
      </c>
      <c r="AB117" s="23">
        <v>4.1109999999999998</v>
      </c>
      <c r="AC117" s="23">
        <v>4.24</v>
      </c>
      <c r="AD117" s="23">
        <v>3.875</v>
      </c>
      <c r="AE117" s="23">
        <f t="shared" si="867"/>
        <v>4.0575000000000001</v>
      </c>
      <c r="AF117" s="107">
        <v>3.7040000000000002</v>
      </c>
      <c r="AG117" s="107">
        <v>3.7629999999999999</v>
      </c>
      <c r="AH117" s="107">
        <v>3.77</v>
      </c>
      <c r="AI117" s="107">
        <v>3.734</v>
      </c>
      <c r="AJ117" s="111"/>
      <c r="AK117" s="107">
        <v>3.7410000000000001</v>
      </c>
      <c r="AL117" s="107">
        <v>3.7629999999999999</v>
      </c>
      <c r="AM117" s="107">
        <v>3.9359999999999999</v>
      </c>
      <c r="AN117" s="107">
        <v>4.024</v>
      </c>
      <c r="AO117" s="107">
        <v>3.8769999999999998</v>
      </c>
      <c r="AP117" s="107">
        <v>4.1180000000000003</v>
      </c>
      <c r="AQ117" s="107">
        <v>4.0880000000000001</v>
      </c>
      <c r="AR117" s="107">
        <v>4.125</v>
      </c>
      <c r="AS117" s="107">
        <v>4.0010000000000003</v>
      </c>
      <c r="AT117" s="107">
        <v>3.99</v>
      </c>
      <c r="AU117" s="107">
        <v>3.8</v>
      </c>
      <c r="AV117" s="107">
        <v>3.819</v>
      </c>
      <c r="AW117" s="107">
        <v>3.7759999999999998</v>
      </c>
      <c r="AX117" s="107">
        <v>3.6480000000000001</v>
      </c>
      <c r="AY117" s="107">
        <v>3.87</v>
      </c>
      <c r="AZ117" s="107">
        <v>3.99</v>
      </c>
      <c r="BA117" s="107">
        <v>3.8639999999999999</v>
      </c>
      <c r="BB117" s="107">
        <v>3.8639999999999999</v>
      </c>
      <c r="BC117" s="107">
        <v>3.7549999999999999</v>
      </c>
      <c r="BD117" s="107">
        <v>3.9510000000000001</v>
      </c>
      <c r="BE117" s="111"/>
      <c r="BF117" s="111"/>
      <c r="BG117" s="111"/>
      <c r="BH117" s="111"/>
      <c r="BI117" s="111"/>
      <c r="BJ117" s="111"/>
      <c r="BK117" s="111"/>
      <c r="BL117" s="111"/>
      <c r="BM117" s="111"/>
      <c r="BN117" s="107">
        <v>4.0609999999999999</v>
      </c>
      <c r="BO117" s="107">
        <v>3.8159999999999998</v>
      </c>
      <c r="BP117" s="107">
        <v>3.988</v>
      </c>
      <c r="BQ117" s="91">
        <v>3.2863920000000002</v>
      </c>
      <c r="BR117" s="91">
        <v>3.5598359999999998</v>
      </c>
      <c r="BS117" s="91">
        <v>4.4238350000000004</v>
      </c>
      <c r="BT117" s="91">
        <v>3.5445009999999999</v>
      </c>
      <c r="BU117" s="91">
        <v>3.611462</v>
      </c>
      <c r="BV117" s="115">
        <v>4.3789769999999999</v>
      </c>
      <c r="BW117" s="109">
        <v>3.8210000000000002</v>
      </c>
      <c r="BX117" s="109">
        <v>3.8839999999999999</v>
      </c>
      <c r="BY117" s="109">
        <v>3.9079999999999999</v>
      </c>
      <c r="BZ117" s="109">
        <v>3.9169999999999998</v>
      </c>
      <c r="CA117" s="109">
        <v>3.5859999999999999</v>
      </c>
      <c r="CB117" s="109">
        <v>3.919</v>
      </c>
      <c r="CC117" s="109">
        <v>3.9489999999999998</v>
      </c>
      <c r="CD117" s="109">
        <v>4.125</v>
      </c>
      <c r="CE117" s="109">
        <v>4.1760000000000002</v>
      </c>
      <c r="CF117" s="109">
        <v>4.0209999999999999</v>
      </c>
      <c r="CG117" s="109">
        <v>4.25</v>
      </c>
      <c r="CH117" s="109">
        <v>4.2220000000000004</v>
      </c>
      <c r="CI117" s="109">
        <v>4.2699999999999996</v>
      </c>
      <c r="CJ117" s="109">
        <v>4.1550000000000002</v>
      </c>
      <c r="CK117" s="109">
        <v>4.141</v>
      </c>
      <c r="CL117" s="109">
        <v>4.0010000000000003</v>
      </c>
      <c r="CM117" s="109">
        <v>3.93</v>
      </c>
      <c r="CN117" s="109">
        <v>3.9460000000000002</v>
      </c>
      <c r="CO117" s="109">
        <v>3.9340000000000002</v>
      </c>
      <c r="CP117" s="109">
        <v>4.056</v>
      </c>
      <c r="CQ117" s="109">
        <v>4.1459999999999999</v>
      </c>
      <c r="CR117" s="109">
        <v>4.0869999999999997</v>
      </c>
      <c r="CS117" s="109">
        <v>4.1159999999999997</v>
      </c>
      <c r="CT117" s="109">
        <v>4.0170000000000003</v>
      </c>
      <c r="CU117" s="109">
        <v>4.1319999999999997</v>
      </c>
      <c r="CV117" s="109">
        <v>4.0739999999999998</v>
      </c>
      <c r="CW117" s="109">
        <v>4.0209999999999999</v>
      </c>
      <c r="CX117" s="109">
        <v>4.4470000000000001</v>
      </c>
      <c r="CY117" s="109">
        <v>4.1360000000000001</v>
      </c>
      <c r="CZ117" s="109">
        <v>4.0919999999999996</v>
      </c>
      <c r="DA117" s="109">
        <v>4.1449999999999996</v>
      </c>
      <c r="DB117" s="109">
        <v>4.3929999999999998</v>
      </c>
      <c r="DC117" s="109">
        <v>4.0339999999999998</v>
      </c>
      <c r="DD117" s="109">
        <v>4.024</v>
      </c>
      <c r="DE117" s="109">
        <v>4.1710000000000003</v>
      </c>
      <c r="DF117" s="109">
        <v>3.9649999999999999</v>
      </c>
      <c r="DG117" s="109">
        <v>4.1150000000000002</v>
      </c>
      <c r="DH117" s="119">
        <v>3.4050720000000001</v>
      </c>
      <c r="DI117" s="119">
        <v>3.7015229999999999</v>
      </c>
      <c r="DJ117" s="119">
        <v>4.5614160000000004</v>
      </c>
      <c r="DK117" s="119">
        <v>3.6943540000000001</v>
      </c>
      <c r="DL117" s="119">
        <v>3.7641610000000001</v>
      </c>
      <c r="DM117" s="120">
        <v>4.5023299999999997</v>
      </c>
      <c r="DO117" s="23">
        <f t="shared" si="868"/>
        <v>0.19000000000000039</v>
      </c>
      <c r="DP117" s="23">
        <f t="shared" si="869"/>
        <v>0.15100000000000069</v>
      </c>
      <c r="DQ117" s="23">
        <f t="shared" si="870"/>
        <v>0.375</v>
      </c>
      <c r="DR117" s="23" t="str">
        <f t="shared" si="871"/>
        <v/>
      </c>
      <c r="DS117" s="23">
        <f t="shared" si="872"/>
        <v>8.0000000000000071E-3</v>
      </c>
      <c r="DT117" s="23" t="str">
        <f t="shared" si="873"/>
        <v/>
      </c>
      <c r="DU117" s="23" t="str">
        <f t="shared" si="874"/>
        <v/>
      </c>
      <c r="DV117" s="23" t="str">
        <f t="shared" si="875"/>
        <v/>
      </c>
      <c r="DW117" s="23" t="str">
        <f t="shared" si="876"/>
        <v/>
      </c>
      <c r="DX117" s="23" t="str">
        <f t="shared" si="877"/>
        <v/>
      </c>
      <c r="DY117" s="23">
        <f t="shared" si="878"/>
        <v>0.15200000000000014</v>
      </c>
      <c r="DZ117" s="23">
        <f t="shared" si="879"/>
        <v>0.17100000000000026</v>
      </c>
      <c r="EA117" s="23">
        <f t="shared" si="880"/>
        <v>0.16600000000000037</v>
      </c>
      <c r="EB117" s="23">
        <f t="shared" si="881"/>
        <v>-1.2999999999999901E-2</v>
      </c>
      <c r="EC117" s="23">
        <f t="shared" si="882"/>
        <v>0.11600000000000055</v>
      </c>
      <c r="ED117" s="23">
        <f t="shared" si="883"/>
        <v>-0.24899999999999967</v>
      </c>
      <c r="EE117" s="23">
        <f t="shared" si="884"/>
        <v>-6.6499999999999559E-2</v>
      </c>
      <c r="EF117" s="23">
        <f t="shared" si="885"/>
        <v>-0.41999999999999948</v>
      </c>
      <c r="EG117" s="23">
        <f t="shared" si="886"/>
        <v>-0.36099999999999977</v>
      </c>
      <c r="EH117" s="23">
        <f t="shared" si="887"/>
        <v>-0.35399999999999965</v>
      </c>
      <c r="EI117" s="23">
        <f t="shared" si="888"/>
        <v>-0.38999999999999968</v>
      </c>
      <c r="EJ117" s="23" t="str">
        <f t="shared" si="889"/>
        <v/>
      </c>
      <c r="EK117" s="23">
        <f t="shared" si="890"/>
        <v>-0.38299999999999956</v>
      </c>
      <c r="EL117" s="23">
        <f t="shared" si="891"/>
        <v>-0.36099999999999977</v>
      </c>
      <c r="EM117" s="23">
        <f t="shared" si="892"/>
        <v>-0.18799999999999972</v>
      </c>
      <c r="EN117" s="23">
        <f t="shared" si="893"/>
        <v>-9.9999999999999645E-2</v>
      </c>
      <c r="EO117" s="23">
        <f t="shared" si="894"/>
        <v>-0.24699999999999989</v>
      </c>
      <c r="EP117" s="23">
        <f t="shared" si="895"/>
        <v>-5.9999999999993392E-3</v>
      </c>
      <c r="EQ117" s="23">
        <f t="shared" si="896"/>
        <v>-3.5999999999999588E-2</v>
      </c>
      <c r="ER117" s="23">
        <f t="shared" si="897"/>
        <v>1.000000000000334E-3</v>
      </c>
      <c r="ES117" s="23">
        <f t="shared" si="898"/>
        <v>-0.12299999999999933</v>
      </c>
      <c r="ET117" s="23">
        <f t="shared" si="899"/>
        <v>-0.13399999999999945</v>
      </c>
      <c r="EU117" s="23">
        <f t="shared" si="900"/>
        <v>-0.32399999999999984</v>
      </c>
      <c r="EV117" s="23">
        <f t="shared" si="901"/>
        <v>-0.30499999999999972</v>
      </c>
      <c r="EW117" s="23">
        <f t="shared" si="902"/>
        <v>-0.34799999999999986</v>
      </c>
      <c r="EX117" s="23">
        <f t="shared" si="903"/>
        <v>-0.47599999999999953</v>
      </c>
      <c r="EY117" s="23">
        <f t="shared" si="904"/>
        <v>-0.25399999999999956</v>
      </c>
      <c r="EZ117" s="23">
        <f t="shared" si="905"/>
        <v>-0.13399999999999945</v>
      </c>
      <c r="FA117" s="23">
        <f t="shared" si="906"/>
        <v>-0.25999999999999979</v>
      </c>
      <c r="FB117" s="23">
        <f t="shared" si="907"/>
        <v>-0.25999999999999979</v>
      </c>
      <c r="FC117" s="23">
        <f t="shared" si="908"/>
        <v>-0.36899999999999977</v>
      </c>
      <c r="FD117" s="23">
        <f t="shared" si="909"/>
        <v>-0.1729999999999996</v>
      </c>
      <c r="FE117" s="23" t="str">
        <f t="shared" si="910"/>
        <v/>
      </c>
      <c r="FF117" s="23" t="str">
        <f t="shared" si="911"/>
        <v/>
      </c>
      <c r="FG117" s="23" t="str">
        <f t="shared" si="912"/>
        <v/>
      </c>
      <c r="FH117" s="23" t="str">
        <f t="shared" si="913"/>
        <v/>
      </c>
      <c r="FI117" s="23" t="str">
        <f t="shared" si="914"/>
        <v/>
      </c>
      <c r="FJ117" s="23" t="str">
        <f t="shared" si="915"/>
        <v/>
      </c>
      <c r="FK117" s="23" t="str">
        <f t="shared" si="916"/>
        <v/>
      </c>
      <c r="FL117" s="23" t="str">
        <f t="shared" si="917"/>
        <v/>
      </c>
      <c r="FM117" s="23" t="str">
        <f t="shared" si="918"/>
        <v/>
      </c>
      <c r="FN117" s="23">
        <f t="shared" si="919"/>
        <v>-6.2999999999999723E-2</v>
      </c>
      <c r="FO117" s="23">
        <f t="shared" si="920"/>
        <v>-0.30799999999999983</v>
      </c>
      <c r="FP117" s="23">
        <f t="shared" si="921"/>
        <v>-0.13599999999999968</v>
      </c>
      <c r="FQ117" s="23">
        <f t="shared" si="922"/>
        <v>-0.83760799999999946</v>
      </c>
      <c r="FR117" s="23">
        <f t="shared" si="923"/>
        <v>-0.56416399999999989</v>
      </c>
      <c r="FS117" s="23">
        <f t="shared" si="924"/>
        <v>0.29983500000000074</v>
      </c>
      <c r="FT117" s="23">
        <f t="shared" si="925"/>
        <v>-0.57949899999999976</v>
      </c>
      <c r="FU117" s="23">
        <f t="shared" si="926"/>
        <v>-0.51253799999999972</v>
      </c>
      <c r="FV117" s="23">
        <f t="shared" si="927"/>
        <v>0.25497700000000023</v>
      </c>
      <c r="FW117" s="23">
        <f t="shared" si="928"/>
        <v>-0.30299999999999949</v>
      </c>
      <c r="FX117" s="23">
        <f t="shared" si="929"/>
        <v>-0.23999999999999977</v>
      </c>
      <c r="FY117" s="23">
        <f t="shared" si="930"/>
        <v>-0.21599999999999975</v>
      </c>
      <c r="FZ117" s="23">
        <f t="shared" si="931"/>
        <v>-0.20699999999999985</v>
      </c>
      <c r="GA117" s="23">
        <f t="shared" si="932"/>
        <v>-0.53799999999999981</v>
      </c>
      <c r="GB117" s="23">
        <f t="shared" si="933"/>
        <v>-0.20499999999999963</v>
      </c>
      <c r="GC117" s="23">
        <f t="shared" si="934"/>
        <v>-0.17499999999999982</v>
      </c>
      <c r="GD117" s="23">
        <f t="shared" si="935"/>
        <v>1.000000000000334E-3</v>
      </c>
      <c r="GE117" s="23">
        <f t="shared" si="936"/>
        <v>5.200000000000049E-2</v>
      </c>
      <c r="GF117" s="23">
        <f t="shared" si="937"/>
        <v>-0.10299999999999976</v>
      </c>
      <c r="GG117" s="23">
        <f t="shared" si="938"/>
        <v>0.12600000000000033</v>
      </c>
      <c r="GH117" s="23">
        <f t="shared" si="939"/>
        <v>9.8000000000000753E-2</v>
      </c>
      <c r="GI117" s="23">
        <f t="shared" si="940"/>
        <v>0.14599999999999991</v>
      </c>
      <c r="GJ117" s="23">
        <f t="shared" si="941"/>
        <v>3.1000000000000583E-2</v>
      </c>
      <c r="GK117" s="23">
        <f t="shared" si="942"/>
        <v>1.7000000000000348E-2</v>
      </c>
      <c r="GL117" s="23">
        <f t="shared" si="943"/>
        <v>-0.12299999999999933</v>
      </c>
      <c r="GM117" s="23">
        <f t="shared" si="944"/>
        <v>-0.19399999999999951</v>
      </c>
      <c r="GN117" s="23">
        <f t="shared" si="945"/>
        <v>-0.17799999999999949</v>
      </c>
      <c r="GO117" s="23">
        <f t="shared" si="946"/>
        <v>-0.1899999999999995</v>
      </c>
      <c r="GP117" s="23">
        <f t="shared" si="947"/>
        <v>-6.7999999999999616E-2</v>
      </c>
      <c r="GQ117" s="23">
        <f t="shared" si="948"/>
        <v>2.2000000000000242E-2</v>
      </c>
      <c r="GR117" s="23">
        <f t="shared" si="949"/>
        <v>-3.6999999999999922E-2</v>
      </c>
      <c r="GS117" s="23">
        <f t="shared" si="950"/>
        <v>-8.0000000000000071E-3</v>
      </c>
      <c r="GT117" s="23">
        <f t="shared" si="951"/>
        <v>-0.10699999999999932</v>
      </c>
      <c r="GU117" s="23">
        <f t="shared" si="952"/>
        <v>8.0000000000000071E-3</v>
      </c>
      <c r="GV117" s="23">
        <f t="shared" si="953"/>
        <v>-4.9999999999999822E-2</v>
      </c>
      <c r="GW117" s="23">
        <f t="shared" si="954"/>
        <v>-0.10299999999999976</v>
      </c>
      <c r="GX117" s="23">
        <f t="shared" si="955"/>
        <v>0.3230000000000004</v>
      </c>
      <c r="GY117" s="23">
        <f t="shared" si="956"/>
        <v>1.2000000000000455E-2</v>
      </c>
      <c r="GZ117" s="23">
        <f t="shared" si="957"/>
        <v>-3.2000000000000028E-2</v>
      </c>
      <c r="HA117" s="23">
        <f t="shared" si="958"/>
        <v>2.0999999999999908E-2</v>
      </c>
      <c r="HB117" s="23">
        <f t="shared" si="959"/>
        <v>0.26900000000000013</v>
      </c>
      <c r="HC117" s="23">
        <f t="shared" si="960"/>
        <v>-8.9999999999999858E-2</v>
      </c>
      <c r="HD117" s="23">
        <f t="shared" si="961"/>
        <v>-9.9999999999999645E-2</v>
      </c>
      <c r="HE117" s="23">
        <f t="shared" si="962"/>
        <v>4.7000000000000597E-2</v>
      </c>
      <c r="HF117" s="23">
        <f t="shared" si="963"/>
        <v>-0.15899999999999981</v>
      </c>
      <c r="HG117" s="23">
        <f t="shared" si="964"/>
        <v>-8.9999999999994529E-3</v>
      </c>
      <c r="HH117" s="23">
        <f t="shared" si="965"/>
        <v>-0.71892799999999957</v>
      </c>
      <c r="HI117" s="23">
        <f t="shared" si="966"/>
        <v>-0.42247699999999977</v>
      </c>
      <c r="HJ117" s="23">
        <f t="shared" si="967"/>
        <v>0.43741600000000069</v>
      </c>
      <c r="HK117" s="23">
        <f t="shared" si="968"/>
        <v>-0.42964599999999953</v>
      </c>
      <c r="HL117" s="23">
        <f t="shared" si="969"/>
        <v>-0.35983899999999958</v>
      </c>
      <c r="HM117" s="23">
        <f t="shared" si="970"/>
        <v>0.37833000000000006</v>
      </c>
      <c r="HO117" s="23">
        <f t="shared" si="971"/>
        <v>0.19000000000000039</v>
      </c>
      <c r="HP117" s="23">
        <f t="shared" si="972"/>
        <v>0.15100000000000069</v>
      </c>
      <c r="HQ117" s="23">
        <f t="shared" si="973"/>
        <v>0.375</v>
      </c>
      <c r="HR117" s="23" t="str">
        <f t="shared" si="974"/>
        <v/>
      </c>
      <c r="HS117" s="23">
        <f t="shared" si="975"/>
        <v>8.0000000000000071E-3</v>
      </c>
      <c r="HT117" s="23" t="str">
        <f t="shared" si="976"/>
        <v/>
      </c>
      <c r="HU117" s="23" t="str">
        <f t="shared" si="977"/>
        <v/>
      </c>
      <c r="HV117" s="23" t="str">
        <f t="shared" si="978"/>
        <v/>
      </c>
      <c r="HW117" s="23" t="str">
        <f t="shared" si="979"/>
        <v/>
      </c>
      <c r="HX117" s="23" t="str">
        <f t="shared" si="980"/>
        <v/>
      </c>
      <c r="HY117" s="23">
        <f t="shared" si="981"/>
        <v>0.15200000000000014</v>
      </c>
      <c r="HZ117" s="23">
        <f t="shared" si="982"/>
        <v>0.17100000000000026</v>
      </c>
      <c r="IA117" s="23">
        <f t="shared" si="983"/>
        <v>0.16600000000000037</v>
      </c>
      <c r="IB117" s="23">
        <f t="shared" si="984"/>
        <v>1.2999999999999901E-2</v>
      </c>
      <c r="IC117" s="23">
        <f t="shared" si="985"/>
        <v>0.11600000000000055</v>
      </c>
      <c r="ID117" s="23">
        <f t="shared" si="986"/>
        <v>0.24899999999999967</v>
      </c>
      <c r="IE117" s="23">
        <f t="shared" si="987"/>
        <v>6.6499999999999559E-2</v>
      </c>
      <c r="IF117" s="23">
        <f t="shared" si="988"/>
        <v>0.41999999999999948</v>
      </c>
      <c r="IG117" s="23">
        <f t="shared" si="989"/>
        <v>0.36099999999999977</v>
      </c>
      <c r="IH117" s="23">
        <f t="shared" si="990"/>
        <v>0.35399999999999965</v>
      </c>
      <c r="II117" s="23">
        <f t="shared" si="991"/>
        <v>0.38999999999999968</v>
      </c>
      <c r="IJ117" s="23" t="str">
        <f t="shared" si="992"/>
        <v/>
      </c>
      <c r="IK117" s="23">
        <f t="shared" si="993"/>
        <v>0.38299999999999956</v>
      </c>
      <c r="IL117" s="23">
        <f t="shared" si="994"/>
        <v>0.36099999999999977</v>
      </c>
      <c r="IM117" s="23">
        <f t="shared" si="995"/>
        <v>0.18799999999999972</v>
      </c>
      <c r="IN117" s="23">
        <f t="shared" si="996"/>
        <v>9.9999999999999645E-2</v>
      </c>
      <c r="IO117" s="23">
        <f t="shared" si="997"/>
        <v>0.24699999999999989</v>
      </c>
      <c r="IP117" s="23">
        <f t="shared" si="998"/>
        <v>5.9999999999993392E-3</v>
      </c>
      <c r="IQ117" s="23">
        <f t="shared" si="999"/>
        <v>3.5999999999999588E-2</v>
      </c>
      <c r="IR117" s="23">
        <f t="shared" si="1000"/>
        <v>1.000000000000334E-3</v>
      </c>
      <c r="IS117" s="23">
        <f t="shared" si="1001"/>
        <v>0.12299999999999933</v>
      </c>
      <c r="IT117" s="23">
        <f t="shared" si="1002"/>
        <v>0.13399999999999945</v>
      </c>
      <c r="IU117" s="23">
        <f t="shared" si="1003"/>
        <v>0.32399999999999984</v>
      </c>
      <c r="IV117" s="23">
        <f t="shared" si="1004"/>
        <v>0.30499999999999972</v>
      </c>
      <c r="IW117" s="23">
        <f t="shared" si="1005"/>
        <v>0.34799999999999986</v>
      </c>
      <c r="IX117" s="23">
        <f t="shared" si="1006"/>
        <v>0.47599999999999953</v>
      </c>
      <c r="IY117" s="23">
        <f t="shared" si="1007"/>
        <v>0.25399999999999956</v>
      </c>
      <c r="IZ117" s="23">
        <f t="shared" si="1008"/>
        <v>0.13399999999999945</v>
      </c>
      <c r="JA117" s="23">
        <f t="shared" si="1009"/>
        <v>0.25999999999999979</v>
      </c>
      <c r="JB117" s="23">
        <f t="shared" si="1010"/>
        <v>0.25999999999999979</v>
      </c>
      <c r="JC117" s="23">
        <f t="shared" si="1011"/>
        <v>0.36899999999999977</v>
      </c>
      <c r="JD117" s="23">
        <f t="shared" si="1012"/>
        <v>0.1729999999999996</v>
      </c>
      <c r="JE117" s="23" t="str">
        <f t="shared" si="1013"/>
        <v/>
      </c>
      <c r="JF117" s="23" t="str">
        <f t="shared" si="1014"/>
        <v/>
      </c>
      <c r="JG117" s="23" t="str">
        <f t="shared" si="1015"/>
        <v/>
      </c>
      <c r="JH117" s="23" t="str">
        <f t="shared" si="1016"/>
        <v/>
      </c>
      <c r="JI117" s="23" t="str">
        <f t="shared" si="1017"/>
        <v/>
      </c>
      <c r="JJ117" s="23" t="str">
        <f t="shared" si="1018"/>
        <v/>
      </c>
      <c r="JK117" s="23" t="str">
        <f t="shared" si="1019"/>
        <v/>
      </c>
      <c r="JL117" s="23" t="str">
        <f t="shared" si="1020"/>
        <v/>
      </c>
      <c r="JM117" s="23" t="str">
        <f t="shared" si="1021"/>
        <v/>
      </c>
      <c r="JN117" s="23">
        <f t="shared" si="1022"/>
        <v>6.2999999999999723E-2</v>
      </c>
      <c r="JO117" s="23">
        <f t="shared" si="1023"/>
        <v>0.30799999999999983</v>
      </c>
      <c r="JP117" s="23">
        <f t="shared" si="1024"/>
        <v>0.13599999999999968</v>
      </c>
      <c r="JQ117" s="23">
        <f t="shared" si="1025"/>
        <v>0.83760799999999946</v>
      </c>
      <c r="JR117" s="23">
        <f t="shared" si="1026"/>
        <v>0.56416399999999989</v>
      </c>
      <c r="JS117" s="23">
        <f t="shared" si="1027"/>
        <v>0.29983500000000074</v>
      </c>
      <c r="JT117" s="23">
        <f t="shared" si="1028"/>
        <v>0.57949899999999976</v>
      </c>
      <c r="JU117" s="23">
        <f t="shared" si="1029"/>
        <v>0.51253799999999972</v>
      </c>
      <c r="JV117" s="23">
        <f t="shared" si="1030"/>
        <v>0.25497700000000023</v>
      </c>
      <c r="JW117" s="23">
        <f t="shared" si="1031"/>
        <v>0.30299999999999949</v>
      </c>
      <c r="JX117" s="23">
        <f t="shared" si="1032"/>
        <v>0.23999999999999977</v>
      </c>
      <c r="JY117" s="23">
        <f t="shared" si="1033"/>
        <v>0.21599999999999975</v>
      </c>
      <c r="JZ117" s="23">
        <f t="shared" si="1034"/>
        <v>0.20699999999999985</v>
      </c>
      <c r="KA117" s="23">
        <f t="shared" si="1035"/>
        <v>0.53799999999999981</v>
      </c>
      <c r="KB117" s="23">
        <f t="shared" si="1036"/>
        <v>0.20499999999999963</v>
      </c>
      <c r="KC117" s="23">
        <f t="shared" si="1037"/>
        <v>0.17499999999999982</v>
      </c>
      <c r="KD117" s="23">
        <f t="shared" si="1038"/>
        <v>1.000000000000334E-3</v>
      </c>
      <c r="KE117" s="23">
        <f t="shared" si="1039"/>
        <v>5.200000000000049E-2</v>
      </c>
      <c r="KF117" s="23">
        <f t="shared" si="1040"/>
        <v>0.10299999999999976</v>
      </c>
      <c r="KG117" s="23">
        <f t="shared" si="1041"/>
        <v>0.12600000000000033</v>
      </c>
      <c r="KH117" s="23">
        <f t="shared" si="1042"/>
        <v>9.8000000000000753E-2</v>
      </c>
      <c r="KI117" s="23">
        <f t="shared" si="1043"/>
        <v>0.14599999999999991</v>
      </c>
      <c r="KJ117" s="23">
        <f t="shared" si="1044"/>
        <v>3.1000000000000583E-2</v>
      </c>
      <c r="KK117" s="23">
        <f t="shared" si="1045"/>
        <v>1.7000000000000348E-2</v>
      </c>
      <c r="KL117" s="23">
        <f t="shared" si="1046"/>
        <v>0.12299999999999933</v>
      </c>
      <c r="KM117" s="23">
        <f t="shared" si="1047"/>
        <v>0.19399999999999951</v>
      </c>
      <c r="KN117" s="23">
        <f t="shared" si="1048"/>
        <v>0.17799999999999949</v>
      </c>
      <c r="KO117" s="23">
        <f t="shared" si="1049"/>
        <v>0.1899999999999995</v>
      </c>
      <c r="KP117" s="23">
        <f t="shared" si="1050"/>
        <v>6.7999999999999616E-2</v>
      </c>
      <c r="KQ117" s="23">
        <f t="shared" si="1051"/>
        <v>2.2000000000000242E-2</v>
      </c>
      <c r="KR117" s="23">
        <f t="shared" si="1052"/>
        <v>3.6999999999999922E-2</v>
      </c>
      <c r="KS117" s="23">
        <f t="shared" si="1053"/>
        <v>8.0000000000000071E-3</v>
      </c>
      <c r="KT117" s="23">
        <f t="shared" si="1054"/>
        <v>0.10699999999999932</v>
      </c>
      <c r="KU117" s="23">
        <f t="shared" si="1055"/>
        <v>8.0000000000000071E-3</v>
      </c>
      <c r="KV117" s="23">
        <f t="shared" si="1056"/>
        <v>4.9999999999999822E-2</v>
      </c>
      <c r="KW117" s="23">
        <f t="shared" si="1057"/>
        <v>0.10299999999999976</v>
      </c>
      <c r="KX117" s="23">
        <f t="shared" si="1058"/>
        <v>0.3230000000000004</v>
      </c>
      <c r="KY117" s="23">
        <f t="shared" si="1059"/>
        <v>1.2000000000000455E-2</v>
      </c>
      <c r="KZ117" s="23">
        <f t="shared" si="1060"/>
        <v>3.2000000000000028E-2</v>
      </c>
      <c r="LA117" s="23">
        <f t="shared" si="1061"/>
        <v>2.0999999999999908E-2</v>
      </c>
      <c r="LB117" s="23">
        <f t="shared" si="1062"/>
        <v>0.26900000000000013</v>
      </c>
      <c r="LC117" s="23">
        <f t="shared" si="1063"/>
        <v>8.9999999999999858E-2</v>
      </c>
      <c r="LD117" s="23">
        <f t="shared" si="1064"/>
        <v>9.9999999999999645E-2</v>
      </c>
      <c r="LE117" s="23">
        <f t="shared" si="1065"/>
        <v>4.7000000000000597E-2</v>
      </c>
      <c r="LF117" s="23">
        <f t="shared" si="1066"/>
        <v>0.15899999999999981</v>
      </c>
      <c r="LG117" s="23">
        <f t="shared" si="1067"/>
        <v>8.9999999999994529E-3</v>
      </c>
      <c r="LH117" s="23">
        <f t="shared" si="1068"/>
        <v>0.71892799999999957</v>
      </c>
      <c r="LI117" s="23">
        <f t="shared" si="1069"/>
        <v>0.42247699999999977</v>
      </c>
      <c r="LJ117" s="23">
        <f t="shared" si="1070"/>
        <v>0.43741600000000069</v>
      </c>
      <c r="LK117" s="23">
        <f t="shared" si="1071"/>
        <v>0.42964599999999953</v>
      </c>
      <c r="LL117" s="23">
        <f t="shared" si="1072"/>
        <v>0.35983899999999958</v>
      </c>
      <c r="LM117" s="23">
        <f t="shared" si="1072"/>
        <v>0.37833000000000006</v>
      </c>
    </row>
    <row r="118" spans="1:325">
      <c r="A118" s="1">
        <f t="shared" si="449"/>
        <v>116</v>
      </c>
      <c r="B118" s="2"/>
      <c r="C118" s="4">
        <v>15</v>
      </c>
      <c r="D118" s="4">
        <f t="shared" si="445"/>
        <v>1016</v>
      </c>
      <c r="E118" s="4" t="s">
        <v>150</v>
      </c>
      <c r="F118" s="4">
        <v>3</v>
      </c>
      <c r="G118" s="4" t="s">
        <v>13</v>
      </c>
      <c r="H118" s="4" t="s">
        <v>14</v>
      </c>
      <c r="I118" s="4"/>
      <c r="J118" s="5">
        <v>95.6</v>
      </c>
      <c r="K118" s="72"/>
      <c r="L118" s="103">
        <v>4.519000000000001</v>
      </c>
      <c r="M118" s="7" t="s">
        <v>282</v>
      </c>
      <c r="N118" s="3" t="s">
        <v>227</v>
      </c>
      <c r="O118" s="23">
        <v>4.5670000000000002</v>
      </c>
      <c r="P118" s="23">
        <v>4.3949999999999996</v>
      </c>
      <c r="Q118" s="23">
        <v>4.8559999999999999</v>
      </c>
      <c r="R118" s="58"/>
      <c r="S118" s="6">
        <v>4.718</v>
      </c>
      <c r="T118" s="58"/>
      <c r="U118" s="58"/>
      <c r="V118" s="58"/>
      <c r="W118" s="58"/>
      <c r="X118" s="58"/>
      <c r="Y118" s="23">
        <v>4.6829999999999998</v>
      </c>
      <c r="Z118" s="23">
        <v>4.8570000000000002</v>
      </c>
      <c r="AA118" s="23">
        <v>4.7110000000000003</v>
      </c>
      <c r="AB118" s="23">
        <v>4.4390000000000001</v>
      </c>
      <c r="AC118" s="23">
        <v>4.2030000000000003</v>
      </c>
      <c r="AD118" s="23">
        <v>4.7750000000000004</v>
      </c>
      <c r="AE118" s="23">
        <f t="shared" si="867"/>
        <v>4.4890000000000008</v>
      </c>
      <c r="AF118" s="107">
        <v>3.6989999999999998</v>
      </c>
      <c r="AG118" s="107">
        <v>3.8050000000000002</v>
      </c>
      <c r="AH118" s="107">
        <v>3.9329999999999998</v>
      </c>
      <c r="AI118" s="107">
        <v>4.0019999999999998</v>
      </c>
      <c r="AJ118" s="111"/>
      <c r="AK118" s="107">
        <v>4.1669999999999998</v>
      </c>
      <c r="AL118" s="107">
        <v>4.1740000000000004</v>
      </c>
      <c r="AM118" s="107">
        <v>4.468</v>
      </c>
      <c r="AN118" s="107">
        <v>4.3129999999999997</v>
      </c>
      <c r="AO118" s="107">
        <v>4.2290000000000001</v>
      </c>
      <c r="AP118" s="107">
        <v>4.4169999999999998</v>
      </c>
      <c r="AQ118" s="107">
        <v>4.3760000000000003</v>
      </c>
      <c r="AR118" s="107">
        <v>4.5540000000000003</v>
      </c>
      <c r="AS118" s="107">
        <v>4.25</v>
      </c>
      <c r="AT118" s="107">
        <v>4.2329999999999997</v>
      </c>
      <c r="AU118" s="107">
        <v>4.3440000000000003</v>
      </c>
      <c r="AV118" s="107">
        <v>3.911</v>
      </c>
      <c r="AW118" s="107">
        <v>4.1159999999999997</v>
      </c>
      <c r="AX118" s="107">
        <v>4.694</v>
      </c>
      <c r="AY118" s="107">
        <v>4.3520000000000003</v>
      </c>
      <c r="AZ118" s="107">
        <v>4.569</v>
      </c>
      <c r="BA118" s="107">
        <v>4.508</v>
      </c>
      <c r="BB118" s="107">
        <v>4.5880000000000001</v>
      </c>
      <c r="BC118" s="107">
        <v>4.4379999999999997</v>
      </c>
      <c r="BD118" s="107">
        <v>4.3330000000000002</v>
      </c>
      <c r="BE118" s="111"/>
      <c r="BF118" s="111"/>
      <c r="BG118" s="111"/>
      <c r="BH118" s="111"/>
      <c r="BI118" s="111"/>
      <c r="BJ118" s="111"/>
      <c r="BK118" s="111"/>
      <c r="BL118" s="111"/>
      <c r="BM118" s="111"/>
      <c r="BN118" s="107">
        <v>4.2720000000000002</v>
      </c>
      <c r="BO118" s="107">
        <v>4.0209999999999999</v>
      </c>
      <c r="BP118" s="107">
        <v>4.3140000000000001</v>
      </c>
      <c r="BQ118" s="91">
        <v>3.5043440000000001</v>
      </c>
      <c r="BR118" s="91">
        <v>3.985058</v>
      </c>
      <c r="BS118" s="91">
        <v>5.2654519999999998</v>
      </c>
      <c r="BT118" s="91">
        <v>4.0294759999999998</v>
      </c>
      <c r="BU118" s="91">
        <v>4.1246140000000002</v>
      </c>
      <c r="BV118" s="115">
        <v>5.0233290000000004</v>
      </c>
      <c r="BW118" s="109">
        <v>3.7309999999999999</v>
      </c>
      <c r="BX118" s="109">
        <v>3.8279999999999998</v>
      </c>
      <c r="BY118" s="109">
        <v>3.9649999999999999</v>
      </c>
      <c r="BZ118" s="109">
        <v>4.0430000000000001</v>
      </c>
      <c r="CA118" s="109">
        <v>4.1689999999999996</v>
      </c>
      <c r="CB118" s="109">
        <v>4.181</v>
      </c>
      <c r="CC118" s="109">
        <v>4.1890000000000001</v>
      </c>
      <c r="CD118" s="109">
        <v>4.5229999999999997</v>
      </c>
      <c r="CE118" s="109">
        <v>4.3570000000000002</v>
      </c>
      <c r="CF118" s="109">
        <v>4.26</v>
      </c>
      <c r="CG118" s="109">
        <v>4.4740000000000002</v>
      </c>
      <c r="CH118" s="109">
        <v>4.431</v>
      </c>
      <c r="CI118" s="109">
        <v>4.601</v>
      </c>
      <c r="CJ118" s="109">
        <v>4.2770000000000001</v>
      </c>
      <c r="CK118" s="109">
        <v>4.2610000000000001</v>
      </c>
      <c r="CL118" s="109">
        <v>4.391</v>
      </c>
      <c r="CM118" s="109">
        <v>3.9350000000000001</v>
      </c>
      <c r="CN118" s="109">
        <v>4.1539999999999999</v>
      </c>
      <c r="CO118" s="109">
        <v>4.7850000000000001</v>
      </c>
      <c r="CP118" s="109">
        <v>4.3899999999999997</v>
      </c>
      <c r="CQ118" s="109">
        <v>4.601</v>
      </c>
      <c r="CR118" s="109">
        <v>4.5510000000000002</v>
      </c>
      <c r="CS118" s="109">
        <v>5.0229999999999997</v>
      </c>
      <c r="CT118" s="109">
        <v>4.4889999999999999</v>
      </c>
      <c r="CU118" s="109">
        <v>4.3760000000000003</v>
      </c>
      <c r="CV118" s="109">
        <v>4.1740000000000004</v>
      </c>
      <c r="CW118" s="109">
        <v>4.3600000000000003</v>
      </c>
      <c r="CX118" s="109">
        <v>4.5039999999999996</v>
      </c>
      <c r="CY118" s="109">
        <v>4.6230000000000002</v>
      </c>
      <c r="CZ118" s="109">
        <v>4.774</v>
      </c>
      <c r="DA118" s="109">
        <v>4.7350000000000003</v>
      </c>
      <c r="DB118" s="109">
        <v>3.7440000000000002</v>
      </c>
      <c r="DC118" s="109">
        <v>4.4710000000000001</v>
      </c>
      <c r="DD118" s="109">
        <v>4.4530000000000003</v>
      </c>
      <c r="DE118" s="109">
        <v>4.2930000000000001</v>
      </c>
      <c r="DF118" s="109">
        <v>4.0529999999999999</v>
      </c>
      <c r="DG118" s="109">
        <v>4.3440000000000003</v>
      </c>
      <c r="DH118" s="119">
        <v>3.537004</v>
      </c>
      <c r="DI118" s="119">
        <v>4.0210879999999998</v>
      </c>
      <c r="DJ118" s="119">
        <v>5.2924920000000002</v>
      </c>
      <c r="DK118" s="119">
        <v>4.070284</v>
      </c>
      <c r="DL118" s="119">
        <v>4.1633979999999999</v>
      </c>
      <c r="DM118" s="120">
        <v>5.0490079999999997</v>
      </c>
      <c r="DO118" s="23">
        <f t="shared" si="868"/>
        <v>4.7999999999999154E-2</v>
      </c>
      <c r="DP118" s="23">
        <f t="shared" si="869"/>
        <v>-0.12400000000000144</v>
      </c>
      <c r="DQ118" s="23">
        <f t="shared" si="870"/>
        <v>0.33699999999999886</v>
      </c>
      <c r="DR118" s="23" t="str">
        <f t="shared" si="871"/>
        <v/>
      </c>
      <c r="DS118" s="23">
        <f t="shared" si="872"/>
        <v>0.19899999999999896</v>
      </c>
      <c r="DT118" s="23" t="str">
        <f t="shared" si="873"/>
        <v/>
      </c>
      <c r="DU118" s="23" t="str">
        <f t="shared" si="874"/>
        <v/>
      </c>
      <c r="DV118" s="23" t="str">
        <f t="shared" si="875"/>
        <v/>
      </c>
      <c r="DW118" s="23" t="str">
        <f t="shared" si="876"/>
        <v/>
      </c>
      <c r="DX118" s="23" t="str">
        <f t="shared" si="877"/>
        <v/>
      </c>
      <c r="DY118" s="23">
        <f t="shared" si="878"/>
        <v>0.16399999999999881</v>
      </c>
      <c r="DZ118" s="23">
        <f t="shared" si="879"/>
        <v>0.33799999999999919</v>
      </c>
      <c r="EA118" s="23">
        <f t="shared" si="880"/>
        <v>0.19199999999999928</v>
      </c>
      <c r="EB118" s="23">
        <f t="shared" si="881"/>
        <v>-8.0000000000000959E-2</v>
      </c>
      <c r="EC118" s="23">
        <f t="shared" si="882"/>
        <v>-0.31600000000000072</v>
      </c>
      <c r="ED118" s="23">
        <f t="shared" si="883"/>
        <v>0.25599999999999934</v>
      </c>
      <c r="EE118" s="23">
        <f t="shared" si="884"/>
        <v>-3.0000000000000249E-2</v>
      </c>
      <c r="EF118" s="23">
        <f t="shared" si="885"/>
        <v>-0.82000000000000117</v>
      </c>
      <c r="EG118" s="23">
        <f t="shared" si="886"/>
        <v>-0.71400000000000086</v>
      </c>
      <c r="EH118" s="23">
        <f t="shared" si="887"/>
        <v>-0.58600000000000119</v>
      </c>
      <c r="EI118" s="23">
        <f t="shared" si="888"/>
        <v>-0.51700000000000124</v>
      </c>
      <c r="EJ118" s="23" t="str">
        <f t="shared" si="889"/>
        <v/>
      </c>
      <c r="EK118" s="23">
        <f t="shared" si="890"/>
        <v>-0.3520000000000012</v>
      </c>
      <c r="EL118" s="23">
        <f t="shared" si="891"/>
        <v>-0.34500000000000064</v>
      </c>
      <c r="EM118" s="23">
        <f t="shared" si="892"/>
        <v>-5.1000000000001044E-2</v>
      </c>
      <c r="EN118" s="23">
        <f t="shared" si="893"/>
        <v>-0.20600000000000129</v>
      </c>
      <c r="EO118" s="23">
        <f t="shared" si="894"/>
        <v>-0.29000000000000092</v>
      </c>
      <c r="EP118" s="23">
        <f t="shared" si="895"/>
        <v>-0.1020000000000012</v>
      </c>
      <c r="EQ118" s="23">
        <f t="shared" si="896"/>
        <v>-0.14300000000000068</v>
      </c>
      <c r="ER118" s="23">
        <f t="shared" si="897"/>
        <v>3.4999999999999254E-2</v>
      </c>
      <c r="ES118" s="23">
        <f t="shared" si="898"/>
        <v>-0.26900000000000102</v>
      </c>
      <c r="ET118" s="23">
        <f t="shared" si="899"/>
        <v>-0.28600000000000136</v>
      </c>
      <c r="EU118" s="23">
        <f t="shared" si="900"/>
        <v>-0.17500000000000071</v>
      </c>
      <c r="EV118" s="23">
        <f t="shared" si="901"/>
        <v>-0.60800000000000098</v>
      </c>
      <c r="EW118" s="23">
        <f t="shared" si="902"/>
        <v>-0.40300000000000136</v>
      </c>
      <c r="EX118" s="23">
        <f t="shared" si="903"/>
        <v>0.17499999999999893</v>
      </c>
      <c r="EY118" s="23">
        <f t="shared" si="904"/>
        <v>-0.1670000000000007</v>
      </c>
      <c r="EZ118" s="23">
        <f t="shared" si="905"/>
        <v>4.9999999999998934E-2</v>
      </c>
      <c r="FA118" s="23">
        <f t="shared" si="906"/>
        <v>-1.1000000000001009E-2</v>
      </c>
      <c r="FB118" s="23">
        <f t="shared" si="907"/>
        <v>6.8999999999999062E-2</v>
      </c>
      <c r="FC118" s="23">
        <f t="shared" si="908"/>
        <v>-8.1000000000001293E-2</v>
      </c>
      <c r="FD118" s="23">
        <f t="shared" si="909"/>
        <v>-0.18600000000000083</v>
      </c>
      <c r="FE118" s="23" t="str">
        <f t="shared" si="910"/>
        <v/>
      </c>
      <c r="FF118" s="23" t="str">
        <f t="shared" si="911"/>
        <v/>
      </c>
      <c r="FG118" s="23" t="str">
        <f t="shared" si="912"/>
        <v/>
      </c>
      <c r="FH118" s="23" t="str">
        <f t="shared" si="913"/>
        <v/>
      </c>
      <c r="FI118" s="23" t="str">
        <f t="shared" si="914"/>
        <v/>
      </c>
      <c r="FJ118" s="23" t="str">
        <f t="shared" si="915"/>
        <v/>
      </c>
      <c r="FK118" s="23" t="str">
        <f t="shared" si="916"/>
        <v/>
      </c>
      <c r="FL118" s="23" t="str">
        <f t="shared" si="917"/>
        <v/>
      </c>
      <c r="FM118" s="23" t="str">
        <f t="shared" si="918"/>
        <v/>
      </c>
      <c r="FN118" s="23">
        <f t="shared" si="919"/>
        <v>-0.24700000000000077</v>
      </c>
      <c r="FO118" s="23">
        <f t="shared" si="920"/>
        <v>-0.49800000000000111</v>
      </c>
      <c r="FP118" s="23">
        <f t="shared" si="921"/>
        <v>-0.20500000000000096</v>
      </c>
      <c r="FQ118" s="23">
        <f t="shared" si="922"/>
        <v>-1.0146560000000009</v>
      </c>
      <c r="FR118" s="23">
        <f t="shared" si="923"/>
        <v>-0.53394200000000103</v>
      </c>
      <c r="FS118" s="23">
        <f t="shared" si="924"/>
        <v>0.74645199999999878</v>
      </c>
      <c r="FT118" s="23">
        <f t="shared" si="925"/>
        <v>-0.48952400000000118</v>
      </c>
      <c r="FU118" s="23">
        <f t="shared" si="926"/>
        <v>-0.39438600000000079</v>
      </c>
      <c r="FV118" s="23">
        <f t="shared" si="927"/>
        <v>0.50432899999999936</v>
      </c>
      <c r="FW118" s="23">
        <f t="shared" si="928"/>
        <v>-0.78800000000000114</v>
      </c>
      <c r="FX118" s="23">
        <f t="shared" si="929"/>
        <v>-0.69100000000000117</v>
      </c>
      <c r="FY118" s="23">
        <f t="shared" si="930"/>
        <v>-0.55400000000000116</v>
      </c>
      <c r="FZ118" s="23">
        <f t="shared" si="931"/>
        <v>-0.47600000000000087</v>
      </c>
      <c r="GA118" s="23">
        <f t="shared" si="932"/>
        <v>-0.35000000000000142</v>
      </c>
      <c r="GB118" s="23">
        <f t="shared" si="933"/>
        <v>-0.33800000000000097</v>
      </c>
      <c r="GC118" s="23">
        <f t="shared" si="934"/>
        <v>-0.33000000000000096</v>
      </c>
      <c r="GD118" s="23">
        <f t="shared" si="935"/>
        <v>3.9999999999986713E-3</v>
      </c>
      <c r="GE118" s="23">
        <f t="shared" si="936"/>
        <v>-0.16200000000000081</v>
      </c>
      <c r="GF118" s="23">
        <f t="shared" si="937"/>
        <v>-0.25900000000000123</v>
      </c>
      <c r="GG118" s="23">
        <f t="shared" si="938"/>
        <v>-4.5000000000000817E-2</v>
      </c>
      <c r="GH118" s="23">
        <f t="shared" si="939"/>
        <v>-8.8000000000000966E-2</v>
      </c>
      <c r="GI118" s="23">
        <f t="shared" si="940"/>
        <v>8.1999999999998963E-2</v>
      </c>
      <c r="GJ118" s="23">
        <f t="shared" si="941"/>
        <v>-0.24200000000000088</v>
      </c>
      <c r="GK118" s="23">
        <f t="shared" si="942"/>
        <v>-0.2580000000000009</v>
      </c>
      <c r="GL118" s="23">
        <f t="shared" si="943"/>
        <v>-0.128000000000001</v>
      </c>
      <c r="GM118" s="23">
        <f t="shared" si="944"/>
        <v>-0.58400000000000096</v>
      </c>
      <c r="GN118" s="23">
        <f t="shared" si="945"/>
        <v>-0.3650000000000011</v>
      </c>
      <c r="GO118" s="23">
        <f t="shared" si="946"/>
        <v>0.26599999999999913</v>
      </c>
      <c r="GP118" s="23">
        <f t="shared" si="947"/>
        <v>-0.12900000000000134</v>
      </c>
      <c r="GQ118" s="23">
        <f t="shared" si="948"/>
        <v>8.1999999999998963E-2</v>
      </c>
      <c r="GR118" s="23">
        <f t="shared" si="949"/>
        <v>3.199999999999914E-2</v>
      </c>
      <c r="GS118" s="23">
        <f t="shared" si="950"/>
        <v>0.50399999999999867</v>
      </c>
      <c r="GT118" s="23">
        <f t="shared" si="951"/>
        <v>-3.0000000000001137E-2</v>
      </c>
      <c r="GU118" s="23">
        <f t="shared" si="952"/>
        <v>-0.14300000000000068</v>
      </c>
      <c r="GV118" s="23">
        <f t="shared" si="953"/>
        <v>-0.34500000000000064</v>
      </c>
      <c r="GW118" s="23">
        <f t="shared" si="954"/>
        <v>-0.1590000000000007</v>
      </c>
      <c r="GX118" s="23">
        <f t="shared" si="955"/>
        <v>-1.5000000000001457E-2</v>
      </c>
      <c r="GY118" s="23">
        <f t="shared" si="956"/>
        <v>0.1039999999999992</v>
      </c>
      <c r="GZ118" s="23">
        <f t="shared" si="957"/>
        <v>0.25499999999999901</v>
      </c>
      <c r="HA118" s="23">
        <f t="shared" si="958"/>
        <v>0.2159999999999993</v>
      </c>
      <c r="HB118" s="23">
        <f t="shared" si="959"/>
        <v>-0.7750000000000008</v>
      </c>
      <c r="HC118" s="23">
        <f t="shared" si="960"/>
        <v>-4.8000000000000931E-2</v>
      </c>
      <c r="HD118" s="23">
        <f t="shared" si="961"/>
        <v>-6.6000000000000725E-2</v>
      </c>
      <c r="HE118" s="23">
        <f t="shared" si="962"/>
        <v>-0.22600000000000087</v>
      </c>
      <c r="HF118" s="23">
        <f t="shared" si="963"/>
        <v>-0.46600000000000108</v>
      </c>
      <c r="HG118" s="23">
        <f t="shared" si="964"/>
        <v>-0.17500000000000071</v>
      </c>
      <c r="HH118" s="23">
        <f t="shared" si="965"/>
        <v>-0.98199600000000098</v>
      </c>
      <c r="HI118" s="23">
        <f t="shared" si="966"/>
        <v>-0.49791200000000124</v>
      </c>
      <c r="HJ118" s="23">
        <f t="shared" si="967"/>
        <v>0.77349199999999918</v>
      </c>
      <c r="HK118" s="23">
        <f t="shared" si="968"/>
        <v>-0.448716000000001</v>
      </c>
      <c r="HL118" s="23">
        <f t="shared" si="969"/>
        <v>-0.35560200000000108</v>
      </c>
      <c r="HM118" s="23">
        <f t="shared" si="970"/>
        <v>0.5300079999999987</v>
      </c>
      <c r="HO118" s="23">
        <f t="shared" si="971"/>
        <v>4.7999999999999154E-2</v>
      </c>
      <c r="HP118" s="23">
        <f t="shared" si="972"/>
        <v>0.12400000000000144</v>
      </c>
      <c r="HQ118" s="23">
        <f t="shared" si="973"/>
        <v>0.33699999999999886</v>
      </c>
      <c r="HR118" s="23" t="str">
        <f t="shared" si="974"/>
        <v/>
      </c>
      <c r="HS118" s="23">
        <f t="shared" si="975"/>
        <v>0.19899999999999896</v>
      </c>
      <c r="HT118" s="23" t="str">
        <f t="shared" si="976"/>
        <v/>
      </c>
      <c r="HU118" s="23" t="str">
        <f t="shared" si="977"/>
        <v/>
      </c>
      <c r="HV118" s="23" t="str">
        <f t="shared" si="978"/>
        <v/>
      </c>
      <c r="HW118" s="23" t="str">
        <f t="shared" si="979"/>
        <v/>
      </c>
      <c r="HX118" s="23" t="str">
        <f t="shared" si="980"/>
        <v/>
      </c>
      <c r="HY118" s="23">
        <f t="shared" si="981"/>
        <v>0.16399999999999881</v>
      </c>
      <c r="HZ118" s="23">
        <f t="shared" si="982"/>
        <v>0.33799999999999919</v>
      </c>
      <c r="IA118" s="23">
        <f t="shared" si="983"/>
        <v>0.19199999999999928</v>
      </c>
      <c r="IB118" s="23">
        <f t="shared" si="984"/>
        <v>8.0000000000000959E-2</v>
      </c>
      <c r="IC118" s="23">
        <f t="shared" si="985"/>
        <v>0.31600000000000072</v>
      </c>
      <c r="ID118" s="23">
        <f t="shared" si="986"/>
        <v>0.25599999999999934</v>
      </c>
      <c r="IE118" s="23">
        <f t="shared" si="987"/>
        <v>3.0000000000000249E-2</v>
      </c>
      <c r="IF118" s="23">
        <f t="shared" si="988"/>
        <v>0.82000000000000117</v>
      </c>
      <c r="IG118" s="23">
        <f t="shared" si="989"/>
        <v>0.71400000000000086</v>
      </c>
      <c r="IH118" s="23">
        <f t="shared" si="990"/>
        <v>0.58600000000000119</v>
      </c>
      <c r="II118" s="23">
        <f t="shared" si="991"/>
        <v>0.51700000000000124</v>
      </c>
      <c r="IJ118" s="23" t="str">
        <f t="shared" si="992"/>
        <v/>
      </c>
      <c r="IK118" s="23">
        <f t="shared" si="993"/>
        <v>0.3520000000000012</v>
      </c>
      <c r="IL118" s="23">
        <f t="shared" si="994"/>
        <v>0.34500000000000064</v>
      </c>
      <c r="IM118" s="23">
        <f t="shared" si="995"/>
        <v>5.1000000000001044E-2</v>
      </c>
      <c r="IN118" s="23">
        <f t="shared" si="996"/>
        <v>0.20600000000000129</v>
      </c>
      <c r="IO118" s="23">
        <f t="shared" si="997"/>
        <v>0.29000000000000092</v>
      </c>
      <c r="IP118" s="23">
        <f t="shared" si="998"/>
        <v>0.1020000000000012</v>
      </c>
      <c r="IQ118" s="23">
        <f t="shared" si="999"/>
        <v>0.14300000000000068</v>
      </c>
      <c r="IR118" s="23">
        <f t="shared" si="1000"/>
        <v>3.4999999999999254E-2</v>
      </c>
      <c r="IS118" s="23">
        <f t="shared" si="1001"/>
        <v>0.26900000000000102</v>
      </c>
      <c r="IT118" s="23">
        <f t="shared" si="1002"/>
        <v>0.28600000000000136</v>
      </c>
      <c r="IU118" s="23">
        <f t="shared" si="1003"/>
        <v>0.17500000000000071</v>
      </c>
      <c r="IV118" s="23">
        <f t="shared" si="1004"/>
        <v>0.60800000000000098</v>
      </c>
      <c r="IW118" s="23">
        <f t="shared" si="1005"/>
        <v>0.40300000000000136</v>
      </c>
      <c r="IX118" s="23">
        <f t="shared" si="1006"/>
        <v>0.17499999999999893</v>
      </c>
      <c r="IY118" s="23">
        <f t="shared" si="1007"/>
        <v>0.1670000000000007</v>
      </c>
      <c r="IZ118" s="23">
        <f t="shared" si="1008"/>
        <v>4.9999999999998934E-2</v>
      </c>
      <c r="JA118" s="23">
        <f t="shared" si="1009"/>
        <v>1.1000000000001009E-2</v>
      </c>
      <c r="JB118" s="23">
        <f t="shared" si="1010"/>
        <v>6.8999999999999062E-2</v>
      </c>
      <c r="JC118" s="23">
        <f t="shared" si="1011"/>
        <v>8.1000000000001293E-2</v>
      </c>
      <c r="JD118" s="23">
        <f t="shared" si="1012"/>
        <v>0.18600000000000083</v>
      </c>
      <c r="JE118" s="23" t="str">
        <f t="shared" si="1013"/>
        <v/>
      </c>
      <c r="JF118" s="23" t="str">
        <f t="shared" si="1014"/>
        <v/>
      </c>
      <c r="JG118" s="23" t="str">
        <f t="shared" si="1015"/>
        <v/>
      </c>
      <c r="JH118" s="23" t="str">
        <f t="shared" si="1016"/>
        <v/>
      </c>
      <c r="JI118" s="23" t="str">
        <f t="shared" si="1017"/>
        <v/>
      </c>
      <c r="JJ118" s="23" t="str">
        <f t="shared" si="1018"/>
        <v/>
      </c>
      <c r="JK118" s="23" t="str">
        <f t="shared" si="1019"/>
        <v/>
      </c>
      <c r="JL118" s="23" t="str">
        <f t="shared" si="1020"/>
        <v/>
      </c>
      <c r="JM118" s="23" t="str">
        <f t="shared" si="1021"/>
        <v/>
      </c>
      <c r="JN118" s="23">
        <f t="shared" si="1022"/>
        <v>0.24700000000000077</v>
      </c>
      <c r="JO118" s="23">
        <f t="shared" si="1023"/>
        <v>0.49800000000000111</v>
      </c>
      <c r="JP118" s="23">
        <f t="shared" si="1024"/>
        <v>0.20500000000000096</v>
      </c>
      <c r="JQ118" s="23">
        <f t="shared" si="1025"/>
        <v>1.0146560000000009</v>
      </c>
      <c r="JR118" s="23">
        <f t="shared" si="1026"/>
        <v>0.53394200000000103</v>
      </c>
      <c r="JS118" s="23">
        <f t="shared" si="1027"/>
        <v>0.74645199999999878</v>
      </c>
      <c r="JT118" s="23">
        <f t="shared" si="1028"/>
        <v>0.48952400000000118</v>
      </c>
      <c r="JU118" s="23">
        <f t="shared" si="1029"/>
        <v>0.39438600000000079</v>
      </c>
      <c r="JV118" s="23">
        <f t="shared" si="1030"/>
        <v>0.50432899999999936</v>
      </c>
      <c r="JW118" s="23">
        <f t="shared" si="1031"/>
        <v>0.78800000000000114</v>
      </c>
      <c r="JX118" s="23">
        <f t="shared" si="1032"/>
        <v>0.69100000000000117</v>
      </c>
      <c r="JY118" s="23">
        <f t="shared" si="1033"/>
        <v>0.55400000000000116</v>
      </c>
      <c r="JZ118" s="23">
        <f t="shared" si="1034"/>
        <v>0.47600000000000087</v>
      </c>
      <c r="KA118" s="23">
        <f t="shared" si="1035"/>
        <v>0.35000000000000142</v>
      </c>
      <c r="KB118" s="23">
        <f t="shared" si="1036"/>
        <v>0.33800000000000097</v>
      </c>
      <c r="KC118" s="23">
        <f t="shared" si="1037"/>
        <v>0.33000000000000096</v>
      </c>
      <c r="KD118" s="23">
        <f t="shared" si="1038"/>
        <v>3.9999999999986713E-3</v>
      </c>
      <c r="KE118" s="23">
        <f t="shared" si="1039"/>
        <v>0.16200000000000081</v>
      </c>
      <c r="KF118" s="23">
        <f t="shared" si="1040"/>
        <v>0.25900000000000123</v>
      </c>
      <c r="KG118" s="23">
        <f t="shared" si="1041"/>
        <v>4.5000000000000817E-2</v>
      </c>
      <c r="KH118" s="23">
        <f t="shared" si="1042"/>
        <v>8.8000000000000966E-2</v>
      </c>
      <c r="KI118" s="23">
        <f t="shared" si="1043"/>
        <v>8.1999999999998963E-2</v>
      </c>
      <c r="KJ118" s="23">
        <f t="shared" si="1044"/>
        <v>0.24200000000000088</v>
      </c>
      <c r="KK118" s="23">
        <f t="shared" si="1045"/>
        <v>0.2580000000000009</v>
      </c>
      <c r="KL118" s="23">
        <f t="shared" si="1046"/>
        <v>0.128000000000001</v>
      </c>
      <c r="KM118" s="23">
        <f t="shared" si="1047"/>
        <v>0.58400000000000096</v>
      </c>
      <c r="KN118" s="23">
        <f t="shared" si="1048"/>
        <v>0.3650000000000011</v>
      </c>
      <c r="KO118" s="23">
        <f t="shared" si="1049"/>
        <v>0.26599999999999913</v>
      </c>
      <c r="KP118" s="23">
        <f t="shared" si="1050"/>
        <v>0.12900000000000134</v>
      </c>
      <c r="KQ118" s="23">
        <f t="shared" si="1051"/>
        <v>8.1999999999998963E-2</v>
      </c>
      <c r="KR118" s="23">
        <f t="shared" si="1052"/>
        <v>3.199999999999914E-2</v>
      </c>
      <c r="KS118" s="23">
        <f t="shared" si="1053"/>
        <v>0.50399999999999867</v>
      </c>
      <c r="KT118" s="23">
        <f t="shared" si="1054"/>
        <v>3.0000000000001137E-2</v>
      </c>
      <c r="KU118" s="23">
        <f t="shared" si="1055"/>
        <v>0.14300000000000068</v>
      </c>
      <c r="KV118" s="23">
        <f t="shared" si="1056"/>
        <v>0.34500000000000064</v>
      </c>
      <c r="KW118" s="23">
        <f t="shared" si="1057"/>
        <v>0.1590000000000007</v>
      </c>
      <c r="KX118" s="23">
        <f t="shared" si="1058"/>
        <v>1.5000000000001457E-2</v>
      </c>
      <c r="KY118" s="23">
        <f t="shared" si="1059"/>
        <v>0.1039999999999992</v>
      </c>
      <c r="KZ118" s="23">
        <f t="shared" si="1060"/>
        <v>0.25499999999999901</v>
      </c>
      <c r="LA118" s="23">
        <f t="shared" si="1061"/>
        <v>0.2159999999999993</v>
      </c>
      <c r="LB118" s="23">
        <f t="shared" si="1062"/>
        <v>0.7750000000000008</v>
      </c>
      <c r="LC118" s="23">
        <f t="shared" si="1063"/>
        <v>4.8000000000000931E-2</v>
      </c>
      <c r="LD118" s="23">
        <f t="shared" si="1064"/>
        <v>6.6000000000000725E-2</v>
      </c>
      <c r="LE118" s="23">
        <f t="shared" si="1065"/>
        <v>0.22600000000000087</v>
      </c>
      <c r="LF118" s="23">
        <f t="shared" si="1066"/>
        <v>0.46600000000000108</v>
      </c>
      <c r="LG118" s="23">
        <f t="shared" si="1067"/>
        <v>0.17500000000000071</v>
      </c>
      <c r="LH118" s="23">
        <f t="shared" si="1068"/>
        <v>0.98199600000000098</v>
      </c>
      <c r="LI118" s="23">
        <f t="shared" si="1069"/>
        <v>0.49791200000000124</v>
      </c>
      <c r="LJ118" s="23">
        <f t="shared" si="1070"/>
        <v>0.77349199999999918</v>
      </c>
      <c r="LK118" s="23">
        <f t="shared" si="1071"/>
        <v>0.448716000000001</v>
      </c>
      <c r="LL118" s="23">
        <f t="shared" si="1072"/>
        <v>0.35560200000000108</v>
      </c>
      <c r="LM118" s="23">
        <f t="shared" si="1072"/>
        <v>0.5300079999999987</v>
      </c>
    </row>
    <row r="119" spans="1:325">
      <c r="A119" s="1">
        <f t="shared" si="449"/>
        <v>117</v>
      </c>
      <c r="B119" s="2" t="s">
        <v>403</v>
      </c>
      <c r="C119" s="4">
        <v>12</v>
      </c>
      <c r="D119" s="4">
        <f t="shared" si="445"/>
        <v>1016</v>
      </c>
      <c r="E119" s="4" t="s">
        <v>148</v>
      </c>
      <c r="F119" s="4">
        <v>1</v>
      </c>
      <c r="G119" s="4" t="s">
        <v>13</v>
      </c>
      <c r="H119" s="4" t="s">
        <v>14</v>
      </c>
      <c r="I119" s="4"/>
      <c r="J119" s="5">
        <v>86.1</v>
      </c>
      <c r="K119" s="67">
        <v>0</v>
      </c>
      <c r="L119" s="103">
        <v>3.0229999999999997</v>
      </c>
      <c r="M119" s="7" t="s">
        <v>130</v>
      </c>
      <c r="N119" s="3" t="s">
        <v>227</v>
      </c>
      <c r="O119" s="6">
        <v>3.1539999999999999</v>
      </c>
      <c r="P119" s="6">
        <v>2.99</v>
      </c>
      <c r="Q119" s="6">
        <v>3.4590000000000001</v>
      </c>
      <c r="R119" s="58"/>
      <c r="S119" s="6">
        <v>3.31</v>
      </c>
      <c r="T119" s="6">
        <v>3.157</v>
      </c>
      <c r="U119" s="6">
        <v>3.1440000000000001</v>
      </c>
      <c r="V119" s="6">
        <v>3.097</v>
      </c>
      <c r="W119" s="6">
        <v>3.0009999999999999</v>
      </c>
      <c r="X119" s="58"/>
      <c r="Y119" s="6">
        <v>3.33</v>
      </c>
      <c r="Z119" s="6">
        <v>3.4529999999999998</v>
      </c>
      <c r="AA119" s="6">
        <v>3.3079999999999998</v>
      </c>
      <c r="AB119" s="6">
        <v>3.0819999999999999</v>
      </c>
      <c r="AC119" s="6">
        <v>2.8719999999999999</v>
      </c>
      <c r="AD119" s="6">
        <v>3.169</v>
      </c>
      <c r="AE119" s="6">
        <f t="shared" ref="AE119:AE122" si="1073">AVERAGE(AC119:AD119)</f>
        <v>3.0205000000000002</v>
      </c>
      <c r="AF119" s="107">
        <v>2.54</v>
      </c>
      <c r="AG119" s="107">
        <v>2.5710000000000002</v>
      </c>
      <c r="AH119" s="107">
        <v>2.7029999999999998</v>
      </c>
      <c r="AI119" s="107">
        <v>2.758</v>
      </c>
      <c r="AJ119" s="107">
        <v>2.8439999999999999</v>
      </c>
      <c r="AK119" s="107">
        <v>2.7869999999999999</v>
      </c>
      <c r="AL119" s="107">
        <v>2.8</v>
      </c>
      <c r="AM119" s="107">
        <v>3.12</v>
      </c>
      <c r="AN119" s="107">
        <v>2.9430000000000001</v>
      </c>
      <c r="AO119" s="107">
        <v>2.7629999999999999</v>
      </c>
      <c r="AP119" s="107">
        <v>2.9790000000000001</v>
      </c>
      <c r="AQ119" s="107">
        <v>2.95</v>
      </c>
      <c r="AR119" s="107">
        <v>3.17</v>
      </c>
      <c r="AS119" s="107">
        <v>2.8130000000000002</v>
      </c>
      <c r="AT119" s="107">
        <v>2.79</v>
      </c>
      <c r="AU119" s="107">
        <v>3.0870000000000002</v>
      </c>
      <c r="AV119" s="107">
        <v>2.65</v>
      </c>
      <c r="AW119" s="107">
        <v>2.8690000000000002</v>
      </c>
      <c r="AX119" s="107">
        <v>3.5760000000000001</v>
      </c>
      <c r="AY119" s="107">
        <v>3.0449999999999999</v>
      </c>
      <c r="AZ119" s="107">
        <v>3.198</v>
      </c>
      <c r="BA119" s="107">
        <v>3.222</v>
      </c>
      <c r="BB119" s="107">
        <v>3.3090000000000002</v>
      </c>
      <c r="BC119" s="107">
        <v>3.2410000000000001</v>
      </c>
      <c r="BD119" s="107">
        <v>2.9260000000000002</v>
      </c>
      <c r="BE119" s="107">
        <v>2.84</v>
      </c>
      <c r="BF119" s="107">
        <v>3.0110000000000001</v>
      </c>
      <c r="BG119" s="107">
        <v>3.1059999999999999</v>
      </c>
      <c r="BH119" s="107">
        <v>3.2589999999999999</v>
      </c>
      <c r="BI119" s="107">
        <v>3.403</v>
      </c>
      <c r="BJ119" s="107">
        <v>3.3220000000000001</v>
      </c>
      <c r="BK119" s="107">
        <v>2.4009999999999998</v>
      </c>
      <c r="BL119" s="107">
        <v>3.077</v>
      </c>
      <c r="BM119" s="107">
        <v>3.0379999999999998</v>
      </c>
      <c r="BN119" s="107">
        <v>2.8460000000000001</v>
      </c>
      <c r="BO119" s="107">
        <v>2.742</v>
      </c>
      <c r="BP119" s="107">
        <v>2.9279999999999999</v>
      </c>
      <c r="BQ119" s="91">
        <v>2.3877269999999999</v>
      </c>
      <c r="BR119" s="91">
        <v>2.8359239999999999</v>
      </c>
      <c r="BS119" s="91">
        <v>3.8392029999999999</v>
      </c>
      <c r="BT119" s="91">
        <v>2.9005589999999999</v>
      </c>
      <c r="BU119" s="91">
        <v>2.9816859999999998</v>
      </c>
      <c r="BV119" s="91">
        <v>3.6377540000000002</v>
      </c>
      <c r="BW119" s="109">
        <v>2.5579999999999998</v>
      </c>
      <c r="BX119" s="109">
        <v>2.593</v>
      </c>
      <c r="BY119" s="109">
        <v>2.726</v>
      </c>
      <c r="BZ119" s="109">
        <v>2.7869999999999999</v>
      </c>
      <c r="CA119" s="109">
        <v>2.8849999999999998</v>
      </c>
      <c r="CB119" s="109">
        <v>2.8210000000000002</v>
      </c>
      <c r="CC119" s="109">
        <v>2.835</v>
      </c>
      <c r="CD119" s="109">
        <v>3.1619999999999999</v>
      </c>
      <c r="CE119" s="109">
        <v>2.996</v>
      </c>
      <c r="CF119" s="109">
        <v>2.8330000000000002</v>
      </c>
      <c r="CG119" s="109">
        <v>3.0579999999999998</v>
      </c>
      <c r="CH119" s="109">
        <v>3.0310000000000001</v>
      </c>
      <c r="CI119" s="109">
        <v>3.2160000000000002</v>
      </c>
      <c r="CJ119" s="110">
        <v>2.851</v>
      </c>
      <c r="CK119" s="110">
        <v>2.83</v>
      </c>
      <c r="CL119" s="109">
        <v>3.12</v>
      </c>
      <c r="CM119" s="109">
        <v>2.6720000000000002</v>
      </c>
      <c r="CN119" s="109">
        <v>2.8959999999999999</v>
      </c>
      <c r="CO119" s="109">
        <v>3.62</v>
      </c>
      <c r="CP119" s="109">
        <v>3.0790000000000002</v>
      </c>
      <c r="CQ119" s="109">
        <v>3.2360000000000002</v>
      </c>
      <c r="CR119" s="109">
        <v>3.2610000000000001</v>
      </c>
      <c r="CS119" s="109">
        <v>3.351</v>
      </c>
      <c r="CT119" s="109">
        <v>3.286</v>
      </c>
      <c r="CU119" s="109">
        <v>3.0190000000000001</v>
      </c>
      <c r="CV119" s="109">
        <v>2.8650000000000002</v>
      </c>
      <c r="CW119" s="109">
        <v>3.05</v>
      </c>
      <c r="CX119" s="109">
        <v>3.1579999999999999</v>
      </c>
      <c r="CY119" s="109">
        <v>3.3109999999999999</v>
      </c>
      <c r="CZ119" s="109">
        <v>3.4689999999999999</v>
      </c>
      <c r="DA119" s="109">
        <v>3.391</v>
      </c>
      <c r="DB119" s="109">
        <v>2.399</v>
      </c>
      <c r="DC119" s="109">
        <v>3.1259999999999999</v>
      </c>
      <c r="DD119" s="109">
        <v>3.0870000000000002</v>
      </c>
      <c r="DE119" s="109">
        <v>2.8759999999999999</v>
      </c>
      <c r="DF119" s="109">
        <v>2.7669999999999999</v>
      </c>
      <c r="DG119" s="109">
        <v>2.96</v>
      </c>
      <c r="DH119" s="119">
        <v>2.4322659999999998</v>
      </c>
      <c r="DI119" s="119">
        <v>2.8770760000000002</v>
      </c>
      <c r="DJ119" s="119">
        <v>3.872306</v>
      </c>
      <c r="DK119" s="119">
        <v>2.9438260000000001</v>
      </c>
      <c r="DL119" s="119">
        <v>3.0238149999999999</v>
      </c>
      <c r="DM119" s="119">
        <v>3.670474</v>
      </c>
      <c r="DO119" s="23">
        <f t="shared" si="868"/>
        <v>0.13100000000000023</v>
      </c>
      <c r="DP119" s="23">
        <f t="shared" si="869"/>
        <v>-3.2999999999999474E-2</v>
      </c>
      <c r="DQ119" s="23">
        <f t="shared" si="870"/>
        <v>0.43600000000000039</v>
      </c>
      <c r="DR119" s="23" t="str">
        <f t="shared" si="871"/>
        <v/>
      </c>
      <c r="DS119" s="23">
        <f t="shared" si="872"/>
        <v>0.28700000000000037</v>
      </c>
      <c r="DT119" s="23">
        <f t="shared" si="873"/>
        <v>0.13400000000000034</v>
      </c>
      <c r="DU119" s="23">
        <f t="shared" si="874"/>
        <v>0.12100000000000044</v>
      </c>
      <c r="DV119" s="23">
        <f t="shared" si="875"/>
        <v>7.4000000000000288E-2</v>
      </c>
      <c r="DW119" s="23">
        <f t="shared" si="876"/>
        <v>-2.1999999999999797E-2</v>
      </c>
      <c r="DX119" s="23" t="str">
        <f t="shared" si="877"/>
        <v/>
      </c>
      <c r="DY119" s="23">
        <f t="shared" si="878"/>
        <v>0.30700000000000038</v>
      </c>
      <c r="DZ119" s="23">
        <f t="shared" si="879"/>
        <v>0.43000000000000016</v>
      </c>
      <c r="EA119" s="23">
        <f t="shared" si="880"/>
        <v>0.28500000000000014</v>
      </c>
      <c r="EB119" s="23">
        <f t="shared" si="881"/>
        <v>5.9000000000000163E-2</v>
      </c>
      <c r="EC119" s="23">
        <f t="shared" si="882"/>
        <v>-0.1509999999999998</v>
      </c>
      <c r="ED119" s="23">
        <f t="shared" si="883"/>
        <v>0.14600000000000035</v>
      </c>
      <c r="EE119" s="23">
        <f t="shared" si="884"/>
        <v>-2.4999999999995026E-3</v>
      </c>
      <c r="EF119" s="23">
        <f t="shared" si="885"/>
        <v>-0.48299999999999965</v>
      </c>
      <c r="EG119" s="23">
        <f t="shared" si="886"/>
        <v>-0.45199999999999951</v>
      </c>
      <c r="EH119" s="23">
        <f t="shared" si="887"/>
        <v>-0.31999999999999984</v>
      </c>
      <c r="EI119" s="23">
        <f t="shared" si="888"/>
        <v>-0.26499999999999968</v>
      </c>
      <c r="EJ119" s="23">
        <f t="shared" si="889"/>
        <v>-0.17899999999999983</v>
      </c>
      <c r="EK119" s="23">
        <f t="shared" si="890"/>
        <v>-0.23599999999999977</v>
      </c>
      <c r="EL119" s="23">
        <f t="shared" si="891"/>
        <v>-0.22299999999999986</v>
      </c>
      <c r="EM119" s="23">
        <f t="shared" si="892"/>
        <v>9.7000000000000419E-2</v>
      </c>
      <c r="EN119" s="23">
        <f t="shared" si="893"/>
        <v>-7.9999999999999627E-2</v>
      </c>
      <c r="EO119" s="23">
        <f t="shared" si="894"/>
        <v>-0.25999999999999979</v>
      </c>
      <c r="EP119" s="23">
        <f t="shared" si="895"/>
        <v>-4.3999999999999595E-2</v>
      </c>
      <c r="EQ119" s="23">
        <f t="shared" si="896"/>
        <v>-7.299999999999951E-2</v>
      </c>
      <c r="ER119" s="23">
        <f t="shared" si="897"/>
        <v>0.14700000000000024</v>
      </c>
      <c r="ES119" s="23">
        <f t="shared" si="898"/>
        <v>-0.20999999999999952</v>
      </c>
      <c r="ET119" s="23">
        <f t="shared" si="899"/>
        <v>-0.23299999999999965</v>
      </c>
      <c r="EU119" s="23">
        <f t="shared" si="900"/>
        <v>6.4000000000000501E-2</v>
      </c>
      <c r="EV119" s="23">
        <f t="shared" si="901"/>
        <v>-0.37299999999999978</v>
      </c>
      <c r="EW119" s="23">
        <f t="shared" si="902"/>
        <v>-0.15399999999999947</v>
      </c>
      <c r="EX119" s="23">
        <f t="shared" si="903"/>
        <v>0.55300000000000038</v>
      </c>
      <c r="EY119" s="23">
        <f t="shared" si="904"/>
        <v>2.2000000000000242E-2</v>
      </c>
      <c r="EZ119" s="23">
        <f t="shared" si="905"/>
        <v>0.17500000000000027</v>
      </c>
      <c r="FA119" s="23">
        <f t="shared" si="906"/>
        <v>0.19900000000000029</v>
      </c>
      <c r="FB119" s="23">
        <f t="shared" si="907"/>
        <v>0.28600000000000048</v>
      </c>
      <c r="FC119" s="23">
        <f t="shared" si="908"/>
        <v>0.21800000000000042</v>
      </c>
      <c r="FD119" s="23">
        <f t="shared" si="909"/>
        <v>-9.6999999999999531E-2</v>
      </c>
      <c r="FE119" s="23">
        <f t="shared" si="910"/>
        <v>-0.18299999999999983</v>
      </c>
      <c r="FF119" s="23">
        <f t="shared" si="911"/>
        <v>-1.1999999999999567E-2</v>
      </c>
      <c r="FG119" s="23">
        <f t="shared" si="912"/>
        <v>8.3000000000000185E-2</v>
      </c>
      <c r="FH119" s="23">
        <f t="shared" si="913"/>
        <v>0.23600000000000021</v>
      </c>
      <c r="FI119" s="23">
        <f t="shared" si="914"/>
        <v>0.38000000000000034</v>
      </c>
      <c r="FJ119" s="23">
        <f t="shared" si="915"/>
        <v>0.29900000000000038</v>
      </c>
      <c r="FK119" s="23">
        <f t="shared" si="916"/>
        <v>-0.62199999999999989</v>
      </c>
      <c r="FL119" s="23">
        <f t="shared" si="917"/>
        <v>5.400000000000027E-2</v>
      </c>
      <c r="FM119" s="23">
        <f t="shared" si="918"/>
        <v>1.5000000000000124E-2</v>
      </c>
      <c r="FN119" s="23">
        <f t="shared" si="919"/>
        <v>-0.1769999999999996</v>
      </c>
      <c r="FO119" s="23">
        <f t="shared" si="920"/>
        <v>-0.28099999999999969</v>
      </c>
      <c r="FP119" s="23">
        <f t="shared" si="921"/>
        <v>-9.4999999999999751E-2</v>
      </c>
      <c r="FQ119" s="23">
        <f t="shared" si="922"/>
        <v>-0.63527299999999975</v>
      </c>
      <c r="FR119" s="23">
        <f t="shared" si="923"/>
        <v>-0.1870759999999998</v>
      </c>
      <c r="FS119" s="23">
        <f t="shared" si="924"/>
        <v>0.81620300000000023</v>
      </c>
      <c r="FT119" s="23">
        <f t="shared" si="925"/>
        <v>-0.1224409999999998</v>
      </c>
      <c r="FU119" s="23">
        <f t="shared" si="926"/>
        <v>-4.1313999999999851E-2</v>
      </c>
      <c r="FV119" s="23">
        <f t="shared" si="927"/>
        <v>0.61475400000000047</v>
      </c>
      <c r="FW119" s="23">
        <f t="shared" si="928"/>
        <v>-0.46499999999999986</v>
      </c>
      <c r="FX119" s="23">
        <f t="shared" si="929"/>
        <v>-0.42999999999999972</v>
      </c>
      <c r="FY119" s="23">
        <f t="shared" si="930"/>
        <v>-0.29699999999999971</v>
      </c>
      <c r="FZ119" s="23">
        <f t="shared" si="931"/>
        <v>-0.23599999999999977</v>
      </c>
      <c r="GA119" s="23">
        <f t="shared" si="932"/>
        <v>-0.1379999999999999</v>
      </c>
      <c r="GB119" s="23">
        <f t="shared" si="933"/>
        <v>-0.20199999999999951</v>
      </c>
      <c r="GC119" s="23">
        <f t="shared" si="934"/>
        <v>-0.18799999999999972</v>
      </c>
      <c r="GD119" s="23">
        <f t="shared" si="935"/>
        <v>0.13900000000000023</v>
      </c>
      <c r="GE119" s="23">
        <f t="shared" si="936"/>
        <v>-2.6999999999999691E-2</v>
      </c>
      <c r="GF119" s="23">
        <f t="shared" si="937"/>
        <v>-0.1899999999999995</v>
      </c>
      <c r="GG119" s="23">
        <f t="shared" si="938"/>
        <v>3.5000000000000142E-2</v>
      </c>
      <c r="GH119" s="23">
        <f t="shared" si="939"/>
        <v>8.0000000000004512E-3</v>
      </c>
      <c r="GI119" s="23">
        <f t="shared" si="940"/>
        <v>0.1930000000000005</v>
      </c>
      <c r="GJ119" s="23">
        <f t="shared" si="941"/>
        <v>-0.17199999999999971</v>
      </c>
      <c r="GK119" s="23">
        <f t="shared" si="942"/>
        <v>-0.19299999999999962</v>
      </c>
      <c r="GL119" s="23">
        <f t="shared" si="943"/>
        <v>9.7000000000000419E-2</v>
      </c>
      <c r="GM119" s="23">
        <f t="shared" si="944"/>
        <v>-0.35099999999999953</v>
      </c>
      <c r="GN119" s="23">
        <f t="shared" si="945"/>
        <v>-0.12699999999999978</v>
      </c>
      <c r="GO119" s="23">
        <f t="shared" si="946"/>
        <v>0.59700000000000042</v>
      </c>
      <c r="GP119" s="23">
        <f t="shared" si="947"/>
        <v>5.6000000000000494E-2</v>
      </c>
      <c r="GQ119" s="23">
        <f t="shared" si="948"/>
        <v>0.21300000000000052</v>
      </c>
      <c r="GR119" s="23">
        <f t="shared" si="949"/>
        <v>0.23800000000000043</v>
      </c>
      <c r="GS119" s="23">
        <f t="shared" si="950"/>
        <v>0.32800000000000029</v>
      </c>
      <c r="GT119" s="23">
        <f t="shared" si="951"/>
        <v>0.26300000000000034</v>
      </c>
      <c r="GU119" s="23">
        <f t="shared" si="952"/>
        <v>-3.9999999999995595E-3</v>
      </c>
      <c r="GV119" s="23">
        <f t="shared" si="953"/>
        <v>-0.15799999999999947</v>
      </c>
      <c r="GW119" s="23">
        <f t="shared" si="954"/>
        <v>2.7000000000000135E-2</v>
      </c>
      <c r="GX119" s="23">
        <f t="shared" si="955"/>
        <v>0.13500000000000023</v>
      </c>
      <c r="GY119" s="23">
        <f t="shared" si="956"/>
        <v>0.28800000000000026</v>
      </c>
      <c r="GZ119" s="23">
        <f t="shared" si="957"/>
        <v>0.44600000000000017</v>
      </c>
      <c r="HA119" s="23">
        <f t="shared" si="958"/>
        <v>0.36800000000000033</v>
      </c>
      <c r="HB119" s="23">
        <f t="shared" si="959"/>
        <v>-0.62399999999999967</v>
      </c>
      <c r="HC119" s="23">
        <f t="shared" si="960"/>
        <v>0.1030000000000002</v>
      </c>
      <c r="HD119" s="23">
        <f t="shared" si="961"/>
        <v>6.4000000000000501E-2</v>
      </c>
      <c r="HE119" s="23">
        <f t="shared" si="962"/>
        <v>-0.1469999999999998</v>
      </c>
      <c r="HF119" s="23">
        <f t="shared" si="963"/>
        <v>-0.25599999999999978</v>
      </c>
      <c r="HG119" s="23">
        <f t="shared" si="964"/>
        <v>-6.2999999999999723E-2</v>
      </c>
      <c r="HH119" s="23">
        <f t="shared" si="965"/>
        <v>-0.59073399999999987</v>
      </c>
      <c r="HI119" s="23">
        <f t="shared" si="966"/>
        <v>-0.1459239999999995</v>
      </c>
      <c r="HJ119" s="23">
        <f t="shared" si="967"/>
        <v>0.84930600000000034</v>
      </c>
      <c r="HK119" s="23">
        <f t="shared" si="968"/>
        <v>-7.9173999999999634E-2</v>
      </c>
      <c r="HL119" s="23">
        <f t="shared" si="969"/>
        <v>8.1500000000023221E-4</v>
      </c>
      <c r="HM119" s="23">
        <f t="shared" si="970"/>
        <v>0.64747400000000033</v>
      </c>
      <c r="HO119" s="23">
        <f t="shared" si="971"/>
        <v>0.13100000000000023</v>
      </c>
      <c r="HP119" s="23">
        <f t="shared" si="972"/>
        <v>3.2999999999999474E-2</v>
      </c>
      <c r="HQ119" s="23">
        <f t="shared" si="973"/>
        <v>0.43600000000000039</v>
      </c>
      <c r="HR119" s="23" t="str">
        <f t="shared" si="974"/>
        <v/>
      </c>
      <c r="HS119" s="23">
        <f t="shared" si="975"/>
        <v>0.28700000000000037</v>
      </c>
      <c r="HT119" s="23">
        <f t="shared" si="976"/>
        <v>0.13400000000000034</v>
      </c>
      <c r="HU119" s="23">
        <f t="shared" si="977"/>
        <v>0.12100000000000044</v>
      </c>
      <c r="HV119" s="23">
        <f t="shared" si="978"/>
        <v>7.4000000000000288E-2</v>
      </c>
      <c r="HW119" s="23">
        <f t="shared" si="979"/>
        <v>2.1999999999999797E-2</v>
      </c>
      <c r="HX119" s="23" t="str">
        <f t="shared" si="980"/>
        <v/>
      </c>
      <c r="HY119" s="23">
        <f t="shared" si="981"/>
        <v>0.30700000000000038</v>
      </c>
      <c r="HZ119" s="23">
        <f t="shared" si="982"/>
        <v>0.43000000000000016</v>
      </c>
      <c r="IA119" s="23">
        <f t="shared" si="983"/>
        <v>0.28500000000000014</v>
      </c>
      <c r="IB119" s="23">
        <f t="shared" si="984"/>
        <v>5.9000000000000163E-2</v>
      </c>
      <c r="IC119" s="23">
        <f t="shared" si="985"/>
        <v>0.1509999999999998</v>
      </c>
      <c r="ID119" s="23">
        <f t="shared" si="986"/>
        <v>0.14600000000000035</v>
      </c>
      <c r="IE119" s="23">
        <f t="shared" si="987"/>
        <v>2.4999999999995026E-3</v>
      </c>
      <c r="IF119" s="23">
        <f t="shared" si="988"/>
        <v>0.48299999999999965</v>
      </c>
      <c r="IG119" s="23">
        <f t="shared" si="989"/>
        <v>0.45199999999999951</v>
      </c>
      <c r="IH119" s="23">
        <f t="shared" si="990"/>
        <v>0.31999999999999984</v>
      </c>
      <c r="II119" s="23">
        <f t="shared" si="991"/>
        <v>0.26499999999999968</v>
      </c>
      <c r="IJ119" s="23">
        <f t="shared" si="992"/>
        <v>0.17899999999999983</v>
      </c>
      <c r="IK119" s="23">
        <f t="shared" si="993"/>
        <v>0.23599999999999977</v>
      </c>
      <c r="IL119" s="23">
        <f t="shared" si="994"/>
        <v>0.22299999999999986</v>
      </c>
      <c r="IM119" s="23">
        <f t="shared" si="995"/>
        <v>9.7000000000000419E-2</v>
      </c>
      <c r="IN119" s="23">
        <f t="shared" si="996"/>
        <v>7.9999999999999627E-2</v>
      </c>
      <c r="IO119" s="23">
        <f t="shared" si="997"/>
        <v>0.25999999999999979</v>
      </c>
      <c r="IP119" s="23">
        <f t="shared" si="998"/>
        <v>4.3999999999999595E-2</v>
      </c>
      <c r="IQ119" s="23">
        <f t="shared" si="999"/>
        <v>7.299999999999951E-2</v>
      </c>
      <c r="IR119" s="23">
        <f t="shared" si="1000"/>
        <v>0.14700000000000024</v>
      </c>
      <c r="IS119" s="23">
        <f t="shared" si="1001"/>
        <v>0.20999999999999952</v>
      </c>
      <c r="IT119" s="23">
        <f t="shared" si="1002"/>
        <v>0.23299999999999965</v>
      </c>
      <c r="IU119" s="23">
        <f t="shared" si="1003"/>
        <v>6.4000000000000501E-2</v>
      </c>
      <c r="IV119" s="23">
        <f t="shared" si="1004"/>
        <v>0.37299999999999978</v>
      </c>
      <c r="IW119" s="23">
        <f t="shared" si="1005"/>
        <v>0.15399999999999947</v>
      </c>
      <c r="IX119" s="23">
        <f t="shared" si="1006"/>
        <v>0.55300000000000038</v>
      </c>
      <c r="IY119" s="23">
        <f t="shared" si="1007"/>
        <v>2.2000000000000242E-2</v>
      </c>
      <c r="IZ119" s="23">
        <f t="shared" si="1008"/>
        <v>0.17500000000000027</v>
      </c>
      <c r="JA119" s="23">
        <f t="shared" si="1009"/>
        <v>0.19900000000000029</v>
      </c>
      <c r="JB119" s="23">
        <f t="shared" si="1010"/>
        <v>0.28600000000000048</v>
      </c>
      <c r="JC119" s="23">
        <f t="shared" si="1011"/>
        <v>0.21800000000000042</v>
      </c>
      <c r="JD119" s="23">
        <f t="shared" si="1012"/>
        <v>9.6999999999999531E-2</v>
      </c>
      <c r="JE119" s="23">
        <f t="shared" si="1013"/>
        <v>0.18299999999999983</v>
      </c>
      <c r="JF119" s="23">
        <f t="shared" si="1014"/>
        <v>1.1999999999999567E-2</v>
      </c>
      <c r="JG119" s="23">
        <f t="shared" si="1015"/>
        <v>8.3000000000000185E-2</v>
      </c>
      <c r="JH119" s="23">
        <f t="shared" si="1016"/>
        <v>0.23600000000000021</v>
      </c>
      <c r="JI119" s="23">
        <f t="shared" si="1017"/>
        <v>0.38000000000000034</v>
      </c>
      <c r="JJ119" s="23">
        <f t="shared" si="1018"/>
        <v>0.29900000000000038</v>
      </c>
      <c r="JK119" s="23">
        <f t="shared" si="1019"/>
        <v>0.62199999999999989</v>
      </c>
      <c r="JL119" s="23">
        <f t="shared" si="1020"/>
        <v>5.400000000000027E-2</v>
      </c>
      <c r="JM119" s="23">
        <f t="shared" si="1021"/>
        <v>1.5000000000000124E-2</v>
      </c>
      <c r="JN119" s="23">
        <f t="shared" si="1022"/>
        <v>0.1769999999999996</v>
      </c>
      <c r="JO119" s="23">
        <f t="shared" si="1023"/>
        <v>0.28099999999999969</v>
      </c>
      <c r="JP119" s="23">
        <f t="shared" si="1024"/>
        <v>9.4999999999999751E-2</v>
      </c>
      <c r="JQ119" s="23">
        <f t="shared" si="1025"/>
        <v>0.63527299999999975</v>
      </c>
      <c r="JR119" s="23">
        <f t="shared" si="1026"/>
        <v>0.1870759999999998</v>
      </c>
      <c r="JS119" s="23">
        <f t="shared" si="1027"/>
        <v>0.81620300000000023</v>
      </c>
      <c r="JT119" s="23">
        <f t="shared" si="1028"/>
        <v>0.1224409999999998</v>
      </c>
      <c r="JU119" s="23">
        <f t="shared" si="1029"/>
        <v>4.1313999999999851E-2</v>
      </c>
      <c r="JV119" s="23">
        <f t="shared" si="1030"/>
        <v>0.61475400000000047</v>
      </c>
      <c r="JW119" s="23">
        <f t="shared" si="1031"/>
        <v>0.46499999999999986</v>
      </c>
      <c r="JX119" s="23">
        <f t="shared" si="1032"/>
        <v>0.42999999999999972</v>
      </c>
      <c r="JY119" s="23">
        <f t="shared" si="1033"/>
        <v>0.29699999999999971</v>
      </c>
      <c r="JZ119" s="23">
        <f t="shared" si="1034"/>
        <v>0.23599999999999977</v>
      </c>
      <c r="KA119" s="23">
        <f t="shared" si="1035"/>
        <v>0.1379999999999999</v>
      </c>
      <c r="KB119" s="23">
        <f t="shared" si="1036"/>
        <v>0.20199999999999951</v>
      </c>
      <c r="KC119" s="23">
        <f t="shared" si="1037"/>
        <v>0.18799999999999972</v>
      </c>
      <c r="KD119" s="23">
        <f t="shared" si="1038"/>
        <v>0.13900000000000023</v>
      </c>
      <c r="KE119" s="23">
        <f t="shared" si="1039"/>
        <v>2.6999999999999691E-2</v>
      </c>
      <c r="KF119" s="23">
        <f t="shared" si="1040"/>
        <v>0.1899999999999995</v>
      </c>
      <c r="KG119" s="23">
        <f t="shared" si="1041"/>
        <v>3.5000000000000142E-2</v>
      </c>
      <c r="KH119" s="23">
        <f t="shared" si="1042"/>
        <v>8.0000000000004512E-3</v>
      </c>
      <c r="KI119" s="23">
        <f t="shared" si="1043"/>
        <v>0.1930000000000005</v>
      </c>
      <c r="KJ119" s="23">
        <f t="shared" si="1044"/>
        <v>0.17199999999999971</v>
      </c>
      <c r="KK119" s="23">
        <f t="shared" si="1045"/>
        <v>0.19299999999999962</v>
      </c>
      <c r="KL119" s="23">
        <f t="shared" si="1046"/>
        <v>9.7000000000000419E-2</v>
      </c>
      <c r="KM119" s="23">
        <f t="shared" si="1047"/>
        <v>0.35099999999999953</v>
      </c>
      <c r="KN119" s="23">
        <f t="shared" si="1048"/>
        <v>0.12699999999999978</v>
      </c>
      <c r="KO119" s="23">
        <f t="shared" si="1049"/>
        <v>0.59700000000000042</v>
      </c>
      <c r="KP119" s="23">
        <f t="shared" si="1050"/>
        <v>5.6000000000000494E-2</v>
      </c>
      <c r="KQ119" s="23">
        <f t="shared" si="1051"/>
        <v>0.21300000000000052</v>
      </c>
      <c r="KR119" s="23">
        <f t="shared" si="1052"/>
        <v>0.23800000000000043</v>
      </c>
      <c r="KS119" s="23">
        <f t="shared" si="1053"/>
        <v>0.32800000000000029</v>
      </c>
      <c r="KT119" s="23">
        <f t="shared" si="1054"/>
        <v>0.26300000000000034</v>
      </c>
      <c r="KU119" s="23">
        <f t="shared" si="1055"/>
        <v>3.9999999999995595E-3</v>
      </c>
      <c r="KV119" s="23">
        <f t="shared" si="1056"/>
        <v>0.15799999999999947</v>
      </c>
      <c r="KW119" s="23">
        <f t="shared" si="1057"/>
        <v>2.7000000000000135E-2</v>
      </c>
      <c r="KX119" s="23">
        <f t="shared" si="1058"/>
        <v>0.13500000000000023</v>
      </c>
      <c r="KY119" s="23">
        <f t="shared" si="1059"/>
        <v>0.28800000000000026</v>
      </c>
      <c r="KZ119" s="23">
        <f t="shared" si="1060"/>
        <v>0.44600000000000017</v>
      </c>
      <c r="LA119" s="23">
        <f t="shared" si="1061"/>
        <v>0.36800000000000033</v>
      </c>
      <c r="LB119" s="23">
        <f t="shared" si="1062"/>
        <v>0.62399999999999967</v>
      </c>
      <c r="LC119" s="23">
        <f t="shared" si="1063"/>
        <v>0.1030000000000002</v>
      </c>
      <c r="LD119" s="23">
        <f t="shared" si="1064"/>
        <v>6.4000000000000501E-2</v>
      </c>
      <c r="LE119" s="23">
        <f t="shared" si="1065"/>
        <v>0.1469999999999998</v>
      </c>
      <c r="LF119" s="23">
        <f t="shared" si="1066"/>
        <v>0.25599999999999978</v>
      </c>
      <c r="LG119" s="23">
        <f t="shared" si="1067"/>
        <v>6.2999999999999723E-2</v>
      </c>
      <c r="LH119" s="23">
        <f t="shared" si="1068"/>
        <v>0.59073399999999987</v>
      </c>
      <c r="LI119" s="23">
        <f t="shared" si="1069"/>
        <v>0.1459239999999995</v>
      </c>
      <c r="LJ119" s="23">
        <f t="shared" si="1070"/>
        <v>0.84930600000000034</v>
      </c>
      <c r="LK119" s="23">
        <f t="shared" si="1071"/>
        <v>7.9173999999999634E-2</v>
      </c>
      <c r="LL119" s="23">
        <f t="shared" si="1072"/>
        <v>8.1500000000023221E-4</v>
      </c>
      <c r="LM119" s="23">
        <f t="shared" si="1072"/>
        <v>0.64747400000000033</v>
      </c>
    </row>
    <row r="120" spans="1:325">
      <c r="A120" s="1">
        <f t="shared" si="449"/>
        <v>118</v>
      </c>
      <c r="B120" s="2"/>
      <c r="C120" s="4">
        <v>12</v>
      </c>
      <c r="D120" s="4">
        <f t="shared" si="445"/>
        <v>1016</v>
      </c>
      <c r="E120" s="4" t="s">
        <v>151</v>
      </c>
      <c r="F120" s="4">
        <v>1</v>
      </c>
      <c r="G120" s="4" t="s">
        <v>13</v>
      </c>
      <c r="H120" s="4" t="s">
        <v>14</v>
      </c>
      <c r="I120" s="4"/>
      <c r="J120" s="5">
        <v>85.1</v>
      </c>
      <c r="K120" s="72"/>
      <c r="L120" s="103">
        <v>3.2149999999999994</v>
      </c>
      <c r="M120" s="7" t="s">
        <v>130</v>
      </c>
      <c r="N120" s="3" t="s">
        <v>227</v>
      </c>
      <c r="O120" s="6">
        <v>3.3519999999999999</v>
      </c>
      <c r="P120" s="6">
        <v>3.2040000000000002</v>
      </c>
      <c r="Q120" s="6">
        <v>3.6320000000000001</v>
      </c>
      <c r="R120" s="58"/>
      <c r="S120" s="6">
        <v>3.5129999999999999</v>
      </c>
      <c r="T120" s="6">
        <v>3.363</v>
      </c>
      <c r="U120" s="6">
        <v>3.3490000000000002</v>
      </c>
      <c r="V120" s="6">
        <v>3.298</v>
      </c>
      <c r="W120" s="6">
        <v>3.2010000000000001</v>
      </c>
      <c r="X120" s="58"/>
      <c r="Y120" s="6">
        <v>3.4790000000000001</v>
      </c>
      <c r="Z120" s="6">
        <v>3.633</v>
      </c>
      <c r="AA120" s="6">
        <v>3.4990000000000001</v>
      </c>
      <c r="AB120" s="6">
        <v>3.2280000000000002</v>
      </c>
      <c r="AC120" s="6">
        <v>3.0430000000000001</v>
      </c>
      <c r="AD120" s="6">
        <v>3.411</v>
      </c>
      <c r="AE120" s="6">
        <f t="shared" si="1073"/>
        <v>3.2270000000000003</v>
      </c>
      <c r="AF120" s="107">
        <v>2.7850000000000001</v>
      </c>
      <c r="AG120" s="107">
        <v>2.8220000000000001</v>
      </c>
      <c r="AH120" s="107">
        <v>2.9470000000000001</v>
      </c>
      <c r="AI120" s="107">
        <v>3.0219999999999998</v>
      </c>
      <c r="AJ120" s="107">
        <v>3.0950000000000002</v>
      </c>
      <c r="AK120" s="107">
        <v>3.0459999999999998</v>
      </c>
      <c r="AL120" s="107">
        <v>3.0539999999999998</v>
      </c>
      <c r="AM120" s="107">
        <v>3.371</v>
      </c>
      <c r="AN120" s="107">
        <v>3.2130000000000001</v>
      </c>
      <c r="AO120" s="107">
        <v>3.0139999999999998</v>
      </c>
      <c r="AP120" s="107">
        <v>3.2480000000000002</v>
      </c>
      <c r="AQ120" s="107">
        <v>3.2160000000000002</v>
      </c>
      <c r="AR120" s="107">
        <v>3.4580000000000002</v>
      </c>
      <c r="AS120" s="107">
        <v>3.1230000000000002</v>
      </c>
      <c r="AT120" s="107">
        <v>3.0950000000000002</v>
      </c>
      <c r="AU120" s="107">
        <v>3.34</v>
      </c>
      <c r="AV120" s="107">
        <v>2.907</v>
      </c>
      <c r="AW120" s="107">
        <v>3.1179999999999999</v>
      </c>
      <c r="AX120" s="107">
        <v>3.7759999999999998</v>
      </c>
      <c r="AY120" s="107">
        <v>3.3079999999999998</v>
      </c>
      <c r="AZ120" s="107">
        <v>3.4630000000000001</v>
      </c>
      <c r="BA120" s="107">
        <v>3.4780000000000002</v>
      </c>
      <c r="BB120" s="107">
        <v>3.5630000000000002</v>
      </c>
      <c r="BC120" s="107">
        <v>3.508</v>
      </c>
      <c r="BD120" s="107">
        <v>3.2090000000000001</v>
      </c>
      <c r="BE120" s="107">
        <v>3.0529999999999999</v>
      </c>
      <c r="BF120" s="107">
        <v>3.254</v>
      </c>
      <c r="BG120" s="107">
        <v>3.331</v>
      </c>
      <c r="BH120" s="107">
        <v>3.4820000000000002</v>
      </c>
      <c r="BI120" s="107">
        <v>3.65</v>
      </c>
      <c r="BJ120" s="107">
        <v>3.5510000000000002</v>
      </c>
      <c r="BK120" s="107">
        <v>2.5979999999999999</v>
      </c>
      <c r="BL120" s="107">
        <v>3.2810000000000001</v>
      </c>
      <c r="BM120" s="107">
        <v>3.2389999999999999</v>
      </c>
      <c r="BN120" s="107">
        <v>3.1389999999999998</v>
      </c>
      <c r="BO120" s="107">
        <v>3.0139999999999998</v>
      </c>
      <c r="BP120" s="107">
        <v>3.2069999999999999</v>
      </c>
      <c r="BQ120" s="91">
        <v>2.556076</v>
      </c>
      <c r="BR120" s="91">
        <v>3.0298210000000001</v>
      </c>
      <c r="BS120" s="91">
        <v>3.9731369999999999</v>
      </c>
      <c r="BT120" s="91">
        <v>3.117362</v>
      </c>
      <c r="BU120" s="91">
        <v>3.1872509999999998</v>
      </c>
      <c r="BV120" s="91">
        <v>3.751296</v>
      </c>
      <c r="BW120" s="109">
        <v>2.798</v>
      </c>
      <c r="BX120" s="109">
        <v>2.84</v>
      </c>
      <c r="BY120" s="109">
        <v>2.9670000000000001</v>
      </c>
      <c r="BZ120" s="109">
        <v>3.048</v>
      </c>
      <c r="CA120" s="109">
        <v>3.1360000000000001</v>
      </c>
      <c r="CB120" s="109">
        <v>3.0779999999999998</v>
      </c>
      <c r="CC120" s="109">
        <v>3.0870000000000002</v>
      </c>
      <c r="CD120" s="109">
        <v>3.4119999999999999</v>
      </c>
      <c r="CE120" s="109">
        <v>3.2650000000000001</v>
      </c>
      <c r="CF120" s="109">
        <v>3.0840000000000001</v>
      </c>
      <c r="CG120" s="109">
        <v>3.3279999999999998</v>
      </c>
      <c r="CH120" s="109">
        <v>3.2970000000000002</v>
      </c>
      <c r="CI120" s="109">
        <v>3.5030000000000001</v>
      </c>
      <c r="CJ120" s="110">
        <v>3.1589999999999998</v>
      </c>
      <c r="CK120" s="110">
        <v>3.1339999999999999</v>
      </c>
      <c r="CL120" s="109">
        <v>3.371</v>
      </c>
      <c r="CM120" s="109">
        <v>2.9260000000000002</v>
      </c>
      <c r="CN120" s="109">
        <v>3.1419999999999999</v>
      </c>
      <c r="CO120" s="109">
        <v>3.8159999999999998</v>
      </c>
      <c r="CP120" s="109">
        <v>3.339</v>
      </c>
      <c r="CQ120" s="109">
        <v>3.4969999999999999</v>
      </c>
      <c r="CR120" s="109">
        <v>3.5129999999999999</v>
      </c>
      <c r="CS120" s="109">
        <v>3.5990000000000002</v>
      </c>
      <c r="CT120" s="109">
        <v>3.5459999999999998</v>
      </c>
      <c r="CU120" s="109">
        <v>3.3010000000000002</v>
      </c>
      <c r="CV120" s="109">
        <v>3.0790000000000002</v>
      </c>
      <c r="CW120" s="109">
        <v>3.294</v>
      </c>
      <c r="CX120" s="109">
        <v>3.3860000000000001</v>
      </c>
      <c r="CY120" s="109">
        <v>3.5339999999999998</v>
      </c>
      <c r="CZ120" s="109">
        <v>3.7149999999999999</v>
      </c>
      <c r="DA120" s="109">
        <v>3.6219999999999999</v>
      </c>
      <c r="DB120" s="109">
        <v>2.6</v>
      </c>
      <c r="DC120" s="109">
        <v>3.33</v>
      </c>
      <c r="DD120" s="109">
        <v>3.29</v>
      </c>
      <c r="DE120" s="109">
        <v>3.1659999999999999</v>
      </c>
      <c r="DF120" s="109">
        <v>3.036</v>
      </c>
      <c r="DG120" s="109">
        <v>3.2360000000000002</v>
      </c>
      <c r="DH120" s="119">
        <v>2.596193</v>
      </c>
      <c r="DI120" s="119">
        <v>3.0671110000000001</v>
      </c>
      <c r="DJ120" s="119">
        <v>4.0032670000000001</v>
      </c>
      <c r="DK120" s="119">
        <v>3.1565349999999999</v>
      </c>
      <c r="DL120" s="119">
        <v>3.2257699999999998</v>
      </c>
      <c r="DM120" s="119">
        <v>3.7808700000000002</v>
      </c>
      <c r="DO120" s="23">
        <f t="shared" si="868"/>
        <v>0.13700000000000045</v>
      </c>
      <c r="DP120" s="23">
        <f t="shared" si="869"/>
        <v>-1.0999999999999233E-2</v>
      </c>
      <c r="DQ120" s="23">
        <f t="shared" si="870"/>
        <v>0.4170000000000007</v>
      </c>
      <c r="DR120" s="23" t="str">
        <f t="shared" si="871"/>
        <v/>
      </c>
      <c r="DS120" s="23">
        <f t="shared" si="872"/>
        <v>0.29800000000000049</v>
      </c>
      <c r="DT120" s="23">
        <f t="shared" si="873"/>
        <v>0.14800000000000058</v>
      </c>
      <c r="DU120" s="23">
        <f t="shared" si="874"/>
        <v>0.13400000000000079</v>
      </c>
      <c r="DV120" s="23">
        <f t="shared" si="875"/>
        <v>8.3000000000000629E-2</v>
      </c>
      <c r="DW120" s="23">
        <f t="shared" si="876"/>
        <v>-1.3999999999999346E-2</v>
      </c>
      <c r="DX120" s="23" t="str">
        <f t="shared" si="877"/>
        <v/>
      </c>
      <c r="DY120" s="23">
        <f t="shared" si="878"/>
        <v>0.26400000000000068</v>
      </c>
      <c r="DZ120" s="23">
        <f t="shared" si="879"/>
        <v>0.41800000000000059</v>
      </c>
      <c r="EA120" s="23">
        <f t="shared" si="880"/>
        <v>0.2840000000000007</v>
      </c>
      <c r="EB120" s="23">
        <f t="shared" si="881"/>
        <v>1.3000000000000789E-2</v>
      </c>
      <c r="EC120" s="23">
        <f t="shared" si="882"/>
        <v>-0.17199999999999926</v>
      </c>
      <c r="ED120" s="23">
        <f t="shared" si="883"/>
        <v>0.19600000000000062</v>
      </c>
      <c r="EE120" s="23">
        <f t="shared" si="884"/>
        <v>1.2000000000000899E-2</v>
      </c>
      <c r="EF120" s="23">
        <f t="shared" si="885"/>
        <v>-0.42999999999999927</v>
      </c>
      <c r="EG120" s="23">
        <f t="shared" si="886"/>
        <v>-0.39299999999999935</v>
      </c>
      <c r="EH120" s="23">
        <f t="shared" si="887"/>
        <v>-0.26799999999999935</v>
      </c>
      <c r="EI120" s="23">
        <f t="shared" si="888"/>
        <v>-0.19299999999999962</v>
      </c>
      <c r="EJ120" s="23">
        <f t="shared" si="889"/>
        <v>-0.11999999999999922</v>
      </c>
      <c r="EK120" s="23">
        <f t="shared" si="890"/>
        <v>-0.16899999999999959</v>
      </c>
      <c r="EL120" s="23">
        <f t="shared" si="891"/>
        <v>-0.16099999999999959</v>
      </c>
      <c r="EM120" s="23">
        <f t="shared" si="892"/>
        <v>0.15600000000000058</v>
      </c>
      <c r="EN120" s="23">
        <f t="shared" si="893"/>
        <v>-1.9999999999993356E-3</v>
      </c>
      <c r="EO120" s="23">
        <f t="shared" si="894"/>
        <v>-0.20099999999999962</v>
      </c>
      <c r="EP120" s="23">
        <f t="shared" si="895"/>
        <v>3.3000000000000806E-2</v>
      </c>
      <c r="EQ120" s="23">
        <f t="shared" si="896"/>
        <v>1.000000000000778E-3</v>
      </c>
      <c r="ER120" s="23">
        <f t="shared" si="897"/>
        <v>0.24300000000000077</v>
      </c>
      <c r="ES120" s="23">
        <f t="shared" si="898"/>
        <v>-9.1999999999999194E-2</v>
      </c>
      <c r="ET120" s="23">
        <f t="shared" si="899"/>
        <v>-0.11999999999999922</v>
      </c>
      <c r="EU120" s="23">
        <f t="shared" si="900"/>
        <v>0.12500000000000044</v>
      </c>
      <c r="EV120" s="23">
        <f t="shared" si="901"/>
        <v>-0.30799999999999939</v>
      </c>
      <c r="EW120" s="23">
        <f t="shared" si="902"/>
        <v>-9.6999999999999531E-2</v>
      </c>
      <c r="EX120" s="23">
        <f t="shared" si="903"/>
        <v>0.56100000000000039</v>
      </c>
      <c r="EY120" s="23">
        <f t="shared" si="904"/>
        <v>9.3000000000000416E-2</v>
      </c>
      <c r="EZ120" s="23">
        <f t="shared" si="905"/>
        <v>0.24800000000000066</v>
      </c>
      <c r="FA120" s="23">
        <f t="shared" si="906"/>
        <v>0.26300000000000079</v>
      </c>
      <c r="FB120" s="23">
        <f t="shared" si="907"/>
        <v>0.34800000000000075</v>
      </c>
      <c r="FC120" s="23">
        <f t="shared" si="908"/>
        <v>0.29300000000000059</v>
      </c>
      <c r="FD120" s="23">
        <f t="shared" si="909"/>
        <v>-5.9999999999993392E-3</v>
      </c>
      <c r="FE120" s="23">
        <f t="shared" si="910"/>
        <v>-0.16199999999999948</v>
      </c>
      <c r="FF120" s="23">
        <f t="shared" si="911"/>
        <v>3.900000000000059E-2</v>
      </c>
      <c r="FG120" s="23">
        <f t="shared" si="912"/>
        <v>0.11600000000000055</v>
      </c>
      <c r="FH120" s="23">
        <f t="shared" si="913"/>
        <v>0.26700000000000079</v>
      </c>
      <c r="FI120" s="23">
        <f t="shared" si="914"/>
        <v>0.4350000000000005</v>
      </c>
      <c r="FJ120" s="23">
        <f t="shared" si="915"/>
        <v>0.33600000000000074</v>
      </c>
      <c r="FK120" s="23">
        <f t="shared" si="916"/>
        <v>-0.61699999999999955</v>
      </c>
      <c r="FL120" s="23">
        <f t="shared" si="917"/>
        <v>6.6000000000000725E-2</v>
      </c>
      <c r="FM120" s="23">
        <f t="shared" si="918"/>
        <v>2.4000000000000465E-2</v>
      </c>
      <c r="FN120" s="23">
        <f t="shared" si="919"/>
        <v>-7.5999999999999623E-2</v>
      </c>
      <c r="FO120" s="23">
        <f t="shared" si="920"/>
        <v>-0.20099999999999962</v>
      </c>
      <c r="FP120" s="23">
        <f t="shared" si="921"/>
        <v>-7.999999999999563E-3</v>
      </c>
      <c r="FQ120" s="23">
        <f t="shared" si="922"/>
        <v>-0.6589239999999994</v>
      </c>
      <c r="FR120" s="23">
        <f t="shared" si="923"/>
        <v>-0.18517899999999932</v>
      </c>
      <c r="FS120" s="23">
        <f t="shared" si="924"/>
        <v>0.7581370000000005</v>
      </c>
      <c r="FT120" s="23">
        <f t="shared" si="925"/>
        <v>-9.7637999999999447E-2</v>
      </c>
      <c r="FU120" s="23">
        <f t="shared" si="926"/>
        <v>-2.774899999999958E-2</v>
      </c>
      <c r="FV120" s="23">
        <f t="shared" si="927"/>
        <v>0.53629600000000055</v>
      </c>
      <c r="FW120" s="23">
        <f t="shared" si="928"/>
        <v>-0.41699999999999937</v>
      </c>
      <c r="FX120" s="23">
        <f t="shared" si="929"/>
        <v>-0.37499999999999956</v>
      </c>
      <c r="FY120" s="23">
        <f t="shared" si="930"/>
        <v>-0.24799999999999933</v>
      </c>
      <c r="FZ120" s="23">
        <f t="shared" si="931"/>
        <v>-0.16699999999999937</v>
      </c>
      <c r="GA120" s="23">
        <f t="shared" si="932"/>
        <v>-7.8999999999999293E-2</v>
      </c>
      <c r="GB120" s="23">
        <f t="shared" si="933"/>
        <v>-0.13699999999999957</v>
      </c>
      <c r="GC120" s="23">
        <f t="shared" si="934"/>
        <v>-0.12799999999999923</v>
      </c>
      <c r="GD120" s="23">
        <f t="shared" si="935"/>
        <v>0.19700000000000051</v>
      </c>
      <c r="GE120" s="23">
        <f t="shared" si="936"/>
        <v>5.0000000000000711E-2</v>
      </c>
      <c r="GF120" s="23">
        <f t="shared" si="937"/>
        <v>-0.13099999999999934</v>
      </c>
      <c r="GG120" s="23">
        <f t="shared" si="938"/>
        <v>0.11300000000000043</v>
      </c>
      <c r="GH120" s="23">
        <f t="shared" si="939"/>
        <v>8.2000000000000739E-2</v>
      </c>
      <c r="GI120" s="23">
        <f t="shared" si="940"/>
        <v>0.2880000000000007</v>
      </c>
      <c r="GJ120" s="23">
        <f t="shared" si="941"/>
        <v>-5.5999999999999606E-2</v>
      </c>
      <c r="GK120" s="23">
        <f t="shared" si="942"/>
        <v>-8.0999999999999517E-2</v>
      </c>
      <c r="GL120" s="23">
        <f t="shared" si="943"/>
        <v>0.15600000000000058</v>
      </c>
      <c r="GM120" s="23">
        <f t="shared" si="944"/>
        <v>-0.28899999999999926</v>
      </c>
      <c r="GN120" s="23">
        <f t="shared" si="945"/>
        <v>-7.299999999999951E-2</v>
      </c>
      <c r="GO120" s="23">
        <f t="shared" si="946"/>
        <v>0.60100000000000042</v>
      </c>
      <c r="GP120" s="23">
        <f t="shared" si="947"/>
        <v>0.12400000000000055</v>
      </c>
      <c r="GQ120" s="23">
        <f t="shared" si="948"/>
        <v>0.28200000000000047</v>
      </c>
      <c r="GR120" s="23">
        <f t="shared" si="949"/>
        <v>0.29800000000000049</v>
      </c>
      <c r="GS120" s="23">
        <f t="shared" si="950"/>
        <v>0.38400000000000079</v>
      </c>
      <c r="GT120" s="23">
        <f t="shared" si="951"/>
        <v>0.33100000000000041</v>
      </c>
      <c r="GU120" s="23">
        <f t="shared" si="952"/>
        <v>8.6000000000000743E-2</v>
      </c>
      <c r="GV120" s="23">
        <f t="shared" si="953"/>
        <v>-0.13599999999999923</v>
      </c>
      <c r="GW120" s="23">
        <f t="shared" si="954"/>
        <v>7.9000000000000625E-2</v>
      </c>
      <c r="GX120" s="23">
        <f t="shared" si="955"/>
        <v>0.17100000000000071</v>
      </c>
      <c r="GY120" s="23">
        <f t="shared" si="956"/>
        <v>0.31900000000000039</v>
      </c>
      <c r="GZ120" s="23">
        <f t="shared" si="957"/>
        <v>0.50000000000000044</v>
      </c>
      <c r="HA120" s="23">
        <f t="shared" si="958"/>
        <v>0.40700000000000047</v>
      </c>
      <c r="HB120" s="23">
        <f t="shared" si="959"/>
        <v>-0.61499999999999932</v>
      </c>
      <c r="HC120" s="23">
        <f t="shared" si="960"/>
        <v>0.11500000000000066</v>
      </c>
      <c r="HD120" s="23">
        <f t="shared" si="961"/>
        <v>7.5000000000000622E-2</v>
      </c>
      <c r="HE120" s="23">
        <f t="shared" si="962"/>
        <v>-4.8999999999999488E-2</v>
      </c>
      <c r="HF120" s="23">
        <f t="shared" si="963"/>
        <v>-0.17899999999999938</v>
      </c>
      <c r="HG120" s="23">
        <f t="shared" si="964"/>
        <v>2.1000000000000796E-2</v>
      </c>
      <c r="HH120" s="23">
        <f t="shared" si="965"/>
        <v>-0.61880699999999944</v>
      </c>
      <c r="HI120" s="23">
        <f t="shared" si="966"/>
        <v>-0.14788899999999927</v>
      </c>
      <c r="HJ120" s="23">
        <f t="shared" si="967"/>
        <v>0.78826700000000072</v>
      </c>
      <c r="HK120" s="23">
        <f t="shared" si="968"/>
        <v>-5.8464999999999545E-2</v>
      </c>
      <c r="HL120" s="23">
        <f t="shared" si="969"/>
        <v>1.077000000000039E-2</v>
      </c>
      <c r="HM120" s="23">
        <f t="shared" si="970"/>
        <v>0.56587000000000076</v>
      </c>
      <c r="HO120" s="23">
        <f t="shared" si="971"/>
        <v>0.13700000000000045</v>
      </c>
      <c r="HP120" s="23">
        <f t="shared" si="972"/>
        <v>1.0999999999999233E-2</v>
      </c>
      <c r="HQ120" s="23">
        <f t="shared" si="973"/>
        <v>0.4170000000000007</v>
      </c>
      <c r="HR120" s="23" t="str">
        <f t="shared" si="974"/>
        <v/>
      </c>
      <c r="HS120" s="23">
        <f t="shared" si="975"/>
        <v>0.29800000000000049</v>
      </c>
      <c r="HT120" s="23">
        <f t="shared" si="976"/>
        <v>0.14800000000000058</v>
      </c>
      <c r="HU120" s="23">
        <f t="shared" si="977"/>
        <v>0.13400000000000079</v>
      </c>
      <c r="HV120" s="23">
        <f t="shared" si="978"/>
        <v>8.3000000000000629E-2</v>
      </c>
      <c r="HW120" s="23">
        <f t="shared" si="979"/>
        <v>1.3999999999999346E-2</v>
      </c>
      <c r="HX120" s="23" t="str">
        <f t="shared" si="980"/>
        <v/>
      </c>
      <c r="HY120" s="23">
        <f t="shared" si="981"/>
        <v>0.26400000000000068</v>
      </c>
      <c r="HZ120" s="23">
        <f t="shared" si="982"/>
        <v>0.41800000000000059</v>
      </c>
      <c r="IA120" s="23">
        <f t="shared" si="983"/>
        <v>0.2840000000000007</v>
      </c>
      <c r="IB120" s="23">
        <f t="shared" si="984"/>
        <v>1.3000000000000789E-2</v>
      </c>
      <c r="IC120" s="23">
        <f t="shared" si="985"/>
        <v>0.17199999999999926</v>
      </c>
      <c r="ID120" s="23">
        <f t="shared" si="986"/>
        <v>0.19600000000000062</v>
      </c>
      <c r="IE120" s="23">
        <f t="shared" si="987"/>
        <v>1.2000000000000899E-2</v>
      </c>
      <c r="IF120" s="23">
        <f t="shared" si="988"/>
        <v>0.42999999999999927</v>
      </c>
      <c r="IG120" s="23">
        <f t="shared" si="989"/>
        <v>0.39299999999999935</v>
      </c>
      <c r="IH120" s="23">
        <f t="shared" si="990"/>
        <v>0.26799999999999935</v>
      </c>
      <c r="II120" s="23">
        <f t="shared" si="991"/>
        <v>0.19299999999999962</v>
      </c>
      <c r="IJ120" s="23">
        <f t="shared" si="992"/>
        <v>0.11999999999999922</v>
      </c>
      <c r="IK120" s="23">
        <f t="shared" si="993"/>
        <v>0.16899999999999959</v>
      </c>
      <c r="IL120" s="23">
        <f t="shared" si="994"/>
        <v>0.16099999999999959</v>
      </c>
      <c r="IM120" s="23">
        <f t="shared" si="995"/>
        <v>0.15600000000000058</v>
      </c>
      <c r="IN120" s="23">
        <f t="shared" si="996"/>
        <v>1.9999999999993356E-3</v>
      </c>
      <c r="IO120" s="23">
        <f t="shared" si="997"/>
        <v>0.20099999999999962</v>
      </c>
      <c r="IP120" s="23">
        <f t="shared" si="998"/>
        <v>3.3000000000000806E-2</v>
      </c>
      <c r="IQ120" s="23">
        <f t="shared" si="999"/>
        <v>1.000000000000778E-3</v>
      </c>
      <c r="IR120" s="23">
        <f t="shared" si="1000"/>
        <v>0.24300000000000077</v>
      </c>
      <c r="IS120" s="23">
        <f t="shared" si="1001"/>
        <v>9.1999999999999194E-2</v>
      </c>
      <c r="IT120" s="23">
        <f t="shared" si="1002"/>
        <v>0.11999999999999922</v>
      </c>
      <c r="IU120" s="23">
        <f t="shared" si="1003"/>
        <v>0.12500000000000044</v>
      </c>
      <c r="IV120" s="23">
        <f t="shared" si="1004"/>
        <v>0.30799999999999939</v>
      </c>
      <c r="IW120" s="23">
        <f t="shared" si="1005"/>
        <v>9.6999999999999531E-2</v>
      </c>
      <c r="IX120" s="23">
        <f t="shared" si="1006"/>
        <v>0.56100000000000039</v>
      </c>
      <c r="IY120" s="23">
        <f t="shared" si="1007"/>
        <v>9.3000000000000416E-2</v>
      </c>
      <c r="IZ120" s="23">
        <f t="shared" si="1008"/>
        <v>0.24800000000000066</v>
      </c>
      <c r="JA120" s="23">
        <f t="shared" si="1009"/>
        <v>0.26300000000000079</v>
      </c>
      <c r="JB120" s="23">
        <f t="shared" si="1010"/>
        <v>0.34800000000000075</v>
      </c>
      <c r="JC120" s="23">
        <f t="shared" si="1011"/>
        <v>0.29300000000000059</v>
      </c>
      <c r="JD120" s="23">
        <f t="shared" si="1012"/>
        <v>5.9999999999993392E-3</v>
      </c>
      <c r="JE120" s="23">
        <f t="shared" si="1013"/>
        <v>0.16199999999999948</v>
      </c>
      <c r="JF120" s="23">
        <f t="shared" si="1014"/>
        <v>3.900000000000059E-2</v>
      </c>
      <c r="JG120" s="23">
        <f t="shared" si="1015"/>
        <v>0.11600000000000055</v>
      </c>
      <c r="JH120" s="23">
        <f t="shared" si="1016"/>
        <v>0.26700000000000079</v>
      </c>
      <c r="JI120" s="23">
        <f t="shared" si="1017"/>
        <v>0.4350000000000005</v>
      </c>
      <c r="JJ120" s="23">
        <f t="shared" si="1018"/>
        <v>0.33600000000000074</v>
      </c>
      <c r="JK120" s="23">
        <f t="shared" si="1019"/>
        <v>0.61699999999999955</v>
      </c>
      <c r="JL120" s="23">
        <f t="shared" si="1020"/>
        <v>6.6000000000000725E-2</v>
      </c>
      <c r="JM120" s="23">
        <f t="shared" si="1021"/>
        <v>2.4000000000000465E-2</v>
      </c>
      <c r="JN120" s="23">
        <f t="shared" si="1022"/>
        <v>7.5999999999999623E-2</v>
      </c>
      <c r="JO120" s="23">
        <f t="shared" si="1023"/>
        <v>0.20099999999999962</v>
      </c>
      <c r="JP120" s="23">
        <f t="shared" si="1024"/>
        <v>7.999999999999563E-3</v>
      </c>
      <c r="JQ120" s="23">
        <f t="shared" si="1025"/>
        <v>0.6589239999999994</v>
      </c>
      <c r="JR120" s="23">
        <f t="shared" si="1026"/>
        <v>0.18517899999999932</v>
      </c>
      <c r="JS120" s="23">
        <f t="shared" si="1027"/>
        <v>0.7581370000000005</v>
      </c>
      <c r="JT120" s="23">
        <f t="shared" si="1028"/>
        <v>9.7637999999999447E-2</v>
      </c>
      <c r="JU120" s="23">
        <f t="shared" si="1029"/>
        <v>2.774899999999958E-2</v>
      </c>
      <c r="JV120" s="23">
        <f t="shared" si="1030"/>
        <v>0.53629600000000055</v>
      </c>
      <c r="JW120" s="23">
        <f t="shared" si="1031"/>
        <v>0.41699999999999937</v>
      </c>
      <c r="JX120" s="23">
        <f t="shared" si="1032"/>
        <v>0.37499999999999956</v>
      </c>
      <c r="JY120" s="23">
        <f t="shared" si="1033"/>
        <v>0.24799999999999933</v>
      </c>
      <c r="JZ120" s="23">
        <f t="shared" si="1034"/>
        <v>0.16699999999999937</v>
      </c>
      <c r="KA120" s="23">
        <f t="shared" si="1035"/>
        <v>7.8999999999999293E-2</v>
      </c>
      <c r="KB120" s="23">
        <f t="shared" si="1036"/>
        <v>0.13699999999999957</v>
      </c>
      <c r="KC120" s="23">
        <f t="shared" si="1037"/>
        <v>0.12799999999999923</v>
      </c>
      <c r="KD120" s="23">
        <f t="shared" si="1038"/>
        <v>0.19700000000000051</v>
      </c>
      <c r="KE120" s="23">
        <f t="shared" si="1039"/>
        <v>5.0000000000000711E-2</v>
      </c>
      <c r="KF120" s="23">
        <f t="shared" si="1040"/>
        <v>0.13099999999999934</v>
      </c>
      <c r="KG120" s="23">
        <f t="shared" si="1041"/>
        <v>0.11300000000000043</v>
      </c>
      <c r="KH120" s="23">
        <f t="shared" si="1042"/>
        <v>8.2000000000000739E-2</v>
      </c>
      <c r="KI120" s="23">
        <f t="shared" si="1043"/>
        <v>0.2880000000000007</v>
      </c>
      <c r="KJ120" s="23">
        <f t="shared" si="1044"/>
        <v>5.5999999999999606E-2</v>
      </c>
      <c r="KK120" s="23">
        <f t="shared" si="1045"/>
        <v>8.0999999999999517E-2</v>
      </c>
      <c r="KL120" s="23">
        <f t="shared" si="1046"/>
        <v>0.15600000000000058</v>
      </c>
      <c r="KM120" s="23">
        <f t="shared" si="1047"/>
        <v>0.28899999999999926</v>
      </c>
      <c r="KN120" s="23">
        <f t="shared" si="1048"/>
        <v>7.299999999999951E-2</v>
      </c>
      <c r="KO120" s="23">
        <f t="shared" si="1049"/>
        <v>0.60100000000000042</v>
      </c>
      <c r="KP120" s="23">
        <f t="shared" si="1050"/>
        <v>0.12400000000000055</v>
      </c>
      <c r="KQ120" s="23">
        <f t="shared" si="1051"/>
        <v>0.28200000000000047</v>
      </c>
      <c r="KR120" s="23">
        <f t="shared" si="1052"/>
        <v>0.29800000000000049</v>
      </c>
      <c r="KS120" s="23">
        <f t="shared" si="1053"/>
        <v>0.38400000000000079</v>
      </c>
      <c r="KT120" s="23">
        <f t="shared" si="1054"/>
        <v>0.33100000000000041</v>
      </c>
      <c r="KU120" s="23">
        <f t="shared" si="1055"/>
        <v>8.6000000000000743E-2</v>
      </c>
      <c r="KV120" s="23">
        <f t="shared" si="1056"/>
        <v>0.13599999999999923</v>
      </c>
      <c r="KW120" s="23">
        <f t="shared" si="1057"/>
        <v>7.9000000000000625E-2</v>
      </c>
      <c r="KX120" s="23">
        <f t="shared" si="1058"/>
        <v>0.17100000000000071</v>
      </c>
      <c r="KY120" s="23">
        <f t="shared" si="1059"/>
        <v>0.31900000000000039</v>
      </c>
      <c r="KZ120" s="23">
        <f t="shared" si="1060"/>
        <v>0.50000000000000044</v>
      </c>
      <c r="LA120" s="23">
        <f t="shared" si="1061"/>
        <v>0.40700000000000047</v>
      </c>
      <c r="LB120" s="23">
        <f t="shared" si="1062"/>
        <v>0.61499999999999932</v>
      </c>
      <c r="LC120" s="23">
        <f t="shared" si="1063"/>
        <v>0.11500000000000066</v>
      </c>
      <c r="LD120" s="23">
        <f t="shared" si="1064"/>
        <v>7.5000000000000622E-2</v>
      </c>
      <c r="LE120" s="23">
        <f t="shared" si="1065"/>
        <v>4.8999999999999488E-2</v>
      </c>
      <c r="LF120" s="23">
        <f t="shared" si="1066"/>
        <v>0.17899999999999938</v>
      </c>
      <c r="LG120" s="23">
        <f t="shared" si="1067"/>
        <v>2.1000000000000796E-2</v>
      </c>
      <c r="LH120" s="23">
        <f t="shared" si="1068"/>
        <v>0.61880699999999944</v>
      </c>
      <c r="LI120" s="23">
        <f t="shared" si="1069"/>
        <v>0.14788899999999927</v>
      </c>
      <c r="LJ120" s="23">
        <f t="shared" si="1070"/>
        <v>0.78826700000000072</v>
      </c>
      <c r="LK120" s="23">
        <f t="shared" si="1071"/>
        <v>5.8464999999999545E-2</v>
      </c>
      <c r="LL120" s="23">
        <f t="shared" si="1072"/>
        <v>1.077000000000039E-2</v>
      </c>
      <c r="LM120" s="23">
        <f t="shared" si="1072"/>
        <v>0.56587000000000076</v>
      </c>
    </row>
    <row r="121" spans="1:325">
      <c r="A121" s="1">
        <f t="shared" si="449"/>
        <v>119</v>
      </c>
      <c r="B121" s="2"/>
      <c r="C121" s="4">
        <v>12</v>
      </c>
      <c r="D121" s="4">
        <f t="shared" si="445"/>
        <v>1016</v>
      </c>
      <c r="E121" s="4" t="s">
        <v>135</v>
      </c>
      <c r="F121" s="4">
        <v>1</v>
      </c>
      <c r="G121" s="4" t="s">
        <v>13</v>
      </c>
      <c r="H121" s="4" t="s">
        <v>19</v>
      </c>
      <c r="I121" s="4"/>
      <c r="J121" s="5">
        <v>85.7</v>
      </c>
      <c r="K121" s="67">
        <v>0.04</v>
      </c>
      <c r="L121" s="103">
        <v>4.1150000000000002</v>
      </c>
      <c r="M121" s="7" t="s">
        <v>130</v>
      </c>
      <c r="N121" s="3" t="s">
        <v>227</v>
      </c>
      <c r="O121" s="6">
        <v>4.2380000000000004</v>
      </c>
      <c r="P121" s="6">
        <v>4.1399999999999997</v>
      </c>
      <c r="Q121" s="6">
        <v>4.76</v>
      </c>
      <c r="R121" s="58"/>
      <c r="S121" s="6">
        <v>4.391</v>
      </c>
      <c r="T121" s="6">
        <v>4.2370000000000001</v>
      </c>
      <c r="U121" s="6">
        <v>4.2279999999999998</v>
      </c>
      <c r="V121" s="6">
        <v>4.1749999999999998</v>
      </c>
      <c r="W121" s="6">
        <v>4.0750000000000002</v>
      </c>
      <c r="X121" s="58"/>
      <c r="Y121" s="6">
        <v>4.2839999999999998</v>
      </c>
      <c r="Z121" s="6">
        <v>4.2839999999999998</v>
      </c>
      <c r="AA121" s="6">
        <v>4.2539999999999996</v>
      </c>
      <c r="AB121" s="6">
        <v>4.0449999999999999</v>
      </c>
      <c r="AC121" s="6">
        <v>4.1539999999999999</v>
      </c>
      <c r="AD121" s="6">
        <v>4.0640000000000001</v>
      </c>
      <c r="AE121" s="6">
        <f t="shared" si="1073"/>
        <v>4.109</v>
      </c>
      <c r="AF121" s="107">
        <v>3.46</v>
      </c>
      <c r="AG121" s="107">
        <v>3.4969999999999999</v>
      </c>
      <c r="AH121" s="107">
        <v>3.601</v>
      </c>
      <c r="AI121" s="107">
        <v>3.7559999999999998</v>
      </c>
      <c r="AJ121" s="107">
        <v>3.8690000000000002</v>
      </c>
      <c r="AK121" s="107">
        <v>3.7160000000000002</v>
      </c>
      <c r="AL121" s="107">
        <v>3.7210000000000001</v>
      </c>
      <c r="AM121" s="107">
        <v>4.117</v>
      </c>
      <c r="AN121" s="107">
        <v>4.1239999999999997</v>
      </c>
      <c r="AO121" s="107">
        <v>4.0350000000000001</v>
      </c>
      <c r="AP121" s="107">
        <v>4.2930000000000001</v>
      </c>
      <c r="AQ121" s="107">
        <v>4.29</v>
      </c>
      <c r="AR121" s="107">
        <v>4.2969999999999997</v>
      </c>
      <c r="AS121" s="107">
        <v>3.9580000000000002</v>
      </c>
      <c r="AT121" s="107">
        <v>3.956</v>
      </c>
      <c r="AU121" s="107">
        <v>4.1840000000000002</v>
      </c>
      <c r="AV121" s="107">
        <v>3.68</v>
      </c>
      <c r="AW121" s="107">
        <v>3.8439999999999999</v>
      </c>
      <c r="AX121" s="107">
        <v>4.6230000000000002</v>
      </c>
      <c r="AY121" s="107">
        <v>4.194</v>
      </c>
      <c r="AZ121" s="107">
        <v>4.4210000000000003</v>
      </c>
      <c r="BA121" s="107">
        <v>4.4710000000000001</v>
      </c>
      <c r="BB121" s="107">
        <v>4.6189999999999998</v>
      </c>
      <c r="BC121" s="107">
        <v>4.6150000000000002</v>
      </c>
      <c r="BD121" s="107">
        <v>4.516</v>
      </c>
      <c r="BE121" s="107">
        <v>3.8290000000000002</v>
      </c>
      <c r="BF121" s="107">
        <v>4.0659999999999998</v>
      </c>
      <c r="BG121" s="107">
        <v>4.1529999999999996</v>
      </c>
      <c r="BH121" s="107">
        <v>4.3879999999999999</v>
      </c>
      <c r="BI121" s="107">
        <v>4.6310000000000002</v>
      </c>
      <c r="BJ121" s="107">
        <v>4.4509999999999996</v>
      </c>
      <c r="BK121" s="107">
        <v>3.532</v>
      </c>
      <c r="BL121" s="107">
        <v>4.0350000000000001</v>
      </c>
      <c r="BM121" s="107">
        <v>3.9550000000000001</v>
      </c>
      <c r="BN121" s="107">
        <v>3.8740000000000001</v>
      </c>
      <c r="BO121" s="107">
        <v>3.6890000000000001</v>
      </c>
      <c r="BP121" s="107">
        <v>3.8919999999999999</v>
      </c>
      <c r="BQ121" s="91">
        <v>3.5873879999999998</v>
      </c>
      <c r="BR121" s="91">
        <v>3.9474969999999998</v>
      </c>
      <c r="BS121" s="91">
        <v>4.4994360000000002</v>
      </c>
      <c r="BT121" s="91">
        <v>4.0105089999999999</v>
      </c>
      <c r="BU121" s="91">
        <v>4.0678029999999996</v>
      </c>
      <c r="BV121" s="91">
        <v>4.414612</v>
      </c>
      <c r="BW121" s="109">
        <v>3.54</v>
      </c>
      <c r="BX121" s="109">
        <v>3.577</v>
      </c>
      <c r="BY121" s="109">
        <v>3.6819999999999999</v>
      </c>
      <c r="BZ121" s="109">
        <v>3.8380000000000001</v>
      </c>
      <c r="CA121" s="109">
        <v>3.956</v>
      </c>
      <c r="CB121" s="109">
        <v>3.7989999999999999</v>
      </c>
      <c r="CC121" s="109">
        <v>3.8039999999999998</v>
      </c>
      <c r="CD121" s="109">
        <v>4.2080000000000002</v>
      </c>
      <c r="CE121" s="109">
        <v>4.218</v>
      </c>
      <c r="CF121" s="109">
        <v>4.1269999999999998</v>
      </c>
      <c r="CG121" s="109">
        <v>4.3890000000000002</v>
      </c>
      <c r="CH121" s="109">
        <v>4.3879999999999999</v>
      </c>
      <c r="CI121" s="109">
        <v>4.3929999999999998</v>
      </c>
      <c r="CJ121" s="110">
        <v>4.0439999999999996</v>
      </c>
      <c r="CK121" s="110">
        <v>4.0430000000000001</v>
      </c>
      <c r="CL121" s="109">
        <v>4.2809999999999997</v>
      </c>
      <c r="CM121" s="109">
        <v>3.7629999999999999</v>
      </c>
      <c r="CN121" s="109">
        <v>3.9289999999999998</v>
      </c>
      <c r="CO121" s="109">
        <v>4.7709999999999999</v>
      </c>
      <c r="CP121" s="109">
        <v>4.2919999999999998</v>
      </c>
      <c r="CQ121" s="109">
        <v>4.5309999999999997</v>
      </c>
      <c r="CR121" s="109">
        <v>4.5869999999999997</v>
      </c>
      <c r="CS121" s="109">
        <v>4.7519999999999998</v>
      </c>
      <c r="CT121" s="109">
        <v>4.7489999999999997</v>
      </c>
      <c r="CU121" s="109">
        <v>4.6349999999999998</v>
      </c>
      <c r="CV121" s="109">
        <v>3.9089999999999998</v>
      </c>
      <c r="CW121" s="109">
        <v>4.1539999999999999</v>
      </c>
      <c r="CX121" s="109">
        <v>4.266</v>
      </c>
      <c r="CY121" s="109">
        <v>4.5330000000000004</v>
      </c>
      <c r="CZ121" s="109">
        <v>4.7809999999999997</v>
      </c>
      <c r="DA121" s="109">
        <v>4.6100000000000003</v>
      </c>
      <c r="DB121" s="109">
        <v>3.6840000000000002</v>
      </c>
      <c r="DC121" s="109">
        <v>4.1950000000000003</v>
      </c>
      <c r="DD121" s="109">
        <v>4.1260000000000003</v>
      </c>
      <c r="DE121" s="109">
        <v>3.96</v>
      </c>
      <c r="DF121" s="109">
        <v>3.722</v>
      </c>
      <c r="DG121" s="109">
        <v>3.98</v>
      </c>
      <c r="DH121" s="119">
        <v>3.676828</v>
      </c>
      <c r="DI121" s="119">
        <v>4.0376159999999999</v>
      </c>
      <c r="DJ121" s="119">
        <v>4.6102949999999998</v>
      </c>
      <c r="DK121" s="119">
        <v>4.100708</v>
      </c>
      <c r="DL121" s="119">
        <v>4.1584640000000004</v>
      </c>
      <c r="DM121" s="119">
        <v>4.5253759999999996</v>
      </c>
      <c r="DO121" s="23">
        <f t="shared" si="868"/>
        <v>0.12300000000000022</v>
      </c>
      <c r="DP121" s="23">
        <f t="shared" si="869"/>
        <v>2.4999999999999467E-2</v>
      </c>
      <c r="DQ121" s="23">
        <f t="shared" si="870"/>
        <v>0.64499999999999957</v>
      </c>
      <c r="DR121" s="23" t="str">
        <f t="shared" si="871"/>
        <v/>
      </c>
      <c r="DS121" s="23">
        <f t="shared" si="872"/>
        <v>0.2759999999999998</v>
      </c>
      <c r="DT121" s="23">
        <f t="shared" si="873"/>
        <v>0.12199999999999989</v>
      </c>
      <c r="DU121" s="23">
        <f t="shared" si="874"/>
        <v>0.11299999999999955</v>
      </c>
      <c r="DV121" s="23">
        <f t="shared" si="875"/>
        <v>5.9999999999999609E-2</v>
      </c>
      <c r="DW121" s="23">
        <f t="shared" si="876"/>
        <v>-4.0000000000000036E-2</v>
      </c>
      <c r="DX121" s="23" t="str">
        <f t="shared" si="877"/>
        <v/>
      </c>
      <c r="DY121" s="23">
        <f t="shared" si="878"/>
        <v>0.16899999999999959</v>
      </c>
      <c r="DZ121" s="23">
        <f t="shared" si="879"/>
        <v>0.16899999999999959</v>
      </c>
      <c r="EA121" s="23">
        <f t="shared" si="880"/>
        <v>0.13899999999999935</v>
      </c>
      <c r="EB121" s="23">
        <f t="shared" si="881"/>
        <v>-7.0000000000000284E-2</v>
      </c>
      <c r="EC121" s="23">
        <f t="shared" si="882"/>
        <v>3.8999999999999702E-2</v>
      </c>
      <c r="ED121" s="23">
        <f t="shared" si="883"/>
        <v>-5.1000000000000156E-2</v>
      </c>
      <c r="EE121" s="23">
        <f t="shared" si="884"/>
        <v>-6.0000000000002274E-3</v>
      </c>
      <c r="EF121" s="23">
        <f t="shared" si="885"/>
        <v>-0.65500000000000025</v>
      </c>
      <c r="EG121" s="23">
        <f t="shared" si="886"/>
        <v>-0.61800000000000033</v>
      </c>
      <c r="EH121" s="23">
        <f t="shared" si="887"/>
        <v>-0.51400000000000023</v>
      </c>
      <c r="EI121" s="23">
        <f t="shared" si="888"/>
        <v>-0.35900000000000043</v>
      </c>
      <c r="EJ121" s="23">
        <f t="shared" si="889"/>
        <v>-0.246</v>
      </c>
      <c r="EK121" s="23">
        <f t="shared" si="890"/>
        <v>-0.39900000000000002</v>
      </c>
      <c r="EL121" s="23">
        <f t="shared" si="891"/>
        <v>-0.39400000000000013</v>
      </c>
      <c r="EM121" s="23">
        <f t="shared" si="892"/>
        <v>1.9999999999997797E-3</v>
      </c>
      <c r="EN121" s="23">
        <f t="shared" si="893"/>
        <v>8.9999999999994529E-3</v>
      </c>
      <c r="EO121" s="23">
        <f t="shared" si="894"/>
        <v>-8.0000000000000071E-2</v>
      </c>
      <c r="EP121" s="23">
        <f t="shared" si="895"/>
        <v>0.17799999999999994</v>
      </c>
      <c r="EQ121" s="23">
        <f t="shared" si="896"/>
        <v>0.17499999999999982</v>
      </c>
      <c r="ER121" s="23">
        <f t="shared" si="897"/>
        <v>0.1819999999999995</v>
      </c>
      <c r="ES121" s="23">
        <f t="shared" si="898"/>
        <v>-0.15700000000000003</v>
      </c>
      <c r="ET121" s="23">
        <f t="shared" si="899"/>
        <v>-0.15900000000000025</v>
      </c>
      <c r="EU121" s="23">
        <f t="shared" si="900"/>
        <v>6.899999999999995E-2</v>
      </c>
      <c r="EV121" s="23">
        <f t="shared" si="901"/>
        <v>-0.43500000000000005</v>
      </c>
      <c r="EW121" s="23">
        <f t="shared" si="902"/>
        <v>-0.27100000000000035</v>
      </c>
      <c r="EX121" s="23">
        <f t="shared" si="903"/>
        <v>0.50800000000000001</v>
      </c>
      <c r="EY121" s="23">
        <f t="shared" si="904"/>
        <v>7.8999999999999737E-2</v>
      </c>
      <c r="EZ121" s="23">
        <f t="shared" si="905"/>
        <v>0.30600000000000005</v>
      </c>
      <c r="FA121" s="23">
        <f t="shared" si="906"/>
        <v>0.35599999999999987</v>
      </c>
      <c r="FB121" s="23">
        <f t="shared" si="907"/>
        <v>0.50399999999999956</v>
      </c>
      <c r="FC121" s="23">
        <f t="shared" si="908"/>
        <v>0.5</v>
      </c>
      <c r="FD121" s="23">
        <f t="shared" si="909"/>
        <v>0.4009999999999998</v>
      </c>
      <c r="FE121" s="23">
        <f t="shared" si="910"/>
        <v>-0.28600000000000003</v>
      </c>
      <c r="FF121" s="23">
        <f t="shared" si="911"/>
        <v>-4.9000000000000377E-2</v>
      </c>
      <c r="FG121" s="23">
        <f t="shared" si="912"/>
        <v>3.7999999999999368E-2</v>
      </c>
      <c r="FH121" s="23">
        <f t="shared" si="913"/>
        <v>0.27299999999999969</v>
      </c>
      <c r="FI121" s="23">
        <f t="shared" si="914"/>
        <v>0.51600000000000001</v>
      </c>
      <c r="FJ121" s="23">
        <f t="shared" si="915"/>
        <v>0.33599999999999941</v>
      </c>
      <c r="FK121" s="23">
        <f t="shared" si="916"/>
        <v>-0.58300000000000018</v>
      </c>
      <c r="FL121" s="23">
        <f t="shared" si="917"/>
        <v>-8.0000000000000071E-2</v>
      </c>
      <c r="FM121" s="23">
        <f t="shared" si="918"/>
        <v>-0.16000000000000014</v>
      </c>
      <c r="FN121" s="23">
        <f t="shared" si="919"/>
        <v>-0.2410000000000001</v>
      </c>
      <c r="FO121" s="23">
        <f t="shared" si="920"/>
        <v>-0.42600000000000016</v>
      </c>
      <c r="FP121" s="23">
        <f t="shared" si="921"/>
        <v>-0.22300000000000031</v>
      </c>
      <c r="FQ121" s="23">
        <f t="shared" si="922"/>
        <v>-0.52761200000000041</v>
      </c>
      <c r="FR121" s="23">
        <f t="shared" si="923"/>
        <v>-0.1675030000000004</v>
      </c>
      <c r="FS121" s="23">
        <f t="shared" si="924"/>
        <v>0.384436</v>
      </c>
      <c r="FT121" s="23">
        <f t="shared" si="925"/>
        <v>-0.10449100000000033</v>
      </c>
      <c r="FU121" s="23">
        <f t="shared" si="926"/>
        <v>-4.71970000000006E-2</v>
      </c>
      <c r="FV121" s="23">
        <f t="shared" si="927"/>
        <v>0.29961199999999977</v>
      </c>
      <c r="FW121" s="23">
        <f t="shared" si="928"/>
        <v>-0.57500000000000018</v>
      </c>
      <c r="FX121" s="23">
        <f t="shared" si="929"/>
        <v>-0.53800000000000026</v>
      </c>
      <c r="FY121" s="23">
        <f t="shared" si="930"/>
        <v>-0.43300000000000027</v>
      </c>
      <c r="FZ121" s="23">
        <f t="shared" si="931"/>
        <v>-0.27700000000000014</v>
      </c>
      <c r="GA121" s="23">
        <f t="shared" si="932"/>
        <v>-0.15900000000000025</v>
      </c>
      <c r="GB121" s="23">
        <f t="shared" si="933"/>
        <v>-0.31600000000000028</v>
      </c>
      <c r="GC121" s="23">
        <f t="shared" si="934"/>
        <v>-0.31100000000000039</v>
      </c>
      <c r="GD121" s="23">
        <f t="shared" si="935"/>
        <v>9.2999999999999972E-2</v>
      </c>
      <c r="GE121" s="23">
        <f t="shared" si="936"/>
        <v>0.10299999999999976</v>
      </c>
      <c r="GF121" s="23">
        <f t="shared" si="937"/>
        <v>1.1999999999999567E-2</v>
      </c>
      <c r="GG121" s="23">
        <f t="shared" si="938"/>
        <v>0.27400000000000002</v>
      </c>
      <c r="GH121" s="23">
        <f t="shared" si="939"/>
        <v>0.27299999999999969</v>
      </c>
      <c r="GI121" s="23">
        <f t="shared" si="940"/>
        <v>0.27799999999999958</v>
      </c>
      <c r="GJ121" s="23">
        <f t="shared" si="941"/>
        <v>-7.1000000000000618E-2</v>
      </c>
      <c r="GK121" s="23">
        <f t="shared" si="942"/>
        <v>-7.2000000000000064E-2</v>
      </c>
      <c r="GL121" s="23">
        <f t="shared" si="943"/>
        <v>0.16599999999999948</v>
      </c>
      <c r="GM121" s="23">
        <f t="shared" si="944"/>
        <v>-0.35200000000000031</v>
      </c>
      <c r="GN121" s="23">
        <f t="shared" si="945"/>
        <v>-0.18600000000000039</v>
      </c>
      <c r="GO121" s="23">
        <f t="shared" si="946"/>
        <v>0.65599999999999969</v>
      </c>
      <c r="GP121" s="23">
        <f t="shared" si="947"/>
        <v>0.1769999999999996</v>
      </c>
      <c r="GQ121" s="23">
        <f t="shared" si="948"/>
        <v>0.41599999999999948</v>
      </c>
      <c r="GR121" s="23">
        <f t="shared" si="949"/>
        <v>0.47199999999999953</v>
      </c>
      <c r="GS121" s="23">
        <f t="shared" si="950"/>
        <v>0.63699999999999957</v>
      </c>
      <c r="GT121" s="23">
        <f t="shared" si="951"/>
        <v>0.63399999999999945</v>
      </c>
      <c r="GU121" s="23">
        <f t="shared" si="952"/>
        <v>0.51999999999999957</v>
      </c>
      <c r="GV121" s="23">
        <f t="shared" si="953"/>
        <v>-0.20600000000000041</v>
      </c>
      <c r="GW121" s="23">
        <f t="shared" si="954"/>
        <v>3.8999999999999702E-2</v>
      </c>
      <c r="GX121" s="23">
        <f t="shared" si="955"/>
        <v>0.1509999999999998</v>
      </c>
      <c r="GY121" s="23">
        <f t="shared" si="956"/>
        <v>0.41800000000000015</v>
      </c>
      <c r="GZ121" s="23">
        <f t="shared" si="957"/>
        <v>0.66599999999999948</v>
      </c>
      <c r="HA121" s="23">
        <f t="shared" si="958"/>
        <v>0.49500000000000011</v>
      </c>
      <c r="HB121" s="23">
        <f t="shared" si="959"/>
        <v>-0.43100000000000005</v>
      </c>
      <c r="HC121" s="23">
        <f t="shared" si="960"/>
        <v>8.0000000000000071E-2</v>
      </c>
      <c r="HD121" s="23">
        <f t="shared" si="961"/>
        <v>1.1000000000000121E-2</v>
      </c>
      <c r="HE121" s="23">
        <f t="shared" si="962"/>
        <v>-0.15500000000000025</v>
      </c>
      <c r="HF121" s="23">
        <f t="shared" si="963"/>
        <v>-0.39300000000000024</v>
      </c>
      <c r="HG121" s="23">
        <f t="shared" si="964"/>
        <v>-0.13500000000000023</v>
      </c>
      <c r="HH121" s="23">
        <f t="shared" si="965"/>
        <v>-0.43817200000000023</v>
      </c>
      <c r="HI121" s="23">
        <f t="shared" si="966"/>
        <v>-7.7384000000000341E-2</v>
      </c>
      <c r="HJ121" s="23">
        <f t="shared" si="967"/>
        <v>0.4952949999999996</v>
      </c>
      <c r="HK121" s="23">
        <f t="shared" si="968"/>
        <v>-1.4292000000000193E-2</v>
      </c>
      <c r="HL121" s="23">
        <f t="shared" si="969"/>
        <v>4.3464000000000169E-2</v>
      </c>
      <c r="HM121" s="23">
        <f t="shared" si="970"/>
        <v>0.41037599999999941</v>
      </c>
      <c r="HO121" s="23">
        <f t="shared" si="971"/>
        <v>0.12300000000000022</v>
      </c>
      <c r="HP121" s="23">
        <f t="shared" si="972"/>
        <v>2.4999999999999467E-2</v>
      </c>
      <c r="HQ121" s="23">
        <f t="shared" si="973"/>
        <v>0.64499999999999957</v>
      </c>
      <c r="HR121" s="23" t="str">
        <f t="shared" si="974"/>
        <v/>
      </c>
      <c r="HS121" s="23">
        <f t="shared" si="975"/>
        <v>0.2759999999999998</v>
      </c>
      <c r="HT121" s="23">
        <f t="shared" si="976"/>
        <v>0.12199999999999989</v>
      </c>
      <c r="HU121" s="23">
        <f t="shared" si="977"/>
        <v>0.11299999999999955</v>
      </c>
      <c r="HV121" s="23">
        <f t="shared" si="978"/>
        <v>5.9999999999999609E-2</v>
      </c>
      <c r="HW121" s="23">
        <f t="shared" si="979"/>
        <v>4.0000000000000036E-2</v>
      </c>
      <c r="HX121" s="23" t="str">
        <f t="shared" si="980"/>
        <v/>
      </c>
      <c r="HY121" s="23">
        <f t="shared" si="981"/>
        <v>0.16899999999999959</v>
      </c>
      <c r="HZ121" s="23">
        <f t="shared" si="982"/>
        <v>0.16899999999999959</v>
      </c>
      <c r="IA121" s="23">
        <f t="shared" si="983"/>
        <v>0.13899999999999935</v>
      </c>
      <c r="IB121" s="23">
        <f t="shared" si="984"/>
        <v>7.0000000000000284E-2</v>
      </c>
      <c r="IC121" s="23">
        <f t="shared" si="985"/>
        <v>3.8999999999999702E-2</v>
      </c>
      <c r="ID121" s="23">
        <f t="shared" si="986"/>
        <v>5.1000000000000156E-2</v>
      </c>
      <c r="IE121" s="23">
        <f t="shared" si="987"/>
        <v>6.0000000000002274E-3</v>
      </c>
      <c r="IF121" s="23">
        <f t="shared" si="988"/>
        <v>0.65500000000000025</v>
      </c>
      <c r="IG121" s="23">
        <f t="shared" si="989"/>
        <v>0.61800000000000033</v>
      </c>
      <c r="IH121" s="23">
        <f t="shared" si="990"/>
        <v>0.51400000000000023</v>
      </c>
      <c r="II121" s="23">
        <f t="shared" si="991"/>
        <v>0.35900000000000043</v>
      </c>
      <c r="IJ121" s="23">
        <f t="shared" si="992"/>
        <v>0.246</v>
      </c>
      <c r="IK121" s="23">
        <f t="shared" si="993"/>
        <v>0.39900000000000002</v>
      </c>
      <c r="IL121" s="23">
        <f t="shared" si="994"/>
        <v>0.39400000000000013</v>
      </c>
      <c r="IM121" s="23">
        <f t="shared" si="995"/>
        <v>1.9999999999997797E-3</v>
      </c>
      <c r="IN121" s="23">
        <f t="shared" si="996"/>
        <v>8.9999999999994529E-3</v>
      </c>
      <c r="IO121" s="23">
        <f t="shared" si="997"/>
        <v>8.0000000000000071E-2</v>
      </c>
      <c r="IP121" s="23">
        <f t="shared" si="998"/>
        <v>0.17799999999999994</v>
      </c>
      <c r="IQ121" s="23">
        <f t="shared" si="999"/>
        <v>0.17499999999999982</v>
      </c>
      <c r="IR121" s="23">
        <f t="shared" si="1000"/>
        <v>0.1819999999999995</v>
      </c>
      <c r="IS121" s="23">
        <f t="shared" si="1001"/>
        <v>0.15700000000000003</v>
      </c>
      <c r="IT121" s="23">
        <f t="shared" si="1002"/>
        <v>0.15900000000000025</v>
      </c>
      <c r="IU121" s="23">
        <f t="shared" si="1003"/>
        <v>6.899999999999995E-2</v>
      </c>
      <c r="IV121" s="23">
        <f t="shared" si="1004"/>
        <v>0.43500000000000005</v>
      </c>
      <c r="IW121" s="23">
        <f t="shared" si="1005"/>
        <v>0.27100000000000035</v>
      </c>
      <c r="IX121" s="23">
        <f t="shared" si="1006"/>
        <v>0.50800000000000001</v>
      </c>
      <c r="IY121" s="23">
        <f t="shared" si="1007"/>
        <v>7.8999999999999737E-2</v>
      </c>
      <c r="IZ121" s="23">
        <f t="shared" si="1008"/>
        <v>0.30600000000000005</v>
      </c>
      <c r="JA121" s="23">
        <f t="shared" si="1009"/>
        <v>0.35599999999999987</v>
      </c>
      <c r="JB121" s="23">
        <f t="shared" si="1010"/>
        <v>0.50399999999999956</v>
      </c>
      <c r="JC121" s="23">
        <f t="shared" si="1011"/>
        <v>0.5</v>
      </c>
      <c r="JD121" s="23">
        <f t="shared" si="1012"/>
        <v>0.4009999999999998</v>
      </c>
      <c r="JE121" s="23">
        <f t="shared" si="1013"/>
        <v>0.28600000000000003</v>
      </c>
      <c r="JF121" s="23">
        <f t="shared" si="1014"/>
        <v>4.9000000000000377E-2</v>
      </c>
      <c r="JG121" s="23">
        <f t="shared" si="1015"/>
        <v>3.7999999999999368E-2</v>
      </c>
      <c r="JH121" s="23">
        <f t="shared" si="1016"/>
        <v>0.27299999999999969</v>
      </c>
      <c r="JI121" s="23">
        <f t="shared" si="1017"/>
        <v>0.51600000000000001</v>
      </c>
      <c r="JJ121" s="23">
        <f t="shared" si="1018"/>
        <v>0.33599999999999941</v>
      </c>
      <c r="JK121" s="23">
        <f t="shared" si="1019"/>
        <v>0.58300000000000018</v>
      </c>
      <c r="JL121" s="23">
        <f t="shared" si="1020"/>
        <v>8.0000000000000071E-2</v>
      </c>
      <c r="JM121" s="23">
        <f t="shared" si="1021"/>
        <v>0.16000000000000014</v>
      </c>
      <c r="JN121" s="23">
        <f t="shared" si="1022"/>
        <v>0.2410000000000001</v>
      </c>
      <c r="JO121" s="23">
        <f t="shared" si="1023"/>
        <v>0.42600000000000016</v>
      </c>
      <c r="JP121" s="23">
        <f t="shared" si="1024"/>
        <v>0.22300000000000031</v>
      </c>
      <c r="JQ121" s="23">
        <f t="shared" si="1025"/>
        <v>0.52761200000000041</v>
      </c>
      <c r="JR121" s="23">
        <f t="shared" si="1026"/>
        <v>0.1675030000000004</v>
      </c>
      <c r="JS121" s="23">
        <f t="shared" si="1027"/>
        <v>0.384436</v>
      </c>
      <c r="JT121" s="23">
        <f t="shared" si="1028"/>
        <v>0.10449100000000033</v>
      </c>
      <c r="JU121" s="23">
        <f t="shared" si="1029"/>
        <v>4.71970000000006E-2</v>
      </c>
      <c r="JV121" s="23">
        <f t="shared" si="1030"/>
        <v>0.29961199999999977</v>
      </c>
      <c r="JW121" s="23">
        <f t="shared" si="1031"/>
        <v>0.57500000000000018</v>
      </c>
      <c r="JX121" s="23">
        <f t="shared" si="1032"/>
        <v>0.53800000000000026</v>
      </c>
      <c r="JY121" s="23">
        <f t="shared" si="1033"/>
        <v>0.43300000000000027</v>
      </c>
      <c r="JZ121" s="23">
        <f t="shared" si="1034"/>
        <v>0.27700000000000014</v>
      </c>
      <c r="KA121" s="23">
        <f t="shared" si="1035"/>
        <v>0.15900000000000025</v>
      </c>
      <c r="KB121" s="23">
        <f t="shared" si="1036"/>
        <v>0.31600000000000028</v>
      </c>
      <c r="KC121" s="23">
        <f t="shared" si="1037"/>
        <v>0.31100000000000039</v>
      </c>
      <c r="KD121" s="23">
        <f t="shared" si="1038"/>
        <v>9.2999999999999972E-2</v>
      </c>
      <c r="KE121" s="23">
        <f t="shared" si="1039"/>
        <v>0.10299999999999976</v>
      </c>
      <c r="KF121" s="23">
        <f t="shared" si="1040"/>
        <v>1.1999999999999567E-2</v>
      </c>
      <c r="KG121" s="23">
        <f t="shared" si="1041"/>
        <v>0.27400000000000002</v>
      </c>
      <c r="KH121" s="23">
        <f t="shared" si="1042"/>
        <v>0.27299999999999969</v>
      </c>
      <c r="KI121" s="23">
        <f t="shared" si="1043"/>
        <v>0.27799999999999958</v>
      </c>
      <c r="KJ121" s="23">
        <f t="shared" si="1044"/>
        <v>7.1000000000000618E-2</v>
      </c>
      <c r="KK121" s="23">
        <f t="shared" si="1045"/>
        <v>7.2000000000000064E-2</v>
      </c>
      <c r="KL121" s="23">
        <f t="shared" si="1046"/>
        <v>0.16599999999999948</v>
      </c>
      <c r="KM121" s="23">
        <f t="shared" si="1047"/>
        <v>0.35200000000000031</v>
      </c>
      <c r="KN121" s="23">
        <f t="shared" si="1048"/>
        <v>0.18600000000000039</v>
      </c>
      <c r="KO121" s="23">
        <f t="shared" si="1049"/>
        <v>0.65599999999999969</v>
      </c>
      <c r="KP121" s="23">
        <f t="shared" si="1050"/>
        <v>0.1769999999999996</v>
      </c>
      <c r="KQ121" s="23">
        <f t="shared" si="1051"/>
        <v>0.41599999999999948</v>
      </c>
      <c r="KR121" s="23">
        <f t="shared" si="1052"/>
        <v>0.47199999999999953</v>
      </c>
      <c r="KS121" s="23">
        <f t="shared" si="1053"/>
        <v>0.63699999999999957</v>
      </c>
      <c r="KT121" s="23">
        <f t="shared" si="1054"/>
        <v>0.63399999999999945</v>
      </c>
      <c r="KU121" s="23">
        <f t="shared" si="1055"/>
        <v>0.51999999999999957</v>
      </c>
      <c r="KV121" s="23">
        <f t="shared" si="1056"/>
        <v>0.20600000000000041</v>
      </c>
      <c r="KW121" s="23">
        <f t="shared" si="1057"/>
        <v>3.8999999999999702E-2</v>
      </c>
      <c r="KX121" s="23">
        <f t="shared" si="1058"/>
        <v>0.1509999999999998</v>
      </c>
      <c r="KY121" s="23">
        <f t="shared" si="1059"/>
        <v>0.41800000000000015</v>
      </c>
      <c r="KZ121" s="23">
        <f t="shared" si="1060"/>
        <v>0.66599999999999948</v>
      </c>
      <c r="LA121" s="23">
        <f t="shared" si="1061"/>
        <v>0.49500000000000011</v>
      </c>
      <c r="LB121" s="23">
        <f t="shared" si="1062"/>
        <v>0.43100000000000005</v>
      </c>
      <c r="LC121" s="23">
        <f t="shared" si="1063"/>
        <v>8.0000000000000071E-2</v>
      </c>
      <c r="LD121" s="23">
        <f t="shared" si="1064"/>
        <v>1.1000000000000121E-2</v>
      </c>
      <c r="LE121" s="23">
        <f t="shared" si="1065"/>
        <v>0.15500000000000025</v>
      </c>
      <c r="LF121" s="23">
        <f t="shared" si="1066"/>
        <v>0.39300000000000024</v>
      </c>
      <c r="LG121" s="23">
        <f t="shared" si="1067"/>
        <v>0.13500000000000023</v>
      </c>
      <c r="LH121" s="23">
        <f t="shared" si="1068"/>
        <v>0.43817200000000023</v>
      </c>
      <c r="LI121" s="23">
        <f t="shared" si="1069"/>
        <v>7.7384000000000341E-2</v>
      </c>
      <c r="LJ121" s="23">
        <f t="shared" si="1070"/>
        <v>0.4952949999999996</v>
      </c>
      <c r="LK121" s="23">
        <f t="shared" si="1071"/>
        <v>1.4292000000000193E-2</v>
      </c>
      <c r="LL121" s="23">
        <f t="shared" si="1072"/>
        <v>4.3464000000000169E-2</v>
      </c>
      <c r="LM121" s="23">
        <f t="shared" si="1072"/>
        <v>0.41037599999999941</v>
      </c>
    </row>
    <row r="122" spans="1:325">
      <c r="A122" s="1">
        <f t="shared" si="449"/>
        <v>120</v>
      </c>
      <c r="B122" s="2"/>
      <c r="C122" s="4">
        <v>12</v>
      </c>
      <c r="D122" s="4">
        <f t="shared" si="445"/>
        <v>1016</v>
      </c>
      <c r="E122" s="4" t="s">
        <v>157</v>
      </c>
      <c r="F122" s="4">
        <v>1</v>
      </c>
      <c r="G122" s="4" t="s">
        <v>13</v>
      </c>
      <c r="H122" s="4" t="s">
        <v>19</v>
      </c>
      <c r="I122" s="4"/>
      <c r="J122" s="5">
        <v>88</v>
      </c>
      <c r="K122" s="67">
        <v>2.3E-2</v>
      </c>
      <c r="L122" s="103">
        <v>4.3420000000000014</v>
      </c>
      <c r="M122" s="7" t="s">
        <v>130</v>
      </c>
      <c r="N122" s="3" t="s">
        <v>227</v>
      </c>
      <c r="O122" s="6">
        <v>4.6970000000000001</v>
      </c>
      <c r="P122" s="6">
        <v>4.3159999999999998</v>
      </c>
      <c r="Q122" s="6">
        <v>4.9690000000000003</v>
      </c>
      <c r="R122" s="58"/>
      <c r="S122" s="6">
        <v>4.6109999999999998</v>
      </c>
      <c r="T122" s="6">
        <v>4.4169999999999998</v>
      </c>
      <c r="U122" s="6">
        <v>4.4109999999999996</v>
      </c>
      <c r="V122" s="6">
        <v>4.3689999999999998</v>
      </c>
      <c r="W122" s="6">
        <v>4.2670000000000003</v>
      </c>
      <c r="X122" s="58"/>
      <c r="Y122" s="6">
        <v>4.6669999999999998</v>
      </c>
      <c r="Z122" s="6">
        <v>4.6479999999999997</v>
      </c>
      <c r="AA122" s="6">
        <v>4.5430000000000001</v>
      </c>
      <c r="AB122" s="6">
        <v>4.4450000000000003</v>
      </c>
      <c r="AC122" s="6">
        <v>4.3689999999999998</v>
      </c>
      <c r="AD122" s="6">
        <v>4.1509999999999998</v>
      </c>
      <c r="AE122" s="6">
        <f t="shared" si="1073"/>
        <v>4.26</v>
      </c>
      <c r="AF122" s="107">
        <v>3.4740000000000002</v>
      </c>
      <c r="AG122" s="107">
        <v>3.49</v>
      </c>
      <c r="AH122" s="107">
        <v>3.5830000000000002</v>
      </c>
      <c r="AI122" s="107">
        <v>3.7210000000000001</v>
      </c>
      <c r="AJ122" s="107">
        <v>3.798</v>
      </c>
      <c r="AK122" s="107">
        <v>3.6640000000000001</v>
      </c>
      <c r="AL122" s="107">
        <v>3.6819999999999999</v>
      </c>
      <c r="AM122" s="107">
        <v>4.0359999999999996</v>
      </c>
      <c r="AN122" s="107">
        <v>4.0439999999999996</v>
      </c>
      <c r="AO122" s="107">
        <v>3.9489999999999998</v>
      </c>
      <c r="AP122" s="107">
        <v>4.1989999999999998</v>
      </c>
      <c r="AQ122" s="107">
        <v>4.1900000000000004</v>
      </c>
      <c r="AR122" s="107">
        <v>4.218</v>
      </c>
      <c r="AS122" s="107">
        <v>3.899</v>
      </c>
      <c r="AT122" s="107">
        <v>3.89</v>
      </c>
      <c r="AU122" s="107">
        <v>4.07</v>
      </c>
      <c r="AV122" s="107">
        <v>3.6259999999999999</v>
      </c>
      <c r="AW122" s="107">
        <v>3.7829999999999999</v>
      </c>
      <c r="AX122" s="107">
        <v>4.476</v>
      </c>
      <c r="AY122" s="107">
        <v>4.0709999999999997</v>
      </c>
      <c r="AZ122" s="107">
        <v>4.2709999999999999</v>
      </c>
      <c r="BA122" s="107">
        <v>4.327</v>
      </c>
      <c r="BB122" s="107">
        <v>4.484</v>
      </c>
      <c r="BC122" s="107">
        <v>4.4880000000000004</v>
      </c>
      <c r="BD122" s="107">
        <v>4.3449999999999998</v>
      </c>
      <c r="BE122" s="107">
        <v>3.9540000000000002</v>
      </c>
      <c r="BF122" s="107">
        <v>4.0670000000000002</v>
      </c>
      <c r="BG122" s="107">
        <v>4.2809999999999997</v>
      </c>
      <c r="BH122" s="107">
        <v>4.4390000000000001</v>
      </c>
      <c r="BI122" s="107">
        <v>4.57</v>
      </c>
      <c r="BJ122" s="107">
        <v>4.54</v>
      </c>
      <c r="BK122" s="107">
        <v>4.1959999999999997</v>
      </c>
      <c r="BL122" s="107">
        <v>4.2960000000000003</v>
      </c>
      <c r="BM122" s="107">
        <v>4.2670000000000003</v>
      </c>
      <c r="BN122" s="107">
        <v>3.8239999999999998</v>
      </c>
      <c r="BO122" s="107">
        <v>3.6640000000000001</v>
      </c>
      <c r="BP122" s="107">
        <v>3.8450000000000002</v>
      </c>
      <c r="BQ122" s="91">
        <v>3.5280070000000001</v>
      </c>
      <c r="BR122" s="116">
        <v>3.92218</v>
      </c>
      <c r="BS122" s="91">
        <v>4.4990420000000002</v>
      </c>
      <c r="BT122" s="91">
        <v>3.9079679999999999</v>
      </c>
      <c r="BU122" s="91">
        <v>4.0317999999999996</v>
      </c>
      <c r="BV122" s="91">
        <v>4.418361</v>
      </c>
      <c r="BW122" s="109">
        <v>3.5459999999999998</v>
      </c>
      <c r="BX122" s="109">
        <v>3.5640000000000001</v>
      </c>
      <c r="BY122" s="109">
        <v>3.66</v>
      </c>
      <c r="BZ122" s="109">
        <v>3.8010000000000002</v>
      </c>
      <c r="CA122" s="109">
        <v>3.883</v>
      </c>
      <c r="CB122" s="109">
        <v>3.7480000000000002</v>
      </c>
      <c r="CC122" s="109">
        <v>3.766</v>
      </c>
      <c r="CD122" s="109">
        <v>4.1269999999999998</v>
      </c>
      <c r="CE122" s="109">
        <v>4.141</v>
      </c>
      <c r="CF122" s="109">
        <v>4.0449999999999999</v>
      </c>
      <c r="CG122" s="109">
        <v>4.306</v>
      </c>
      <c r="CH122" s="109">
        <v>4.2949999999999999</v>
      </c>
      <c r="CI122" s="109">
        <v>4.3230000000000004</v>
      </c>
      <c r="CJ122" s="110">
        <v>3.9830000000000001</v>
      </c>
      <c r="CK122" s="110">
        <v>3.976</v>
      </c>
      <c r="CL122" s="109">
        <v>4.17</v>
      </c>
      <c r="CM122" s="109">
        <v>3.7090000000000001</v>
      </c>
      <c r="CN122" s="109">
        <v>3.8679999999999999</v>
      </c>
      <c r="CO122" s="109">
        <v>4.6260000000000003</v>
      </c>
      <c r="CP122" s="109">
        <v>4.1719999999999997</v>
      </c>
      <c r="CQ122" s="109">
        <v>4.3879999999999999</v>
      </c>
      <c r="CR122" s="109">
        <v>4.4450000000000003</v>
      </c>
      <c r="CS122" s="109">
        <v>4.6150000000000002</v>
      </c>
      <c r="CT122" s="109">
        <v>4.6210000000000004</v>
      </c>
      <c r="CU122" s="109">
        <v>4.4740000000000002</v>
      </c>
      <c r="CV122" s="109">
        <v>4.016</v>
      </c>
      <c r="CW122" s="109">
        <v>4.149</v>
      </c>
      <c r="CX122" s="109">
        <v>4.3559999999999999</v>
      </c>
      <c r="CY122" s="109">
        <v>4.5419999999999998</v>
      </c>
      <c r="CZ122" s="109">
        <v>4.6950000000000003</v>
      </c>
      <c r="DA122" s="109">
        <v>4.6429999999999998</v>
      </c>
      <c r="DB122" s="109">
        <v>4.1859999999999999</v>
      </c>
      <c r="DC122" s="109">
        <v>4.3840000000000003</v>
      </c>
      <c r="DD122" s="109">
        <v>4.3520000000000003</v>
      </c>
      <c r="DE122" s="109">
        <v>3.9079999999999999</v>
      </c>
      <c r="DF122" s="109">
        <v>3.7440000000000002</v>
      </c>
      <c r="DG122" s="109">
        <v>3.9319999999999999</v>
      </c>
      <c r="DH122" s="119">
        <v>3.6458930000000001</v>
      </c>
      <c r="DI122" s="119">
        <v>4.0424490000000004</v>
      </c>
      <c r="DJ122" s="119">
        <v>4.6310209999999996</v>
      </c>
      <c r="DK122" s="119">
        <v>4.020683</v>
      </c>
      <c r="DL122" s="119">
        <v>4.1506689999999997</v>
      </c>
      <c r="DM122" s="119">
        <v>4.551526</v>
      </c>
      <c r="DO122" s="23">
        <f t="shared" si="868"/>
        <v>0.35499999999999865</v>
      </c>
      <c r="DP122" s="23">
        <f t="shared" si="869"/>
        <v>-2.6000000000001577E-2</v>
      </c>
      <c r="DQ122" s="23">
        <f t="shared" si="870"/>
        <v>0.62699999999999889</v>
      </c>
      <c r="DR122" s="23" t="str">
        <f t="shared" si="871"/>
        <v/>
      </c>
      <c r="DS122" s="23">
        <f t="shared" si="872"/>
        <v>0.26899999999999835</v>
      </c>
      <c r="DT122" s="23">
        <f t="shared" si="873"/>
        <v>7.4999999999998401E-2</v>
      </c>
      <c r="DU122" s="23">
        <f t="shared" si="874"/>
        <v>6.8999999999998174E-2</v>
      </c>
      <c r="DV122" s="23">
        <f t="shared" si="875"/>
        <v>2.6999999999998359E-2</v>
      </c>
      <c r="DW122" s="23">
        <f t="shared" si="876"/>
        <v>-7.5000000000001066E-2</v>
      </c>
      <c r="DX122" s="23" t="str">
        <f t="shared" si="877"/>
        <v/>
      </c>
      <c r="DY122" s="23">
        <f t="shared" si="878"/>
        <v>0.3249999999999984</v>
      </c>
      <c r="DZ122" s="23">
        <f t="shared" si="879"/>
        <v>0.30599999999999827</v>
      </c>
      <c r="EA122" s="23">
        <f t="shared" si="880"/>
        <v>0.20099999999999874</v>
      </c>
      <c r="EB122" s="23">
        <f t="shared" si="881"/>
        <v>0.10299999999999887</v>
      </c>
      <c r="EC122" s="23">
        <f t="shared" si="882"/>
        <v>2.6999999999998359E-2</v>
      </c>
      <c r="ED122" s="23">
        <f t="shared" si="883"/>
        <v>-0.19100000000000161</v>
      </c>
      <c r="EE122" s="23">
        <f t="shared" si="884"/>
        <v>-8.2000000000001627E-2</v>
      </c>
      <c r="EF122" s="23">
        <f t="shared" si="885"/>
        <v>-0.86800000000000122</v>
      </c>
      <c r="EG122" s="23">
        <f t="shared" si="886"/>
        <v>-0.8520000000000012</v>
      </c>
      <c r="EH122" s="23">
        <f t="shared" si="887"/>
        <v>-0.75900000000000123</v>
      </c>
      <c r="EI122" s="23">
        <f t="shared" si="888"/>
        <v>-0.62100000000000133</v>
      </c>
      <c r="EJ122" s="23">
        <f t="shared" si="889"/>
        <v>-0.54400000000000137</v>
      </c>
      <c r="EK122" s="23">
        <f t="shared" si="890"/>
        <v>-0.67800000000000127</v>
      </c>
      <c r="EL122" s="23">
        <f t="shared" si="891"/>
        <v>-0.66000000000000147</v>
      </c>
      <c r="EM122" s="23">
        <f t="shared" si="892"/>
        <v>-0.30600000000000183</v>
      </c>
      <c r="EN122" s="23">
        <f t="shared" si="893"/>
        <v>-0.29800000000000182</v>
      </c>
      <c r="EO122" s="23">
        <f t="shared" si="894"/>
        <v>-0.39300000000000157</v>
      </c>
      <c r="EP122" s="23">
        <f t="shared" si="895"/>
        <v>-0.14300000000000157</v>
      </c>
      <c r="EQ122" s="23">
        <f t="shared" si="896"/>
        <v>-0.15200000000000102</v>
      </c>
      <c r="ER122" s="23">
        <f t="shared" si="897"/>
        <v>-0.12400000000000144</v>
      </c>
      <c r="ES122" s="23">
        <f t="shared" si="898"/>
        <v>-0.44300000000000139</v>
      </c>
      <c r="ET122" s="23">
        <f t="shared" si="899"/>
        <v>-0.45200000000000129</v>
      </c>
      <c r="EU122" s="23">
        <f t="shared" si="900"/>
        <v>-0.27200000000000113</v>
      </c>
      <c r="EV122" s="23">
        <f t="shared" si="901"/>
        <v>-0.71600000000000152</v>
      </c>
      <c r="EW122" s="23">
        <f t="shared" si="902"/>
        <v>-0.5590000000000015</v>
      </c>
      <c r="EX122" s="23">
        <f t="shared" si="903"/>
        <v>0.13399999999999856</v>
      </c>
      <c r="EY122" s="23">
        <f t="shared" si="904"/>
        <v>-0.27100000000000168</v>
      </c>
      <c r="EZ122" s="23">
        <f t="shared" si="905"/>
        <v>-7.1000000000001506E-2</v>
      </c>
      <c r="FA122" s="23">
        <f t="shared" si="906"/>
        <v>-1.5000000000001457E-2</v>
      </c>
      <c r="FB122" s="23">
        <f t="shared" si="907"/>
        <v>0.14199999999999857</v>
      </c>
      <c r="FC122" s="23">
        <f t="shared" si="908"/>
        <v>0.14599999999999902</v>
      </c>
      <c r="FD122" s="23">
        <f t="shared" si="909"/>
        <v>2.9999999999983373E-3</v>
      </c>
      <c r="FE122" s="23">
        <f t="shared" si="910"/>
        <v>-0.38800000000000123</v>
      </c>
      <c r="FF122" s="23">
        <f t="shared" si="911"/>
        <v>-0.27500000000000124</v>
      </c>
      <c r="FG122" s="23">
        <f t="shared" si="912"/>
        <v>-6.100000000000172E-2</v>
      </c>
      <c r="FH122" s="23">
        <f t="shared" si="913"/>
        <v>9.6999999999998643E-2</v>
      </c>
      <c r="FI122" s="23">
        <f t="shared" si="914"/>
        <v>0.22799999999999887</v>
      </c>
      <c r="FJ122" s="23">
        <f t="shared" si="915"/>
        <v>0.19799999999999862</v>
      </c>
      <c r="FK122" s="23">
        <f t="shared" si="916"/>
        <v>-0.14600000000000168</v>
      </c>
      <c r="FL122" s="23">
        <f t="shared" si="917"/>
        <v>-4.6000000000001151E-2</v>
      </c>
      <c r="FM122" s="23">
        <f t="shared" si="918"/>
        <v>-7.5000000000001066E-2</v>
      </c>
      <c r="FN122" s="23">
        <f t="shared" si="919"/>
        <v>-0.51800000000000157</v>
      </c>
      <c r="FO122" s="23">
        <f t="shared" si="920"/>
        <v>-0.67800000000000127</v>
      </c>
      <c r="FP122" s="23">
        <f t="shared" si="921"/>
        <v>-0.49700000000000122</v>
      </c>
      <c r="FQ122" s="23">
        <f t="shared" si="922"/>
        <v>-0.8139930000000013</v>
      </c>
      <c r="FR122" s="23">
        <f t="shared" si="923"/>
        <v>-0.41982000000000141</v>
      </c>
      <c r="FS122" s="23">
        <f t="shared" si="924"/>
        <v>0.15704199999999879</v>
      </c>
      <c r="FT122" s="23">
        <f t="shared" si="925"/>
        <v>-0.43403200000000153</v>
      </c>
      <c r="FU122" s="23">
        <f t="shared" si="926"/>
        <v>-0.31020000000000181</v>
      </c>
      <c r="FV122" s="23">
        <f t="shared" si="927"/>
        <v>7.6360999999998569E-2</v>
      </c>
      <c r="FW122" s="23">
        <f t="shared" si="928"/>
        <v>-0.7960000000000016</v>
      </c>
      <c r="FX122" s="23">
        <f t="shared" si="929"/>
        <v>-0.77800000000000136</v>
      </c>
      <c r="FY122" s="23">
        <f t="shared" si="930"/>
        <v>-0.68200000000000127</v>
      </c>
      <c r="FZ122" s="23">
        <f t="shared" si="931"/>
        <v>-0.54100000000000126</v>
      </c>
      <c r="GA122" s="23">
        <f t="shared" si="932"/>
        <v>-0.45900000000000141</v>
      </c>
      <c r="GB122" s="23">
        <f t="shared" si="933"/>
        <v>-0.59400000000000119</v>
      </c>
      <c r="GC122" s="23">
        <f t="shared" si="934"/>
        <v>-0.5760000000000014</v>
      </c>
      <c r="GD122" s="23">
        <f t="shared" si="935"/>
        <v>-0.21500000000000163</v>
      </c>
      <c r="GE122" s="23">
        <f t="shared" si="936"/>
        <v>-0.2010000000000014</v>
      </c>
      <c r="GF122" s="23">
        <f t="shared" si="937"/>
        <v>-0.29700000000000149</v>
      </c>
      <c r="GG122" s="23">
        <f t="shared" si="938"/>
        <v>-3.6000000000001364E-2</v>
      </c>
      <c r="GH122" s="23">
        <f t="shared" si="939"/>
        <v>-4.7000000000001485E-2</v>
      </c>
      <c r="GI122" s="23">
        <f t="shared" si="940"/>
        <v>-1.9000000000001016E-2</v>
      </c>
      <c r="GJ122" s="23">
        <f t="shared" si="941"/>
        <v>-0.35900000000000132</v>
      </c>
      <c r="GK122" s="23">
        <f t="shared" si="942"/>
        <v>-0.36600000000000144</v>
      </c>
      <c r="GL122" s="23">
        <f t="shared" si="943"/>
        <v>-0.17200000000000149</v>
      </c>
      <c r="GM122" s="23">
        <f t="shared" si="944"/>
        <v>-0.63300000000000134</v>
      </c>
      <c r="GN122" s="23">
        <f t="shared" si="945"/>
        <v>-0.47400000000000153</v>
      </c>
      <c r="GO122" s="23">
        <f t="shared" si="946"/>
        <v>0.28399999999999892</v>
      </c>
      <c r="GP122" s="23">
        <f t="shared" si="947"/>
        <v>-0.17000000000000171</v>
      </c>
      <c r="GQ122" s="23">
        <f t="shared" si="948"/>
        <v>4.5999999999998487E-2</v>
      </c>
      <c r="GR122" s="23">
        <f t="shared" si="949"/>
        <v>0.10299999999999887</v>
      </c>
      <c r="GS122" s="23">
        <f t="shared" si="950"/>
        <v>0.2729999999999988</v>
      </c>
      <c r="GT122" s="23">
        <f t="shared" si="951"/>
        <v>0.27899999999999903</v>
      </c>
      <c r="GU122" s="23">
        <f t="shared" si="952"/>
        <v>0.13199999999999878</v>
      </c>
      <c r="GV122" s="23">
        <f t="shared" si="953"/>
        <v>-0.3260000000000014</v>
      </c>
      <c r="GW122" s="23">
        <f t="shared" si="954"/>
        <v>-0.19300000000000139</v>
      </c>
      <c r="GX122" s="23">
        <f t="shared" si="955"/>
        <v>1.3999999999998458E-2</v>
      </c>
      <c r="GY122" s="23">
        <f t="shared" si="956"/>
        <v>0.1999999999999984</v>
      </c>
      <c r="GZ122" s="23">
        <f t="shared" si="957"/>
        <v>0.35299999999999887</v>
      </c>
      <c r="HA122" s="23">
        <f t="shared" si="958"/>
        <v>0.30099999999999838</v>
      </c>
      <c r="HB122" s="23">
        <f t="shared" si="959"/>
        <v>-0.15600000000000147</v>
      </c>
      <c r="HC122" s="23">
        <f t="shared" si="960"/>
        <v>4.1999999999998927E-2</v>
      </c>
      <c r="HD122" s="23">
        <f t="shared" si="961"/>
        <v>9.9999999999988987E-3</v>
      </c>
      <c r="HE122" s="23">
        <f t="shared" si="962"/>
        <v>-0.4340000000000015</v>
      </c>
      <c r="HF122" s="23">
        <f t="shared" si="963"/>
        <v>-0.5980000000000012</v>
      </c>
      <c r="HG122" s="23">
        <f t="shared" si="964"/>
        <v>-0.41000000000000147</v>
      </c>
      <c r="HH122" s="23">
        <f t="shared" si="965"/>
        <v>-0.69610700000000136</v>
      </c>
      <c r="HI122" s="23">
        <f t="shared" si="966"/>
        <v>-0.29955100000000101</v>
      </c>
      <c r="HJ122" s="23">
        <f t="shared" si="967"/>
        <v>0.2890209999999982</v>
      </c>
      <c r="HK122" s="23">
        <f t="shared" si="968"/>
        <v>-0.32131700000000141</v>
      </c>
      <c r="HL122" s="23">
        <f t="shared" si="969"/>
        <v>-0.19133100000000169</v>
      </c>
      <c r="HM122" s="23">
        <f t="shared" si="970"/>
        <v>0.20952599999999855</v>
      </c>
      <c r="HO122" s="23">
        <f t="shared" si="971"/>
        <v>0.35499999999999865</v>
      </c>
      <c r="HP122" s="23">
        <f t="shared" si="972"/>
        <v>2.6000000000001577E-2</v>
      </c>
      <c r="HQ122" s="23">
        <f t="shared" si="973"/>
        <v>0.62699999999999889</v>
      </c>
      <c r="HR122" s="23" t="str">
        <f t="shared" si="974"/>
        <v/>
      </c>
      <c r="HS122" s="23">
        <f t="shared" si="975"/>
        <v>0.26899999999999835</v>
      </c>
      <c r="HT122" s="23">
        <f t="shared" si="976"/>
        <v>7.4999999999998401E-2</v>
      </c>
      <c r="HU122" s="23">
        <f t="shared" si="977"/>
        <v>6.8999999999998174E-2</v>
      </c>
      <c r="HV122" s="23">
        <f t="shared" si="978"/>
        <v>2.6999999999998359E-2</v>
      </c>
      <c r="HW122" s="23">
        <f t="shared" si="979"/>
        <v>7.5000000000001066E-2</v>
      </c>
      <c r="HX122" s="23" t="str">
        <f t="shared" si="980"/>
        <v/>
      </c>
      <c r="HY122" s="23">
        <f t="shared" si="981"/>
        <v>0.3249999999999984</v>
      </c>
      <c r="HZ122" s="23">
        <f t="shared" si="982"/>
        <v>0.30599999999999827</v>
      </c>
      <c r="IA122" s="23">
        <f t="shared" si="983"/>
        <v>0.20099999999999874</v>
      </c>
      <c r="IB122" s="23">
        <f t="shared" si="984"/>
        <v>0.10299999999999887</v>
      </c>
      <c r="IC122" s="23">
        <f t="shared" si="985"/>
        <v>2.6999999999998359E-2</v>
      </c>
      <c r="ID122" s="23">
        <f t="shared" si="986"/>
        <v>0.19100000000000161</v>
      </c>
      <c r="IE122" s="23">
        <f t="shared" si="987"/>
        <v>8.2000000000001627E-2</v>
      </c>
      <c r="IF122" s="23">
        <f t="shared" si="988"/>
        <v>0.86800000000000122</v>
      </c>
      <c r="IG122" s="23">
        <f t="shared" si="989"/>
        <v>0.8520000000000012</v>
      </c>
      <c r="IH122" s="23">
        <f t="shared" si="990"/>
        <v>0.75900000000000123</v>
      </c>
      <c r="II122" s="23">
        <f t="shared" si="991"/>
        <v>0.62100000000000133</v>
      </c>
      <c r="IJ122" s="23">
        <f t="shared" si="992"/>
        <v>0.54400000000000137</v>
      </c>
      <c r="IK122" s="23">
        <f t="shared" si="993"/>
        <v>0.67800000000000127</v>
      </c>
      <c r="IL122" s="23">
        <f t="shared" si="994"/>
        <v>0.66000000000000147</v>
      </c>
      <c r="IM122" s="23">
        <f t="shared" si="995"/>
        <v>0.30600000000000183</v>
      </c>
      <c r="IN122" s="23">
        <f t="shared" si="996"/>
        <v>0.29800000000000182</v>
      </c>
      <c r="IO122" s="23">
        <f t="shared" si="997"/>
        <v>0.39300000000000157</v>
      </c>
      <c r="IP122" s="23">
        <f t="shared" si="998"/>
        <v>0.14300000000000157</v>
      </c>
      <c r="IQ122" s="23">
        <f t="shared" si="999"/>
        <v>0.15200000000000102</v>
      </c>
      <c r="IR122" s="23">
        <f t="shared" si="1000"/>
        <v>0.12400000000000144</v>
      </c>
      <c r="IS122" s="23">
        <f t="shared" si="1001"/>
        <v>0.44300000000000139</v>
      </c>
      <c r="IT122" s="23">
        <f t="shared" si="1002"/>
        <v>0.45200000000000129</v>
      </c>
      <c r="IU122" s="23">
        <f t="shared" si="1003"/>
        <v>0.27200000000000113</v>
      </c>
      <c r="IV122" s="23">
        <f t="shared" si="1004"/>
        <v>0.71600000000000152</v>
      </c>
      <c r="IW122" s="23">
        <f t="shared" si="1005"/>
        <v>0.5590000000000015</v>
      </c>
      <c r="IX122" s="23">
        <f t="shared" si="1006"/>
        <v>0.13399999999999856</v>
      </c>
      <c r="IY122" s="23">
        <f t="shared" si="1007"/>
        <v>0.27100000000000168</v>
      </c>
      <c r="IZ122" s="23">
        <f t="shared" si="1008"/>
        <v>7.1000000000001506E-2</v>
      </c>
      <c r="JA122" s="23">
        <f t="shared" si="1009"/>
        <v>1.5000000000001457E-2</v>
      </c>
      <c r="JB122" s="23">
        <f t="shared" si="1010"/>
        <v>0.14199999999999857</v>
      </c>
      <c r="JC122" s="23">
        <f t="shared" si="1011"/>
        <v>0.14599999999999902</v>
      </c>
      <c r="JD122" s="23">
        <f t="shared" si="1012"/>
        <v>2.9999999999983373E-3</v>
      </c>
      <c r="JE122" s="23">
        <f t="shared" si="1013"/>
        <v>0.38800000000000123</v>
      </c>
      <c r="JF122" s="23">
        <f t="shared" si="1014"/>
        <v>0.27500000000000124</v>
      </c>
      <c r="JG122" s="23">
        <f t="shared" si="1015"/>
        <v>6.100000000000172E-2</v>
      </c>
      <c r="JH122" s="23">
        <f t="shared" si="1016"/>
        <v>9.6999999999998643E-2</v>
      </c>
      <c r="JI122" s="23">
        <f t="shared" si="1017"/>
        <v>0.22799999999999887</v>
      </c>
      <c r="JJ122" s="23">
        <f t="shared" si="1018"/>
        <v>0.19799999999999862</v>
      </c>
      <c r="JK122" s="23">
        <f t="shared" si="1019"/>
        <v>0.14600000000000168</v>
      </c>
      <c r="JL122" s="23">
        <f t="shared" si="1020"/>
        <v>4.6000000000001151E-2</v>
      </c>
      <c r="JM122" s="23">
        <f t="shared" si="1021"/>
        <v>7.5000000000001066E-2</v>
      </c>
      <c r="JN122" s="23">
        <f t="shared" si="1022"/>
        <v>0.51800000000000157</v>
      </c>
      <c r="JO122" s="23">
        <f t="shared" si="1023"/>
        <v>0.67800000000000127</v>
      </c>
      <c r="JP122" s="23">
        <f t="shared" si="1024"/>
        <v>0.49700000000000122</v>
      </c>
      <c r="JQ122" s="23">
        <f t="shared" si="1025"/>
        <v>0.8139930000000013</v>
      </c>
      <c r="JR122" s="23">
        <f t="shared" si="1026"/>
        <v>0.41982000000000141</v>
      </c>
      <c r="JS122" s="23">
        <f t="shared" si="1027"/>
        <v>0.15704199999999879</v>
      </c>
      <c r="JT122" s="23">
        <f t="shared" si="1028"/>
        <v>0.43403200000000153</v>
      </c>
      <c r="JU122" s="23">
        <f t="shared" si="1029"/>
        <v>0.31020000000000181</v>
      </c>
      <c r="JV122" s="23">
        <f t="shared" si="1030"/>
        <v>7.6360999999998569E-2</v>
      </c>
      <c r="JW122" s="23">
        <f t="shared" si="1031"/>
        <v>0.7960000000000016</v>
      </c>
      <c r="JX122" s="23">
        <f t="shared" si="1032"/>
        <v>0.77800000000000136</v>
      </c>
      <c r="JY122" s="23">
        <f t="shared" si="1033"/>
        <v>0.68200000000000127</v>
      </c>
      <c r="JZ122" s="23">
        <f t="shared" si="1034"/>
        <v>0.54100000000000126</v>
      </c>
      <c r="KA122" s="23">
        <f t="shared" si="1035"/>
        <v>0.45900000000000141</v>
      </c>
      <c r="KB122" s="23">
        <f t="shared" si="1036"/>
        <v>0.59400000000000119</v>
      </c>
      <c r="KC122" s="23">
        <f t="shared" si="1037"/>
        <v>0.5760000000000014</v>
      </c>
      <c r="KD122" s="23">
        <f t="shared" si="1038"/>
        <v>0.21500000000000163</v>
      </c>
      <c r="KE122" s="23">
        <f t="shared" si="1039"/>
        <v>0.2010000000000014</v>
      </c>
      <c r="KF122" s="23">
        <f t="shared" si="1040"/>
        <v>0.29700000000000149</v>
      </c>
      <c r="KG122" s="23">
        <f t="shared" si="1041"/>
        <v>3.6000000000001364E-2</v>
      </c>
      <c r="KH122" s="23">
        <f t="shared" si="1042"/>
        <v>4.7000000000001485E-2</v>
      </c>
      <c r="KI122" s="23">
        <f t="shared" si="1043"/>
        <v>1.9000000000001016E-2</v>
      </c>
      <c r="KJ122" s="23">
        <f t="shared" si="1044"/>
        <v>0.35900000000000132</v>
      </c>
      <c r="KK122" s="23">
        <f t="shared" si="1045"/>
        <v>0.36600000000000144</v>
      </c>
      <c r="KL122" s="23">
        <f t="shared" si="1046"/>
        <v>0.17200000000000149</v>
      </c>
      <c r="KM122" s="23">
        <f t="shared" si="1047"/>
        <v>0.63300000000000134</v>
      </c>
      <c r="KN122" s="23">
        <f t="shared" si="1048"/>
        <v>0.47400000000000153</v>
      </c>
      <c r="KO122" s="23">
        <f t="shared" si="1049"/>
        <v>0.28399999999999892</v>
      </c>
      <c r="KP122" s="23">
        <f t="shared" si="1050"/>
        <v>0.17000000000000171</v>
      </c>
      <c r="KQ122" s="23">
        <f t="shared" si="1051"/>
        <v>4.5999999999998487E-2</v>
      </c>
      <c r="KR122" s="23">
        <f t="shared" si="1052"/>
        <v>0.10299999999999887</v>
      </c>
      <c r="KS122" s="23">
        <f t="shared" si="1053"/>
        <v>0.2729999999999988</v>
      </c>
      <c r="KT122" s="23">
        <f t="shared" si="1054"/>
        <v>0.27899999999999903</v>
      </c>
      <c r="KU122" s="23">
        <f t="shared" si="1055"/>
        <v>0.13199999999999878</v>
      </c>
      <c r="KV122" s="23">
        <f t="shared" si="1056"/>
        <v>0.3260000000000014</v>
      </c>
      <c r="KW122" s="23">
        <f t="shared" si="1057"/>
        <v>0.19300000000000139</v>
      </c>
      <c r="KX122" s="23">
        <f t="shared" si="1058"/>
        <v>1.3999999999998458E-2</v>
      </c>
      <c r="KY122" s="23">
        <f t="shared" si="1059"/>
        <v>0.1999999999999984</v>
      </c>
      <c r="KZ122" s="23">
        <f t="shared" si="1060"/>
        <v>0.35299999999999887</v>
      </c>
      <c r="LA122" s="23">
        <f t="shared" si="1061"/>
        <v>0.30099999999999838</v>
      </c>
      <c r="LB122" s="23">
        <f t="shared" si="1062"/>
        <v>0.15600000000000147</v>
      </c>
      <c r="LC122" s="23">
        <f t="shared" si="1063"/>
        <v>4.1999999999998927E-2</v>
      </c>
      <c r="LD122" s="23">
        <f t="shared" si="1064"/>
        <v>9.9999999999988987E-3</v>
      </c>
      <c r="LE122" s="23">
        <f t="shared" si="1065"/>
        <v>0.4340000000000015</v>
      </c>
      <c r="LF122" s="23">
        <f t="shared" si="1066"/>
        <v>0.5980000000000012</v>
      </c>
      <c r="LG122" s="23">
        <f t="shared" si="1067"/>
        <v>0.41000000000000147</v>
      </c>
      <c r="LH122" s="23">
        <f t="shared" si="1068"/>
        <v>0.69610700000000136</v>
      </c>
      <c r="LI122" s="23">
        <f t="shared" si="1069"/>
        <v>0.29955100000000101</v>
      </c>
      <c r="LJ122" s="23">
        <f t="shared" si="1070"/>
        <v>0.2890209999999982</v>
      </c>
      <c r="LK122" s="23">
        <f t="shared" si="1071"/>
        <v>0.32131700000000141</v>
      </c>
      <c r="LL122" s="23">
        <f t="shared" si="1072"/>
        <v>0.19133100000000169</v>
      </c>
      <c r="LM122" s="23">
        <f t="shared" si="1072"/>
        <v>0.20952599999999855</v>
      </c>
    </row>
    <row r="123" spans="1:325">
      <c r="A123" s="1">
        <f t="shared" si="449"/>
        <v>121</v>
      </c>
      <c r="B123" s="2"/>
      <c r="C123" s="4">
        <v>12</v>
      </c>
      <c r="D123" s="4">
        <f t="shared" si="445"/>
        <v>1016</v>
      </c>
      <c r="E123" s="4" t="s">
        <v>151</v>
      </c>
      <c r="F123" s="4">
        <v>1</v>
      </c>
      <c r="G123" s="4" t="s">
        <v>13</v>
      </c>
      <c r="H123" s="4" t="s">
        <v>14</v>
      </c>
      <c r="I123" s="4"/>
      <c r="J123" s="5">
        <v>80.3</v>
      </c>
      <c r="K123" s="72"/>
      <c r="L123" s="103">
        <v>5.4359999999999999</v>
      </c>
      <c r="M123" s="7" t="s">
        <v>130</v>
      </c>
      <c r="N123" s="3" t="s">
        <v>227</v>
      </c>
      <c r="O123" s="6">
        <v>5.984</v>
      </c>
      <c r="P123" s="6">
        <v>5.1550000000000002</v>
      </c>
      <c r="Q123" s="6">
        <v>6.3490000000000002</v>
      </c>
      <c r="R123" s="58"/>
      <c r="S123" s="6">
        <v>6.1840000000000002</v>
      </c>
      <c r="T123" s="4">
        <v>5.6580000000000004</v>
      </c>
      <c r="U123" s="4">
        <v>5.6360000000000001</v>
      </c>
      <c r="V123" s="37">
        <v>5.59</v>
      </c>
      <c r="W123" s="37">
        <v>5.2930000000000001</v>
      </c>
      <c r="X123" s="58"/>
      <c r="Y123" s="6">
        <v>6.0659999999999998</v>
      </c>
      <c r="Z123" s="6">
        <v>6.1180000000000003</v>
      </c>
      <c r="AA123" s="6">
        <v>5.7910000000000004</v>
      </c>
      <c r="AB123" s="6">
        <v>5.7690000000000001</v>
      </c>
      <c r="AC123" s="6">
        <v>5.1239999999999997</v>
      </c>
      <c r="AD123" s="6">
        <v>5.9050000000000002</v>
      </c>
      <c r="AE123" s="6">
        <f t="shared" ref="AE123:AE130" si="1074">AVERAGE(AC123:AD123)</f>
        <v>5.5145</v>
      </c>
      <c r="AF123" s="107">
        <v>4.4930000000000003</v>
      </c>
      <c r="AG123" s="107">
        <v>4.6070000000000002</v>
      </c>
      <c r="AH123" s="107">
        <v>4.8620000000000001</v>
      </c>
      <c r="AI123" s="107">
        <v>5.0510000000000002</v>
      </c>
      <c r="AJ123" s="107">
        <v>5.327</v>
      </c>
      <c r="AK123" s="107">
        <v>5.0359999999999996</v>
      </c>
      <c r="AL123" s="107">
        <v>5.05</v>
      </c>
      <c r="AM123" s="107">
        <v>5.851</v>
      </c>
      <c r="AN123" s="107">
        <v>5.7110000000000003</v>
      </c>
      <c r="AO123" s="107">
        <v>5.5179999999999998</v>
      </c>
      <c r="AP123" s="107">
        <v>5.9459999999999997</v>
      </c>
      <c r="AQ123" s="107">
        <v>5.9580000000000002</v>
      </c>
      <c r="AR123" s="107">
        <v>6.0209999999999999</v>
      </c>
      <c r="AS123" s="107">
        <v>5.3</v>
      </c>
      <c r="AT123" s="107">
        <v>5.2949999999999999</v>
      </c>
      <c r="AU123" s="107">
        <v>5.8259999999999996</v>
      </c>
      <c r="AV123" s="107">
        <v>4.806</v>
      </c>
      <c r="AW123" s="107">
        <v>5.2489999999999997</v>
      </c>
      <c r="AX123" s="107">
        <v>7</v>
      </c>
      <c r="AY123" s="107">
        <v>5.79</v>
      </c>
      <c r="AZ123" s="107">
        <v>6.1559999999999997</v>
      </c>
      <c r="BA123" s="107">
        <v>6.2510000000000003</v>
      </c>
      <c r="BB123" s="107">
        <v>6.4630000000000001</v>
      </c>
      <c r="BC123" s="107">
        <v>6.423</v>
      </c>
      <c r="BD123" s="107">
        <v>6.1760000000000002</v>
      </c>
      <c r="BE123" s="107">
        <v>4.8899999999999997</v>
      </c>
      <c r="BF123" s="107">
        <v>5.5289999999999999</v>
      </c>
      <c r="BG123" s="107">
        <v>5.9489999999999998</v>
      </c>
      <c r="BH123" s="107">
        <v>6.3789999999999996</v>
      </c>
      <c r="BI123" s="107">
        <v>6.8230000000000004</v>
      </c>
      <c r="BJ123" s="107">
        <v>6.492</v>
      </c>
      <c r="BK123" s="107">
        <v>3.899</v>
      </c>
      <c r="BL123" s="107">
        <v>6.0890000000000004</v>
      </c>
      <c r="BM123" s="107">
        <v>5.9889999999999999</v>
      </c>
      <c r="BN123" s="107">
        <v>5.2930000000000001</v>
      </c>
      <c r="BO123" s="107">
        <v>5.0039999999999996</v>
      </c>
      <c r="BP123" s="107">
        <v>5.43</v>
      </c>
      <c r="BQ123" s="91">
        <v>4.7183820000000001</v>
      </c>
      <c r="BR123" s="91">
        <v>5.3958909999999998</v>
      </c>
      <c r="BS123" s="116">
        <v>7.187494</v>
      </c>
      <c r="BT123" s="91">
        <v>5.5224849999999996</v>
      </c>
      <c r="BU123" s="91">
        <v>5.6385290000000001</v>
      </c>
      <c r="BV123" s="91">
        <v>6.9587529999999997</v>
      </c>
      <c r="BW123" s="109">
        <v>4.4969999999999999</v>
      </c>
      <c r="BX123" s="109">
        <v>4.6120000000000001</v>
      </c>
      <c r="BY123" s="109">
        <v>4.867</v>
      </c>
      <c r="BZ123" s="109">
        <v>5.056</v>
      </c>
      <c r="CA123" s="109">
        <v>5.3360000000000003</v>
      </c>
      <c r="CB123" s="109">
        <v>5.0430000000000001</v>
      </c>
      <c r="CC123" s="109">
        <v>5.0590000000000002</v>
      </c>
      <c r="CD123" s="109">
        <v>5.859</v>
      </c>
      <c r="CE123" s="109">
        <v>5.7210000000000001</v>
      </c>
      <c r="CF123" s="109">
        <v>5.5289999999999999</v>
      </c>
      <c r="CG123" s="109">
        <v>5.9560000000000004</v>
      </c>
      <c r="CH123" s="109">
        <v>5.9720000000000004</v>
      </c>
      <c r="CI123" s="109">
        <v>6.0289999999999999</v>
      </c>
      <c r="CJ123" s="110">
        <v>5.3070000000000004</v>
      </c>
      <c r="CK123" s="110">
        <v>5.3019999999999996</v>
      </c>
      <c r="CL123" s="109">
        <v>5.8330000000000002</v>
      </c>
      <c r="CM123" s="109">
        <v>4.8099999999999996</v>
      </c>
      <c r="CN123" s="109">
        <v>5.2539999999999996</v>
      </c>
      <c r="CO123" s="109">
        <v>7.02</v>
      </c>
      <c r="CP123" s="109">
        <v>5.7969999999999997</v>
      </c>
      <c r="CQ123" s="109">
        <v>6.1669999999999998</v>
      </c>
      <c r="CR123" s="109">
        <v>6.2610000000000001</v>
      </c>
      <c r="CS123" s="109">
        <v>6.476</v>
      </c>
      <c r="CT123" s="109">
        <v>6.4349999999999996</v>
      </c>
      <c r="CU123" s="109">
        <v>6.1950000000000003</v>
      </c>
      <c r="CV123" s="109">
        <v>4.8920000000000003</v>
      </c>
      <c r="CW123" s="109">
        <v>5.5359999999999996</v>
      </c>
      <c r="CX123" s="109">
        <v>5.8380000000000001</v>
      </c>
      <c r="CY123" s="109">
        <v>6.5019999999999998</v>
      </c>
      <c r="CZ123" s="109">
        <v>6.88</v>
      </c>
      <c r="DA123" s="109">
        <v>6.5140000000000002</v>
      </c>
      <c r="DB123" s="109">
        <v>4.0419999999999998</v>
      </c>
      <c r="DC123" s="109">
        <v>6.2510000000000003</v>
      </c>
      <c r="DD123" s="109">
        <v>6.0730000000000004</v>
      </c>
      <c r="DE123" s="109">
        <v>5.298</v>
      </c>
      <c r="DF123" s="109">
        <v>5.0090000000000003</v>
      </c>
      <c r="DG123" s="109">
        <v>5.4349999999999996</v>
      </c>
      <c r="DH123" s="119">
        <v>4.7255310000000001</v>
      </c>
      <c r="DI123" s="119">
        <v>5.4026670000000001</v>
      </c>
      <c r="DJ123" s="119">
        <v>7.1946630000000003</v>
      </c>
      <c r="DK123" s="119">
        <v>5.5297010000000002</v>
      </c>
      <c r="DL123" s="119">
        <v>5.6463070000000002</v>
      </c>
      <c r="DM123" s="119">
        <v>6.965471</v>
      </c>
      <c r="DO123" s="23">
        <f t="shared" si="868"/>
        <v>0.54800000000000004</v>
      </c>
      <c r="DP123" s="23">
        <f t="shared" si="869"/>
        <v>-0.28099999999999969</v>
      </c>
      <c r="DQ123" s="23">
        <f t="shared" si="870"/>
        <v>0.91300000000000026</v>
      </c>
      <c r="DR123" s="23" t="str">
        <f t="shared" si="871"/>
        <v/>
      </c>
      <c r="DS123" s="23">
        <f t="shared" si="872"/>
        <v>0.74800000000000022</v>
      </c>
      <c r="DT123" s="23">
        <f t="shared" si="873"/>
        <v>0.22200000000000042</v>
      </c>
      <c r="DU123" s="23">
        <f t="shared" si="874"/>
        <v>0.20000000000000018</v>
      </c>
      <c r="DV123" s="23">
        <f t="shared" si="875"/>
        <v>0.15399999999999991</v>
      </c>
      <c r="DW123" s="23">
        <f t="shared" si="876"/>
        <v>-0.14299999999999979</v>
      </c>
      <c r="DX123" s="23" t="str">
        <f t="shared" si="877"/>
        <v/>
      </c>
      <c r="DY123" s="23">
        <f t="shared" si="878"/>
        <v>0.62999999999999989</v>
      </c>
      <c r="DZ123" s="23">
        <f t="shared" si="879"/>
        <v>0.68200000000000038</v>
      </c>
      <c r="EA123" s="23">
        <f t="shared" si="880"/>
        <v>0.35500000000000043</v>
      </c>
      <c r="EB123" s="23">
        <f t="shared" si="881"/>
        <v>0.33300000000000018</v>
      </c>
      <c r="EC123" s="23">
        <f t="shared" si="882"/>
        <v>-0.31200000000000028</v>
      </c>
      <c r="ED123" s="23">
        <f t="shared" si="883"/>
        <v>0.46900000000000031</v>
      </c>
      <c r="EE123" s="23">
        <f t="shared" si="884"/>
        <v>7.8500000000000014E-2</v>
      </c>
      <c r="EF123" s="23">
        <f t="shared" si="885"/>
        <v>-0.94299999999999962</v>
      </c>
      <c r="EG123" s="23">
        <f t="shared" si="886"/>
        <v>-0.82899999999999974</v>
      </c>
      <c r="EH123" s="23">
        <f t="shared" si="887"/>
        <v>-0.57399999999999984</v>
      </c>
      <c r="EI123" s="23">
        <f t="shared" si="888"/>
        <v>-0.38499999999999979</v>
      </c>
      <c r="EJ123" s="23">
        <f t="shared" si="889"/>
        <v>-0.10899999999999999</v>
      </c>
      <c r="EK123" s="23">
        <f t="shared" si="890"/>
        <v>-0.40000000000000036</v>
      </c>
      <c r="EL123" s="23">
        <f t="shared" si="891"/>
        <v>-0.38600000000000012</v>
      </c>
      <c r="EM123" s="23">
        <f t="shared" si="892"/>
        <v>0.41500000000000004</v>
      </c>
      <c r="EN123" s="23">
        <f t="shared" si="893"/>
        <v>0.27500000000000036</v>
      </c>
      <c r="EO123" s="23">
        <f t="shared" si="894"/>
        <v>8.1999999999999851E-2</v>
      </c>
      <c r="EP123" s="23">
        <f t="shared" si="895"/>
        <v>0.50999999999999979</v>
      </c>
      <c r="EQ123" s="23">
        <f t="shared" si="896"/>
        <v>0.52200000000000024</v>
      </c>
      <c r="ER123" s="23">
        <f t="shared" si="897"/>
        <v>0.58499999999999996</v>
      </c>
      <c r="ES123" s="23">
        <f t="shared" si="898"/>
        <v>-0.13600000000000012</v>
      </c>
      <c r="ET123" s="23">
        <f t="shared" si="899"/>
        <v>-0.14100000000000001</v>
      </c>
      <c r="EU123" s="23">
        <f t="shared" si="900"/>
        <v>0.38999999999999968</v>
      </c>
      <c r="EV123" s="23">
        <f t="shared" si="901"/>
        <v>-0.62999999999999989</v>
      </c>
      <c r="EW123" s="23">
        <f t="shared" si="902"/>
        <v>-0.18700000000000028</v>
      </c>
      <c r="EX123" s="23">
        <f t="shared" si="903"/>
        <v>1.5640000000000001</v>
      </c>
      <c r="EY123" s="23">
        <f t="shared" si="904"/>
        <v>0.35400000000000009</v>
      </c>
      <c r="EZ123" s="23">
        <f t="shared" si="905"/>
        <v>0.71999999999999975</v>
      </c>
      <c r="FA123" s="23">
        <f t="shared" si="906"/>
        <v>0.81500000000000039</v>
      </c>
      <c r="FB123" s="23">
        <f t="shared" si="907"/>
        <v>1.0270000000000001</v>
      </c>
      <c r="FC123" s="23">
        <f t="shared" si="908"/>
        <v>0.9870000000000001</v>
      </c>
      <c r="FD123" s="23">
        <f t="shared" si="909"/>
        <v>0.74000000000000021</v>
      </c>
      <c r="FE123" s="23">
        <f t="shared" si="910"/>
        <v>-0.54600000000000026</v>
      </c>
      <c r="FF123" s="23">
        <f t="shared" si="911"/>
        <v>9.2999999999999972E-2</v>
      </c>
      <c r="FG123" s="23">
        <f t="shared" si="912"/>
        <v>0.5129999999999999</v>
      </c>
      <c r="FH123" s="23">
        <f t="shared" si="913"/>
        <v>0.94299999999999962</v>
      </c>
      <c r="FI123" s="23">
        <f t="shared" si="914"/>
        <v>1.3870000000000005</v>
      </c>
      <c r="FJ123" s="23">
        <f t="shared" si="915"/>
        <v>1.056</v>
      </c>
      <c r="FK123" s="23">
        <f t="shared" si="916"/>
        <v>-1.5369999999999999</v>
      </c>
      <c r="FL123" s="23">
        <f t="shared" si="917"/>
        <v>0.65300000000000047</v>
      </c>
      <c r="FM123" s="23">
        <f t="shared" si="918"/>
        <v>0.55299999999999994</v>
      </c>
      <c r="FN123" s="23">
        <f t="shared" si="919"/>
        <v>-0.14299999999999979</v>
      </c>
      <c r="FO123" s="23">
        <f t="shared" si="920"/>
        <v>-0.43200000000000038</v>
      </c>
      <c r="FP123" s="23">
        <f t="shared" si="921"/>
        <v>-6.0000000000002274E-3</v>
      </c>
      <c r="FQ123" s="23">
        <f t="shared" si="922"/>
        <v>-0.71761799999999987</v>
      </c>
      <c r="FR123" s="23">
        <f t="shared" si="923"/>
        <v>-4.0109000000000172E-2</v>
      </c>
      <c r="FS123" s="23">
        <f t="shared" si="924"/>
        <v>1.7514940000000001</v>
      </c>
      <c r="FT123" s="23">
        <f t="shared" si="925"/>
        <v>8.6484999999999701E-2</v>
      </c>
      <c r="FU123" s="23">
        <f t="shared" si="926"/>
        <v>0.20252900000000018</v>
      </c>
      <c r="FV123" s="23">
        <f t="shared" si="927"/>
        <v>1.5227529999999998</v>
      </c>
      <c r="FW123" s="23">
        <f t="shared" si="928"/>
        <v>-0.93900000000000006</v>
      </c>
      <c r="FX123" s="23">
        <f t="shared" si="929"/>
        <v>-0.82399999999999984</v>
      </c>
      <c r="FY123" s="23">
        <f t="shared" si="930"/>
        <v>-0.56899999999999995</v>
      </c>
      <c r="FZ123" s="23">
        <f t="shared" si="931"/>
        <v>-0.37999999999999989</v>
      </c>
      <c r="GA123" s="23">
        <f t="shared" si="932"/>
        <v>-9.9999999999999645E-2</v>
      </c>
      <c r="GB123" s="23">
        <f t="shared" si="933"/>
        <v>-0.39299999999999979</v>
      </c>
      <c r="GC123" s="23">
        <f t="shared" si="934"/>
        <v>-0.37699999999999978</v>
      </c>
      <c r="GD123" s="23">
        <f t="shared" si="935"/>
        <v>0.42300000000000004</v>
      </c>
      <c r="GE123" s="23">
        <f t="shared" si="936"/>
        <v>0.28500000000000014</v>
      </c>
      <c r="GF123" s="23">
        <f t="shared" si="937"/>
        <v>9.2999999999999972E-2</v>
      </c>
      <c r="GG123" s="23">
        <f t="shared" si="938"/>
        <v>0.52000000000000046</v>
      </c>
      <c r="GH123" s="23">
        <f t="shared" si="939"/>
        <v>0.53600000000000048</v>
      </c>
      <c r="GI123" s="23">
        <f t="shared" si="940"/>
        <v>0.59299999999999997</v>
      </c>
      <c r="GJ123" s="23">
        <f t="shared" si="941"/>
        <v>-0.12899999999999956</v>
      </c>
      <c r="GK123" s="23">
        <f t="shared" si="942"/>
        <v>-0.13400000000000034</v>
      </c>
      <c r="GL123" s="23">
        <f t="shared" si="943"/>
        <v>0.39700000000000024</v>
      </c>
      <c r="GM123" s="23">
        <f t="shared" si="944"/>
        <v>-0.62600000000000033</v>
      </c>
      <c r="GN123" s="23">
        <f t="shared" si="945"/>
        <v>-0.18200000000000038</v>
      </c>
      <c r="GO123" s="23">
        <f t="shared" si="946"/>
        <v>1.5839999999999996</v>
      </c>
      <c r="GP123" s="23">
        <f t="shared" si="947"/>
        <v>0.36099999999999977</v>
      </c>
      <c r="GQ123" s="23">
        <f t="shared" si="948"/>
        <v>0.73099999999999987</v>
      </c>
      <c r="GR123" s="23">
        <f t="shared" si="949"/>
        <v>0.82500000000000018</v>
      </c>
      <c r="GS123" s="23">
        <f t="shared" si="950"/>
        <v>1.04</v>
      </c>
      <c r="GT123" s="23">
        <f t="shared" si="951"/>
        <v>0.99899999999999967</v>
      </c>
      <c r="GU123" s="23">
        <f t="shared" si="952"/>
        <v>0.75900000000000034</v>
      </c>
      <c r="GV123" s="23">
        <f t="shared" si="953"/>
        <v>-0.54399999999999959</v>
      </c>
      <c r="GW123" s="23">
        <f t="shared" si="954"/>
        <v>9.9999999999999645E-2</v>
      </c>
      <c r="GX123" s="23">
        <f t="shared" si="955"/>
        <v>0.40200000000000014</v>
      </c>
      <c r="GY123" s="23">
        <f t="shared" si="956"/>
        <v>1.0659999999999998</v>
      </c>
      <c r="GZ123" s="23">
        <f t="shared" si="957"/>
        <v>1.444</v>
      </c>
      <c r="HA123" s="23">
        <f t="shared" si="958"/>
        <v>1.0780000000000003</v>
      </c>
      <c r="HB123" s="23">
        <f t="shared" si="959"/>
        <v>-1.3940000000000001</v>
      </c>
      <c r="HC123" s="23">
        <f t="shared" si="960"/>
        <v>0.81500000000000039</v>
      </c>
      <c r="HD123" s="23">
        <f t="shared" si="961"/>
        <v>0.63700000000000045</v>
      </c>
      <c r="HE123" s="23">
        <f t="shared" si="962"/>
        <v>-0.1379999999999999</v>
      </c>
      <c r="HF123" s="23">
        <f t="shared" si="963"/>
        <v>-0.4269999999999996</v>
      </c>
      <c r="HG123" s="23">
        <f t="shared" si="964"/>
        <v>-1.000000000000334E-3</v>
      </c>
      <c r="HH123" s="23">
        <f t="shared" si="965"/>
        <v>-0.7104689999999998</v>
      </c>
      <c r="HI123" s="23">
        <f t="shared" si="966"/>
        <v>-3.3332999999999835E-2</v>
      </c>
      <c r="HJ123" s="23">
        <f t="shared" si="967"/>
        <v>1.7586630000000003</v>
      </c>
      <c r="HK123" s="23">
        <f t="shared" si="968"/>
        <v>9.3701000000000256E-2</v>
      </c>
      <c r="HL123" s="23">
        <f t="shared" si="969"/>
        <v>0.21030700000000024</v>
      </c>
      <c r="HM123" s="23">
        <f t="shared" si="970"/>
        <v>1.529471</v>
      </c>
      <c r="HO123" s="23">
        <f t="shared" si="971"/>
        <v>0.54800000000000004</v>
      </c>
      <c r="HP123" s="23">
        <f t="shared" si="972"/>
        <v>0.28099999999999969</v>
      </c>
      <c r="HQ123" s="23">
        <f t="shared" si="973"/>
        <v>0.91300000000000026</v>
      </c>
      <c r="HR123" s="23" t="str">
        <f t="shared" si="974"/>
        <v/>
      </c>
      <c r="HS123" s="23">
        <f t="shared" si="975"/>
        <v>0.74800000000000022</v>
      </c>
      <c r="HT123" s="23">
        <f t="shared" si="976"/>
        <v>0.22200000000000042</v>
      </c>
      <c r="HU123" s="23">
        <f t="shared" si="977"/>
        <v>0.20000000000000018</v>
      </c>
      <c r="HV123" s="23">
        <f t="shared" si="978"/>
        <v>0.15399999999999991</v>
      </c>
      <c r="HW123" s="23">
        <f t="shared" si="979"/>
        <v>0.14299999999999979</v>
      </c>
      <c r="HX123" s="23" t="str">
        <f t="shared" si="980"/>
        <v/>
      </c>
      <c r="HY123" s="23">
        <f t="shared" si="981"/>
        <v>0.62999999999999989</v>
      </c>
      <c r="HZ123" s="23">
        <f t="shared" si="982"/>
        <v>0.68200000000000038</v>
      </c>
      <c r="IA123" s="23">
        <f t="shared" si="983"/>
        <v>0.35500000000000043</v>
      </c>
      <c r="IB123" s="23">
        <f t="shared" si="984"/>
        <v>0.33300000000000018</v>
      </c>
      <c r="IC123" s="23">
        <f t="shared" si="985"/>
        <v>0.31200000000000028</v>
      </c>
      <c r="ID123" s="23">
        <f t="shared" si="986"/>
        <v>0.46900000000000031</v>
      </c>
      <c r="IE123" s="23">
        <f t="shared" si="987"/>
        <v>7.8500000000000014E-2</v>
      </c>
      <c r="IF123" s="23">
        <f t="shared" si="988"/>
        <v>0.94299999999999962</v>
      </c>
      <c r="IG123" s="23">
        <f t="shared" si="989"/>
        <v>0.82899999999999974</v>
      </c>
      <c r="IH123" s="23">
        <f t="shared" si="990"/>
        <v>0.57399999999999984</v>
      </c>
      <c r="II123" s="23">
        <f t="shared" si="991"/>
        <v>0.38499999999999979</v>
      </c>
      <c r="IJ123" s="23">
        <f t="shared" si="992"/>
        <v>0.10899999999999999</v>
      </c>
      <c r="IK123" s="23">
        <f t="shared" si="993"/>
        <v>0.40000000000000036</v>
      </c>
      <c r="IL123" s="23">
        <f t="shared" si="994"/>
        <v>0.38600000000000012</v>
      </c>
      <c r="IM123" s="23">
        <f t="shared" si="995"/>
        <v>0.41500000000000004</v>
      </c>
      <c r="IN123" s="23">
        <f t="shared" si="996"/>
        <v>0.27500000000000036</v>
      </c>
      <c r="IO123" s="23">
        <f t="shared" si="997"/>
        <v>8.1999999999999851E-2</v>
      </c>
      <c r="IP123" s="23">
        <f t="shared" si="998"/>
        <v>0.50999999999999979</v>
      </c>
      <c r="IQ123" s="23">
        <f t="shared" si="999"/>
        <v>0.52200000000000024</v>
      </c>
      <c r="IR123" s="23">
        <f t="shared" si="1000"/>
        <v>0.58499999999999996</v>
      </c>
      <c r="IS123" s="23">
        <f t="shared" si="1001"/>
        <v>0.13600000000000012</v>
      </c>
      <c r="IT123" s="23">
        <f t="shared" si="1002"/>
        <v>0.14100000000000001</v>
      </c>
      <c r="IU123" s="23">
        <f t="shared" si="1003"/>
        <v>0.38999999999999968</v>
      </c>
      <c r="IV123" s="23">
        <f t="shared" si="1004"/>
        <v>0.62999999999999989</v>
      </c>
      <c r="IW123" s="23">
        <f t="shared" si="1005"/>
        <v>0.18700000000000028</v>
      </c>
      <c r="IX123" s="23">
        <f t="shared" si="1006"/>
        <v>1.5640000000000001</v>
      </c>
      <c r="IY123" s="23">
        <f t="shared" si="1007"/>
        <v>0.35400000000000009</v>
      </c>
      <c r="IZ123" s="23">
        <f t="shared" si="1008"/>
        <v>0.71999999999999975</v>
      </c>
      <c r="JA123" s="23">
        <f t="shared" si="1009"/>
        <v>0.81500000000000039</v>
      </c>
      <c r="JB123" s="23">
        <f t="shared" si="1010"/>
        <v>1.0270000000000001</v>
      </c>
      <c r="JC123" s="23">
        <f t="shared" si="1011"/>
        <v>0.9870000000000001</v>
      </c>
      <c r="JD123" s="23">
        <f t="shared" si="1012"/>
        <v>0.74000000000000021</v>
      </c>
      <c r="JE123" s="23">
        <f t="shared" si="1013"/>
        <v>0.54600000000000026</v>
      </c>
      <c r="JF123" s="23">
        <f t="shared" si="1014"/>
        <v>9.2999999999999972E-2</v>
      </c>
      <c r="JG123" s="23">
        <f t="shared" si="1015"/>
        <v>0.5129999999999999</v>
      </c>
      <c r="JH123" s="23">
        <f t="shared" si="1016"/>
        <v>0.94299999999999962</v>
      </c>
      <c r="JI123" s="23">
        <f t="shared" si="1017"/>
        <v>1.3870000000000005</v>
      </c>
      <c r="JJ123" s="23">
        <f t="shared" si="1018"/>
        <v>1.056</v>
      </c>
      <c r="JK123" s="23">
        <f t="shared" si="1019"/>
        <v>1.5369999999999999</v>
      </c>
      <c r="JL123" s="23">
        <f t="shared" si="1020"/>
        <v>0.65300000000000047</v>
      </c>
      <c r="JM123" s="23">
        <f t="shared" si="1021"/>
        <v>0.55299999999999994</v>
      </c>
      <c r="JN123" s="23">
        <f t="shared" si="1022"/>
        <v>0.14299999999999979</v>
      </c>
      <c r="JO123" s="23">
        <f t="shared" si="1023"/>
        <v>0.43200000000000038</v>
      </c>
      <c r="JP123" s="23">
        <f t="shared" si="1024"/>
        <v>6.0000000000002274E-3</v>
      </c>
      <c r="JQ123" s="23">
        <f t="shared" si="1025"/>
        <v>0.71761799999999987</v>
      </c>
      <c r="JR123" s="23">
        <f t="shared" si="1026"/>
        <v>4.0109000000000172E-2</v>
      </c>
      <c r="JS123" s="23">
        <f t="shared" si="1027"/>
        <v>1.7514940000000001</v>
      </c>
      <c r="JT123" s="23">
        <f t="shared" si="1028"/>
        <v>8.6484999999999701E-2</v>
      </c>
      <c r="JU123" s="23">
        <f t="shared" si="1029"/>
        <v>0.20252900000000018</v>
      </c>
      <c r="JV123" s="23">
        <f t="shared" si="1030"/>
        <v>1.5227529999999998</v>
      </c>
      <c r="JW123" s="23">
        <f t="shared" si="1031"/>
        <v>0.93900000000000006</v>
      </c>
      <c r="JX123" s="23">
        <f t="shared" si="1032"/>
        <v>0.82399999999999984</v>
      </c>
      <c r="JY123" s="23">
        <f t="shared" si="1033"/>
        <v>0.56899999999999995</v>
      </c>
      <c r="JZ123" s="23">
        <f t="shared" si="1034"/>
        <v>0.37999999999999989</v>
      </c>
      <c r="KA123" s="23">
        <f t="shared" si="1035"/>
        <v>9.9999999999999645E-2</v>
      </c>
      <c r="KB123" s="23">
        <f t="shared" si="1036"/>
        <v>0.39299999999999979</v>
      </c>
      <c r="KC123" s="23">
        <f t="shared" si="1037"/>
        <v>0.37699999999999978</v>
      </c>
      <c r="KD123" s="23">
        <f t="shared" si="1038"/>
        <v>0.42300000000000004</v>
      </c>
      <c r="KE123" s="23">
        <f t="shared" si="1039"/>
        <v>0.28500000000000014</v>
      </c>
      <c r="KF123" s="23">
        <f t="shared" si="1040"/>
        <v>9.2999999999999972E-2</v>
      </c>
      <c r="KG123" s="23">
        <f t="shared" si="1041"/>
        <v>0.52000000000000046</v>
      </c>
      <c r="KH123" s="23">
        <f t="shared" si="1042"/>
        <v>0.53600000000000048</v>
      </c>
      <c r="KI123" s="23">
        <f t="shared" si="1043"/>
        <v>0.59299999999999997</v>
      </c>
      <c r="KJ123" s="23">
        <f t="shared" si="1044"/>
        <v>0.12899999999999956</v>
      </c>
      <c r="KK123" s="23">
        <f t="shared" si="1045"/>
        <v>0.13400000000000034</v>
      </c>
      <c r="KL123" s="23">
        <f t="shared" si="1046"/>
        <v>0.39700000000000024</v>
      </c>
      <c r="KM123" s="23">
        <f t="shared" si="1047"/>
        <v>0.62600000000000033</v>
      </c>
      <c r="KN123" s="23">
        <f t="shared" si="1048"/>
        <v>0.18200000000000038</v>
      </c>
      <c r="KO123" s="23">
        <f t="shared" si="1049"/>
        <v>1.5839999999999996</v>
      </c>
      <c r="KP123" s="23">
        <f t="shared" si="1050"/>
        <v>0.36099999999999977</v>
      </c>
      <c r="KQ123" s="23">
        <f t="shared" si="1051"/>
        <v>0.73099999999999987</v>
      </c>
      <c r="KR123" s="23">
        <f t="shared" si="1052"/>
        <v>0.82500000000000018</v>
      </c>
      <c r="KS123" s="23">
        <f t="shared" si="1053"/>
        <v>1.04</v>
      </c>
      <c r="KT123" s="23">
        <f t="shared" si="1054"/>
        <v>0.99899999999999967</v>
      </c>
      <c r="KU123" s="23">
        <f t="shared" si="1055"/>
        <v>0.75900000000000034</v>
      </c>
      <c r="KV123" s="23">
        <f t="shared" si="1056"/>
        <v>0.54399999999999959</v>
      </c>
      <c r="KW123" s="23">
        <f t="shared" si="1057"/>
        <v>9.9999999999999645E-2</v>
      </c>
      <c r="KX123" s="23">
        <f t="shared" si="1058"/>
        <v>0.40200000000000014</v>
      </c>
      <c r="KY123" s="23">
        <f t="shared" si="1059"/>
        <v>1.0659999999999998</v>
      </c>
      <c r="KZ123" s="23">
        <f t="shared" si="1060"/>
        <v>1.444</v>
      </c>
      <c r="LA123" s="23">
        <f t="shared" si="1061"/>
        <v>1.0780000000000003</v>
      </c>
      <c r="LB123" s="23">
        <f t="shared" si="1062"/>
        <v>1.3940000000000001</v>
      </c>
      <c r="LC123" s="23">
        <f t="shared" si="1063"/>
        <v>0.81500000000000039</v>
      </c>
      <c r="LD123" s="23">
        <f t="shared" si="1064"/>
        <v>0.63700000000000045</v>
      </c>
      <c r="LE123" s="23">
        <f t="shared" si="1065"/>
        <v>0.1379999999999999</v>
      </c>
      <c r="LF123" s="23">
        <f t="shared" si="1066"/>
        <v>0.4269999999999996</v>
      </c>
      <c r="LG123" s="23">
        <f t="shared" si="1067"/>
        <v>1.000000000000334E-3</v>
      </c>
      <c r="LH123" s="23">
        <f t="shared" si="1068"/>
        <v>0.7104689999999998</v>
      </c>
      <c r="LI123" s="23">
        <f t="shared" si="1069"/>
        <v>3.3332999999999835E-2</v>
      </c>
      <c r="LJ123" s="23">
        <f t="shared" si="1070"/>
        <v>1.7586630000000003</v>
      </c>
      <c r="LK123" s="23">
        <f t="shared" si="1071"/>
        <v>9.3701000000000256E-2</v>
      </c>
      <c r="LL123" s="23">
        <f t="shared" si="1072"/>
        <v>0.21030700000000024</v>
      </c>
      <c r="LM123" s="23">
        <f t="shared" si="1072"/>
        <v>1.529471</v>
      </c>
    </row>
    <row r="124" spans="1:325">
      <c r="A124" s="1">
        <f t="shared" si="449"/>
        <v>122</v>
      </c>
      <c r="B124" s="2"/>
      <c r="C124" s="4">
        <v>12</v>
      </c>
      <c r="D124" s="4">
        <f t="shared" si="445"/>
        <v>1016</v>
      </c>
      <c r="E124" s="4" t="s">
        <v>135</v>
      </c>
      <c r="F124" s="4">
        <v>1</v>
      </c>
      <c r="G124" s="4" t="s">
        <v>13</v>
      </c>
      <c r="H124" s="4" t="s">
        <v>19</v>
      </c>
      <c r="I124" s="4"/>
      <c r="J124" s="5">
        <v>86.2</v>
      </c>
      <c r="K124" s="67">
        <v>0.193</v>
      </c>
      <c r="L124" s="103">
        <v>5.4580000000000002</v>
      </c>
      <c r="M124" s="7" t="s">
        <v>130</v>
      </c>
      <c r="N124" s="3" t="s">
        <v>227</v>
      </c>
      <c r="O124" s="6">
        <v>5.5720000000000001</v>
      </c>
      <c r="P124" s="6">
        <v>5.5330000000000004</v>
      </c>
      <c r="Q124" s="6">
        <v>6.0469999999999997</v>
      </c>
      <c r="R124" s="58"/>
      <c r="S124" s="6">
        <v>5.758</v>
      </c>
      <c r="T124" s="6">
        <v>5.5439999999999996</v>
      </c>
      <c r="U124" s="6">
        <v>5.5430000000000001</v>
      </c>
      <c r="V124" s="6">
        <v>5.5309999999999997</v>
      </c>
      <c r="W124" s="6">
        <v>5.4390000000000001</v>
      </c>
      <c r="X124" s="58"/>
      <c r="Y124" s="6">
        <v>5.6980000000000004</v>
      </c>
      <c r="Z124" s="6">
        <v>5.7050000000000001</v>
      </c>
      <c r="AA124" s="6">
        <v>5.6349999999999998</v>
      </c>
      <c r="AB124" s="6">
        <v>5.4690000000000003</v>
      </c>
      <c r="AC124" s="6">
        <v>5.5350000000000001</v>
      </c>
      <c r="AD124" s="6">
        <v>5.3849999999999998</v>
      </c>
      <c r="AE124" s="6">
        <f t="shared" si="1074"/>
        <v>5.46</v>
      </c>
      <c r="AF124" s="107">
        <v>5.2880000000000003</v>
      </c>
      <c r="AG124" s="107">
        <v>5.2859999999999996</v>
      </c>
      <c r="AH124" s="107">
        <v>5.3339999999999996</v>
      </c>
      <c r="AI124" s="107">
        <v>5.4539999999999997</v>
      </c>
      <c r="AJ124" s="107">
        <v>5.6</v>
      </c>
      <c r="AK124" s="107">
        <v>5.3070000000000004</v>
      </c>
      <c r="AL124" s="107">
        <v>5.3170000000000002</v>
      </c>
      <c r="AM124" s="107">
        <v>5.7009999999999996</v>
      </c>
      <c r="AN124" s="107">
        <v>5.702</v>
      </c>
      <c r="AO124" s="107">
        <v>5.5359999999999996</v>
      </c>
      <c r="AP124" s="107">
        <v>5.7169999999999996</v>
      </c>
      <c r="AQ124" s="107">
        <v>5.726</v>
      </c>
      <c r="AR124" s="107">
        <v>5.7439999999999998</v>
      </c>
      <c r="AS124" s="107">
        <v>5.6559999999999997</v>
      </c>
      <c r="AT124" s="107">
        <v>5.6509999999999998</v>
      </c>
      <c r="AU124" s="107">
        <v>5.6669999999999998</v>
      </c>
      <c r="AV124" s="107">
        <v>5.3259999999999996</v>
      </c>
      <c r="AW124" s="107">
        <v>5.4630000000000001</v>
      </c>
      <c r="AX124" s="107">
        <v>5.9909999999999997</v>
      </c>
      <c r="AY124" s="107">
        <v>5.6909999999999998</v>
      </c>
      <c r="AZ124" s="107">
        <v>5.7809999999999997</v>
      </c>
      <c r="BA124" s="107">
        <v>5.8639999999999999</v>
      </c>
      <c r="BB124" s="107">
        <v>5.9749999999999996</v>
      </c>
      <c r="BC124" s="107">
        <v>5.9729999999999999</v>
      </c>
      <c r="BD124" s="107">
        <v>5.8949999999999996</v>
      </c>
      <c r="BE124" s="107">
        <v>5.3280000000000003</v>
      </c>
      <c r="BF124" s="107">
        <v>5.593</v>
      </c>
      <c r="BG124" s="107">
        <v>5.6029999999999998</v>
      </c>
      <c r="BH124" s="107">
        <v>5.7859999999999996</v>
      </c>
      <c r="BI124" s="107">
        <v>6.0339999999999998</v>
      </c>
      <c r="BJ124" s="107">
        <v>5.8739999999999997</v>
      </c>
      <c r="BK124" s="107">
        <v>4.9420000000000002</v>
      </c>
      <c r="BL124" s="107">
        <v>5.4569999999999999</v>
      </c>
      <c r="BM124" s="107">
        <v>5.3949999999999996</v>
      </c>
      <c r="BN124" s="107">
        <v>5.5819999999999999</v>
      </c>
      <c r="BO124" s="107">
        <v>5.4290000000000003</v>
      </c>
      <c r="BP124" s="107">
        <v>5.5430000000000001</v>
      </c>
      <c r="BQ124" s="91">
        <v>4.9444059999999999</v>
      </c>
      <c r="BR124" s="91">
        <v>5.3129939999999998</v>
      </c>
      <c r="BS124" s="91">
        <v>6.636584</v>
      </c>
      <c r="BT124" s="91">
        <v>5.3423590000000001</v>
      </c>
      <c r="BU124" s="91">
        <v>5.4220810000000004</v>
      </c>
      <c r="BV124" s="91">
        <v>6.578125</v>
      </c>
      <c r="BW124" s="109">
        <v>5.3319999999999999</v>
      </c>
      <c r="BX124" s="109">
        <v>5.3310000000000004</v>
      </c>
      <c r="BY124" s="109">
        <v>5.3819999999999997</v>
      </c>
      <c r="BZ124" s="109">
        <v>5.5090000000000003</v>
      </c>
      <c r="CA124" s="109">
        <v>5.6639999999999997</v>
      </c>
      <c r="CB124" s="109">
        <v>5.3689999999999998</v>
      </c>
      <c r="CC124" s="109">
        <v>5.3780000000000001</v>
      </c>
      <c r="CD124" s="109">
        <v>5.782</v>
      </c>
      <c r="CE124" s="109">
        <v>5.7869999999999999</v>
      </c>
      <c r="CF124" s="109">
        <v>5.6210000000000004</v>
      </c>
      <c r="CG124" s="109">
        <v>5.819</v>
      </c>
      <c r="CH124" s="109">
        <v>5.8289999999999997</v>
      </c>
      <c r="CI124" s="109">
        <v>5.843</v>
      </c>
      <c r="CJ124" s="110">
        <v>5.72</v>
      </c>
      <c r="CK124" s="110">
        <v>5.7160000000000002</v>
      </c>
      <c r="CL124" s="109">
        <v>5.7649999999999997</v>
      </c>
      <c r="CM124" s="109">
        <v>5.383</v>
      </c>
      <c r="CN124" s="109">
        <v>5.5259999999999998</v>
      </c>
      <c r="CO124" s="109">
        <v>6.1890000000000001</v>
      </c>
      <c r="CP124" s="109">
        <v>5.7919999999999998</v>
      </c>
      <c r="CQ124" s="109">
        <v>5.9219999999999997</v>
      </c>
      <c r="CR124" s="109">
        <v>6.0110000000000001</v>
      </c>
      <c r="CS124" s="109">
        <v>6.1559999999999997</v>
      </c>
      <c r="CT124" s="109">
        <v>6.1559999999999997</v>
      </c>
      <c r="CU124" s="109">
        <v>6.048</v>
      </c>
      <c r="CV124" s="109">
        <v>5.4089999999999998</v>
      </c>
      <c r="CW124" s="109">
        <v>5.6829999999999998</v>
      </c>
      <c r="CX124" s="109">
        <v>5.7130000000000001</v>
      </c>
      <c r="CY124" s="109">
        <v>5.931</v>
      </c>
      <c r="CZ124" s="109">
        <v>6.21</v>
      </c>
      <c r="DA124" s="109">
        <v>6.0250000000000004</v>
      </c>
      <c r="DB124" s="109">
        <v>4.9800000000000004</v>
      </c>
      <c r="DC124" s="109">
        <v>5.61</v>
      </c>
      <c r="DD124" s="109">
        <v>5.55</v>
      </c>
      <c r="DE124" s="109">
        <v>5.6470000000000002</v>
      </c>
      <c r="DF124" s="109">
        <v>5.484</v>
      </c>
      <c r="DG124" s="109">
        <v>5.6109999999999998</v>
      </c>
      <c r="DH124" s="119">
        <v>5.0361419999999999</v>
      </c>
      <c r="DI124" s="119">
        <v>5.4161479999999997</v>
      </c>
      <c r="DJ124" s="119">
        <v>6.7323000000000004</v>
      </c>
      <c r="DK124" s="119">
        <v>5.4432879999999999</v>
      </c>
      <c r="DL124" s="119">
        <v>5.5290840000000001</v>
      </c>
      <c r="DM124" s="119">
        <v>6.671081</v>
      </c>
      <c r="DO124" s="23">
        <f t="shared" si="868"/>
        <v>0.11399999999999988</v>
      </c>
      <c r="DP124" s="23">
        <f t="shared" si="869"/>
        <v>7.5000000000000178E-2</v>
      </c>
      <c r="DQ124" s="23">
        <f t="shared" si="870"/>
        <v>0.58899999999999952</v>
      </c>
      <c r="DR124" s="23" t="str">
        <f t="shared" si="871"/>
        <v/>
      </c>
      <c r="DS124" s="23">
        <f t="shared" si="872"/>
        <v>0.29999999999999982</v>
      </c>
      <c r="DT124" s="23">
        <f t="shared" si="873"/>
        <v>8.599999999999941E-2</v>
      </c>
      <c r="DU124" s="23">
        <f t="shared" si="874"/>
        <v>8.4999999999999964E-2</v>
      </c>
      <c r="DV124" s="23">
        <f t="shared" si="875"/>
        <v>7.299999999999951E-2</v>
      </c>
      <c r="DW124" s="23">
        <f t="shared" si="876"/>
        <v>-1.9000000000000128E-2</v>
      </c>
      <c r="DX124" s="23" t="str">
        <f t="shared" si="877"/>
        <v/>
      </c>
      <c r="DY124" s="23">
        <f t="shared" si="878"/>
        <v>0.24000000000000021</v>
      </c>
      <c r="DZ124" s="23">
        <f t="shared" si="879"/>
        <v>0.24699999999999989</v>
      </c>
      <c r="EA124" s="23">
        <f t="shared" si="880"/>
        <v>0.1769999999999996</v>
      </c>
      <c r="EB124" s="23">
        <f t="shared" si="881"/>
        <v>1.1000000000000121E-2</v>
      </c>
      <c r="EC124" s="23">
        <f t="shared" si="882"/>
        <v>7.6999999999999957E-2</v>
      </c>
      <c r="ED124" s="23">
        <f t="shared" si="883"/>
        <v>-7.3000000000000398E-2</v>
      </c>
      <c r="EE124" s="23">
        <f t="shared" si="884"/>
        <v>1.9999999999997797E-3</v>
      </c>
      <c r="EF124" s="23">
        <f t="shared" si="885"/>
        <v>-0.16999999999999993</v>
      </c>
      <c r="EG124" s="23">
        <f t="shared" si="886"/>
        <v>-0.1720000000000006</v>
      </c>
      <c r="EH124" s="23">
        <f t="shared" si="887"/>
        <v>-0.12400000000000055</v>
      </c>
      <c r="EI124" s="23">
        <f t="shared" si="888"/>
        <v>-4.0000000000004476E-3</v>
      </c>
      <c r="EJ124" s="23">
        <f t="shared" si="889"/>
        <v>0.14199999999999946</v>
      </c>
      <c r="EK124" s="23">
        <f t="shared" si="890"/>
        <v>-0.1509999999999998</v>
      </c>
      <c r="EL124" s="23">
        <f t="shared" si="891"/>
        <v>-0.14100000000000001</v>
      </c>
      <c r="EM124" s="23">
        <f t="shared" si="892"/>
        <v>0.24299999999999944</v>
      </c>
      <c r="EN124" s="23">
        <f t="shared" si="893"/>
        <v>0.24399999999999977</v>
      </c>
      <c r="EO124" s="23">
        <f t="shared" si="894"/>
        <v>7.7999999999999403E-2</v>
      </c>
      <c r="EP124" s="23">
        <f t="shared" si="895"/>
        <v>0.25899999999999945</v>
      </c>
      <c r="EQ124" s="23">
        <f t="shared" si="896"/>
        <v>0.26799999999999979</v>
      </c>
      <c r="ER124" s="23">
        <f t="shared" si="897"/>
        <v>0.28599999999999959</v>
      </c>
      <c r="ES124" s="23">
        <f t="shared" si="898"/>
        <v>0.19799999999999951</v>
      </c>
      <c r="ET124" s="23">
        <f t="shared" si="899"/>
        <v>0.19299999999999962</v>
      </c>
      <c r="EU124" s="23">
        <f t="shared" si="900"/>
        <v>0.20899999999999963</v>
      </c>
      <c r="EV124" s="23">
        <f t="shared" si="901"/>
        <v>-0.13200000000000056</v>
      </c>
      <c r="EW124" s="23">
        <f t="shared" si="902"/>
        <v>4.9999999999998934E-3</v>
      </c>
      <c r="EX124" s="23">
        <f t="shared" si="903"/>
        <v>0.53299999999999947</v>
      </c>
      <c r="EY124" s="23">
        <f t="shared" si="904"/>
        <v>0.23299999999999965</v>
      </c>
      <c r="EZ124" s="23">
        <f t="shared" si="905"/>
        <v>0.32299999999999951</v>
      </c>
      <c r="FA124" s="23">
        <f t="shared" si="906"/>
        <v>0.40599999999999969</v>
      </c>
      <c r="FB124" s="23">
        <f t="shared" si="907"/>
        <v>0.51699999999999946</v>
      </c>
      <c r="FC124" s="23">
        <f t="shared" si="908"/>
        <v>0.51499999999999968</v>
      </c>
      <c r="FD124" s="23">
        <f t="shared" si="909"/>
        <v>0.43699999999999939</v>
      </c>
      <c r="FE124" s="23">
        <f t="shared" si="910"/>
        <v>-0.12999999999999989</v>
      </c>
      <c r="FF124" s="23">
        <f t="shared" si="911"/>
        <v>0.13499999999999979</v>
      </c>
      <c r="FG124" s="23">
        <f t="shared" si="912"/>
        <v>0.14499999999999957</v>
      </c>
      <c r="FH124" s="23">
        <f t="shared" si="913"/>
        <v>0.3279999999999994</v>
      </c>
      <c r="FI124" s="23">
        <f t="shared" si="914"/>
        <v>0.57599999999999962</v>
      </c>
      <c r="FJ124" s="23">
        <f t="shared" si="915"/>
        <v>0.41599999999999948</v>
      </c>
      <c r="FK124" s="23">
        <f t="shared" si="916"/>
        <v>-0.51600000000000001</v>
      </c>
      <c r="FL124" s="23">
        <f t="shared" si="917"/>
        <v>-1.000000000000334E-3</v>
      </c>
      <c r="FM124" s="23">
        <f t="shared" si="918"/>
        <v>-6.3000000000000611E-2</v>
      </c>
      <c r="FN124" s="23">
        <f t="shared" si="919"/>
        <v>0.12399999999999967</v>
      </c>
      <c r="FO124" s="23">
        <f t="shared" si="920"/>
        <v>-2.8999999999999915E-2</v>
      </c>
      <c r="FP124" s="23">
        <f t="shared" si="921"/>
        <v>8.4999999999999964E-2</v>
      </c>
      <c r="FQ124" s="23">
        <f t="shared" si="922"/>
        <v>-0.51359400000000033</v>
      </c>
      <c r="FR124" s="23">
        <f t="shared" si="923"/>
        <v>-0.14500600000000041</v>
      </c>
      <c r="FS124" s="23">
        <f t="shared" si="924"/>
        <v>1.1785839999999999</v>
      </c>
      <c r="FT124" s="23">
        <f t="shared" si="925"/>
        <v>-0.1156410000000001</v>
      </c>
      <c r="FU124" s="23">
        <f t="shared" si="926"/>
        <v>-3.5918999999999812E-2</v>
      </c>
      <c r="FV124" s="23">
        <f t="shared" si="927"/>
        <v>1.1201249999999998</v>
      </c>
      <c r="FW124" s="23">
        <f t="shared" si="928"/>
        <v>-0.12600000000000033</v>
      </c>
      <c r="FX124" s="23">
        <f t="shared" si="929"/>
        <v>-0.12699999999999978</v>
      </c>
      <c r="FY124" s="23">
        <f t="shared" si="930"/>
        <v>-7.6000000000000512E-2</v>
      </c>
      <c r="FZ124" s="23">
        <f t="shared" si="931"/>
        <v>5.1000000000000156E-2</v>
      </c>
      <c r="GA124" s="23">
        <f t="shared" si="932"/>
        <v>0.20599999999999952</v>
      </c>
      <c r="GB124" s="23">
        <f t="shared" si="933"/>
        <v>-8.9000000000000412E-2</v>
      </c>
      <c r="GC124" s="23">
        <f t="shared" si="934"/>
        <v>-8.0000000000000071E-2</v>
      </c>
      <c r="GD124" s="23">
        <f t="shared" si="935"/>
        <v>0.32399999999999984</v>
      </c>
      <c r="GE124" s="23">
        <f t="shared" si="936"/>
        <v>0.32899999999999974</v>
      </c>
      <c r="GF124" s="23">
        <f t="shared" si="937"/>
        <v>0.16300000000000026</v>
      </c>
      <c r="GG124" s="23">
        <f t="shared" si="938"/>
        <v>0.36099999999999977</v>
      </c>
      <c r="GH124" s="23">
        <f t="shared" si="939"/>
        <v>0.37099999999999955</v>
      </c>
      <c r="GI124" s="23">
        <f t="shared" si="940"/>
        <v>0.38499999999999979</v>
      </c>
      <c r="GJ124" s="23">
        <f t="shared" si="941"/>
        <v>0.26199999999999957</v>
      </c>
      <c r="GK124" s="23">
        <f t="shared" si="942"/>
        <v>0.25800000000000001</v>
      </c>
      <c r="GL124" s="23">
        <f t="shared" si="943"/>
        <v>0.3069999999999995</v>
      </c>
      <c r="GM124" s="23">
        <f t="shared" si="944"/>
        <v>-7.5000000000000178E-2</v>
      </c>
      <c r="GN124" s="23">
        <f t="shared" si="945"/>
        <v>6.7999999999999616E-2</v>
      </c>
      <c r="GO124" s="23">
        <f t="shared" si="946"/>
        <v>0.73099999999999987</v>
      </c>
      <c r="GP124" s="23">
        <f t="shared" si="947"/>
        <v>0.33399999999999963</v>
      </c>
      <c r="GQ124" s="23">
        <f t="shared" si="948"/>
        <v>0.46399999999999952</v>
      </c>
      <c r="GR124" s="23">
        <f t="shared" si="949"/>
        <v>0.55299999999999994</v>
      </c>
      <c r="GS124" s="23">
        <f t="shared" si="950"/>
        <v>0.69799999999999951</v>
      </c>
      <c r="GT124" s="23">
        <f t="shared" si="951"/>
        <v>0.69799999999999951</v>
      </c>
      <c r="GU124" s="23">
        <f t="shared" si="952"/>
        <v>0.58999999999999986</v>
      </c>
      <c r="GV124" s="23">
        <f t="shared" si="953"/>
        <v>-4.9000000000000377E-2</v>
      </c>
      <c r="GW124" s="23">
        <f t="shared" si="954"/>
        <v>0.22499999999999964</v>
      </c>
      <c r="GX124" s="23">
        <f t="shared" si="955"/>
        <v>0.25499999999999989</v>
      </c>
      <c r="GY124" s="23">
        <f t="shared" si="956"/>
        <v>0.47299999999999986</v>
      </c>
      <c r="GZ124" s="23">
        <f t="shared" si="957"/>
        <v>0.75199999999999978</v>
      </c>
      <c r="HA124" s="23">
        <f t="shared" si="958"/>
        <v>0.56700000000000017</v>
      </c>
      <c r="HB124" s="23">
        <f t="shared" si="959"/>
        <v>-0.47799999999999976</v>
      </c>
      <c r="HC124" s="23">
        <f t="shared" si="960"/>
        <v>0.15200000000000014</v>
      </c>
      <c r="HD124" s="23">
        <f t="shared" si="961"/>
        <v>9.1999999999999638E-2</v>
      </c>
      <c r="HE124" s="23">
        <f t="shared" si="962"/>
        <v>0.18900000000000006</v>
      </c>
      <c r="HF124" s="23">
        <f t="shared" si="963"/>
        <v>2.5999999999999801E-2</v>
      </c>
      <c r="HG124" s="23">
        <f t="shared" si="964"/>
        <v>0.15299999999999958</v>
      </c>
      <c r="HH124" s="23">
        <f t="shared" si="965"/>
        <v>-0.42185800000000029</v>
      </c>
      <c r="HI124" s="23">
        <f t="shared" si="966"/>
        <v>-4.1852000000000444E-2</v>
      </c>
      <c r="HJ124" s="23">
        <f t="shared" si="967"/>
        <v>1.2743000000000002</v>
      </c>
      <c r="HK124" s="23">
        <f t="shared" si="968"/>
        <v>-1.471200000000028E-2</v>
      </c>
      <c r="HL124" s="23">
        <f t="shared" si="969"/>
        <v>7.1083999999999925E-2</v>
      </c>
      <c r="HM124" s="23">
        <f t="shared" si="970"/>
        <v>1.2130809999999999</v>
      </c>
      <c r="HO124" s="23">
        <f t="shared" si="971"/>
        <v>0.11399999999999988</v>
      </c>
      <c r="HP124" s="23">
        <f t="shared" si="972"/>
        <v>7.5000000000000178E-2</v>
      </c>
      <c r="HQ124" s="23">
        <f t="shared" si="973"/>
        <v>0.58899999999999952</v>
      </c>
      <c r="HR124" s="23" t="str">
        <f t="shared" si="974"/>
        <v/>
      </c>
      <c r="HS124" s="23">
        <f t="shared" si="975"/>
        <v>0.29999999999999982</v>
      </c>
      <c r="HT124" s="23">
        <f t="shared" si="976"/>
        <v>8.599999999999941E-2</v>
      </c>
      <c r="HU124" s="23">
        <f t="shared" si="977"/>
        <v>8.4999999999999964E-2</v>
      </c>
      <c r="HV124" s="23">
        <f t="shared" si="978"/>
        <v>7.299999999999951E-2</v>
      </c>
      <c r="HW124" s="23">
        <f t="shared" si="979"/>
        <v>1.9000000000000128E-2</v>
      </c>
      <c r="HX124" s="23" t="str">
        <f t="shared" si="980"/>
        <v/>
      </c>
      <c r="HY124" s="23">
        <f t="shared" si="981"/>
        <v>0.24000000000000021</v>
      </c>
      <c r="HZ124" s="23">
        <f t="shared" si="982"/>
        <v>0.24699999999999989</v>
      </c>
      <c r="IA124" s="23">
        <f t="shared" si="983"/>
        <v>0.1769999999999996</v>
      </c>
      <c r="IB124" s="23">
        <f t="shared" si="984"/>
        <v>1.1000000000000121E-2</v>
      </c>
      <c r="IC124" s="23">
        <f t="shared" si="985"/>
        <v>7.6999999999999957E-2</v>
      </c>
      <c r="ID124" s="23">
        <f t="shared" si="986"/>
        <v>7.3000000000000398E-2</v>
      </c>
      <c r="IE124" s="23">
        <f t="shared" si="987"/>
        <v>1.9999999999997797E-3</v>
      </c>
      <c r="IF124" s="23">
        <f t="shared" si="988"/>
        <v>0.16999999999999993</v>
      </c>
      <c r="IG124" s="23">
        <f t="shared" si="989"/>
        <v>0.1720000000000006</v>
      </c>
      <c r="IH124" s="23">
        <f t="shared" si="990"/>
        <v>0.12400000000000055</v>
      </c>
      <c r="II124" s="23">
        <f t="shared" si="991"/>
        <v>4.0000000000004476E-3</v>
      </c>
      <c r="IJ124" s="23">
        <f t="shared" si="992"/>
        <v>0.14199999999999946</v>
      </c>
      <c r="IK124" s="23">
        <f t="shared" si="993"/>
        <v>0.1509999999999998</v>
      </c>
      <c r="IL124" s="23">
        <f t="shared" si="994"/>
        <v>0.14100000000000001</v>
      </c>
      <c r="IM124" s="23">
        <f t="shared" si="995"/>
        <v>0.24299999999999944</v>
      </c>
      <c r="IN124" s="23">
        <f t="shared" si="996"/>
        <v>0.24399999999999977</v>
      </c>
      <c r="IO124" s="23">
        <f t="shared" si="997"/>
        <v>7.7999999999999403E-2</v>
      </c>
      <c r="IP124" s="23">
        <f t="shared" si="998"/>
        <v>0.25899999999999945</v>
      </c>
      <c r="IQ124" s="23">
        <f t="shared" si="999"/>
        <v>0.26799999999999979</v>
      </c>
      <c r="IR124" s="23">
        <f t="shared" si="1000"/>
        <v>0.28599999999999959</v>
      </c>
      <c r="IS124" s="23">
        <f t="shared" si="1001"/>
        <v>0.19799999999999951</v>
      </c>
      <c r="IT124" s="23">
        <f t="shared" si="1002"/>
        <v>0.19299999999999962</v>
      </c>
      <c r="IU124" s="23">
        <f t="shared" si="1003"/>
        <v>0.20899999999999963</v>
      </c>
      <c r="IV124" s="23">
        <f t="shared" si="1004"/>
        <v>0.13200000000000056</v>
      </c>
      <c r="IW124" s="23">
        <f t="shared" si="1005"/>
        <v>4.9999999999998934E-3</v>
      </c>
      <c r="IX124" s="23">
        <f t="shared" si="1006"/>
        <v>0.53299999999999947</v>
      </c>
      <c r="IY124" s="23">
        <f t="shared" si="1007"/>
        <v>0.23299999999999965</v>
      </c>
      <c r="IZ124" s="23">
        <f t="shared" si="1008"/>
        <v>0.32299999999999951</v>
      </c>
      <c r="JA124" s="23">
        <f t="shared" si="1009"/>
        <v>0.40599999999999969</v>
      </c>
      <c r="JB124" s="23">
        <f t="shared" si="1010"/>
        <v>0.51699999999999946</v>
      </c>
      <c r="JC124" s="23">
        <f t="shared" si="1011"/>
        <v>0.51499999999999968</v>
      </c>
      <c r="JD124" s="23">
        <f t="shared" si="1012"/>
        <v>0.43699999999999939</v>
      </c>
      <c r="JE124" s="23">
        <f t="shared" si="1013"/>
        <v>0.12999999999999989</v>
      </c>
      <c r="JF124" s="23">
        <f t="shared" si="1014"/>
        <v>0.13499999999999979</v>
      </c>
      <c r="JG124" s="23">
        <f t="shared" si="1015"/>
        <v>0.14499999999999957</v>
      </c>
      <c r="JH124" s="23">
        <f t="shared" si="1016"/>
        <v>0.3279999999999994</v>
      </c>
      <c r="JI124" s="23">
        <f t="shared" si="1017"/>
        <v>0.57599999999999962</v>
      </c>
      <c r="JJ124" s="23">
        <f t="shared" si="1018"/>
        <v>0.41599999999999948</v>
      </c>
      <c r="JK124" s="23">
        <f t="shared" si="1019"/>
        <v>0.51600000000000001</v>
      </c>
      <c r="JL124" s="23">
        <f t="shared" si="1020"/>
        <v>1.000000000000334E-3</v>
      </c>
      <c r="JM124" s="23">
        <f t="shared" si="1021"/>
        <v>6.3000000000000611E-2</v>
      </c>
      <c r="JN124" s="23">
        <f t="shared" si="1022"/>
        <v>0.12399999999999967</v>
      </c>
      <c r="JO124" s="23">
        <f t="shared" si="1023"/>
        <v>2.8999999999999915E-2</v>
      </c>
      <c r="JP124" s="23">
        <f t="shared" si="1024"/>
        <v>8.4999999999999964E-2</v>
      </c>
      <c r="JQ124" s="23">
        <f t="shared" si="1025"/>
        <v>0.51359400000000033</v>
      </c>
      <c r="JR124" s="23">
        <f t="shared" si="1026"/>
        <v>0.14500600000000041</v>
      </c>
      <c r="JS124" s="23">
        <f t="shared" si="1027"/>
        <v>1.1785839999999999</v>
      </c>
      <c r="JT124" s="23">
        <f t="shared" si="1028"/>
        <v>0.1156410000000001</v>
      </c>
      <c r="JU124" s="23">
        <f t="shared" si="1029"/>
        <v>3.5918999999999812E-2</v>
      </c>
      <c r="JV124" s="23">
        <f t="shared" si="1030"/>
        <v>1.1201249999999998</v>
      </c>
      <c r="JW124" s="23">
        <f t="shared" si="1031"/>
        <v>0.12600000000000033</v>
      </c>
      <c r="JX124" s="23">
        <f t="shared" si="1032"/>
        <v>0.12699999999999978</v>
      </c>
      <c r="JY124" s="23">
        <f t="shared" si="1033"/>
        <v>7.6000000000000512E-2</v>
      </c>
      <c r="JZ124" s="23">
        <f t="shared" si="1034"/>
        <v>5.1000000000000156E-2</v>
      </c>
      <c r="KA124" s="23">
        <f t="shared" si="1035"/>
        <v>0.20599999999999952</v>
      </c>
      <c r="KB124" s="23">
        <f t="shared" si="1036"/>
        <v>8.9000000000000412E-2</v>
      </c>
      <c r="KC124" s="23">
        <f t="shared" si="1037"/>
        <v>8.0000000000000071E-2</v>
      </c>
      <c r="KD124" s="23">
        <f t="shared" si="1038"/>
        <v>0.32399999999999984</v>
      </c>
      <c r="KE124" s="23">
        <f t="shared" si="1039"/>
        <v>0.32899999999999974</v>
      </c>
      <c r="KF124" s="23">
        <f t="shared" si="1040"/>
        <v>0.16300000000000026</v>
      </c>
      <c r="KG124" s="23">
        <f t="shared" si="1041"/>
        <v>0.36099999999999977</v>
      </c>
      <c r="KH124" s="23">
        <f t="shared" si="1042"/>
        <v>0.37099999999999955</v>
      </c>
      <c r="KI124" s="23">
        <f t="shared" si="1043"/>
        <v>0.38499999999999979</v>
      </c>
      <c r="KJ124" s="23">
        <f t="shared" si="1044"/>
        <v>0.26199999999999957</v>
      </c>
      <c r="KK124" s="23">
        <f t="shared" si="1045"/>
        <v>0.25800000000000001</v>
      </c>
      <c r="KL124" s="23">
        <f t="shared" si="1046"/>
        <v>0.3069999999999995</v>
      </c>
      <c r="KM124" s="23">
        <f t="shared" si="1047"/>
        <v>7.5000000000000178E-2</v>
      </c>
      <c r="KN124" s="23">
        <f t="shared" si="1048"/>
        <v>6.7999999999999616E-2</v>
      </c>
      <c r="KO124" s="23">
        <f t="shared" si="1049"/>
        <v>0.73099999999999987</v>
      </c>
      <c r="KP124" s="23">
        <f t="shared" si="1050"/>
        <v>0.33399999999999963</v>
      </c>
      <c r="KQ124" s="23">
        <f t="shared" si="1051"/>
        <v>0.46399999999999952</v>
      </c>
      <c r="KR124" s="23">
        <f t="shared" si="1052"/>
        <v>0.55299999999999994</v>
      </c>
      <c r="KS124" s="23">
        <f t="shared" si="1053"/>
        <v>0.69799999999999951</v>
      </c>
      <c r="KT124" s="23">
        <f t="shared" si="1054"/>
        <v>0.69799999999999951</v>
      </c>
      <c r="KU124" s="23">
        <f t="shared" si="1055"/>
        <v>0.58999999999999986</v>
      </c>
      <c r="KV124" s="23">
        <f t="shared" si="1056"/>
        <v>4.9000000000000377E-2</v>
      </c>
      <c r="KW124" s="23">
        <f t="shared" si="1057"/>
        <v>0.22499999999999964</v>
      </c>
      <c r="KX124" s="23">
        <f t="shared" si="1058"/>
        <v>0.25499999999999989</v>
      </c>
      <c r="KY124" s="23">
        <f t="shared" si="1059"/>
        <v>0.47299999999999986</v>
      </c>
      <c r="KZ124" s="23">
        <f t="shared" si="1060"/>
        <v>0.75199999999999978</v>
      </c>
      <c r="LA124" s="23">
        <f t="shared" si="1061"/>
        <v>0.56700000000000017</v>
      </c>
      <c r="LB124" s="23">
        <f t="shared" si="1062"/>
        <v>0.47799999999999976</v>
      </c>
      <c r="LC124" s="23">
        <f t="shared" si="1063"/>
        <v>0.15200000000000014</v>
      </c>
      <c r="LD124" s="23">
        <f t="shared" si="1064"/>
        <v>9.1999999999999638E-2</v>
      </c>
      <c r="LE124" s="23">
        <f t="shared" si="1065"/>
        <v>0.18900000000000006</v>
      </c>
      <c r="LF124" s="23">
        <f t="shared" si="1066"/>
        <v>2.5999999999999801E-2</v>
      </c>
      <c r="LG124" s="23">
        <f t="shared" si="1067"/>
        <v>0.15299999999999958</v>
      </c>
      <c r="LH124" s="23">
        <f t="shared" si="1068"/>
        <v>0.42185800000000029</v>
      </c>
      <c r="LI124" s="23">
        <f t="shared" si="1069"/>
        <v>4.1852000000000444E-2</v>
      </c>
      <c r="LJ124" s="23">
        <f t="shared" si="1070"/>
        <v>1.2743000000000002</v>
      </c>
      <c r="LK124" s="23">
        <f t="shared" si="1071"/>
        <v>1.471200000000028E-2</v>
      </c>
      <c r="LL124" s="23">
        <f t="shared" si="1072"/>
        <v>7.1083999999999925E-2</v>
      </c>
      <c r="LM124" s="23">
        <f t="shared" si="1072"/>
        <v>1.2130809999999999</v>
      </c>
    </row>
    <row r="125" spans="1:325">
      <c r="A125" s="1">
        <f t="shared" si="449"/>
        <v>123</v>
      </c>
      <c r="B125" s="2"/>
      <c r="C125" s="4">
        <v>12</v>
      </c>
      <c r="D125" s="4">
        <f t="shared" si="445"/>
        <v>1016</v>
      </c>
      <c r="E125" s="4" t="s">
        <v>157</v>
      </c>
      <c r="F125" s="4">
        <v>1</v>
      </c>
      <c r="G125" s="4" t="s">
        <v>13</v>
      </c>
      <c r="H125" s="4" t="s">
        <v>19</v>
      </c>
      <c r="I125" s="4"/>
      <c r="J125" s="5">
        <v>88.3</v>
      </c>
      <c r="K125" s="67">
        <v>0.32200000000000001</v>
      </c>
      <c r="L125" s="103">
        <v>5.548</v>
      </c>
      <c r="M125" s="7" t="s">
        <v>130</v>
      </c>
      <c r="N125" s="3" t="s">
        <v>227</v>
      </c>
      <c r="O125" s="6">
        <v>5.7939999999999996</v>
      </c>
      <c r="P125" s="6">
        <v>5.5220000000000002</v>
      </c>
      <c r="Q125" s="6">
        <v>5.9640000000000004</v>
      </c>
      <c r="R125" s="58"/>
      <c r="S125" s="6">
        <v>5.7969999999999997</v>
      </c>
      <c r="T125" s="6">
        <v>5.6050000000000004</v>
      </c>
      <c r="U125" s="6">
        <v>5.5819999999999999</v>
      </c>
      <c r="V125" s="6">
        <v>5.585</v>
      </c>
      <c r="W125" s="6">
        <v>5.4969999999999999</v>
      </c>
      <c r="X125" s="58"/>
      <c r="Y125" s="6">
        <v>5.7359999999999998</v>
      </c>
      <c r="Z125" s="6">
        <v>5.8319999999999999</v>
      </c>
      <c r="AA125" s="6">
        <v>5.7359999999999998</v>
      </c>
      <c r="AB125" s="6">
        <v>5.5149999999999997</v>
      </c>
      <c r="AC125" s="6">
        <v>5.4189999999999996</v>
      </c>
      <c r="AD125" s="6">
        <v>5.3940000000000001</v>
      </c>
      <c r="AE125" s="6">
        <f t="shared" si="1074"/>
        <v>5.4064999999999994</v>
      </c>
      <c r="AF125" s="107">
        <v>4.7770000000000001</v>
      </c>
      <c r="AG125" s="107">
        <v>4.7939999999999996</v>
      </c>
      <c r="AH125" s="107">
        <v>4.8769999999999998</v>
      </c>
      <c r="AI125" s="107">
        <v>4.9980000000000002</v>
      </c>
      <c r="AJ125" s="107">
        <v>5.1040000000000001</v>
      </c>
      <c r="AK125" s="107">
        <v>4.944</v>
      </c>
      <c r="AL125" s="107">
        <v>4.968</v>
      </c>
      <c r="AM125" s="107">
        <v>5.2720000000000002</v>
      </c>
      <c r="AN125" s="107">
        <v>5.28</v>
      </c>
      <c r="AO125" s="107">
        <v>5.1710000000000003</v>
      </c>
      <c r="AP125" s="107">
        <v>5.3559999999999999</v>
      </c>
      <c r="AQ125" s="107">
        <v>5.3520000000000003</v>
      </c>
      <c r="AR125" s="107">
        <v>5.3890000000000002</v>
      </c>
      <c r="AS125" s="107">
        <v>5.173</v>
      </c>
      <c r="AT125" s="107">
        <v>5.1609999999999996</v>
      </c>
      <c r="AU125" s="107">
        <v>5.2889999999999997</v>
      </c>
      <c r="AV125" s="107">
        <v>4.899</v>
      </c>
      <c r="AW125" s="107">
        <v>5.0460000000000003</v>
      </c>
      <c r="AX125" s="107">
        <v>5.5549999999999997</v>
      </c>
      <c r="AY125" s="107">
        <v>5.2809999999999997</v>
      </c>
      <c r="AZ125" s="107">
        <v>5.3979999999999997</v>
      </c>
      <c r="BA125" s="107">
        <v>5.48</v>
      </c>
      <c r="BB125" s="107">
        <v>5.5990000000000002</v>
      </c>
      <c r="BC125" s="107">
        <v>5.609</v>
      </c>
      <c r="BD125" s="107">
        <v>5.4669999999999996</v>
      </c>
      <c r="BE125" s="107">
        <v>5.1360000000000001</v>
      </c>
      <c r="BF125" s="107">
        <v>5.2670000000000003</v>
      </c>
      <c r="BG125" s="107">
        <v>5.4189999999999996</v>
      </c>
      <c r="BH125" s="107">
        <v>5.5380000000000003</v>
      </c>
      <c r="BI125" s="107">
        <v>5.6630000000000003</v>
      </c>
      <c r="BJ125" s="107">
        <v>5.6180000000000003</v>
      </c>
      <c r="BK125" s="107">
        <v>5.2709999999999999</v>
      </c>
      <c r="BL125" s="107">
        <v>5.4039999999999999</v>
      </c>
      <c r="BM125" s="107">
        <v>5.3760000000000003</v>
      </c>
      <c r="BN125" s="107">
        <v>5.1180000000000003</v>
      </c>
      <c r="BO125" s="107">
        <v>4.9640000000000004</v>
      </c>
      <c r="BP125" s="107">
        <v>5.1100000000000003</v>
      </c>
      <c r="BQ125" s="116">
        <v>4.7112829999999999</v>
      </c>
      <c r="BR125" s="91">
        <v>5.0999179999999997</v>
      </c>
      <c r="BS125" s="91">
        <v>5.6519060000000003</v>
      </c>
      <c r="BT125" s="91">
        <v>5.1730400000000003</v>
      </c>
      <c r="BU125" s="91">
        <v>5.2285579999999996</v>
      </c>
      <c r="BV125" s="91">
        <v>5.553909</v>
      </c>
      <c r="BW125" s="109">
        <v>5.032</v>
      </c>
      <c r="BX125" s="109">
        <v>5.05</v>
      </c>
      <c r="BY125" s="109">
        <v>5.1349999999999998</v>
      </c>
      <c r="BZ125" s="109">
        <v>5.266</v>
      </c>
      <c r="CA125" s="109">
        <v>5.3869999999999996</v>
      </c>
      <c r="CB125" s="109">
        <v>5.1970000000000001</v>
      </c>
      <c r="CC125" s="109">
        <v>5.2160000000000002</v>
      </c>
      <c r="CD125" s="109">
        <v>5.5590000000000002</v>
      </c>
      <c r="CE125" s="109">
        <v>5.5789999999999997</v>
      </c>
      <c r="CF125" s="109">
        <v>5.4690000000000003</v>
      </c>
      <c r="CG125" s="109">
        <v>5.66</v>
      </c>
      <c r="CH125" s="109">
        <v>5.6539999999999999</v>
      </c>
      <c r="CI125" s="109">
        <v>5.6840000000000002</v>
      </c>
      <c r="CJ125" s="110">
        <v>5.4539999999999997</v>
      </c>
      <c r="CK125" s="110">
        <v>5.4470000000000001</v>
      </c>
      <c r="CL125" s="109">
        <v>5.5869999999999997</v>
      </c>
      <c r="CM125" s="109">
        <v>5.1680000000000001</v>
      </c>
      <c r="CN125" s="109">
        <v>5.3209999999999997</v>
      </c>
      <c r="CO125" s="109">
        <v>5.88</v>
      </c>
      <c r="CP125" s="109">
        <v>5.5839999999999996</v>
      </c>
      <c r="CQ125" s="109">
        <v>5.7069999999999999</v>
      </c>
      <c r="CR125" s="109">
        <v>5.7969999999999997</v>
      </c>
      <c r="CS125" s="109">
        <v>5.9249999999999998</v>
      </c>
      <c r="CT125" s="109">
        <v>5.9409999999999998</v>
      </c>
      <c r="CU125" s="109">
        <v>5.8019999999999996</v>
      </c>
      <c r="CV125" s="109">
        <v>5.3310000000000004</v>
      </c>
      <c r="CW125" s="109">
        <v>5.5149999999999997</v>
      </c>
      <c r="CX125" s="109">
        <v>5.6459999999999999</v>
      </c>
      <c r="CY125" s="109">
        <v>5.7990000000000004</v>
      </c>
      <c r="CZ125" s="109">
        <v>5.9610000000000003</v>
      </c>
      <c r="DA125" s="109">
        <v>5.8769999999999998</v>
      </c>
      <c r="DB125" s="109">
        <v>5.3890000000000002</v>
      </c>
      <c r="DC125" s="109">
        <v>5.6340000000000003</v>
      </c>
      <c r="DD125" s="109">
        <v>5.5990000000000002</v>
      </c>
      <c r="DE125" s="109">
        <v>5.3959999999999999</v>
      </c>
      <c r="DF125" s="109">
        <v>5.23</v>
      </c>
      <c r="DG125" s="109">
        <v>5.3860000000000001</v>
      </c>
      <c r="DH125" s="119">
        <v>5.0864130000000003</v>
      </c>
      <c r="DI125" s="119">
        <v>5.4740479999999998</v>
      </c>
      <c r="DJ125" s="119">
        <v>5.9836470000000004</v>
      </c>
      <c r="DK125" s="119">
        <v>5.5407950000000001</v>
      </c>
      <c r="DL125" s="119">
        <v>5.5987070000000001</v>
      </c>
      <c r="DM125" s="119">
        <v>5.8900110000000003</v>
      </c>
      <c r="DO125" s="23">
        <f t="shared" si="868"/>
        <v>0.24599999999999955</v>
      </c>
      <c r="DP125" s="23">
        <f t="shared" si="869"/>
        <v>-2.5999999999999801E-2</v>
      </c>
      <c r="DQ125" s="23">
        <f t="shared" si="870"/>
        <v>0.41600000000000037</v>
      </c>
      <c r="DR125" s="23" t="str">
        <f t="shared" si="871"/>
        <v/>
      </c>
      <c r="DS125" s="23">
        <f t="shared" si="872"/>
        <v>0.24899999999999967</v>
      </c>
      <c r="DT125" s="23">
        <f t="shared" si="873"/>
        <v>5.7000000000000384E-2</v>
      </c>
      <c r="DU125" s="23">
        <f t="shared" si="874"/>
        <v>3.3999999999999808E-2</v>
      </c>
      <c r="DV125" s="23">
        <f t="shared" si="875"/>
        <v>3.6999999999999922E-2</v>
      </c>
      <c r="DW125" s="23">
        <f t="shared" si="876"/>
        <v>-5.1000000000000156E-2</v>
      </c>
      <c r="DX125" s="23" t="str">
        <f t="shared" si="877"/>
        <v/>
      </c>
      <c r="DY125" s="23">
        <f t="shared" si="878"/>
        <v>0.18799999999999972</v>
      </c>
      <c r="DZ125" s="23">
        <f t="shared" si="879"/>
        <v>0.28399999999999981</v>
      </c>
      <c r="EA125" s="23">
        <f t="shared" si="880"/>
        <v>0.18799999999999972</v>
      </c>
      <c r="EB125" s="23">
        <f t="shared" si="881"/>
        <v>-3.3000000000000362E-2</v>
      </c>
      <c r="EC125" s="23">
        <f t="shared" si="882"/>
        <v>-0.12900000000000045</v>
      </c>
      <c r="ED125" s="23">
        <f t="shared" si="883"/>
        <v>-0.15399999999999991</v>
      </c>
      <c r="EE125" s="23">
        <f t="shared" si="884"/>
        <v>-0.14150000000000063</v>
      </c>
      <c r="EF125" s="23">
        <f t="shared" si="885"/>
        <v>-0.77099999999999991</v>
      </c>
      <c r="EG125" s="23">
        <f t="shared" si="886"/>
        <v>-0.75400000000000045</v>
      </c>
      <c r="EH125" s="23">
        <f t="shared" si="887"/>
        <v>-0.67100000000000026</v>
      </c>
      <c r="EI125" s="23">
        <f t="shared" si="888"/>
        <v>-0.54999999999999982</v>
      </c>
      <c r="EJ125" s="23">
        <f t="shared" si="889"/>
        <v>-0.44399999999999995</v>
      </c>
      <c r="EK125" s="23">
        <f t="shared" si="890"/>
        <v>-0.60400000000000009</v>
      </c>
      <c r="EL125" s="23">
        <f t="shared" si="891"/>
        <v>-0.58000000000000007</v>
      </c>
      <c r="EM125" s="23">
        <f t="shared" si="892"/>
        <v>-0.2759999999999998</v>
      </c>
      <c r="EN125" s="23">
        <f t="shared" si="893"/>
        <v>-0.26799999999999979</v>
      </c>
      <c r="EO125" s="23">
        <f t="shared" si="894"/>
        <v>-0.37699999999999978</v>
      </c>
      <c r="EP125" s="23">
        <f t="shared" si="895"/>
        <v>-0.19200000000000017</v>
      </c>
      <c r="EQ125" s="23">
        <f t="shared" si="896"/>
        <v>-0.19599999999999973</v>
      </c>
      <c r="ER125" s="23">
        <f t="shared" si="897"/>
        <v>-0.15899999999999981</v>
      </c>
      <c r="ES125" s="23">
        <f t="shared" si="898"/>
        <v>-0.375</v>
      </c>
      <c r="ET125" s="23">
        <f t="shared" si="899"/>
        <v>-0.38700000000000045</v>
      </c>
      <c r="EU125" s="23">
        <f t="shared" si="900"/>
        <v>-0.25900000000000034</v>
      </c>
      <c r="EV125" s="23">
        <f t="shared" si="901"/>
        <v>-0.64900000000000002</v>
      </c>
      <c r="EW125" s="23">
        <f t="shared" si="902"/>
        <v>-0.50199999999999978</v>
      </c>
      <c r="EX125" s="23">
        <f t="shared" si="903"/>
        <v>6.9999999999996732E-3</v>
      </c>
      <c r="EY125" s="23">
        <f t="shared" si="904"/>
        <v>-0.26700000000000035</v>
      </c>
      <c r="EZ125" s="23">
        <f t="shared" si="905"/>
        <v>-0.15000000000000036</v>
      </c>
      <c r="FA125" s="23">
        <f t="shared" si="906"/>
        <v>-6.7999999999999616E-2</v>
      </c>
      <c r="FB125" s="23">
        <f t="shared" si="907"/>
        <v>5.1000000000000156E-2</v>
      </c>
      <c r="FC125" s="23">
        <f t="shared" si="908"/>
        <v>6.0999999999999943E-2</v>
      </c>
      <c r="FD125" s="23">
        <f t="shared" si="909"/>
        <v>-8.1000000000000405E-2</v>
      </c>
      <c r="FE125" s="23">
        <f t="shared" si="910"/>
        <v>-0.41199999999999992</v>
      </c>
      <c r="FF125" s="23">
        <f t="shared" si="911"/>
        <v>-0.28099999999999969</v>
      </c>
      <c r="FG125" s="23">
        <f t="shared" si="912"/>
        <v>-0.12900000000000045</v>
      </c>
      <c r="FH125" s="23">
        <f t="shared" si="913"/>
        <v>-9.9999999999997868E-3</v>
      </c>
      <c r="FI125" s="23">
        <f t="shared" si="914"/>
        <v>0.11500000000000021</v>
      </c>
      <c r="FJ125" s="23">
        <f t="shared" si="915"/>
        <v>7.0000000000000284E-2</v>
      </c>
      <c r="FK125" s="23">
        <f t="shared" si="916"/>
        <v>-0.27700000000000014</v>
      </c>
      <c r="FL125" s="23">
        <f t="shared" si="917"/>
        <v>-0.14400000000000013</v>
      </c>
      <c r="FM125" s="23">
        <f t="shared" si="918"/>
        <v>-0.17199999999999971</v>
      </c>
      <c r="FN125" s="23">
        <f t="shared" si="919"/>
        <v>-0.42999999999999972</v>
      </c>
      <c r="FO125" s="23">
        <f t="shared" si="920"/>
        <v>-0.58399999999999963</v>
      </c>
      <c r="FP125" s="23">
        <f t="shared" si="921"/>
        <v>-0.43799999999999972</v>
      </c>
      <c r="FQ125" s="23">
        <f t="shared" si="922"/>
        <v>-0.83671700000000016</v>
      </c>
      <c r="FR125" s="23">
        <f t="shared" si="923"/>
        <v>-0.44808200000000031</v>
      </c>
      <c r="FS125" s="23">
        <f t="shared" si="924"/>
        <v>0.10390600000000028</v>
      </c>
      <c r="FT125" s="23">
        <f t="shared" si="925"/>
        <v>-0.37495999999999974</v>
      </c>
      <c r="FU125" s="23">
        <f t="shared" si="926"/>
        <v>-0.31944200000000045</v>
      </c>
      <c r="FV125" s="23">
        <f t="shared" si="927"/>
        <v>5.9089999999999421E-3</v>
      </c>
      <c r="FW125" s="23">
        <f t="shared" si="928"/>
        <v>-0.51600000000000001</v>
      </c>
      <c r="FX125" s="23">
        <f t="shared" si="929"/>
        <v>-0.49800000000000022</v>
      </c>
      <c r="FY125" s="23">
        <f t="shared" si="930"/>
        <v>-0.41300000000000026</v>
      </c>
      <c r="FZ125" s="23">
        <f t="shared" si="931"/>
        <v>-0.28200000000000003</v>
      </c>
      <c r="GA125" s="23">
        <f t="shared" si="932"/>
        <v>-0.16100000000000048</v>
      </c>
      <c r="GB125" s="23">
        <f t="shared" si="933"/>
        <v>-0.35099999999999998</v>
      </c>
      <c r="GC125" s="23">
        <f t="shared" si="934"/>
        <v>-0.33199999999999985</v>
      </c>
      <c r="GD125" s="23">
        <f t="shared" si="935"/>
        <v>1.1000000000000121E-2</v>
      </c>
      <c r="GE125" s="23">
        <f t="shared" si="936"/>
        <v>3.0999999999999694E-2</v>
      </c>
      <c r="GF125" s="23">
        <f t="shared" si="937"/>
        <v>-7.8999999999999737E-2</v>
      </c>
      <c r="GG125" s="23">
        <f t="shared" si="938"/>
        <v>0.1120000000000001</v>
      </c>
      <c r="GH125" s="23">
        <f t="shared" si="939"/>
        <v>0.10599999999999987</v>
      </c>
      <c r="GI125" s="23">
        <f t="shared" si="940"/>
        <v>0.13600000000000012</v>
      </c>
      <c r="GJ125" s="23">
        <f t="shared" si="941"/>
        <v>-9.4000000000000306E-2</v>
      </c>
      <c r="GK125" s="23">
        <f t="shared" si="942"/>
        <v>-0.10099999999999998</v>
      </c>
      <c r="GL125" s="23">
        <f t="shared" si="943"/>
        <v>3.8999999999999702E-2</v>
      </c>
      <c r="GM125" s="23">
        <f t="shared" si="944"/>
        <v>-0.37999999999999989</v>
      </c>
      <c r="GN125" s="23">
        <f t="shared" si="945"/>
        <v>-0.22700000000000031</v>
      </c>
      <c r="GO125" s="23">
        <f t="shared" si="946"/>
        <v>0.33199999999999985</v>
      </c>
      <c r="GP125" s="23">
        <f t="shared" si="947"/>
        <v>3.5999999999999588E-2</v>
      </c>
      <c r="GQ125" s="23">
        <f t="shared" si="948"/>
        <v>0.15899999999999981</v>
      </c>
      <c r="GR125" s="23">
        <f t="shared" si="949"/>
        <v>0.24899999999999967</v>
      </c>
      <c r="GS125" s="23">
        <f t="shared" si="950"/>
        <v>0.37699999999999978</v>
      </c>
      <c r="GT125" s="23">
        <f t="shared" si="951"/>
        <v>0.39299999999999979</v>
      </c>
      <c r="GU125" s="23">
        <f t="shared" si="952"/>
        <v>0.25399999999999956</v>
      </c>
      <c r="GV125" s="23">
        <f t="shared" si="953"/>
        <v>-0.21699999999999964</v>
      </c>
      <c r="GW125" s="23">
        <f t="shared" si="954"/>
        <v>-3.3000000000000362E-2</v>
      </c>
      <c r="GX125" s="23">
        <f t="shared" si="955"/>
        <v>9.7999999999999865E-2</v>
      </c>
      <c r="GY125" s="23">
        <f t="shared" si="956"/>
        <v>0.25100000000000033</v>
      </c>
      <c r="GZ125" s="23">
        <f t="shared" si="957"/>
        <v>0.41300000000000026</v>
      </c>
      <c r="HA125" s="23">
        <f t="shared" si="958"/>
        <v>0.32899999999999974</v>
      </c>
      <c r="HB125" s="23">
        <f t="shared" si="959"/>
        <v>-0.15899999999999981</v>
      </c>
      <c r="HC125" s="23">
        <f t="shared" si="960"/>
        <v>8.6000000000000298E-2</v>
      </c>
      <c r="HD125" s="23">
        <f t="shared" si="961"/>
        <v>5.1000000000000156E-2</v>
      </c>
      <c r="HE125" s="23">
        <f t="shared" si="962"/>
        <v>-0.15200000000000014</v>
      </c>
      <c r="HF125" s="23">
        <f t="shared" si="963"/>
        <v>-0.31799999999999962</v>
      </c>
      <c r="HG125" s="23">
        <f t="shared" si="964"/>
        <v>-0.16199999999999992</v>
      </c>
      <c r="HH125" s="23">
        <f t="shared" si="965"/>
        <v>-0.46158699999999975</v>
      </c>
      <c r="HI125" s="23">
        <f t="shared" si="966"/>
        <v>-7.395200000000024E-2</v>
      </c>
      <c r="HJ125" s="23">
        <f t="shared" si="967"/>
        <v>0.43564700000000034</v>
      </c>
      <c r="HK125" s="23">
        <f t="shared" si="968"/>
        <v>-7.2049999999999059E-3</v>
      </c>
      <c r="HL125" s="23">
        <f t="shared" si="969"/>
        <v>5.0707000000000058E-2</v>
      </c>
      <c r="HM125" s="23">
        <f t="shared" si="970"/>
        <v>0.34201100000000029</v>
      </c>
      <c r="HO125" s="23">
        <f t="shared" si="971"/>
        <v>0.24599999999999955</v>
      </c>
      <c r="HP125" s="23">
        <f t="shared" si="972"/>
        <v>2.5999999999999801E-2</v>
      </c>
      <c r="HQ125" s="23">
        <f t="shared" si="973"/>
        <v>0.41600000000000037</v>
      </c>
      <c r="HR125" s="23" t="str">
        <f t="shared" si="974"/>
        <v/>
      </c>
      <c r="HS125" s="23">
        <f t="shared" si="975"/>
        <v>0.24899999999999967</v>
      </c>
      <c r="HT125" s="23">
        <f t="shared" si="976"/>
        <v>5.7000000000000384E-2</v>
      </c>
      <c r="HU125" s="23">
        <f t="shared" si="977"/>
        <v>3.3999999999999808E-2</v>
      </c>
      <c r="HV125" s="23">
        <f t="shared" si="978"/>
        <v>3.6999999999999922E-2</v>
      </c>
      <c r="HW125" s="23">
        <f t="shared" si="979"/>
        <v>5.1000000000000156E-2</v>
      </c>
      <c r="HX125" s="23" t="str">
        <f t="shared" si="980"/>
        <v/>
      </c>
      <c r="HY125" s="23">
        <f t="shared" si="981"/>
        <v>0.18799999999999972</v>
      </c>
      <c r="HZ125" s="23">
        <f t="shared" si="982"/>
        <v>0.28399999999999981</v>
      </c>
      <c r="IA125" s="23">
        <f t="shared" si="983"/>
        <v>0.18799999999999972</v>
      </c>
      <c r="IB125" s="23">
        <f t="shared" si="984"/>
        <v>3.3000000000000362E-2</v>
      </c>
      <c r="IC125" s="23">
        <f t="shared" si="985"/>
        <v>0.12900000000000045</v>
      </c>
      <c r="ID125" s="23">
        <f t="shared" si="986"/>
        <v>0.15399999999999991</v>
      </c>
      <c r="IE125" s="23">
        <f t="shared" si="987"/>
        <v>0.14150000000000063</v>
      </c>
      <c r="IF125" s="23">
        <f t="shared" si="988"/>
        <v>0.77099999999999991</v>
      </c>
      <c r="IG125" s="23">
        <f t="shared" si="989"/>
        <v>0.75400000000000045</v>
      </c>
      <c r="IH125" s="23">
        <f t="shared" si="990"/>
        <v>0.67100000000000026</v>
      </c>
      <c r="II125" s="23">
        <f t="shared" si="991"/>
        <v>0.54999999999999982</v>
      </c>
      <c r="IJ125" s="23">
        <f t="shared" si="992"/>
        <v>0.44399999999999995</v>
      </c>
      <c r="IK125" s="23">
        <f t="shared" si="993"/>
        <v>0.60400000000000009</v>
      </c>
      <c r="IL125" s="23">
        <f t="shared" si="994"/>
        <v>0.58000000000000007</v>
      </c>
      <c r="IM125" s="23">
        <f t="shared" si="995"/>
        <v>0.2759999999999998</v>
      </c>
      <c r="IN125" s="23">
        <f t="shared" si="996"/>
        <v>0.26799999999999979</v>
      </c>
      <c r="IO125" s="23">
        <f t="shared" si="997"/>
        <v>0.37699999999999978</v>
      </c>
      <c r="IP125" s="23">
        <f t="shared" si="998"/>
        <v>0.19200000000000017</v>
      </c>
      <c r="IQ125" s="23">
        <f t="shared" si="999"/>
        <v>0.19599999999999973</v>
      </c>
      <c r="IR125" s="23">
        <f t="shared" si="1000"/>
        <v>0.15899999999999981</v>
      </c>
      <c r="IS125" s="23">
        <f t="shared" si="1001"/>
        <v>0.375</v>
      </c>
      <c r="IT125" s="23">
        <f t="shared" si="1002"/>
        <v>0.38700000000000045</v>
      </c>
      <c r="IU125" s="23">
        <f t="shared" si="1003"/>
        <v>0.25900000000000034</v>
      </c>
      <c r="IV125" s="23">
        <f t="shared" si="1004"/>
        <v>0.64900000000000002</v>
      </c>
      <c r="IW125" s="23">
        <f t="shared" si="1005"/>
        <v>0.50199999999999978</v>
      </c>
      <c r="IX125" s="23">
        <f t="shared" si="1006"/>
        <v>6.9999999999996732E-3</v>
      </c>
      <c r="IY125" s="23">
        <f t="shared" si="1007"/>
        <v>0.26700000000000035</v>
      </c>
      <c r="IZ125" s="23">
        <f t="shared" si="1008"/>
        <v>0.15000000000000036</v>
      </c>
      <c r="JA125" s="23">
        <f t="shared" si="1009"/>
        <v>6.7999999999999616E-2</v>
      </c>
      <c r="JB125" s="23">
        <f t="shared" si="1010"/>
        <v>5.1000000000000156E-2</v>
      </c>
      <c r="JC125" s="23">
        <f t="shared" si="1011"/>
        <v>6.0999999999999943E-2</v>
      </c>
      <c r="JD125" s="23">
        <f t="shared" si="1012"/>
        <v>8.1000000000000405E-2</v>
      </c>
      <c r="JE125" s="23">
        <f t="shared" si="1013"/>
        <v>0.41199999999999992</v>
      </c>
      <c r="JF125" s="23">
        <f t="shared" si="1014"/>
        <v>0.28099999999999969</v>
      </c>
      <c r="JG125" s="23">
        <f t="shared" si="1015"/>
        <v>0.12900000000000045</v>
      </c>
      <c r="JH125" s="23">
        <f t="shared" si="1016"/>
        <v>9.9999999999997868E-3</v>
      </c>
      <c r="JI125" s="23">
        <f t="shared" si="1017"/>
        <v>0.11500000000000021</v>
      </c>
      <c r="JJ125" s="23">
        <f t="shared" si="1018"/>
        <v>7.0000000000000284E-2</v>
      </c>
      <c r="JK125" s="23">
        <f t="shared" si="1019"/>
        <v>0.27700000000000014</v>
      </c>
      <c r="JL125" s="23">
        <f t="shared" si="1020"/>
        <v>0.14400000000000013</v>
      </c>
      <c r="JM125" s="23">
        <f t="shared" si="1021"/>
        <v>0.17199999999999971</v>
      </c>
      <c r="JN125" s="23">
        <f t="shared" si="1022"/>
        <v>0.42999999999999972</v>
      </c>
      <c r="JO125" s="23">
        <f t="shared" si="1023"/>
        <v>0.58399999999999963</v>
      </c>
      <c r="JP125" s="23">
        <f t="shared" si="1024"/>
        <v>0.43799999999999972</v>
      </c>
      <c r="JQ125" s="23">
        <f t="shared" si="1025"/>
        <v>0.83671700000000016</v>
      </c>
      <c r="JR125" s="23">
        <f t="shared" si="1026"/>
        <v>0.44808200000000031</v>
      </c>
      <c r="JS125" s="23">
        <f t="shared" si="1027"/>
        <v>0.10390600000000028</v>
      </c>
      <c r="JT125" s="23">
        <f t="shared" si="1028"/>
        <v>0.37495999999999974</v>
      </c>
      <c r="JU125" s="23">
        <f t="shared" si="1029"/>
        <v>0.31944200000000045</v>
      </c>
      <c r="JV125" s="23">
        <f t="shared" si="1030"/>
        <v>5.9089999999999421E-3</v>
      </c>
      <c r="JW125" s="23">
        <f t="shared" si="1031"/>
        <v>0.51600000000000001</v>
      </c>
      <c r="JX125" s="23">
        <f t="shared" si="1032"/>
        <v>0.49800000000000022</v>
      </c>
      <c r="JY125" s="23">
        <f t="shared" si="1033"/>
        <v>0.41300000000000026</v>
      </c>
      <c r="JZ125" s="23">
        <f t="shared" si="1034"/>
        <v>0.28200000000000003</v>
      </c>
      <c r="KA125" s="23">
        <f t="shared" si="1035"/>
        <v>0.16100000000000048</v>
      </c>
      <c r="KB125" s="23">
        <f t="shared" si="1036"/>
        <v>0.35099999999999998</v>
      </c>
      <c r="KC125" s="23">
        <f t="shared" si="1037"/>
        <v>0.33199999999999985</v>
      </c>
      <c r="KD125" s="23">
        <f t="shared" si="1038"/>
        <v>1.1000000000000121E-2</v>
      </c>
      <c r="KE125" s="23">
        <f t="shared" si="1039"/>
        <v>3.0999999999999694E-2</v>
      </c>
      <c r="KF125" s="23">
        <f t="shared" si="1040"/>
        <v>7.8999999999999737E-2</v>
      </c>
      <c r="KG125" s="23">
        <f t="shared" si="1041"/>
        <v>0.1120000000000001</v>
      </c>
      <c r="KH125" s="23">
        <f t="shared" si="1042"/>
        <v>0.10599999999999987</v>
      </c>
      <c r="KI125" s="23">
        <f t="shared" si="1043"/>
        <v>0.13600000000000012</v>
      </c>
      <c r="KJ125" s="23">
        <f t="shared" si="1044"/>
        <v>9.4000000000000306E-2</v>
      </c>
      <c r="KK125" s="23">
        <f t="shared" si="1045"/>
        <v>0.10099999999999998</v>
      </c>
      <c r="KL125" s="23">
        <f t="shared" si="1046"/>
        <v>3.8999999999999702E-2</v>
      </c>
      <c r="KM125" s="23">
        <f t="shared" si="1047"/>
        <v>0.37999999999999989</v>
      </c>
      <c r="KN125" s="23">
        <f t="shared" si="1048"/>
        <v>0.22700000000000031</v>
      </c>
      <c r="KO125" s="23">
        <f t="shared" si="1049"/>
        <v>0.33199999999999985</v>
      </c>
      <c r="KP125" s="23">
        <f t="shared" si="1050"/>
        <v>3.5999999999999588E-2</v>
      </c>
      <c r="KQ125" s="23">
        <f t="shared" si="1051"/>
        <v>0.15899999999999981</v>
      </c>
      <c r="KR125" s="23">
        <f t="shared" si="1052"/>
        <v>0.24899999999999967</v>
      </c>
      <c r="KS125" s="23">
        <f t="shared" si="1053"/>
        <v>0.37699999999999978</v>
      </c>
      <c r="KT125" s="23">
        <f t="shared" si="1054"/>
        <v>0.39299999999999979</v>
      </c>
      <c r="KU125" s="23">
        <f t="shared" si="1055"/>
        <v>0.25399999999999956</v>
      </c>
      <c r="KV125" s="23">
        <f t="shared" si="1056"/>
        <v>0.21699999999999964</v>
      </c>
      <c r="KW125" s="23">
        <f t="shared" si="1057"/>
        <v>3.3000000000000362E-2</v>
      </c>
      <c r="KX125" s="23">
        <f t="shared" si="1058"/>
        <v>9.7999999999999865E-2</v>
      </c>
      <c r="KY125" s="23">
        <f t="shared" si="1059"/>
        <v>0.25100000000000033</v>
      </c>
      <c r="KZ125" s="23">
        <f t="shared" si="1060"/>
        <v>0.41300000000000026</v>
      </c>
      <c r="LA125" s="23">
        <f t="shared" si="1061"/>
        <v>0.32899999999999974</v>
      </c>
      <c r="LB125" s="23">
        <f t="shared" si="1062"/>
        <v>0.15899999999999981</v>
      </c>
      <c r="LC125" s="23">
        <f t="shared" si="1063"/>
        <v>8.6000000000000298E-2</v>
      </c>
      <c r="LD125" s="23">
        <f t="shared" si="1064"/>
        <v>5.1000000000000156E-2</v>
      </c>
      <c r="LE125" s="23">
        <f t="shared" si="1065"/>
        <v>0.15200000000000014</v>
      </c>
      <c r="LF125" s="23">
        <f t="shared" si="1066"/>
        <v>0.31799999999999962</v>
      </c>
      <c r="LG125" s="23">
        <f t="shared" si="1067"/>
        <v>0.16199999999999992</v>
      </c>
      <c r="LH125" s="23">
        <f t="shared" si="1068"/>
        <v>0.46158699999999975</v>
      </c>
      <c r="LI125" s="23">
        <f t="shared" si="1069"/>
        <v>7.395200000000024E-2</v>
      </c>
      <c r="LJ125" s="23">
        <f t="shared" si="1070"/>
        <v>0.43564700000000034</v>
      </c>
      <c r="LK125" s="23">
        <f t="shared" si="1071"/>
        <v>7.2049999999999059E-3</v>
      </c>
      <c r="LL125" s="23">
        <f t="shared" si="1072"/>
        <v>5.0707000000000058E-2</v>
      </c>
      <c r="LM125" s="23">
        <f t="shared" si="1072"/>
        <v>0.34201100000000029</v>
      </c>
    </row>
    <row r="126" spans="1:325">
      <c r="A126" s="1">
        <f t="shared" si="449"/>
        <v>124</v>
      </c>
      <c r="B126" s="2"/>
      <c r="C126" s="4">
        <v>12</v>
      </c>
      <c r="D126" s="4">
        <f t="shared" si="445"/>
        <v>1016</v>
      </c>
      <c r="E126" s="4" t="s">
        <v>149</v>
      </c>
      <c r="F126" s="4">
        <v>3</v>
      </c>
      <c r="G126" s="4" t="s">
        <v>13</v>
      </c>
      <c r="H126" s="4" t="s">
        <v>14</v>
      </c>
      <c r="I126" s="4"/>
      <c r="J126" s="5">
        <v>96.2</v>
      </c>
      <c r="K126" s="72"/>
      <c r="L126" s="103">
        <v>2.766</v>
      </c>
      <c r="M126" s="7" t="s">
        <v>180</v>
      </c>
      <c r="N126" s="3" t="s">
        <v>227</v>
      </c>
      <c r="O126" s="6">
        <v>2.903</v>
      </c>
      <c r="P126" s="6">
        <v>2.7</v>
      </c>
      <c r="Q126" s="6">
        <v>3.1280000000000001</v>
      </c>
      <c r="R126" s="58"/>
      <c r="S126" s="6">
        <v>2.9729999999999999</v>
      </c>
      <c r="T126" s="58"/>
      <c r="U126" s="58"/>
      <c r="V126" s="58"/>
      <c r="W126" s="58"/>
      <c r="X126" s="58"/>
      <c r="Y126" s="6">
        <v>3.0920000000000001</v>
      </c>
      <c r="Z126" s="6">
        <v>3.202</v>
      </c>
      <c r="AA126" s="6">
        <v>3.0409999999999999</v>
      </c>
      <c r="AB126" s="6">
        <v>2.8620000000000001</v>
      </c>
      <c r="AC126" s="6">
        <v>2.5910000000000002</v>
      </c>
      <c r="AD126" s="6">
        <v>2.8849999999999998</v>
      </c>
      <c r="AE126" s="6">
        <f t="shared" si="1074"/>
        <v>2.738</v>
      </c>
      <c r="AF126" s="107">
        <v>2.048</v>
      </c>
      <c r="AG126" s="107">
        <v>2.1429999999999998</v>
      </c>
      <c r="AH126" s="107">
        <v>2.2389999999999999</v>
      </c>
      <c r="AI126" s="107">
        <v>2.238</v>
      </c>
      <c r="AJ126" s="111"/>
      <c r="AK126" s="107">
        <v>2.48</v>
      </c>
      <c r="AL126" s="107">
        <v>2.4910000000000001</v>
      </c>
      <c r="AM126" s="107">
        <v>2.6259999999999999</v>
      </c>
      <c r="AN126" s="107">
        <v>2.4860000000000002</v>
      </c>
      <c r="AO126" s="107">
        <v>2.5190000000000001</v>
      </c>
      <c r="AP126" s="107">
        <v>2.6389999999999998</v>
      </c>
      <c r="AQ126" s="107">
        <v>2.577</v>
      </c>
      <c r="AR126" s="107">
        <v>2.7759999999999998</v>
      </c>
      <c r="AS126" s="107">
        <v>2.4350000000000001</v>
      </c>
      <c r="AT126" s="107">
        <v>2.4140000000000001</v>
      </c>
      <c r="AU126" s="107">
        <v>2.5659999999999998</v>
      </c>
      <c r="AV126" s="107">
        <v>2.2050000000000001</v>
      </c>
      <c r="AW126" s="107">
        <v>2.3780000000000001</v>
      </c>
      <c r="AX126" s="107">
        <v>2.94</v>
      </c>
      <c r="AY126" s="107">
        <v>2.5630000000000002</v>
      </c>
      <c r="AZ126" s="107">
        <v>2.8109999999999999</v>
      </c>
      <c r="BA126" s="107">
        <v>2.72</v>
      </c>
      <c r="BB126" s="107">
        <v>2.8079999999999998</v>
      </c>
      <c r="BC126" s="107">
        <v>2.653</v>
      </c>
      <c r="BD126" s="107">
        <v>2.5339999999999998</v>
      </c>
      <c r="BE126" s="111"/>
      <c r="BF126" s="111"/>
      <c r="BG126" s="111"/>
      <c r="BH126" s="111"/>
      <c r="BI126" s="111"/>
      <c r="BJ126" s="111"/>
      <c r="BK126" s="111"/>
      <c r="BL126" s="111"/>
      <c r="BM126" s="111"/>
      <c r="BN126" s="107">
        <v>2.4830000000000001</v>
      </c>
      <c r="BO126" s="107">
        <v>2.27</v>
      </c>
      <c r="BP126" s="107">
        <v>2.548</v>
      </c>
      <c r="BQ126" s="91">
        <v>1.863011</v>
      </c>
      <c r="BR126" s="91">
        <v>2.2982870000000002</v>
      </c>
      <c r="BS126" s="91">
        <v>3.3644189999999998</v>
      </c>
      <c r="BT126" s="91">
        <v>2.3385729999999998</v>
      </c>
      <c r="BU126" s="91">
        <v>2.4309059999999998</v>
      </c>
      <c r="BV126" s="91">
        <v>3.173813</v>
      </c>
      <c r="BW126" s="109">
        <v>2.1160000000000001</v>
      </c>
      <c r="BX126" s="109">
        <v>2.1859999999999999</v>
      </c>
      <c r="BY126" s="109">
        <v>2.2919999999999998</v>
      </c>
      <c r="BZ126" s="109">
        <v>2.3039999999999998</v>
      </c>
      <c r="CA126" s="109">
        <v>2.335</v>
      </c>
      <c r="CB126" s="109">
        <v>2.5</v>
      </c>
      <c r="CC126" s="109">
        <v>2.5129999999999999</v>
      </c>
      <c r="CD126" s="109">
        <v>2.6989999999999998</v>
      </c>
      <c r="CE126" s="109">
        <v>2.54</v>
      </c>
      <c r="CF126" s="109">
        <v>2.556</v>
      </c>
      <c r="CG126" s="109">
        <v>2.702</v>
      </c>
      <c r="CH126" s="109">
        <v>2.637</v>
      </c>
      <c r="CI126" s="109">
        <v>2.8340000000000001</v>
      </c>
      <c r="CJ126" s="110">
        <v>2.4710000000000001</v>
      </c>
      <c r="CK126" s="110">
        <v>2.4510000000000001</v>
      </c>
      <c r="CL126" s="109">
        <v>2.6309999999999998</v>
      </c>
      <c r="CM126" s="109">
        <v>2.246</v>
      </c>
      <c r="CN126" s="109">
        <v>2.4369999999999998</v>
      </c>
      <c r="CO126" s="109">
        <v>3.0619999999999998</v>
      </c>
      <c r="CP126" s="109">
        <v>2.617</v>
      </c>
      <c r="CQ126" s="109">
        <v>2.8519999999999999</v>
      </c>
      <c r="CR126" s="109">
        <v>2.7789999999999999</v>
      </c>
      <c r="CS126" s="109">
        <v>2.8660000000000001</v>
      </c>
      <c r="CT126" s="109">
        <v>2.726</v>
      </c>
      <c r="CU126" s="109">
        <v>2.5819999999999999</v>
      </c>
      <c r="CV126" s="109">
        <v>2.5009999999999999</v>
      </c>
      <c r="CW126" s="109">
        <v>2.5779999999999998</v>
      </c>
      <c r="CX126" s="109">
        <v>2.7349999999999999</v>
      </c>
      <c r="CY126" s="109">
        <v>2.8650000000000002</v>
      </c>
      <c r="CZ126" s="109">
        <v>2.9279999999999999</v>
      </c>
      <c r="DA126" s="109">
        <v>2.923</v>
      </c>
      <c r="DB126" s="109">
        <v>2.2839999999999998</v>
      </c>
      <c r="DC126" s="109">
        <v>2.7679999999999998</v>
      </c>
      <c r="DD126" s="109">
        <v>2.7509999999999999</v>
      </c>
      <c r="DE126" s="109">
        <v>2.516</v>
      </c>
      <c r="DF126" s="109">
        <v>2.3250000000000002</v>
      </c>
      <c r="DG126" s="109">
        <v>2.5910000000000002</v>
      </c>
      <c r="DH126" s="119">
        <v>1.9076649999999999</v>
      </c>
      <c r="DI126" s="119">
        <v>2.3461509999999999</v>
      </c>
      <c r="DJ126" s="119">
        <v>3.4058310000000001</v>
      </c>
      <c r="DK126" s="119">
        <v>2.3935550000000001</v>
      </c>
      <c r="DL126" s="119">
        <v>2.4824000000000002</v>
      </c>
      <c r="DM126" s="119">
        <v>3.2118910000000001</v>
      </c>
      <c r="DO126" s="23">
        <f t="shared" si="868"/>
        <v>0.13700000000000001</v>
      </c>
      <c r="DP126" s="23">
        <f t="shared" si="869"/>
        <v>-6.5999999999999837E-2</v>
      </c>
      <c r="DQ126" s="23">
        <f t="shared" si="870"/>
        <v>0.3620000000000001</v>
      </c>
      <c r="DR126" s="23" t="str">
        <f t="shared" si="871"/>
        <v/>
      </c>
      <c r="DS126" s="23">
        <f t="shared" si="872"/>
        <v>0.20699999999999985</v>
      </c>
      <c r="DT126" s="23" t="str">
        <f t="shared" si="873"/>
        <v/>
      </c>
      <c r="DU126" s="23" t="str">
        <f t="shared" si="874"/>
        <v/>
      </c>
      <c r="DV126" s="23" t="str">
        <f t="shared" si="875"/>
        <v/>
      </c>
      <c r="DW126" s="23" t="str">
        <f t="shared" si="876"/>
        <v/>
      </c>
      <c r="DX126" s="23" t="str">
        <f t="shared" si="877"/>
        <v/>
      </c>
      <c r="DY126" s="23">
        <f t="shared" si="878"/>
        <v>0.32600000000000007</v>
      </c>
      <c r="DZ126" s="23">
        <f t="shared" si="879"/>
        <v>0.43599999999999994</v>
      </c>
      <c r="EA126" s="23">
        <f t="shared" si="880"/>
        <v>0.27499999999999991</v>
      </c>
      <c r="EB126" s="23">
        <f t="shared" si="881"/>
        <v>9.6000000000000085E-2</v>
      </c>
      <c r="EC126" s="23">
        <f t="shared" si="882"/>
        <v>-0.17499999999999982</v>
      </c>
      <c r="ED126" s="23">
        <f t="shared" si="883"/>
        <v>0.11899999999999977</v>
      </c>
      <c r="EE126" s="23">
        <f t="shared" si="884"/>
        <v>-2.8000000000000025E-2</v>
      </c>
      <c r="EF126" s="23">
        <f t="shared" si="885"/>
        <v>-0.71799999999999997</v>
      </c>
      <c r="EG126" s="23">
        <f t="shared" si="886"/>
        <v>-0.62300000000000022</v>
      </c>
      <c r="EH126" s="23">
        <f t="shared" si="887"/>
        <v>-0.52700000000000014</v>
      </c>
      <c r="EI126" s="23">
        <f t="shared" si="888"/>
        <v>-0.52800000000000002</v>
      </c>
      <c r="EJ126" s="23" t="str">
        <f t="shared" si="889"/>
        <v/>
      </c>
      <c r="EK126" s="23">
        <f t="shared" si="890"/>
        <v>-0.28600000000000003</v>
      </c>
      <c r="EL126" s="23">
        <f t="shared" si="891"/>
        <v>-0.27499999999999991</v>
      </c>
      <c r="EM126" s="23">
        <f t="shared" si="892"/>
        <v>-0.14000000000000012</v>
      </c>
      <c r="EN126" s="23">
        <f t="shared" si="893"/>
        <v>-0.2799999999999998</v>
      </c>
      <c r="EO126" s="23">
        <f t="shared" si="894"/>
        <v>-0.24699999999999989</v>
      </c>
      <c r="EP126" s="23">
        <f t="shared" si="895"/>
        <v>-0.12700000000000022</v>
      </c>
      <c r="EQ126" s="23">
        <f t="shared" si="896"/>
        <v>-0.18900000000000006</v>
      </c>
      <c r="ER126" s="23">
        <f t="shared" si="897"/>
        <v>9.9999999999997868E-3</v>
      </c>
      <c r="ES126" s="23">
        <f t="shared" si="898"/>
        <v>-0.33099999999999996</v>
      </c>
      <c r="ET126" s="23">
        <f t="shared" si="899"/>
        <v>-0.35199999999999987</v>
      </c>
      <c r="EU126" s="23">
        <f t="shared" si="900"/>
        <v>-0.20000000000000018</v>
      </c>
      <c r="EV126" s="23">
        <f t="shared" si="901"/>
        <v>-0.56099999999999994</v>
      </c>
      <c r="EW126" s="23">
        <f t="shared" si="902"/>
        <v>-0.3879999999999999</v>
      </c>
      <c r="EX126" s="23">
        <f t="shared" si="903"/>
        <v>0.17399999999999993</v>
      </c>
      <c r="EY126" s="23">
        <f t="shared" si="904"/>
        <v>-0.20299999999999985</v>
      </c>
      <c r="EZ126" s="23">
        <f t="shared" si="905"/>
        <v>4.4999999999999929E-2</v>
      </c>
      <c r="FA126" s="23">
        <f t="shared" si="906"/>
        <v>-4.5999999999999819E-2</v>
      </c>
      <c r="FB126" s="23">
        <f t="shared" si="907"/>
        <v>4.1999999999999815E-2</v>
      </c>
      <c r="FC126" s="23">
        <f t="shared" si="908"/>
        <v>-0.11299999999999999</v>
      </c>
      <c r="FD126" s="23">
        <f t="shared" si="909"/>
        <v>-0.23200000000000021</v>
      </c>
      <c r="FE126" s="23" t="str">
        <f t="shared" si="910"/>
        <v/>
      </c>
      <c r="FF126" s="23" t="str">
        <f t="shared" si="911"/>
        <v/>
      </c>
      <c r="FG126" s="23" t="str">
        <f t="shared" si="912"/>
        <v/>
      </c>
      <c r="FH126" s="23" t="str">
        <f t="shared" si="913"/>
        <v/>
      </c>
      <c r="FI126" s="23" t="str">
        <f t="shared" si="914"/>
        <v/>
      </c>
      <c r="FJ126" s="23" t="str">
        <f t="shared" si="915"/>
        <v/>
      </c>
      <c r="FK126" s="23" t="str">
        <f t="shared" si="916"/>
        <v/>
      </c>
      <c r="FL126" s="23" t="str">
        <f t="shared" si="917"/>
        <v/>
      </c>
      <c r="FM126" s="23" t="str">
        <f t="shared" si="918"/>
        <v/>
      </c>
      <c r="FN126" s="23">
        <f t="shared" si="919"/>
        <v>-0.28299999999999992</v>
      </c>
      <c r="FO126" s="23">
        <f t="shared" si="920"/>
        <v>-0.496</v>
      </c>
      <c r="FP126" s="23">
        <f t="shared" si="921"/>
        <v>-0.21799999999999997</v>
      </c>
      <c r="FQ126" s="23">
        <f t="shared" si="922"/>
        <v>-0.90298900000000004</v>
      </c>
      <c r="FR126" s="23">
        <f t="shared" si="923"/>
        <v>-0.46771299999999982</v>
      </c>
      <c r="FS126" s="23">
        <f t="shared" si="924"/>
        <v>0.59841899999999981</v>
      </c>
      <c r="FT126" s="23">
        <f t="shared" si="925"/>
        <v>-0.42742700000000022</v>
      </c>
      <c r="FU126" s="23">
        <f t="shared" si="926"/>
        <v>-0.33509400000000023</v>
      </c>
      <c r="FV126" s="23">
        <f t="shared" si="927"/>
        <v>0.40781299999999998</v>
      </c>
      <c r="FW126" s="23">
        <f t="shared" si="928"/>
        <v>-0.64999999999999991</v>
      </c>
      <c r="FX126" s="23">
        <f t="shared" si="929"/>
        <v>-0.58000000000000007</v>
      </c>
      <c r="FY126" s="23">
        <f t="shared" si="930"/>
        <v>-0.4740000000000002</v>
      </c>
      <c r="FZ126" s="23">
        <f t="shared" si="931"/>
        <v>-0.46200000000000019</v>
      </c>
      <c r="GA126" s="23">
        <f t="shared" si="932"/>
        <v>-0.43100000000000005</v>
      </c>
      <c r="GB126" s="23">
        <f t="shared" si="933"/>
        <v>-0.26600000000000001</v>
      </c>
      <c r="GC126" s="23">
        <f t="shared" si="934"/>
        <v>-0.25300000000000011</v>
      </c>
      <c r="GD126" s="23">
        <f t="shared" si="935"/>
        <v>-6.7000000000000171E-2</v>
      </c>
      <c r="GE126" s="23">
        <f t="shared" si="936"/>
        <v>-0.22599999999999998</v>
      </c>
      <c r="GF126" s="23">
        <f t="shared" si="937"/>
        <v>-0.20999999999999996</v>
      </c>
      <c r="GG126" s="23">
        <f t="shared" si="938"/>
        <v>-6.4000000000000057E-2</v>
      </c>
      <c r="GH126" s="23">
        <f t="shared" si="939"/>
        <v>-0.129</v>
      </c>
      <c r="GI126" s="23">
        <f t="shared" si="940"/>
        <v>6.800000000000006E-2</v>
      </c>
      <c r="GJ126" s="23">
        <f t="shared" si="941"/>
        <v>-0.29499999999999993</v>
      </c>
      <c r="GK126" s="23">
        <f t="shared" si="942"/>
        <v>-0.31499999999999995</v>
      </c>
      <c r="GL126" s="23">
        <f t="shared" si="943"/>
        <v>-0.13500000000000023</v>
      </c>
      <c r="GM126" s="23">
        <f t="shared" si="944"/>
        <v>-0.52</v>
      </c>
      <c r="GN126" s="23">
        <f t="shared" si="945"/>
        <v>-0.32900000000000018</v>
      </c>
      <c r="GO126" s="23">
        <f t="shared" si="946"/>
        <v>0.29599999999999982</v>
      </c>
      <c r="GP126" s="23">
        <f t="shared" si="947"/>
        <v>-0.14900000000000002</v>
      </c>
      <c r="GQ126" s="23">
        <f t="shared" si="948"/>
        <v>8.5999999999999854E-2</v>
      </c>
      <c r="GR126" s="23">
        <f t="shared" si="949"/>
        <v>1.2999999999999901E-2</v>
      </c>
      <c r="GS126" s="23">
        <f t="shared" si="950"/>
        <v>0.10000000000000009</v>
      </c>
      <c r="GT126" s="23">
        <f t="shared" si="951"/>
        <v>-4.0000000000000036E-2</v>
      </c>
      <c r="GU126" s="23">
        <f t="shared" si="952"/>
        <v>-0.18400000000000016</v>
      </c>
      <c r="GV126" s="23">
        <f t="shared" si="953"/>
        <v>-0.26500000000000012</v>
      </c>
      <c r="GW126" s="23">
        <f t="shared" si="954"/>
        <v>-0.18800000000000017</v>
      </c>
      <c r="GX126" s="23">
        <f t="shared" si="955"/>
        <v>-3.1000000000000139E-2</v>
      </c>
      <c r="GY126" s="23">
        <f t="shared" si="956"/>
        <v>9.9000000000000199E-2</v>
      </c>
      <c r="GZ126" s="23">
        <f t="shared" si="957"/>
        <v>0.16199999999999992</v>
      </c>
      <c r="HA126" s="23">
        <f t="shared" si="958"/>
        <v>0.15700000000000003</v>
      </c>
      <c r="HB126" s="23">
        <f t="shared" si="959"/>
        <v>-0.48200000000000021</v>
      </c>
      <c r="HC126" s="23">
        <f t="shared" si="960"/>
        <v>1.9999999999997797E-3</v>
      </c>
      <c r="HD126" s="23">
        <f t="shared" si="961"/>
        <v>-1.5000000000000124E-2</v>
      </c>
      <c r="HE126" s="23">
        <f t="shared" si="962"/>
        <v>-0.25</v>
      </c>
      <c r="HF126" s="23">
        <f t="shared" si="963"/>
        <v>-0.44099999999999984</v>
      </c>
      <c r="HG126" s="23">
        <f t="shared" si="964"/>
        <v>-0.17499999999999982</v>
      </c>
      <c r="HH126" s="23">
        <f t="shared" si="965"/>
        <v>-0.85833500000000007</v>
      </c>
      <c r="HI126" s="23">
        <f t="shared" si="966"/>
        <v>-0.41984900000000014</v>
      </c>
      <c r="HJ126" s="23">
        <f t="shared" si="967"/>
        <v>0.63983100000000004</v>
      </c>
      <c r="HK126" s="23">
        <f t="shared" si="968"/>
        <v>-0.37244499999999992</v>
      </c>
      <c r="HL126" s="23">
        <f t="shared" si="969"/>
        <v>-0.28359999999999985</v>
      </c>
      <c r="HM126" s="23">
        <f t="shared" si="970"/>
        <v>0.44589100000000004</v>
      </c>
      <c r="HO126" s="23">
        <f t="shared" si="971"/>
        <v>0.13700000000000001</v>
      </c>
      <c r="HP126" s="23">
        <f t="shared" si="972"/>
        <v>6.5999999999999837E-2</v>
      </c>
      <c r="HQ126" s="23">
        <f t="shared" si="973"/>
        <v>0.3620000000000001</v>
      </c>
      <c r="HR126" s="23" t="str">
        <f t="shared" si="974"/>
        <v/>
      </c>
      <c r="HS126" s="23">
        <f t="shared" si="975"/>
        <v>0.20699999999999985</v>
      </c>
      <c r="HT126" s="23" t="str">
        <f t="shared" si="976"/>
        <v/>
      </c>
      <c r="HU126" s="23" t="str">
        <f t="shared" si="977"/>
        <v/>
      </c>
      <c r="HV126" s="23" t="str">
        <f t="shared" si="978"/>
        <v/>
      </c>
      <c r="HW126" s="23" t="str">
        <f t="shared" si="979"/>
        <v/>
      </c>
      <c r="HX126" s="23" t="str">
        <f t="shared" si="980"/>
        <v/>
      </c>
      <c r="HY126" s="23">
        <f t="shared" si="981"/>
        <v>0.32600000000000007</v>
      </c>
      <c r="HZ126" s="23">
        <f t="shared" si="982"/>
        <v>0.43599999999999994</v>
      </c>
      <c r="IA126" s="23">
        <f t="shared" si="983"/>
        <v>0.27499999999999991</v>
      </c>
      <c r="IB126" s="23">
        <f t="shared" si="984"/>
        <v>9.6000000000000085E-2</v>
      </c>
      <c r="IC126" s="23">
        <f t="shared" si="985"/>
        <v>0.17499999999999982</v>
      </c>
      <c r="ID126" s="23">
        <f t="shared" si="986"/>
        <v>0.11899999999999977</v>
      </c>
      <c r="IE126" s="23">
        <f t="shared" si="987"/>
        <v>2.8000000000000025E-2</v>
      </c>
      <c r="IF126" s="23">
        <f t="shared" si="988"/>
        <v>0.71799999999999997</v>
      </c>
      <c r="IG126" s="23">
        <f t="shared" si="989"/>
        <v>0.62300000000000022</v>
      </c>
      <c r="IH126" s="23">
        <f t="shared" si="990"/>
        <v>0.52700000000000014</v>
      </c>
      <c r="II126" s="23">
        <f t="shared" si="991"/>
        <v>0.52800000000000002</v>
      </c>
      <c r="IJ126" s="23" t="str">
        <f t="shared" si="992"/>
        <v/>
      </c>
      <c r="IK126" s="23">
        <f t="shared" si="993"/>
        <v>0.28600000000000003</v>
      </c>
      <c r="IL126" s="23">
        <f t="shared" si="994"/>
        <v>0.27499999999999991</v>
      </c>
      <c r="IM126" s="23">
        <f t="shared" si="995"/>
        <v>0.14000000000000012</v>
      </c>
      <c r="IN126" s="23">
        <f t="shared" si="996"/>
        <v>0.2799999999999998</v>
      </c>
      <c r="IO126" s="23">
        <f t="shared" si="997"/>
        <v>0.24699999999999989</v>
      </c>
      <c r="IP126" s="23">
        <f t="shared" si="998"/>
        <v>0.12700000000000022</v>
      </c>
      <c r="IQ126" s="23">
        <f t="shared" si="999"/>
        <v>0.18900000000000006</v>
      </c>
      <c r="IR126" s="23">
        <f t="shared" si="1000"/>
        <v>9.9999999999997868E-3</v>
      </c>
      <c r="IS126" s="23">
        <f t="shared" si="1001"/>
        <v>0.33099999999999996</v>
      </c>
      <c r="IT126" s="23">
        <f t="shared" si="1002"/>
        <v>0.35199999999999987</v>
      </c>
      <c r="IU126" s="23">
        <f t="shared" si="1003"/>
        <v>0.20000000000000018</v>
      </c>
      <c r="IV126" s="23">
        <f t="shared" si="1004"/>
        <v>0.56099999999999994</v>
      </c>
      <c r="IW126" s="23">
        <f t="shared" si="1005"/>
        <v>0.3879999999999999</v>
      </c>
      <c r="IX126" s="23">
        <f t="shared" si="1006"/>
        <v>0.17399999999999993</v>
      </c>
      <c r="IY126" s="23">
        <f t="shared" si="1007"/>
        <v>0.20299999999999985</v>
      </c>
      <c r="IZ126" s="23">
        <f t="shared" si="1008"/>
        <v>4.4999999999999929E-2</v>
      </c>
      <c r="JA126" s="23">
        <f t="shared" si="1009"/>
        <v>4.5999999999999819E-2</v>
      </c>
      <c r="JB126" s="23">
        <f t="shared" si="1010"/>
        <v>4.1999999999999815E-2</v>
      </c>
      <c r="JC126" s="23">
        <f t="shared" si="1011"/>
        <v>0.11299999999999999</v>
      </c>
      <c r="JD126" s="23">
        <f t="shared" si="1012"/>
        <v>0.23200000000000021</v>
      </c>
      <c r="JE126" s="23" t="str">
        <f t="shared" si="1013"/>
        <v/>
      </c>
      <c r="JF126" s="23" t="str">
        <f t="shared" si="1014"/>
        <v/>
      </c>
      <c r="JG126" s="23" t="str">
        <f t="shared" si="1015"/>
        <v/>
      </c>
      <c r="JH126" s="23" t="str">
        <f t="shared" si="1016"/>
        <v/>
      </c>
      <c r="JI126" s="23" t="str">
        <f t="shared" si="1017"/>
        <v/>
      </c>
      <c r="JJ126" s="23" t="str">
        <f t="shared" si="1018"/>
        <v/>
      </c>
      <c r="JK126" s="23" t="str">
        <f t="shared" si="1019"/>
        <v/>
      </c>
      <c r="JL126" s="23" t="str">
        <f t="shared" si="1020"/>
        <v/>
      </c>
      <c r="JM126" s="23" t="str">
        <f t="shared" si="1021"/>
        <v/>
      </c>
      <c r="JN126" s="23">
        <f t="shared" si="1022"/>
        <v>0.28299999999999992</v>
      </c>
      <c r="JO126" s="23">
        <f t="shared" si="1023"/>
        <v>0.496</v>
      </c>
      <c r="JP126" s="23">
        <f t="shared" si="1024"/>
        <v>0.21799999999999997</v>
      </c>
      <c r="JQ126" s="23">
        <f t="shared" si="1025"/>
        <v>0.90298900000000004</v>
      </c>
      <c r="JR126" s="23">
        <f t="shared" si="1026"/>
        <v>0.46771299999999982</v>
      </c>
      <c r="JS126" s="23">
        <f t="shared" si="1027"/>
        <v>0.59841899999999981</v>
      </c>
      <c r="JT126" s="23">
        <f t="shared" si="1028"/>
        <v>0.42742700000000022</v>
      </c>
      <c r="JU126" s="23">
        <f t="shared" si="1029"/>
        <v>0.33509400000000023</v>
      </c>
      <c r="JV126" s="23">
        <f t="shared" si="1030"/>
        <v>0.40781299999999998</v>
      </c>
      <c r="JW126" s="23">
        <f t="shared" si="1031"/>
        <v>0.64999999999999991</v>
      </c>
      <c r="JX126" s="23">
        <f t="shared" si="1032"/>
        <v>0.58000000000000007</v>
      </c>
      <c r="JY126" s="23">
        <f t="shared" si="1033"/>
        <v>0.4740000000000002</v>
      </c>
      <c r="JZ126" s="23">
        <f t="shared" si="1034"/>
        <v>0.46200000000000019</v>
      </c>
      <c r="KA126" s="23">
        <f t="shared" si="1035"/>
        <v>0.43100000000000005</v>
      </c>
      <c r="KB126" s="23">
        <f t="shared" si="1036"/>
        <v>0.26600000000000001</v>
      </c>
      <c r="KC126" s="23">
        <f t="shared" si="1037"/>
        <v>0.25300000000000011</v>
      </c>
      <c r="KD126" s="23">
        <f t="shared" si="1038"/>
        <v>6.7000000000000171E-2</v>
      </c>
      <c r="KE126" s="23">
        <f t="shared" si="1039"/>
        <v>0.22599999999999998</v>
      </c>
      <c r="KF126" s="23">
        <f t="shared" si="1040"/>
        <v>0.20999999999999996</v>
      </c>
      <c r="KG126" s="23">
        <f t="shared" si="1041"/>
        <v>6.4000000000000057E-2</v>
      </c>
      <c r="KH126" s="23">
        <f t="shared" si="1042"/>
        <v>0.129</v>
      </c>
      <c r="KI126" s="23">
        <f t="shared" si="1043"/>
        <v>6.800000000000006E-2</v>
      </c>
      <c r="KJ126" s="23">
        <f t="shared" si="1044"/>
        <v>0.29499999999999993</v>
      </c>
      <c r="KK126" s="23">
        <f t="shared" si="1045"/>
        <v>0.31499999999999995</v>
      </c>
      <c r="KL126" s="23">
        <f t="shared" si="1046"/>
        <v>0.13500000000000023</v>
      </c>
      <c r="KM126" s="23">
        <f t="shared" si="1047"/>
        <v>0.52</v>
      </c>
      <c r="KN126" s="23">
        <f t="shared" si="1048"/>
        <v>0.32900000000000018</v>
      </c>
      <c r="KO126" s="23">
        <f t="shared" si="1049"/>
        <v>0.29599999999999982</v>
      </c>
      <c r="KP126" s="23">
        <f t="shared" si="1050"/>
        <v>0.14900000000000002</v>
      </c>
      <c r="KQ126" s="23">
        <f t="shared" si="1051"/>
        <v>8.5999999999999854E-2</v>
      </c>
      <c r="KR126" s="23">
        <f t="shared" si="1052"/>
        <v>1.2999999999999901E-2</v>
      </c>
      <c r="KS126" s="23">
        <f t="shared" si="1053"/>
        <v>0.10000000000000009</v>
      </c>
      <c r="KT126" s="23">
        <f t="shared" si="1054"/>
        <v>4.0000000000000036E-2</v>
      </c>
      <c r="KU126" s="23">
        <f t="shared" si="1055"/>
        <v>0.18400000000000016</v>
      </c>
      <c r="KV126" s="23">
        <f t="shared" si="1056"/>
        <v>0.26500000000000012</v>
      </c>
      <c r="KW126" s="23">
        <f t="shared" si="1057"/>
        <v>0.18800000000000017</v>
      </c>
      <c r="KX126" s="23">
        <f t="shared" si="1058"/>
        <v>3.1000000000000139E-2</v>
      </c>
      <c r="KY126" s="23">
        <f t="shared" si="1059"/>
        <v>9.9000000000000199E-2</v>
      </c>
      <c r="KZ126" s="23">
        <f t="shared" si="1060"/>
        <v>0.16199999999999992</v>
      </c>
      <c r="LA126" s="23">
        <f t="shared" si="1061"/>
        <v>0.15700000000000003</v>
      </c>
      <c r="LB126" s="23">
        <f t="shared" si="1062"/>
        <v>0.48200000000000021</v>
      </c>
      <c r="LC126" s="23">
        <f t="shared" si="1063"/>
        <v>1.9999999999997797E-3</v>
      </c>
      <c r="LD126" s="23">
        <f t="shared" si="1064"/>
        <v>1.5000000000000124E-2</v>
      </c>
      <c r="LE126" s="23">
        <f t="shared" si="1065"/>
        <v>0.25</v>
      </c>
      <c r="LF126" s="23">
        <f t="shared" si="1066"/>
        <v>0.44099999999999984</v>
      </c>
      <c r="LG126" s="23">
        <f t="shared" si="1067"/>
        <v>0.17499999999999982</v>
      </c>
      <c r="LH126" s="23">
        <f t="shared" si="1068"/>
        <v>0.85833500000000007</v>
      </c>
      <c r="LI126" s="23">
        <f t="shared" si="1069"/>
        <v>0.41984900000000014</v>
      </c>
      <c r="LJ126" s="23">
        <f t="shared" si="1070"/>
        <v>0.63983100000000004</v>
      </c>
      <c r="LK126" s="23">
        <f t="shared" si="1071"/>
        <v>0.37244499999999992</v>
      </c>
      <c r="LL126" s="23">
        <f t="shared" si="1072"/>
        <v>0.28359999999999985</v>
      </c>
      <c r="LM126" s="23">
        <f t="shared" si="1072"/>
        <v>0.44589100000000004</v>
      </c>
    </row>
    <row r="127" spans="1:325">
      <c r="A127" s="1">
        <f t="shared" si="449"/>
        <v>125</v>
      </c>
      <c r="B127" s="2"/>
      <c r="C127" s="4">
        <v>12</v>
      </c>
      <c r="D127" s="4">
        <f t="shared" si="445"/>
        <v>1016</v>
      </c>
      <c r="E127" s="4" t="s">
        <v>150</v>
      </c>
      <c r="F127" s="4">
        <v>3</v>
      </c>
      <c r="G127" s="4" t="s">
        <v>13</v>
      </c>
      <c r="H127" s="4" t="s">
        <v>14</v>
      </c>
      <c r="I127" s="4"/>
      <c r="J127" s="5">
        <v>96.1</v>
      </c>
      <c r="K127" s="72"/>
      <c r="L127" s="103">
        <v>2.9780000000000002</v>
      </c>
      <c r="M127" s="7" t="s">
        <v>180</v>
      </c>
      <c r="N127" s="3" t="s">
        <v>227</v>
      </c>
      <c r="O127" s="6">
        <v>3.1019999999999999</v>
      </c>
      <c r="P127" s="6">
        <v>2.9220000000000002</v>
      </c>
      <c r="Q127" s="6">
        <v>3.3069999999999999</v>
      </c>
      <c r="R127" s="58"/>
      <c r="S127" s="6">
        <v>3.1760000000000002</v>
      </c>
      <c r="T127" s="58"/>
      <c r="U127" s="58"/>
      <c r="V127" s="58"/>
      <c r="W127" s="58"/>
      <c r="X127" s="58"/>
      <c r="Y127" s="6">
        <v>3.2530000000000001</v>
      </c>
      <c r="Z127" s="6">
        <v>3.391</v>
      </c>
      <c r="AA127" s="6">
        <v>3.2410000000000001</v>
      </c>
      <c r="AB127" s="6">
        <v>3.0209999999999999</v>
      </c>
      <c r="AC127" s="6">
        <v>2.7730000000000001</v>
      </c>
      <c r="AD127" s="6">
        <v>3.1349999999999998</v>
      </c>
      <c r="AE127" s="6">
        <f t="shared" si="1074"/>
        <v>2.9539999999999997</v>
      </c>
      <c r="AF127" s="107">
        <v>2.2879999999999998</v>
      </c>
      <c r="AG127" s="107">
        <v>2.3889999999999998</v>
      </c>
      <c r="AH127" s="107">
        <v>2.4729999999999999</v>
      </c>
      <c r="AI127" s="107">
        <v>2.488</v>
      </c>
      <c r="AJ127" s="111"/>
      <c r="AK127" s="107">
        <v>2.73</v>
      </c>
      <c r="AL127" s="107">
        <v>2.7370000000000001</v>
      </c>
      <c r="AM127" s="107">
        <v>2.863</v>
      </c>
      <c r="AN127" s="107">
        <v>2.738</v>
      </c>
      <c r="AO127" s="107">
        <v>2.7469999999999999</v>
      </c>
      <c r="AP127" s="107">
        <v>2.8839999999999999</v>
      </c>
      <c r="AQ127" s="107">
        <v>2.82</v>
      </c>
      <c r="AR127" s="107">
        <v>3.0379999999999998</v>
      </c>
      <c r="AS127" s="107">
        <v>2.7280000000000002</v>
      </c>
      <c r="AT127" s="107">
        <v>2.7029999999999998</v>
      </c>
      <c r="AU127" s="107">
        <v>2.8029999999999999</v>
      </c>
      <c r="AV127" s="107">
        <v>2.4510000000000001</v>
      </c>
      <c r="AW127" s="107">
        <v>2.6139999999999999</v>
      </c>
      <c r="AX127" s="107">
        <v>3.1259999999999999</v>
      </c>
      <c r="AY127" s="107">
        <v>2.8109999999999999</v>
      </c>
      <c r="AZ127" s="107">
        <v>3.0590000000000002</v>
      </c>
      <c r="BA127" s="107">
        <v>2.9609999999999999</v>
      </c>
      <c r="BB127" s="107">
        <v>3.0489999999999999</v>
      </c>
      <c r="BC127" s="107">
        <v>2.903</v>
      </c>
      <c r="BD127" s="107">
        <v>2.8079999999999998</v>
      </c>
      <c r="BE127" s="111"/>
      <c r="BF127" s="111"/>
      <c r="BG127" s="111"/>
      <c r="BH127" s="111"/>
      <c r="BI127" s="111"/>
      <c r="BJ127" s="111"/>
      <c r="BK127" s="111"/>
      <c r="BL127" s="111"/>
      <c r="BM127" s="111"/>
      <c r="BN127" s="107">
        <v>2.7669999999999999</v>
      </c>
      <c r="BO127" s="107">
        <v>2.5310000000000001</v>
      </c>
      <c r="BP127" s="107">
        <v>2.8149999999999999</v>
      </c>
      <c r="BQ127" s="91">
        <v>2.021684</v>
      </c>
      <c r="BR127" s="91">
        <v>2.480804</v>
      </c>
      <c r="BS127" s="91">
        <v>3.4983430000000002</v>
      </c>
      <c r="BT127" s="91">
        <v>2.541499</v>
      </c>
      <c r="BU127" s="91">
        <v>2.6239460000000001</v>
      </c>
      <c r="BV127" s="91">
        <v>3.2887550000000001</v>
      </c>
      <c r="BW127" s="109">
        <v>2.3570000000000002</v>
      </c>
      <c r="BX127" s="109">
        <v>2.4329999999999998</v>
      </c>
      <c r="BY127" s="109">
        <v>2.528</v>
      </c>
      <c r="BZ127" s="109">
        <v>2.556</v>
      </c>
      <c r="CA127" s="109">
        <v>2.5790000000000002</v>
      </c>
      <c r="CB127" s="109">
        <v>2.7519999999999998</v>
      </c>
      <c r="CC127" s="109">
        <v>2.7610000000000001</v>
      </c>
      <c r="CD127" s="109">
        <v>2.94</v>
      </c>
      <c r="CE127" s="109">
        <v>2.7949999999999999</v>
      </c>
      <c r="CF127" s="109">
        <v>2.7869999999999999</v>
      </c>
      <c r="CG127" s="109">
        <v>2.9540000000000002</v>
      </c>
      <c r="CH127" s="109">
        <v>2.8860000000000001</v>
      </c>
      <c r="CI127" s="109">
        <v>3.1</v>
      </c>
      <c r="CJ127" s="110">
        <v>2.7679999999999998</v>
      </c>
      <c r="CK127" s="110">
        <v>2.7429999999999999</v>
      </c>
      <c r="CL127" s="109">
        <v>2.87</v>
      </c>
      <c r="CM127" s="109">
        <v>2.4929999999999999</v>
      </c>
      <c r="CN127" s="109">
        <v>2.6749999999999998</v>
      </c>
      <c r="CO127" s="109">
        <v>3.2509999999999999</v>
      </c>
      <c r="CP127" s="109">
        <v>2.8660000000000001</v>
      </c>
      <c r="CQ127" s="109">
        <v>3.101</v>
      </c>
      <c r="CR127" s="109">
        <v>3.0190000000000001</v>
      </c>
      <c r="CS127" s="109">
        <v>3.105</v>
      </c>
      <c r="CT127" s="109">
        <v>2.9740000000000002</v>
      </c>
      <c r="CU127" s="109">
        <v>2.8580000000000001</v>
      </c>
      <c r="CV127" s="109">
        <v>2.7160000000000002</v>
      </c>
      <c r="CW127" s="109">
        <v>2.8159999999999998</v>
      </c>
      <c r="CX127" s="109">
        <v>2.96</v>
      </c>
      <c r="CY127" s="109">
        <v>3.0830000000000002</v>
      </c>
      <c r="CZ127" s="109">
        <v>3.1640000000000001</v>
      </c>
      <c r="DA127" s="109">
        <v>3.1480000000000001</v>
      </c>
      <c r="DB127" s="109">
        <v>2.492</v>
      </c>
      <c r="DC127" s="109">
        <v>2.9750000000000001</v>
      </c>
      <c r="DD127" s="109">
        <v>2.9569999999999999</v>
      </c>
      <c r="DE127" s="109">
        <v>2.8010000000000002</v>
      </c>
      <c r="DF127" s="109">
        <v>2.5870000000000002</v>
      </c>
      <c r="DG127" s="109">
        <v>2.86</v>
      </c>
      <c r="DH127" s="119">
        <v>2.0653090000000001</v>
      </c>
      <c r="DI127" s="119">
        <v>2.5280900000000002</v>
      </c>
      <c r="DJ127" s="119">
        <v>3.539377</v>
      </c>
      <c r="DK127" s="119">
        <v>2.5958329999999998</v>
      </c>
      <c r="DL127" s="119">
        <v>2.6749459999999998</v>
      </c>
      <c r="DM127" s="119">
        <v>3.3262890000000001</v>
      </c>
      <c r="DO127" s="23">
        <f t="shared" si="868"/>
        <v>0.12399999999999967</v>
      </c>
      <c r="DP127" s="23">
        <f t="shared" si="869"/>
        <v>-5.600000000000005E-2</v>
      </c>
      <c r="DQ127" s="23">
        <f t="shared" si="870"/>
        <v>0.32899999999999974</v>
      </c>
      <c r="DR127" s="23" t="str">
        <f t="shared" si="871"/>
        <v/>
      </c>
      <c r="DS127" s="23">
        <f t="shared" si="872"/>
        <v>0.19799999999999995</v>
      </c>
      <c r="DT127" s="23" t="str">
        <f t="shared" si="873"/>
        <v/>
      </c>
      <c r="DU127" s="23" t="str">
        <f t="shared" si="874"/>
        <v/>
      </c>
      <c r="DV127" s="23" t="str">
        <f t="shared" si="875"/>
        <v/>
      </c>
      <c r="DW127" s="23" t="str">
        <f t="shared" si="876"/>
        <v/>
      </c>
      <c r="DX127" s="23" t="str">
        <f t="shared" si="877"/>
        <v/>
      </c>
      <c r="DY127" s="23">
        <f t="shared" si="878"/>
        <v>0.27499999999999991</v>
      </c>
      <c r="DZ127" s="23">
        <f t="shared" si="879"/>
        <v>0.41299999999999981</v>
      </c>
      <c r="EA127" s="23">
        <f t="shared" si="880"/>
        <v>0.2629999999999999</v>
      </c>
      <c r="EB127" s="23">
        <f t="shared" si="881"/>
        <v>4.2999999999999705E-2</v>
      </c>
      <c r="EC127" s="23">
        <f t="shared" si="882"/>
        <v>-0.20500000000000007</v>
      </c>
      <c r="ED127" s="23">
        <f t="shared" si="883"/>
        <v>0.15699999999999958</v>
      </c>
      <c r="EE127" s="23">
        <f t="shared" si="884"/>
        <v>-2.4000000000000465E-2</v>
      </c>
      <c r="EF127" s="23">
        <f t="shared" si="885"/>
        <v>-0.69000000000000039</v>
      </c>
      <c r="EG127" s="23">
        <f t="shared" si="886"/>
        <v>-0.58900000000000041</v>
      </c>
      <c r="EH127" s="23">
        <f t="shared" si="887"/>
        <v>-0.50500000000000034</v>
      </c>
      <c r="EI127" s="23">
        <f t="shared" si="888"/>
        <v>-0.49000000000000021</v>
      </c>
      <c r="EJ127" s="23" t="str">
        <f t="shared" si="889"/>
        <v/>
      </c>
      <c r="EK127" s="23">
        <f t="shared" si="890"/>
        <v>-0.24800000000000022</v>
      </c>
      <c r="EL127" s="23">
        <f t="shared" si="891"/>
        <v>-0.2410000000000001</v>
      </c>
      <c r="EM127" s="23">
        <f t="shared" si="892"/>
        <v>-0.11500000000000021</v>
      </c>
      <c r="EN127" s="23">
        <f t="shared" si="893"/>
        <v>-0.24000000000000021</v>
      </c>
      <c r="EO127" s="23">
        <f t="shared" si="894"/>
        <v>-0.23100000000000032</v>
      </c>
      <c r="EP127" s="23">
        <f t="shared" si="895"/>
        <v>-9.4000000000000306E-2</v>
      </c>
      <c r="EQ127" s="23">
        <f t="shared" si="896"/>
        <v>-0.15800000000000036</v>
      </c>
      <c r="ER127" s="23">
        <f t="shared" si="897"/>
        <v>5.9999999999999609E-2</v>
      </c>
      <c r="ES127" s="23">
        <f t="shared" si="898"/>
        <v>-0.25</v>
      </c>
      <c r="ET127" s="23">
        <f t="shared" si="899"/>
        <v>-0.27500000000000036</v>
      </c>
      <c r="EU127" s="23">
        <f t="shared" si="900"/>
        <v>-0.17500000000000027</v>
      </c>
      <c r="EV127" s="23">
        <f t="shared" si="901"/>
        <v>-0.52700000000000014</v>
      </c>
      <c r="EW127" s="23">
        <f t="shared" si="902"/>
        <v>-0.36400000000000032</v>
      </c>
      <c r="EX127" s="23">
        <f t="shared" si="903"/>
        <v>0.14799999999999969</v>
      </c>
      <c r="EY127" s="23">
        <f t="shared" si="904"/>
        <v>-0.16700000000000026</v>
      </c>
      <c r="EZ127" s="23">
        <f t="shared" si="905"/>
        <v>8.0999999999999961E-2</v>
      </c>
      <c r="FA127" s="23">
        <f t="shared" si="906"/>
        <v>-1.7000000000000348E-2</v>
      </c>
      <c r="FB127" s="23">
        <f t="shared" si="907"/>
        <v>7.099999999999973E-2</v>
      </c>
      <c r="FC127" s="23">
        <f t="shared" si="908"/>
        <v>-7.5000000000000178E-2</v>
      </c>
      <c r="FD127" s="23">
        <f t="shared" si="909"/>
        <v>-0.17000000000000037</v>
      </c>
      <c r="FE127" s="23" t="str">
        <f t="shared" si="910"/>
        <v/>
      </c>
      <c r="FF127" s="23" t="str">
        <f t="shared" si="911"/>
        <v/>
      </c>
      <c r="FG127" s="23" t="str">
        <f t="shared" si="912"/>
        <v/>
      </c>
      <c r="FH127" s="23" t="str">
        <f t="shared" si="913"/>
        <v/>
      </c>
      <c r="FI127" s="23" t="str">
        <f t="shared" si="914"/>
        <v/>
      </c>
      <c r="FJ127" s="23" t="str">
        <f t="shared" si="915"/>
        <v/>
      </c>
      <c r="FK127" s="23" t="str">
        <f t="shared" si="916"/>
        <v/>
      </c>
      <c r="FL127" s="23" t="str">
        <f t="shared" si="917"/>
        <v/>
      </c>
      <c r="FM127" s="23" t="str">
        <f t="shared" si="918"/>
        <v/>
      </c>
      <c r="FN127" s="23">
        <f t="shared" si="919"/>
        <v>-0.2110000000000003</v>
      </c>
      <c r="FO127" s="23">
        <f t="shared" si="920"/>
        <v>-0.44700000000000006</v>
      </c>
      <c r="FP127" s="23">
        <f t="shared" si="921"/>
        <v>-0.16300000000000026</v>
      </c>
      <c r="FQ127" s="23">
        <f t="shared" si="922"/>
        <v>-0.95631600000000017</v>
      </c>
      <c r="FR127" s="23">
        <f t="shared" si="923"/>
        <v>-0.49719600000000019</v>
      </c>
      <c r="FS127" s="23">
        <f t="shared" si="924"/>
        <v>0.520343</v>
      </c>
      <c r="FT127" s="23">
        <f t="shared" si="925"/>
        <v>-0.43650100000000025</v>
      </c>
      <c r="FU127" s="23">
        <f t="shared" si="926"/>
        <v>-0.35405400000000009</v>
      </c>
      <c r="FV127" s="23">
        <f t="shared" si="927"/>
        <v>0.31075499999999989</v>
      </c>
      <c r="FW127" s="23">
        <f t="shared" si="928"/>
        <v>-0.621</v>
      </c>
      <c r="FX127" s="23">
        <f t="shared" si="929"/>
        <v>-0.54500000000000037</v>
      </c>
      <c r="FY127" s="23">
        <f t="shared" si="930"/>
        <v>-0.45000000000000018</v>
      </c>
      <c r="FZ127" s="23">
        <f t="shared" si="931"/>
        <v>-0.42200000000000015</v>
      </c>
      <c r="GA127" s="23">
        <f t="shared" si="932"/>
        <v>-0.39900000000000002</v>
      </c>
      <c r="GB127" s="23">
        <f t="shared" si="933"/>
        <v>-0.22600000000000042</v>
      </c>
      <c r="GC127" s="23">
        <f t="shared" si="934"/>
        <v>-0.21700000000000008</v>
      </c>
      <c r="GD127" s="23">
        <f t="shared" si="935"/>
        <v>-3.8000000000000256E-2</v>
      </c>
      <c r="GE127" s="23">
        <f t="shared" si="936"/>
        <v>-0.18300000000000027</v>
      </c>
      <c r="GF127" s="23">
        <f t="shared" si="937"/>
        <v>-0.19100000000000028</v>
      </c>
      <c r="GG127" s="23">
        <f t="shared" si="938"/>
        <v>-2.4000000000000021E-2</v>
      </c>
      <c r="GH127" s="23">
        <f t="shared" si="939"/>
        <v>-9.2000000000000082E-2</v>
      </c>
      <c r="GI127" s="23">
        <f t="shared" si="940"/>
        <v>0.12199999999999989</v>
      </c>
      <c r="GJ127" s="23">
        <f t="shared" si="941"/>
        <v>-0.21000000000000041</v>
      </c>
      <c r="GK127" s="23">
        <f t="shared" si="942"/>
        <v>-0.23500000000000032</v>
      </c>
      <c r="GL127" s="23">
        <f t="shared" si="943"/>
        <v>-0.1080000000000001</v>
      </c>
      <c r="GM127" s="23">
        <f t="shared" si="944"/>
        <v>-0.48500000000000032</v>
      </c>
      <c r="GN127" s="23">
        <f t="shared" si="945"/>
        <v>-0.30300000000000038</v>
      </c>
      <c r="GO127" s="23">
        <f t="shared" si="946"/>
        <v>0.27299999999999969</v>
      </c>
      <c r="GP127" s="23">
        <f t="shared" si="947"/>
        <v>-0.1120000000000001</v>
      </c>
      <c r="GQ127" s="23">
        <f t="shared" si="948"/>
        <v>0.12299999999999978</v>
      </c>
      <c r="GR127" s="23">
        <f t="shared" si="949"/>
        <v>4.0999999999999925E-2</v>
      </c>
      <c r="GS127" s="23">
        <f t="shared" si="950"/>
        <v>0.12699999999999978</v>
      </c>
      <c r="GT127" s="23">
        <f t="shared" si="951"/>
        <v>-4.0000000000000036E-3</v>
      </c>
      <c r="GU127" s="23">
        <f t="shared" si="952"/>
        <v>-0.12000000000000011</v>
      </c>
      <c r="GV127" s="23">
        <f t="shared" si="953"/>
        <v>-0.26200000000000001</v>
      </c>
      <c r="GW127" s="23">
        <f t="shared" si="954"/>
        <v>-0.16200000000000037</v>
      </c>
      <c r="GX127" s="23">
        <f t="shared" si="955"/>
        <v>-1.8000000000000238E-2</v>
      </c>
      <c r="GY127" s="23">
        <f t="shared" si="956"/>
        <v>0.10499999999999998</v>
      </c>
      <c r="GZ127" s="23">
        <f t="shared" si="957"/>
        <v>0.18599999999999994</v>
      </c>
      <c r="HA127" s="23">
        <f t="shared" si="958"/>
        <v>0.16999999999999993</v>
      </c>
      <c r="HB127" s="23">
        <f t="shared" si="959"/>
        <v>-0.48600000000000021</v>
      </c>
      <c r="HC127" s="23">
        <f t="shared" si="960"/>
        <v>-3.0000000000001137E-3</v>
      </c>
      <c r="HD127" s="23">
        <f t="shared" si="961"/>
        <v>-2.1000000000000352E-2</v>
      </c>
      <c r="HE127" s="23">
        <f t="shared" si="962"/>
        <v>-0.17700000000000005</v>
      </c>
      <c r="HF127" s="23">
        <f t="shared" si="963"/>
        <v>-0.39100000000000001</v>
      </c>
      <c r="HG127" s="23">
        <f t="shared" si="964"/>
        <v>-0.11800000000000033</v>
      </c>
      <c r="HH127" s="23">
        <f t="shared" si="965"/>
        <v>-0.91269100000000014</v>
      </c>
      <c r="HI127" s="23">
        <f t="shared" si="966"/>
        <v>-0.44991000000000003</v>
      </c>
      <c r="HJ127" s="23">
        <f t="shared" si="967"/>
        <v>0.56137699999999979</v>
      </c>
      <c r="HK127" s="23">
        <f t="shared" si="968"/>
        <v>-0.38216700000000037</v>
      </c>
      <c r="HL127" s="23">
        <f t="shared" si="969"/>
        <v>-0.30305400000000038</v>
      </c>
      <c r="HM127" s="23">
        <f t="shared" si="970"/>
        <v>0.34828899999999985</v>
      </c>
      <c r="HO127" s="23">
        <f t="shared" si="971"/>
        <v>0.12399999999999967</v>
      </c>
      <c r="HP127" s="23">
        <f t="shared" si="972"/>
        <v>5.600000000000005E-2</v>
      </c>
      <c r="HQ127" s="23">
        <f t="shared" si="973"/>
        <v>0.32899999999999974</v>
      </c>
      <c r="HR127" s="23" t="str">
        <f t="shared" si="974"/>
        <v/>
      </c>
      <c r="HS127" s="23">
        <f t="shared" si="975"/>
        <v>0.19799999999999995</v>
      </c>
      <c r="HT127" s="23" t="str">
        <f t="shared" si="976"/>
        <v/>
      </c>
      <c r="HU127" s="23" t="str">
        <f t="shared" si="977"/>
        <v/>
      </c>
      <c r="HV127" s="23" t="str">
        <f t="shared" si="978"/>
        <v/>
      </c>
      <c r="HW127" s="23" t="str">
        <f t="shared" si="979"/>
        <v/>
      </c>
      <c r="HX127" s="23" t="str">
        <f t="shared" si="980"/>
        <v/>
      </c>
      <c r="HY127" s="23">
        <f t="shared" si="981"/>
        <v>0.27499999999999991</v>
      </c>
      <c r="HZ127" s="23">
        <f t="shared" si="982"/>
        <v>0.41299999999999981</v>
      </c>
      <c r="IA127" s="23">
        <f t="shared" si="983"/>
        <v>0.2629999999999999</v>
      </c>
      <c r="IB127" s="23">
        <f t="shared" si="984"/>
        <v>4.2999999999999705E-2</v>
      </c>
      <c r="IC127" s="23">
        <f t="shared" si="985"/>
        <v>0.20500000000000007</v>
      </c>
      <c r="ID127" s="23">
        <f t="shared" si="986"/>
        <v>0.15699999999999958</v>
      </c>
      <c r="IE127" s="23">
        <f t="shared" si="987"/>
        <v>2.4000000000000465E-2</v>
      </c>
      <c r="IF127" s="23">
        <f t="shared" si="988"/>
        <v>0.69000000000000039</v>
      </c>
      <c r="IG127" s="23">
        <f t="shared" si="989"/>
        <v>0.58900000000000041</v>
      </c>
      <c r="IH127" s="23">
        <f t="shared" si="990"/>
        <v>0.50500000000000034</v>
      </c>
      <c r="II127" s="23">
        <f t="shared" si="991"/>
        <v>0.49000000000000021</v>
      </c>
      <c r="IJ127" s="23" t="str">
        <f t="shared" si="992"/>
        <v/>
      </c>
      <c r="IK127" s="23">
        <f t="shared" si="993"/>
        <v>0.24800000000000022</v>
      </c>
      <c r="IL127" s="23">
        <f t="shared" si="994"/>
        <v>0.2410000000000001</v>
      </c>
      <c r="IM127" s="23">
        <f t="shared" si="995"/>
        <v>0.11500000000000021</v>
      </c>
      <c r="IN127" s="23">
        <f t="shared" si="996"/>
        <v>0.24000000000000021</v>
      </c>
      <c r="IO127" s="23">
        <f t="shared" si="997"/>
        <v>0.23100000000000032</v>
      </c>
      <c r="IP127" s="23">
        <f t="shared" si="998"/>
        <v>9.4000000000000306E-2</v>
      </c>
      <c r="IQ127" s="23">
        <f t="shared" si="999"/>
        <v>0.15800000000000036</v>
      </c>
      <c r="IR127" s="23">
        <f t="shared" si="1000"/>
        <v>5.9999999999999609E-2</v>
      </c>
      <c r="IS127" s="23">
        <f t="shared" si="1001"/>
        <v>0.25</v>
      </c>
      <c r="IT127" s="23">
        <f t="shared" si="1002"/>
        <v>0.27500000000000036</v>
      </c>
      <c r="IU127" s="23">
        <f t="shared" si="1003"/>
        <v>0.17500000000000027</v>
      </c>
      <c r="IV127" s="23">
        <f t="shared" si="1004"/>
        <v>0.52700000000000014</v>
      </c>
      <c r="IW127" s="23">
        <f t="shared" si="1005"/>
        <v>0.36400000000000032</v>
      </c>
      <c r="IX127" s="23">
        <f t="shared" si="1006"/>
        <v>0.14799999999999969</v>
      </c>
      <c r="IY127" s="23">
        <f t="shared" si="1007"/>
        <v>0.16700000000000026</v>
      </c>
      <c r="IZ127" s="23">
        <f t="shared" si="1008"/>
        <v>8.0999999999999961E-2</v>
      </c>
      <c r="JA127" s="23">
        <f t="shared" si="1009"/>
        <v>1.7000000000000348E-2</v>
      </c>
      <c r="JB127" s="23">
        <f t="shared" si="1010"/>
        <v>7.099999999999973E-2</v>
      </c>
      <c r="JC127" s="23">
        <f t="shared" si="1011"/>
        <v>7.5000000000000178E-2</v>
      </c>
      <c r="JD127" s="23">
        <f t="shared" si="1012"/>
        <v>0.17000000000000037</v>
      </c>
      <c r="JE127" s="23" t="str">
        <f t="shared" si="1013"/>
        <v/>
      </c>
      <c r="JF127" s="23" t="str">
        <f t="shared" si="1014"/>
        <v/>
      </c>
      <c r="JG127" s="23" t="str">
        <f t="shared" si="1015"/>
        <v/>
      </c>
      <c r="JH127" s="23" t="str">
        <f t="shared" si="1016"/>
        <v/>
      </c>
      <c r="JI127" s="23" t="str">
        <f t="shared" si="1017"/>
        <v/>
      </c>
      <c r="JJ127" s="23" t="str">
        <f t="shared" si="1018"/>
        <v/>
      </c>
      <c r="JK127" s="23" t="str">
        <f t="shared" si="1019"/>
        <v/>
      </c>
      <c r="JL127" s="23" t="str">
        <f t="shared" si="1020"/>
        <v/>
      </c>
      <c r="JM127" s="23" t="str">
        <f t="shared" si="1021"/>
        <v/>
      </c>
      <c r="JN127" s="23">
        <f t="shared" si="1022"/>
        <v>0.2110000000000003</v>
      </c>
      <c r="JO127" s="23">
        <f t="shared" si="1023"/>
        <v>0.44700000000000006</v>
      </c>
      <c r="JP127" s="23">
        <f t="shared" si="1024"/>
        <v>0.16300000000000026</v>
      </c>
      <c r="JQ127" s="23">
        <f t="shared" si="1025"/>
        <v>0.95631600000000017</v>
      </c>
      <c r="JR127" s="23">
        <f t="shared" si="1026"/>
        <v>0.49719600000000019</v>
      </c>
      <c r="JS127" s="23">
        <f t="shared" si="1027"/>
        <v>0.520343</v>
      </c>
      <c r="JT127" s="23">
        <f t="shared" si="1028"/>
        <v>0.43650100000000025</v>
      </c>
      <c r="JU127" s="23">
        <f t="shared" si="1029"/>
        <v>0.35405400000000009</v>
      </c>
      <c r="JV127" s="23">
        <f t="shared" si="1030"/>
        <v>0.31075499999999989</v>
      </c>
      <c r="JW127" s="23">
        <f t="shared" si="1031"/>
        <v>0.621</v>
      </c>
      <c r="JX127" s="23">
        <f t="shared" si="1032"/>
        <v>0.54500000000000037</v>
      </c>
      <c r="JY127" s="23">
        <f t="shared" si="1033"/>
        <v>0.45000000000000018</v>
      </c>
      <c r="JZ127" s="23">
        <f t="shared" si="1034"/>
        <v>0.42200000000000015</v>
      </c>
      <c r="KA127" s="23">
        <f t="shared" si="1035"/>
        <v>0.39900000000000002</v>
      </c>
      <c r="KB127" s="23">
        <f t="shared" si="1036"/>
        <v>0.22600000000000042</v>
      </c>
      <c r="KC127" s="23">
        <f t="shared" si="1037"/>
        <v>0.21700000000000008</v>
      </c>
      <c r="KD127" s="23">
        <f t="shared" si="1038"/>
        <v>3.8000000000000256E-2</v>
      </c>
      <c r="KE127" s="23">
        <f t="shared" si="1039"/>
        <v>0.18300000000000027</v>
      </c>
      <c r="KF127" s="23">
        <f t="shared" si="1040"/>
        <v>0.19100000000000028</v>
      </c>
      <c r="KG127" s="23">
        <f t="shared" si="1041"/>
        <v>2.4000000000000021E-2</v>
      </c>
      <c r="KH127" s="23">
        <f t="shared" si="1042"/>
        <v>9.2000000000000082E-2</v>
      </c>
      <c r="KI127" s="23">
        <f t="shared" si="1043"/>
        <v>0.12199999999999989</v>
      </c>
      <c r="KJ127" s="23">
        <f t="shared" si="1044"/>
        <v>0.21000000000000041</v>
      </c>
      <c r="KK127" s="23">
        <f t="shared" si="1045"/>
        <v>0.23500000000000032</v>
      </c>
      <c r="KL127" s="23">
        <f t="shared" si="1046"/>
        <v>0.1080000000000001</v>
      </c>
      <c r="KM127" s="23">
        <f t="shared" si="1047"/>
        <v>0.48500000000000032</v>
      </c>
      <c r="KN127" s="23">
        <f t="shared" si="1048"/>
        <v>0.30300000000000038</v>
      </c>
      <c r="KO127" s="23">
        <f t="shared" si="1049"/>
        <v>0.27299999999999969</v>
      </c>
      <c r="KP127" s="23">
        <f t="shared" si="1050"/>
        <v>0.1120000000000001</v>
      </c>
      <c r="KQ127" s="23">
        <f t="shared" si="1051"/>
        <v>0.12299999999999978</v>
      </c>
      <c r="KR127" s="23">
        <f t="shared" si="1052"/>
        <v>4.0999999999999925E-2</v>
      </c>
      <c r="KS127" s="23">
        <f t="shared" si="1053"/>
        <v>0.12699999999999978</v>
      </c>
      <c r="KT127" s="23">
        <f t="shared" si="1054"/>
        <v>4.0000000000000036E-3</v>
      </c>
      <c r="KU127" s="23">
        <f t="shared" si="1055"/>
        <v>0.12000000000000011</v>
      </c>
      <c r="KV127" s="23">
        <f t="shared" si="1056"/>
        <v>0.26200000000000001</v>
      </c>
      <c r="KW127" s="23">
        <f t="shared" si="1057"/>
        <v>0.16200000000000037</v>
      </c>
      <c r="KX127" s="23">
        <f t="shared" si="1058"/>
        <v>1.8000000000000238E-2</v>
      </c>
      <c r="KY127" s="23">
        <f t="shared" si="1059"/>
        <v>0.10499999999999998</v>
      </c>
      <c r="KZ127" s="23">
        <f t="shared" si="1060"/>
        <v>0.18599999999999994</v>
      </c>
      <c r="LA127" s="23">
        <f t="shared" si="1061"/>
        <v>0.16999999999999993</v>
      </c>
      <c r="LB127" s="23">
        <f t="shared" si="1062"/>
        <v>0.48600000000000021</v>
      </c>
      <c r="LC127" s="23">
        <f t="shared" si="1063"/>
        <v>3.0000000000001137E-3</v>
      </c>
      <c r="LD127" s="23">
        <f t="shared" si="1064"/>
        <v>2.1000000000000352E-2</v>
      </c>
      <c r="LE127" s="23">
        <f t="shared" si="1065"/>
        <v>0.17700000000000005</v>
      </c>
      <c r="LF127" s="23">
        <f t="shared" si="1066"/>
        <v>0.39100000000000001</v>
      </c>
      <c r="LG127" s="23">
        <f t="shared" si="1067"/>
        <v>0.11800000000000033</v>
      </c>
      <c r="LH127" s="23">
        <f t="shared" si="1068"/>
        <v>0.91269100000000014</v>
      </c>
      <c r="LI127" s="23">
        <f t="shared" si="1069"/>
        <v>0.44991000000000003</v>
      </c>
      <c r="LJ127" s="23">
        <f t="shared" si="1070"/>
        <v>0.56137699999999979</v>
      </c>
      <c r="LK127" s="23">
        <f t="shared" si="1071"/>
        <v>0.38216700000000037</v>
      </c>
      <c r="LL127" s="23">
        <f t="shared" si="1072"/>
        <v>0.30305400000000038</v>
      </c>
      <c r="LM127" s="23">
        <f t="shared" si="1072"/>
        <v>0.34828899999999985</v>
      </c>
    </row>
    <row r="128" spans="1:325">
      <c r="A128" s="1">
        <f t="shared" si="449"/>
        <v>126</v>
      </c>
      <c r="B128" s="2"/>
      <c r="C128" s="4">
        <v>12</v>
      </c>
      <c r="D128" s="4">
        <f t="shared" si="445"/>
        <v>1016</v>
      </c>
      <c r="E128" s="4" t="s">
        <v>162</v>
      </c>
      <c r="F128" s="4">
        <v>3</v>
      </c>
      <c r="G128" s="4" t="s">
        <v>13</v>
      </c>
      <c r="H128" s="4" t="s">
        <v>19</v>
      </c>
      <c r="I128" s="4"/>
      <c r="J128" s="5">
        <v>97.7</v>
      </c>
      <c r="K128" s="72"/>
      <c r="L128" s="103">
        <v>3.3210000000000002</v>
      </c>
      <c r="M128" s="7" t="s">
        <v>180</v>
      </c>
      <c r="N128" s="3" t="s">
        <v>227</v>
      </c>
      <c r="O128" s="6">
        <v>3.6440000000000001</v>
      </c>
      <c r="P128" s="6">
        <v>3.4780000000000002</v>
      </c>
      <c r="Q128" s="6">
        <v>3.589</v>
      </c>
      <c r="R128" s="58"/>
      <c r="S128" s="6">
        <v>3.2589999999999999</v>
      </c>
      <c r="T128" s="58"/>
      <c r="U128" s="58"/>
      <c r="V128" s="58"/>
      <c r="W128" s="58"/>
      <c r="X128" s="58"/>
      <c r="Y128" s="6">
        <v>3.5390000000000001</v>
      </c>
      <c r="Z128" s="6">
        <v>3.5630000000000002</v>
      </c>
      <c r="AA128" s="6">
        <v>3.5379999999999998</v>
      </c>
      <c r="AB128" s="6">
        <v>3.3839999999999999</v>
      </c>
      <c r="AC128" s="6">
        <v>3.44</v>
      </c>
      <c r="AD128" s="6">
        <v>3.0529999999999999</v>
      </c>
      <c r="AE128" s="6">
        <f t="shared" si="1074"/>
        <v>3.2465000000000002</v>
      </c>
      <c r="AF128" s="107">
        <v>2.6339999999999999</v>
      </c>
      <c r="AG128" s="107">
        <v>2.7240000000000002</v>
      </c>
      <c r="AH128" s="107">
        <v>2.6949999999999998</v>
      </c>
      <c r="AI128" s="107">
        <v>2.5470000000000002</v>
      </c>
      <c r="AJ128" s="111"/>
      <c r="AK128" s="107">
        <v>2.774</v>
      </c>
      <c r="AL128" s="107">
        <v>2.7949999999999999</v>
      </c>
      <c r="AM128" s="107">
        <v>2.7050000000000001</v>
      </c>
      <c r="AN128" s="107">
        <v>2.875</v>
      </c>
      <c r="AO128" s="107">
        <v>2.8149999999999999</v>
      </c>
      <c r="AP128" s="107">
        <v>3.0459999999999998</v>
      </c>
      <c r="AQ128" s="107">
        <v>3</v>
      </c>
      <c r="AR128" s="107">
        <v>3.036</v>
      </c>
      <c r="AS128" s="107">
        <v>2.843</v>
      </c>
      <c r="AT128" s="107">
        <v>2.8319999999999999</v>
      </c>
      <c r="AU128" s="107">
        <v>2.5880000000000001</v>
      </c>
      <c r="AV128" s="107">
        <v>2.8260000000000001</v>
      </c>
      <c r="AW128" s="107">
        <v>2.645</v>
      </c>
      <c r="AX128" s="107">
        <v>1.7150000000000001</v>
      </c>
      <c r="AY128" s="107">
        <v>2.6989999999999998</v>
      </c>
      <c r="AZ128" s="107">
        <v>2.8969999999999998</v>
      </c>
      <c r="BA128" s="107">
        <v>2.621</v>
      </c>
      <c r="BB128" s="107">
        <v>2.585</v>
      </c>
      <c r="BC128" s="107">
        <v>2.3340000000000001</v>
      </c>
      <c r="BD128" s="107">
        <v>2.7789999999999999</v>
      </c>
      <c r="BE128" s="111"/>
      <c r="BF128" s="111"/>
      <c r="BG128" s="111"/>
      <c r="BH128" s="111"/>
      <c r="BI128" s="111"/>
      <c r="BJ128" s="111"/>
      <c r="BK128" s="111"/>
      <c r="BL128" s="111"/>
      <c r="BM128" s="111"/>
      <c r="BN128" s="107">
        <v>2.9860000000000002</v>
      </c>
      <c r="BO128" s="107">
        <v>2.6989999999999998</v>
      </c>
      <c r="BP128" s="107">
        <v>2.8919999999999999</v>
      </c>
      <c r="BQ128" s="91">
        <v>2.3153359999999998</v>
      </c>
      <c r="BR128" s="91">
        <v>2.5883349999999998</v>
      </c>
      <c r="BS128" s="91">
        <v>3.320039</v>
      </c>
      <c r="BT128" s="91">
        <v>2.4836200000000002</v>
      </c>
      <c r="BU128" s="91">
        <v>2.6141709999999998</v>
      </c>
      <c r="BV128" s="91">
        <v>3.289228</v>
      </c>
      <c r="BW128" s="109">
        <v>2.89</v>
      </c>
      <c r="BX128" s="109">
        <v>2.9289999999999998</v>
      </c>
      <c r="BY128" s="109">
        <v>2.968</v>
      </c>
      <c r="BZ128" s="109">
        <v>2.976</v>
      </c>
      <c r="CA128" s="109">
        <v>2.556</v>
      </c>
      <c r="CB128" s="109">
        <v>3.0449999999999999</v>
      </c>
      <c r="CC128" s="109">
        <v>3.0649999999999999</v>
      </c>
      <c r="CD128" s="109">
        <v>3.1720000000000002</v>
      </c>
      <c r="CE128" s="109">
        <v>3.2360000000000002</v>
      </c>
      <c r="CF128" s="109">
        <v>3.1520000000000001</v>
      </c>
      <c r="CG128" s="109">
        <v>3.3610000000000002</v>
      </c>
      <c r="CH128" s="109">
        <v>3.3220000000000001</v>
      </c>
      <c r="CI128" s="109">
        <v>3.379</v>
      </c>
      <c r="CJ128" s="110">
        <v>3.19</v>
      </c>
      <c r="CK128" s="110">
        <v>3.1760000000000002</v>
      </c>
      <c r="CL128" s="109">
        <v>3.09</v>
      </c>
      <c r="CM128" s="109">
        <v>3.032</v>
      </c>
      <c r="CN128" s="109">
        <v>3.0339999999999998</v>
      </c>
      <c r="CO128" s="109">
        <v>2.968</v>
      </c>
      <c r="CP128" s="109">
        <v>3.1419999999999999</v>
      </c>
      <c r="CQ128" s="109">
        <v>3.274</v>
      </c>
      <c r="CR128" s="109">
        <v>3.1840000000000002</v>
      </c>
      <c r="CS128" s="109">
        <v>3.226</v>
      </c>
      <c r="CT128" s="109">
        <v>3.0960000000000001</v>
      </c>
      <c r="CU128" s="109">
        <v>3.2189999999999999</v>
      </c>
      <c r="CV128" s="109">
        <v>3.2240000000000002</v>
      </c>
      <c r="CW128" s="109">
        <v>3.08</v>
      </c>
      <c r="CX128" s="109">
        <v>3.2250000000000001</v>
      </c>
      <c r="CY128" s="109">
        <v>3.26</v>
      </c>
      <c r="CZ128" s="109">
        <v>3.1240000000000001</v>
      </c>
      <c r="DA128" s="109">
        <v>3.2320000000000002</v>
      </c>
      <c r="DB128" s="109">
        <v>3.879</v>
      </c>
      <c r="DC128" s="109">
        <v>3.238</v>
      </c>
      <c r="DD128" s="109">
        <v>3.246</v>
      </c>
      <c r="DE128" s="109">
        <v>3.206</v>
      </c>
      <c r="DF128" s="109">
        <v>3.0139999999999998</v>
      </c>
      <c r="DG128" s="109">
        <v>3.1739999999999999</v>
      </c>
      <c r="DH128" s="119">
        <v>2.55219</v>
      </c>
      <c r="DI128" s="119">
        <v>2.8783759999999998</v>
      </c>
      <c r="DJ128" s="119">
        <v>3.525836</v>
      </c>
      <c r="DK128" s="119">
        <v>2.82613</v>
      </c>
      <c r="DL128" s="119">
        <v>2.9452919999999998</v>
      </c>
      <c r="DM128" s="119">
        <v>3.4704920000000001</v>
      </c>
      <c r="DO128" s="23">
        <f t="shared" si="868"/>
        <v>0.32299999999999995</v>
      </c>
      <c r="DP128" s="23">
        <f t="shared" si="869"/>
        <v>0.15700000000000003</v>
      </c>
      <c r="DQ128" s="23">
        <f t="shared" si="870"/>
        <v>0.26799999999999979</v>
      </c>
      <c r="DR128" s="23" t="str">
        <f t="shared" si="871"/>
        <v/>
      </c>
      <c r="DS128" s="23">
        <f t="shared" si="872"/>
        <v>-6.2000000000000277E-2</v>
      </c>
      <c r="DT128" s="23" t="str">
        <f t="shared" si="873"/>
        <v/>
      </c>
      <c r="DU128" s="23" t="str">
        <f t="shared" si="874"/>
        <v/>
      </c>
      <c r="DV128" s="23" t="str">
        <f t="shared" si="875"/>
        <v/>
      </c>
      <c r="DW128" s="23" t="str">
        <f t="shared" si="876"/>
        <v/>
      </c>
      <c r="DX128" s="23" t="str">
        <f t="shared" si="877"/>
        <v/>
      </c>
      <c r="DY128" s="23">
        <f t="shared" si="878"/>
        <v>0.21799999999999997</v>
      </c>
      <c r="DZ128" s="23">
        <f t="shared" si="879"/>
        <v>0.24199999999999999</v>
      </c>
      <c r="EA128" s="23">
        <f t="shared" si="880"/>
        <v>0.21699999999999964</v>
      </c>
      <c r="EB128" s="23">
        <f t="shared" si="881"/>
        <v>6.2999999999999723E-2</v>
      </c>
      <c r="EC128" s="23">
        <f t="shared" si="882"/>
        <v>0.11899999999999977</v>
      </c>
      <c r="ED128" s="23">
        <f t="shared" si="883"/>
        <v>-0.26800000000000024</v>
      </c>
      <c r="EE128" s="23">
        <f t="shared" si="884"/>
        <v>-7.4500000000000011E-2</v>
      </c>
      <c r="EF128" s="23">
        <f t="shared" si="885"/>
        <v>-0.68700000000000028</v>
      </c>
      <c r="EG128" s="23">
        <f t="shared" si="886"/>
        <v>-0.59699999999999998</v>
      </c>
      <c r="EH128" s="23">
        <f t="shared" si="887"/>
        <v>-0.62600000000000033</v>
      </c>
      <c r="EI128" s="23">
        <f t="shared" si="888"/>
        <v>-0.77400000000000002</v>
      </c>
      <c r="EJ128" s="23" t="str">
        <f t="shared" si="889"/>
        <v/>
      </c>
      <c r="EK128" s="23">
        <f t="shared" si="890"/>
        <v>-0.54700000000000015</v>
      </c>
      <c r="EL128" s="23">
        <f t="shared" si="891"/>
        <v>-0.52600000000000025</v>
      </c>
      <c r="EM128" s="23">
        <f t="shared" si="892"/>
        <v>-0.6160000000000001</v>
      </c>
      <c r="EN128" s="23">
        <f t="shared" si="893"/>
        <v>-0.44600000000000017</v>
      </c>
      <c r="EO128" s="23">
        <f t="shared" si="894"/>
        <v>-0.50600000000000023</v>
      </c>
      <c r="EP128" s="23">
        <f t="shared" si="895"/>
        <v>-0.27500000000000036</v>
      </c>
      <c r="EQ128" s="23">
        <f t="shared" si="896"/>
        <v>-0.32100000000000017</v>
      </c>
      <c r="ER128" s="23">
        <f t="shared" si="897"/>
        <v>-0.28500000000000014</v>
      </c>
      <c r="ES128" s="23">
        <f t="shared" si="898"/>
        <v>-0.4780000000000002</v>
      </c>
      <c r="ET128" s="23">
        <f t="shared" si="899"/>
        <v>-0.48900000000000032</v>
      </c>
      <c r="EU128" s="23">
        <f t="shared" si="900"/>
        <v>-0.7330000000000001</v>
      </c>
      <c r="EV128" s="23">
        <f t="shared" si="901"/>
        <v>-0.49500000000000011</v>
      </c>
      <c r="EW128" s="23">
        <f t="shared" si="902"/>
        <v>-0.67600000000000016</v>
      </c>
      <c r="EX128" s="23">
        <f t="shared" si="903"/>
        <v>-1.6060000000000001</v>
      </c>
      <c r="EY128" s="23">
        <f t="shared" si="904"/>
        <v>-0.62200000000000033</v>
      </c>
      <c r="EZ128" s="23">
        <f t="shared" si="905"/>
        <v>-0.42400000000000038</v>
      </c>
      <c r="FA128" s="23">
        <f t="shared" si="906"/>
        <v>-0.70000000000000018</v>
      </c>
      <c r="FB128" s="23">
        <f t="shared" si="907"/>
        <v>-0.73600000000000021</v>
      </c>
      <c r="FC128" s="23">
        <f t="shared" si="908"/>
        <v>-0.9870000000000001</v>
      </c>
      <c r="FD128" s="23">
        <f t="shared" si="909"/>
        <v>-0.54200000000000026</v>
      </c>
      <c r="FE128" s="23" t="str">
        <f t="shared" si="910"/>
        <v/>
      </c>
      <c r="FF128" s="23" t="str">
        <f t="shared" si="911"/>
        <v/>
      </c>
      <c r="FG128" s="23" t="str">
        <f t="shared" si="912"/>
        <v/>
      </c>
      <c r="FH128" s="23" t="str">
        <f t="shared" si="913"/>
        <v/>
      </c>
      <c r="FI128" s="23" t="str">
        <f t="shared" si="914"/>
        <v/>
      </c>
      <c r="FJ128" s="23" t="str">
        <f t="shared" si="915"/>
        <v/>
      </c>
      <c r="FK128" s="23" t="str">
        <f t="shared" si="916"/>
        <v/>
      </c>
      <c r="FL128" s="23" t="str">
        <f t="shared" si="917"/>
        <v/>
      </c>
      <c r="FM128" s="23" t="str">
        <f t="shared" si="918"/>
        <v/>
      </c>
      <c r="FN128" s="23">
        <f t="shared" si="919"/>
        <v>-0.33499999999999996</v>
      </c>
      <c r="FO128" s="23">
        <f t="shared" si="920"/>
        <v>-0.62200000000000033</v>
      </c>
      <c r="FP128" s="23">
        <f t="shared" si="921"/>
        <v>-0.42900000000000027</v>
      </c>
      <c r="FQ128" s="23">
        <f t="shared" si="922"/>
        <v>-1.0056640000000003</v>
      </c>
      <c r="FR128" s="23">
        <f t="shared" si="923"/>
        <v>-0.73266500000000034</v>
      </c>
      <c r="FS128" s="23">
        <f t="shared" si="924"/>
        <v>-9.6100000000021168E-4</v>
      </c>
      <c r="FT128" s="23">
        <f t="shared" si="925"/>
        <v>-0.83738000000000001</v>
      </c>
      <c r="FU128" s="23">
        <f t="shared" si="926"/>
        <v>-0.70682900000000037</v>
      </c>
      <c r="FV128" s="23">
        <f t="shared" si="927"/>
        <v>-3.1772000000000133E-2</v>
      </c>
      <c r="FW128" s="23">
        <f t="shared" si="928"/>
        <v>-0.43100000000000005</v>
      </c>
      <c r="FX128" s="23">
        <f t="shared" si="929"/>
        <v>-0.39200000000000035</v>
      </c>
      <c r="FY128" s="23">
        <f t="shared" si="930"/>
        <v>-0.3530000000000002</v>
      </c>
      <c r="FZ128" s="23">
        <f t="shared" si="931"/>
        <v>-0.3450000000000002</v>
      </c>
      <c r="GA128" s="23">
        <f t="shared" si="932"/>
        <v>-0.76500000000000012</v>
      </c>
      <c r="GB128" s="23">
        <f t="shared" si="933"/>
        <v>-0.27600000000000025</v>
      </c>
      <c r="GC128" s="23">
        <f t="shared" si="934"/>
        <v>-0.25600000000000023</v>
      </c>
      <c r="GD128" s="23">
        <f t="shared" si="935"/>
        <v>-0.14900000000000002</v>
      </c>
      <c r="GE128" s="23">
        <f t="shared" si="936"/>
        <v>-8.4999999999999964E-2</v>
      </c>
      <c r="GF128" s="23">
        <f t="shared" si="937"/>
        <v>-0.16900000000000004</v>
      </c>
      <c r="GG128" s="23">
        <f t="shared" si="938"/>
        <v>4.0000000000000036E-2</v>
      </c>
      <c r="GH128" s="23">
        <f t="shared" si="939"/>
        <v>9.9999999999988987E-4</v>
      </c>
      <c r="GI128" s="23">
        <f t="shared" si="940"/>
        <v>5.7999999999999829E-2</v>
      </c>
      <c r="GJ128" s="23">
        <f t="shared" si="941"/>
        <v>-0.13100000000000023</v>
      </c>
      <c r="GK128" s="23">
        <f t="shared" si="942"/>
        <v>-0.14500000000000002</v>
      </c>
      <c r="GL128" s="23">
        <f t="shared" si="943"/>
        <v>-0.23100000000000032</v>
      </c>
      <c r="GM128" s="23">
        <f t="shared" si="944"/>
        <v>-0.28900000000000015</v>
      </c>
      <c r="GN128" s="23">
        <f t="shared" si="945"/>
        <v>-0.28700000000000037</v>
      </c>
      <c r="GO128" s="23">
        <f t="shared" si="946"/>
        <v>-0.3530000000000002</v>
      </c>
      <c r="GP128" s="23">
        <f t="shared" si="947"/>
        <v>-0.17900000000000027</v>
      </c>
      <c r="GQ128" s="23">
        <f t="shared" si="948"/>
        <v>-4.7000000000000153E-2</v>
      </c>
      <c r="GR128" s="23">
        <f t="shared" si="949"/>
        <v>-0.13700000000000001</v>
      </c>
      <c r="GS128" s="23">
        <f t="shared" si="950"/>
        <v>-9.5000000000000195E-2</v>
      </c>
      <c r="GT128" s="23">
        <f t="shared" si="951"/>
        <v>-0.22500000000000009</v>
      </c>
      <c r="GU128" s="23">
        <f t="shared" si="952"/>
        <v>-0.10200000000000031</v>
      </c>
      <c r="GV128" s="23">
        <f t="shared" si="953"/>
        <v>-9.6999999999999975E-2</v>
      </c>
      <c r="GW128" s="23">
        <f t="shared" si="954"/>
        <v>-0.2410000000000001</v>
      </c>
      <c r="GX128" s="23">
        <f t="shared" si="955"/>
        <v>-9.6000000000000085E-2</v>
      </c>
      <c r="GY128" s="23">
        <f t="shared" si="956"/>
        <v>-6.1000000000000387E-2</v>
      </c>
      <c r="GZ128" s="23">
        <f t="shared" si="957"/>
        <v>-0.19700000000000006</v>
      </c>
      <c r="HA128" s="23">
        <f t="shared" si="958"/>
        <v>-8.8999999999999968E-2</v>
      </c>
      <c r="HB128" s="23">
        <f t="shared" si="959"/>
        <v>0.55799999999999983</v>
      </c>
      <c r="HC128" s="23">
        <f t="shared" si="960"/>
        <v>-8.3000000000000185E-2</v>
      </c>
      <c r="HD128" s="23">
        <f t="shared" si="961"/>
        <v>-7.5000000000000178E-2</v>
      </c>
      <c r="HE128" s="23">
        <f t="shared" si="962"/>
        <v>-0.11500000000000021</v>
      </c>
      <c r="HF128" s="23">
        <f t="shared" si="963"/>
        <v>-0.30700000000000038</v>
      </c>
      <c r="HG128" s="23">
        <f t="shared" si="964"/>
        <v>-0.14700000000000024</v>
      </c>
      <c r="HH128" s="23">
        <f t="shared" si="965"/>
        <v>-0.76881000000000022</v>
      </c>
      <c r="HI128" s="23">
        <f t="shared" si="966"/>
        <v>-0.44262400000000035</v>
      </c>
      <c r="HJ128" s="23">
        <f t="shared" si="967"/>
        <v>0.2048359999999998</v>
      </c>
      <c r="HK128" s="23">
        <f t="shared" si="968"/>
        <v>-0.49487000000000014</v>
      </c>
      <c r="HL128" s="23">
        <f t="shared" si="969"/>
        <v>-0.37570800000000037</v>
      </c>
      <c r="HM128" s="23">
        <f t="shared" si="970"/>
        <v>0.14949199999999996</v>
      </c>
      <c r="HO128" s="23">
        <f t="shared" si="971"/>
        <v>0.32299999999999995</v>
      </c>
      <c r="HP128" s="23">
        <f t="shared" si="972"/>
        <v>0.15700000000000003</v>
      </c>
      <c r="HQ128" s="23">
        <f t="shared" si="973"/>
        <v>0.26799999999999979</v>
      </c>
      <c r="HR128" s="23" t="str">
        <f t="shared" si="974"/>
        <v/>
      </c>
      <c r="HS128" s="23">
        <f t="shared" si="975"/>
        <v>6.2000000000000277E-2</v>
      </c>
      <c r="HT128" s="23" t="str">
        <f t="shared" si="976"/>
        <v/>
      </c>
      <c r="HU128" s="23" t="str">
        <f t="shared" si="977"/>
        <v/>
      </c>
      <c r="HV128" s="23" t="str">
        <f t="shared" si="978"/>
        <v/>
      </c>
      <c r="HW128" s="23" t="str">
        <f t="shared" si="979"/>
        <v/>
      </c>
      <c r="HX128" s="23" t="str">
        <f t="shared" si="980"/>
        <v/>
      </c>
      <c r="HY128" s="23">
        <f t="shared" si="981"/>
        <v>0.21799999999999997</v>
      </c>
      <c r="HZ128" s="23">
        <f t="shared" si="982"/>
        <v>0.24199999999999999</v>
      </c>
      <c r="IA128" s="23">
        <f t="shared" si="983"/>
        <v>0.21699999999999964</v>
      </c>
      <c r="IB128" s="23">
        <f t="shared" si="984"/>
        <v>6.2999999999999723E-2</v>
      </c>
      <c r="IC128" s="23">
        <f t="shared" si="985"/>
        <v>0.11899999999999977</v>
      </c>
      <c r="ID128" s="23">
        <f t="shared" si="986"/>
        <v>0.26800000000000024</v>
      </c>
      <c r="IE128" s="23">
        <f t="shared" si="987"/>
        <v>7.4500000000000011E-2</v>
      </c>
      <c r="IF128" s="23">
        <f t="shared" si="988"/>
        <v>0.68700000000000028</v>
      </c>
      <c r="IG128" s="23">
        <f t="shared" si="989"/>
        <v>0.59699999999999998</v>
      </c>
      <c r="IH128" s="23">
        <f t="shared" si="990"/>
        <v>0.62600000000000033</v>
      </c>
      <c r="II128" s="23">
        <f t="shared" si="991"/>
        <v>0.77400000000000002</v>
      </c>
      <c r="IJ128" s="23" t="str">
        <f t="shared" si="992"/>
        <v/>
      </c>
      <c r="IK128" s="23">
        <f t="shared" si="993"/>
        <v>0.54700000000000015</v>
      </c>
      <c r="IL128" s="23">
        <f t="shared" si="994"/>
        <v>0.52600000000000025</v>
      </c>
      <c r="IM128" s="23">
        <f t="shared" si="995"/>
        <v>0.6160000000000001</v>
      </c>
      <c r="IN128" s="23">
        <f t="shared" si="996"/>
        <v>0.44600000000000017</v>
      </c>
      <c r="IO128" s="23">
        <f t="shared" si="997"/>
        <v>0.50600000000000023</v>
      </c>
      <c r="IP128" s="23">
        <f t="shared" si="998"/>
        <v>0.27500000000000036</v>
      </c>
      <c r="IQ128" s="23">
        <f t="shared" si="999"/>
        <v>0.32100000000000017</v>
      </c>
      <c r="IR128" s="23">
        <f t="shared" si="1000"/>
        <v>0.28500000000000014</v>
      </c>
      <c r="IS128" s="23">
        <f t="shared" si="1001"/>
        <v>0.4780000000000002</v>
      </c>
      <c r="IT128" s="23">
        <f t="shared" si="1002"/>
        <v>0.48900000000000032</v>
      </c>
      <c r="IU128" s="23">
        <f t="shared" si="1003"/>
        <v>0.7330000000000001</v>
      </c>
      <c r="IV128" s="23">
        <f t="shared" si="1004"/>
        <v>0.49500000000000011</v>
      </c>
      <c r="IW128" s="23">
        <f t="shared" si="1005"/>
        <v>0.67600000000000016</v>
      </c>
      <c r="IX128" s="23">
        <f t="shared" si="1006"/>
        <v>1.6060000000000001</v>
      </c>
      <c r="IY128" s="23">
        <f t="shared" si="1007"/>
        <v>0.62200000000000033</v>
      </c>
      <c r="IZ128" s="23">
        <f t="shared" si="1008"/>
        <v>0.42400000000000038</v>
      </c>
      <c r="JA128" s="23">
        <f t="shared" si="1009"/>
        <v>0.70000000000000018</v>
      </c>
      <c r="JB128" s="23">
        <f t="shared" si="1010"/>
        <v>0.73600000000000021</v>
      </c>
      <c r="JC128" s="23">
        <f t="shared" si="1011"/>
        <v>0.9870000000000001</v>
      </c>
      <c r="JD128" s="23">
        <f t="shared" si="1012"/>
        <v>0.54200000000000026</v>
      </c>
      <c r="JE128" s="23" t="str">
        <f t="shared" si="1013"/>
        <v/>
      </c>
      <c r="JF128" s="23" t="str">
        <f t="shared" si="1014"/>
        <v/>
      </c>
      <c r="JG128" s="23" t="str">
        <f t="shared" si="1015"/>
        <v/>
      </c>
      <c r="JH128" s="23" t="str">
        <f t="shared" si="1016"/>
        <v/>
      </c>
      <c r="JI128" s="23" t="str">
        <f t="shared" si="1017"/>
        <v/>
      </c>
      <c r="JJ128" s="23" t="str">
        <f t="shared" si="1018"/>
        <v/>
      </c>
      <c r="JK128" s="23" t="str">
        <f t="shared" si="1019"/>
        <v/>
      </c>
      <c r="JL128" s="23" t="str">
        <f t="shared" si="1020"/>
        <v/>
      </c>
      <c r="JM128" s="23" t="str">
        <f t="shared" si="1021"/>
        <v/>
      </c>
      <c r="JN128" s="23">
        <f t="shared" si="1022"/>
        <v>0.33499999999999996</v>
      </c>
      <c r="JO128" s="23">
        <f t="shared" si="1023"/>
        <v>0.62200000000000033</v>
      </c>
      <c r="JP128" s="23">
        <f t="shared" si="1024"/>
        <v>0.42900000000000027</v>
      </c>
      <c r="JQ128" s="23">
        <f t="shared" si="1025"/>
        <v>1.0056640000000003</v>
      </c>
      <c r="JR128" s="23">
        <f t="shared" si="1026"/>
        <v>0.73266500000000034</v>
      </c>
      <c r="JS128" s="23">
        <f t="shared" si="1027"/>
        <v>9.6100000000021168E-4</v>
      </c>
      <c r="JT128" s="23">
        <f t="shared" si="1028"/>
        <v>0.83738000000000001</v>
      </c>
      <c r="JU128" s="23">
        <f t="shared" si="1029"/>
        <v>0.70682900000000037</v>
      </c>
      <c r="JV128" s="23">
        <f t="shared" si="1030"/>
        <v>3.1772000000000133E-2</v>
      </c>
      <c r="JW128" s="23">
        <f t="shared" si="1031"/>
        <v>0.43100000000000005</v>
      </c>
      <c r="JX128" s="23">
        <f t="shared" si="1032"/>
        <v>0.39200000000000035</v>
      </c>
      <c r="JY128" s="23">
        <f t="shared" si="1033"/>
        <v>0.3530000000000002</v>
      </c>
      <c r="JZ128" s="23">
        <f t="shared" si="1034"/>
        <v>0.3450000000000002</v>
      </c>
      <c r="KA128" s="23">
        <f t="shared" si="1035"/>
        <v>0.76500000000000012</v>
      </c>
      <c r="KB128" s="23">
        <f t="shared" si="1036"/>
        <v>0.27600000000000025</v>
      </c>
      <c r="KC128" s="23">
        <f t="shared" si="1037"/>
        <v>0.25600000000000023</v>
      </c>
      <c r="KD128" s="23">
        <f t="shared" si="1038"/>
        <v>0.14900000000000002</v>
      </c>
      <c r="KE128" s="23">
        <f t="shared" si="1039"/>
        <v>8.4999999999999964E-2</v>
      </c>
      <c r="KF128" s="23">
        <f t="shared" si="1040"/>
        <v>0.16900000000000004</v>
      </c>
      <c r="KG128" s="23">
        <f t="shared" si="1041"/>
        <v>4.0000000000000036E-2</v>
      </c>
      <c r="KH128" s="23">
        <f t="shared" si="1042"/>
        <v>9.9999999999988987E-4</v>
      </c>
      <c r="KI128" s="23">
        <f t="shared" si="1043"/>
        <v>5.7999999999999829E-2</v>
      </c>
      <c r="KJ128" s="23">
        <f t="shared" si="1044"/>
        <v>0.13100000000000023</v>
      </c>
      <c r="KK128" s="23">
        <f t="shared" si="1045"/>
        <v>0.14500000000000002</v>
      </c>
      <c r="KL128" s="23">
        <f t="shared" si="1046"/>
        <v>0.23100000000000032</v>
      </c>
      <c r="KM128" s="23">
        <f t="shared" si="1047"/>
        <v>0.28900000000000015</v>
      </c>
      <c r="KN128" s="23">
        <f t="shared" si="1048"/>
        <v>0.28700000000000037</v>
      </c>
      <c r="KO128" s="23">
        <f t="shared" si="1049"/>
        <v>0.3530000000000002</v>
      </c>
      <c r="KP128" s="23">
        <f t="shared" si="1050"/>
        <v>0.17900000000000027</v>
      </c>
      <c r="KQ128" s="23">
        <f t="shared" si="1051"/>
        <v>4.7000000000000153E-2</v>
      </c>
      <c r="KR128" s="23">
        <f t="shared" si="1052"/>
        <v>0.13700000000000001</v>
      </c>
      <c r="KS128" s="23">
        <f t="shared" si="1053"/>
        <v>9.5000000000000195E-2</v>
      </c>
      <c r="KT128" s="23">
        <f t="shared" si="1054"/>
        <v>0.22500000000000009</v>
      </c>
      <c r="KU128" s="23">
        <f t="shared" si="1055"/>
        <v>0.10200000000000031</v>
      </c>
      <c r="KV128" s="23">
        <f t="shared" si="1056"/>
        <v>9.6999999999999975E-2</v>
      </c>
      <c r="KW128" s="23">
        <f t="shared" si="1057"/>
        <v>0.2410000000000001</v>
      </c>
      <c r="KX128" s="23">
        <f t="shared" si="1058"/>
        <v>9.6000000000000085E-2</v>
      </c>
      <c r="KY128" s="23">
        <f t="shared" si="1059"/>
        <v>6.1000000000000387E-2</v>
      </c>
      <c r="KZ128" s="23">
        <f t="shared" si="1060"/>
        <v>0.19700000000000006</v>
      </c>
      <c r="LA128" s="23">
        <f t="shared" si="1061"/>
        <v>8.8999999999999968E-2</v>
      </c>
      <c r="LB128" s="23">
        <f t="shared" si="1062"/>
        <v>0.55799999999999983</v>
      </c>
      <c r="LC128" s="23">
        <f t="shared" si="1063"/>
        <v>8.3000000000000185E-2</v>
      </c>
      <c r="LD128" s="23">
        <f t="shared" si="1064"/>
        <v>7.5000000000000178E-2</v>
      </c>
      <c r="LE128" s="23">
        <f t="shared" si="1065"/>
        <v>0.11500000000000021</v>
      </c>
      <c r="LF128" s="23">
        <f t="shared" si="1066"/>
        <v>0.30700000000000038</v>
      </c>
      <c r="LG128" s="23">
        <f t="shared" si="1067"/>
        <v>0.14700000000000024</v>
      </c>
      <c r="LH128" s="23">
        <f t="shared" si="1068"/>
        <v>0.76881000000000022</v>
      </c>
      <c r="LI128" s="23">
        <f t="shared" si="1069"/>
        <v>0.44262400000000035</v>
      </c>
      <c r="LJ128" s="23">
        <f t="shared" si="1070"/>
        <v>0.2048359999999998</v>
      </c>
      <c r="LK128" s="23">
        <f t="shared" si="1071"/>
        <v>0.49487000000000014</v>
      </c>
      <c r="LL128" s="23">
        <f t="shared" si="1072"/>
        <v>0.37570800000000037</v>
      </c>
      <c r="LM128" s="23">
        <f t="shared" si="1072"/>
        <v>0.14949199999999996</v>
      </c>
    </row>
    <row r="129" spans="1:325">
      <c r="A129" s="1">
        <f t="shared" si="449"/>
        <v>127</v>
      </c>
      <c r="B129" s="2"/>
      <c r="C129" s="4">
        <v>12</v>
      </c>
      <c r="D129" s="4">
        <f t="shared" si="445"/>
        <v>1016</v>
      </c>
      <c r="E129" s="4" t="s">
        <v>162</v>
      </c>
      <c r="F129" s="4">
        <v>3</v>
      </c>
      <c r="G129" s="4" t="s">
        <v>13</v>
      </c>
      <c r="H129" s="4" t="s">
        <v>19</v>
      </c>
      <c r="I129" s="4"/>
      <c r="J129" s="5">
        <v>97.6</v>
      </c>
      <c r="K129" s="72"/>
      <c r="L129" s="103">
        <v>3.4450000000000003</v>
      </c>
      <c r="M129" s="7" t="s">
        <v>282</v>
      </c>
      <c r="N129" s="3" t="s">
        <v>227</v>
      </c>
      <c r="O129" s="6">
        <v>3.883</v>
      </c>
      <c r="P129" s="6">
        <v>3.5880000000000001</v>
      </c>
      <c r="Q129" s="6">
        <v>3.8359999999999999</v>
      </c>
      <c r="R129" s="58"/>
      <c r="S129" s="6">
        <v>3.4569999999999999</v>
      </c>
      <c r="T129" s="58"/>
      <c r="U129" s="58"/>
      <c r="V129" s="58"/>
      <c r="W129" s="58"/>
      <c r="X129" s="58"/>
      <c r="Y129" s="6">
        <v>3.7480000000000002</v>
      </c>
      <c r="Z129" s="6">
        <v>3.7410000000000001</v>
      </c>
      <c r="AA129" s="6">
        <v>3.6960000000000002</v>
      </c>
      <c r="AB129" s="6">
        <v>3.5939999999999999</v>
      </c>
      <c r="AC129" s="6">
        <v>3.6070000000000002</v>
      </c>
      <c r="AD129" s="6">
        <v>3.1709999999999998</v>
      </c>
      <c r="AE129" s="6">
        <f t="shared" si="1074"/>
        <v>3.3890000000000002</v>
      </c>
      <c r="AF129" s="107">
        <v>2.7629999999999999</v>
      </c>
      <c r="AG129" s="107">
        <v>2.83</v>
      </c>
      <c r="AH129" s="107">
        <v>2.859</v>
      </c>
      <c r="AI129" s="107">
        <v>2.8090000000000002</v>
      </c>
      <c r="AJ129" s="111"/>
      <c r="AK129" s="107">
        <v>2.8490000000000002</v>
      </c>
      <c r="AL129" s="107">
        <v>2.8660000000000001</v>
      </c>
      <c r="AM129" s="107">
        <v>3.0489999999999999</v>
      </c>
      <c r="AN129" s="107">
        <v>3.1619999999999999</v>
      </c>
      <c r="AO129" s="107">
        <v>3.0510000000000002</v>
      </c>
      <c r="AP129" s="107">
        <v>3.3650000000000002</v>
      </c>
      <c r="AQ129" s="107">
        <v>3.3359999999999999</v>
      </c>
      <c r="AR129" s="107">
        <v>3.3650000000000002</v>
      </c>
      <c r="AS129" s="107">
        <v>3.0859999999999999</v>
      </c>
      <c r="AT129" s="107">
        <v>3.077</v>
      </c>
      <c r="AU129" s="107">
        <v>2.903</v>
      </c>
      <c r="AV129" s="107">
        <v>2.9380000000000002</v>
      </c>
      <c r="AW129" s="107">
        <v>2.8839999999999999</v>
      </c>
      <c r="AX129" s="107">
        <v>2.181</v>
      </c>
      <c r="AY129" s="107">
        <v>2.9990000000000001</v>
      </c>
      <c r="AZ129" s="107">
        <v>3.2090000000000001</v>
      </c>
      <c r="BA129" s="107">
        <v>2.9430000000000001</v>
      </c>
      <c r="BB129" s="107">
        <v>2.8079999999999998</v>
      </c>
      <c r="BC129" s="107">
        <v>2.64</v>
      </c>
      <c r="BD129" s="107">
        <v>3.089</v>
      </c>
      <c r="BE129" s="111"/>
      <c r="BF129" s="111"/>
      <c r="BG129" s="111"/>
      <c r="BH129" s="111"/>
      <c r="BI129" s="111"/>
      <c r="BJ129" s="111"/>
      <c r="BK129" s="111"/>
      <c r="BL129" s="111"/>
      <c r="BM129" s="111"/>
      <c r="BN129" s="107">
        <v>3.1459999999999999</v>
      </c>
      <c r="BO129" s="107">
        <v>2.887</v>
      </c>
      <c r="BP129" s="107">
        <v>3.117</v>
      </c>
      <c r="BQ129" s="91">
        <v>2.6075170000000001</v>
      </c>
      <c r="BR129" s="116">
        <v>2.8541430000000001</v>
      </c>
      <c r="BS129" s="91">
        <v>3.4322110000000001</v>
      </c>
      <c r="BT129" s="91">
        <v>2.819699</v>
      </c>
      <c r="BU129" s="91">
        <v>2.9026610000000002</v>
      </c>
      <c r="BV129" s="91">
        <v>3.3944679999999998</v>
      </c>
      <c r="BW129" s="109">
        <v>2.99</v>
      </c>
      <c r="BX129" s="109">
        <v>3.0310000000000001</v>
      </c>
      <c r="BY129" s="109">
        <v>3.0430000000000001</v>
      </c>
      <c r="BZ129" s="109">
        <v>3.0430000000000001</v>
      </c>
      <c r="CA129" s="109">
        <v>2.649</v>
      </c>
      <c r="CB129" s="109">
        <v>3.1080000000000001</v>
      </c>
      <c r="CC129" s="109">
        <v>3.1459999999999999</v>
      </c>
      <c r="CD129" s="109">
        <v>3.2919999999999998</v>
      </c>
      <c r="CE129" s="109">
        <v>3.3450000000000002</v>
      </c>
      <c r="CF129" s="109">
        <v>3.2410000000000001</v>
      </c>
      <c r="CG129" s="109">
        <v>3.5070000000000001</v>
      </c>
      <c r="CH129" s="109">
        <v>3.476</v>
      </c>
      <c r="CI129" s="109">
        <v>3.5150000000000001</v>
      </c>
      <c r="CJ129" s="110">
        <v>3.266</v>
      </c>
      <c r="CK129" s="110">
        <v>3.2530000000000001</v>
      </c>
      <c r="CL129" s="109">
        <v>3.2240000000000002</v>
      </c>
      <c r="CM129" s="109">
        <v>3.0790000000000002</v>
      </c>
      <c r="CN129" s="109">
        <v>3.0979999999999999</v>
      </c>
      <c r="CO129" s="109">
        <v>3.18</v>
      </c>
      <c r="CP129" s="109">
        <v>3.2690000000000001</v>
      </c>
      <c r="CQ129" s="109">
        <v>3.444</v>
      </c>
      <c r="CR129" s="109">
        <v>3.363</v>
      </c>
      <c r="CS129" s="109">
        <v>3.4140000000000001</v>
      </c>
      <c r="CT129" s="109">
        <v>3.3029999999999999</v>
      </c>
      <c r="CU129" s="109">
        <v>3.42</v>
      </c>
      <c r="CV129" s="109">
        <v>3.3370000000000002</v>
      </c>
      <c r="CW129" s="109">
        <v>3.2410000000000001</v>
      </c>
      <c r="CX129" s="109">
        <v>3.4239999999999999</v>
      </c>
      <c r="CY129" s="109">
        <v>3.4649999999999999</v>
      </c>
      <c r="CZ129" s="109">
        <v>3.363</v>
      </c>
      <c r="DA129" s="109">
        <v>3.464</v>
      </c>
      <c r="DB129" s="109">
        <v>4.0129999999999999</v>
      </c>
      <c r="DC129" s="109">
        <v>3.4430000000000001</v>
      </c>
      <c r="DD129" s="109">
        <v>3.45</v>
      </c>
      <c r="DE129" s="109">
        <v>3.2810000000000001</v>
      </c>
      <c r="DF129" s="109">
        <v>3.0750000000000002</v>
      </c>
      <c r="DG129" s="109">
        <v>3.2570000000000001</v>
      </c>
      <c r="DH129" s="119">
        <v>2.7752599999999998</v>
      </c>
      <c r="DI129" s="119">
        <v>3.0510489999999999</v>
      </c>
      <c r="DJ129" s="119">
        <v>3.6264340000000002</v>
      </c>
      <c r="DK129" s="119">
        <v>3.0597270000000001</v>
      </c>
      <c r="DL129" s="119">
        <v>3.1273170000000001</v>
      </c>
      <c r="DM129" s="119">
        <v>3.5719080000000001</v>
      </c>
      <c r="DO129" s="23">
        <f t="shared" si="868"/>
        <v>0.43799999999999972</v>
      </c>
      <c r="DP129" s="23">
        <f t="shared" si="869"/>
        <v>0.14299999999999979</v>
      </c>
      <c r="DQ129" s="23">
        <f t="shared" si="870"/>
        <v>0.39099999999999957</v>
      </c>
      <c r="DR129" s="23" t="str">
        <f t="shared" si="871"/>
        <v/>
      </c>
      <c r="DS129" s="23">
        <f t="shared" si="872"/>
        <v>1.1999999999999567E-2</v>
      </c>
      <c r="DT129" s="23" t="str">
        <f t="shared" si="873"/>
        <v/>
      </c>
      <c r="DU129" s="23" t="str">
        <f t="shared" si="874"/>
        <v/>
      </c>
      <c r="DV129" s="23" t="str">
        <f t="shared" si="875"/>
        <v/>
      </c>
      <c r="DW129" s="23" t="str">
        <f t="shared" si="876"/>
        <v/>
      </c>
      <c r="DX129" s="23" t="str">
        <f t="shared" si="877"/>
        <v/>
      </c>
      <c r="DY129" s="23">
        <f t="shared" si="878"/>
        <v>0.30299999999999994</v>
      </c>
      <c r="DZ129" s="23">
        <f t="shared" si="879"/>
        <v>0.29599999999999982</v>
      </c>
      <c r="EA129" s="23">
        <f t="shared" si="880"/>
        <v>0.25099999999999989</v>
      </c>
      <c r="EB129" s="23">
        <f t="shared" si="881"/>
        <v>0.14899999999999958</v>
      </c>
      <c r="EC129" s="23">
        <f t="shared" si="882"/>
        <v>0.16199999999999992</v>
      </c>
      <c r="ED129" s="23">
        <f t="shared" si="883"/>
        <v>-0.27400000000000047</v>
      </c>
      <c r="EE129" s="23">
        <f t="shared" si="884"/>
        <v>-5.600000000000005E-2</v>
      </c>
      <c r="EF129" s="23">
        <f t="shared" si="885"/>
        <v>-0.68200000000000038</v>
      </c>
      <c r="EG129" s="23">
        <f t="shared" si="886"/>
        <v>-0.61500000000000021</v>
      </c>
      <c r="EH129" s="23">
        <f t="shared" si="887"/>
        <v>-0.5860000000000003</v>
      </c>
      <c r="EI129" s="23">
        <f t="shared" si="888"/>
        <v>-0.63600000000000012</v>
      </c>
      <c r="EJ129" s="23" t="str">
        <f t="shared" si="889"/>
        <v/>
      </c>
      <c r="EK129" s="23">
        <f t="shared" si="890"/>
        <v>-0.59600000000000009</v>
      </c>
      <c r="EL129" s="23">
        <f t="shared" si="891"/>
        <v>-0.57900000000000018</v>
      </c>
      <c r="EM129" s="23">
        <f t="shared" si="892"/>
        <v>-0.39600000000000035</v>
      </c>
      <c r="EN129" s="23">
        <f t="shared" si="893"/>
        <v>-0.28300000000000036</v>
      </c>
      <c r="EO129" s="23">
        <f t="shared" si="894"/>
        <v>-0.39400000000000013</v>
      </c>
      <c r="EP129" s="23">
        <f t="shared" si="895"/>
        <v>-8.0000000000000071E-2</v>
      </c>
      <c r="EQ129" s="23">
        <f t="shared" si="896"/>
        <v>-0.10900000000000043</v>
      </c>
      <c r="ER129" s="23">
        <f t="shared" si="897"/>
        <v>-8.0000000000000071E-2</v>
      </c>
      <c r="ES129" s="23">
        <f t="shared" si="898"/>
        <v>-0.35900000000000043</v>
      </c>
      <c r="ET129" s="23">
        <f t="shared" si="899"/>
        <v>-0.36800000000000033</v>
      </c>
      <c r="EU129" s="23">
        <f t="shared" si="900"/>
        <v>-0.54200000000000026</v>
      </c>
      <c r="EV129" s="23">
        <f t="shared" si="901"/>
        <v>-0.50700000000000012</v>
      </c>
      <c r="EW129" s="23">
        <f t="shared" si="902"/>
        <v>-0.56100000000000039</v>
      </c>
      <c r="EX129" s="23">
        <f t="shared" si="903"/>
        <v>-1.2640000000000002</v>
      </c>
      <c r="EY129" s="23">
        <f t="shared" si="904"/>
        <v>-0.44600000000000017</v>
      </c>
      <c r="EZ129" s="23">
        <f t="shared" si="905"/>
        <v>-0.23600000000000021</v>
      </c>
      <c r="FA129" s="23">
        <f t="shared" si="906"/>
        <v>-0.50200000000000022</v>
      </c>
      <c r="FB129" s="23">
        <f t="shared" si="907"/>
        <v>-0.63700000000000045</v>
      </c>
      <c r="FC129" s="23">
        <f t="shared" si="908"/>
        <v>-0.80500000000000016</v>
      </c>
      <c r="FD129" s="23">
        <f t="shared" si="909"/>
        <v>-0.35600000000000032</v>
      </c>
      <c r="FE129" s="23" t="str">
        <f t="shared" si="910"/>
        <v/>
      </c>
      <c r="FF129" s="23" t="str">
        <f t="shared" si="911"/>
        <v/>
      </c>
      <c r="FG129" s="23" t="str">
        <f t="shared" si="912"/>
        <v/>
      </c>
      <c r="FH129" s="23" t="str">
        <f t="shared" si="913"/>
        <v/>
      </c>
      <c r="FI129" s="23" t="str">
        <f t="shared" si="914"/>
        <v/>
      </c>
      <c r="FJ129" s="23" t="str">
        <f t="shared" si="915"/>
        <v/>
      </c>
      <c r="FK129" s="23" t="str">
        <f t="shared" si="916"/>
        <v/>
      </c>
      <c r="FL129" s="23" t="str">
        <f t="shared" si="917"/>
        <v/>
      </c>
      <c r="FM129" s="23" t="str">
        <f t="shared" si="918"/>
        <v/>
      </c>
      <c r="FN129" s="23">
        <f t="shared" si="919"/>
        <v>-0.29900000000000038</v>
      </c>
      <c r="FO129" s="23">
        <f t="shared" si="920"/>
        <v>-0.55800000000000027</v>
      </c>
      <c r="FP129" s="23">
        <f t="shared" si="921"/>
        <v>-0.32800000000000029</v>
      </c>
      <c r="FQ129" s="23">
        <f t="shared" si="922"/>
        <v>-0.8374830000000002</v>
      </c>
      <c r="FR129" s="23">
        <f t="shared" si="923"/>
        <v>-0.59085700000000019</v>
      </c>
      <c r="FS129" s="23">
        <f t="shared" si="924"/>
        <v>-1.2789000000000161E-2</v>
      </c>
      <c r="FT129" s="23">
        <f t="shared" si="925"/>
        <v>-0.62530100000000033</v>
      </c>
      <c r="FU129" s="23">
        <f t="shared" si="926"/>
        <v>-0.54233900000000013</v>
      </c>
      <c r="FV129" s="23">
        <f t="shared" si="927"/>
        <v>-5.0532000000000465E-2</v>
      </c>
      <c r="FW129" s="23">
        <f t="shared" si="928"/>
        <v>-0.45500000000000007</v>
      </c>
      <c r="FX129" s="23">
        <f t="shared" si="929"/>
        <v>-0.41400000000000015</v>
      </c>
      <c r="FY129" s="23">
        <f t="shared" si="930"/>
        <v>-0.40200000000000014</v>
      </c>
      <c r="FZ129" s="23">
        <f t="shared" si="931"/>
        <v>-0.40200000000000014</v>
      </c>
      <c r="GA129" s="23">
        <f t="shared" si="932"/>
        <v>-0.79600000000000026</v>
      </c>
      <c r="GB129" s="23">
        <f t="shared" si="933"/>
        <v>-0.33700000000000019</v>
      </c>
      <c r="GC129" s="23">
        <f t="shared" si="934"/>
        <v>-0.29900000000000038</v>
      </c>
      <c r="GD129" s="23">
        <f t="shared" si="935"/>
        <v>-0.15300000000000047</v>
      </c>
      <c r="GE129" s="23">
        <f t="shared" si="936"/>
        <v>-0.10000000000000009</v>
      </c>
      <c r="GF129" s="23">
        <f t="shared" si="937"/>
        <v>-0.20400000000000018</v>
      </c>
      <c r="GG129" s="23">
        <f t="shared" si="938"/>
        <v>6.1999999999999833E-2</v>
      </c>
      <c r="GH129" s="23">
        <f t="shared" si="939"/>
        <v>3.0999999999999694E-2</v>
      </c>
      <c r="GI129" s="23">
        <f t="shared" si="940"/>
        <v>6.999999999999984E-2</v>
      </c>
      <c r="GJ129" s="23">
        <f t="shared" si="941"/>
        <v>-0.17900000000000027</v>
      </c>
      <c r="GK129" s="23">
        <f t="shared" si="942"/>
        <v>-0.19200000000000017</v>
      </c>
      <c r="GL129" s="23">
        <f t="shared" si="943"/>
        <v>-0.22100000000000009</v>
      </c>
      <c r="GM129" s="23">
        <f t="shared" si="944"/>
        <v>-0.3660000000000001</v>
      </c>
      <c r="GN129" s="23">
        <f t="shared" si="945"/>
        <v>-0.34700000000000042</v>
      </c>
      <c r="GO129" s="23">
        <f t="shared" si="946"/>
        <v>-0.26500000000000012</v>
      </c>
      <c r="GP129" s="23">
        <f t="shared" si="947"/>
        <v>-0.17600000000000016</v>
      </c>
      <c r="GQ129" s="23">
        <f t="shared" si="948"/>
        <v>-1.000000000000334E-3</v>
      </c>
      <c r="GR129" s="23">
        <f t="shared" si="949"/>
        <v>-8.2000000000000295E-2</v>
      </c>
      <c r="GS129" s="23">
        <f t="shared" si="950"/>
        <v>-3.1000000000000139E-2</v>
      </c>
      <c r="GT129" s="23">
        <f t="shared" si="951"/>
        <v>-0.14200000000000035</v>
      </c>
      <c r="GU129" s="23">
        <f t="shared" si="952"/>
        <v>-2.5000000000000355E-2</v>
      </c>
      <c r="GV129" s="23">
        <f t="shared" si="953"/>
        <v>-0.1080000000000001</v>
      </c>
      <c r="GW129" s="23">
        <f t="shared" si="954"/>
        <v>-0.20400000000000018</v>
      </c>
      <c r="GX129" s="23">
        <f t="shared" si="955"/>
        <v>-2.1000000000000352E-2</v>
      </c>
      <c r="GY129" s="23">
        <f t="shared" si="956"/>
        <v>1.9999999999999574E-2</v>
      </c>
      <c r="GZ129" s="23">
        <f t="shared" si="957"/>
        <v>-8.2000000000000295E-2</v>
      </c>
      <c r="HA129" s="23">
        <f t="shared" si="958"/>
        <v>1.8999999999999684E-2</v>
      </c>
      <c r="HB129" s="23">
        <f t="shared" si="959"/>
        <v>0.56799999999999962</v>
      </c>
      <c r="HC129" s="23">
        <f t="shared" si="960"/>
        <v>-2.0000000000002238E-3</v>
      </c>
      <c r="HD129" s="23">
        <f t="shared" si="961"/>
        <v>4.9999999999998934E-3</v>
      </c>
      <c r="HE129" s="23">
        <f t="shared" si="962"/>
        <v>-0.16400000000000015</v>
      </c>
      <c r="HF129" s="23">
        <f t="shared" si="963"/>
        <v>-0.37000000000000011</v>
      </c>
      <c r="HG129" s="23">
        <f t="shared" si="964"/>
        <v>-0.18800000000000017</v>
      </c>
      <c r="HH129" s="23">
        <f t="shared" si="965"/>
        <v>-0.66974000000000045</v>
      </c>
      <c r="HI129" s="23">
        <f t="shared" si="966"/>
        <v>-0.39395100000000038</v>
      </c>
      <c r="HJ129" s="23">
        <f t="shared" si="967"/>
        <v>0.18143399999999987</v>
      </c>
      <c r="HK129" s="23">
        <f t="shared" si="968"/>
        <v>-0.3852730000000002</v>
      </c>
      <c r="HL129" s="23">
        <f t="shared" si="969"/>
        <v>-0.31768300000000016</v>
      </c>
      <c r="HM129" s="23">
        <f t="shared" si="970"/>
        <v>0.1269079999999998</v>
      </c>
      <c r="HO129" s="23">
        <f t="shared" si="971"/>
        <v>0.43799999999999972</v>
      </c>
      <c r="HP129" s="23">
        <f t="shared" si="972"/>
        <v>0.14299999999999979</v>
      </c>
      <c r="HQ129" s="23">
        <f t="shared" si="973"/>
        <v>0.39099999999999957</v>
      </c>
      <c r="HR129" s="23" t="str">
        <f t="shared" si="974"/>
        <v/>
      </c>
      <c r="HS129" s="23">
        <f t="shared" si="975"/>
        <v>1.1999999999999567E-2</v>
      </c>
      <c r="HT129" s="23" t="str">
        <f t="shared" si="976"/>
        <v/>
      </c>
      <c r="HU129" s="23" t="str">
        <f t="shared" si="977"/>
        <v/>
      </c>
      <c r="HV129" s="23" t="str">
        <f t="shared" si="978"/>
        <v/>
      </c>
      <c r="HW129" s="23" t="str">
        <f t="shared" si="979"/>
        <v/>
      </c>
      <c r="HX129" s="23" t="str">
        <f t="shared" si="980"/>
        <v/>
      </c>
      <c r="HY129" s="23">
        <f t="shared" si="981"/>
        <v>0.30299999999999994</v>
      </c>
      <c r="HZ129" s="23">
        <f t="shared" si="982"/>
        <v>0.29599999999999982</v>
      </c>
      <c r="IA129" s="23">
        <f t="shared" si="983"/>
        <v>0.25099999999999989</v>
      </c>
      <c r="IB129" s="23">
        <f t="shared" si="984"/>
        <v>0.14899999999999958</v>
      </c>
      <c r="IC129" s="23">
        <f t="shared" si="985"/>
        <v>0.16199999999999992</v>
      </c>
      <c r="ID129" s="23">
        <f t="shared" si="986"/>
        <v>0.27400000000000047</v>
      </c>
      <c r="IE129" s="23">
        <f t="shared" si="987"/>
        <v>5.600000000000005E-2</v>
      </c>
      <c r="IF129" s="23">
        <f t="shared" si="988"/>
        <v>0.68200000000000038</v>
      </c>
      <c r="IG129" s="23">
        <f t="shared" si="989"/>
        <v>0.61500000000000021</v>
      </c>
      <c r="IH129" s="23">
        <f t="shared" si="990"/>
        <v>0.5860000000000003</v>
      </c>
      <c r="II129" s="23">
        <f t="shared" si="991"/>
        <v>0.63600000000000012</v>
      </c>
      <c r="IJ129" s="23" t="str">
        <f t="shared" si="992"/>
        <v/>
      </c>
      <c r="IK129" s="23">
        <f t="shared" si="993"/>
        <v>0.59600000000000009</v>
      </c>
      <c r="IL129" s="23">
        <f t="shared" si="994"/>
        <v>0.57900000000000018</v>
      </c>
      <c r="IM129" s="23">
        <f t="shared" si="995"/>
        <v>0.39600000000000035</v>
      </c>
      <c r="IN129" s="23">
        <f t="shared" si="996"/>
        <v>0.28300000000000036</v>
      </c>
      <c r="IO129" s="23">
        <f t="shared" si="997"/>
        <v>0.39400000000000013</v>
      </c>
      <c r="IP129" s="23">
        <f t="shared" si="998"/>
        <v>8.0000000000000071E-2</v>
      </c>
      <c r="IQ129" s="23">
        <f t="shared" si="999"/>
        <v>0.10900000000000043</v>
      </c>
      <c r="IR129" s="23">
        <f t="shared" si="1000"/>
        <v>8.0000000000000071E-2</v>
      </c>
      <c r="IS129" s="23">
        <f t="shared" si="1001"/>
        <v>0.35900000000000043</v>
      </c>
      <c r="IT129" s="23">
        <f t="shared" si="1002"/>
        <v>0.36800000000000033</v>
      </c>
      <c r="IU129" s="23">
        <f t="shared" si="1003"/>
        <v>0.54200000000000026</v>
      </c>
      <c r="IV129" s="23">
        <f t="shared" si="1004"/>
        <v>0.50700000000000012</v>
      </c>
      <c r="IW129" s="23">
        <f t="shared" si="1005"/>
        <v>0.56100000000000039</v>
      </c>
      <c r="IX129" s="23">
        <f t="shared" si="1006"/>
        <v>1.2640000000000002</v>
      </c>
      <c r="IY129" s="23">
        <f t="shared" si="1007"/>
        <v>0.44600000000000017</v>
      </c>
      <c r="IZ129" s="23">
        <f t="shared" si="1008"/>
        <v>0.23600000000000021</v>
      </c>
      <c r="JA129" s="23">
        <f t="shared" si="1009"/>
        <v>0.50200000000000022</v>
      </c>
      <c r="JB129" s="23">
        <f t="shared" si="1010"/>
        <v>0.63700000000000045</v>
      </c>
      <c r="JC129" s="23">
        <f t="shared" si="1011"/>
        <v>0.80500000000000016</v>
      </c>
      <c r="JD129" s="23">
        <f t="shared" si="1012"/>
        <v>0.35600000000000032</v>
      </c>
      <c r="JE129" s="23" t="str">
        <f t="shared" si="1013"/>
        <v/>
      </c>
      <c r="JF129" s="23" t="str">
        <f t="shared" si="1014"/>
        <v/>
      </c>
      <c r="JG129" s="23" t="str">
        <f t="shared" si="1015"/>
        <v/>
      </c>
      <c r="JH129" s="23" t="str">
        <f t="shared" si="1016"/>
        <v/>
      </c>
      <c r="JI129" s="23" t="str">
        <f t="shared" si="1017"/>
        <v/>
      </c>
      <c r="JJ129" s="23" t="str">
        <f t="shared" si="1018"/>
        <v/>
      </c>
      <c r="JK129" s="23" t="str">
        <f t="shared" si="1019"/>
        <v/>
      </c>
      <c r="JL129" s="23" t="str">
        <f t="shared" si="1020"/>
        <v/>
      </c>
      <c r="JM129" s="23" t="str">
        <f t="shared" si="1021"/>
        <v/>
      </c>
      <c r="JN129" s="23">
        <f t="shared" si="1022"/>
        <v>0.29900000000000038</v>
      </c>
      <c r="JO129" s="23">
        <f t="shared" si="1023"/>
        <v>0.55800000000000027</v>
      </c>
      <c r="JP129" s="23">
        <f t="shared" si="1024"/>
        <v>0.32800000000000029</v>
      </c>
      <c r="JQ129" s="23">
        <f t="shared" si="1025"/>
        <v>0.8374830000000002</v>
      </c>
      <c r="JR129" s="23">
        <f t="shared" si="1026"/>
        <v>0.59085700000000019</v>
      </c>
      <c r="JS129" s="23">
        <f t="shared" si="1027"/>
        <v>1.2789000000000161E-2</v>
      </c>
      <c r="JT129" s="23">
        <f t="shared" si="1028"/>
        <v>0.62530100000000033</v>
      </c>
      <c r="JU129" s="23">
        <f t="shared" si="1029"/>
        <v>0.54233900000000013</v>
      </c>
      <c r="JV129" s="23">
        <f t="shared" si="1030"/>
        <v>5.0532000000000465E-2</v>
      </c>
      <c r="JW129" s="23">
        <f t="shared" si="1031"/>
        <v>0.45500000000000007</v>
      </c>
      <c r="JX129" s="23">
        <f t="shared" si="1032"/>
        <v>0.41400000000000015</v>
      </c>
      <c r="JY129" s="23">
        <f t="shared" si="1033"/>
        <v>0.40200000000000014</v>
      </c>
      <c r="JZ129" s="23">
        <f t="shared" si="1034"/>
        <v>0.40200000000000014</v>
      </c>
      <c r="KA129" s="23">
        <f t="shared" si="1035"/>
        <v>0.79600000000000026</v>
      </c>
      <c r="KB129" s="23">
        <f t="shared" si="1036"/>
        <v>0.33700000000000019</v>
      </c>
      <c r="KC129" s="23">
        <f t="shared" si="1037"/>
        <v>0.29900000000000038</v>
      </c>
      <c r="KD129" s="23">
        <f t="shared" si="1038"/>
        <v>0.15300000000000047</v>
      </c>
      <c r="KE129" s="23">
        <f t="shared" si="1039"/>
        <v>0.10000000000000009</v>
      </c>
      <c r="KF129" s="23">
        <f t="shared" si="1040"/>
        <v>0.20400000000000018</v>
      </c>
      <c r="KG129" s="23">
        <f t="shared" si="1041"/>
        <v>6.1999999999999833E-2</v>
      </c>
      <c r="KH129" s="23">
        <f t="shared" si="1042"/>
        <v>3.0999999999999694E-2</v>
      </c>
      <c r="KI129" s="23">
        <f t="shared" si="1043"/>
        <v>6.999999999999984E-2</v>
      </c>
      <c r="KJ129" s="23">
        <f t="shared" si="1044"/>
        <v>0.17900000000000027</v>
      </c>
      <c r="KK129" s="23">
        <f t="shared" si="1045"/>
        <v>0.19200000000000017</v>
      </c>
      <c r="KL129" s="23">
        <f t="shared" si="1046"/>
        <v>0.22100000000000009</v>
      </c>
      <c r="KM129" s="23">
        <f t="shared" si="1047"/>
        <v>0.3660000000000001</v>
      </c>
      <c r="KN129" s="23">
        <f t="shared" si="1048"/>
        <v>0.34700000000000042</v>
      </c>
      <c r="KO129" s="23">
        <f t="shared" si="1049"/>
        <v>0.26500000000000012</v>
      </c>
      <c r="KP129" s="23">
        <f t="shared" si="1050"/>
        <v>0.17600000000000016</v>
      </c>
      <c r="KQ129" s="23">
        <f t="shared" si="1051"/>
        <v>1.000000000000334E-3</v>
      </c>
      <c r="KR129" s="23">
        <f t="shared" si="1052"/>
        <v>8.2000000000000295E-2</v>
      </c>
      <c r="KS129" s="23">
        <f t="shared" si="1053"/>
        <v>3.1000000000000139E-2</v>
      </c>
      <c r="KT129" s="23">
        <f t="shared" si="1054"/>
        <v>0.14200000000000035</v>
      </c>
      <c r="KU129" s="23">
        <f t="shared" si="1055"/>
        <v>2.5000000000000355E-2</v>
      </c>
      <c r="KV129" s="23">
        <f t="shared" si="1056"/>
        <v>0.1080000000000001</v>
      </c>
      <c r="KW129" s="23">
        <f t="shared" si="1057"/>
        <v>0.20400000000000018</v>
      </c>
      <c r="KX129" s="23">
        <f t="shared" si="1058"/>
        <v>2.1000000000000352E-2</v>
      </c>
      <c r="KY129" s="23">
        <f t="shared" si="1059"/>
        <v>1.9999999999999574E-2</v>
      </c>
      <c r="KZ129" s="23">
        <f t="shared" si="1060"/>
        <v>8.2000000000000295E-2</v>
      </c>
      <c r="LA129" s="23">
        <f t="shared" si="1061"/>
        <v>1.8999999999999684E-2</v>
      </c>
      <c r="LB129" s="23">
        <f t="shared" si="1062"/>
        <v>0.56799999999999962</v>
      </c>
      <c r="LC129" s="23">
        <f t="shared" si="1063"/>
        <v>2.0000000000002238E-3</v>
      </c>
      <c r="LD129" s="23">
        <f t="shared" si="1064"/>
        <v>4.9999999999998934E-3</v>
      </c>
      <c r="LE129" s="23">
        <f t="shared" si="1065"/>
        <v>0.16400000000000015</v>
      </c>
      <c r="LF129" s="23">
        <f t="shared" si="1066"/>
        <v>0.37000000000000011</v>
      </c>
      <c r="LG129" s="23">
        <f t="shared" si="1067"/>
        <v>0.18800000000000017</v>
      </c>
      <c r="LH129" s="23">
        <f t="shared" si="1068"/>
        <v>0.66974000000000045</v>
      </c>
      <c r="LI129" s="23">
        <f t="shared" si="1069"/>
        <v>0.39395100000000038</v>
      </c>
      <c r="LJ129" s="23">
        <f t="shared" si="1070"/>
        <v>0.18143399999999987</v>
      </c>
      <c r="LK129" s="23">
        <f t="shared" si="1071"/>
        <v>0.3852730000000002</v>
      </c>
      <c r="LL129" s="23">
        <f t="shared" si="1072"/>
        <v>0.31768300000000016</v>
      </c>
      <c r="LM129" s="23">
        <f t="shared" si="1072"/>
        <v>0.1269079999999998</v>
      </c>
    </row>
    <row r="130" spans="1:325">
      <c r="A130" s="1">
        <f t="shared" si="449"/>
        <v>128</v>
      </c>
      <c r="B130" s="2"/>
      <c r="C130" s="4">
        <v>12</v>
      </c>
      <c r="D130" s="4">
        <f t="shared" si="445"/>
        <v>1016</v>
      </c>
      <c r="E130" s="4" t="s">
        <v>163</v>
      </c>
      <c r="F130" s="4">
        <v>3</v>
      </c>
      <c r="G130" s="4" t="s">
        <v>13</v>
      </c>
      <c r="H130" s="4" t="s">
        <v>19</v>
      </c>
      <c r="I130" s="4"/>
      <c r="J130" s="5">
        <v>96.4</v>
      </c>
      <c r="K130" s="72"/>
      <c r="L130" s="103">
        <v>3.7559999999999998</v>
      </c>
      <c r="M130" s="7" t="s">
        <v>180</v>
      </c>
      <c r="N130" s="3" t="s">
        <v>227</v>
      </c>
      <c r="O130" s="6">
        <v>4.109</v>
      </c>
      <c r="P130" s="6">
        <v>3.85</v>
      </c>
      <c r="Q130" s="6">
        <v>4.242</v>
      </c>
      <c r="R130" s="58"/>
      <c r="S130" s="6">
        <v>3.9020000000000001</v>
      </c>
      <c r="T130" s="58"/>
      <c r="U130" s="58"/>
      <c r="V130" s="58"/>
      <c r="W130" s="58"/>
      <c r="X130" s="58"/>
      <c r="Y130" s="6">
        <v>4.0430000000000001</v>
      </c>
      <c r="Z130" s="6">
        <v>4.0780000000000003</v>
      </c>
      <c r="AA130" s="6">
        <v>4.0119999999999996</v>
      </c>
      <c r="AB130" s="6">
        <v>3.8479999999999999</v>
      </c>
      <c r="AC130" s="6">
        <v>3.8330000000000002</v>
      </c>
      <c r="AD130" s="6">
        <v>3.5710000000000002</v>
      </c>
      <c r="AE130" s="6">
        <f t="shared" si="1074"/>
        <v>3.702</v>
      </c>
      <c r="AF130" s="107">
        <v>2.887</v>
      </c>
      <c r="AG130" s="107">
        <v>2.9340000000000002</v>
      </c>
      <c r="AH130" s="107">
        <v>3.0009999999999999</v>
      </c>
      <c r="AI130" s="107">
        <v>3.0739999999999998</v>
      </c>
      <c r="AJ130" s="111"/>
      <c r="AK130" s="107">
        <v>3.1080000000000001</v>
      </c>
      <c r="AL130" s="107">
        <v>3.1190000000000002</v>
      </c>
      <c r="AM130" s="107">
        <v>3.3580000000000001</v>
      </c>
      <c r="AN130" s="107">
        <v>3.4180000000000001</v>
      </c>
      <c r="AO130" s="107">
        <v>3.3620000000000001</v>
      </c>
      <c r="AP130" s="107">
        <v>3.6070000000000002</v>
      </c>
      <c r="AQ130" s="107">
        <v>3.5670000000000002</v>
      </c>
      <c r="AR130" s="107">
        <v>3.5880000000000001</v>
      </c>
      <c r="AS130" s="107">
        <v>3.3010000000000002</v>
      </c>
      <c r="AT130" s="107">
        <v>3.2949999999999999</v>
      </c>
      <c r="AU130" s="107">
        <v>3.379</v>
      </c>
      <c r="AV130" s="107">
        <v>3.0920000000000001</v>
      </c>
      <c r="AW130" s="107">
        <v>3.1619999999999999</v>
      </c>
      <c r="AX130" s="107">
        <v>3.5179999999999998</v>
      </c>
      <c r="AY130" s="107">
        <v>3.42</v>
      </c>
      <c r="AZ130" s="107">
        <v>3.6379999999999999</v>
      </c>
      <c r="BA130" s="107">
        <v>3.593</v>
      </c>
      <c r="BB130" s="107">
        <v>3.6960000000000002</v>
      </c>
      <c r="BC130" s="107">
        <v>3.6259999999999999</v>
      </c>
      <c r="BD130" s="107">
        <v>3.6659999999999999</v>
      </c>
      <c r="BE130" s="111"/>
      <c r="BF130" s="111"/>
      <c r="BG130" s="111"/>
      <c r="BH130" s="111"/>
      <c r="BI130" s="111"/>
      <c r="BJ130" s="111"/>
      <c r="BK130" s="111"/>
      <c r="BL130" s="111"/>
      <c r="BM130" s="111"/>
      <c r="BN130" s="107">
        <v>3.2639999999999998</v>
      </c>
      <c r="BO130" s="107">
        <v>3.06</v>
      </c>
      <c r="BP130" s="107">
        <v>3.254</v>
      </c>
      <c r="BQ130" s="116">
        <v>2.8536169999999998</v>
      </c>
      <c r="BR130" s="91">
        <v>3.1600790000000001</v>
      </c>
      <c r="BS130" s="91">
        <v>3.6807460000000001</v>
      </c>
      <c r="BT130" s="91">
        <v>3.189073</v>
      </c>
      <c r="BU130" s="91">
        <v>3.2488709999999998</v>
      </c>
      <c r="BV130" s="91">
        <v>3.6159400000000002</v>
      </c>
      <c r="BW130" s="109">
        <v>2.944</v>
      </c>
      <c r="BX130" s="109">
        <v>2.9830000000000001</v>
      </c>
      <c r="BY130" s="109">
        <v>3.0579999999999998</v>
      </c>
      <c r="BZ130" s="109">
        <v>3.1549999999999998</v>
      </c>
      <c r="CA130" s="109">
        <v>3.1070000000000002</v>
      </c>
      <c r="CB130" s="109">
        <v>3.17</v>
      </c>
      <c r="CC130" s="109">
        <v>3.1829999999999998</v>
      </c>
      <c r="CD130" s="109">
        <v>3.4569999999999999</v>
      </c>
      <c r="CE130" s="109">
        <v>3.492</v>
      </c>
      <c r="CF130" s="109">
        <v>3.4239999999999999</v>
      </c>
      <c r="CG130" s="109">
        <v>3.6749999999999998</v>
      </c>
      <c r="CH130" s="109">
        <v>3.641</v>
      </c>
      <c r="CI130" s="109">
        <v>3.6669999999999998</v>
      </c>
      <c r="CJ130" s="110">
        <v>3.3679999999999999</v>
      </c>
      <c r="CK130" s="110">
        <v>3.3610000000000002</v>
      </c>
      <c r="CL130" s="109">
        <v>3.48</v>
      </c>
      <c r="CM130" s="109">
        <v>3.1360000000000001</v>
      </c>
      <c r="CN130" s="109">
        <v>3.2360000000000002</v>
      </c>
      <c r="CO130" s="109">
        <v>3.758</v>
      </c>
      <c r="CP130" s="109">
        <v>3.51</v>
      </c>
      <c r="CQ130" s="109">
        <v>3.722</v>
      </c>
      <c r="CR130" s="109">
        <v>3.7149999999999999</v>
      </c>
      <c r="CS130" s="109">
        <v>3.8370000000000002</v>
      </c>
      <c r="CT130" s="109">
        <v>3.782</v>
      </c>
      <c r="CU130" s="109">
        <v>3.758</v>
      </c>
      <c r="CV130" s="109">
        <v>3.4729999999999999</v>
      </c>
      <c r="CW130" s="109">
        <v>3.476</v>
      </c>
      <c r="CX130" s="109">
        <v>3.7010000000000001</v>
      </c>
      <c r="CY130" s="109">
        <v>3.8250000000000002</v>
      </c>
      <c r="CZ130" s="109">
        <v>3.8490000000000002</v>
      </c>
      <c r="DA130" s="109">
        <v>3.879</v>
      </c>
      <c r="DB130" s="109">
        <v>3.9279999999999999</v>
      </c>
      <c r="DC130" s="109">
        <v>3.7280000000000002</v>
      </c>
      <c r="DD130" s="109">
        <v>3.7120000000000002</v>
      </c>
      <c r="DE130" s="109">
        <v>3.3130000000000002</v>
      </c>
      <c r="DF130" s="109">
        <v>3.1219999999999999</v>
      </c>
      <c r="DG130" s="109">
        <v>3.3130000000000002</v>
      </c>
      <c r="DH130" s="119">
        <v>2.914431</v>
      </c>
      <c r="DI130" s="119">
        <v>3.23027</v>
      </c>
      <c r="DJ130" s="119">
        <v>3.7436720000000001</v>
      </c>
      <c r="DK130" s="119">
        <v>3.2721439999999999</v>
      </c>
      <c r="DL130" s="119">
        <v>3.3279390000000002</v>
      </c>
      <c r="DM130" s="119">
        <v>3.6734640000000001</v>
      </c>
      <c r="DO130" s="23">
        <f t="shared" si="868"/>
        <v>0.3530000000000002</v>
      </c>
      <c r="DP130" s="23">
        <f t="shared" si="869"/>
        <v>9.4000000000000306E-2</v>
      </c>
      <c r="DQ130" s="23">
        <f t="shared" si="870"/>
        <v>0.48600000000000021</v>
      </c>
      <c r="DR130" s="23" t="str">
        <f t="shared" si="871"/>
        <v/>
      </c>
      <c r="DS130" s="23">
        <f t="shared" si="872"/>
        <v>0.14600000000000035</v>
      </c>
      <c r="DT130" s="23" t="str">
        <f t="shared" si="873"/>
        <v/>
      </c>
      <c r="DU130" s="23" t="str">
        <f t="shared" si="874"/>
        <v/>
      </c>
      <c r="DV130" s="23" t="str">
        <f t="shared" si="875"/>
        <v/>
      </c>
      <c r="DW130" s="23" t="str">
        <f t="shared" si="876"/>
        <v/>
      </c>
      <c r="DX130" s="23" t="str">
        <f t="shared" si="877"/>
        <v/>
      </c>
      <c r="DY130" s="23">
        <f t="shared" si="878"/>
        <v>0.28700000000000037</v>
      </c>
      <c r="DZ130" s="23">
        <f t="shared" si="879"/>
        <v>0.32200000000000051</v>
      </c>
      <c r="EA130" s="23">
        <f t="shared" si="880"/>
        <v>0.25599999999999978</v>
      </c>
      <c r="EB130" s="23">
        <f t="shared" si="881"/>
        <v>9.2000000000000082E-2</v>
      </c>
      <c r="EC130" s="23">
        <f t="shared" si="882"/>
        <v>7.7000000000000401E-2</v>
      </c>
      <c r="ED130" s="23">
        <f t="shared" si="883"/>
        <v>-0.18499999999999961</v>
      </c>
      <c r="EE130" s="23">
        <f t="shared" si="884"/>
        <v>-5.3999999999999826E-2</v>
      </c>
      <c r="EF130" s="23">
        <f t="shared" si="885"/>
        <v>-0.86899999999999977</v>
      </c>
      <c r="EG130" s="23">
        <f t="shared" si="886"/>
        <v>-0.82199999999999962</v>
      </c>
      <c r="EH130" s="23">
        <f t="shared" si="887"/>
        <v>-0.75499999999999989</v>
      </c>
      <c r="EI130" s="23">
        <f t="shared" si="888"/>
        <v>-0.68199999999999994</v>
      </c>
      <c r="EJ130" s="23" t="str">
        <f t="shared" si="889"/>
        <v/>
      </c>
      <c r="EK130" s="23">
        <f t="shared" si="890"/>
        <v>-0.64799999999999969</v>
      </c>
      <c r="EL130" s="23">
        <f t="shared" si="891"/>
        <v>-0.63699999999999957</v>
      </c>
      <c r="EM130" s="23">
        <f t="shared" si="892"/>
        <v>-0.39799999999999969</v>
      </c>
      <c r="EN130" s="23">
        <f t="shared" si="893"/>
        <v>-0.33799999999999963</v>
      </c>
      <c r="EO130" s="23">
        <f t="shared" si="894"/>
        <v>-0.39399999999999968</v>
      </c>
      <c r="EP130" s="23">
        <f t="shared" si="895"/>
        <v>-0.14899999999999958</v>
      </c>
      <c r="EQ130" s="23">
        <f t="shared" si="896"/>
        <v>-0.18899999999999961</v>
      </c>
      <c r="ER130" s="23">
        <f t="shared" si="897"/>
        <v>-0.16799999999999971</v>
      </c>
      <c r="ES130" s="23">
        <f t="shared" si="898"/>
        <v>-0.45499999999999963</v>
      </c>
      <c r="ET130" s="23">
        <f t="shared" si="899"/>
        <v>-0.46099999999999985</v>
      </c>
      <c r="EU130" s="23">
        <f t="shared" si="900"/>
        <v>-0.37699999999999978</v>
      </c>
      <c r="EV130" s="23">
        <f t="shared" si="901"/>
        <v>-0.6639999999999997</v>
      </c>
      <c r="EW130" s="23">
        <f t="shared" si="902"/>
        <v>-0.59399999999999986</v>
      </c>
      <c r="EX130" s="23">
        <f t="shared" si="903"/>
        <v>-0.23799999999999999</v>
      </c>
      <c r="EY130" s="23">
        <f t="shared" si="904"/>
        <v>-0.33599999999999985</v>
      </c>
      <c r="EZ130" s="23">
        <f t="shared" si="905"/>
        <v>-0.11799999999999988</v>
      </c>
      <c r="FA130" s="23">
        <f t="shared" si="906"/>
        <v>-0.16299999999999981</v>
      </c>
      <c r="FB130" s="23">
        <f t="shared" si="907"/>
        <v>-5.9999999999999609E-2</v>
      </c>
      <c r="FC130" s="23">
        <f t="shared" si="908"/>
        <v>-0.12999999999999989</v>
      </c>
      <c r="FD130" s="23">
        <f t="shared" si="909"/>
        <v>-8.9999999999999858E-2</v>
      </c>
      <c r="FE130" s="23" t="str">
        <f t="shared" si="910"/>
        <v/>
      </c>
      <c r="FF130" s="23" t="str">
        <f t="shared" si="911"/>
        <v/>
      </c>
      <c r="FG130" s="23" t="str">
        <f t="shared" si="912"/>
        <v/>
      </c>
      <c r="FH130" s="23" t="str">
        <f t="shared" si="913"/>
        <v/>
      </c>
      <c r="FI130" s="23" t="str">
        <f t="shared" si="914"/>
        <v/>
      </c>
      <c r="FJ130" s="23" t="str">
        <f t="shared" si="915"/>
        <v/>
      </c>
      <c r="FK130" s="23" t="str">
        <f t="shared" si="916"/>
        <v/>
      </c>
      <c r="FL130" s="23" t="str">
        <f t="shared" si="917"/>
        <v/>
      </c>
      <c r="FM130" s="23" t="str">
        <f t="shared" si="918"/>
        <v/>
      </c>
      <c r="FN130" s="23">
        <f t="shared" si="919"/>
        <v>-0.49199999999999999</v>
      </c>
      <c r="FO130" s="23">
        <f t="shared" si="920"/>
        <v>-0.69599999999999973</v>
      </c>
      <c r="FP130" s="23">
        <f t="shared" si="921"/>
        <v>-0.50199999999999978</v>
      </c>
      <c r="FQ130" s="23">
        <f t="shared" si="922"/>
        <v>-0.90238299999999994</v>
      </c>
      <c r="FR130" s="23">
        <f t="shared" si="923"/>
        <v>-0.5959209999999997</v>
      </c>
      <c r="FS130" s="23">
        <f t="shared" si="924"/>
        <v>-7.525399999999971E-2</v>
      </c>
      <c r="FT130" s="23">
        <f t="shared" si="925"/>
        <v>-0.56692699999999974</v>
      </c>
      <c r="FU130" s="23">
        <f t="shared" si="926"/>
        <v>-0.50712899999999994</v>
      </c>
      <c r="FV130" s="23">
        <f t="shared" si="927"/>
        <v>-0.14005999999999963</v>
      </c>
      <c r="FW130" s="23">
        <f t="shared" si="928"/>
        <v>-0.81199999999999983</v>
      </c>
      <c r="FX130" s="23">
        <f t="shared" si="929"/>
        <v>-0.77299999999999969</v>
      </c>
      <c r="FY130" s="23">
        <f t="shared" si="930"/>
        <v>-0.69799999999999995</v>
      </c>
      <c r="FZ130" s="23">
        <f t="shared" si="931"/>
        <v>-0.60099999999999998</v>
      </c>
      <c r="GA130" s="23">
        <f t="shared" si="932"/>
        <v>-0.64899999999999958</v>
      </c>
      <c r="GB130" s="23">
        <f t="shared" si="933"/>
        <v>-0.58599999999999985</v>
      </c>
      <c r="GC130" s="23">
        <f t="shared" si="934"/>
        <v>-0.57299999999999995</v>
      </c>
      <c r="GD130" s="23">
        <f t="shared" si="935"/>
        <v>-0.29899999999999993</v>
      </c>
      <c r="GE130" s="23">
        <f t="shared" si="936"/>
        <v>-0.26399999999999979</v>
      </c>
      <c r="GF130" s="23">
        <f t="shared" si="937"/>
        <v>-0.33199999999999985</v>
      </c>
      <c r="GG130" s="23">
        <f t="shared" si="938"/>
        <v>-8.0999999999999961E-2</v>
      </c>
      <c r="GH130" s="23">
        <f t="shared" si="939"/>
        <v>-0.11499999999999977</v>
      </c>
      <c r="GI130" s="23">
        <f t="shared" si="940"/>
        <v>-8.8999999999999968E-2</v>
      </c>
      <c r="GJ130" s="23">
        <f t="shared" si="941"/>
        <v>-0.3879999999999999</v>
      </c>
      <c r="GK130" s="23">
        <f t="shared" si="942"/>
        <v>-0.39499999999999957</v>
      </c>
      <c r="GL130" s="23">
        <f t="shared" si="943"/>
        <v>-0.2759999999999998</v>
      </c>
      <c r="GM130" s="23">
        <f t="shared" si="944"/>
        <v>-0.61999999999999966</v>
      </c>
      <c r="GN130" s="23">
        <f t="shared" si="945"/>
        <v>-0.51999999999999957</v>
      </c>
      <c r="GO130" s="23">
        <f t="shared" si="946"/>
        <v>2.0000000000002238E-3</v>
      </c>
      <c r="GP130" s="23">
        <f t="shared" si="947"/>
        <v>-0.246</v>
      </c>
      <c r="GQ130" s="23">
        <f t="shared" si="948"/>
        <v>-3.3999999999999808E-2</v>
      </c>
      <c r="GR130" s="23">
        <f t="shared" si="949"/>
        <v>-4.0999999999999925E-2</v>
      </c>
      <c r="GS130" s="23">
        <f t="shared" si="950"/>
        <v>8.1000000000000405E-2</v>
      </c>
      <c r="GT130" s="23">
        <f t="shared" si="951"/>
        <v>2.6000000000000245E-2</v>
      </c>
      <c r="GU130" s="23">
        <f t="shared" si="952"/>
        <v>2.0000000000002238E-3</v>
      </c>
      <c r="GV130" s="23">
        <f t="shared" si="953"/>
        <v>-0.28299999999999992</v>
      </c>
      <c r="GW130" s="23">
        <f t="shared" si="954"/>
        <v>-0.2799999999999998</v>
      </c>
      <c r="GX130" s="23">
        <f t="shared" si="955"/>
        <v>-5.4999999999999716E-2</v>
      </c>
      <c r="GY130" s="23">
        <f t="shared" si="956"/>
        <v>6.9000000000000394E-2</v>
      </c>
      <c r="GZ130" s="23">
        <f t="shared" si="957"/>
        <v>9.3000000000000416E-2</v>
      </c>
      <c r="HA130" s="23">
        <f t="shared" si="958"/>
        <v>0.12300000000000022</v>
      </c>
      <c r="HB130" s="23">
        <f t="shared" si="959"/>
        <v>0.17200000000000015</v>
      </c>
      <c r="HC130" s="23">
        <f t="shared" si="960"/>
        <v>-2.7999999999999581E-2</v>
      </c>
      <c r="HD130" s="23">
        <f t="shared" si="961"/>
        <v>-4.3999999999999595E-2</v>
      </c>
      <c r="HE130" s="23">
        <f t="shared" si="962"/>
        <v>-0.44299999999999962</v>
      </c>
      <c r="HF130" s="23">
        <f t="shared" si="963"/>
        <v>-0.6339999999999999</v>
      </c>
      <c r="HG130" s="23">
        <f t="shared" si="964"/>
        <v>-0.44299999999999962</v>
      </c>
      <c r="HH130" s="23">
        <f t="shared" si="965"/>
        <v>-0.84156899999999979</v>
      </c>
      <c r="HI130" s="23">
        <f t="shared" si="966"/>
        <v>-0.52572999999999981</v>
      </c>
      <c r="HJ130" s="23">
        <f t="shared" si="967"/>
        <v>-1.2327999999999673E-2</v>
      </c>
      <c r="HK130" s="23">
        <f t="shared" si="968"/>
        <v>-0.48385599999999984</v>
      </c>
      <c r="HL130" s="23">
        <f t="shared" si="969"/>
        <v>-0.42806099999999958</v>
      </c>
      <c r="HM130" s="23">
        <f t="shared" si="970"/>
        <v>-8.2535999999999721E-2</v>
      </c>
      <c r="HO130" s="23">
        <f t="shared" si="971"/>
        <v>0.3530000000000002</v>
      </c>
      <c r="HP130" s="23">
        <f t="shared" si="972"/>
        <v>9.4000000000000306E-2</v>
      </c>
      <c r="HQ130" s="23">
        <f t="shared" si="973"/>
        <v>0.48600000000000021</v>
      </c>
      <c r="HR130" s="23" t="str">
        <f t="shared" si="974"/>
        <v/>
      </c>
      <c r="HS130" s="23">
        <f t="shared" si="975"/>
        <v>0.14600000000000035</v>
      </c>
      <c r="HT130" s="23" t="str">
        <f t="shared" si="976"/>
        <v/>
      </c>
      <c r="HU130" s="23" t="str">
        <f t="shared" si="977"/>
        <v/>
      </c>
      <c r="HV130" s="23" t="str">
        <f t="shared" si="978"/>
        <v/>
      </c>
      <c r="HW130" s="23" t="str">
        <f t="shared" si="979"/>
        <v/>
      </c>
      <c r="HX130" s="23" t="str">
        <f t="shared" si="980"/>
        <v/>
      </c>
      <c r="HY130" s="23">
        <f t="shared" si="981"/>
        <v>0.28700000000000037</v>
      </c>
      <c r="HZ130" s="23">
        <f t="shared" si="982"/>
        <v>0.32200000000000051</v>
      </c>
      <c r="IA130" s="23">
        <f t="shared" si="983"/>
        <v>0.25599999999999978</v>
      </c>
      <c r="IB130" s="23">
        <f t="shared" si="984"/>
        <v>9.2000000000000082E-2</v>
      </c>
      <c r="IC130" s="23">
        <f t="shared" si="985"/>
        <v>7.7000000000000401E-2</v>
      </c>
      <c r="ID130" s="23">
        <f t="shared" si="986"/>
        <v>0.18499999999999961</v>
      </c>
      <c r="IE130" s="23">
        <f t="shared" si="987"/>
        <v>5.3999999999999826E-2</v>
      </c>
      <c r="IF130" s="23">
        <f t="shared" si="988"/>
        <v>0.86899999999999977</v>
      </c>
      <c r="IG130" s="23">
        <f t="shared" si="989"/>
        <v>0.82199999999999962</v>
      </c>
      <c r="IH130" s="23">
        <f t="shared" si="990"/>
        <v>0.75499999999999989</v>
      </c>
      <c r="II130" s="23">
        <f t="shared" si="991"/>
        <v>0.68199999999999994</v>
      </c>
      <c r="IJ130" s="23" t="str">
        <f t="shared" si="992"/>
        <v/>
      </c>
      <c r="IK130" s="23">
        <f t="shared" si="993"/>
        <v>0.64799999999999969</v>
      </c>
      <c r="IL130" s="23">
        <f t="shared" si="994"/>
        <v>0.63699999999999957</v>
      </c>
      <c r="IM130" s="23">
        <f t="shared" si="995"/>
        <v>0.39799999999999969</v>
      </c>
      <c r="IN130" s="23">
        <f t="shared" si="996"/>
        <v>0.33799999999999963</v>
      </c>
      <c r="IO130" s="23">
        <f t="shared" si="997"/>
        <v>0.39399999999999968</v>
      </c>
      <c r="IP130" s="23">
        <f t="shared" si="998"/>
        <v>0.14899999999999958</v>
      </c>
      <c r="IQ130" s="23">
        <f t="shared" si="999"/>
        <v>0.18899999999999961</v>
      </c>
      <c r="IR130" s="23">
        <f t="shared" si="1000"/>
        <v>0.16799999999999971</v>
      </c>
      <c r="IS130" s="23">
        <f t="shared" si="1001"/>
        <v>0.45499999999999963</v>
      </c>
      <c r="IT130" s="23">
        <f t="shared" si="1002"/>
        <v>0.46099999999999985</v>
      </c>
      <c r="IU130" s="23">
        <f t="shared" si="1003"/>
        <v>0.37699999999999978</v>
      </c>
      <c r="IV130" s="23">
        <f t="shared" si="1004"/>
        <v>0.6639999999999997</v>
      </c>
      <c r="IW130" s="23">
        <f t="shared" si="1005"/>
        <v>0.59399999999999986</v>
      </c>
      <c r="IX130" s="23">
        <f t="shared" si="1006"/>
        <v>0.23799999999999999</v>
      </c>
      <c r="IY130" s="23">
        <f t="shared" si="1007"/>
        <v>0.33599999999999985</v>
      </c>
      <c r="IZ130" s="23">
        <f t="shared" si="1008"/>
        <v>0.11799999999999988</v>
      </c>
      <c r="JA130" s="23">
        <f t="shared" si="1009"/>
        <v>0.16299999999999981</v>
      </c>
      <c r="JB130" s="23">
        <f t="shared" si="1010"/>
        <v>5.9999999999999609E-2</v>
      </c>
      <c r="JC130" s="23">
        <f t="shared" si="1011"/>
        <v>0.12999999999999989</v>
      </c>
      <c r="JD130" s="23">
        <f t="shared" si="1012"/>
        <v>8.9999999999999858E-2</v>
      </c>
      <c r="JE130" s="23" t="str">
        <f t="shared" si="1013"/>
        <v/>
      </c>
      <c r="JF130" s="23" t="str">
        <f t="shared" si="1014"/>
        <v/>
      </c>
      <c r="JG130" s="23" t="str">
        <f t="shared" si="1015"/>
        <v/>
      </c>
      <c r="JH130" s="23" t="str">
        <f t="shared" si="1016"/>
        <v/>
      </c>
      <c r="JI130" s="23" t="str">
        <f t="shared" si="1017"/>
        <v/>
      </c>
      <c r="JJ130" s="23" t="str">
        <f t="shared" si="1018"/>
        <v/>
      </c>
      <c r="JK130" s="23" t="str">
        <f t="shared" si="1019"/>
        <v/>
      </c>
      <c r="JL130" s="23" t="str">
        <f t="shared" si="1020"/>
        <v/>
      </c>
      <c r="JM130" s="23" t="str">
        <f t="shared" si="1021"/>
        <v/>
      </c>
      <c r="JN130" s="23">
        <f t="shared" si="1022"/>
        <v>0.49199999999999999</v>
      </c>
      <c r="JO130" s="23">
        <f t="shared" si="1023"/>
        <v>0.69599999999999973</v>
      </c>
      <c r="JP130" s="23">
        <f t="shared" si="1024"/>
        <v>0.50199999999999978</v>
      </c>
      <c r="JQ130" s="23">
        <f t="shared" si="1025"/>
        <v>0.90238299999999994</v>
      </c>
      <c r="JR130" s="23">
        <f t="shared" si="1026"/>
        <v>0.5959209999999997</v>
      </c>
      <c r="JS130" s="23">
        <f t="shared" si="1027"/>
        <v>7.525399999999971E-2</v>
      </c>
      <c r="JT130" s="23">
        <f t="shared" si="1028"/>
        <v>0.56692699999999974</v>
      </c>
      <c r="JU130" s="23">
        <f t="shared" si="1029"/>
        <v>0.50712899999999994</v>
      </c>
      <c r="JV130" s="23">
        <f t="shared" si="1030"/>
        <v>0.14005999999999963</v>
      </c>
      <c r="JW130" s="23">
        <f t="shared" si="1031"/>
        <v>0.81199999999999983</v>
      </c>
      <c r="JX130" s="23">
        <f t="shared" si="1032"/>
        <v>0.77299999999999969</v>
      </c>
      <c r="JY130" s="23">
        <f t="shared" si="1033"/>
        <v>0.69799999999999995</v>
      </c>
      <c r="JZ130" s="23">
        <f t="shared" si="1034"/>
        <v>0.60099999999999998</v>
      </c>
      <c r="KA130" s="23">
        <f t="shared" si="1035"/>
        <v>0.64899999999999958</v>
      </c>
      <c r="KB130" s="23">
        <f t="shared" si="1036"/>
        <v>0.58599999999999985</v>
      </c>
      <c r="KC130" s="23">
        <f t="shared" si="1037"/>
        <v>0.57299999999999995</v>
      </c>
      <c r="KD130" s="23">
        <f t="shared" si="1038"/>
        <v>0.29899999999999993</v>
      </c>
      <c r="KE130" s="23">
        <f t="shared" si="1039"/>
        <v>0.26399999999999979</v>
      </c>
      <c r="KF130" s="23">
        <f t="shared" si="1040"/>
        <v>0.33199999999999985</v>
      </c>
      <c r="KG130" s="23">
        <f t="shared" si="1041"/>
        <v>8.0999999999999961E-2</v>
      </c>
      <c r="KH130" s="23">
        <f t="shared" si="1042"/>
        <v>0.11499999999999977</v>
      </c>
      <c r="KI130" s="23">
        <f t="shared" si="1043"/>
        <v>8.8999999999999968E-2</v>
      </c>
      <c r="KJ130" s="23">
        <f t="shared" si="1044"/>
        <v>0.3879999999999999</v>
      </c>
      <c r="KK130" s="23">
        <f t="shared" si="1045"/>
        <v>0.39499999999999957</v>
      </c>
      <c r="KL130" s="23">
        <f t="shared" si="1046"/>
        <v>0.2759999999999998</v>
      </c>
      <c r="KM130" s="23">
        <f t="shared" si="1047"/>
        <v>0.61999999999999966</v>
      </c>
      <c r="KN130" s="23">
        <f t="shared" si="1048"/>
        <v>0.51999999999999957</v>
      </c>
      <c r="KO130" s="23">
        <f t="shared" si="1049"/>
        <v>2.0000000000002238E-3</v>
      </c>
      <c r="KP130" s="23">
        <f t="shared" si="1050"/>
        <v>0.246</v>
      </c>
      <c r="KQ130" s="23">
        <f t="shared" si="1051"/>
        <v>3.3999999999999808E-2</v>
      </c>
      <c r="KR130" s="23">
        <f t="shared" si="1052"/>
        <v>4.0999999999999925E-2</v>
      </c>
      <c r="KS130" s="23">
        <f t="shared" si="1053"/>
        <v>8.1000000000000405E-2</v>
      </c>
      <c r="KT130" s="23">
        <f t="shared" si="1054"/>
        <v>2.6000000000000245E-2</v>
      </c>
      <c r="KU130" s="23">
        <f t="shared" si="1055"/>
        <v>2.0000000000002238E-3</v>
      </c>
      <c r="KV130" s="23">
        <f t="shared" si="1056"/>
        <v>0.28299999999999992</v>
      </c>
      <c r="KW130" s="23">
        <f t="shared" si="1057"/>
        <v>0.2799999999999998</v>
      </c>
      <c r="KX130" s="23">
        <f t="shared" si="1058"/>
        <v>5.4999999999999716E-2</v>
      </c>
      <c r="KY130" s="23">
        <f t="shared" si="1059"/>
        <v>6.9000000000000394E-2</v>
      </c>
      <c r="KZ130" s="23">
        <f t="shared" si="1060"/>
        <v>9.3000000000000416E-2</v>
      </c>
      <c r="LA130" s="23">
        <f t="shared" si="1061"/>
        <v>0.12300000000000022</v>
      </c>
      <c r="LB130" s="23">
        <f t="shared" si="1062"/>
        <v>0.17200000000000015</v>
      </c>
      <c r="LC130" s="23">
        <f t="shared" si="1063"/>
        <v>2.7999999999999581E-2</v>
      </c>
      <c r="LD130" s="23">
        <f t="shared" si="1064"/>
        <v>4.3999999999999595E-2</v>
      </c>
      <c r="LE130" s="23">
        <f t="shared" si="1065"/>
        <v>0.44299999999999962</v>
      </c>
      <c r="LF130" s="23">
        <f t="shared" si="1066"/>
        <v>0.6339999999999999</v>
      </c>
      <c r="LG130" s="23">
        <f t="shared" si="1067"/>
        <v>0.44299999999999962</v>
      </c>
      <c r="LH130" s="23">
        <f t="shared" si="1068"/>
        <v>0.84156899999999979</v>
      </c>
      <c r="LI130" s="23">
        <f t="shared" si="1069"/>
        <v>0.52572999999999981</v>
      </c>
      <c r="LJ130" s="23">
        <f t="shared" si="1070"/>
        <v>1.2327999999999673E-2</v>
      </c>
      <c r="LK130" s="23">
        <f t="shared" si="1071"/>
        <v>0.48385599999999984</v>
      </c>
      <c r="LL130" s="23">
        <f t="shared" si="1072"/>
        <v>0.42806099999999958</v>
      </c>
      <c r="LM130" s="23">
        <f t="shared" si="1072"/>
        <v>8.2535999999999721E-2</v>
      </c>
    </row>
    <row r="131" spans="1:325">
      <c r="A131" s="1">
        <f t="shared" si="449"/>
        <v>129</v>
      </c>
      <c r="B131" s="2" t="s">
        <v>402</v>
      </c>
      <c r="C131" s="4">
        <v>14</v>
      </c>
      <c r="D131" s="4">
        <f t="shared" si="445"/>
        <v>1016</v>
      </c>
      <c r="E131" s="4" t="s">
        <v>185</v>
      </c>
      <c r="F131" s="4">
        <v>1</v>
      </c>
      <c r="G131" s="4" t="s">
        <v>13</v>
      </c>
      <c r="H131" s="4" t="s">
        <v>14</v>
      </c>
      <c r="I131" s="4"/>
      <c r="J131" s="5">
        <v>87.6</v>
      </c>
      <c r="K131" s="67">
        <v>2E-3</v>
      </c>
      <c r="L131" s="103">
        <v>3.3740000000000001</v>
      </c>
      <c r="M131" s="7" t="s">
        <v>180</v>
      </c>
      <c r="N131" s="3" t="s">
        <v>227</v>
      </c>
      <c r="O131" s="6">
        <v>3.5910000000000002</v>
      </c>
      <c r="P131" s="6">
        <v>3.2469999999999999</v>
      </c>
      <c r="Q131" s="6">
        <v>4.1139999999999999</v>
      </c>
      <c r="R131" s="58"/>
      <c r="S131" s="6">
        <v>3.661</v>
      </c>
      <c r="T131" s="6">
        <v>3.5139999999999998</v>
      </c>
      <c r="U131" s="6">
        <v>3.5150000000000001</v>
      </c>
      <c r="V131" s="6">
        <v>3.4729999999999999</v>
      </c>
      <c r="W131" s="58"/>
      <c r="X131" s="58"/>
      <c r="Y131" s="6">
        <v>3.7869999999999999</v>
      </c>
      <c r="Z131" s="6">
        <v>3.7480000000000002</v>
      </c>
      <c r="AA131" s="6">
        <v>3.5859999999999999</v>
      </c>
      <c r="AB131" s="6">
        <v>3.5369999999999999</v>
      </c>
      <c r="AC131" s="6">
        <v>3.294</v>
      </c>
      <c r="AD131" s="23">
        <v>3.4660000000000002</v>
      </c>
      <c r="AE131" s="23">
        <f t="shared" ref="AE131:AE139" si="1075">SUM(AC131:AD131)/2</f>
        <v>3.38</v>
      </c>
      <c r="AF131" s="107">
        <v>2.9420000000000002</v>
      </c>
      <c r="AG131" s="107">
        <v>2.9750000000000001</v>
      </c>
      <c r="AH131" s="107">
        <v>3.1120000000000001</v>
      </c>
      <c r="AI131" s="107">
        <v>3.1480000000000001</v>
      </c>
      <c r="AJ131" s="112"/>
      <c r="AK131" s="107">
        <v>3.093</v>
      </c>
      <c r="AL131" s="107">
        <v>3.1120000000000001</v>
      </c>
      <c r="AM131" s="107">
        <v>3.5019999999999998</v>
      </c>
      <c r="AN131" s="107">
        <v>3.3220000000000001</v>
      </c>
      <c r="AO131" s="107">
        <v>3.1890000000000001</v>
      </c>
      <c r="AP131" s="107">
        <v>3.3490000000000002</v>
      </c>
      <c r="AQ131" s="107">
        <v>3.2919999999999998</v>
      </c>
      <c r="AR131" s="107">
        <v>3.472</v>
      </c>
      <c r="AS131" s="107">
        <v>3.19</v>
      </c>
      <c r="AT131" s="107">
        <v>3.1720000000000002</v>
      </c>
      <c r="AU131" s="107">
        <v>3.4649999999999999</v>
      </c>
      <c r="AV131" s="107">
        <v>3.0070000000000001</v>
      </c>
      <c r="AW131" s="107">
        <v>3.262</v>
      </c>
      <c r="AX131" s="107">
        <v>3.9670000000000001</v>
      </c>
      <c r="AY131" s="107">
        <v>3.39</v>
      </c>
      <c r="AZ131" s="107">
        <v>3.5489999999999999</v>
      </c>
      <c r="BA131" s="107">
        <v>3.5739999999999998</v>
      </c>
      <c r="BB131" s="107">
        <v>3.661</v>
      </c>
      <c r="BC131" s="107">
        <v>3.6070000000000002</v>
      </c>
      <c r="BD131" s="107">
        <v>3.3140000000000001</v>
      </c>
      <c r="BE131" s="107">
        <v>3.2290000000000001</v>
      </c>
      <c r="BF131" s="107">
        <v>3.387</v>
      </c>
      <c r="BG131" s="107">
        <v>3.4790000000000001</v>
      </c>
      <c r="BH131" s="107">
        <v>3.641</v>
      </c>
      <c r="BI131" s="107">
        <v>3.778</v>
      </c>
      <c r="BJ131" s="107">
        <v>3.694</v>
      </c>
      <c r="BK131" s="107">
        <v>2.7530000000000001</v>
      </c>
      <c r="BL131" s="107">
        <v>3.4569999999999999</v>
      </c>
      <c r="BM131" s="107">
        <v>3.419</v>
      </c>
      <c r="BN131" s="107">
        <v>3.26</v>
      </c>
      <c r="BO131" s="107">
        <v>3.1619999999999999</v>
      </c>
      <c r="BP131" s="107">
        <v>3.3260000000000001</v>
      </c>
      <c r="BQ131" s="91">
        <v>2.8210700000000002</v>
      </c>
      <c r="BR131" s="91">
        <v>3.1995909999999999</v>
      </c>
      <c r="BS131" s="91">
        <v>4.1055359999999999</v>
      </c>
      <c r="BT131" s="91">
        <v>3.2277610000000001</v>
      </c>
      <c r="BU131" s="91">
        <v>3.300948</v>
      </c>
      <c r="BV131" s="91">
        <v>3.8944030000000001</v>
      </c>
      <c r="BW131" s="109">
        <v>2.9670000000000001</v>
      </c>
      <c r="BX131" s="109">
        <v>3.0049999999999999</v>
      </c>
      <c r="BY131" s="109">
        <v>3.145</v>
      </c>
      <c r="BZ131" s="109">
        <v>3.1859999999999999</v>
      </c>
      <c r="CA131" s="109">
        <v>3.2909999999999999</v>
      </c>
      <c r="CB131" s="109">
        <v>3.1379999999999999</v>
      </c>
      <c r="CC131" s="109">
        <v>3.1549999999999998</v>
      </c>
      <c r="CD131" s="109">
        <v>3.5529999999999999</v>
      </c>
      <c r="CE131" s="109">
        <v>3.3839999999999999</v>
      </c>
      <c r="CF131" s="109">
        <v>3.262</v>
      </c>
      <c r="CG131" s="109">
        <v>3.4350000000000001</v>
      </c>
      <c r="CH131" s="109">
        <v>3.38</v>
      </c>
      <c r="CI131" s="109">
        <v>3.5259999999999998</v>
      </c>
      <c r="CJ131" s="110">
        <v>3.2349999999999999</v>
      </c>
      <c r="CK131" s="110">
        <v>3.22</v>
      </c>
      <c r="CL131" s="109">
        <v>3.5129999999999999</v>
      </c>
      <c r="CM131" s="109">
        <v>3.0409999999999999</v>
      </c>
      <c r="CN131" s="109">
        <v>3.3010000000000002</v>
      </c>
      <c r="CO131" s="109">
        <v>4.0359999999999996</v>
      </c>
      <c r="CP131" s="109">
        <v>3.4390000000000001</v>
      </c>
      <c r="CQ131" s="109">
        <v>3.605</v>
      </c>
      <c r="CR131" s="109">
        <v>3.6320000000000001</v>
      </c>
      <c r="CS131" s="109">
        <v>3.7250000000000001</v>
      </c>
      <c r="CT131" s="109">
        <v>3.673</v>
      </c>
      <c r="CU131" s="109">
        <v>3.419</v>
      </c>
      <c r="CV131" s="109">
        <v>3.2639999999999998</v>
      </c>
      <c r="CW131" s="109">
        <v>3.4350000000000001</v>
      </c>
      <c r="CX131" s="109">
        <v>3.5379999999999998</v>
      </c>
      <c r="CY131" s="109">
        <v>3.7080000000000002</v>
      </c>
      <c r="CZ131" s="109">
        <v>3.8580000000000001</v>
      </c>
      <c r="DA131" s="109">
        <v>3.7730000000000001</v>
      </c>
      <c r="DB131" s="109">
        <v>2.7610000000000001</v>
      </c>
      <c r="DC131" s="109">
        <v>3.516</v>
      </c>
      <c r="DD131" s="109">
        <v>3.4780000000000002</v>
      </c>
      <c r="DE131" s="109">
        <v>3.298</v>
      </c>
      <c r="DF131" s="109">
        <v>3.1960000000000002</v>
      </c>
      <c r="DG131" s="109">
        <v>3.3650000000000002</v>
      </c>
      <c r="DH131" s="119">
        <v>2.8733659999999999</v>
      </c>
      <c r="DI131" s="119">
        <v>3.2505839999999999</v>
      </c>
      <c r="DJ131" s="119">
        <v>4.1426990000000004</v>
      </c>
      <c r="DK131" s="119">
        <v>3.2814749999999999</v>
      </c>
      <c r="DL131" s="119">
        <v>3.3526030000000002</v>
      </c>
      <c r="DM131" s="119">
        <v>3.930879</v>
      </c>
      <c r="DO131" s="23">
        <f t="shared" si="868"/>
        <v>0.21700000000000008</v>
      </c>
      <c r="DP131" s="23">
        <f t="shared" si="869"/>
        <v>-0.12700000000000022</v>
      </c>
      <c r="DQ131" s="23">
        <f t="shared" si="870"/>
        <v>0.73999999999999977</v>
      </c>
      <c r="DR131" s="23" t="str">
        <f t="shared" si="871"/>
        <v/>
      </c>
      <c r="DS131" s="23">
        <f t="shared" si="872"/>
        <v>0.28699999999999992</v>
      </c>
      <c r="DT131" s="23">
        <f t="shared" si="873"/>
        <v>0.13999999999999968</v>
      </c>
      <c r="DU131" s="23">
        <f t="shared" si="874"/>
        <v>0.14100000000000001</v>
      </c>
      <c r="DV131" s="23">
        <f t="shared" si="875"/>
        <v>9.8999999999999755E-2</v>
      </c>
      <c r="DW131" s="23" t="str">
        <f t="shared" si="876"/>
        <v/>
      </c>
      <c r="DX131" s="23" t="str">
        <f t="shared" si="877"/>
        <v/>
      </c>
      <c r="DY131" s="23">
        <f t="shared" si="878"/>
        <v>0.41299999999999981</v>
      </c>
      <c r="DZ131" s="23">
        <f t="shared" si="879"/>
        <v>0.37400000000000011</v>
      </c>
      <c r="EA131" s="23">
        <f t="shared" si="880"/>
        <v>0.21199999999999974</v>
      </c>
      <c r="EB131" s="23">
        <f t="shared" si="881"/>
        <v>0.16299999999999981</v>
      </c>
      <c r="EC131" s="23">
        <f t="shared" si="882"/>
        <v>-8.0000000000000071E-2</v>
      </c>
      <c r="ED131" s="23">
        <f t="shared" si="883"/>
        <v>9.2000000000000082E-2</v>
      </c>
      <c r="EE131" s="23">
        <f t="shared" si="884"/>
        <v>5.9999999999997833E-3</v>
      </c>
      <c r="EF131" s="23">
        <f t="shared" si="885"/>
        <v>-0.43199999999999994</v>
      </c>
      <c r="EG131" s="23">
        <f t="shared" si="886"/>
        <v>-0.39900000000000002</v>
      </c>
      <c r="EH131" s="23">
        <f t="shared" si="887"/>
        <v>-0.26200000000000001</v>
      </c>
      <c r="EI131" s="23">
        <f t="shared" si="888"/>
        <v>-0.22599999999999998</v>
      </c>
      <c r="EJ131" s="23" t="str">
        <f t="shared" si="889"/>
        <v/>
      </c>
      <c r="EK131" s="23">
        <f t="shared" si="890"/>
        <v>-0.28100000000000014</v>
      </c>
      <c r="EL131" s="23">
        <f t="shared" si="891"/>
        <v>-0.26200000000000001</v>
      </c>
      <c r="EM131" s="23">
        <f t="shared" si="892"/>
        <v>0.12799999999999967</v>
      </c>
      <c r="EN131" s="23">
        <f t="shared" si="893"/>
        <v>-5.2000000000000046E-2</v>
      </c>
      <c r="EO131" s="23">
        <f t="shared" si="894"/>
        <v>-0.18500000000000005</v>
      </c>
      <c r="EP131" s="23">
        <f t="shared" si="895"/>
        <v>-2.4999999999999911E-2</v>
      </c>
      <c r="EQ131" s="23">
        <f t="shared" si="896"/>
        <v>-8.2000000000000295E-2</v>
      </c>
      <c r="ER131" s="23">
        <f t="shared" si="897"/>
        <v>9.7999999999999865E-2</v>
      </c>
      <c r="ES131" s="23">
        <f t="shared" si="898"/>
        <v>-0.18400000000000016</v>
      </c>
      <c r="ET131" s="23">
        <f t="shared" si="899"/>
        <v>-0.20199999999999996</v>
      </c>
      <c r="EU131" s="23">
        <f t="shared" si="900"/>
        <v>9.0999999999999748E-2</v>
      </c>
      <c r="EV131" s="23">
        <f t="shared" si="901"/>
        <v>-0.36699999999999999</v>
      </c>
      <c r="EW131" s="23">
        <f t="shared" si="902"/>
        <v>-0.1120000000000001</v>
      </c>
      <c r="EX131" s="23">
        <f t="shared" si="903"/>
        <v>0.59299999999999997</v>
      </c>
      <c r="EY131" s="23">
        <f t="shared" si="904"/>
        <v>1.6000000000000014E-2</v>
      </c>
      <c r="EZ131" s="23">
        <f t="shared" si="905"/>
        <v>0.17499999999999982</v>
      </c>
      <c r="FA131" s="23">
        <f t="shared" si="906"/>
        <v>0.19999999999999973</v>
      </c>
      <c r="FB131" s="23">
        <f t="shared" si="907"/>
        <v>0.28699999999999992</v>
      </c>
      <c r="FC131" s="23">
        <f t="shared" si="908"/>
        <v>0.2330000000000001</v>
      </c>
      <c r="FD131" s="23">
        <f t="shared" si="909"/>
        <v>-6.0000000000000053E-2</v>
      </c>
      <c r="FE131" s="23">
        <f t="shared" si="910"/>
        <v>-0.14500000000000002</v>
      </c>
      <c r="FF131" s="23">
        <f t="shared" si="911"/>
        <v>1.2999999999999901E-2</v>
      </c>
      <c r="FG131" s="23">
        <f t="shared" si="912"/>
        <v>0.10499999999999998</v>
      </c>
      <c r="FH131" s="23">
        <f t="shared" si="913"/>
        <v>0.2669999999999999</v>
      </c>
      <c r="FI131" s="23">
        <f t="shared" si="914"/>
        <v>0.40399999999999991</v>
      </c>
      <c r="FJ131" s="23">
        <f t="shared" si="915"/>
        <v>0.31999999999999984</v>
      </c>
      <c r="FK131" s="23">
        <f t="shared" si="916"/>
        <v>-0.621</v>
      </c>
      <c r="FL131" s="23">
        <f t="shared" si="917"/>
        <v>8.2999999999999741E-2</v>
      </c>
      <c r="FM131" s="23">
        <f t="shared" si="918"/>
        <v>4.4999999999999929E-2</v>
      </c>
      <c r="FN131" s="23">
        <f t="shared" si="919"/>
        <v>-0.11400000000000032</v>
      </c>
      <c r="FO131" s="23">
        <f t="shared" si="920"/>
        <v>-0.21200000000000019</v>
      </c>
      <c r="FP131" s="23">
        <f t="shared" si="921"/>
        <v>-4.8000000000000043E-2</v>
      </c>
      <c r="FQ131" s="23">
        <f t="shared" si="922"/>
        <v>-0.55292999999999992</v>
      </c>
      <c r="FR131" s="23">
        <f t="shared" si="923"/>
        <v>-0.17440900000000026</v>
      </c>
      <c r="FS131" s="23">
        <f t="shared" si="924"/>
        <v>0.73153599999999974</v>
      </c>
      <c r="FT131" s="23">
        <f t="shared" si="925"/>
        <v>-0.14623900000000001</v>
      </c>
      <c r="FU131" s="23">
        <f t="shared" si="926"/>
        <v>-7.3052000000000117E-2</v>
      </c>
      <c r="FV131" s="23">
        <f t="shared" si="927"/>
        <v>0.52040299999999995</v>
      </c>
      <c r="FW131" s="23">
        <f t="shared" si="928"/>
        <v>-0.40700000000000003</v>
      </c>
      <c r="FX131" s="23">
        <f t="shared" si="929"/>
        <v>-0.36900000000000022</v>
      </c>
      <c r="FY131" s="23">
        <f t="shared" si="930"/>
        <v>-0.22900000000000009</v>
      </c>
      <c r="FZ131" s="23">
        <f t="shared" si="931"/>
        <v>-0.18800000000000017</v>
      </c>
      <c r="GA131" s="23">
        <f t="shared" si="932"/>
        <v>-8.3000000000000185E-2</v>
      </c>
      <c r="GB131" s="23">
        <f t="shared" si="933"/>
        <v>-0.23600000000000021</v>
      </c>
      <c r="GC131" s="23">
        <f t="shared" si="934"/>
        <v>-0.21900000000000031</v>
      </c>
      <c r="GD131" s="23">
        <f t="shared" si="935"/>
        <v>0.17899999999999983</v>
      </c>
      <c r="GE131" s="23">
        <f t="shared" si="936"/>
        <v>9.9999999999997868E-3</v>
      </c>
      <c r="GF131" s="23">
        <f t="shared" si="937"/>
        <v>-0.1120000000000001</v>
      </c>
      <c r="GG131" s="23">
        <f t="shared" si="938"/>
        <v>6.0999999999999943E-2</v>
      </c>
      <c r="GH131" s="23">
        <f t="shared" si="939"/>
        <v>5.9999999999997833E-3</v>
      </c>
      <c r="GI131" s="23">
        <f t="shared" si="940"/>
        <v>0.15199999999999969</v>
      </c>
      <c r="GJ131" s="23">
        <f t="shared" si="941"/>
        <v>-0.13900000000000023</v>
      </c>
      <c r="GK131" s="23">
        <f t="shared" si="942"/>
        <v>-0.15399999999999991</v>
      </c>
      <c r="GL131" s="23">
        <f t="shared" si="943"/>
        <v>0.13899999999999979</v>
      </c>
      <c r="GM131" s="23">
        <f t="shared" si="944"/>
        <v>-0.33300000000000018</v>
      </c>
      <c r="GN131" s="23">
        <f t="shared" si="945"/>
        <v>-7.2999999999999954E-2</v>
      </c>
      <c r="GO131" s="23">
        <f t="shared" si="946"/>
        <v>0.66199999999999948</v>
      </c>
      <c r="GP131" s="23">
        <f t="shared" si="947"/>
        <v>6.4999999999999947E-2</v>
      </c>
      <c r="GQ131" s="23">
        <f t="shared" si="948"/>
        <v>0.23099999999999987</v>
      </c>
      <c r="GR131" s="23">
        <f t="shared" si="949"/>
        <v>0.25800000000000001</v>
      </c>
      <c r="GS131" s="23">
        <f t="shared" si="950"/>
        <v>0.35099999999999998</v>
      </c>
      <c r="GT131" s="23">
        <f t="shared" si="951"/>
        <v>0.29899999999999993</v>
      </c>
      <c r="GU131" s="23">
        <f t="shared" si="952"/>
        <v>4.4999999999999929E-2</v>
      </c>
      <c r="GV131" s="23">
        <f t="shared" si="953"/>
        <v>-0.11000000000000032</v>
      </c>
      <c r="GW131" s="23">
        <f t="shared" si="954"/>
        <v>6.0999999999999943E-2</v>
      </c>
      <c r="GX131" s="23">
        <f t="shared" si="955"/>
        <v>0.1639999999999997</v>
      </c>
      <c r="GY131" s="23">
        <f t="shared" si="956"/>
        <v>0.33400000000000007</v>
      </c>
      <c r="GZ131" s="23">
        <f t="shared" si="957"/>
        <v>0.48399999999999999</v>
      </c>
      <c r="HA131" s="23">
        <f t="shared" si="958"/>
        <v>0.39900000000000002</v>
      </c>
      <c r="HB131" s="23">
        <f t="shared" si="959"/>
        <v>-0.61299999999999999</v>
      </c>
      <c r="HC131" s="23">
        <f t="shared" si="960"/>
        <v>0.1419999999999999</v>
      </c>
      <c r="HD131" s="23">
        <f t="shared" si="961"/>
        <v>0.10400000000000009</v>
      </c>
      <c r="HE131" s="23">
        <f t="shared" si="962"/>
        <v>-7.6000000000000068E-2</v>
      </c>
      <c r="HF131" s="23">
        <f t="shared" si="963"/>
        <v>-0.17799999999999994</v>
      </c>
      <c r="HG131" s="23">
        <f t="shared" si="964"/>
        <v>-8.999999999999897E-3</v>
      </c>
      <c r="HH131" s="23">
        <f t="shared" si="965"/>
        <v>-0.50063400000000025</v>
      </c>
      <c r="HI131" s="23">
        <f t="shared" si="966"/>
        <v>-0.12341600000000019</v>
      </c>
      <c r="HJ131" s="23">
        <f t="shared" si="967"/>
        <v>0.76869900000000024</v>
      </c>
      <c r="HK131" s="23">
        <f t="shared" si="968"/>
        <v>-9.252500000000019E-2</v>
      </c>
      <c r="HL131" s="23">
        <f t="shared" si="969"/>
        <v>-2.1396999999999888E-2</v>
      </c>
      <c r="HM131" s="23">
        <f t="shared" si="970"/>
        <v>0.5568789999999999</v>
      </c>
      <c r="HO131" s="23">
        <f t="shared" si="971"/>
        <v>0.21700000000000008</v>
      </c>
      <c r="HP131" s="23">
        <f t="shared" si="972"/>
        <v>0.12700000000000022</v>
      </c>
      <c r="HQ131" s="23">
        <f t="shared" si="973"/>
        <v>0.73999999999999977</v>
      </c>
      <c r="HR131" s="23" t="str">
        <f t="shared" si="974"/>
        <v/>
      </c>
      <c r="HS131" s="23">
        <f t="shared" si="975"/>
        <v>0.28699999999999992</v>
      </c>
      <c r="HT131" s="23">
        <f t="shared" si="976"/>
        <v>0.13999999999999968</v>
      </c>
      <c r="HU131" s="23">
        <f t="shared" si="977"/>
        <v>0.14100000000000001</v>
      </c>
      <c r="HV131" s="23">
        <f t="shared" si="978"/>
        <v>9.8999999999999755E-2</v>
      </c>
      <c r="HW131" s="23" t="str">
        <f t="shared" si="979"/>
        <v/>
      </c>
      <c r="HX131" s="23" t="str">
        <f t="shared" si="980"/>
        <v/>
      </c>
      <c r="HY131" s="23">
        <f t="shared" si="981"/>
        <v>0.41299999999999981</v>
      </c>
      <c r="HZ131" s="23">
        <f t="shared" si="982"/>
        <v>0.37400000000000011</v>
      </c>
      <c r="IA131" s="23">
        <f t="shared" si="983"/>
        <v>0.21199999999999974</v>
      </c>
      <c r="IB131" s="23">
        <f t="shared" si="984"/>
        <v>0.16299999999999981</v>
      </c>
      <c r="IC131" s="23">
        <f t="shared" si="985"/>
        <v>8.0000000000000071E-2</v>
      </c>
      <c r="ID131" s="23">
        <f t="shared" si="986"/>
        <v>9.2000000000000082E-2</v>
      </c>
      <c r="IE131" s="23">
        <f t="shared" si="987"/>
        <v>5.9999999999997833E-3</v>
      </c>
      <c r="IF131" s="23">
        <f t="shared" si="988"/>
        <v>0.43199999999999994</v>
      </c>
      <c r="IG131" s="23">
        <f t="shared" si="989"/>
        <v>0.39900000000000002</v>
      </c>
      <c r="IH131" s="23">
        <f t="shared" si="990"/>
        <v>0.26200000000000001</v>
      </c>
      <c r="II131" s="23">
        <f t="shared" si="991"/>
        <v>0.22599999999999998</v>
      </c>
      <c r="IJ131" s="23" t="str">
        <f t="shared" si="992"/>
        <v/>
      </c>
      <c r="IK131" s="23">
        <f t="shared" si="993"/>
        <v>0.28100000000000014</v>
      </c>
      <c r="IL131" s="23">
        <f t="shared" si="994"/>
        <v>0.26200000000000001</v>
      </c>
      <c r="IM131" s="23">
        <f t="shared" si="995"/>
        <v>0.12799999999999967</v>
      </c>
      <c r="IN131" s="23">
        <f t="shared" si="996"/>
        <v>5.2000000000000046E-2</v>
      </c>
      <c r="IO131" s="23">
        <f t="shared" si="997"/>
        <v>0.18500000000000005</v>
      </c>
      <c r="IP131" s="23">
        <f t="shared" si="998"/>
        <v>2.4999999999999911E-2</v>
      </c>
      <c r="IQ131" s="23">
        <f t="shared" si="999"/>
        <v>8.2000000000000295E-2</v>
      </c>
      <c r="IR131" s="23">
        <f t="shared" si="1000"/>
        <v>9.7999999999999865E-2</v>
      </c>
      <c r="IS131" s="23">
        <f t="shared" si="1001"/>
        <v>0.18400000000000016</v>
      </c>
      <c r="IT131" s="23">
        <f t="shared" si="1002"/>
        <v>0.20199999999999996</v>
      </c>
      <c r="IU131" s="23">
        <f t="shared" si="1003"/>
        <v>9.0999999999999748E-2</v>
      </c>
      <c r="IV131" s="23">
        <f t="shared" si="1004"/>
        <v>0.36699999999999999</v>
      </c>
      <c r="IW131" s="23">
        <f t="shared" si="1005"/>
        <v>0.1120000000000001</v>
      </c>
      <c r="IX131" s="23">
        <f t="shared" si="1006"/>
        <v>0.59299999999999997</v>
      </c>
      <c r="IY131" s="23">
        <f t="shared" si="1007"/>
        <v>1.6000000000000014E-2</v>
      </c>
      <c r="IZ131" s="23">
        <f t="shared" si="1008"/>
        <v>0.17499999999999982</v>
      </c>
      <c r="JA131" s="23">
        <f t="shared" si="1009"/>
        <v>0.19999999999999973</v>
      </c>
      <c r="JB131" s="23">
        <f t="shared" si="1010"/>
        <v>0.28699999999999992</v>
      </c>
      <c r="JC131" s="23">
        <f t="shared" si="1011"/>
        <v>0.2330000000000001</v>
      </c>
      <c r="JD131" s="23">
        <f t="shared" si="1012"/>
        <v>6.0000000000000053E-2</v>
      </c>
      <c r="JE131" s="23">
        <f t="shared" si="1013"/>
        <v>0.14500000000000002</v>
      </c>
      <c r="JF131" s="23">
        <f t="shared" si="1014"/>
        <v>1.2999999999999901E-2</v>
      </c>
      <c r="JG131" s="23">
        <f t="shared" si="1015"/>
        <v>0.10499999999999998</v>
      </c>
      <c r="JH131" s="23">
        <f t="shared" si="1016"/>
        <v>0.2669999999999999</v>
      </c>
      <c r="JI131" s="23">
        <f t="shared" si="1017"/>
        <v>0.40399999999999991</v>
      </c>
      <c r="JJ131" s="23">
        <f t="shared" si="1018"/>
        <v>0.31999999999999984</v>
      </c>
      <c r="JK131" s="23">
        <f t="shared" si="1019"/>
        <v>0.621</v>
      </c>
      <c r="JL131" s="23">
        <f t="shared" si="1020"/>
        <v>8.2999999999999741E-2</v>
      </c>
      <c r="JM131" s="23">
        <f t="shared" si="1021"/>
        <v>4.4999999999999929E-2</v>
      </c>
      <c r="JN131" s="23">
        <f t="shared" si="1022"/>
        <v>0.11400000000000032</v>
      </c>
      <c r="JO131" s="23">
        <f t="shared" si="1023"/>
        <v>0.21200000000000019</v>
      </c>
      <c r="JP131" s="23">
        <f t="shared" si="1024"/>
        <v>4.8000000000000043E-2</v>
      </c>
      <c r="JQ131" s="23">
        <f t="shared" si="1025"/>
        <v>0.55292999999999992</v>
      </c>
      <c r="JR131" s="23">
        <f t="shared" si="1026"/>
        <v>0.17440900000000026</v>
      </c>
      <c r="JS131" s="23">
        <f t="shared" si="1027"/>
        <v>0.73153599999999974</v>
      </c>
      <c r="JT131" s="23">
        <f t="shared" si="1028"/>
        <v>0.14623900000000001</v>
      </c>
      <c r="JU131" s="23">
        <f t="shared" si="1029"/>
        <v>7.3052000000000117E-2</v>
      </c>
      <c r="JV131" s="23">
        <f t="shared" si="1030"/>
        <v>0.52040299999999995</v>
      </c>
      <c r="JW131" s="23">
        <f t="shared" si="1031"/>
        <v>0.40700000000000003</v>
      </c>
      <c r="JX131" s="23">
        <f t="shared" si="1032"/>
        <v>0.36900000000000022</v>
      </c>
      <c r="JY131" s="23">
        <f t="shared" si="1033"/>
        <v>0.22900000000000009</v>
      </c>
      <c r="JZ131" s="23">
        <f t="shared" si="1034"/>
        <v>0.18800000000000017</v>
      </c>
      <c r="KA131" s="23">
        <f t="shared" si="1035"/>
        <v>8.3000000000000185E-2</v>
      </c>
      <c r="KB131" s="23">
        <f t="shared" si="1036"/>
        <v>0.23600000000000021</v>
      </c>
      <c r="KC131" s="23">
        <f t="shared" si="1037"/>
        <v>0.21900000000000031</v>
      </c>
      <c r="KD131" s="23">
        <f t="shared" si="1038"/>
        <v>0.17899999999999983</v>
      </c>
      <c r="KE131" s="23">
        <f t="shared" si="1039"/>
        <v>9.9999999999997868E-3</v>
      </c>
      <c r="KF131" s="23">
        <f t="shared" si="1040"/>
        <v>0.1120000000000001</v>
      </c>
      <c r="KG131" s="23">
        <f t="shared" si="1041"/>
        <v>6.0999999999999943E-2</v>
      </c>
      <c r="KH131" s="23">
        <f t="shared" si="1042"/>
        <v>5.9999999999997833E-3</v>
      </c>
      <c r="KI131" s="23">
        <f t="shared" si="1043"/>
        <v>0.15199999999999969</v>
      </c>
      <c r="KJ131" s="23">
        <f t="shared" si="1044"/>
        <v>0.13900000000000023</v>
      </c>
      <c r="KK131" s="23">
        <f t="shared" si="1045"/>
        <v>0.15399999999999991</v>
      </c>
      <c r="KL131" s="23">
        <f t="shared" si="1046"/>
        <v>0.13899999999999979</v>
      </c>
      <c r="KM131" s="23">
        <f t="shared" si="1047"/>
        <v>0.33300000000000018</v>
      </c>
      <c r="KN131" s="23">
        <f t="shared" si="1048"/>
        <v>7.2999999999999954E-2</v>
      </c>
      <c r="KO131" s="23">
        <f t="shared" si="1049"/>
        <v>0.66199999999999948</v>
      </c>
      <c r="KP131" s="23">
        <f t="shared" si="1050"/>
        <v>6.4999999999999947E-2</v>
      </c>
      <c r="KQ131" s="23">
        <f t="shared" si="1051"/>
        <v>0.23099999999999987</v>
      </c>
      <c r="KR131" s="23">
        <f t="shared" si="1052"/>
        <v>0.25800000000000001</v>
      </c>
      <c r="KS131" s="23">
        <f t="shared" si="1053"/>
        <v>0.35099999999999998</v>
      </c>
      <c r="KT131" s="23">
        <f t="shared" si="1054"/>
        <v>0.29899999999999993</v>
      </c>
      <c r="KU131" s="23">
        <f t="shared" si="1055"/>
        <v>4.4999999999999929E-2</v>
      </c>
      <c r="KV131" s="23">
        <f t="shared" si="1056"/>
        <v>0.11000000000000032</v>
      </c>
      <c r="KW131" s="23">
        <f t="shared" si="1057"/>
        <v>6.0999999999999943E-2</v>
      </c>
      <c r="KX131" s="23">
        <f t="shared" si="1058"/>
        <v>0.1639999999999997</v>
      </c>
      <c r="KY131" s="23">
        <f t="shared" si="1059"/>
        <v>0.33400000000000007</v>
      </c>
      <c r="KZ131" s="23">
        <f t="shared" si="1060"/>
        <v>0.48399999999999999</v>
      </c>
      <c r="LA131" s="23">
        <f t="shared" si="1061"/>
        <v>0.39900000000000002</v>
      </c>
      <c r="LB131" s="23">
        <f t="shared" si="1062"/>
        <v>0.61299999999999999</v>
      </c>
      <c r="LC131" s="23">
        <f t="shared" si="1063"/>
        <v>0.1419999999999999</v>
      </c>
      <c r="LD131" s="23">
        <f t="shared" si="1064"/>
        <v>0.10400000000000009</v>
      </c>
      <c r="LE131" s="23">
        <f t="shared" si="1065"/>
        <v>7.6000000000000068E-2</v>
      </c>
      <c r="LF131" s="23">
        <f t="shared" si="1066"/>
        <v>0.17799999999999994</v>
      </c>
      <c r="LG131" s="23">
        <f t="shared" si="1067"/>
        <v>8.999999999999897E-3</v>
      </c>
      <c r="LH131" s="23">
        <f t="shared" si="1068"/>
        <v>0.50063400000000025</v>
      </c>
      <c r="LI131" s="23">
        <f t="shared" si="1069"/>
        <v>0.12341600000000019</v>
      </c>
      <c r="LJ131" s="23">
        <f t="shared" si="1070"/>
        <v>0.76869900000000024</v>
      </c>
      <c r="LK131" s="23">
        <f t="shared" si="1071"/>
        <v>9.252500000000019E-2</v>
      </c>
      <c r="LL131" s="23">
        <f t="shared" si="1072"/>
        <v>2.1396999999999888E-2</v>
      </c>
      <c r="LM131" s="23">
        <f t="shared" si="1072"/>
        <v>0.5568789999999999</v>
      </c>
    </row>
    <row r="132" spans="1:325">
      <c r="A132" s="1">
        <f t="shared" si="449"/>
        <v>130</v>
      </c>
      <c r="B132" s="2"/>
      <c r="C132" s="4">
        <v>14</v>
      </c>
      <c r="D132" s="4">
        <f t="shared" ref="D132:D160" si="1076">_xlfn.SWITCH(C132,1,12,2,12,3,35,4,35,5,35,6,69,7,69,8,69,9,69,1016)</f>
        <v>1016</v>
      </c>
      <c r="E132" s="4" t="s">
        <v>184</v>
      </c>
      <c r="F132" s="4">
        <v>1</v>
      </c>
      <c r="G132" s="4" t="s">
        <v>13</v>
      </c>
      <c r="H132" s="4" t="s">
        <v>19</v>
      </c>
      <c r="I132" s="4"/>
      <c r="J132" s="5">
        <v>88.1</v>
      </c>
      <c r="K132" s="67">
        <v>0.05</v>
      </c>
      <c r="L132" s="103">
        <v>3.7170000000000001</v>
      </c>
      <c r="M132" s="7" t="s">
        <v>180</v>
      </c>
      <c r="N132" s="3" t="s">
        <v>227</v>
      </c>
      <c r="O132" s="6">
        <v>3.9940000000000002</v>
      </c>
      <c r="P132" s="6">
        <v>3.6560000000000001</v>
      </c>
      <c r="Q132" s="6">
        <v>4.4219999999999997</v>
      </c>
      <c r="R132" s="58"/>
      <c r="S132" s="6">
        <v>4.0019999999999998</v>
      </c>
      <c r="T132" s="6">
        <v>3.839</v>
      </c>
      <c r="U132" s="6">
        <v>3.8340000000000001</v>
      </c>
      <c r="V132" s="6">
        <v>3.81</v>
      </c>
      <c r="W132" s="58"/>
      <c r="X132" s="58"/>
      <c r="Y132" s="6">
        <v>3.9</v>
      </c>
      <c r="Z132" s="6">
        <v>3.9289999999999998</v>
      </c>
      <c r="AA132" s="6">
        <v>3.8410000000000002</v>
      </c>
      <c r="AB132" s="6">
        <v>3.6720000000000002</v>
      </c>
      <c r="AC132" s="6">
        <v>3.6560000000000001</v>
      </c>
      <c r="AD132" s="23">
        <v>3.6040000000000001</v>
      </c>
      <c r="AE132" s="23">
        <f t="shared" si="1075"/>
        <v>3.63</v>
      </c>
      <c r="AF132" s="107">
        <v>3.0840000000000001</v>
      </c>
      <c r="AG132" s="107">
        <v>3.0939999999999999</v>
      </c>
      <c r="AH132" s="107">
        <v>3.1619999999999999</v>
      </c>
      <c r="AI132" s="107">
        <v>3.2559999999999998</v>
      </c>
      <c r="AJ132" s="112"/>
      <c r="AK132" s="107">
        <v>3.18</v>
      </c>
      <c r="AL132" s="107">
        <v>3.194</v>
      </c>
      <c r="AM132" s="107">
        <v>3.4630000000000001</v>
      </c>
      <c r="AN132" s="107">
        <v>3.5030000000000001</v>
      </c>
      <c r="AO132" s="107">
        <v>3.4</v>
      </c>
      <c r="AP132" s="107">
        <v>3.601</v>
      </c>
      <c r="AQ132" s="107">
        <v>3.5859999999999999</v>
      </c>
      <c r="AR132" s="107">
        <v>3.6059999999999999</v>
      </c>
      <c r="AS132" s="107">
        <v>3.3679999999999999</v>
      </c>
      <c r="AT132" s="107">
        <v>3.3620000000000001</v>
      </c>
      <c r="AU132" s="107">
        <v>3.5379999999999998</v>
      </c>
      <c r="AV132" s="107">
        <v>3.2629999999999999</v>
      </c>
      <c r="AW132" s="107">
        <v>3.3279999999999998</v>
      </c>
      <c r="AX132" s="107">
        <v>3.823</v>
      </c>
      <c r="AY132" s="107">
        <v>3.5720000000000001</v>
      </c>
      <c r="AZ132" s="107">
        <v>3.6890000000000001</v>
      </c>
      <c r="BA132" s="107">
        <v>3.742</v>
      </c>
      <c r="BB132" s="107">
        <v>3.8380000000000001</v>
      </c>
      <c r="BC132" s="107">
        <v>3.8610000000000002</v>
      </c>
      <c r="BD132" s="107">
        <v>3.7669999999999999</v>
      </c>
      <c r="BE132" s="107">
        <v>3.3849999999999998</v>
      </c>
      <c r="BF132" s="107">
        <v>3.47</v>
      </c>
      <c r="BG132" s="107">
        <v>3.605</v>
      </c>
      <c r="BH132" s="107">
        <v>3.762</v>
      </c>
      <c r="BI132" s="107">
        <v>3.851</v>
      </c>
      <c r="BJ132" s="107">
        <v>3.8130000000000002</v>
      </c>
      <c r="BK132" s="107">
        <v>3.621</v>
      </c>
      <c r="BL132" s="107">
        <v>3.5939999999999999</v>
      </c>
      <c r="BM132" s="107">
        <v>3.548</v>
      </c>
      <c r="BN132" s="107">
        <v>3.3460000000000001</v>
      </c>
      <c r="BO132" s="107">
        <v>3.226</v>
      </c>
      <c r="BP132" s="107">
        <v>3.3479999999999999</v>
      </c>
      <c r="BQ132" s="91">
        <v>2.8865829999999999</v>
      </c>
      <c r="BR132" s="91">
        <v>3.2288269999999999</v>
      </c>
      <c r="BS132" s="91">
        <v>3.7072509999999999</v>
      </c>
      <c r="BT132" s="91">
        <v>3.2006809999999999</v>
      </c>
      <c r="BU132" s="91">
        <v>3.3062619999999998</v>
      </c>
      <c r="BV132" s="91">
        <v>3.6288740000000002</v>
      </c>
      <c r="BW132" s="109">
        <v>3.2690000000000001</v>
      </c>
      <c r="BX132" s="109">
        <v>3.282</v>
      </c>
      <c r="BY132" s="109">
        <v>3.3519999999999999</v>
      </c>
      <c r="BZ132" s="109">
        <v>3.448</v>
      </c>
      <c r="CA132" s="109">
        <v>3.4670000000000001</v>
      </c>
      <c r="CB132" s="109">
        <v>3.367</v>
      </c>
      <c r="CC132" s="109">
        <v>3.3839999999999999</v>
      </c>
      <c r="CD132" s="109">
        <v>3.6640000000000001</v>
      </c>
      <c r="CE132" s="109">
        <v>3.7160000000000002</v>
      </c>
      <c r="CF132" s="109">
        <v>3.61</v>
      </c>
      <c r="CG132" s="109">
        <v>3.823</v>
      </c>
      <c r="CH132" s="109">
        <v>3.8039999999999998</v>
      </c>
      <c r="CI132" s="109">
        <v>3.8279999999999998</v>
      </c>
      <c r="CJ132" s="110">
        <v>3.5619999999999998</v>
      </c>
      <c r="CK132" s="110">
        <v>3.5569999999999999</v>
      </c>
      <c r="CL132" s="109">
        <v>3.7610000000000001</v>
      </c>
      <c r="CM132" s="109">
        <v>3.48</v>
      </c>
      <c r="CN132" s="109">
        <v>3.52</v>
      </c>
      <c r="CO132" s="109">
        <v>4.1070000000000002</v>
      </c>
      <c r="CP132" s="109">
        <v>3.806</v>
      </c>
      <c r="CQ132" s="109">
        <v>3.9380000000000002</v>
      </c>
      <c r="CR132" s="109">
        <v>3.992</v>
      </c>
      <c r="CS132" s="109">
        <v>4.0960000000000001</v>
      </c>
      <c r="CT132" s="109">
        <v>4.1230000000000002</v>
      </c>
      <c r="CU132" s="109">
        <v>4.0289999999999999</v>
      </c>
      <c r="CV132" s="109">
        <v>3.5339999999999998</v>
      </c>
      <c r="CW132" s="109">
        <v>3.6509999999999998</v>
      </c>
      <c r="CX132" s="109">
        <v>3.7669999999999999</v>
      </c>
      <c r="CY132" s="109">
        <v>3.972</v>
      </c>
      <c r="CZ132" s="109">
        <v>4.093</v>
      </c>
      <c r="DA132" s="109">
        <v>4.0149999999999997</v>
      </c>
      <c r="DB132" s="109">
        <v>3.661</v>
      </c>
      <c r="DC132" s="109">
        <v>3.7759999999999998</v>
      </c>
      <c r="DD132" s="109">
        <v>3.7250000000000001</v>
      </c>
      <c r="DE132" s="109">
        <v>3.5430000000000001</v>
      </c>
      <c r="DF132" s="109">
        <v>3.419</v>
      </c>
      <c r="DG132" s="109">
        <v>3.5470000000000002</v>
      </c>
      <c r="DH132" s="119">
        <v>3.1320579999999998</v>
      </c>
      <c r="DI132" s="119">
        <v>3.4760749999999998</v>
      </c>
      <c r="DJ132" s="119">
        <v>3.9371999999999998</v>
      </c>
      <c r="DK132" s="119">
        <v>3.4409700000000001</v>
      </c>
      <c r="DL132" s="119">
        <v>3.5521739999999999</v>
      </c>
      <c r="DM132" s="119">
        <v>3.8605170000000002</v>
      </c>
      <c r="DO132" s="23">
        <f t="shared" si="868"/>
        <v>0.27700000000000014</v>
      </c>
      <c r="DP132" s="23">
        <f t="shared" si="869"/>
        <v>-6.0999999999999943E-2</v>
      </c>
      <c r="DQ132" s="23">
        <f t="shared" si="870"/>
        <v>0.70499999999999963</v>
      </c>
      <c r="DR132" s="23" t="str">
        <f t="shared" si="871"/>
        <v/>
      </c>
      <c r="DS132" s="23">
        <f t="shared" si="872"/>
        <v>0.2849999999999997</v>
      </c>
      <c r="DT132" s="23">
        <f t="shared" si="873"/>
        <v>0.12199999999999989</v>
      </c>
      <c r="DU132" s="23">
        <f t="shared" si="874"/>
        <v>0.11699999999999999</v>
      </c>
      <c r="DV132" s="23">
        <f t="shared" si="875"/>
        <v>9.2999999999999972E-2</v>
      </c>
      <c r="DW132" s="23" t="str">
        <f t="shared" si="876"/>
        <v/>
      </c>
      <c r="DX132" s="23" t="str">
        <f t="shared" si="877"/>
        <v/>
      </c>
      <c r="DY132" s="23">
        <f t="shared" si="878"/>
        <v>0.18299999999999983</v>
      </c>
      <c r="DZ132" s="23">
        <f t="shared" si="879"/>
        <v>0.21199999999999974</v>
      </c>
      <c r="EA132" s="23">
        <f t="shared" si="880"/>
        <v>0.12400000000000011</v>
      </c>
      <c r="EB132" s="23">
        <f t="shared" si="881"/>
        <v>-4.4999999999999929E-2</v>
      </c>
      <c r="EC132" s="23">
        <f t="shared" si="882"/>
        <v>-6.0999999999999943E-2</v>
      </c>
      <c r="ED132" s="23">
        <f t="shared" si="883"/>
        <v>-0.11299999999999999</v>
      </c>
      <c r="EE132" s="23">
        <f t="shared" si="884"/>
        <v>-8.7000000000000188E-2</v>
      </c>
      <c r="EF132" s="23">
        <f t="shared" si="885"/>
        <v>-0.63300000000000001</v>
      </c>
      <c r="EG132" s="23">
        <f t="shared" si="886"/>
        <v>-0.62300000000000022</v>
      </c>
      <c r="EH132" s="23">
        <f t="shared" si="887"/>
        <v>-0.55500000000000016</v>
      </c>
      <c r="EI132" s="23">
        <f t="shared" si="888"/>
        <v>-0.4610000000000003</v>
      </c>
      <c r="EJ132" s="23" t="str">
        <f t="shared" si="889"/>
        <v/>
      </c>
      <c r="EK132" s="23">
        <f t="shared" si="890"/>
        <v>-0.53699999999999992</v>
      </c>
      <c r="EL132" s="23">
        <f t="shared" si="891"/>
        <v>-0.52300000000000013</v>
      </c>
      <c r="EM132" s="23">
        <f t="shared" si="892"/>
        <v>-0.254</v>
      </c>
      <c r="EN132" s="23">
        <f t="shared" si="893"/>
        <v>-0.21399999999999997</v>
      </c>
      <c r="EO132" s="23">
        <f t="shared" si="894"/>
        <v>-0.31700000000000017</v>
      </c>
      <c r="EP132" s="23">
        <f t="shared" si="895"/>
        <v>-0.1160000000000001</v>
      </c>
      <c r="EQ132" s="23">
        <f t="shared" si="896"/>
        <v>-0.13100000000000023</v>
      </c>
      <c r="ER132" s="23">
        <f t="shared" si="897"/>
        <v>-0.11100000000000021</v>
      </c>
      <c r="ES132" s="23">
        <f t="shared" si="898"/>
        <v>-0.3490000000000002</v>
      </c>
      <c r="ET132" s="23">
        <f t="shared" si="899"/>
        <v>-0.35499999999999998</v>
      </c>
      <c r="EU132" s="23">
        <f t="shared" si="900"/>
        <v>-0.17900000000000027</v>
      </c>
      <c r="EV132" s="23">
        <f t="shared" si="901"/>
        <v>-0.45400000000000018</v>
      </c>
      <c r="EW132" s="23">
        <f t="shared" si="902"/>
        <v>-0.38900000000000023</v>
      </c>
      <c r="EX132" s="23">
        <f t="shared" si="903"/>
        <v>0.10599999999999987</v>
      </c>
      <c r="EY132" s="23">
        <f t="shared" si="904"/>
        <v>-0.14500000000000002</v>
      </c>
      <c r="EZ132" s="23">
        <f t="shared" si="905"/>
        <v>-2.8000000000000025E-2</v>
      </c>
      <c r="FA132" s="23">
        <f t="shared" si="906"/>
        <v>2.4999999999999911E-2</v>
      </c>
      <c r="FB132" s="23">
        <f t="shared" si="907"/>
        <v>0.121</v>
      </c>
      <c r="FC132" s="23">
        <f t="shared" si="908"/>
        <v>0.14400000000000013</v>
      </c>
      <c r="FD132" s="23">
        <f t="shared" si="909"/>
        <v>4.9999999999999822E-2</v>
      </c>
      <c r="FE132" s="23">
        <f t="shared" si="910"/>
        <v>-0.33200000000000029</v>
      </c>
      <c r="FF132" s="23">
        <f t="shared" si="911"/>
        <v>-0.24699999999999989</v>
      </c>
      <c r="FG132" s="23">
        <f t="shared" si="912"/>
        <v>-0.1120000000000001</v>
      </c>
      <c r="FH132" s="23">
        <f t="shared" si="913"/>
        <v>4.4999999999999929E-2</v>
      </c>
      <c r="FI132" s="23">
        <f t="shared" si="914"/>
        <v>0.1339999999999999</v>
      </c>
      <c r="FJ132" s="23">
        <f t="shared" si="915"/>
        <v>9.6000000000000085E-2</v>
      </c>
      <c r="FK132" s="23">
        <f t="shared" si="916"/>
        <v>-9.6000000000000085E-2</v>
      </c>
      <c r="FL132" s="23">
        <f t="shared" si="917"/>
        <v>-0.12300000000000022</v>
      </c>
      <c r="FM132" s="23">
        <f t="shared" si="918"/>
        <v>-0.16900000000000004</v>
      </c>
      <c r="FN132" s="23">
        <f t="shared" si="919"/>
        <v>-0.371</v>
      </c>
      <c r="FO132" s="23">
        <f t="shared" si="920"/>
        <v>-0.4910000000000001</v>
      </c>
      <c r="FP132" s="23">
        <f t="shared" si="921"/>
        <v>-0.36900000000000022</v>
      </c>
      <c r="FQ132" s="23">
        <f t="shared" si="922"/>
        <v>-0.83041700000000018</v>
      </c>
      <c r="FR132" s="23">
        <f t="shared" si="923"/>
        <v>-0.48817300000000019</v>
      </c>
      <c r="FS132" s="23">
        <f t="shared" si="924"/>
        <v>-9.7490000000002297E-3</v>
      </c>
      <c r="FT132" s="23">
        <f t="shared" si="925"/>
        <v>-0.51631900000000019</v>
      </c>
      <c r="FU132" s="23">
        <f t="shared" si="926"/>
        <v>-0.41073800000000027</v>
      </c>
      <c r="FV132" s="23">
        <f t="shared" si="927"/>
        <v>-8.8125999999999927E-2</v>
      </c>
      <c r="FW132" s="23">
        <f t="shared" si="928"/>
        <v>-0.44799999999999995</v>
      </c>
      <c r="FX132" s="23">
        <f t="shared" si="929"/>
        <v>-0.43500000000000005</v>
      </c>
      <c r="FY132" s="23">
        <f t="shared" si="930"/>
        <v>-0.36500000000000021</v>
      </c>
      <c r="FZ132" s="23">
        <f t="shared" si="931"/>
        <v>-0.26900000000000013</v>
      </c>
      <c r="GA132" s="23">
        <f t="shared" si="932"/>
        <v>-0.25</v>
      </c>
      <c r="GB132" s="23">
        <f t="shared" si="933"/>
        <v>-0.35000000000000009</v>
      </c>
      <c r="GC132" s="23">
        <f t="shared" si="934"/>
        <v>-0.33300000000000018</v>
      </c>
      <c r="GD132" s="23">
        <f t="shared" si="935"/>
        <v>-5.2999999999999936E-2</v>
      </c>
      <c r="GE132" s="23">
        <f t="shared" si="936"/>
        <v>-9.9999999999988987E-4</v>
      </c>
      <c r="GF132" s="23">
        <f t="shared" si="937"/>
        <v>-0.10700000000000021</v>
      </c>
      <c r="GG132" s="23">
        <f t="shared" si="938"/>
        <v>0.10599999999999987</v>
      </c>
      <c r="GH132" s="23">
        <f t="shared" si="939"/>
        <v>8.6999999999999744E-2</v>
      </c>
      <c r="GI132" s="23">
        <f t="shared" si="940"/>
        <v>0.11099999999999977</v>
      </c>
      <c r="GJ132" s="23">
        <f t="shared" si="941"/>
        <v>-0.15500000000000025</v>
      </c>
      <c r="GK132" s="23">
        <f t="shared" si="942"/>
        <v>-0.16000000000000014</v>
      </c>
      <c r="GL132" s="23">
        <f t="shared" si="943"/>
        <v>4.4000000000000039E-2</v>
      </c>
      <c r="GM132" s="23">
        <f t="shared" si="944"/>
        <v>-0.2370000000000001</v>
      </c>
      <c r="GN132" s="23">
        <f t="shared" si="945"/>
        <v>-0.19700000000000006</v>
      </c>
      <c r="GO132" s="23">
        <f t="shared" si="946"/>
        <v>0.39000000000000012</v>
      </c>
      <c r="GP132" s="23">
        <f t="shared" si="947"/>
        <v>8.8999999999999968E-2</v>
      </c>
      <c r="GQ132" s="23">
        <f t="shared" si="948"/>
        <v>0.22100000000000009</v>
      </c>
      <c r="GR132" s="23">
        <f t="shared" si="949"/>
        <v>0.27499999999999991</v>
      </c>
      <c r="GS132" s="23">
        <f t="shared" si="950"/>
        <v>0.379</v>
      </c>
      <c r="GT132" s="23">
        <f t="shared" si="951"/>
        <v>0.40600000000000014</v>
      </c>
      <c r="GU132" s="23">
        <f t="shared" si="952"/>
        <v>0.31199999999999983</v>
      </c>
      <c r="GV132" s="23">
        <f t="shared" si="953"/>
        <v>-0.18300000000000027</v>
      </c>
      <c r="GW132" s="23">
        <f t="shared" si="954"/>
        <v>-6.6000000000000281E-2</v>
      </c>
      <c r="GX132" s="23">
        <f t="shared" si="955"/>
        <v>4.9999999999999822E-2</v>
      </c>
      <c r="GY132" s="23">
        <f t="shared" si="956"/>
        <v>0.25499999999999989</v>
      </c>
      <c r="GZ132" s="23">
        <f t="shared" si="957"/>
        <v>0.37599999999999989</v>
      </c>
      <c r="HA132" s="23">
        <f t="shared" si="958"/>
        <v>0.2979999999999996</v>
      </c>
      <c r="HB132" s="23">
        <f t="shared" si="959"/>
        <v>-5.600000000000005E-2</v>
      </c>
      <c r="HC132" s="23">
        <f t="shared" si="960"/>
        <v>5.8999999999999719E-2</v>
      </c>
      <c r="HD132" s="23">
        <f t="shared" si="961"/>
        <v>8.0000000000000071E-3</v>
      </c>
      <c r="HE132" s="23">
        <f t="shared" si="962"/>
        <v>-0.17399999999999993</v>
      </c>
      <c r="HF132" s="23">
        <f t="shared" si="963"/>
        <v>-0.29800000000000004</v>
      </c>
      <c r="HG132" s="23">
        <f t="shared" si="964"/>
        <v>-0.16999999999999993</v>
      </c>
      <c r="HH132" s="23">
        <f t="shared" si="965"/>
        <v>-0.5849420000000003</v>
      </c>
      <c r="HI132" s="23">
        <f t="shared" si="966"/>
        <v>-0.24092500000000028</v>
      </c>
      <c r="HJ132" s="23">
        <f t="shared" si="967"/>
        <v>0.22019999999999973</v>
      </c>
      <c r="HK132" s="23">
        <f t="shared" si="968"/>
        <v>-0.27603</v>
      </c>
      <c r="HL132" s="23">
        <f t="shared" si="969"/>
        <v>-0.16482600000000014</v>
      </c>
      <c r="HM132" s="23">
        <f t="shared" si="970"/>
        <v>0.14351700000000012</v>
      </c>
      <c r="HO132" s="23">
        <f t="shared" si="971"/>
        <v>0.27700000000000014</v>
      </c>
      <c r="HP132" s="23">
        <f t="shared" si="972"/>
        <v>6.0999999999999943E-2</v>
      </c>
      <c r="HQ132" s="23">
        <f t="shared" si="973"/>
        <v>0.70499999999999963</v>
      </c>
      <c r="HR132" s="23" t="str">
        <f t="shared" si="974"/>
        <v/>
      </c>
      <c r="HS132" s="23">
        <f t="shared" si="975"/>
        <v>0.2849999999999997</v>
      </c>
      <c r="HT132" s="23">
        <f t="shared" si="976"/>
        <v>0.12199999999999989</v>
      </c>
      <c r="HU132" s="23">
        <f t="shared" si="977"/>
        <v>0.11699999999999999</v>
      </c>
      <c r="HV132" s="23">
        <f t="shared" si="978"/>
        <v>9.2999999999999972E-2</v>
      </c>
      <c r="HW132" s="23" t="str">
        <f t="shared" si="979"/>
        <v/>
      </c>
      <c r="HX132" s="23" t="str">
        <f t="shared" si="980"/>
        <v/>
      </c>
      <c r="HY132" s="23">
        <f t="shared" si="981"/>
        <v>0.18299999999999983</v>
      </c>
      <c r="HZ132" s="23">
        <f t="shared" si="982"/>
        <v>0.21199999999999974</v>
      </c>
      <c r="IA132" s="23">
        <f t="shared" si="983"/>
        <v>0.12400000000000011</v>
      </c>
      <c r="IB132" s="23">
        <f t="shared" si="984"/>
        <v>4.4999999999999929E-2</v>
      </c>
      <c r="IC132" s="23">
        <f t="shared" si="985"/>
        <v>6.0999999999999943E-2</v>
      </c>
      <c r="ID132" s="23">
        <f t="shared" si="986"/>
        <v>0.11299999999999999</v>
      </c>
      <c r="IE132" s="23">
        <f t="shared" si="987"/>
        <v>8.7000000000000188E-2</v>
      </c>
      <c r="IF132" s="23">
        <f t="shared" si="988"/>
        <v>0.63300000000000001</v>
      </c>
      <c r="IG132" s="23">
        <f t="shared" si="989"/>
        <v>0.62300000000000022</v>
      </c>
      <c r="IH132" s="23">
        <f t="shared" si="990"/>
        <v>0.55500000000000016</v>
      </c>
      <c r="II132" s="23">
        <f t="shared" si="991"/>
        <v>0.4610000000000003</v>
      </c>
      <c r="IJ132" s="23" t="str">
        <f t="shared" si="992"/>
        <v/>
      </c>
      <c r="IK132" s="23">
        <f t="shared" si="993"/>
        <v>0.53699999999999992</v>
      </c>
      <c r="IL132" s="23">
        <f t="shared" si="994"/>
        <v>0.52300000000000013</v>
      </c>
      <c r="IM132" s="23">
        <f t="shared" si="995"/>
        <v>0.254</v>
      </c>
      <c r="IN132" s="23">
        <f t="shared" si="996"/>
        <v>0.21399999999999997</v>
      </c>
      <c r="IO132" s="23">
        <f t="shared" si="997"/>
        <v>0.31700000000000017</v>
      </c>
      <c r="IP132" s="23">
        <f t="shared" si="998"/>
        <v>0.1160000000000001</v>
      </c>
      <c r="IQ132" s="23">
        <f t="shared" si="999"/>
        <v>0.13100000000000023</v>
      </c>
      <c r="IR132" s="23">
        <f t="shared" si="1000"/>
        <v>0.11100000000000021</v>
      </c>
      <c r="IS132" s="23">
        <f t="shared" si="1001"/>
        <v>0.3490000000000002</v>
      </c>
      <c r="IT132" s="23">
        <f t="shared" si="1002"/>
        <v>0.35499999999999998</v>
      </c>
      <c r="IU132" s="23">
        <f t="shared" si="1003"/>
        <v>0.17900000000000027</v>
      </c>
      <c r="IV132" s="23">
        <f t="shared" si="1004"/>
        <v>0.45400000000000018</v>
      </c>
      <c r="IW132" s="23">
        <f t="shared" si="1005"/>
        <v>0.38900000000000023</v>
      </c>
      <c r="IX132" s="23">
        <f t="shared" si="1006"/>
        <v>0.10599999999999987</v>
      </c>
      <c r="IY132" s="23">
        <f t="shared" si="1007"/>
        <v>0.14500000000000002</v>
      </c>
      <c r="IZ132" s="23">
        <f t="shared" si="1008"/>
        <v>2.8000000000000025E-2</v>
      </c>
      <c r="JA132" s="23">
        <f t="shared" si="1009"/>
        <v>2.4999999999999911E-2</v>
      </c>
      <c r="JB132" s="23">
        <f t="shared" si="1010"/>
        <v>0.121</v>
      </c>
      <c r="JC132" s="23">
        <f t="shared" si="1011"/>
        <v>0.14400000000000013</v>
      </c>
      <c r="JD132" s="23">
        <f t="shared" si="1012"/>
        <v>4.9999999999999822E-2</v>
      </c>
      <c r="JE132" s="23">
        <f t="shared" si="1013"/>
        <v>0.33200000000000029</v>
      </c>
      <c r="JF132" s="23">
        <f t="shared" si="1014"/>
        <v>0.24699999999999989</v>
      </c>
      <c r="JG132" s="23">
        <f t="shared" si="1015"/>
        <v>0.1120000000000001</v>
      </c>
      <c r="JH132" s="23">
        <f t="shared" si="1016"/>
        <v>4.4999999999999929E-2</v>
      </c>
      <c r="JI132" s="23">
        <f t="shared" si="1017"/>
        <v>0.1339999999999999</v>
      </c>
      <c r="JJ132" s="23">
        <f t="shared" si="1018"/>
        <v>9.6000000000000085E-2</v>
      </c>
      <c r="JK132" s="23">
        <f t="shared" si="1019"/>
        <v>9.6000000000000085E-2</v>
      </c>
      <c r="JL132" s="23">
        <f t="shared" si="1020"/>
        <v>0.12300000000000022</v>
      </c>
      <c r="JM132" s="23">
        <f t="shared" si="1021"/>
        <v>0.16900000000000004</v>
      </c>
      <c r="JN132" s="23">
        <f t="shared" si="1022"/>
        <v>0.371</v>
      </c>
      <c r="JO132" s="23">
        <f t="shared" si="1023"/>
        <v>0.4910000000000001</v>
      </c>
      <c r="JP132" s="23">
        <f t="shared" si="1024"/>
        <v>0.36900000000000022</v>
      </c>
      <c r="JQ132" s="23">
        <f t="shared" si="1025"/>
        <v>0.83041700000000018</v>
      </c>
      <c r="JR132" s="23">
        <f t="shared" si="1026"/>
        <v>0.48817300000000019</v>
      </c>
      <c r="JS132" s="23">
        <f t="shared" si="1027"/>
        <v>9.7490000000002297E-3</v>
      </c>
      <c r="JT132" s="23">
        <f t="shared" si="1028"/>
        <v>0.51631900000000019</v>
      </c>
      <c r="JU132" s="23">
        <f t="shared" si="1029"/>
        <v>0.41073800000000027</v>
      </c>
      <c r="JV132" s="23">
        <f t="shared" si="1030"/>
        <v>8.8125999999999927E-2</v>
      </c>
      <c r="JW132" s="23">
        <f t="shared" si="1031"/>
        <v>0.44799999999999995</v>
      </c>
      <c r="JX132" s="23">
        <f t="shared" si="1032"/>
        <v>0.43500000000000005</v>
      </c>
      <c r="JY132" s="23">
        <f t="shared" si="1033"/>
        <v>0.36500000000000021</v>
      </c>
      <c r="JZ132" s="23">
        <f t="shared" si="1034"/>
        <v>0.26900000000000013</v>
      </c>
      <c r="KA132" s="23">
        <f t="shared" si="1035"/>
        <v>0.25</v>
      </c>
      <c r="KB132" s="23">
        <f t="shared" si="1036"/>
        <v>0.35000000000000009</v>
      </c>
      <c r="KC132" s="23">
        <f t="shared" si="1037"/>
        <v>0.33300000000000018</v>
      </c>
      <c r="KD132" s="23">
        <f t="shared" si="1038"/>
        <v>5.2999999999999936E-2</v>
      </c>
      <c r="KE132" s="23">
        <f t="shared" si="1039"/>
        <v>9.9999999999988987E-4</v>
      </c>
      <c r="KF132" s="23">
        <f t="shared" si="1040"/>
        <v>0.10700000000000021</v>
      </c>
      <c r="KG132" s="23">
        <f t="shared" si="1041"/>
        <v>0.10599999999999987</v>
      </c>
      <c r="KH132" s="23">
        <f t="shared" si="1042"/>
        <v>8.6999999999999744E-2</v>
      </c>
      <c r="KI132" s="23">
        <f t="shared" si="1043"/>
        <v>0.11099999999999977</v>
      </c>
      <c r="KJ132" s="23">
        <f t="shared" si="1044"/>
        <v>0.15500000000000025</v>
      </c>
      <c r="KK132" s="23">
        <f t="shared" si="1045"/>
        <v>0.16000000000000014</v>
      </c>
      <c r="KL132" s="23">
        <f t="shared" si="1046"/>
        <v>4.4000000000000039E-2</v>
      </c>
      <c r="KM132" s="23">
        <f t="shared" si="1047"/>
        <v>0.2370000000000001</v>
      </c>
      <c r="KN132" s="23">
        <f t="shared" si="1048"/>
        <v>0.19700000000000006</v>
      </c>
      <c r="KO132" s="23">
        <f t="shared" si="1049"/>
        <v>0.39000000000000012</v>
      </c>
      <c r="KP132" s="23">
        <f t="shared" si="1050"/>
        <v>8.8999999999999968E-2</v>
      </c>
      <c r="KQ132" s="23">
        <f t="shared" si="1051"/>
        <v>0.22100000000000009</v>
      </c>
      <c r="KR132" s="23">
        <f t="shared" si="1052"/>
        <v>0.27499999999999991</v>
      </c>
      <c r="KS132" s="23">
        <f t="shared" si="1053"/>
        <v>0.379</v>
      </c>
      <c r="KT132" s="23">
        <f t="shared" si="1054"/>
        <v>0.40600000000000014</v>
      </c>
      <c r="KU132" s="23">
        <f t="shared" si="1055"/>
        <v>0.31199999999999983</v>
      </c>
      <c r="KV132" s="23">
        <f t="shared" si="1056"/>
        <v>0.18300000000000027</v>
      </c>
      <c r="KW132" s="23">
        <f t="shared" si="1057"/>
        <v>6.6000000000000281E-2</v>
      </c>
      <c r="KX132" s="23">
        <f t="shared" si="1058"/>
        <v>4.9999999999999822E-2</v>
      </c>
      <c r="KY132" s="23">
        <f t="shared" si="1059"/>
        <v>0.25499999999999989</v>
      </c>
      <c r="KZ132" s="23">
        <f t="shared" si="1060"/>
        <v>0.37599999999999989</v>
      </c>
      <c r="LA132" s="23">
        <f t="shared" si="1061"/>
        <v>0.2979999999999996</v>
      </c>
      <c r="LB132" s="23">
        <f t="shared" si="1062"/>
        <v>5.600000000000005E-2</v>
      </c>
      <c r="LC132" s="23">
        <f t="shared" si="1063"/>
        <v>5.8999999999999719E-2</v>
      </c>
      <c r="LD132" s="23">
        <f t="shared" si="1064"/>
        <v>8.0000000000000071E-3</v>
      </c>
      <c r="LE132" s="23">
        <f t="shared" si="1065"/>
        <v>0.17399999999999993</v>
      </c>
      <c r="LF132" s="23">
        <f t="shared" si="1066"/>
        <v>0.29800000000000004</v>
      </c>
      <c r="LG132" s="23">
        <f t="shared" si="1067"/>
        <v>0.16999999999999993</v>
      </c>
      <c r="LH132" s="23">
        <f t="shared" si="1068"/>
        <v>0.5849420000000003</v>
      </c>
      <c r="LI132" s="23">
        <f t="shared" si="1069"/>
        <v>0.24092500000000028</v>
      </c>
      <c r="LJ132" s="23">
        <f t="shared" si="1070"/>
        <v>0.22019999999999973</v>
      </c>
      <c r="LK132" s="23">
        <f t="shared" si="1071"/>
        <v>0.27603</v>
      </c>
      <c r="LL132" s="23">
        <f t="shared" si="1072"/>
        <v>0.16482600000000014</v>
      </c>
      <c r="LM132" s="23">
        <f t="shared" si="1072"/>
        <v>0.14351700000000012</v>
      </c>
    </row>
    <row r="133" spans="1:325">
      <c r="A133" s="1">
        <f t="shared" si="449"/>
        <v>131</v>
      </c>
      <c r="B133" s="2"/>
      <c r="C133" s="4">
        <v>14</v>
      </c>
      <c r="D133" s="4">
        <f t="shared" si="1076"/>
        <v>1016</v>
      </c>
      <c r="E133" s="4" t="s">
        <v>183</v>
      </c>
      <c r="F133" s="4">
        <v>1</v>
      </c>
      <c r="G133" s="4" t="s">
        <v>13</v>
      </c>
      <c r="H133" s="4" t="s">
        <v>19</v>
      </c>
      <c r="I133" s="4"/>
      <c r="J133" s="5">
        <v>85.5</v>
      </c>
      <c r="K133" s="67">
        <v>0.14599999999999999</v>
      </c>
      <c r="L133" s="103">
        <v>3.7440000000000002</v>
      </c>
      <c r="M133" s="7" t="s">
        <v>180</v>
      </c>
      <c r="N133" s="3" t="s">
        <v>227</v>
      </c>
      <c r="O133" s="6">
        <v>3.9460000000000002</v>
      </c>
      <c r="P133" s="6">
        <v>3.8690000000000002</v>
      </c>
      <c r="Q133" s="6">
        <v>4.4870000000000001</v>
      </c>
      <c r="R133" s="58"/>
      <c r="S133" s="6">
        <v>3.9089999999999998</v>
      </c>
      <c r="T133" s="6">
        <v>3.863</v>
      </c>
      <c r="U133" s="6">
        <v>3.8679999999999999</v>
      </c>
      <c r="V133" s="6">
        <v>3.7909999999999999</v>
      </c>
      <c r="W133" s="58"/>
      <c r="X133" s="58"/>
      <c r="Y133" s="6">
        <v>3.8119999999999998</v>
      </c>
      <c r="Z133" s="6">
        <v>3.802</v>
      </c>
      <c r="AA133" s="6">
        <v>3.8250000000000002</v>
      </c>
      <c r="AB133" s="6">
        <v>3.569</v>
      </c>
      <c r="AC133" s="6">
        <v>3.8879999999999999</v>
      </c>
      <c r="AD133" s="23">
        <v>3.5430000000000001</v>
      </c>
      <c r="AE133" s="23">
        <f t="shared" si="1075"/>
        <v>3.7155</v>
      </c>
      <c r="AF133" s="107">
        <v>3.8290000000000002</v>
      </c>
      <c r="AG133" s="107">
        <v>3.8250000000000002</v>
      </c>
      <c r="AH133" s="107">
        <v>3.8570000000000002</v>
      </c>
      <c r="AI133" s="107">
        <v>3.927</v>
      </c>
      <c r="AJ133" s="112"/>
      <c r="AK133" s="107">
        <v>3.802</v>
      </c>
      <c r="AL133" s="107">
        <v>3.8069999999999999</v>
      </c>
      <c r="AM133" s="107">
        <v>4.05</v>
      </c>
      <c r="AN133" s="107">
        <v>4.0709999999999997</v>
      </c>
      <c r="AO133" s="107">
        <v>3.9460000000000002</v>
      </c>
      <c r="AP133" s="107">
        <v>4.0860000000000003</v>
      </c>
      <c r="AQ133" s="107">
        <v>4.0629999999999997</v>
      </c>
      <c r="AR133" s="107">
        <v>4.069</v>
      </c>
      <c r="AS133" s="107">
        <v>4.04</v>
      </c>
      <c r="AT133" s="107">
        <v>4.0380000000000003</v>
      </c>
      <c r="AU133" s="107">
        <v>4.0069999999999997</v>
      </c>
      <c r="AV133" s="107">
        <v>3.87</v>
      </c>
      <c r="AW133" s="107">
        <v>3.9239999999999999</v>
      </c>
      <c r="AX133" s="107">
        <v>4.0250000000000004</v>
      </c>
      <c r="AY133" s="107">
        <v>4.0199999999999996</v>
      </c>
      <c r="AZ133" s="107">
        <v>4.0330000000000004</v>
      </c>
      <c r="BA133" s="107">
        <v>4.0490000000000004</v>
      </c>
      <c r="BB133" s="107">
        <v>4.0540000000000003</v>
      </c>
      <c r="BC133" s="107">
        <v>4.0570000000000004</v>
      </c>
      <c r="BD133" s="107">
        <v>4.13</v>
      </c>
      <c r="BE133" s="107">
        <v>3.7719999999999998</v>
      </c>
      <c r="BF133" s="107">
        <v>3.9489999999999998</v>
      </c>
      <c r="BG133" s="107">
        <v>3.8730000000000002</v>
      </c>
      <c r="BH133" s="107">
        <v>3.9260000000000002</v>
      </c>
      <c r="BI133" s="107">
        <v>4.0739999999999998</v>
      </c>
      <c r="BJ133" s="107">
        <v>3.95</v>
      </c>
      <c r="BK133" s="107">
        <v>3.3439999999999999</v>
      </c>
      <c r="BL133" s="107">
        <v>3.5459999999999998</v>
      </c>
      <c r="BM133" s="107">
        <v>3.45</v>
      </c>
      <c r="BN133" s="107">
        <v>3.99</v>
      </c>
      <c r="BO133" s="107">
        <v>3.9060000000000001</v>
      </c>
      <c r="BP133" s="107">
        <v>3.9620000000000002</v>
      </c>
      <c r="BQ133" s="91">
        <v>3.3963939999999999</v>
      </c>
      <c r="BR133" s="91">
        <v>3.6688519999999998</v>
      </c>
      <c r="BS133" s="91">
        <v>4.2080869999999999</v>
      </c>
      <c r="BT133" s="91">
        <v>3.6509520000000002</v>
      </c>
      <c r="BU133" s="91">
        <v>3.7260650000000002</v>
      </c>
      <c r="BV133" s="91">
        <v>4.1394489999999999</v>
      </c>
      <c r="BW133" s="109">
        <v>3.9060000000000001</v>
      </c>
      <c r="BX133" s="109">
        <v>3.9039999999999999</v>
      </c>
      <c r="BY133" s="109">
        <v>3.94</v>
      </c>
      <c r="BZ133" s="109">
        <v>4.0170000000000003</v>
      </c>
      <c r="CA133" s="109">
        <v>4.0979999999999999</v>
      </c>
      <c r="CB133" s="109">
        <v>3.903</v>
      </c>
      <c r="CC133" s="109">
        <v>3.907</v>
      </c>
      <c r="CD133" s="109">
        <v>4.1669999999999998</v>
      </c>
      <c r="CE133" s="109">
        <v>4.1820000000000004</v>
      </c>
      <c r="CF133" s="109">
        <v>4.056</v>
      </c>
      <c r="CG133" s="109">
        <v>4.21</v>
      </c>
      <c r="CH133" s="109">
        <v>4.1890000000000001</v>
      </c>
      <c r="CI133" s="109">
        <v>4.194</v>
      </c>
      <c r="CJ133" s="110">
        <v>4.1399999999999997</v>
      </c>
      <c r="CK133" s="110">
        <v>4.1390000000000002</v>
      </c>
      <c r="CL133" s="109">
        <v>4.1319999999999997</v>
      </c>
      <c r="CM133" s="109">
        <v>3.9569999999999999</v>
      </c>
      <c r="CN133" s="109">
        <v>4.0199999999999996</v>
      </c>
      <c r="CO133" s="109">
        <v>4.2489999999999997</v>
      </c>
      <c r="CP133" s="109">
        <v>4.1459999999999999</v>
      </c>
      <c r="CQ133" s="109">
        <v>4.1890000000000001</v>
      </c>
      <c r="CR133" s="109">
        <v>4.2160000000000002</v>
      </c>
      <c r="CS133" s="109">
        <v>4.2549999999999999</v>
      </c>
      <c r="CT133" s="109">
        <v>4.2569999999999997</v>
      </c>
      <c r="CU133" s="109">
        <v>4.2919999999999998</v>
      </c>
      <c r="CV133" s="109">
        <v>3.9169999999999998</v>
      </c>
      <c r="CW133" s="109">
        <v>4.085</v>
      </c>
      <c r="CX133" s="109">
        <v>4.0720000000000001</v>
      </c>
      <c r="CY133" s="109">
        <v>4.1609999999999996</v>
      </c>
      <c r="CZ133" s="109">
        <v>4.3070000000000004</v>
      </c>
      <c r="DA133" s="109">
        <v>4.2080000000000002</v>
      </c>
      <c r="DB133" s="109">
        <v>3.63</v>
      </c>
      <c r="DC133" s="109">
        <v>3.8260000000000001</v>
      </c>
      <c r="DD133" s="109">
        <v>3.7519999999999998</v>
      </c>
      <c r="DE133" s="109">
        <v>4.0910000000000002</v>
      </c>
      <c r="DF133" s="109">
        <v>3.9940000000000002</v>
      </c>
      <c r="DG133" s="109">
        <v>4.0620000000000003</v>
      </c>
      <c r="DH133" s="119">
        <v>3.5053589999999999</v>
      </c>
      <c r="DI133" s="119">
        <v>3.7820230000000001</v>
      </c>
      <c r="DJ133" s="119">
        <v>4.3586330000000002</v>
      </c>
      <c r="DK133" s="119">
        <v>3.7696740000000002</v>
      </c>
      <c r="DL133" s="119">
        <v>3.842435</v>
      </c>
      <c r="DM133" s="119">
        <v>4.2891089999999998</v>
      </c>
      <c r="DO133" s="23">
        <f t="shared" si="868"/>
        <v>0.20199999999999996</v>
      </c>
      <c r="DP133" s="23">
        <f t="shared" si="869"/>
        <v>0.125</v>
      </c>
      <c r="DQ133" s="23">
        <f t="shared" si="870"/>
        <v>0.74299999999999988</v>
      </c>
      <c r="DR133" s="23" t="str">
        <f t="shared" si="871"/>
        <v/>
      </c>
      <c r="DS133" s="23">
        <f t="shared" si="872"/>
        <v>0.16499999999999959</v>
      </c>
      <c r="DT133" s="23">
        <f t="shared" si="873"/>
        <v>0.11899999999999977</v>
      </c>
      <c r="DU133" s="23">
        <f t="shared" si="874"/>
        <v>0.12399999999999967</v>
      </c>
      <c r="DV133" s="23">
        <f t="shared" si="875"/>
        <v>4.6999999999999709E-2</v>
      </c>
      <c r="DW133" s="23" t="str">
        <f t="shared" si="876"/>
        <v/>
      </c>
      <c r="DX133" s="23" t="str">
        <f t="shared" si="877"/>
        <v/>
      </c>
      <c r="DY133" s="23">
        <f t="shared" si="878"/>
        <v>6.7999999999999616E-2</v>
      </c>
      <c r="DZ133" s="23">
        <f t="shared" si="879"/>
        <v>5.7999999999999829E-2</v>
      </c>
      <c r="EA133" s="23">
        <f t="shared" si="880"/>
        <v>8.0999999999999961E-2</v>
      </c>
      <c r="EB133" s="23">
        <f t="shared" si="881"/>
        <v>-0.17500000000000027</v>
      </c>
      <c r="EC133" s="23">
        <f t="shared" si="882"/>
        <v>0.14399999999999968</v>
      </c>
      <c r="ED133" s="23">
        <f t="shared" si="883"/>
        <v>-0.20100000000000007</v>
      </c>
      <c r="EE133" s="23">
        <f t="shared" si="884"/>
        <v>-2.8500000000000192E-2</v>
      </c>
      <c r="EF133" s="23">
        <f t="shared" si="885"/>
        <v>8.4999999999999964E-2</v>
      </c>
      <c r="EG133" s="23">
        <f t="shared" si="886"/>
        <v>8.0999999999999961E-2</v>
      </c>
      <c r="EH133" s="23">
        <f t="shared" si="887"/>
        <v>0.11299999999999999</v>
      </c>
      <c r="EI133" s="23">
        <f t="shared" si="888"/>
        <v>0.18299999999999983</v>
      </c>
      <c r="EJ133" s="23" t="str">
        <f t="shared" si="889"/>
        <v/>
      </c>
      <c r="EK133" s="23">
        <f t="shared" si="890"/>
        <v>5.7999999999999829E-2</v>
      </c>
      <c r="EL133" s="23">
        <f t="shared" si="891"/>
        <v>6.2999999999999723E-2</v>
      </c>
      <c r="EM133" s="23">
        <f t="shared" si="892"/>
        <v>0.30599999999999961</v>
      </c>
      <c r="EN133" s="23">
        <f t="shared" si="893"/>
        <v>0.32699999999999951</v>
      </c>
      <c r="EO133" s="23">
        <f t="shared" si="894"/>
        <v>0.20199999999999996</v>
      </c>
      <c r="EP133" s="23">
        <f t="shared" si="895"/>
        <v>0.34200000000000008</v>
      </c>
      <c r="EQ133" s="23">
        <f t="shared" si="896"/>
        <v>0.31899999999999951</v>
      </c>
      <c r="ER133" s="23">
        <f t="shared" si="897"/>
        <v>0.32499999999999973</v>
      </c>
      <c r="ES133" s="23">
        <f t="shared" si="898"/>
        <v>0.29599999999999982</v>
      </c>
      <c r="ET133" s="23">
        <f t="shared" si="899"/>
        <v>0.29400000000000004</v>
      </c>
      <c r="EU133" s="23">
        <f t="shared" si="900"/>
        <v>0.26299999999999946</v>
      </c>
      <c r="EV133" s="23">
        <f t="shared" si="901"/>
        <v>0.12599999999999989</v>
      </c>
      <c r="EW133" s="23">
        <f t="shared" si="902"/>
        <v>0.17999999999999972</v>
      </c>
      <c r="EX133" s="23">
        <f t="shared" si="903"/>
        <v>0.28100000000000014</v>
      </c>
      <c r="EY133" s="23">
        <f t="shared" si="904"/>
        <v>0.27599999999999936</v>
      </c>
      <c r="EZ133" s="23">
        <f t="shared" si="905"/>
        <v>0.28900000000000015</v>
      </c>
      <c r="FA133" s="23">
        <f t="shared" si="906"/>
        <v>0.30500000000000016</v>
      </c>
      <c r="FB133" s="23">
        <f t="shared" si="907"/>
        <v>0.31000000000000005</v>
      </c>
      <c r="FC133" s="23">
        <f t="shared" si="908"/>
        <v>0.31300000000000017</v>
      </c>
      <c r="FD133" s="23">
        <f t="shared" si="909"/>
        <v>0.38599999999999968</v>
      </c>
      <c r="FE133" s="23">
        <f t="shared" si="910"/>
        <v>2.7999999999999581E-2</v>
      </c>
      <c r="FF133" s="23">
        <f t="shared" si="911"/>
        <v>0.20499999999999963</v>
      </c>
      <c r="FG133" s="23">
        <f t="shared" si="912"/>
        <v>0.129</v>
      </c>
      <c r="FH133" s="23">
        <f t="shared" si="913"/>
        <v>0.18199999999999994</v>
      </c>
      <c r="FI133" s="23">
        <f t="shared" si="914"/>
        <v>0.32999999999999963</v>
      </c>
      <c r="FJ133" s="23">
        <f t="shared" si="915"/>
        <v>0.20599999999999996</v>
      </c>
      <c r="FK133" s="23">
        <f t="shared" si="916"/>
        <v>-0.40000000000000036</v>
      </c>
      <c r="FL133" s="23">
        <f t="shared" si="917"/>
        <v>-0.1980000000000004</v>
      </c>
      <c r="FM133" s="23">
        <f t="shared" si="918"/>
        <v>-0.29400000000000004</v>
      </c>
      <c r="FN133" s="23">
        <f t="shared" si="919"/>
        <v>0.246</v>
      </c>
      <c r="FO133" s="23">
        <f t="shared" si="920"/>
        <v>0.16199999999999992</v>
      </c>
      <c r="FP133" s="23">
        <f t="shared" si="921"/>
        <v>0.21799999999999997</v>
      </c>
      <c r="FQ133" s="23">
        <f t="shared" si="922"/>
        <v>-0.3476060000000003</v>
      </c>
      <c r="FR133" s="23">
        <f t="shared" si="923"/>
        <v>-7.5148000000000437E-2</v>
      </c>
      <c r="FS133" s="23">
        <f t="shared" si="924"/>
        <v>0.46408699999999969</v>
      </c>
      <c r="FT133" s="23">
        <f t="shared" si="925"/>
        <v>-9.304800000000002E-2</v>
      </c>
      <c r="FU133" s="23">
        <f t="shared" si="926"/>
        <v>-1.7935000000000034E-2</v>
      </c>
      <c r="FV133" s="23">
        <f t="shared" si="927"/>
        <v>0.39544899999999972</v>
      </c>
      <c r="FW133" s="23">
        <f t="shared" si="928"/>
        <v>0.16199999999999992</v>
      </c>
      <c r="FX133" s="23">
        <f t="shared" si="929"/>
        <v>0.1599999999999997</v>
      </c>
      <c r="FY133" s="23">
        <f t="shared" si="930"/>
        <v>0.19599999999999973</v>
      </c>
      <c r="FZ133" s="23">
        <f t="shared" si="931"/>
        <v>0.27300000000000013</v>
      </c>
      <c r="GA133" s="23">
        <f t="shared" si="932"/>
        <v>0.35399999999999965</v>
      </c>
      <c r="GB133" s="23">
        <f t="shared" si="933"/>
        <v>0.15899999999999981</v>
      </c>
      <c r="GC133" s="23">
        <f t="shared" si="934"/>
        <v>0.16299999999999981</v>
      </c>
      <c r="GD133" s="23">
        <f t="shared" si="935"/>
        <v>0.4229999999999996</v>
      </c>
      <c r="GE133" s="23">
        <f t="shared" si="936"/>
        <v>0.43800000000000017</v>
      </c>
      <c r="GF133" s="23">
        <f t="shared" si="937"/>
        <v>0.31199999999999983</v>
      </c>
      <c r="GG133" s="23">
        <f t="shared" si="938"/>
        <v>0.46599999999999975</v>
      </c>
      <c r="GH133" s="23">
        <f t="shared" si="939"/>
        <v>0.44499999999999984</v>
      </c>
      <c r="GI133" s="23">
        <f t="shared" si="940"/>
        <v>0.44999999999999973</v>
      </c>
      <c r="GJ133" s="23">
        <f t="shared" si="941"/>
        <v>0.39599999999999946</v>
      </c>
      <c r="GK133" s="23">
        <f t="shared" si="942"/>
        <v>0.39500000000000002</v>
      </c>
      <c r="GL133" s="23">
        <f t="shared" si="943"/>
        <v>0.38799999999999946</v>
      </c>
      <c r="GM133" s="23">
        <f t="shared" si="944"/>
        <v>0.21299999999999963</v>
      </c>
      <c r="GN133" s="23">
        <f t="shared" si="945"/>
        <v>0.27599999999999936</v>
      </c>
      <c r="GO133" s="23">
        <f t="shared" si="946"/>
        <v>0.50499999999999945</v>
      </c>
      <c r="GP133" s="23">
        <f t="shared" si="947"/>
        <v>0.40199999999999969</v>
      </c>
      <c r="GQ133" s="23">
        <f t="shared" si="948"/>
        <v>0.44499999999999984</v>
      </c>
      <c r="GR133" s="23">
        <f t="shared" si="949"/>
        <v>0.47199999999999998</v>
      </c>
      <c r="GS133" s="23">
        <f t="shared" si="950"/>
        <v>0.51099999999999968</v>
      </c>
      <c r="GT133" s="23">
        <f t="shared" si="951"/>
        <v>0.51299999999999946</v>
      </c>
      <c r="GU133" s="23">
        <f t="shared" si="952"/>
        <v>0.5479999999999996</v>
      </c>
      <c r="GV133" s="23">
        <f t="shared" si="953"/>
        <v>0.1729999999999996</v>
      </c>
      <c r="GW133" s="23">
        <f t="shared" si="954"/>
        <v>0.34099999999999975</v>
      </c>
      <c r="GX133" s="23">
        <f t="shared" si="955"/>
        <v>0.32799999999999985</v>
      </c>
      <c r="GY133" s="23">
        <f t="shared" si="956"/>
        <v>0.41699999999999937</v>
      </c>
      <c r="GZ133" s="23">
        <f t="shared" si="957"/>
        <v>0.56300000000000017</v>
      </c>
      <c r="HA133" s="23">
        <f t="shared" si="958"/>
        <v>0.46399999999999997</v>
      </c>
      <c r="HB133" s="23">
        <f t="shared" si="959"/>
        <v>-0.11400000000000032</v>
      </c>
      <c r="HC133" s="23">
        <f t="shared" si="960"/>
        <v>8.1999999999999851E-2</v>
      </c>
      <c r="HD133" s="23">
        <f t="shared" si="961"/>
        <v>7.999999999999563E-3</v>
      </c>
      <c r="HE133" s="23">
        <f t="shared" si="962"/>
        <v>0.34699999999999998</v>
      </c>
      <c r="HF133" s="23">
        <f t="shared" si="963"/>
        <v>0.25</v>
      </c>
      <c r="HG133" s="23">
        <f t="shared" si="964"/>
        <v>0.31800000000000006</v>
      </c>
      <c r="HH133" s="23">
        <f t="shared" si="965"/>
        <v>-0.23864100000000033</v>
      </c>
      <c r="HI133" s="23">
        <f t="shared" si="966"/>
        <v>3.8022999999999918E-2</v>
      </c>
      <c r="HJ133" s="23">
        <f t="shared" si="967"/>
        <v>0.61463299999999998</v>
      </c>
      <c r="HK133" s="23">
        <f t="shared" si="968"/>
        <v>2.5673999999999975E-2</v>
      </c>
      <c r="HL133" s="23">
        <f t="shared" si="969"/>
        <v>9.8434999999999828E-2</v>
      </c>
      <c r="HM133" s="23">
        <f t="shared" si="970"/>
        <v>0.54510899999999962</v>
      </c>
      <c r="HO133" s="23">
        <f t="shared" si="971"/>
        <v>0.20199999999999996</v>
      </c>
      <c r="HP133" s="23">
        <f t="shared" si="972"/>
        <v>0.125</v>
      </c>
      <c r="HQ133" s="23">
        <f t="shared" si="973"/>
        <v>0.74299999999999988</v>
      </c>
      <c r="HR133" s="23" t="str">
        <f t="shared" si="974"/>
        <v/>
      </c>
      <c r="HS133" s="23">
        <f t="shared" si="975"/>
        <v>0.16499999999999959</v>
      </c>
      <c r="HT133" s="23">
        <f t="shared" si="976"/>
        <v>0.11899999999999977</v>
      </c>
      <c r="HU133" s="23">
        <f t="shared" si="977"/>
        <v>0.12399999999999967</v>
      </c>
      <c r="HV133" s="23">
        <f t="shared" si="978"/>
        <v>4.6999999999999709E-2</v>
      </c>
      <c r="HW133" s="23" t="str">
        <f t="shared" si="979"/>
        <v/>
      </c>
      <c r="HX133" s="23" t="str">
        <f t="shared" si="980"/>
        <v/>
      </c>
      <c r="HY133" s="23">
        <f t="shared" si="981"/>
        <v>6.7999999999999616E-2</v>
      </c>
      <c r="HZ133" s="23">
        <f t="shared" si="982"/>
        <v>5.7999999999999829E-2</v>
      </c>
      <c r="IA133" s="23">
        <f t="shared" si="983"/>
        <v>8.0999999999999961E-2</v>
      </c>
      <c r="IB133" s="23">
        <f t="shared" si="984"/>
        <v>0.17500000000000027</v>
      </c>
      <c r="IC133" s="23">
        <f t="shared" si="985"/>
        <v>0.14399999999999968</v>
      </c>
      <c r="ID133" s="23">
        <f t="shared" si="986"/>
        <v>0.20100000000000007</v>
      </c>
      <c r="IE133" s="23">
        <f t="shared" si="987"/>
        <v>2.8500000000000192E-2</v>
      </c>
      <c r="IF133" s="23">
        <f t="shared" si="988"/>
        <v>8.4999999999999964E-2</v>
      </c>
      <c r="IG133" s="23">
        <f t="shared" si="989"/>
        <v>8.0999999999999961E-2</v>
      </c>
      <c r="IH133" s="23">
        <f t="shared" si="990"/>
        <v>0.11299999999999999</v>
      </c>
      <c r="II133" s="23">
        <f t="shared" si="991"/>
        <v>0.18299999999999983</v>
      </c>
      <c r="IJ133" s="23" t="str">
        <f t="shared" si="992"/>
        <v/>
      </c>
      <c r="IK133" s="23">
        <f t="shared" si="993"/>
        <v>5.7999999999999829E-2</v>
      </c>
      <c r="IL133" s="23">
        <f t="shared" si="994"/>
        <v>6.2999999999999723E-2</v>
      </c>
      <c r="IM133" s="23">
        <f t="shared" si="995"/>
        <v>0.30599999999999961</v>
      </c>
      <c r="IN133" s="23">
        <f t="shared" si="996"/>
        <v>0.32699999999999951</v>
      </c>
      <c r="IO133" s="23">
        <f t="shared" si="997"/>
        <v>0.20199999999999996</v>
      </c>
      <c r="IP133" s="23">
        <f t="shared" si="998"/>
        <v>0.34200000000000008</v>
      </c>
      <c r="IQ133" s="23">
        <f t="shared" si="999"/>
        <v>0.31899999999999951</v>
      </c>
      <c r="IR133" s="23">
        <f t="shared" si="1000"/>
        <v>0.32499999999999973</v>
      </c>
      <c r="IS133" s="23">
        <f t="shared" si="1001"/>
        <v>0.29599999999999982</v>
      </c>
      <c r="IT133" s="23">
        <f t="shared" si="1002"/>
        <v>0.29400000000000004</v>
      </c>
      <c r="IU133" s="23">
        <f t="shared" si="1003"/>
        <v>0.26299999999999946</v>
      </c>
      <c r="IV133" s="23">
        <f t="shared" si="1004"/>
        <v>0.12599999999999989</v>
      </c>
      <c r="IW133" s="23">
        <f t="shared" si="1005"/>
        <v>0.17999999999999972</v>
      </c>
      <c r="IX133" s="23">
        <f t="shared" si="1006"/>
        <v>0.28100000000000014</v>
      </c>
      <c r="IY133" s="23">
        <f t="shared" si="1007"/>
        <v>0.27599999999999936</v>
      </c>
      <c r="IZ133" s="23">
        <f t="shared" si="1008"/>
        <v>0.28900000000000015</v>
      </c>
      <c r="JA133" s="23">
        <f t="shared" si="1009"/>
        <v>0.30500000000000016</v>
      </c>
      <c r="JB133" s="23">
        <f t="shared" si="1010"/>
        <v>0.31000000000000005</v>
      </c>
      <c r="JC133" s="23">
        <f t="shared" si="1011"/>
        <v>0.31300000000000017</v>
      </c>
      <c r="JD133" s="23">
        <f t="shared" si="1012"/>
        <v>0.38599999999999968</v>
      </c>
      <c r="JE133" s="23">
        <f t="shared" si="1013"/>
        <v>2.7999999999999581E-2</v>
      </c>
      <c r="JF133" s="23">
        <f t="shared" si="1014"/>
        <v>0.20499999999999963</v>
      </c>
      <c r="JG133" s="23">
        <f t="shared" si="1015"/>
        <v>0.129</v>
      </c>
      <c r="JH133" s="23">
        <f t="shared" si="1016"/>
        <v>0.18199999999999994</v>
      </c>
      <c r="JI133" s="23">
        <f t="shared" si="1017"/>
        <v>0.32999999999999963</v>
      </c>
      <c r="JJ133" s="23">
        <f t="shared" si="1018"/>
        <v>0.20599999999999996</v>
      </c>
      <c r="JK133" s="23">
        <f t="shared" si="1019"/>
        <v>0.40000000000000036</v>
      </c>
      <c r="JL133" s="23">
        <f t="shared" si="1020"/>
        <v>0.1980000000000004</v>
      </c>
      <c r="JM133" s="23">
        <f t="shared" si="1021"/>
        <v>0.29400000000000004</v>
      </c>
      <c r="JN133" s="23">
        <f t="shared" si="1022"/>
        <v>0.246</v>
      </c>
      <c r="JO133" s="23">
        <f t="shared" si="1023"/>
        <v>0.16199999999999992</v>
      </c>
      <c r="JP133" s="23">
        <f t="shared" si="1024"/>
        <v>0.21799999999999997</v>
      </c>
      <c r="JQ133" s="23">
        <f t="shared" si="1025"/>
        <v>0.3476060000000003</v>
      </c>
      <c r="JR133" s="23">
        <f t="shared" si="1026"/>
        <v>7.5148000000000437E-2</v>
      </c>
      <c r="JS133" s="23">
        <f t="shared" si="1027"/>
        <v>0.46408699999999969</v>
      </c>
      <c r="JT133" s="23">
        <f t="shared" si="1028"/>
        <v>9.304800000000002E-2</v>
      </c>
      <c r="JU133" s="23">
        <f t="shared" si="1029"/>
        <v>1.7935000000000034E-2</v>
      </c>
      <c r="JV133" s="23">
        <f t="shared" si="1030"/>
        <v>0.39544899999999972</v>
      </c>
      <c r="JW133" s="23">
        <f t="shared" si="1031"/>
        <v>0.16199999999999992</v>
      </c>
      <c r="JX133" s="23">
        <f t="shared" si="1032"/>
        <v>0.1599999999999997</v>
      </c>
      <c r="JY133" s="23">
        <f t="shared" si="1033"/>
        <v>0.19599999999999973</v>
      </c>
      <c r="JZ133" s="23">
        <f t="shared" si="1034"/>
        <v>0.27300000000000013</v>
      </c>
      <c r="KA133" s="23">
        <f t="shared" si="1035"/>
        <v>0.35399999999999965</v>
      </c>
      <c r="KB133" s="23">
        <f t="shared" si="1036"/>
        <v>0.15899999999999981</v>
      </c>
      <c r="KC133" s="23">
        <f t="shared" si="1037"/>
        <v>0.16299999999999981</v>
      </c>
      <c r="KD133" s="23">
        <f t="shared" si="1038"/>
        <v>0.4229999999999996</v>
      </c>
      <c r="KE133" s="23">
        <f t="shared" si="1039"/>
        <v>0.43800000000000017</v>
      </c>
      <c r="KF133" s="23">
        <f t="shared" si="1040"/>
        <v>0.31199999999999983</v>
      </c>
      <c r="KG133" s="23">
        <f t="shared" si="1041"/>
        <v>0.46599999999999975</v>
      </c>
      <c r="KH133" s="23">
        <f t="shared" si="1042"/>
        <v>0.44499999999999984</v>
      </c>
      <c r="KI133" s="23">
        <f t="shared" si="1043"/>
        <v>0.44999999999999973</v>
      </c>
      <c r="KJ133" s="23">
        <f t="shared" si="1044"/>
        <v>0.39599999999999946</v>
      </c>
      <c r="KK133" s="23">
        <f t="shared" si="1045"/>
        <v>0.39500000000000002</v>
      </c>
      <c r="KL133" s="23">
        <f t="shared" si="1046"/>
        <v>0.38799999999999946</v>
      </c>
      <c r="KM133" s="23">
        <f t="shared" si="1047"/>
        <v>0.21299999999999963</v>
      </c>
      <c r="KN133" s="23">
        <f t="shared" si="1048"/>
        <v>0.27599999999999936</v>
      </c>
      <c r="KO133" s="23">
        <f t="shared" si="1049"/>
        <v>0.50499999999999945</v>
      </c>
      <c r="KP133" s="23">
        <f t="shared" si="1050"/>
        <v>0.40199999999999969</v>
      </c>
      <c r="KQ133" s="23">
        <f t="shared" si="1051"/>
        <v>0.44499999999999984</v>
      </c>
      <c r="KR133" s="23">
        <f t="shared" si="1052"/>
        <v>0.47199999999999998</v>
      </c>
      <c r="KS133" s="23">
        <f t="shared" si="1053"/>
        <v>0.51099999999999968</v>
      </c>
      <c r="KT133" s="23">
        <f t="shared" si="1054"/>
        <v>0.51299999999999946</v>
      </c>
      <c r="KU133" s="23">
        <f t="shared" si="1055"/>
        <v>0.5479999999999996</v>
      </c>
      <c r="KV133" s="23">
        <f t="shared" si="1056"/>
        <v>0.1729999999999996</v>
      </c>
      <c r="KW133" s="23">
        <f t="shared" si="1057"/>
        <v>0.34099999999999975</v>
      </c>
      <c r="KX133" s="23">
        <f t="shared" si="1058"/>
        <v>0.32799999999999985</v>
      </c>
      <c r="KY133" s="23">
        <f t="shared" si="1059"/>
        <v>0.41699999999999937</v>
      </c>
      <c r="KZ133" s="23">
        <f t="shared" si="1060"/>
        <v>0.56300000000000017</v>
      </c>
      <c r="LA133" s="23">
        <f t="shared" si="1061"/>
        <v>0.46399999999999997</v>
      </c>
      <c r="LB133" s="23">
        <f t="shared" si="1062"/>
        <v>0.11400000000000032</v>
      </c>
      <c r="LC133" s="23">
        <f t="shared" si="1063"/>
        <v>8.1999999999999851E-2</v>
      </c>
      <c r="LD133" s="23">
        <f t="shared" si="1064"/>
        <v>7.999999999999563E-3</v>
      </c>
      <c r="LE133" s="23">
        <f t="shared" si="1065"/>
        <v>0.34699999999999998</v>
      </c>
      <c r="LF133" s="23">
        <f t="shared" si="1066"/>
        <v>0.25</v>
      </c>
      <c r="LG133" s="23">
        <f t="shared" si="1067"/>
        <v>0.31800000000000006</v>
      </c>
      <c r="LH133" s="23">
        <f t="shared" si="1068"/>
        <v>0.23864100000000033</v>
      </c>
      <c r="LI133" s="23">
        <f t="shared" si="1069"/>
        <v>3.8022999999999918E-2</v>
      </c>
      <c r="LJ133" s="23">
        <f t="shared" si="1070"/>
        <v>0.61463299999999998</v>
      </c>
      <c r="LK133" s="23">
        <f t="shared" si="1071"/>
        <v>2.5673999999999975E-2</v>
      </c>
      <c r="LL133" s="23">
        <f t="shared" si="1072"/>
        <v>9.8434999999999828E-2</v>
      </c>
      <c r="LM133" s="23">
        <f t="shared" si="1072"/>
        <v>0.54510899999999962</v>
      </c>
    </row>
    <row r="134" spans="1:325">
      <c r="A134" s="1">
        <f t="shared" si="449"/>
        <v>132</v>
      </c>
      <c r="B134" s="2"/>
      <c r="C134" s="4">
        <v>14</v>
      </c>
      <c r="D134" s="4">
        <f t="shared" si="1076"/>
        <v>1016</v>
      </c>
      <c r="E134" s="4" t="s">
        <v>182</v>
      </c>
      <c r="F134" s="4">
        <v>1</v>
      </c>
      <c r="G134" s="4" t="s">
        <v>13</v>
      </c>
      <c r="H134" s="4" t="s">
        <v>19</v>
      </c>
      <c r="I134" s="4"/>
      <c r="J134" s="5">
        <v>82.4</v>
      </c>
      <c r="K134" s="72"/>
      <c r="L134" s="103">
        <v>4.4969999999999999</v>
      </c>
      <c r="M134" s="7" t="s">
        <v>180</v>
      </c>
      <c r="N134" s="3" t="s">
        <v>227</v>
      </c>
      <c r="O134" s="6">
        <v>4.88</v>
      </c>
      <c r="P134" s="6">
        <v>4.54</v>
      </c>
      <c r="Q134" s="6">
        <v>5.3550000000000004</v>
      </c>
      <c r="R134" s="58"/>
      <c r="S134" s="6">
        <v>4.9260000000000002</v>
      </c>
      <c r="T134" s="6">
        <v>4.7050000000000001</v>
      </c>
      <c r="U134" s="6">
        <v>4.6959999999999997</v>
      </c>
      <c r="V134" s="6">
        <v>4.6390000000000002</v>
      </c>
      <c r="W134" s="58"/>
      <c r="X134" s="58"/>
      <c r="Y134" s="6">
        <v>4.7969999999999997</v>
      </c>
      <c r="Z134" s="6">
        <v>4.7949999999999999</v>
      </c>
      <c r="AA134" s="6">
        <v>4.7110000000000003</v>
      </c>
      <c r="AB134" s="6">
        <v>4.5590000000000002</v>
      </c>
      <c r="AC134" s="6">
        <v>4.5709999999999997</v>
      </c>
      <c r="AD134" s="23">
        <v>4.407</v>
      </c>
      <c r="AE134" s="23">
        <f t="shared" si="1075"/>
        <v>4.4889999999999999</v>
      </c>
      <c r="AF134" s="107">
        <v>3.915</v>
      </c>
      <c r="AG134" s="107">
        <v>3.9420000000000002</v>
      </c>
      <c r="AH134" s="107">
        <v>4.0419999999999998</v>
      </c>
      <c r="AI134" s="107">
        <v>4.1760000000000002</v>
      </c>
      <c r="AJ134" s="112"/>
      <c r="AK134" s="107">
        <v>4.0759999999999996</v>
      </c>
      <c r="AL134" s="107">
        <v>4.0910000000000002</v>
      </c>
      <c r="AM134" s="107">
        <v>4.5010000000000003</v>
      </c>
      <c r="AN134" s="107">
        <v>4.5430000000000001</v>
      </c>
      <c r="AO134" s="107">
        <v>4.4189999999999996</v>
      </c>
      <c r="AP134" s="107">
        <v>4.6559999999999997</v>
      </c>
      <c r="AQ134" s="107">
        <v>4.6509999999999998</v>
      </c>
      <c r="AR134" s="107">
        <v>4.6749999999999998</v>
      </c>
      <c r="AS134" s="107">
        <v>4.3479999999999999</v>
      </c>
      <c r="AT134" s="107">
        <v>4.3410000000000002</v>
      </c>
      <c r="AU134" s="107">
        <v>4.5970000000000004</v>
      </c>
      <c r="AV134" s="107">
        <v>4.2030000000000003</v>
      </c>
      <c r="AW134" s="107">
        <v>4.2720000000000002</v>
      </c>
      <c r="AX134" s="107">
        <v>5.0369999999999999</v>
      </c>
      <c r="AY134" s="107">
        <v>4.6399999999999997</v>
      </c>
      <c r="AZ134" s="107">
        <v>4.83</v>
      </c>
      <c r="BA134" s="107">
        <v>4.8819999999999997</v>
      </c>
      <c r="BB134" s="107">
        <v>5.0119999999999996</v>
      </c>
      <c r="BC134" s="107">
        <v>5.024</v>
      </c>
      <c r="BD134" s="107">
        <v>4.9059999999999997</v>
      </c>
      <c r="BE134" s="107">
        <v>4.28</v>
      </c>
      <c r="BF134" s="107">
        <v>4.4630000000000001</v>
      </c>
      <c r="BG134" s="107">
        <v>4.6130000000000004</v>
      </c>
      <c r="BH134" s="107">
        <v>4.88</v>
      </c>
      <c r="BI134" s="107">
        <v>5.05</v>
      </c>
      <c r="BJ134" s="107">
        <v>4.9470000000000001</v>
      </c>
      <c r="BK134" s="107">
        <v>4.3609999999999998</v>
      </c>
      <c r="BL134" s="107">
        <v>4.6260000000000003</v>
      </c>
      <c r="BM134" s="107">
        <v>4.5750000000000002</v>
      </c>
      <c r="BN134" s="107">
        <v>4.2930000000000001</v>
      </c>
      <c r="BO134" s="107">
        <v>4.125</v>
      </c>
      <c r="BP134" s="107">
        <v>4.3090000000000002</v>
      </c>
      <c r="BQ134" s="91">
        <v>3.76769</v>
      </c>
      <c r="BR134" s="91">
        <v>4.2062220000000003</v>
      </c>
      <c r="BS134" s="91">
        <v>4.7668080000000002</v>
      </c>
      <c r="BT134" s="91">
        <v>4.1989369999999999</v>
      </c>
      <c r="BU134" s="91">
        <v>4.3104050000000003</v>
      </c>
      <c r="BV134" s="91">
        <v>4.6745299999999999</v>
      </c>
      <c r="BW134" s="109">
        <v>3.9689999999999999</v>
      </c>
      <c r="BX134" s="109">
        <v>4.0010000000000003</v>
      </c>
      <c r="BY134" s="109">
        <v>4.1050000000000004</v>
      </c>
      <c r="BZ134" s="109">
        <v>4.2450000000000001</v>
      </c>
      <c r="CA134" s="109">
        <v>4.3250000000000002</v>
      </c>
      <c r="CB134" s="109">
        <v>4.1500000000000004</v>
      </c>
      <c r="CC134" s="109">
        <v>4.165</v>
      </c>
      <c r="CD134" s="109">
        <v>4.5890000000000004</v>
      </c>
      <c r="CE134" s="109">
        <v>4.6369999999999996</v>
      </c>
      <c r="CF134" s="109">
        <v>4.5119999999999996</v>
      </c>
      <c r="CG134" s="109">
        <v>4.7670000000000003</v>
      </c>
      <c r="CH134" s="109">
        <v>4.7610000000000001</v>
      </c>
      <c r="CI134" s="109">
        <v>4.7830000000000004</v>
      </c>
      <c r="CJ134" s="110">
        <v>4.423</v>
      </c>
      <c r="CK134" s="110">
        <v>4.4169999999999998</v>
      </c>
      <c r="CL134" s="109">
        <v>4.7039999999999997</v>
      </c>
      <c r="CM134" s="109">
        <v>4.2839999999999998</v>
      </c>
      <c r="CN134" s="109">
        <v>4.351</v>
      </c>
      <c r="CO134" s="109">
        <v>5.2240000000000002</v>
      </c>
      <c r="CP134" s="109">
        <v>4.7560000000000002</v>
      </c>
      <c r="CQ134" s="109">
        <v>4.9749999999999996</v>
      </c>
      <c r="CR134" s="109">
        <v>5.0259999999999998</v>
      </c>
      <c r="CS134" s="109">
        <v>5.1740000000000004</v>
      </c>
      <c r="CT134" s="109">
        <v>5.1890000000000001</v>
      </c>
      <c r="CU134" s="109">
        <v>5.0679999999999996</v>
      </c>
      <c r="CV134" s="109">
        <v>4.3209999999999997</v>
      </c>
      <c r="CW134" s="109">
        <v>4.5369999999999999</v>
      </c>
      <c r="CX134" s="109">
        <v>4.6740000000000004</v>
      </c>
      <c r="CY134" s="109">
        <v>4.9889999999999999</v>
      </c>
      <c r="CZ134" s="109">
        <v>5.1970000000000001</v>
      </c>
      <c r="DA134" s="109">
        <v>5.0540000000000003</v>
      </c>
      <c r="DB134" s="109">
        <v>4.298</v>
      </c>
      <c r="DC134" s="109">
        <v>4.6950000000000003</v>
      </c>
      <c r="DD134" s="109">
        <v>4.6360000000000001</v>
      </c>
      <c r="DE134" s="109">
        <v>4.3689999999999998</v>
      </c>
      <c r="DF134" s="109">
        <v>4.1920000000000002</v>
      </c>
      <c r="DG134" s="109">
        <v>4.3879999999999999</v>
      </c>
      <c r="DH134" s="119">
        <v>3.872681</v>
      </c>
      <c r="DI134" s="119">
        <v>4.3223209999999996</v>
      </c>
      <c r="DJ134" s="119">
        <v>4.8945119999999998</v>
      </c>
      <c r="DK134" s="119">
        <v>4.3095509999999999</v>
      </c>
      <c r="DL134" s="119">
        <v>4.4286409999999998</v>
      </c>
      <c r="DM134" s="119">
        <v>4.8015189999999999</v>
      </c>
      <c r="DO134" s="23">
        <f t="shared" si="868"/>
        <v>0.38300000000000001</v>
      </c>
      <c r="DP134" s="23">
        <f t="shared" si="869"/>
        <v>4.3000000000000149E-2</v>
      </c>
      <c r="DQ134" s="23">
        <f t="shared" si="870"/>
        <v>0.85800000000000054</v>
      </c>
      <c r="DR134" s="23" t="str">
        <f t="shared" si="871"/>
        <v/>
      </c>
      <c r="DS134" s="23">
        <f t="shared" si="872"/>
        <v>0.42900000000000027</v>
      </c>
      <c r="DT134" s="23">
        <f t="shared" si="873"/>
        <v>0.20800000000000018</v>
      </c>
      <c r="DU134" s="23">
        <f t="shared" si="874"/>
        <v>0.19899999999999984</v>
      </c>
      <c r="DV134" s="23">
        <f t="shared" si="875"/>
        <v>0.14200000000000035</v>
      </c>
      <c r="DW134" s="23" t="str">
        <f t="shared" si="876"/>
        <v/>
      </c>
      <c r="DX134" s="23" t="str">
        <f t="shared" si="877"/>
        <v/>
      </c>
      <c r="DY134" s="23">
        <f t="shared" si="878"/>
        <v>0.29999999999999982</v>
      </c>
      <c r="DZ134" s="23">
        <f t="shared" si="879"/>
        <v>0.29800000000000004</v>
      </c>
      <c r="EA134" s="23">
        <f t="shared" si="880"/>
        <v>0.21400000000000041</v>
      </c>
      <c r="EB134" s="23">
        <f t="shared" si="881"/>
        <v>6.2000000000000277E-2</v>
      </c>
      <c r="EC134" s="23">
        <f t="shared" si="882"/>
        <v>7.3999999999999844E-2</v>
      </c>
      <c r="ED134" s="23">
        <f t="shared" si="883"/>
        <v>-8.9999999999999858E-2</v>
      </c>
      <c r="EE134" s="23">
        <f t="shared" si="884"/>
        <v>-8.0000000000000071E-3</v>
      </c>
      <c r="EF134" s="23">
        <f t="shared" si="885"/>
        <v>-0.58199999999999985</v>
      </c>
      <c r="EG134" s="23">
        <f t="shared" si="886"/>
        <v>-0.55499999999999972</v>
      </c>
      <c r="EH134" s="23">
        <f t="shared" si="887"/>
        <v>-0.45500000000000007</v>
      </c>
      <c r="EI134" s="23">
        <f t="shared" si="888"/>
        <v>-0.32099999999999973</v>
      </c>
      <c r="EJ134" s="23" t="str">
        <f t="shared" si="889"/>
        <v/>
      </c>
      <c r="EK134" s="23">
        <f t="shared" si="890"/>
        <v>-0.42100000000000026</v>
      </c>
      <c r="EL134" s="23">
        <f t="shared" si="891"/>
        <v>-0.40599999999999969</v>
      </c>
      <c r="EM134" s="23">
        <f t="shared" si="892"/>
        <v>4.0000000000004476E-3</v>
      </c>
      <c r="EN134" s="23">
        <f t="shared" si="893"/>
        <v>4.6000000000000263E-2</v>
      </c>
      <c r="EO134" s="23">
        <f t="shared" si="894"/>
        <v>-7.8000000000000291E-2</v>
      </c>
      <c r="EP134" s="23">
        <f t="shared" si="895"/>
        <v>0.15899999999999981</v>
      </c>
      <c r="EQ134" s="23">
        <f t="shared" si="896"/>
        <v>0.15399999999999991</v>
      </c>
      <c r="ER134" s="23">
        <f t="shared" si="897"/>
        <v>0.17799999999999994</v>
      </c>
      <c r="ES134" s="23">
        <f t="shared" si="898"/>
        <v>-0.14900000000000002</v>
      </c>
      <c r="ET134" s="23">
        <f t="shared" si="899"/>
        <v>-0.15599999999999969</v>
      </c>
      <c r="EU134" s="23">
        <f t="shared" si="900"/>
        <v>0.10000000000000053</v>
      </c>
      <c r="EV134" s="23">
        <f t="shared" si="901"/>
        <v>-0.29399999999999959</v>
      </c>
      <c r="EW134" s="23">
        <f t="shared" si="902"/>
        <v>-0.22499999999999964</v>
      </c>
      <c r="EX134" s="23">
        <f t="shared" si="903"/>
        <v>0.54</v>
      </c>
      <c r="EY134" s="23">
        <f t="shared" si="904"/>
        <v>0.14299999999999979</v>
      </c>
      <c r="EZ134" s="23">
        <f t="shared" si="905"/>
        <v>0.33300000000000018</v>
      </c>
      <c r="FA134" s="23">
        <f t="shared" si="906"/>
        <v>0.38499999999999979</v>
      </c>
      <c r="FB134" s="23">
        <f t="shared" si="907"/>
        <v>0.51499999999999968</v>
      </c>
      <c r="FC134" s="23">
        <f t="shared" si="908"/>
        <v>0.52700000000000014</v>
      </c>
      <c r="FD134" s="23">
        <f t="shared" si="909"/>
        <v>0.40899999999999981</v>
      </c>
      <c r="FE134" s="23">
        <f t="shared" si="910"/>
        <v>-0.21699999999999964</v>
      </c>
      <c r="FF134" s="23">
        <f t="shared" si="911"/>
        <v>-3.3999999999999808E-2</v>
      </c>
      <c r="FG134" s="23">
        <f t="shared" si="912"/>
        <v>0.11600000000000055</v>
      </c>
      <c r="FH134" s="23">
        <f t="shared" si="913"/>
        <v>0.38300000000000001</v>
      </c>
      <c r="FI134" s="23">
        <f t="shared" si="914"/>
        <v>0.55299999999999994</v>
      </c>
      <c r="FJ134" s="23">
        <f t="shared" si="915"/>
        <v>0.45000000000000018</v>
      </c>
      <c r="FK134" s="23">
        <f t="shared" si="916"/>
        <v>-0.13600000000000012</v>
      </c>
      <c r="FL134" s="23">
        <f t="shared" si="917"/>
        <v>0.12900000000000045</v>
      </c>
      <c r="FM134" s="23">
        <f t="shared" si="918"/>
        <v>7.8000000000000291E-2</v>
      </c>
      <c r="FN134" s="23">
        <f t="shared" si="919"/>
        <v>-0.20399999999999974</v>
      </c>
      <c r="FO134" s="23">
        <f t="shared" si="920"/>
        <v>-0.37199999999999989</v>
      </c>
      <c r="FP134" s="23">
        <f t="shared" si="921"/>
        <v>-0.18799999999999972</v>
      </c>
      <c r="FQ134" s="23">
        <f t="shared" si="922"/>
        <v>-0.7293099999999999</v>
      </c>
      <c r="FR134" s="23">
        <f t="shared" si="923"/>
        <v>-0.29077799999999954</v>
      </c>
      <c r="FS134" s="23">
        <f t="shared" si="924"/>
        <v>0.26980800000000027</v>
      </c>
      <c r="FT134" s="23">
        <f t="shared" si="925"/>
        <v>-0.29806299999999997</v>
      </c>
      <c r="FU134" s="23">
        <f t="shared" si="926"/>
        <v>-0.18659499999999962</v>
      </c>
      <c r="FV134" s="23">
        <f t="shared" si="927"/>
        <v>0.17752999999999997</v>
      </c>
      <c r="FW134" s="23">
        <f t="shared" si="928"/>
        <v>-0.52800000000000002</v>
      </c>
      <c r="FX134" s="23">
        <f t="shared" si="929"/>
        <v>-0.49599999999999955</v>
      </c>
      <c r="FY134" s="23">
        <f t="shared" si="930"/>
        <v>-0.39199999999999946</v>
      </c>
      <c r="FZ134" s="23">
        <f t="shared" si="931"/>
        <v>-0.25199999999999978</v>
      </c>
      <c r="GA134" s="23">
        <f t="shared" si="932"/>
        <v>-0.17199999999999971</v>
      </c>
      <c r="GB134" s="23">
        <f t="shared" si="933"/>
        <v>-0.34699999999999953</v>
      </c>
      <c r="GC134" s="23">
        <f t="shared" si="934"/>
        <v>-0.33199999999999985</v>
      </c>
      <c r="GD134" s="23">
        <f t="shared" si="935"/>
        <v>9.2000000000000526E-2</v>
      </c>
      <c r="GE134" s="23">
        <f t="shared" si="936"/>
        <v>0.13999999999999968</v>
      </c>
      <c r="GF134" s="23">
        <f t="shared" si="937"/>
        <v>1.499999999999968E-2</v>
      </c>
      <c r="GG134" s="23">
        <f t="shared" si="938"/>
        <v>0.27000000000000046</v>
      </c>
      <c r="GH134" s="23">
        <f t="shared" si="939"/>
        <v>0.26400000000000023</v>
      </c>
      <c r="GI134" s="23">
        <f t="shared" si="940"/>
        <v>0.28600000000000048</v>
      </c>
      <c r="GJ134" s="23">
        <f t="shared" si="941"/>
        <v>-7.3999999999999844E-2</v>
      </c>
      <c r="GK134" s="23">
        <f t="shared" si="942"/>
        <v>-8.0000000000000071E-2</v>
      </c>
      <c r="GL134" s="23">
        <f t="shared" si="943"/>
        <v>0.20699999999999985</v>
      </c>
      <c r="GM134" s="23">
        <f t="shared" si="944"/>
        <v>-0.21300000000000008</v>
      </c>
      <c r="GN134" s="23">
        <f t="shared" si="945"/>
        <v>-0.14599999999999991</v>
      </c>
      <c r="GO134" s="23">
        <f t="shared" si="946"/>
        <v>0.72700000000000031</v>
      </c>
      <c r="GP134" s="23">
        <f t="shared" si="947"/>
        <v>0.25900000000000034</v>
      </c>
      <c r="GQ134" s="23">
        <f t="shared" si="948"/>
        <v>0.47799999999999976</v>
      </c>
      <c r="GR134" s="23">
        <f t="shared" si="949"/>
        <v>0.52899999999999991</v>
      </c>
      <c r="GS134" s="23">
        <f t="shared" si="950"/>
        <v>0.67700000000000049</v>
      </c>
      <c r="GT134" s="23">
        <f t="shared" si="951"/>
        <v>0.69200000000000017</v>
      </c>
      <c r="GU134" s="23">
        <f t="shared" si="952"/>
        <v>0.57099999999999973</v>
      </c>
      <c r="GV134" s="23">
        <f t="shared" si="953"/>
        <v>-0.17600000000000016</v>
      </c>
      <c r="GW134" s="23">
        <f t="shared" si="954"/>
        <v>4.0000000000000036E-2</v>
      </c>
      <c r="GX134" s="23">
        <f t="shared" si="955"/>
        <v>0.17700000000000049</v>
      </c>
      <c r="GY134" s="23">
        <f t="shared" si="956"/>
        <v>0.49199999999999999</v>
      </c>
      <c r="GZ134" s="23">
        <f t="shared" si="957"/>
        <v>0.70000000000000018</v>
      </c>
      <c r="HA134" s="23">
        <f t="shared" si="958"/>
        <v>0.55700000000000038</v>
      </c>
      <c r="HB134" s="23">
        <f t="shared" si="959"/>
        <v>-0.19899999999999984</v>
      </c>
      <c r="HC134" s="23">
        <f t="shared" si="960"/>
        <v>0.1980000000000004</v>
      </c>
      <c r="HD134" s="23">
        <f t="shared" si="961"/>
        <v>0.13900000000000023</v>
      </c>
      <c r="HE134" s="23">
        <f t="shared" si="962"/>
        <v>-0.12800000000000011</v>
      </c>
      <c r="HF134" s="23">
        <f t="shared" si="963"/>
        <v>-0.30499999999999972</v>
      </c>
      <c r="HG134" s="23">
        <f t="shared" si="964"/>
        <v>-0.10899999999999999</v>
      </c>
      <c r="HH134" s="23">
        <f t="shared" si="965"/>
        <v>-0.62431899999999985</v>
      </c>
      <c r="HI134" s="23">
        <f t="shared" si="966"/>
        <v>-0.17467900000000025</v>
      </c>
      <c r="HJ134" s="23">
        <f t="shared" si="967"/>
        <v>0.39751199999999987</v>
      </c>
      <c r="HK134" s="23">
        <f t="shared" si="968"/>
        <v>-0.18744899999999998</v>
      </c>
      <c r="HL134" s="23">
        <f t="shared" si="969"/>
        <v>-6.8359000000000059E-2</v>
      </c>
      <c r="HM134" s="23">
        <f t="shared" si="970"/>
        <v>0.30451899999999998</v>
      </c>
      <c r="HO134" s="23">
        <f t="shared" si="971"/>
        <v>0.38300000000000001</v>
      </c>
      <c r="HP134" s="23">
        <f t="shared" si="972"/>
        <v>4.3000000000000149E-2</v>
      </c>
      <c r="HQ134" s="23">
        <f t="shared" si="973"/>
        <v>0.85800000000000054</v>
      </c>
      <c r="HR134" s="23" t="str">
        <f t="shared" si="974"/>
        <v/>
      </c>
      <c r="HS134" s="23">
        <f t="shared" si="975"/>
        <v>0.42900000000000027</v>
      </c>
      <c r="HT134" s="23">
        <f t="shared" si="976"/>
        <v>0.20800000000000018</v>
      </c>
      <c r="HU134" s="23">
        <f t="shared" si="977"/>
        <v>0.19899999999999984</v>
      </c>
      <c r="HV134" s="23">
        <f t="shared" si="978"/>
        <v>0.14200000000000035</v>
      </c>
      <c r="HW134" s="23" t="str">
        <f t="shared" si="979"/>
        <v/>
      </c>
      <c r="HX134" s="23" t="str">
        <f t="shared" si="980"/>
        <v/>
      </c>
      <c r="HY134" s="23">
        <f t="shared" si="981"/>
        <v>0.29999999999999982</v>
      </c>
      <c r="HZ134" s="23">
        <f t="shared" si="982"/>
        <v>0.29800000000000004</v>
      </c>
      <c r="IA134" s="23">
        <f t="shared" si="983"/>
        <v>0.21400000000000041</v>
      </c>
      <c r="IB134" s="23">
        <f t="shared" si="984"/>
        <v>6.2000000000000277E-2</v>
      </c>
      <c r="IC134" s="23">
        <f t="shared" si="985"/>
        <v>7.3999999999999844E-2</v>
      </c>
      <c r="ID134" s="23">
        <f t="shared" si="986"/>
        <v>8.9999999999999858E-2</v>
      </c>
      <c r="IE134" s="23">
        <f t="shared" si="987"/>
        <v>8.0000000000000071E-3</v>
      </c>
      <c r="IF134" s="23">
        <f t="shared" si="988"/>
        <v>0.58199999999999985</v>
      </c>
      <c r="IG134" s="23">
        <f t="shared" si="989"/>
        <v>0.55499999999999972</v>
      </c>
      <c r="IH134" s="23">
        <f t="shared" si="990"/>
        <v>0.45500000000000007</v>
      </c>
      <c r="II134" s="23">
        <f t="shared" si="991"/>
        <v>0.32099999999999973</v>
      </c>
      <c r="IJ134" s="23" t="str">
        <f t="shared" si="992"/>
        <v/>
      </c>
      <c r="IK134" s="23">
        <f t="shared" si="993"/>
        <v>0.42100000000000026</v>
      </c>
      <c r="IL134" s="23">
        <f t="shared" si="994"/>
        <v>0.40599999999999969</v>
      </c>
      <c r="IM134" s="23">
        <f t="shared" si="995"/>
        <v>4.0000000000004476E-3</v>
      </c>
      <c r="IN134" s="23">
        <f t="shared" si="996"/>
        <v>4.6000000000000263E-2</v>
      </c>
      <c r="IO134" s="23">
        <f t="shared" si="997"/>
        <v>7.8000000000000291E-2</v>
      </c>
      <c r="IP134" s="23">
        <f t="shared" si="998"/>
        <v>0.15899999999999981</v>
      </c>
      <c r="IQ134" s="23">
        <f t="shared" si="999"/>
        <v>0.15399999999999991</v>
      </c>
      <c r="IR134" s="23">
        <f t="shared" si="1000"/>
        <v>0.17799999999999994</v>
      </c>
      <c r="IS134" s="23">
        <f t="shared" si="1001"/>
        <v>0.14900000000000002</v>
      </c>
      <c r="IT134" s="23">
        <f t="shared" si="1002"/>
        <v>0.15599999999999969</v>
      </c>
      <c r="IU134" s="23">
        <f t="shared" si="1003"/>
        <v>0.10000000000000053</v>
      </c>
      <c r="IV134" s="23">
        <f t="shared" si="1004"/>
        <v>0.29399999999999959</v>
      </c>
      <c r="IW134" s="23">
        <f t="shared" si="1005"/>
        <v>0.22499999999999964</v>
      </c>
      <c r="IX134" s="23">
        <f t="shared" si="1006"/>
        <v>0.54</v>
      </c>
      <c r="IY134" s="23">
        <f t="shared" si="1007"/>
        <v>0.14299999999999979</v>
      </c>
      <c r="IZ134" s="23">
        <f t="shared" si="1008"/>
        <v>0.33300000000000018</v>
      </c>
      <c r="JA134" s="23">
        <f t="shared" si="1009"/>
        <v>0.38499999999999979</v>
      </c>
      <c r="JB134" s="23">
        <f t="shared" si="1010"/>
        <v>0.51499999999999968</v>
      </c>
      <c r="JC134" s="23">
        <f t="shared" si="1011"/>
        <v>0.52700000000000014</v>
      </c>
      <c r="JD134" s="23">
        <f t="shared" si="1012"/>
        <v>0.40899999999999981</v>
      </c>
      <c r="JE134" s="23">
        <f t="shared" si="1013"/>
        <v>0.21699999999999964</v>
      </c>
      <c r="JF134" s="23">
        <f t="shared" si="1014"/>
        <v>3.3999999999999808E-2</v>
      </c>
      <c r="JG134" s="23">
        <f t="shared" si="1015"/>
        <v>0.11600000000000055</v>
      </c>
      <c r="JH134" s="23">
        <f t="shared" si="1016"/>
        <v>0.38300000000000001</v>
      </c>
      <c r="JI134" s="23">
        <f t="shared" si="1017"/>
        <v>0.55299999999999994</v>
      </c>
      <c r="JJ134" s="23">
        <f t="shared" si="1018"/>
        <v>0.45000000000000018</v>
      </c>
      <c r="JK134" s="23">
        <f t="shared" si="1019"/>
        <v>0.13600000000000012</v>
      </c>
      <c r="JL134" s="23">
        <f t="shared" si="1020"/>
        <v>0.12900000000000045</v>
      </c>
      <c r="JM134" s="23">
        <f t="shared" si="1021"/>
        <v>7.8000000000000291E-2</v>
      </c>
      <c r="JN134" s="23">
        <f t="shared" si="1022"/>
        <v>0.20399999999999974</v>
      </c>
      <c r="JO134" s="23">
        <f t="shared" si="1023"/>
        <v>0.37199999999999989</v>
      </c>
      <c r="JP134" s="23">
        <f t="shared" si="1024"/>
        <v>0.18799999999999972</v>
      </c>
      <c r="JQ134" s="23">
        <f t="shared" si="1025"/>
        <v>0.7293099999999999</v>
      </c>
      <c r="JR134" s="23">
        <f t="shared" si="1026"/>
        <v>0.29077799999999954</v>
      </c>
      <c r="JS134" s="23">
        <f t="shared" si="1027"/>
        <v>0.26980800000000027</v>
      </c>
      <c r="JT134" s="23">
        <f t="shared" si="1028"/>
        <v>0.29806299999999997</v>
      </c>
      <c r="JU134" s="23">
        <f t="shared" si="1029"/>
        <v>0.18659499999999962</v>
      </c>
      <c r="JV134" s="23">
        <f t="shared" si="1030"/>
        <v>0.17752999999999997</v>
      </c>
      <c r="JW134" s="23">
        <f t="shared" si="1031"/>
        <v>0.52800000000000002</v>
      </c>
      <c r="JX134" s="23">
        <f t="shared" si="1032"/>
        <v>0.49599999999999955</v>
      </c>
      <c r="JY134" s="23">
        <f t="shared" si="1033"/>
        <v>0.39199999999999946</v>
      </c>
      <c r="JZ134" s="23">
        <f t="shared" si="1034"/>
        <v>0.25199999999999978</v>
      </c>
      <c r="KA134" s="23">
        <f t="shared" si="1035"/>
        <v>0.17199999999999971</v>
      </c>
      <c r="KB134" s="23">
        <f t="shared" si="1036"/>
        <v>0.34699999999999953</v>
      </c>
      <c r="KC134" s="23">
        <f t="shared" si="1037"/>
        <v>0.33199999999999985</v>
      </c>
      <c r="KD134" s="23">
        <f t="shared" si="1038"/>
        <v>9.2000000000000526E-2</v>
      </c>
      <c r="KE134" s="23">
        <f t="shared" si="1039"/>
        <v>0.13999999999999968</v>
      </c>
      <c r="KF134" s="23">
        <f t="shared" si="1040"/>
        <v>1.499999999999968E-2</v>
      </c>
      <c r="KG134" s="23">
        <f t="shared" si="1041"/>
        <v>0.27000000000000046</v>
      </c>
      <c r="KH134" s="23">
        <f t="shared" si="1042"/>
        <v>0.26400000000000023</v>
      </c>
      <c r="KI134" s="23">
        <f t="shared" si="1043"/>
        <v>0.28600000000000048</v>
      </c>
      <c r="KJ134" s="23">
        <f t="shared" si="1044"/>
        <v>7.3999999999999844E-2</v>
      </c>
      <c r="KK134" s="23">
        <f t="shared" si="1045"/>
        <v>8.0000000000000071E-2</v>
      </c>
      <c r="KL134" s="23">
        <f t="shared" si="1046"/>
        <v>0.20699999999999985</v>
      </c>
      <c r="KM134" s="23">
        <f t="shared" si="1047"/>
        <v>0.21300000000000008</v>
      </c>
      <c r="KN134" s="23">
        <f t="shared" si="1048"/>
        <v>0.14599999999999991</v>
      </c>
      <c r="KO134" s="23">
        <f t="shared" si="1049"/>
        <v>0.72700000000000031</v>
      </c>
      <c r="KP134" s="23">
        <f t="shared" si="1050"/>
        <v>0.25900000000000034</v>
      </c>
      <c r="KQ134" s="23">
        <f t="shared" si="1051"/>
        <v>0.47799999999999976</v>
      </c>
      <c r="KR134" s="23">
        <f t="shared" si="1052"/>
        <v>0.52899999999999991</v>
      </c>
      <c r="KS134" s="23">
        <f t="shared" si="1053"/>
        <v>0.67700000000000049</v>
      </c>
      <c r="KT134" s="23">
        <f t="shared" si="1054"/>
        <v>0.69200000000000017</v>
      </c>
      <c r="KU134" s="23">
        <f t="shared" si="1055"/>
        <v>0.57099999999999973</v>
      </c>
      <c r="KV134" s="23">
        <f t="shared" si="1056"/>
        <v>0.17600000000000016</v>
      </c>
      <c r="KW134" s="23">
        <f t="shared" si="1057"/>
        <v>4.0000000000000036E-2</v>
      </c>
      <c r="KX134" s="23">
        <f t="shared" si="1058"/>
        <v>0.17700000000000049</v>
      </c>
      <c r="KY134" s="23">
        <f t="shared" si="1059"/>
        <v>0.49199999999999999</v>
      </c>
      <c r="KZ134" s="23">
        <f t="shared" si="1060"/>
        <v>0.70000000000000018</v>
      </c>
      <c r="LA134" s="23">
        <f t="shared" si="1061"/>
        <v>0.55700000000000038</v>
      </c>
      <c r="LB134" s="23">
        <f t="shared" si="1062"/>
        <v>0.19899999999999984</v>
      </c>
      <c r="LC134" s="23">
        <f t="shared" si="1063"/>
        <v>0.1980000000000004</v>
      </c>
      <c r="LD134" s="23">
        <f t="shared" si="1064"/>
        <v>0.13900000000000023</v>
      </c>
      <c r="LE134" s="23">
        <f t="shared" si="1065"/>
        <v>0.12800000000000011</v>
      </c>
      <c r="LF134" s="23">
        <f t="shared" si="1066"/>
        <v>0.30499999999999972</v>
      </c>
      <c r="LG134" s="23">
        <f t="shared" si="1067"/>
        <v>0.10899999999999999</v>
      </c>
      <c r="LH134" s="23">
        <f t="shared" si="1068"/>
        <v>0.62431899999999985</v>
      </c>
      <c r="LI134" s="23">
        <f t="shared" si="1069"/>
        <v>0.17467900000000025</v>
      </c>
      <c r="LJ134" s="23">
        <f t="shared" si="1070"/>
        <v>0.39751199999999987</v>
      </c>
      <c r="LK134" s="23">
        <f t="shared" si="1071"/>
        <v>0.18744899999999998</v>
      </c>
      <c r="LL134" s="23">
        <f t="shared" si="1072"/>
        <v>6.8359000000000059E-2</v>
      </c>
      <c r="LM134" s="23">
        <f t="shared" si="1072"/>
        <v>0.30451899999999998</v>
      </c>
    </row>
    <row r="135" spans="1:325">
      <c r="A135" s="1">
        <f t="shared" si="449"/>
        <v>133</v>
      </c>
      <c r="B135" s="2"/>
      <c r="C135" s="4">
        <v>14</v>
      </c>
      <c r="D135" s="4">
        <f t="shared" si="1076"/>
        <v>1016</v>
      </c>
      <c r="E135" s="4" t="s">
        <v>254</v>
      </c>
      <c r="F135" s="4">
        <v>1</v>
      </c>
      <c r="G135" s="4" t="s">
        <v>13</v>
      </c>
      <c r="H135" s="4" t="s">
        <v>14</v>
      </c>
      <c r="I135" s="4" t="s">
        <v>345</v>
      </c>
      <c r="J135" s="5">
        <v>77.599999999999994</v>
      </c>
      <c r="K135" s="72"/>
      <c r="L135" s="103">
        <v>4.8369999999999997</v>
      </c>
      <c r="M135" s="7" t="s">
        <v>180</v>
      </c>
      <c r="N135" s="3" t="s">
        <v>227</v>
      </c>
      <c r="O135" s="6">
        <v>5.4580000000000002</v>
      </c>
      <c r="P135" s="6">
        <v>4.9169999999999998</v>
      </c>
      <c r="Q135" s="6">
        <v>5.7249999999999996</v>
      </c>
      <c r="R135" s="58"/>
      <c r="S135" s="6">
        <v>5.3339999999999996</v>
      </c>
      <c r="T135" s="6">
        <v>5.1280000000000001</v>
      </c>
      <c r="U135" s="6">
        <v>5.1120000000000001</v>
      </c>
      <c r="V135" s="6">
        <v>5.0060000000000002</v>
      </c>
      <c r="W135" s="58"/>
      <c r="X135" s="58"/>
      <c r="Y135" s="6">
        <v>5.3949999999999996</v>
      </c>
      <c r="Z135" s="6">
        <v>5.3760000000000003</v>
      </c>
      <c r="AA135" s="6">
        <v>5.23</v>
      </c>
      <c r="AB135" s="6">
        <v>5.1390000000000002</v>
      </c>
      <c r="AC135" s="6">
        <v>4.9470000000000001</v>
      </c>
      <c r="AD135" s="23">
        <v>4.8259999999999996</v>
      </c>
      <c r="AE135" s="23">
        <f t="shared" si="1075"/>
        <v>4.8864999999999998</v>
      </c>
      <c r="AF135" s="107">
        <v>4.5579999999999998</v>
      </c>
      <c r="AG135" s="107">
        <v>4.5659999999999998</v>
      </c>
      <c r="AH135" s="107">
        <v>4.6890000000000001</v>
      </c>
      <c r="AI135" s="107">
        <v>4.8120000000000003</v>
      </c>
      <c r="AJ135" s="112"/>
      <c r="AK135" s="107">
        <v>4.7119999999999997</v>
      </c>
      <c r="AL135" s="107">
        <v>4.7300000000000004</v>
      </c>
      <c r="AM135" s="107">
        <v>5.2549999999999999</v>
      </c>
      <c r="AN135" s="107">
        <v>5.048</v>
      </c>
      <c r="AO135" s="107">
        <v>4.7750000000000004</v>
      </c>
      <c r="AP135" s="107">
        <v>5.1070000000000002</v>
      </c>
      <c r="AQ135" s="107">
        <v>5.0529999999999999</v>
      </c>
      <c r="AR135" s="107">
        <v>5.2939999999999996</v>
      </c>
      <c r="AS135" s="107">
        <v>4.9779999999999998</v>
      </c>
      <c r="AT135" s="107">
        <v>4.9509999999999996</v>
      </c>
      <c r="AU135" s="107">
        <v>5.1210000000000004</v>
      </c>
      <c r="AV135" s="107">
        <v>4.5609999999999999</v>
      </c>
      <c r="AW135" s="107">
        <v>4.8719999999999999</v>
      </c>
      <c r="AX135" s="107">
        <v>5.6180000000000003</v>
      </c>
      <c r="AY135" s="107">
        <v>5.0810000000000004</v>
      </c>
      <c r="AZ135" s="107">
        <v>5.282</v>
      </c>
      <c r="BA135" s="107">
        <v>5.3109999999999999</v>
      </c>
      <c r="BB135" s="107">
        <v>5.452</v>
      </c>
      <c r="BC135" s="107">
        <v>5.3710000000000004</v>
      </c>
      <c r="BD135" s="107">
        <v>5.0830000000000002</v>
      </c>
      <c r="BE135" s="107">
        <v>4.8559999999999999</v>
      </c>
      <c r="BF135" s="107">
        <v>5.09</v>
      </c>
      <c r="BG135" s="107">
        <v>5.2220000000000004</v>
      </c>
      <c r="BH135" s="107">
        <v>5.3529999999999998</v>
      </c>
      <c r="BI135" s="107">
        <v>5.5529999999999999</v>
      </c>
      <c r="BJ135" s="107">
        <v>5.47</v>
      </c>
      <c r="BK135" s="107">
        <v>4.53</v>
      </c>
      <c r="BL135" s="107">
        <v>5.1630000000000003</v>
      </c>
      <c r="BM135" s="107">
        <v>5.1379999999999999</v>
      </c>
      <c r="BN135" s="107">
        <v>5.0599999999999996</v>
      </c>
      <c r="BO135" s="107">
        <v>4.8689999999999998</v>
      </c>
      <c r="BP135" s="107">
        <v>5.1100000000000003</v>
      </c>
      <c r="BQ135" s="91">
        <v>4.2864279999999999</v>
      </c>
      <c r="BR135" s="91">
        <v>4.8275889999999997</v>
      </c>
      <c r="BS135" s="91">
        <v>5.8200459999999996</v>
      </c>
      <c r="BT135" s="91">
        <v>4.8896839999999999</v>
      </c>
      <c r="BU135" s="91">
        <v>4.9615970000000003</v>
      </c>
      <c r="BV135" s="91">
        <v>5.5462540000000002</v>
      </c>
      <c r="BW135" s="109">
        <v>4.5880000000000001</v>
      </c>
      <c r="BX135" s="109">
        <v>4.6029999999999998</v>
      </c>
      <c r="BY135" s="109">
        <v>4.7300000000000004</v>
      </c>
      <c r="BZ135" s="109">
        <v>4.8600000000000003</v>
      </c>
      <c r="CA135" s="109">
        <v>4.9880000000000004</v>
      </c>
      <c r="CB135" s="109">
        <v>4.7679999999999998</v>
      </c>
      <c r="CC135" s="109">
        <v>4.7850000000000001</v>
      </c>
      <c r="CD135" s="109">
        <v>5.319</v>
      </c>
      <c r="CE135" s="109">
        <v>5.1260000000000003</v>
      </c>
      <c r="CF135" s="109">
        <v>4.8659999999999997</v>
      </c>
      <c r="CG135" s="109">
        <v>5.2169999999999996</v>
      </c>
      <c r="CH135" s="109">
        <v>5.1639999999999997</v>
      </c>
      <c r="CI135" s="109">
        <v>5.3620000000000001</v>
      </c>
      <c r="CJ135" s="110">
        <v>5.0350000000000001</v>
      </c>
      <c r="CK135" s="110">
        <v>5.0140000000000002</v>
      </c>
      <c r="CL135" s="109">
        <v>5.18</v>
      </c>
      <c r="CM135" s="109">
        <v>4.6020000000000003</v>
      </c>
      <c r="CN135" s="109">
        <v>4.92</v>
      </c>
      <c r="CO135" s="109">
        <v>5.694</v>
      </c>
      <c r="CP135" s="109">
        <v>5.14</v>
      </c>
      <c r="CQ135" s="109">
        <v>5.3479999999999999</v>
      </c>
      <c r="CR135" s="109">
        <v>5.3789999999999996</v>
      </c>
      <c r="CS135" s="109">
        <v>5.5229999999999997</v>
      </c>
      <c r="CT135" s="109">
        <v>5.4450000000000003</v>
      </c>
      <c r="CU135" s="109">
        <v>5.2110000000000003</v>
      </c>
      <c r="CV135" s="109">
        <v>4.9009999999999998</v>
      </c>
      <c r="CW135" s="109">
        <v>5.1509999999999998</v>
      </c>
      <c r="CX135" s="109">
        <v>5.298</v>
      </c>
      <c r="CY135" s="109">
        <v>5.4329999999999998</v>
      </c>
      <c r="CZ135" s="109">
        <v>5.6479999999999997</v>
      </c>
      <c r="DA135" s="109">
        <v>5.5670000000000002</v>
      </c>
      <c r="DB135" s="109">
        <v>4.5570000000000004</v>
      </c>
      <c r="DC135" s="109">
        <v>5.2359999999999998</v>
      </c>
      <c r="DD135" s="109">
        <v>5.2119999999999997</v>
      </c>
      <c r="DE135" s="109">
        <v>5.1100000000000003</v>
      </c>
      <c r="DF135" s="109">
        <v>4.9119999999999999</v>
      </c>
      <c r="DG135" s="109">
        <v>5.1619999999999999</v>
      </c>
      <c r="DH135" s="119">
        <v>4.3500880000000004</v>
      </c>
      <c r="DI135" s="119">
        <v>4.8906409999999996</v>
      </c>
      <c r="DJ135" s="119">
        <v>5.8680589999999997</v>
      </c>
      <c r="DK135" s="119">
        <v>4.9559119999999997</v>
      </c>
      <c r="DL135" s="119">
        <v>5.0256290000000003</v>
      </c>
      <c r="DM135" s="119">
        <v>5.593661</v>
      </c>
      <c r="DO135" s="23">
        <f t="shared" ref="DO135:DO160" si="1077">IF((O135&lt;&gt;"")*AND($L135&lt;&gt;""),O135-$L135,"")</f>
        <v>0.62100000000000044</v>
      </c>
      <c r="DP135" s="23">
        <f t="shared" ref="DP135:DP160" si="1078">IF((P135&lt;&gt;"")*AND($L135&lt;&gt;""),P135-$L135,"")</f>
        <v>8.0000000000000071E-2</v>
      </c>
      <c r="DQ135" s="23">
        <f t="shared" ref="DQ135:DQ160" si="1079">IF((Q135&lt;&gt;"")*AND($L135&lt;&gt;""),Q135-$L135,"")</f>
        <v>0.8879999999999999</v>
      </c>
      <c r="DR135" s="23" t="str">
        <f t="shared" ref="DR135:DR160" si="1080">IF((R135&lt;&gt;"")*AND($L135&lt;&gt;""),R135-$L135,"")</f>
        <v/>
      </c>
      <c r="DS135" s="23">
        <f t="shared" ref="DS135:DS160" si="1081">IF((S135&lt;&gt;"")*AND($L135&lt;&gt;""),S135-$L135,"")</f>
        <v>0.49699999999999989</v>
      </c>
      <c r="DT135" s="23">
        <f t="shared" ref="DT135:DT160" si="1082">IF((T135&lt;&gt;"")*AND($L135&lt;&gt;""),T135-$L135,"")</f>
        <v>0.29100000000000037</v>
      </c>
      <c r="DU135" s="23">
        <f t="shared" ref="DU135:DU160" si="1083">IF((U135&lt;&gt;"")*AND($L135&lt;&gt;""),U135-$L135,"")</f>
        <v>0.27500000000000036</v>
      </c>
      <c r="DV135" s="23">
        <f t="shared" ref="DV135:DV160" si="1084">IF((V135&lt;&gt;"")*AND($L135&lt;&gt;""),V135-$L135,"")</f>
        <v>0.16900000000000048</v>
      </c>
      <c r="DW135" s="23" t="str">
        <f t="shared" ref="DW135:DW160" si="1085">IF((W135&lt;&gt;"")*AND($L135&lt;&gt;""),W135-$L135,"")</f>
        <v/>
      </c>
      <c r="DX135" s="23" t="str">
        <f t="shared" ref="DX135:DX160" si="1086">IF((X135&lt;&gt;"")*AND($L135&lt;&gt;""),X135-$L135,"")</f>
        <v/>
      </c>
      <c r="DY135" s="23">
        <f t="shared" ref="DY135:DY160" si="1087">IF((Y135&lt;&gt;"")*AND($L135&lt;&gt;""),Y135-$L135,"")</f>
        <v>0.55799999999999983</v>
      </c>
      <c r="DZ135" s="23">
        <f t="shared" ref="DZ135:DZ160" si="1088">IF((Z135&lt;&gt;"")*AND($L135&lt;&gt;""),Z135-$L135,"")</f>
        <v>0.53900000000000059</v>
      </c>
      <c r="EA135" s="23">
        <f t="shared" ref="EA135:EA160" si="1089">IF((AA135&lt;&gt;"")*AND($L135&lt;&gt;""),AA135-$L135,"")</f>
        <v>0.39300000000000068</v>
      </c>
      <c r="EB135" s="23">
        <f t="shared" ref="EB135:EB160" si="1090">IF((AB135&lt;&gt;"")*AND($L135&lt;&gt;""),AB135-$L135,"")</f>
        <v>0.30200000000000049</v>
      </c>
      <c r="EC135" s="23">
        <f t="shared" ref="EC135:EC160" si="1091">IF((AC135&lt;&gt;"")*AND($L135&lt;&gt;""),AC135-$L135,"")</f>
        <v>0.11000000000000032</v>
      </c>
      <c r="ED135" s="23">
        <f t="shared" ref="ED135:ED160" si="1092">IF((AD135&lt;&gt;"")*AND($L135&lt;&gt;""),AD135-$L135,"")</f>
        <v>-1.1000000000000121E-2</v>
      </c>
      <c r="EE135" s="23">
        <f t="shared" ref="EE135:EE160" si="1093">IF((AE135&lt;&gt;"")*AND($L135&lt;&gt;""),AE135-$L135,"")</f>
        <v>4.9500000000000099E-2</v>
      </c>
      <c r="EF135" s="23">
        <f t="shared" ref="EF135:EF160" si="1094">IF((AF135&lt;&gt;"")*AND($L135&lt;&gt;""),AF135-$L135,"")</f>
        <v>-0.27899999999999991</v>
      </c>
      <c r="EG135" s="23">
        <f t="shared" ref="EG135:EG160" si="1095">IF((AG135&lt;&gt;"")*AND($L135&lt;&gt;""),AG135-$L135,"")</f>
        <v>-0.27099999999999991</v>
      </c>
      <c r="EH135" s="23">
        <f t="shared" ref="EH135:EH160" si="1096">IF((AH135&lt;&gt;"")*AND($L135&lt;&gt;""),AH135-$L135,"")</f>
        <v>-0.14799999999999969</v>
      </c>
      <c r="EI135" s="23">
        <f t="shared" ref="EI135:EI160" si="1097">IF((AI135&lt;&gt;"")*AND($L135&lt;&gt;""),AI135-$L135,"")</f>
        <v>-2.4999999999999467E-2</v>
      </c>
      <c r="EJ135" s="23" t="str">
        <f t="shared" ref="EJ135:EJ160" si="1098">IF((AJ135&lt;&gt;"")*AND($L135&lt;&gt;""),AJ135-$L135,"")</f>
        <v/>
      </c>
      <c r="EK135" s="23">
        <f t="shared" ref="EK135:EK160" si="1099">IF((AK135&lt;&gt;"")*AND($L135&lt;&gt;""),AK135-$L135,"")</f>
        <v>-0.125</v>
      </c>
      <c r="EL135" s="23">
        <f t="shared" ref="EL135:EL160" si="1100">IF((AL135&lt;&gt;"")*AND($L135&lt;&gt;""),AL135-$L135,"")</f>
        <v>-0.10699999999999932</v>
      </c>
      <c r="EM135" s="23">
        <f t="shared" ref="EM135:EM160" si="1101">IF((AM135&lt;&gt;"")*AND($L135&lt;&gt;""),AM135-$L135,"")</f>
        <v>0.41800000000000015</v>
      </c>
      <c r="EN135" s="23">
        <f t="shared" ref="EN135:EN160" si="1102">IF((AN135&lt;&gt;"")*AND($L135&lt;&gt;""),AN135-$L135,"")</f>
        <v>0.2110000000000003</v>
      </c>
      <c r="EO135" s="23">
        <f t="shared" ref="EO135:EO160" si="1103">IF((AO135&lt;&gt;"")*AND($L135&lt;&gt;""),AO135-$L135,"")</f>
        <v>-6.1999999999999389E-2</v>
      </c>
      <c r="EP135" s="23">
        <f t="shared" ref="EP135:EP160" si="1104">IF((AP135&lt;&gt;"")*AND($L135&lt;&gt;""),AP135-$L135,"")</f>
        <v>0.27000000000000046</v>
      </c>
      <c r="EQ135" s="23">
        <f t="shared" ref="EQ135:EQ160" si="1105">IF((AQ135&lt;&gt;"")*AND($L135&lt;&gt;""),AQ135-$L135,"")</f>
        <v>0.21600000000000019</v>
      </c>
      <c r="ER135" s="23">
        <f t="shared" ref="ER135:ER160" si="1106">IF((AR135&lt;&gt;"")*AND($L135&lt;&gt;""),AR135-$L135,"")</f>
        <v>0.45699999999999985</v>
      </c>
      <c r="ES135" s="23">
        <f t="shared" si="898"/>
        <v>0.14100000000000001</v>
      </c>
      <c r="ET135" s="23">
        <f t="shared" si="899"/>
        <v>0.11399999999999988</v>
      </c>
      <c r="EU135" s="23">
        <f t="shared" si="900"/>
        <v>0.2840000000000007</v>
      </c>
      <c r="EV135" s="23">
        <f t="shared" si="901"/>
        <v>-0.2759999999999998</v>
      </c>
      <c r="EW135" s="23">
        <f t="shared" si="902"/>
        <v>3.5000000000000142E-2</v>
      </c>
      <c r="EX135" s="23">
        <f t="shared" si="903"/>
        <v>0.78100000000000058</v>
      </c>
      <c r="EY135" s="23">
        <f t="shared" si="904"/>
        <v>0.24400000000000066</v>
      </c>
      <c r="EZ135" s="23">
        <f t="shared" si="905"/>
        <v>0.44500000000000028</v>
      </c>
      <c r="FA135" s="23">
        <f t="shared" ref="FA135:FA160" si="1107">IF((BA135&lt;&gt;"")*AND($L135&lt;&gt;""),BA135-$L135,"")</f>
        <v>0.4740000000000002</v>
      </c>
      <c r="FB135" s="23">
        <f t="shared" ref="FB135:FB160" si="1108">IF((BB135&lt;&gt;"")*AND($L135&lt;&gt;""),BB135-$L135,"")</f>
        <v>0.61500000000000021</v>
      </c>
      <c r="FC135" s="23">
        <f t="shared" ref="FC135:FC160" si="1109">IF((BC135&lt;&gt;"")*AND($L135&lt;&gt;""),BC135-$L135,"")</f>
        <v>0.5340000000000007</v>
      </c>
      <c r="FD135" s="23">
        <f t="shared" ref="FD135:FD160" si="1110">IF((BD135&lt;&gt;"")*AND($L135&lt;&gt;""),BD135-$L135,"")</f>
        <v>0.24600000000000044</v>
      </c>
      <c r="FE135" s="23">
        <f t="shared" ref="FE135:FE160" si="1111">IF((BE135&lt;&gt;"")*AND($L135&lt;&gt;""),BE135-$L135,"")</f>
        <v>1.9000000000000128E-2</v>
      </c>
      <c r="FF135" s="23">
        <f t="shared" ref="FF135:FF160" si="1112">IF((BF135&lt;&gt;"")*AND($L135&lt;&gt;""),BF135-$L135,"")</f>
        <v>0.25300000000000011</v>
      </c>
      <c r="FG135" s="23">
        <f t="shared" ref="FG135:FG160" si="1113">IF((BG135&lt;&gt;"")*AND($L135&lt;&gt;""),BG135-$L135,"")</f>
        <v>0.38500000000000068</v>
      </c>
      <c r="FH135" s="23">
        <f t="shared" ref="FH135:FH160" si="1114">IF((BH135&lt;&gt;"")*AND($L135&lt;&gt;""),BH135-$L135,"")</f>
        <v>0.51600000000000001</v>
      </c>
      <c r="FI135" s="23">
        <f t="shared" ref="FI135:FI160" si="1115">IF((BI135&lt;&gt;"")*AND($L135&lt;&gt;""),BI135-$L135,"")</f>
        <v>0.71600000000000019</v>
      </c>
      <c r="FJ135" s="23">
        <f t="shared" ref="FJ135:FJ160" si="1116">IF((BJ135&lt;&gt;"")*AND($L135&lt;&gt;""),BJ135-$L135,"")</f>
        <v>0.63300000000000001</v>
      </c>
      <c r="FK135" s="23">
        <f t="shared" ref="FK135:FK160" si="1117">IF((BK135&lt;&gt;"")*AND($L135&lt;&gt;""),BK135-$L135,"")</f>
        <v>-0.3069999999999995</v>
      </c>
      <c r="FL135" s="23">
        <f t="shared" ref="FL135:FL160" si="1118">IF((BL135&lt;&gt;"")*AND($L135&lt;&gt;""),BL135-$L135,"")</f>
        <v>0.32600000000000051</v>
      </c>
      <c r="FM135" s="23">
        <f t="shared" ref="FM135:FM160" si="1119">IF((BM135&lt;&gt;"")*AND($L135&lt;&gt;""),BM135-$L135,"")</f>
        <v>0.30100000000000016</v>
      </c>
      <c r="FN135" s="23">
        <f t="shared" ref="FN135:FN160" si="1120">IF((BN135&lt;&gt;"")*AND($L135&lt;&gt;""),BN135-$L135,"")</f>
        <v>0.22299999999999986</v>
      </c>
      <c r="FO135" s="23">
        <f t="shared" ref="FO135:FO160" si="1121">IF((BO135&lt;&gt;"")*AND($L135&lt;&gt;""),BO135-$L135,"")</f>
        <v>3.2000000000000028E-2</v>
      </c>
      <c r="FP135" s="23">
        <f t="shared" ref="FP135:FP160" si="1122">IF((BP135&lt;&gt;"")*AND($L135&lt;&gt;""),BP135-$L135,"")</f>
        <v>0.27300000000000058</v>
      </c>
      <c r="FQ135" s="23">
        <f t="shared" si="922"/>
        <v>-0.55057199999999984</v>
      </c>
      <c r="FR135" s="23">
        <f t="shared" si="923"/>
        <v>-9.4110000000000582E-3</v>
      </c>
      <c r="FS135" s="23">
        <f t="shared" si="924"/>
        <v>0.98304599999999986</v>
      </c>
      <c r="FT135" s="23">
        <f t="shared" si="925"/>
        <v>5.2684000000000175E-2</v>
      </c>
      <c r="FU135" s="23">
        <f t="shared" si="926"/>
        <v>0.12459700000000051</v>
      </c>
      <c r="FV135" s="23">
        <f t="shared" si="927"/>
        <v>0.7092540000000005</v>
      </c>
      <c r="FW135" s="23">
        <f t="shared" si="928"/>
        <v>-0.24899999999999967</v>
      </c>
      <c r="FX135" s="23">
        <f t="shared" ref="FX135:FX160" si="1123">IF((BX135&lt;&gt;"")*AND($L135&lt;&gt;""),BX135-$L135,"")</f>
        <v>-0.23399999999999999</v>
      </c>
      <c r="FY135" s="23">
        <f t="shared" ref="FY135:FY160" si="1124">IF((BY135&lt;&gt;"")*AND($L135&lt;&gt;""),BY135-$L135,"")</f>
        <v>-0.10699999999999932</v>
      </c>
      <c r="FZ135" s="23">
        <f t="shared" ref="FZ135:FZ160" si="1125">IF((BZ135&lt;&gt;"")*AND($L135&lt;&gt;""),BZ135-$L135,"")</f>
        <v>2.3000000000000576E-2</v>
      </c>
      <c r="GA135" s="23">
        <f t="shared" ref="GA135:GA160" si="1126">IF((CA135&lt;&gt;"")*AND($L135&lt;&gt;""),CA135-$L135,"")</f>
        <v>0.15100000000000069</v>
      </c>
      <c r="GB135" s="23">
        <f t="shared" ref="GB135:GB160" si="1127">IF((CB135&lt;&gt;"")*AND($L135&lt;&gt;""),CB135-$L135,"")</f>
        <v>-6.899999999999995E-2</v>
      </c>
      <c r="GC135" s="23">
        <f t="shared" ref="GC135:GC160" si="1128">IF((CC135&lt;&gt;"")*AND($L135&lt;&gt;""),CC135-$L135,"")</f>
        <v>-5.1999999999999602E-2</v>
      </c>
      <c r="GD135" s="23">
        <f t="shared" ref="GD135:GD160" si="1129">IF((CD135&lt;&gt;"")*AND($L135&lt;&gt;""),CD135-$L135,"")</f>
        <v>0.48200000000000021</v>
      </c>
      <c r="GE135" s="23">
        <f t="shared" ref="GE135:GE160" si="1130">IF((CE135&lt;&gt;"")*AND($L135&lt;&gt;""),CE135-$L135,"")</f>
        <v>0.28900000000000059</v>
      </c>
      <c r="GF135" s="23">
        <f t="shared" ref="GF135:GF160" si="1131">IF((CF135&lt;&gt;"")*AND($L135&lt;&gt;""),CF135-$L135,"")</f>
        <v>2.8999999999999915E-2</v>
      </c>
      <c r="GG135" s="23">
        <f t="shared" ref="GG135:GG160" si="1132">IF((CG135&lt;&gt;"")*AND($L135&lt;&gt;""),CG135-$L135,"")</f>
        <v>0.37999999999999989</v>
      </c>
      <c r="GH135" s="23">
        <f t="shared" ref="GH135:GH160" si="1133">IF((CH135&lt;&gt;"")*AND($L135&lt;&gt;""),CH135-$L135,"")</f>
        <v>0.32699999999999996</v>
      </c>
      <c r="GI135" s="23">
        <f t="shared" ref="GI135:GI160" si="1134">IF((CI135&lt;&gt;"")*AND($L135&lt;&gt;""),CI135-$L135,"")</f>
        <v>0.52500000000000036</v>
      </c>
      <c r="GJ135" s="23">
        <f t="shared" ref="GJ135:GJ160" si="1135">IF((CJ135&lt;&gt;"")*AND($L135&lt;&gt;""),CJ135-$L135,"")</f>
        <v>0.1980000000000004</v>
      </c>
      <c r="GK135" s="23">
        <f t="shared" ref="GK135:GK160" si="1136">IF((CK135&lt;&gt;"")*AND($L135&lt;&gt;""),CK135-$L135,"")</f>
        <v>0.17700000000000049</v>
      </c>
      <c r="GL135" s="23">
        <f t="shared" ref="GL135:GL160" si="1137">IF((CL135&lt;&gt;"")*AND($L135&lt;&gt;""),CL135-$L135,"")</f>
        <v>0.34299999999999997</v>
      </c>
      <c r="GM135" s="23">
        <f t="shared" ref="GM135:GM160" si="1138">IF((CM135&lt;&gt;"")*AND($L135&lt;&gt;""),CM135-$L135,"")</f>
        <v>-0.23499999999999943</v>
      </c>
      <c r="GN135" s="23">
        <f t="shared" ref="GN135:GN160" si="1139">IF((CN135&lt;&gt;"")*AND($L135&lt;&gt;""),CN135-$L135,"")</f>
        <v>8.3000000000000185E-2</v>
      </c>
      <c r="GO135" s="23">
        <f t="shared" ref="GO135:GO160" si="1140">IF((CO135&lt;&gt;"")*AND($L135&lt;&gt;""),CO135-$L135,"")</f>
        <v>0.85700000000000021</v>
      </c>
      <c r="GP135" s="23">
        <f t="shared" ref="GP135:GP160" si="1141">IF((CP135&lt;&gt;"")*AND($L135&lt;&gt;""),CP135-$L135,"")</f>
        <v>0.30299999999999994</v>
      </c>
      <c r="GQ135" s="23">
        <f t="shared" ref="GQ135:GQ160" si="1142">IF((CQ135&lt;&gt;"")*AND($L135&lt;&gt;""),CQ135-$L135,"")</f>
        <v>0.51100000000000012</v>
      </c>
      <c r="GR135" s="23">
        <f t="shared" ref="GR135:GR160" si="1143">IF((CR135&lt;&gt;"")*AND($L135&lt;&gt;""),CR135-$L135,"")</f>
        <v>0.54199999999999982</v>
      </c>
      <c r="GS135" s="23">
        <f t="shared" ref="GS135:GS160" si="1144">IF((CS135&lt;&gt;"")*AND($L135&lt;&gt;""),CS135-$L135,"")</f>
        <v>0.68599999999999994</v>
      </c>
      <c r="GT135" s="23">
        <f t="shared" ref="GT135:GT160" si="1145">IF((CT135&lt;&gt;"")*AND($L135&lt;&gt;""),CT135-$L135,"")</f>
        <v>0.60800000000000054</v>
      </c>
      <c r="GU135" s="23">
        <f t="shared" ref="GU135:GU160" si="1146">IF((CU135&lt;&gt;"")*AND($L135&lt;&gt;""),CU135-$L135,"")</f>
        <v>0.37400000000000055</v>
      </c>
      <c r="GV135" s="23">
        <f t="shared" ref="GV135:GV160" si="1147">IF((CV135&lt;&gt;"")*AND($L135&lt;&gt;""),CV135-$L135,"")</f>
        <v>6.4000000000000057E-2</v>
      </c>
      <c r="GW135" s="23">
        <f t="shared" ref="GW135:GW160" si="1148">IF((CW135&lt;&gt;"")*AND($L135&lt;&gt;""),CW135-$L135,"")</f>
        <v>0.31400000000000006</v>
      </c>
      <c r="GX135" s="23">
        <f t="shared" ref="GX135:GX160" si="1149">IF((CX135&lt;&gt;"")*AND($L135&lt;&gt;""),CX135-$L135,"")</f>
        <v>0.4610000000000003</v>
      </c>
      <c r="GY135" s="23">
        <f t="shared" ref="GY135:GY160" si="1150">IF((CY135&lt;&gt;"")*AND($L135&lt;&gt;""),CY135-$L135,"")</f>
        <v>0.59600000000000009</v>
      </c>
      <c r="GZ135" s="23">
        <f t="shared" ref="GZ135:GZ160" si="1151">IF((CZ135&lt;&gt;"")*AND($L135&lt;&gt;""),CZ135-$L135,"")</f>
        <v>0.81099999999999994</v>
      </c>
      <c r="HA135" s="23">
        <f t="shared" ref="HA135:HA160" si="1152">IF((DA135&lt;&gt;"")*AND($L135&lt;&gt;""),DA135-$L135,"")</f>
        <v>0.73000000000000043</v>
      </c>
      <c r="HB135" s="23">
        <f t="shared" ref="HB135:HB160" si="1153">IF((DB135&lt;&gt;"")*AND($L135&lt;&gt;""),DB135-$L135,"")</f>
        <v>-0.27999999999999936</v>
      </c>
      <c r="HC135" s="23">
        <f t="shared" ref="HC135:HC160" si="1154">IF((DC135&lt;&gt;"")*AND($L135&lt;&gt;""),DC135-$L135,"")</f>
        <v>0.39900000000000002</v>
      </c>
      <c r="HD135" s="23">
        <f t="shared" ref="HD135:HD160" si="1155">IF((DD135&lt;&gt;"")*AND($L135&lt;&gt;""),DD135-$L135,"")</f>
        <v>0.375</v>
      </c>
      <c r="HE135" s="23">
        <f t="shared" ref="HE135:HE160" si="1156">IF((DE135&lt;&gt;"")*AND($L135&lt;&gt;""),DE135-$L135,"")</f>
        <v>0.27300000000000058</v>
      </c>
      <c r="HF135" s="23">
        <f t="shared" ref="HF135:HF160" si="1157">IF((DF135&lt;&gt;"")*AND($L135&lt;&gt;""),DF135-$L135,"")</f>
        <v>7.5000000000000178E-2</v>
      </c>
      <c r="HG135" s="23">
        <f t="shared" ref="HG135:HG160" si="1158">IF((DG135&lt;&gt;"")*AND($L135&lt;&gt;""),DG135-$L135,"")</f>
        <v>0.32500000000000018</v>
      </c>
      <c r="HH135" s="23">
        <f t="shared" si="965"/>
        <v>-0.48691199999999935</v>
      </c>
      <c r="HI135" s="23">
        <f t="shared" si="966"/>
        <v>5.3640999999999828E-2</v>
      </c>
      <c r="HJ135" s="23">
        <f t="shared" si="967"/>
        <v>1.0310589999999999</v>
      </c>
      <c r="HK135" s="23">
        <f t="shared" si="968"/>
        <v>0.11891199999999991</v>
      </c>
      <c r="HL135" s="23">
        <f t="shared" si="969"/>
        <v>0.1886290000000006</v>
      </c>
      <c r="HM135" s="23">
        <f t="shared" si="970"/>
        <v>0.75666100000000025</v>
      </c>
      <c r="HO135" s="23">
        <f t="shared" ref="HO135:HO160" si="1159">IF(DO135&lt;&gt;"",ABS(DO135),"")</f>
        <v>0.62100000000000044</v>
      </c>
      <c r="HP135" s="23">
        <f t="shared" ref="HP135:HP160" si="1160">IF(DP135&lt;&gt;"",ABS(DP135),"")</f>
        <v>8.0000000000000071E-2</v>
      </c>
      <c r="HQ135" s="23">
        <f t="shared" ref="HQ135:HQ160" si="1161">IF(DQ135&lt;&gt;"",ABS(DQ135),"")</f>
        <v>0.8879999999999999</v>
      </c>
      <c r="HR135" s="23" t="str">
        <f t="shared" ref="HR135:HR160" si="1162">IF(DR135&lt;&gt;"",ABS(DR135),"")</f>
        <v/>
      </c>
      <c r="HS135" s="23">
        <f t="shared" ref="HS135:HS160" si="1163">IF(DS135&lt;&gt;"",ABS(DS135),"")</f>
        <v>0.49699999999999989</v>
      </c>
      <c r="HT135" s="23">
        <f t="shared" ref="HT135:HT160" si="1164">IF(DT135&lt;&gt;"",ABS(DT135),"")</f>
        <v>0.29100000000000037</v>
      </c>
      <c r="HU135" s="23">
        <f t="shared" ref="HU135:HU160" si="1165">IF(DU135&lt;&gt;"",ABS(DU135),"")</f>
        <v>0.27500000000000036</v>
      </c>
      <c r="HV135" s="23">
        <f t="shared" ref="HV135:HV160" si="1166">IF(DV135&lt;&gt;"",ABS(DV135),"")</f>
        <v>0.16900000000000048</v>
      </c>
      <c r="HW135" s="23" t="str">
        <f t="shared" ref="HW135:HW160" si="1167">IF(DW135&lt;&gt;"",ABS(DW135),"")</f>
        <v/>
      </c>
      <c r="HX135" s="23" t="str">
        <f t="shared" ref="HX135:HX160" si="1168">IF(DX135&lt;&gt;"",ABS(DX135),"")</f>
        <v/>
      </c>
      <c r="HY135" s="23">
        <f t="shared" ref="HY135:HY160" si="1169">IF(DY135&lt;&gt;"",ABS(DY135),"")</f>
        <v>0.55799999999999983</v>
      </c>
      <c r="HZ135" s="23">
        <f t="shared" ref="HZ135:HZ160" si="1170">IF(DZ135&lt;&gt;"",ABS(DZ135),"")</f>
        <v>0.53900000000000059</v>
      </c>
      <c r="IA135" s="23">
        <f t="shared" ref="IA135:IA160" si="1171">IF(EA135&lt;&gt;"",ABS(EA135),"")</f>
        <v>0.39300000000000068</v>
      </c>
      <c r="IB135" s="23">
        <f t="shared" ref="IB135:IB160" si="1172">IF(EB135&lt;&gt;"",ABS(EB135),"")</f>
        <v>0.30200000000000049</v>
      </c>
      <c r="IC135" s="23">
        <f t="shared" ref="IC135:IC160" si="1173">IF(EC135&lt;&gt;"",ABS(EC135),"")</f>
        <v>0.11000000000000032</v>
      </c>
      <c r="ID135" s="23">
        <f t="shared" ref="ID135:ID160" si="1174">IF(ED135&lt;&gt;"",ABS(ED135),"")</f>
        <v>1.1000000000000121E-2</v>
      </c>
      <c r="IE135" s="23">
        <f t="shared" ref="IE135:IE160" si="1175">IF(EE135&lt;&gt;"",ABS(EE135),"")</f>
        <v>4.9500000000000099E-2</v>
      </c>
      <c r="IF135" s="23">
        <f t="shared" ref="IF135:IF160" si="1176">IF(EF135&lt;&gt;"",ABS(EF135),"")</f>
        <v>0.27899999999999991</v>
      </c>
      <c r="IG135" s="23">
        <f t="shared" ref="IG135:IG160" si="1177">IF(EG135&lt;&gt;"",ABS(EG135),"")</f>
        <v>0.27099999999999991</v>
      </c>
      <c r="IH135" s="23">
        <f t="shared" ref="IH135:IH160" si="1178">IF(EH135&lt;&gt;"",ABS(EH135),"")</f>
        <v>0.14799999999999969</v>
      </c>
      <c r="II135" s="23">
        <f t="shared" ref="II135:II160" si="1179">IF(EI135&lt;&gt;"",ABS(EI135),"")</f>
        <v>2.4999999999999467E-2</v>
      </c>
      <c r="IJ135" s="23" t="str">
        <f t="shared" ref="IJ135:IJ160" si="1180">IF(EJ135&lt;&gt;"",ABS(EJ135),"")</f>
        <v/>
      </c>
      <c r="IK135" s="23">
        <f t="shared" ref="IK135:IK160" si="1181">IF(EK135&lt;&gt;"",ABS(EK135),"")</f>
        <v>0.125</v>
      </c>
      <c r="IL135" s="23">
        <f t="shared" ref="IL135:IL160" si="1182">IF(EL135&lt;&gt;"",ABS(EL135),"")</f>
        <v>0.10699999999999932</v>
      </c>
      <c r="IM135" s="23">
        <f t="shared" ref="IM135:IM160" si="1183">IF(EM135&lt;&gt;"",ABS(EM135),"")</f>
        <v>0.41800000000000015</v>
      </c>
      <c r="IN135" s="23">
        <f t="shared" ref="IN135:IN160" si="1184">IF(EN135&lt;&gt;"",ABS(EN135),"")</f>
        <v>0.2110000000000003</v>
      </c>
      <c r="IO135" s="23">
        <f t="shared" ref="IO135:IO160" si="1185">IF(EO135&lt;&gt;"",ABS(EO135),"")</f>
        <v>6.1999999999999389E-2</v>
      </c>
      <c r="IP135" s="23">
        <f t="shared" ref="IP135:IP160" si="1186">IF(EP135&lt;&gt;"",ABS(EP135),"")</f>
        <v>0.27000000000000046</v>
      </c>
      <c r="IQ135" s="23">
        <f t="shared" ref="IQ135:IQ160" si="1187">IF(EQ135&lt;&gt;"",ABS(EQ135),"")</f>
        <v>0.21600000000000019</v>
      </c>
      <c r="IR135" s="23">
        <f t="shared" ref="IR135:IR160" si="1188">IF(ER135&lt;&gt;"",ABS(ER135),"")</f>
        <v>0.45699999999999985</v>
      </c>
      <c r="IS135" s="23">
        <f t="shared" ref="IS135:IS160" si="1189">IF(ES135&lt;&gt;"",ABS(ES135),"")</f>
        <v>0.14100000000000001</v>
      </c>
      <c r="IT135" s="23">
        <f t="shared" ref="IT135:IT160" si="1190">IF(ET135&lt;&gt;"",ABS(ET135),"")</f>
        <v>0.11399999999999988</v>
      </c>
      <c r="IU135" s="23">
        <f t="shared" ref="IU135:IU160" si="1191">IF(EU135&lt;&gt;"",ABS(EU135),"")</f>
        <v>0.2840000000000007</v>
      </c>
      <c r="IV135" s="23">
        <f t="shared" ref="IV135:IV160" si="1192">IF(EV135&lt;&gt;"",ABS(EV135),"")</f>
        <v>0.2759999999999998</v>
      </c>
      <c r="IW135" s="23">
        <f t="shared" ref="IW135:IW160" si="1193">IF(EW135&lt;&gt;"",ABS(EW135),"")</f>
        <v>3.5000000000000142E-2</v>
      </c>
      <c r="IX135" s="23">
        <f t="shared" ref="IX135:IX160" si="1194">IF(EX135&lt;&gt;"",ABS(EX135),"")</f>
        <v>0.78100000000000058</v>
      </c>
      <c r="IY135" s="23">
        <f t="shared" ref="IY135:IY160" si="1195">IF(EY135&lt;&gt;"",ABS(EY135),"")</f>
        <v>0.24400000000000066</v>
      </c>
      <c r="IZ135" s="23">
        <f t="shared" ref="IZ135:IZ160" si="1196">IF(EZ135&lt;&gt;"",ABS(EZ135),"")</f>
        <v>0.44500000000000028</v>
      </c>
      <c r="JA135" s="23">
        <f t="shared" ref="JA135:JA160" si="1197">IF(FA135&lt;&gt;"",ABS(FA135),"")</f>
        <v>0.4740000000000002</v>
      </c>
      <c r="JB135" s="23">
        <f t="shared" ref="JB135:JB160" si="1198">IF(FB135&lt;&gt;"",ABS(FB135),"")</f>
        <v>0.61500000000000021</v>
      </c>
      <c r="JC135" s="23">
        <f t="shared" ref="JC135:JC160" si="1199">IF(FC135&lt;&gt;"",ABS(FC135),"")</f>
        <v>0.5340000000000007</v>
      </c>
      <c r="JD135" s="23">
        <f t="shared" ref="JD135:JD160" si="1200">IF(FD135&lt;&gt;"",ABS(FD135),"")</f>
        <v>0.24600000000000044</v>
      </c>
      <c r="JE135" s="23">
        <f t="shared" ref="JE135:JE160" si="1201">IF(FE135&lt;&gt;"",ABS(FE135),"")</f>
        <v>1.9000000000000128E-2</v>
      </c>
      <c r="JF135" s="23">
        <f t="shared" ref="JF135:JF160" si="1202">IF(FF135&lt;&gt;"",ABS(FF135),"")</f>
        <v>0.25300000000000011</v>
      </c>
      <c r="JG135" s="23">
        <f t="shared" ref="JG135:JG160" si="1203">IF(FG135&lt;&gt;"",ABS(FG135),"")</f>
        <v>0.38500000000000068</v>
      </c>
      <c r="JH135" s="23">
        <f t="shared" ref="JH135:JH160" si="1204">IF(FH135&lt;&gt;"",ABS(FH135),"")</f>
        <v>0.51600000000000001</v>
      </c>
      <c r="JI135" s="23">
        <f t="shared" ref="JI135:JI160" si="1205">IF(FI135&lt;&gt;"",ABS(FI135),"")</f>
        <v>0.71600000000000019</v>
      </c>
      <c r="JJ135" s="23">
        <f t="shared" ref="JJ135:JJ160" si="1206">IF(FJ135&lt;&gt;"",ABS(FJ135),"")</f>
        <v>0.63300000000000001</v>
      </c>
      <c r="JK135" s="23">
        <f t="shared" ref="JK135:JK160" si="1207">IF(FK135&lt;&gt;"",ABS(FK135),"")</f>
        <v>0.3069999999999995</v>
      </c>
      <c r="JL135" s="23">
        <f t="shared" ref="JL135:JL160" si="1208">IF(FL135&lt;&gt;"",ABS(FL135),"")</f>
        <v>0.32600000000000051</v>
      </c>
      <c r="JM135" s="23">
        <f t="shared" ref="JM135:JM160" si="1209">IF(FM135&lt;&gt;"",ABS(FM135),"")</f>
        <v>0.30100000000000016</v>
      </c>
      <c r="JN135" s="23">
        <f t="shared" ref="JN135:JN160" si="1210">IF(FN135&lt;&gt;"",ABS(FN135),"")</f>
        <v>0.22299999999999986</v>
      </c>
      <c r="JO135" s="23">
        <f t="shared" ref="JO135:JO160" si="1211">IF(FO135&lt;&gt;"",ABS(FO135),"")</f>
        <v>3.2000000000000028E-2</v>
      </c>
      <c r="JP135" s="23">
        <f t="shared" ref="JP135:JP160" si="1212">IF(FP135&lt;&gt;"",ABS(FP135),"")</f>
        <v>0.27300000000000058</v>
      </c>
      <c r="JQ135" s="23">
        <f t="shared" si="1025"/>
        <v>0.55057199999999984</v>
      </c>
      <c r="JR135" s="23">
        <f t="shared" si="1026"/>
        <v>9.4110000000000582E-3</v>
      </c>
      <c r="JS135" s="23">
        <f t="shared" si="1027"/>
        <v>0.98304599999999986</v>
      </c>
      <c r="JT135" s="23">
        <f t="shared" si="1028"/>
        <v>5.2684000000000175E-2</v>
      </c>
      <c r="JU135" s="23">
        <f t="shared" si="1029"/>
        <v>0.12459700000000051</v>
      </c>
      <c r="JV135" s="23">
        <f t="shared" si="1030"/>
        <v>0.7092540000000005</v>
      </c>
      <c r="JW135" s="23">
        <f t="shared" ref="JW135:JW160" si="1213">IF(FW135&lt;&gt;"",ABS(FW135),"")</f>
        <v>0.24899999999999967</v>
      </c>
      <c r="JX135" s="23">
        <f t="shared" ref="JX135:JX160" si="1214">IF(FX135&lt;&gt;"",ABS(FX135),"")</f>
        <v>0.23399999999999999</v>
      </c>
      <c r="JY135" s="23">
        <f t="shared" ref="JY135:JY160" si="1215">IF(FY135&lt;&gt;"",ABS(FY135),"")</f>
        <v>0.10699999999999932</v>
      </c>
      <c r="JZ135" s="23">
        <f t="shared" ref="JZ135:JZ160" si="1216">IF(FZ135&lt;&gt;"",ABS(FZ135),"")</f>
        <v>2.3000000000000576E-2</v>
      </c>
      <c r="KA135" s="23">
        <f t="shared" ref="KA135:KA160" si="1217">IF(GA135&lt;&gt;"",ABS(GA135),"")</f>
        <v>0.15100000000000069</v>
      </c>
      <c r="KB135" s="23">
        <f t="shared" ref="KB135:KB160" si="1218">IF(GB135&lt;&gt;"",ABS(GB135),"")</f>
        <v>6.899999999999995E-2</v>
      </c>
      <c r="KC135" s="23">
        <f t="shared" ref="KC135:KC160" si="1219">IF(GC135&lt;&gt;"",ABS(GC135),"")</f>
        <v>5.1999999999999602E-2</v>
      </c>
      <c r="KD135" s="23">
        <f t="shared" ref="KD135:KD160" si="1220">IF(GD135&lt;&gt;"",ABS(GD135),"")</f>
        <v>0.48200000000000021</v>
      </c>
      <c r="KE135" s="23">
        <f t="shared" ref="KE135:KE160" si="1221">IF(GE135&lt;&gt;"",ABS(GE135),"")</f>
        <v>0.28900000000000059</v>
      </c>
      <c r="KF135" s="23">
        <f t="shared" ref="KF135:KF160" si="1222">IF(GF135&lt;&gt;"",ABS(GF135),"")</f>
        <v>2.8999999999999915E-2</v>
      </c>
      <c r="KG135" s="23">
        <f t="shared" ref="KG135:KG160" si="1223">IF(GG135&lt;&gt;"",ABS(GG135),"")</f>
        <v>0.37999999999999989</v>
      </c>
      <c r="KH135" s="23">
        <f t="shared" ref="KH135:KH160" si="1224">IF(GH135&lt;&gt;"",ABS(GH135),"")</f>
        <v>0.32699999999999996</v>
      </c>
      <c r="KI135" s="23">
        <f t="shared" ref="KI135:KI160" si="1225">IF(GI135&lt;&gt;"",ABS(GI135),"")</f>
        <v>0.52500000000000036</v>
      </c>
      <c r="KJ135" s="23">
        <f t="shared" ref="KJ135:KJ160" si="1226">IF(GJ135&lt;&gt;"",ABS(GJ135),"")</f>
        <v>0.1980000000000004</v>
      </c>
      <c r="KK135" s="23">
        <f t="shared" ref="KK135:KK160" si="1227">IF(GK135&lt;&gt;"",ABS(GK135),"")</f>
        <v>0.17700000000000049</v>
      </c>
      <c r="KL135" s="23">
        <f t="shared" ref="KL135:KL160" si="1228">IF(GL135&lt;&gt;"",ABS(GL135),"")</f>
        <v>0.34299999999999997</v>
      </c>
      <c r="KM135" s="23">
        <f t="shared" ref="KM135:KM160" si="1229">IF(GM135&lt;&gt;"",ABS(GM135),"")</f>
        <v>0.23499999999999943</v>
      </c>
      <c r="KN135" s="23">
        <f t="shared" ref="KN135:KN160" si="1230">IF(GN135&lt;&gt;"",ABS(GN135),"")</f>
        <v>8.3000000000000185E-2</v>
      </c>
      <c r="KO135" s="23">
        <f t="shared" ref="KO135:KO160" si="1231">IF(GO135&lt;&gt;"",ABS(GO135),"")</f>
        <v>0.85700000000000021</v>
      </c>
      <c r="KP135" s="23">
        <f t="shared" ref="KP135:KP160" si="1232">IF(GP135&lt;&gt;"",ABS(GP135),"")</f>
        <v>0.30299999999999994</v>
      </c>
      <c r="KQ135" s="23">
        <f t="shared" si="1051"/>
        <v>0.51100000000000012</v>
      </c>
      <c r="KR135" s="23">
        <f t="shared" si="1052"/>
        <v>0.54199999999999982</v>
      </c>
      <c r="KS135" s="23">
        <f t="shared" si="1053"/>
        <v>0.68599999999999994</v>
      </c>
      <c r="KT135" s="23">
        <f t="shared" si="1054"/>
        <v>0.60800000000000054</v>
      </c>
      <c r="KU135" s="23">
        <f t="shared" si="1055"/>
        <v>0.37400000000000055</v>
      </c>
      <c r="KV135" s="23">
        <f t="shared" si="1056"/>
        <v>6.4000000000000057E-2</v>
      </c>
      <c r="KW135" s="23">
        <f t="shared" ref="KW135:KW160" si="1233">IF(GW135&lt;&gt;"",ABS(GW135),"")</f>
        <v>0.31400000000000006</v>
      </c>
      <c r="KX135" s="23">
        <f t="shared" si="1058"/>
        <v>0.4610000000000003</v>
      </c>
      <c r="KY135" s="23">
        <f t="shared" si="1059"/>
        <v>0.59600000000000009</v>
      </c>
      <c r="KZ135" s="23">
        <f t="shared" si="1060"/>
        <v>0.81099999999999994</v>
      </c>
      <c r="LA135" s="23">
        <f t="shared" si="1061"/>
        <v>0.73000000000000043</v>
      </c>
      <c r="LB135" s="23">
        <f t="shared" si="1062"/>
        <v>0.27999999999999936</v>
      </c>
      <c r="LC135" s="23">
        <f t="shared" si="1063"/>
        <v>0.39900000000000002</v>
      </c>
      <c r="LD135" s="23">
        <f t="shared" ref="LD135:LD160" si="1234">IF(HD135&lt;&gt;"",ABS(HD135),"")</f>
        <v>0.375</v>
      </c>
      <c r="LE135" s="23">
        <f t="shared" si="1065"/>
        <v>0.27300000000000058</v>
      </c>
      <c r="LF135" s="23">
        <f t="shared" ref="LF135:LF160" si="1235">IF(HF135&lt;&gt;"",ABS(HF135),"")</f>
        <v>7.5000000000000178E-2</v>
      </c>
      <c r="LG135" s="23">
        <f t="shared" si="1067"/>
        <v>0.32500000000000018</v>
      </c>
      <c r="LH135" s="23">
        <f t="shared" si="1068"/>
        <v>0.48691199999999935</v>
      </c>
      <c r="LI135" s="23">
        <f t="shared" si="1069"/>
        <v>5.3640999999999828E-2</v>
      </c>
      <c r="LJ135" s="23">
        <f t="shared" si="1070"/>
        <v>1.0310589999999999</v>
      </c>
      <c r="LK135" s="23">
        <f t="shared" si="1071"/>
        <v>0.11891199999999991</v>
      </c>
      <c r="LL135" s="23">
        <f t="shared" si="1072"/>
        <v>0.1886290000000006</v>
      </c>
      <c r="LM135" s="23">
        <f t="shared" si="1072"/>
        <v>0.75666100000000025</v>
      </c>
    </row>
    <row r="136" spans="1:325">
      <c r="A136" s="1">
        <f t="shared" si="449"/>
        <v>134</v>
      </c>
      <c r="B136" s="2"/>
      <c r="C136" s="4">
        <v>14</v>
      </c>
      <c r="D136" s="4">
        <f t="shared" si="1076"/>
        <v>1016</v>
      </c>
      <c r="E136" s="4" t="s">
        <v>171</v>
      </c>
      <c r="F136" s="4">
        <v>1</v>
      </c>
      <c r="G136" s="4" t="s">
        <v>13</v>
      </c>
      <c r="H136" s="4" t="s">
        <v>19</v>
      </c>
      <c r="I136" s="4"/>
      <c r="J136" s="5">
        <v>85.8</v>
      </c>
      <c r="K136" s="72"/>
      <c r="L136" s="103">
        <v>5.1150000000000002</v>
      </c>
      <c r="M136" s="7" t="s">
        <v>180</v>
      </c>
      <c r="N136" s="3" t="s">
        <v>227</v>
      </c>
      <c r="O136" s="6">
        <v>5.0190000000000001</v>
      </c>
      <c r="P136" s="6">
        <v>4.9429999999999996</v>
      </c>
      <c r="Q136" s="6">
        <v>5.9139999999999997</v>
      </c>
      <c r="R136" s="58"/>
      <c r="S136" s="6">
        <v>5.5170000000000003</v>
      </c>
      <c r="T136" s="6">
        <v>5.27</v>
      </c>
      <c r="U136" s="6">
        <v>5.274</v>
      </c>
      <c r="V136" s="6">
        <v>5.2709999999999999</v>
      </c>
      <c r="W136" s="58"/>
      <c r="X136" s="58"/>
      <c r="Y136" s="6">
        <v>5.4790000000000001</v>
      </c>
      <c r="Z136" s="6">
        <v>5.4489999999999998</v>
      </c>
      <c r="AA136" s="6">
        <v>5.2809999999999997</v>
      </c>
      <c r="AB136" s="6">
        <v>5.2089999999999996</v>
      </c>
      <c r="AC136" s="6">
        <v>4.96</v>
      </c>
      <c r="AD136" s="23">
        <v>5.5369999999999999</v>
      </c>
      <c r="AE136" s="23">
        <f t="shared" si="1075"/>
        <v>5.2484999999999999</v>
      </c>
      <c r="AF136" s="107">
        <v>4.6509999999999998</v>
      </c>
      <c r="AG136" s="107">
        <v>4.7060000000000004</v>
      </c>
      <c r="AH136" s="107">
        <v>4.8890000000000002</v>
      </c>
      <c r="AI136" s="107">
        <v>4.992</v>
      </c>
      <c r="AJ136" s="112"/>
      <c r="AK136" s="107">
        <v>4.8849999999999998</v>
      </c>
      <c r="AL136" s="107">
        <v>4.9109999999999996</v>
      </c>
      <c r="AM136" s="107">
        <v>5.5519999999999996</v>
      </c>
      <c r="AN136" s="107">
        <v>5.32</v>
      </c>
      <c r="AO136" s="107">
        <v>5.1719999999999997</v>
      </c>
      <c r="AP136" s="107">
        <v>5.43</v>
      </c>
      <c r="AQ136" s="107">
        <v>5.375</v>
      </c>
      <c r="AR136" s="107">
        <v>5.4619999999999997</v>
      </c>
      <c r="AS136" s="107">
        <v>5.1479999999999997</v>
      </c>
      <c r="AT136" s="107">
        <v>5.141</v>
      </c>
      <c r="AU136" s="107">
        <v>5.4269999999999996</v>
      </c>
      <c r="AV136" s="107">
        <v>4.7450000000000001</v>
      </c>
      <c r="AW136" s="107">
        <v>5.1130000000000004</v>
      </c>
      <c r="AX136" s="107">
        <v>6.1470000000000002</v>
      </c>
      <c r="AY136" s="107">
        <v>5.3609999999999998</v>
      </c>
      <c r="AZ136" s="107">
        <v>5.556</v>
      </c>
      <c r="BA136" s="107">
        <v>5.6120000000000001</v>
      </c>
      <c r="BB136" s="107">
        <v>5.7069999999999999</v>
      </c>
      <c r="BC136" s="107">
        <v>5.6319999999999997</v>
      </c>
      <c r="BD136" s="107">
        <v>5.4390000000000001</v>
      </c>
      <c r="BE136" s="107">
        <v>4.8879999999999999</v>
      </c>
      <c r="BF136" s="107">
        <v>5.3040000000000003</v>
      </c>
      <c r="BG136" s="107">
        <v>5.3239999999999998</v>
      </c>
      <c r="BH136" s="107">
        <v>5.5979999999999999</v>
      </c>
      <c r="BI136" s="107">
        <v>5.9550000000000001</v>
      </c>
      <c r="BJ136" s="107">
        <v>5.9109999999999996</v>
      </c>
      <c r="BK136" s="107">
        <v>3.6280000000000001</v>
      </c>
      <c r="BL136" s="107">
        <v>5.2569999999999997</v>
      </c>
      <c r="BM136" s="107">
        <v>5.2030000000000003</v>
      </c>
      <c r="BN136" s="107">
        <v>5.2169999999999996</v>
      </c>
      <c r="BO136" s="107">
        <v>5.0140000000000002</v>
      </c>
      <c r="BP136" s="107">
        <v>5.2759999999999998</v>
      </c>
      <c r="BQ136" s="91">
        <v>4.5622749999999996</v>
      </c>
      <c r="BR136" s="91">
        <v>4.9987219999999999</v>
      </c>
      <c r="BS136" s="91">
        <v>6.4183729999999999</v>
      </c>
      <c r="BT136" s="91">
        <v>5.074217</v>
      </c>
      <c r="BU136" s="91">
        <v>5.1244930000000002</v>
      </c>
      <c r="BV136" s="91">
        <v>6.1861689999999996</v>
      </c>
      <c r="BW136" s="109">
        <v>4.6529999999999996</v>
      </c>
      <c r="BX136" s="109">
        <v>4.7089999999999996</v>
      </c>
      <c r="BY136" s="109">
        <v>4.8929999999999998</v>
      </c>
      <c r="BZ136" s="109">
        <v>4.9969999999999999</v>
      </c>
      <c r="CA136" s="109">
        <v>5.2610000000000001</v>
      </c>
      <c r="CB136" s="109">
        <v>4.8929999999999998</v>
      </c>
      <c r="CC136" s="109">
        <v>4.9189999999999996</v>
      </c>
      <c r="CD136" s="109">
        <v>5.5620000000000003</v>
      </c>
      <c r="CE136" s="109">
        <v>5.3319999999999999</v>
      </c>
      <c r="CF136" s="109">
        <v>5.1849999999999996</v>
      </c>
      <c r="CG136" s="109">
        <v>5.4480000000000004</v>
      </c>
      <c r="CH136" s="109">
        <v>5.3929999999999998</v>
      </c>
      <c r="CI136" s="109">
        <v>5.4729999999999999</v>
      </c>
      <c r="CJ136" s="110">
        <v>5.1559999999999997</v>
      </c>
      <c r="CK136" s="110">
        <v>5.149</v>
      </c>
      <c r="CL136" s="109">
        <v>5.4370000000000003</v>
      </c>
      <c r="CM136" s="109">
        <v>4.7489999999999997</v>
      </c>
      <c r="CN136" s="109">
        <v>5.1189999999999998</v>
      </c>
      <c r="CO136" s="109">
        <v>6.173</v>
      </c>
      <c r="CP136" s="109">
        <v>5.37</v>
      </c>
      <c r="CQ136" s="109">
        <v>5.57</v>
      </c>
      <c r="CR136" s="109">
        <v>5.6269999999999998</v>
      </c>
      <c r="CS136" s="109">
        <v>5.7249999999999996</v>
      </c>
      <c r="CT136" s="109">
        <v>5.65</v>
      </c>
      <c r="CU136" s="109">
        <v>5.4619999999999997</v>
      </c>
      <c r="CV136" s="109">
        <v>4.9009999999999998</v>
      </c>
      <c r="CW136" s="109">
        <v>5.3179999999999996</v>
      </c>
      <c r="CX136" s="109">
        <v>5.3449999999999998</v>
      </c>
      <c r="CY136" s="109">
        <v>5.6210000000000004</v>
      </c>
      <c r="CZ136" s="109">
        <v>5.9829999999999997</v>
      </c>
      <c r="DA136" s="109">
        <v>5.7450000000000001</v>
      </c>
      <c r="DB136" s="109">
        <v>3.6360000000000001</v>
      </c>
      <c r="DC136" s="109">
        <v>5.2789999999999999</v>
      </c>
      <c r="DD136" s="109">
        <v>5.2240000000000002</v>
      </c>
      <c r="DE136" s="109">
        <v>5.2210000000000001</v>
      </c>
      <c r="DF136" s="109">
        <v>5.0170000000000003</v>
      </c>
      <c r="DG136" s="109">
        <v>5.282</v>
      </c>
      <c r="DH136" s="119">
        <v>4.5678609999999997</v>
      </c>
      <c r="DI136" s="119">
        <v>5.0053380000000001</v>
      </c>
      <c r="DJ136" s="119">
        <v>6.4260789999999997</v>
      </c>
      <c r="DK136" s="119">
        <v>5.0813920000000001</v>
      </c>
      <c r="DL136" s="119">
        <v>5.1316119999999996</v>
      </c>
      <c r="DM136" s="119">
        <v>6.193225</v>
      </c>
      <c r="DO136" s="23">
        <f t="shared" si="1077"/>
        <v>-9.6000000000000085E-2</v>
      </c>
      <c r="DP136" s="23">
        <f t="shared" si="1078"/>
        <v>-0.1720000000000006</v>
      </c>
      <c r="DQ136" s="23">
        <f t="shared" si="1079"/>
        <v>0.79899999999999949</v>
      </c>
      <c r="DR136" s="23" t="str">
        <f t="shared" si="1080"/>
        <v/>
      </c>
      <c r="DS136" s="23">
        <f t="shared" si="1081"/>
        <v>0.40200000000000014</v>
      </c>
      <c r="DT136" s="23">
        <f t="shared" si="1082"/>
        <v>0.15499999999999936</v>
      </c>
      <c r="DU136" s="23">
        <f t="shared" si="1083"/>
        <v>0.15899999999999981</v>
      </c>
      <c r="DV136" s="23">
        <f t="shared" si="1084"/>
        <v>0.15599999999999969</v>
      </c>
      <c r="DW136" s="23" t="str">
        <f t="shared" si="1085"/>
        <v/>
      </c>
      <c r="DX136" s="23" t="str">
        <f t="shared" si="1086"/>
        <v/>
      </c>
      <c r="DY136" s="23">
        <f t="shared" si="1087"/>
        <v>0.36399999999999988</v>
      </c>
      <c r="DZ136" s="23">
        <f t="shared" si="1088"/>
        <v>0.33399999999999963</v>
      </c>
      <c r="EA136" s="23">
        <f t="shared" si="1089"/>
        <v>0.16599999999999948</v>
      </c>
      <c r="EB136" s="23">
        <f t="shared" si="1090"/>
        <v>9.3999999999999417E-2</v>
      </c>
      <c r="EC136" s="23">
        <f t="shared" si="1091"/>
        <v>-0.15500000000000025</v>
      </c>
      <c r="ED136" s="23">
        <f t="shared" si="1092"/>
        <v>0.42199999999999971</v>
      </c>
      <c r="EE136" s="23">
        <f t="shared" si="1093"/>
        <v>0.13349999999999973</v>
      </c>
      <c r="EF136" s="23">
        <f t="shared" si="1094"/>
        <v>-0.46400000000000041</v>
      </c>
      <c r="EG136" s="23">
        <f t="shared" si="1095"/>
        <v>-0.40899999999999981</v>
      </c>
      <c r="EH136" s="23">
        <f t="shared" si="1096"/>
        <v>-0.22599999999999998</v>
      </c>
      <c r="EI136" s="23">
        <f t="shared" si="1097"/>
        <v>-0.12300000000000022</v>
      </c>
      <c r="EJ136" s="23" t="str">
        <f t="shared" si="1098"/>
        <v/>
      </c>
      <c r="EK136" s="23">
        <f t="shared" si="1099"/>
        <v>-0.23000000000000043</v>
      </c>
      <c r="EL136" s="23">
        <f t="shared" si="1100"/>
        <v>-0.20400000000000063</v>
      </c>
      <c r="EM136" s="23">
        <f t="shared" si="1101"/>
        <v>0.43699999999999939</v>
      </c>
      <c r="EN136" s="23">
        <f t="shared" si="1102"/>
        <v>0.20500000000000007</v>
      </c>
      <c r="EO136" s="23">
        <f t="shared" si="1103"/>
        <v>5.6999999999999496E-2</v>
      </c>
      <c r="EP136" s="23">
        <f t="shared" si="1104"/>
        <v>0.3149999999999995</v>
      </c>
      <c r="EQ136" s="23">
        <f t="shared" si="1105"/>
        <v>0.25999999999999979</v>
      </c>
      <c r="ER136" s="23">
        <f t="shared" si="1106"/>
        <v>0.34699999999999953</v>
      </c>
      <c r="ES136" s="23">
        <f t="shared" si="898"/>
        <v>3.2999999999999474E-2</v>
      </c>
      <c r="ET136" s="23">
        <f t="shared" si="899"/>
        <v>2.5999999999999801E-2</v>
      </c>
      <c r="EU136" s="23">
        <f t="shared" si="900"/>
        <v>0.31199999999999939</v>
      </c>
      <c r="EV136" s="23">
        <f t="shared" si="901"/>
        <v>-0.37000000000000011</v>
      </c>
      <c r="EW136" s="23">
        <f t="shared" si="902"/>
        <v>-1.9999999999997797E-3</v>
      </c>
      <c r="EX136" s="23">
        <f t="shared" si="903"/>
        <v>1.032</v>
      </c>
      <c r="EY136" s="23">
        <f t="shared" si="904"/>
        <v>0.24599999999999955</v>
      </c>
      <c r="EZ136" s="23">
        <f t="shared" si="905"/>
        <v>0.44099999999999984</v>
      </c>
      <c r="FA136" s="23">
        <f t="shared" si="1107"/>
        <v>0.49699999999999989</v>
      </c>
      <c r="FB136" s="23">
        <f t="shared" si="1108"/>
        <v>0.59199999999999964</v>
      </c>
      <c r="FC136" s="23">
        <f t="shared" si="1109"/>
        <v>0.51699999999999946</v>
      </c>
      <c r="FD136" s="23">
        <f t="shared" si="1110"/>
        <v>0.32399999999999984</v>
      </c>
      <c r="FE136" s="23">
        <f t="shared" si="1111"/>
        <v>-0.22700000000000031</v>
      </c>
      <c r="FF136" s="23">
        <f t="shared" si="1112"/>
        <v>0.18900000000000006</v>
      </c>
      <c r="FG136" s="23">
        <f t="shared" si="1113"/>
        <v>0.20899999999999963</v>
      </c>
      <c r="FH136" s="23">
        <f t="shared" si="1114"/>
        <v>0.48299999999999965</v>
      </c>
      <c r="FI136" s="23">
        <f t="shared" si="1115"/>
        <v>0.83999999999999986</v>
      </c>
      <c r="FJ136" s="23">
        <f t="shared" si="1116"/>
        <v>0.79599999999999937</v>
      </c>
      <c r="FK136" s="23">
        <f t="shared" si="1117"/>
        <v>-1.4870000000000001</v>
      </c>
      <c r="FL136" s="23">
        <f t="shared" si="1118"/>
        <v>0.14199999999999946</v>
      </c>
      <c r="FM136" s="23">
        <f t="shared" si="1119"/>
        <v>8.8000000000000078E-2</v>
      </c>
      <c r="FN136" s="23">
        <f t="shared" si="1120"/>
        <v>0.10199999999999942</v>
      </c>
      <c r="FO136" s="23">
        <f t="shared" si="1121"/>
        <v>-0.10099999999999998</v>
      </c>
      <c r="FP136" s="23">
        <f t="shared" si="1122"/>
        <v>0.16099999999999959</v>
      </c>
      <c r="FQ136" s="23">
        <f t="shared" si="922"/>
        <v>-0.55272500000000058</v>
      </c>
      <c r="FR136" s="23">
        <f t="shared" si="923"/>
        <v>-0.11627800000000033</v>
      </c>
      <c r="FS136" s="23">
        <f t="shared" si="924"/>
        <v>1.3033729999999997</v>
      </c>
      <c r="FT136" s="23">
        <f t="shared" si="925"/>
        <v>-4.0783000000000236E-2</v>
      </c>
      <c r="FU136" s="23">
        <f t="shared" si="926"/>
        <v>9.4929999999999737E-3</v>
      </c>
      <c r="FV136" s="23">
        <f t="shared" si="927"/>
        <v>1.0711689999999994</v>
      </c>
      <c r="FW136" s="23">
        <f t="shared" si="928"/>
        <v>-0.46200000000000063</v>
      </c>
      <c r="FX136" s="23">
        <f t="shared" si="1123"/>
        <v>-0.40600000000000058</v>
      </c>
      <c r="FY136" s="23">
        <f t="shared" si="1124"/>
        <v>-0.22200000000000042</v>
      </c>
      <c r="FZ136" s="23">
        <f t="shared" si="1125"/>
        <v>-0.11800000000000033</v>
      </c>
      <c r="GA136" s="23">
        <f t="shared" si="1126"/>
        <v>0.14599999999999991</v>
      </c>
      <c r="GB136" s="23">
        <f t="shared" si="1127"/>
        <v>-0.22200000000000042</v>
      </c>
      <c r="GC136" s="23">
        <f t="shared" si="1128"/>
        <v>-0.19600000000000062</v>
      </c>
      <c r="GD136" s="23">
        <f t="shared" si="1129"/>
        <v>0.44700000000000006</v>
      </c>
      <c r="GE136" s="23">
        <f t="shared" si="1130"/>
        <v>0.21699999999999964</v>
      </c>
      <c r="GF136" s="23">
        <f t="shared" si="1131"/>
        <v>6.9999999999999396E-2</v>
      </c>
      <c r="GG136" s="23">
        <f t="shared" si="1132"/>
        <v>0.33300000000000018</v>
      </c>
      <c r="GH136" s="23">
        <f t="shared" si="1133"/>
        <v>0.27799999999999958</v>
      </c>
      <c r="GI136" s="23">
        <f t="shared" si="1134"/>
        <v>0.35799999999999965</v>
      </c>
      <c r="GJ136" s="23">
        <f t="shared" si="1135"/>
        <v>4.0999999999999481E-2</v>
      </c>
      <c r="GK136" s="23">
        <f t="shared" si="1136"/>
        <v>3.3999999999999808E-2</v>
      </c>
      <c r="GL136" s="23">
        <f t="shared" si="1137"/>
        <v>0.32200000000000006</v>
      </c>
      <c r="GM136" s="23">
        <f t="shared" si="1138"/>
        <v>-0.36600000000000055</v>
      </c>
      <c r="GN136" s="23">
        <f t="shared" si="1139"/>
        <v>3.9999999999995595E-3</v>
      </c>
      <c r="GO136" s="23">
        <f t="shared" si="1140"/>
        <v>1.0579999999999998</v>
      </c>
      <c r="GP136" s="23">
        <f t="shared" si="1141"/>
        <v>0.25499999999999989</v>
      </c>
      <c r="GQ136" s="23">
        <f t="shared" si="1142"/>
        <v>0.45500000000000007</v>
      </c>
      <c r="GR136" s="23">
        <f t="shared" si="1143"/>
        <v>0.51199999999999957</v>
      </c>
      <c r="GS136" s="23">
        <f t="shared" si="1144"/>
        <v>0.60999999999999943</v>
      </c>
      <c r="GT136" s="23">
        <f t="shared" si="1145"/>
        <v>0.53500000000000014</v>
      </c>
      <c r="GU136" s="23">
        <f t="shared" si="1146"/>
        <v>0.34699999999999953</v>
      </c>
      <c r="GV136" s="23">
        <f t="shared" si="1147"/>
        <v>-0.21400000000000041</v>
      </c>
      <c r="GW136" s="23">
        <f t="shared" si="1148"/>
        <v>0.2029999999999994</v>
      </c>
      <c r="GX136" s="23">
        <f t="shared" si="1149"/>
        <v>0.22999999999999954</v>
      </c>
      <c r="GY136" s="23">
        <f t="shared" si="1150"/>
        <v>0.50600000000000023</v>
      </c>
      <c r="GZ136" s="23">
        <f t="shared" si="1151"/>
        <v>0.86799999999999944</v>
      </c>
      <c r="HA136" s="23">
        <f t="shared" si="1152"/>
        <v>0.62999999999999989</v>
      </c>
      <c r="HB136" s="23">
        <f t="shared" si="1153"/>
        <v>-1.4790000000000001</v>
      </c>
      <c r="HC136" s="23">
        <f t="shared" si="1154"/>
        <v>0.1639999999999997</v>
      </c>
      <c r="HD136" s="23">
        <f t="shared" si="1155"/>
        <v>0.10899999999999999</v>
      </c>
      <c r="HE136" s="23">
        <f t="shared" si="1156"/>
        <v>0.10599999999999987</v>
      </c>
      <c r="HF136" s="23">
        <f t="shared" si="1157"/>
        <v>-9.7999999999999865E-2</v>
      </c>
      <c r="HG136" s="23">
        <f t="shared" si="1158"/>
        <v>0.16699999999999982</v>
      </c>
      <c r="HH136" s="23">
        <f t="shared" si="965"/>
        <v>-0.54713900000000049</v>
      </c>
      <c r="HI136" s="23">
        <f t="shared" si="966"/>
        <v>-0.10966200000000015</v>
      </c>
      <c r="HJ136" s="23">
        <f t="shared" si="967"/>
        <v>1.3110789999999994</v>
      </c>
      <c r="HK136" s="23">
        <f t="shared" si="968"/>
        <v>-3.3608000000000082E-2</v>
      </c>
      <c r="HL136" s="23">
        <f t="shared" si="969"/>
        <v>1.6611999999999405E-2</v>
      </c>
      <c r="HM136" s="23">
        <f t="shared" si="970"/>
        <v>1.0782249999999998</v>
      </c>
      <c r="HO136" s="23">
        <f t="shared" si="1159"/>
        <v>9.6000000000000085E-2</v>
      </c>
      <c r="HP136" s="23">
        <f t="shared" si="1160"/>
        <v>0.1720000000000006</v>
      </c>
      <c r="HQ136" s="23">
        <f t="shared" si="1161"/>
        <v>0.79899999999999949</v>
      </c>
      <c r="HR136" s="23" t="str">
        <f t="shared" si="1162"/>
        <v/>
      </c>
      <c r="HS136" s="23">
        <f t="shared" si="1163"/>
        <v>0.40200000000000014</v>
      </c>
      <c r="HT136" s="23">
        <f t="shared" si="1164"/>
        <v>0.15499999999999936</v>
      </c>
      <c r="HU136" s="23">
        <f t="shared" si="1165"/>
        <v>0.15899999999999981</v>
      </c>
      <c r="HV136" s="23">
        <f t="shared" si="1166"/>
        <v>0.15599999999999969</v>
      </c>
      <c r="HW136" s="23" t="str">
        <f t="shared" si="1167"/>
        <v/>
      </c>
      <c r="HX136" s="23" t="str">
        <f t="shared" si="1168"/>
        <v/>
      </c>
      <c r="HY136" s="23">
        <f t="shared" si="1169"/>
        <v>0.36399999999999988</v>
      </c>
      <c r="HZ136" s="23">
        <f t="shared" si="1170"/>
        <v>0.33399999999999963</v>
      </c>
      <c r="IA136" s="23">
        <f t="shared" si="1171"/>
        <v>0.16599999999999948</v>
      </c>
      <c r="IB136" s="23">
        <f t="shared" si="1172"/>
        <v>9.3999999999999417E-2</v>
      </c>
      <c r="IC136" s="23">
        <f t="shared" si="1173"/>
        <v>0.15500000000000025</v>
      </c>
      <c r="ID136" s="23">
        <f t="shared" si="1174"/>
        <v>0.42199999999999971</v>
      </c>
      <c r="IE136" s="23">
        <f t="shared" si="1175"/>
        <v>0.13349999999999973</v>
      </c>
      <c r="IF136" s="23">
        <f t="shared" si="1176"/>
        <v>0.46400000000000041</v>
      </c>
      <c r="IG136" s="23">
        <f t="shared" si="1177"/>
        <v>0.40899999999999981</v>
      </c>
      <c r="IH136" s="23">
        <f t="shared" si="1178"/>
        <v>0.22599999999999998</v>
      </c>
      <c r="II136" s="23">
        <f t="shared" si="1179"/>
        <v>0.12300000000000022</v>
      </c>
      <c r="IJ136" s="23" t="str">
        <f t="shared" si="1180"/>
        <v/>
      </c>
      <c r="IK136" s="23">
        <f t="shared" si="1181"/>
        <v>0.23000000000000043</v>
      </c>
      <c r="IL136" s="23">
        <f t="shared" si="1182"/>
        <v>0.20400000000000063</v>
      </c>
      <c r="IM136" s="23">
        <f t="shared" si="1183"/>
        <v>0.43699999999999939</v>
      </c>
      <c r="IN136" s="23">
        <f t="shared" si="1184"/>
        <v>0.20500000000000007</v>
      </c>
      <c r="IO136" s="23">
        <f t="shared" si="1185"/>
        <v>5.6999999999999496E-2</v>
      </c>
      <c r="IP136" s="23">
        <f t="shared" si="1186"/>
        <v>0.3149999999999995</v>
      </c>
      <c r="IQ136" s="23">
        <f t="shared" si="1187"/>
        <v>0.25999999999999979</v>
      </c>
      <c r="IR136" s="23">
        <f t="shared" si="1188"/>
        <v>0.34699999999999953</v>
      </c>
      <c r="IS136" s="23">
        <f t="shared" si="1189"/>
        <v>3.2999999999999474E-2</v>
      </c>
      <c r="IT136" s="23">
        <f t="shared" si="1190"/>
        <v>2.5999999999999801E-2</v>
      </c>
      <c r="IU136" s="23">
        <f t="shared" si="1191"/>
        <v>0.31199999999999939</v>
      </c>
      <c r="IV136" s="23">
        <f t="shared" si="1192"/>
        <v>0.37000000000000011</v>
      </c>
      <c r="IW136" s="23">
        <f t="shared" si="1193"/>
        <v>1.9999999999997797E-3</v>
      </c>
      <c r="IX136" s="23">
        <f t="shared" si="1194"/>
        <v>1.032</v>
      </c>
      <c r="IY136" s="23">
        <f t="shared" si="1195"/>
        <v>0.24599999999999955</v>
      </c>
      <c r="IZ136" s="23">
        <f t="shared" si="1196"/>
        <v>0.44099999999999984</v>
      </c>
      <c r="JA136" s="23">
        <f t="shared" si="1197"/>
        <v>0.49699999999999989</v>
      </c>
      <c r="JB136" s="23">
        <f t="shared" si="1198"/>
        <v>0.59199999999999964</v>
      </c>
      <c r="JC136" s="23">
        <f t="shared" si="1199"/>
        <v>0.51699999999999946</v>
      </c>
      <c r="JD136" s="23">
        <f t="shared" si="1200"/>
        <v>0.32399999999999984</v>
      </c>
      <c r="JE136" s="23">
        <f t="shared" si="1201"/>
        <v>0.22700000000000031</v>
      </c>
      <c r="JF136" s="23">
        <f t="shared" si="1202"/>
        <v>0.18900000000000006</v>
      </c>
      <c r="JG136" s="23">
        <f t="shared" si="1203"/>
        <v>0.20899999999999963</v>
      </c>
      <c r="JH136" s="23">
        <f t="shared" si="1204"/>
        <v>0.48299999999999965</v>
      </c>
      <c r="JI136" s="23">
        <f t="shared" si="1205"/>
        <v>0.83999999999999986</v>
      </c>
      <c r="JJ136" s="23">
        <f t="shared" si="1206"/>
        <v>0.79599999999999937</v>
      </c>
      <c r="JK136" s="23">
        <f t="shared" si="1207"/>
        <v>1.4870000000000001</v>
      </c>
      <c r="JL136" s="23">
        <f t="shared" si="1208"/>
        <v>0.14199999999999946</v>
      </c>
      <c r="JM136" s="23">
        <f t="shared" si="1209"/>
        <v>8.8000000000000078E-2</v>
      </c>
      <c r="JN136" s="23">
        <f t="shared" si="1210"/>
        <v>0.10199999999999942</v>
      </c>
      <c r="JO136" s="23">
        <f t="shared" si="1211"/>
        <v>0.10099999999999998</v>
      </c>
      <c r="JP136" s="23">
        <f t="shared" si="1212"/>
        <v>0.16099999999999959</v>
      </c>
      <c r="JQ136" s="23">
        <f t="shared" si="1025"/>
        <v>0.55272500000000058</v>
      </c>
      <c r="JR136" s="23">
        <f t="shared" si="1026"/>
        <v>0.11627800000000033</v>
      </c>
      <c r="JS136" s="23">
        <f t="shared" si="1027"/>
        <v>1.3033729999999997</v>
      </c>
      <c r="JT136" s="23">
        <f t="shared" si="1028"/>
        <v>4.0783000000000236E-2</v>
      </c>
      <c r="JU136" s="23">
        <f t="shared" si="1029"/>
        <v>9.4929999999999737E-3</v>
      </c>
      <c r="JV136" s="23">
        <f t="shared" si="1030"/>
        <v>1.0711689999999994</v>
      </c>
      <c r="JW136" s="23">
        <f t="shared" si="1213"/>
        <v>0.46200000000000063</v>
      </c>
      <c r="JX136" s="23">
        <f t="shared" si="1214"/>
        <v>0.40600000000000058</v>
      </c>
      <c r="JY136" s="23">
        <f t="shared" si="1215"/>
        <v>0.22200000000000042</v>
      </c>
      <c r="JZ136" s="23">
        <f t="shared" si="1216"/>
        <v>0.11800000000000033</v>
      </c>
      <c r="KA136" s="23">
        <f t="shared" si="1217"/>
        <v>0.14599999999999991</v>
      </c>
      <c r="KB136" s="23">
        <f t="shared" si="1218"/>
        <v>0.22200000000000042</v>
      </c>
      <c r="KC136" s="23">
        <f t="shared" si="1219"/>
        <v>0.19600000000000062</v>
      </c>
      <c r="KD136" s="23">
        <f t="shared" si="1220"/>
        <v>0.44700000000000006</v>
      </c>
      <c r="KE136" s="23">
        <f t="shared" si="1221"/>
        <v>0.21699999999999964</v>
      </c>
      <c r="KF136" s="23">
        <f t="shared" si="1222"/>
        <v>6.9999999999999396E-2</v>
      </c>
      <c r="KG136" s="23">
        <f t="shared" si="1223"/>
        <v>0.33300000000000018</v>
      </c>
      <c r="KH136" s="23">
        <f t="shared" si="1224"/>
        <v>0.27799999999999958</v>
      </c>
      <c r="KI136" s="23">
        <f t="shared" si="1225"/>
        <v>0.35799999999999965</v>
      </c>
      <c r="KJ136" s="23">
        <f t="shared" si="1226"/>
        <v>4.0999999999999481E-2</v>
      </c>
      <c r="KK136" s="23">
        <f t="shared" si="1227"/>
        <v>3.3999999999999808E-2</v>
      </c>
      <c r="KL136" s="23">
        <f t="shared" si="1228"/>
        <v>0.32200000000000006</v>
      </c>
      <c r="KM136" s="23">
        <f t="shared" si="1229"/>
        <v>0.36600000000000055</v>
      </c>
      <c r="KN136" s="23">
        <f t="shared" si="1230"/>
        <v>3.9999999999995595E-3</v>
      </c>
      <c r="KO136" s="23">
        <f t="shared" si="1231"/>
        <v>1.0579999999999998</v>
      </c>
      <c r="KP136" s="23">
        <f t="shared" si="1232"/>
        <v>0.25499999999999989</v>
      </c>
      <c r="KQ136" s="23">
        <f t="shared" si="1051"/>
        <v>0.45500000000000007</v>
      </c>
      <c r="KR136" s="23">
        <f t="shared" si="1052"/>
        <v>0.51199999999999957</v>
      </c>
      <c r="KS136" s="23">
        <f t="shared" si="1053"/>
        <v>0.60999999999999943</v>
      </c>
      <c r="KT136" s="23">
        <f t="shared" si="1054"/>
        <v>0.53500000000000014</v>
      </c>
      <c r="KU136" s="23">
        <f t="shared" si="1055"/>
        <v>0.34699999999999953</v>
      </c>
      <c r="KV136" s="23">
        <f t="shared" si="1056"/>
        <v>0.21400000000000041</v>
      </c>
      <c r="KW136" s="23">
        <f t="shared" si="1233"/>
        <v>0.2029999999999994</v>
      </c>
      <c r="KX136" s="23">
        <f t="shared" si="1058"/>
        <v>0.22999999999999954</v>
      </c>
      <c r="KY136" s="23">
        <f t="shared" si="1059"/>
        <v>0.50600000000000023</v>
      </c>
      <c r="KZ136" s="23">
        <f t="shared" si="1060"/>
        <v>0.86799999999999944</v>
      </c>
      <c r="LA136" s="23">
        <f t="shared" si="1061"/>
        <v>0.62999999999999989</v>
      </c>
      <c r="LB136" s="23">
        <f t="shared" si="1062"/>
        <v>1.4790000000000001</v>
      </c>
      <c r="LC136" s="23">
        <f t="shared" si="1063"/>
        <v>0.1639999999999997</v>
      </c>
      <c r="LD136" s="23">
        <f t="shared" si="1234"/>
        <v>0.10899999999999999</v>
      </c>
      <c r="LE136" s="23">
        <f t="shared" si="1065"/>
        <v>0.10599999999999987</v>
      </c>
      <c r="LF136" s="23">
        <f t="shared" si="1235"/>
        <v>9.7999999999999865E-2</v>
      </c>
      <c r="LG136" s="23">
        <f t="shared" si="1067"/>
        <v>0.16699999999999982</v>
      </c>
      <c r="LH136" s="23">
        <f t="shared" si="1068"/>
        <v>0.54713900000000049</v>
      </c>
      <c r="LI136" s="23">
        <f t="shared" si="1069"/>
        <v>0.10966200000000015</v>
      </c>
      <c r="LJ136" s="23">
        <f t="shared" si="1070"/>
        <v>1.3110789999999994</v>
      </c>
      <c r="LK136" s="23">
        <f t="shared" si="1071"/>
        <v>3.3608000000000082E-2</v>
      </c>
      <c r="LL136" s="23">
        <f t="shared" si="1072"/>
        <v>1.6611999999999405E-2</v>
      </c>
      <c r="LM136" s="23">
        <f t="shared" si="1072"/>
        <v>1.0782249999999998</v>
      </c>
    </row>
    <row r="137" spans="1:325">
      <c r="A137" s="1">
        <f t="shared" si="449"/>
        <v>135</v>
      </c>
      <c r="B137" s="2"/>
      <c r="C137" s="4">
        <v>14</v>
      </c>
      <c r="D137" s="4">
        <f t="shared" si="1076"/>
        <v>1016</v>
      </c>
      <c r="E137" s="4" t="s">
        <v>188</v>
      </c>
      <c r="F137" s="4">
        <v>3</v>
      </c>
      <c r="G137" s="4" t="s">
        <v>13</v>
      </c>
      <c r="H137" s="4" t="s">
        <v>19</v>
      </c>
      <c r="I137" s="4"/>
      <c r="J137" s="5">
        <v>97.1</v>
      </c>
      <c r="K137" s="72"/>
      <c r="L137" s="103">
        <v>2.4080000000000004</v>
      </c>
      <c r="M137" s="7" t="s">
        <v>282</v>
      </c>
      <c r="N137" s="3" t="s">
        <v>227</v>
      </c>
      <c r="O137" s="6">
        <v>2.8450000000000002</v>
      </c>
      <c r="P137" s="6">
        <v>2.54</v>
      </c>
      <c r="Q137" s="6">
        <v>2.9129999999999998</v>
      </c>
      <c r="R137" s="58"/>
      <c r="S137" s="6">
        <v>2.3519999999999999</v>
      </c>
      <c r="T137" s="58"/>
      <c r="U137" s="58"/>
      <c r="V137" s="58"/>
      <c r="W137" s="58"/>
      <c r="X137" s="58"/>
      <c r="Y137" s="6">
        <v>2.6480000000000001</v>
      </c>
      <c r="Z137" s="6">
        <v>2.653</v>
      </c>
      <c r="AA137" s="6">
        <v>2.617</v>
      </c>
      <c r="AB137" s="6">
        <v>2.4700000000000002</v>
      </c>
      <c r="AC137" s="23">
        <v>2.5510000000000002</v>
      </c>
      <c r="AD137" s="23">
        <v>2.1150000000000002</v>
      </c>
      <c r="AE137" s="23">
        <f t="shared" si="1075"/>
        <v>2.3330000000000002</v>
      </c>
      <c r="AF137" s="107">
        <v>1.855</v>
      </c>
      <c r="AG137" s="107">
        <v>1.929</v>
      </c>
      <c r="AH137" s="107">
        <v>1.9139999999999999</v>
      </c>
      <c r="AI137" s="107">
        <v>1.7869999999999999</v>
      </c>
      <c r="AJ137" s="112"/>
      <c r="AK137" s="107">
        <v>1.865</v>
      </c>
      <c r="AL137" s="107">
        <v>1.8740000000000001</v>
      </c>
      <c r="AM137" s="107">
        <v>1.901</v>
      </c>
      <c r="AN137" s="107">
        <v>2.085</v>
      </c>
      <c r="AO137" s="107">
        <v>1.988</v>
      </c>
      <c r="AP137" s="107">
        <v>2.3010000000000002</v>
      </c>
      <c r="AQ137" s="107">
        <v>2.2749999999999999</v>
      </c>
      <c r="AR137" s="107">
        <v>2.2919999999999998</v>
      </c>
      <c r="AS137" s="107">
        <v>2.024</v>
      </c>
      <c r="AT137" s="107">
        <v>2.0190000000000001</v>
      </c>
      <c r="AU137" s="107">
        <v>1.75</v>
      </c>
      <c r="AV137" s="107">
        <v>2.0459999999999998</v>
      </c>
      <c r="AW137" s="107">
        <v>1.8560000000000001</v>
      </c>
      <c r="AX137" s="112"/>
      <c r="AY137" s="107">
        <v>1.889</v>
      </c>
      <c r="AZ137" s="107">
        <v>2.0659999999999998</v>
      </c>
      <c r="BA137" s="107">
        <v>1.7090000000000001</v>
      </c>
      <c r="BB137" s="107">
        <v>1.5609999999999999</v>
      </c>
      <c r="BC137" s="107">
        <v>1.24</v>
      </c>
      <c r="BD137" s="107">
        <v>1.92</v>
      </c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07">
        <v>2.1720000000000002</v>
      </c>
      <c r="BO137" s="107">
        <v>1.93</v>
      </c>
      <c r="BP137" s="107">
        <v>2.1080000000000001</v>
      </c>
      <c r="BQ137" s="91">
        <v>1.614406</v>
      </c>
      <c r="BR137" s="91">
        <v>1.7897419999999999</v>
      </c>
      <c r="BS137" s="91">
        <v>2.3206709999999999</v>
      </c>
      <c r="BT137" s="91">
        <v>1.7226589999999999</v>
      </c>
      <c r="BU137" s="91">
        <v>1.8044089999999999</v>
      </c>
      <c r="BV137" s="91">
        <v>2.3017979999999998</v>
      </c>
      <c r="BW137" s="109">
        <v>2.121</v>
      </c>
      <c r="BX137" s="109">
        <v>2.1539999999999999</v>
      </c>
      <c r="BY137" s="109">
        <v>2.1720000000000002</v>
      </c>
      <c r="BZ137" s="109">
        <v>2.1669999999999998</v>
      </c>
      <c r="CA137" s="109">
        <v>1.768</v>
      </c>
      <c r="CB137" s="109">
        <v>2.1930000000000001</v>
      </c>
      <c r="CC137" s="109">
        <v>2.21</v>
      </c>
      <c r="CD137" s="109">
        <v>2.3250000000000002</v>
      </c>
      <c r="CE137" s="109">
        <v>2.3969999999999998</v>
      </c>
      <c r="CF137" s="109">
        <v>2.3119999999999998</v>
      </c>
      <c r="CG137" s="109">
        <v>2.5390000000000001</v>
      </c>
      <c r="CH137" s="109">
        <v>2.5169999999999999</v>
      </c>
      <c r="CI137" s="109">
        <v>2.5449999999999999</v>
      </c>
      <c r="CJ137" s="110">
        <v>2.3260000000000001</v>
      </c>
      <c r="CK137" s="110">
        <v>2.3180000000000001</v>
      </c>
      <c r="CL137" s="109">
        <v>2.29</v>
      </c>
      <c r="CM137" s="109">
        <v>2.25</v>
      </c>
      <c r="CN137" s="109">
        <v>2.218</v>
      </c>
      <c r="CO137" s="109">
        <v>2.2229999999999999</v>
      </c>
      <c r="CP137" s="109">
        <v>2.347</v>
      </c>
      <c r="CQ137" s="109">
        <v>2.476</v>
      </c>
      <c r="CR137" s="109">
        <v>2.395</v>
      </c>
      <c r="CS137" s="109">
        <v>2.4289999999999998</v>
      </c>
      <c r="CT137" s="109">
        <v>2.3439999999999999</v>
      </c>
      <c r="CU137" s="109">
        <v>2.4470000000000001</v>
      </c>
      <c r="CV137" s="109">
        <v>2.3650000000000002</v>
      </c>
      <c r="CW137" s="109">
        <v>2.2629999999999999</v>
      </c>
      <c r="CX137" s="109">
        <v>2.4</v>
      </c>
      <c r="CY137" s="109">
        <v>2.4489999999999998</v>
      </c>
      <c r="CZ137" s="109">
        <v>2.3450000000000002</v>
      </c>
      <c r="DA137" s="109">
        <v>2.4329999999999998</v>
      </c>
      <c r="DB137" s="109">
        <v>2.9870000000000001</v>
      </c>
      <c r="DC137" s="109">
        <v>2.395</v>
      </c>
      <c r="DD137" s="109">
        <v>2.3879999999999999</v>
      </c>
      <c r="DE137" s="109">
        <v>2.3650000000000002</v>
      </c>
      <c r="DF137" s="109">
        <v>2.2069999999999999</v>
      </c>
      <c r="DG137" s="109">
        <v>2.339</v>
      </c>
      <c r="DH137" s="119">
        <v>1.8366279999999999</v>
      </c>
      <c r="DI137" s="119">
        <v>2.067593</v>
      </c>
      <c r="DJ137" s="119">
        <v>2.3017979999999998</v>
      </c>
      <c r="DK137" s="119">
        <v>2.044187</v>
      </c>
      <c r="DL137" s="119">
        <v>2.11374</v>
      </c>
      <c r="DM137" s="119">
        <v>2.5056020000000001</v>
      </c>
      <c r="DO137" s="23">
        <f t="shared" si="1077"/>
        <v>0.43699999999999983</v>
      </c>
      <c r="DP137" s="23">
        <f t="shared" si="1078"/>
        <v>0.13199999999999967</v>
      </c>
      <c r="DQ137" s="23">
        <f t="shared" si="1079"/>
        <v>0.50499999999999945</v>
      </c>
      <c r="DR137" s="23" t="str">
        <f t="shared" si="1080"/>
        <v/>
      </c>
      <c r="DS137" s="23">
        <f t="shared" si="1081"/>
        <v>-5.6000000000000494E-2</v>
      </c>
      <c r="DT137" s="23" t="str">
        <f t="shared" si="1082"/>
        <v/>
      </c>
      <c r="DU137" s="23" t="str">
        <f t="shared" si="1083"/>
        <v/>
      </c>
      <c r="DV137" s="23" t="str">
        <f t="shared" si="1084"/>
        <v/>
      </c>
      <c r="DW137" s="23" t="str">
        <f t="shared" si="1085"/>
        <v/>
      </c>
      <c r="DX137" s="23" t="str">
        <f t="shared" si="1086"/>
        <v/>
      </c>
      <c r="DY137" s="23">
        <f t="shared" si="1087"/>
        <v>0.23999999999999977</v>
      </c>
      <c r="DZ137" s="23">
        <f t="shared" si="1088"/>
        <v>0.24499999999999966</v>
      </c>
      <c r="EA137" s="23">
        <f t="shared" si="1089"/>
        <v>0.20899999999999963</v>
      </c>
      <c r="EB137" s="23">
        <f t="shared" si="1090"/>
        <v>6.1999999999999833E-2</v>
      </c>
      <c r="EC137" s="23">
        <f t="shared" si="1091"/>
        <v>0.14299999999999979</v>
      </c>
      <c r="ED137" s="23">
        <f t="shared" si="1092"/>
        <v>-0.29300000000000015</v>
      </c>
      <c r="EE137" s="23">
        <f t="shared" si="1093"/>
        <v>-7.5000000000000178E-2</v>
      </c>
      <c r="EF137" s="23">
        <f t="shared" si="1094"/>
        <v>-0.55300000000000038</v>
      </c>
      <c r="EG137" s="23">
        <f t="shared" si="1095"/>
        <v>-0.47900000000000031</v>
      </c>
      <c r="EH137" s="23">
        <f t="shared" si="1096"/>
        <v>-0.49400000000000044</v>
      </c>
      <c r="EI137" s="23">
        <f t="shared" si="1097"/>
        <v>-0.62100000000000044</v>
      </c>
      <c r="EJ137" s="23" t="str">
        <f t="shared" si="1098"/>
        <v/>
      </c>
      <c r="EK137" s="23">
        <f t="shared" si="1099"/>
        <v>-0.54300000000000037</v>
      </c>
      <c r="EL137" s="23">
        <f t="shared" si="1100"/>
        <v>-0.53400000000000025</v>
      </c>
      <c r="EM137" s="23">
        <f t="shared" si="1101"/>
        <v>-0.50700000000000034</v>
      </c>
      <c r="EN137" s="23">
        <f t="shared" si="1102"/>
        <v>-0.3230000000000004</v>
      </c>
      <c r="EO137" s="23">
        <f t="shared" si="1103"/>
        <v>-0.42000000000000037</v>
      </c>
      <c r="EP137" s="23">
        <f t="shared" si="1104"/>
        <v>-0.10700000000000021</v>
      </c>
      <c r="EQ137" s="23">
        <f t="shared" si="1105"/>
        <v>-0.13300000000000045</v>
      </c>
      <c r="ER137" s="23">
        <f t="shared" si="1106"/>
        <v>-0.11600000000000055</v>
      </c>
      <c r="ES137" s="23">
        <f t="shared" si="898"/>
        <v>-0.38400000000000034</v>
      </c>
      <c r="ET137" s="23">
        <f t="shared" si="899"/>
        <v>-0.38900000000000023</v>
      </c>
      <c r="EU137" s="23">
        <f t="shared" si="900"/>
        <v>-0.65800000000000036</v>
      </c>
      <c r="EV137" s="23">
        <f t="shared" si="901"/>
        <v>-0.36200000000000054</v>
      </c>
      <c r="EW137" s="23">
        <f t="shared" si="902"/>
        <v>-0.55200000000000027</v>
      </c>
      <c r="EX137" s="23" t="str">
        <f t="shared" si="903"/>
        <v/>
      </c>
      <c r="EY137" s="23">
        <f t="shared" si="904"/>
        <v>-0.51900000000000035</v>
      </c>
      <c r="EZ137" s="23">
        <f t="shared" si="905"/>
        <v>-0.34200000000000053</v>
      </c>
      <c r="FA137" s="23">
        <f t="shared" si="1107"/>
        <v>-0.69900000000000029</v>
      </c>
      <c r="FB137" s="23">
        <f t="shared" si="1108"/>
        <v>-0.84700000000000042</v>
      </c>
      <c r="FC137" s="23">
        <f t="shared" si="1109"/>
        <v>-1.1680000000000004</v>
      </c>
      <c r="FD137" s="23">
        <f t="shared" si="1110"/>
        <v>-0.48800000000000043</v>
      </c>
      <c r="FE137" s="23" t="str">
        <f t="shared" si="1111"/>
        <v/>
      </c>
      <c r="FF137" s="23" t="str">
        <f t="shared" si="1112"/>
        <v/>
      </c>
      <c r="FG137" s="23" t="str">
        <f t="shared" si="1113"/>
        <v/>
      </c>
      <c r="FH137" s="23" t="str">
        <f t="shared" si="1114"/>
        <v/>
      </c>
      <c r="FI137" s="23" t="str">
        <f t="shared" si="1115"/>
        <v/>
      </c>
      <c r="FJ137" s="23" t="str">
        <f t="shared" si="1116"/>
        <v/>
      </c>
      <c r="FK137" s="23" t="str">
        <f t="shared" si="1117"/>
        <v/>
      </c>
      <c r="FL137" s="23" t="str">
        <f t="shared" si="1118"/>
        <v/>
      </c>
      <c r="FM137" s="23" t="str">
        <f t="shared" si="1119"/>
        <v/>
      </c>
      <c r="FN137" s="23">
        <f t="shared" si="1120"/>
        <v>-0.23600000000000021</v>
      </c>
      <c r="FO137" s="23">
        <f t="shared" si="1121"/>
        <v>-0.47800000000000042</v>
      </c>
      <c r="FP137" s="23">
        <f t="shared" si="1122"/>
        <v>-0.30000000000000027</v>
      </c>
      <c r="FQ137" s="23">
        <f t="shared" si="922"/>
        <v>-0.79359400000000035</v>
      </c>
      <c r="FR137" s="23">
        <f t="shared" si="923"/>
        <v>-0.61825800000000042</v>
      </c>
      <c r="FS137" s="23">
        <f t="shared" si="924"/>
        <v>-8.7329000000000434E-2</v>
      </c>
      <c r="FT137" s="23">
        <f t="shared" si="925"/>
        <v>-0.68534100000000042</v>
      </c>
      <c r="FU137" s="23">
        <f t="shared" si="926"/>
        <v>-0.60359100000000043</v>
      </c>
      <c r="FV137" s="23">
        <f t="shared" si="927"/>
        <v>-0.10620200000000057</v>
      </c>
      <c r="FW137" s="23">
        <f t="shared" si="928"/>
        <v>-0.28700000000000037</v>
      </c>
      <c r="FX137" s="23">
        <f t="shared" si="1123"/>
        <v>-0.25400000000000045</v>
      </c>
      <c r="FY137" s="23">
        <f t="shared" si="1124"/>
        <v>-0.23600000000000021</v>
      </c>
      <c r="FZ137" s="23">
        <f t="shared" si="1125"/>
        <v>-0.24100000000000055</v>
      </c>
      <c r="GA137" s="23">
        <f t="shared" si="1126"/>
        <v>-0.64000000000000035</v>
      </c>
      <c r="GB137" s="23">
        <f t="shared" si="1127"/>
        <v>-0.2150000000000003</v>
      </c>
      <c r="GC137" s="23">
        <f t="shared" si="1128"/>
        <v>-0.1980000000000004</v>
      </c>
      <c r="GD137" s="23">
        <f t="shared" si="1129"/>
        <v>-8.3000000000000185E-2</v>
      </c>
      <c r="GE137" s="23">
        <f t="shared" si="1130"/>
        <v>-1.1000000000000565E-2</v>
      </c>
      <c r="GF137" s="23">
        <f t="shared" si="1131"/>
        <v>-9.6000000000000529E-2</v>
      </c>
      <c r="GG137" s="23">
        <f t="shared" si="1132"/>
        <v>0.13099999999999978</v>
      </c>
      <c r="GH137" s="23">
        <f t="shared" si="1133"/>
        <v>0.10899999999999954</v>
      </c>
      <c r="GI137" s="23">
        <f t="shared" si="1134"/>
        <v>0.13699999999999957</v>
      </c>
      <c r="GJ137" s="23">
        <f t="shared" si="1135"/>
        <v>-8.2000000000000295E-2</v>
      </c>
      <c r="GK137" s="23">
        <f t="shared" si="1136"/>
        <v>-9.0000000000000302E-2</v>
      </c>
      <c r="GL137" s="23">
        <f t="shared" si="1137"/>
        <v>-0.11800000000000033</v>
      </c>
      <c r="GM137" s="23">
        <f t="shared" si="1138"/>
        <v>-0.15800000000000036</v>
      </c>
      <c r="GN137" s="23">
        <f t="shared" si="1139"/>
        <v>-0.19000000000000039</v>
      </c>
      <c r="GO137" s="23">
        <f t="shared" si="1140"/>
        <v>-0.1850000000000005</v>
      </c>
      <c r="GP137" s="23">
        <f t="shared" si="1141"/>
        <v>-6.1000000000000387E-2</v>
      </c>
      <c r="GQ137" s="23">
        <f t="shared" si="1142"/>
        <v>6.7999999999999616E-2</v>
      </c>
      <c r="GR137" s="23">
        <f t="shared" si="1143"/>
        <v>-1.3000000000000345E-2</v>
      </c>
      <c r="GS137" s="23">
        <f t="shared" si="1144"/>
        <v>2.0999999999999464E-2</v>
      </c>
      <c r="GT137" s="23">
        <f t="shared" si="1145"/>
        <v>-6.4000000000000501E-2</v>
      </c>
      <c r="GU137" s="23">
        <f t="shared" si="1146"/>
        <v>3.8999999999999702E-2</v>
      </c>
      <c r="GV137" s="23">
        <f t="shared" si="1147"/>
        <v>-4.3000000000000149E-2</v>
      </c>
      <c r="GW137" s="23">
        <f t="shared" si="1148"/>
        <v>-0.14500000000000046</v>
      </c>
      <c r="GX137" s="23">
        <f t="shared" si="1149"/>
        <v>-8.0000000000004512E-3</v>
      </c>
      <c r="GY137" s="23">
        <f t="shared" si="1150"/>
        <v>4.0999999999999481E-2</v>
      </c>
      <c r="GZ137" s="23">
        <f t="shared" si="1151"/>
        <v>-6.3000000000000167E-2</v>
      </c>
      <c r="HA137" s="23">
        <f t="shared" si="1152"/>
        <v>2.4999999999999467E-2</v>
      </c>
      <c r="HB137" s="23">
        <f t="shared" si="1153"/>
        <v>0.57899999999999974</v>
      </c>
      <c r="HC137" s="23">
        <f t="shared" si="1154"/>
        <v>-1.3000000000000345E-2</v>
      </c>
      <c r="HD137" s="23">
        <f t="shared" si="1155"/>
        <v>-2.0000000000000462E-2</v>
      </c>
      <c r="HE137" s="23">
        <f t="shared" si="1156"/>
        <v>-4.3000000000000149E-2</v>
      </c>
      <c r="HF137" s="23">
        <f t="shared" si="1157"/>
        <v>-0.20100000000000051</v>
      </c>
      <c r="HG137" s="23">
        <f t="shared" si="1158"/>
        <v>-6.9000000000000394E-2</v>
      </c>
      <c r="HH137" s="23">
        <f t="shared" si="965"/>
        <v>-0.57137200000000044</v>
      </c>
      <c r="HI137" s="23">
        <f t="shared" si="966"/>
        <v>-0.34040700000000035</v>
      </c>
      <c r="HJ137" s="23">
        <f t="shared" si="967"/>
        <v>-0.10620200000000057</v>
      </c>
      <c r="HK137" s="23">
        <f t="shared" si="968"/>
        <v>-0.36381300000000039</v>
      </c>
      <c r="HL137" s="23">
        <f t="shared" si="969"/>
        <v>-0.29426000000000041</v>
      </c>
      <c r="HM137" s="23">
        <f t="shared" si="970"/>
        <v>9.7601999999999745E-2</v>
      </c>
      <c r="HO137" s="23">
        <f t="shared" si="1159"/>
        <v>0.43699999999999983</v>
      </c>
      <c r="HP137" s="23">
        <f t="shared" si="1160"/>
        <v>0.13199999999999967</v>
      </c>
      <c r="HQ137" s="23">
        <f t="shared" si="1161"/>
        <v>0.50499999999999945</v>
      </c>
      <c r="HR137" s="23" t="str">
        <f t="shared" si="1162"/>
        <v/>
      </c>
      <c r="HS137" s="23">
        <f t="shared" si="1163"/>
        <v>5.6000000000000494E-2</v>
      </c>
      <c r="HT137" s="23" t="str">
        <f t="shared" si="1164"/>
        <v/>
      </c>
      <c r="HU137" s="23" t="str">
        <f t="shared" si="1165"/>
        <v/>
      </c>
      <c r="HV137" s="23" t="str">
        <f t="shared" si="1166"/>
        <v/>
      </c>
      <c r="HW137" s="23" t="str">
        <f t="shared" si="1167"/>
        <v/>
      </c>
      <c r="HX137" s="23" t="str">
        <f t="shared" si="1168"/>
        <v/>
      </c>
      <c r="HY137" s="23">
        <f t="shared" si="1169"/>
        <v>0.23999999999999977</v>
      </c>
      <c r="HZ137" s="23">
        <f t="shared" si="1170"/>
        <v>0.24499999999999966</v>
      </c>
      <c r="IA137" s="23">
        <f t="shared" si="1171"/>
        <v>0.20899999999999963</v>
      </c>
      <c r="IB137" s="23">
        <f t="shared" si="1172"/>
        <v>6.1999999999999833E-2</v>
      </c>
      <c r="IC137" s="23">
        <f t="shared" si="1173"/>
        <v>0.14299999999999979</v>
      </c>
      <c r="ID137" s="23">
        <f t="shared" si="1174"/>
        <v>0.29300000000000015</v>
      </c>
      <c r="IE137" s="23">
        <f t="shared" si="1175"/>
        <v>7.5000000000000178E-2</v>
      </c>
      <c r="IF137" s="23">
        <f t="shared" si="1176"/>
        <v>0.55300000000000038</v>
      </c>
      <c r="IG137" s="23">
        <f t="shared" si="1177"/>
        <v>0.47900000000000031</v>
      </c>
      <c r="IH137" s="23">
        <f t="shared" si="1178"/>
        <v>0.49400000000000044</v>
      </c>
      <c r="II137" s="23">
        <f t="shared" si="1179"/>
        <v>0.62100000000000044</v>
      </c>
      <c r="IJ137" s="23" t="str">
        <f t="shared" si="1180"/>
        <v/>
      </c>
      <c r="IK137" s="23">
        <f t="shared" si="1181"/>
        <v>0.54300000000000037</v>
      </c>
      <c r="IL137" s="23">
        <f t="shared" si="1182"/>
        <v>0.53400000000000025</v>
      </c>
      <c r="IM137" s="23">
        <f t="shared" si="1183"/>
        <v>0.50700000000000034</v>
      </c>
      <c r="IN137" s="23">
        <f t="shared" si="1184"/>
        <v>0.3230000000000004</v>
      </c>
      <c r="IO137" s="23">
        <f t="shared" si="1185"/>
        <v>0.42000000000000037</v>
      </c>
      <c r="IP137" s="23">
        <f t="shared" si="1186"/>
        <v>0.10700000000000021</v>
      </c>
      <c r="IQ137" s="23">
        <f t="shared" si="1187"/>
        <v>0.13300000000000045</v>
      </c>
      <c r="IR137" s="23">
        <f t="shared" si="1188"/>
        <v>0.11600000000000055</v>
      </c>
      <c r="IS137" s="23">
        <f t="shared" si="1189"/>
        <v>0.38400000000000034</v>
      </c>
      <c r="IT137" s="23">
        <f t="shared" si="1190"/>
        <v>0.38900000000000023</v>
      </c>
      <c r="IU137" s="23">
        <f t="shared" si="1191"/>
        <v>0.65800000000000036</v>
      </c>
      <c r="IV137" s="23">
        <f t="shared" si="1192"/>
        <v>0.36200000000000054</v>
      </c>
      <c r="IW137" s="23">
        <f t="shared" si="1193"/>
        <v>0.55200000000000027</v>
      </c>
      <c r="IX137" s="23" t="str">
        <f t="shared" si="1194"/>
        <v/>
      </c>
      <c r="IY137" s="23">
        <f t="shared" si="1195"/>
        <v>0.51900000000000035</v>
      </c>
      <c r="IZ137" s="23">
        <f t="shared" si="1196"/>
        <v>0.34200000000000053</v>
      </c>
      <c r="JA137" s="23">
        <f t="shared" si="1197"/>
        <v>0.69900000000000029</v>
      </c>
      <c r="JB137" s="23">
        <f t="shared" si="1198"/>
        <v>0.84700000000000042</v>
      </c>
      <c r="JC137" s="23">
        <f t="shared" si="1199"/>
        <v>1.1680000000000004</v>
      </c>
      <c r="JD137" s="23">
        <f t="shared" si="1200"/>
        <v>0.48800000000000043</v>
      </c>
      <c r="JE137" s="23" t="str">
        <f t="shared" si="1201"/>
        <v/>
      </c>
      <c r="JF137" s="23" t="str">
        <f t="shared" si="1202"/>
        <v/>
      </c>
      <c r="JG137" s="23" t="str">
        <f t="shared" si="1203"/>
        <v/>
      </c>
      <c r="JH137" s="23" t="str">
        <f t="shared" si="1204"/>
        <v/>
      </c>
      <c r="JI137" s="23" t="str">
        <f t="shared" si="1205"/>
        <v/>
      </c>
      <c r="JJ137" s="23" t="str">
        <f t="shared" si="1206"/>
        <v/>
      </c>
      <c r="JK137" s="23" t="str">
        <f t="shared" si="1207"/>
        <v/>
      </c>
      <c r="JL137" s="23" t="str">
        <f t="shared" si="1208"/>
        <v/>
      </c>
      <c r="JM137" s="23" t="str">
        <f t="shared" si="1209"/>
        <v/>
      </c>
      <c r="JN137" s="23">
        <f t="shared" si="1210"/>
        <v>0.23600000000000021</v>
      </c>
      <c r="JO137" s="23">
        <f t="shared" si="1211"/>
        <v>0.47800000000000042</v>
      </c>
      <c r="JP137" s="23">
        <f t="shared" si="1212"/>
        <v>0.30000000000000027</v>
      </c>
      <c r="JQ137" s="23">
        <f t="shared" si="1025"/>
        <v>0.79359400000000035</v>
      </c>
      <c r="JR137" s="23">
        <f t="shared" si="1026"/>
        <v>0.61825800000000042</v>
      </c>
      <c r="JS137" s="23">
        <f t="shared" si="1027"/>
        <v>8.7329000000000434E-2</v>
      </c>
      <c r="JT137" s="23">
        <f t="shared" si="1028"/>
        <v>0.68534100000000042</v>
      </c>
      <c r="JU137" s="23">
        <f t="shared" si="1029"/>
        <v>0.60359100000000043</v>
      </c>
      <c r="JV137" s="23">
        <f t="shared" si="1030"/>
        <v>0.10620200000000057</v>
      </c>
      <c r="JW137" s="23">
        <f t="shared" si="1213"/>
        <v>0.28700000000000037</v>
      </c>
      <c r="JX137" s="23">
        <f t="shared" si="1214"/>
        <v>0.25400000000000045</v>
      </c>
      <c r="JY137" s="23">
        <f t="shared" si="1215"/>
        <v>0.23600000000000021</v>
      </c>
      <c r="JZ137" s="23">
        <f t="shared" si="1216"/>
        <v>0.24100000000000055</v>
      </c>
      <c r="KA137" s="23">
        <f t="shared" si="1217"/>
        <v>0.64000000000000035</v>
      </c>
      <c r="KB137" s="23">
        <f t="shared" si="1218"/>
        <v>0.2150000000000003</v>
      </c>
      <c r="KC137" s="23">
        <f t="shared" si="1219"/>
        <v>0.1980000000000004</v>
      </c>
      <c r="KD137" s="23">
        <f t="shared" si="1220"/>
        <v>8.3000000000000185E-2</v>
      </c>
      <c r="KE137" s="23">
        <f t="shared" si="1221"/>
        <v>1.1000000000000565E-2</v>
      </c>
      <c r="KF137" s="23">
        <f t="shared" si="1222"/>
        <v>9.6000000000000529E-2</v>
      </c>
      <c r="KG137" s="23">
        <f t="shared" si="1223"/>
        <v>0.13099999999999978</v>
      </c>
      <c r="KH137" s="23">
        <f t="shared" si="1224"/>
        <v>0.10899999999999954</v>
      </c>
      <c r="KI137" s="23">
        <f t="shared" si="1225"/>
        <v>0.13699999999999957</v>
      </c>
      <c r="KJ137" s="23">
        <f t="shared" si="1226"/>
        <v>8.2000000000000295E-2</v>
      </c>
      <c r="KK137" s="23">
        <f t="shared" si="1227"/>
        <v>9.0000000000000302E-2</v>
      </c>
      <c r="KL137" s="23">
        <f t="shared" si="1228"/>
        <v>0.11800000000000033</v>
      </c>
      <c r="KM137" s="23">
        <f t="shared" si="1229"/>
        <v>0.15800000000000036</v>
      </c>
      <c r="KN137" s="23">
        <f t="shared" si="1230"/>
        <v>0.19000000000000039</v>
      </c>
      <c r="KO137" s="23">
        <f t="shared" si="1231"/>
        <v>0.1850000000000005</v>
      </c>
      <c r="KP137" s="23">
        <f t="shared" si="1232"/>
        <v>6.1000000000000387E-2</v>
      </c>
      <c r="KQ137" s="23">
        <f t="shared" si="1051"/>
        <v>6.7999999999999616E-2</v>
      </c>
      <c r="KR137" s="23">
        <f t="shared" si="1052"/>
        <v>1.3000000000000345E-2</v>
      </c>
      <c r="KS137" s="23">
        <f t="shared" si="1053"/>
        <v>2.0999999999999464E-2</v>
      </c>
      <c r="KT137" s="23">
        <f t="shared" si="1054"/>
        <v>6.4000000000000501E-2</v>
      </c>
      <c r="KU137" s="23">
        <f t="shared" si="1055"/>
        <v>3.8999999999999702E-2</v>
      </c>
      <c r="KV137" s="23">
        <f t="shared" si="1056"/>
        <v>4.3000000000000149E-2</v>
      </c>
      <c r="KW137" s="23">
        <f t="shared" si="1233"/>
        <v>0.14500000000000046</v>
      </c>
      <c r="KX137" s="23">
        <f t="shared" si="1058"/>
        <v>8.0000000000004512E-3</v>
      </c>
      <c r="KY137" s="23">
        <f t="shared" si="1059"/>
        <v>4.0999999999999481E-2</v>
      </c>
      <c r="KZ137" s="23">
        <f t="shared" si="1060"/>
        <v>6.3000000000000167E-2</v>
      </c>
      <c r="LA137" s="23">
        <f t="shared" si="1061"/>
        <v>2.4999999999999467E-2</v>
      </c>
      <c r="LB137" s="23">
        <f t="shared" si="1062"/>
        <v>0.57899999999999974</v>
      </c>
      <c r="LC137" s="23">
        <f t="shared" si="1063"/>
        <v>1.3000000000000345E-2</v>
      </c>
      <c r="LD137" s="23">
        <f t="shared" si="1234"/>
        <v>2.0000000000000462E-2</v>
      </c>
      <c r="LE137" s="23">
        <f t="shared" si="1065"/>
        <v>4.3000000000000149E-2</v>
      </c>
      <c r="LF137" s="23">
        <f t="shared" si="1235"/>
        <v>0.20100000000000051</v>
      </c>
      <c r="LG137" s="23">
        <f t="shared" si="1067"/>
        <v>6.9000000000000394E-2</v>
      </c>
      <c r="LH137" s="23">
        <f t="shared" si="1068"/>
        <v>0.57137200000000044</v>
      </c>
      <c r="LI137" s="23">
        <f t="shared" si="1069"/>
        <v>0.34040700000000035</v>
      </c>
      <c r="LJ137" s="23">
        <f t="shared" si="1070"/>
        <v>0.10620200000000057</v>
      </c>
      <c r="LK137" s="23">
        <f t="shared" si="1071"/>
        <v>0.36381300000000039</v>
      </c>
      <c r="LL137" s="23">
        <f t="shared" si="1072"/>
        <v>0.29426000000000041</v>
      </c>
      <c r="LM137" s="23">
        <f t="shared" si="1072"/>
        <v>9.7601999999999745E-2</v>
      </c>
    </row>
    <row r="138" spans="1:325">
      <c r="A138" s="1">
        <f t="shared" si="449"/>
        <v>136</v>
      </c>
      <c r="B138" s="2"/>
      <c r="C138" s="4">
        <v>14</v>
      </c>
      <c r="D138" s="4">
        <f t="shared" si="1076"/>
        <v>1016</v>
      </c>
      <c r="E138" s="4" t="s">
        <v>187</v>
      </c>
      <c r="F138" s="4">
        <v>3</v>
      </c>
      <c r="G138" s="4" t="s">
        <v>13</v>
      </c>
      <c r="H138" s="4" t="s">
        <v>14</v>
      </c>
      <c r="I138" s="4"/>
      <c r="J138" s="5">
        <v>96.4</v>
      </c>
      <c r="K138" s="72"/>
      <c r="L138" s="103">
        <v>3.0550000000000002</v>
      </c>
      <c r="M138" s="7" t="s">
        <v>282</v>
      </c>
      <c r="N138" s="3" t="s">
        <v>227</v>
      </c>
      <c r="O138" s="6">
        <v>3.3090000000000002</v>
      </c>
      <c r="P138" s="6">
        <v>2.93</v>
      </c>
      <c r="Q138" s="6">
        <v>3.649</v>
      </c>
      <c r="R138" s="58"/>
      <c r="S138" s="6">
        <v>3.2210000000000001</v>
      </c>
      <c r="T138" s="58"/>
      <c r="U138" s="58"/>
      <c r="V138" s="58"/>
      <c r="W138" s="58"/>
      <c r="X138" s="58"/>
      <c r="Y138" s="6">
        <v>3.45</v>
      </c>
      <c r="Z138" s="6">
        <v>3.42</v>
      </c>
      <c r="AA138" s="6">
        <v>3.26</v>
      </c>
      <c r="AB138" s="6">
        <v>3.222</v>
      </c>
      <c r="AC138" s="23">
        <v>2.9660000000000002</v>
      </c>
      <c r="AD138" s="23">
        <v>3.044</v>
      </c>
      <c r="AE138" s="23">
        <f t="shared" si="1075"/>
        <v>3.0049999999999999</v>
      </c>
      <c r="AF138" s="107">
        <v>2.4550000000000001</v>
      </c>
      <c r="AG138" s="107">
        <v>2.544</v>
      </c>
      <c r="AH138" s="107">
        <v>2.6349999999999998</v>
      </c>
      <c r="AI138" s="107">
        <v>2.6179999999999999</v>
      </c>
      <c r="AJ138" s="112"/>
      <c r="AK138" s="107">
        <v>2.7610000000000001</v>
      </c>
      <c r="AL138" s="107">
        <v>2.7789999999999999</v>
      </c>
      <c r="AM138" s="107">
        <v>2.9729999999999999</v>
      </c>
      <c r="AN138" s="107">
        <v>2.8439999999999999</v>
      </c>
      <c r="AO138" s="107">
        <v>2.8809999999999998</v>
      </c>
      <c r="AP138" s="107">
        <v>2.9529999999999998</v>
      </c>
      <c r="AQ138" s="107">
        <v>2.895</v>
      </c>
      <c r="AR138" s="107">
        <v>3.0680000000000001</v>
      </c>
      <c r="AS138" s="107">
        <v>2.7970000000000002</v>
      </c>
      <c r="AT138" s="107">
        <v>2.78</v>
      </c>
      <c r="AU138" s="107">
        <v>2.9049999999999998</v>
      </c>
      <c r="AV138" s="107">
        <v>2.5569999999999999</v>
      </c>
      <c r="AW138" s="107">
        <v>2.7490000000000001</v>
      </c>
      <c r="AX138" s="112"/>
      <c r="AY138" s="107">
        <v>2.88</v>
      </c>
      <c r="AZ138" s="107">
        <v>3.1320000000000001</v>
      </c>
      <c r="BA138" s="107">
        <v>3.0310000000000001</v>
      </c>
      <c r="BB138" s="107">
        <v>3.1160000000000001</v>
      </c>
      <c r="BC138" s="107">
        <v>2.97</v>
      </c>
      <c r="BD138" s="107">
        <v>2.8420000000000001</v>
      </c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07">
        <v>2.8759999999999999</v>
      </c>
      <c r="BO138" s="107">
        <v>2.6880000000000002</v>
      </c>
      <c r="BP138" s="107">
        <v>2.9209999999999998</v>
      </c>
      <c r="BQ138" s="91">
        <v>2.3176489999999998</v>
      </c>
      <c r="BR138" s="91">
        <v>2.671001</v>
      </c>
      <c r="BS138" s="91">
        <v>3.6502699999999999</v>
      </c>
      <c r="BT138" s="91">
        <v>2.6780680000000001</v>
      </c>
      <c r="BU138" s="91">
        <v>2.7597999999999998</v>
      </c>
      <c r="BV138" s="91">
        <v>3.4552740000000002</v>
      </c>
      <c r="BW138" s="109">
        <v>2.5209999999999999</v>
      </c>
      <c r="BX138" s="109">
        <v>2.5870000000000002</v>
      </c>
      <c r="BY138" s="109">
        <v>2.6880000000000002</v>
      </c>
      <c r="BZ138" s="109">
        <v>2.6829999999999998</v>
      </c>
      <c r="CA138" s="109">
        <v>2.69</v>
      </c>
      <c r="CB138" s="109">
        <v>2.7839999999999998</v>
      </c>
      <c r="CC138" s="109">
        <v>2.8029999999999999</v>
      </c>
      <c r="CD138" s="109">
        <v>3.044</v>
      </c>
      <c r="CE138" s="109">
        <v>2.8929999999999998</v>
      </c>
      <c r="CF138" s="109">
        <v>2.9129999999999998</v>
      </c>
      <c r="CG138" s="109">
        <v>3.0089999999999999</v>
      </c>
      <c r="CH138" s="109">
        <v>2.9409999999999998</v>
      </c>
      <c r="CI138" s="109">
        <v>3.1120000000000001</v>
      </c>
      <c r="CJ138" s="110">
        <v>2.8319999999999999</v>
      </c>
      <c r="CK138" s="110">
        <v>2.8149999999999999</v>
      </c>
      <c r="CL138" s="109">
        <v>2.9740000000000002</v>
      </c>
      <c r="CM138" s="109">
        <v>2.5990000000000002</v>
      </c>
      <c r="CN138" s="109">
        <v>2.8090000000000002</v>
      </c>
      <c r="CO138" s="109">
        <v>3.379</v>
      </c>
      <c r="CP138" s="109">
        <v>2.9350000000000001</v>
      </c>
      <c r="CQ138" s="109">
        <v>3.1739999999999999</v>
      </c>
      <c r="CR138" s="109">
        <v>3.0960000000000001</v>
      </c>
      <c r="CS138" s="109">
        <v>3.1850000000000001</v>
      </c>
      <c r="CT138" s="109">
        <v>3.056</v>
      </c>
      <c r="CU138" s="109">
        <v>2.8959999999999999</v>
      </c>
      <c r="CV138" s="109">
        <v>2.8730000000000002</v>
      </c>
      <c r="CW138" s="109">
        <v>2.923</v>
      </c>
      <c r="CX138" s="109">
        <v>3.0710000000000002</v>
      </c>
      <c r="CY138" s="109">
        <v>3.1960000000000002</v>
      </c>
      <c r="CZ138" s="109">
        <v>3.238</v>
      </c>
      <c r="DA138" s="109">
        <v>3.2349999999999999</v>
      </c>
      <c r="DB138" s="109">
        <v>2.6989999999999998</v>
      </c>
      <c r="DC138" s="109">
        <v>3.0939999999999999</v>
      </c>
      <c r="DD138" s="109">
        <v>3.0779999999999998</v>
      </c>
      <c r="DE138" s="109">
        <v>2.9079999999999999</v>
      </c>
      <c r="DF138" s="109">
        <v>2.7389999999999999</v>
      </c>
      <c r="DG138" s="109">
        <v>2.9609999999999999</v>
      </c>
      <c r="DH138" s="119">
        <v>2.358123</v>
      </c>
      <c r="DI138" s="119">
        <v>2.7164609999999998</v>
      </c>
      <c r="DJ138" s="119">
        <v>3.4552740000000002</v>
      </c>
      <c r="DK138" s="119">
        <v>2.7285490000000001</v>
      </c>
      <c r="DL138" s="119">
        <v>2.8078910000000001</v>
      </c>
      <c r="DM138" s="119">
        <v>3.4908860000000002</v>
      </c>
      <c r="DO138" s="23">
        <f t="shared" si="1077"/>
        <v>0.254</v>
      </c>
      <c r="DP138" s="23">
        <f t="shared" si="1078"/>
        <v>-0.125</v>
      </c>
      <c r="DQ138" s="23">
        <f t="shared" si="1079"/>
        <v>0.59399999999999986</v>
      </c>
      <c r="DR138" s="23" t="str">
        <f t="shared" si="1080"/>
        <v/>
      </c>
      <c r="DS138" s="23">
        <f t="shared" si="1081"/>
        <v>0.16599999999999993</v>
      </c>
      <c r="DT138" s="23" t="str">
        <f t="shared" si="1082"/>
        <v/>
      </c>
      <c r="DU138" s="23" t="str">
        <f t="shared" si="1083"/>
        <v/>
      </c>
      <c r="DV138" s="23" t="str">
        <f t="shared" si="1084"/>
        <v/>
      </c>
      <c r="DW138" s="23" t="str">
        <f t="shared" si="1085"/>
        <v/>
      </c>
      <c r="DX138" s="23" t="str">
        <f t="shared" si="1086"/>
        <v/>
      </c>
      <c r="DY138" s="23">
        <f t="shared" si="1087"/>
        <v>0.39500000000000002</v>
      </c>
      <c r="DZ138" s="23">
        <f t="shared" si="1088"/>
        <v>0.36499999999999977</v>
      </c>
      <c r="EA138" s="23">
        <f t="shared" si="1089"/>
        <v>0.20499999999999963</v>
      </c>
      <c r="EB138" s="23">
        <f t="shared" si="1090"/>
        <v>0.16699999999999982</v>
      </c>
      <c r="EC138" s="23">
        <f t="shared" si="1091"/>
        <v>-8.8999999999999968E-2</v>
      </c>
      <c r="ED138" s="23">
        <f t="shared" si="1092"/>
        <v>-1.1000000000000121E-2</v>
      </c>
      <c r="EE138" s="23">
        <f t="shared" si="1093"/>
        <v>-5.0000000000000266E-2</v>
      </c>
      <c r="EF138" s="23">
        <f t="shared" si="1094"/>
        <v>-0.60000000000000009</v>
      </c>
      <c r="EG138" s="23">
        <f t="shared" si="1095"/>
        <v>-0.51100000000000012</v>
      </c>
      <c r="EH138" s="23">
        <f t="shared" si="1096"/>
        <v>-0.42000000000000037</v>
      </c>
      <c r="EI138" s="23">
        <f t="shared" si="1097"/>
        <v>-0.43700000000000028</v>
      </c>
      <c r="EJ138" s="23" t="str">
        <f t="shared" si="1098"/>
        <v/>
      </c>
      <c r="EK138" s="23">
        <f t="shared" si="1099"/>
        <v>-0.29400000000000004</v>
      </c>
      <c r="EL138" s="23">
        <f t="shared" si="1100"/>
        <v>-0.27600000000000025</v>
      </c>
      <c r="EM138" s="23">
        <f t="shared" si="1101"/>
        <v>-8.2000000000000295E-2</v>
      </c>
      <c r="EN138" s="23">
        <f t="shared" si="1102"/>
        <v>-0.2110000000000003</v>
      </c>
      <c r="EO138" s="23">
        <f t="shared" si="1103"/>
        <v>-0.17400000000000038</v>
      </c>
      <c r="EP138" s="23">
        <f t="shared" si="1104"/>
        <v>-0.10200000000000031</v>
      </c>
      <c r="EQ138" s="23">
        <f t="shared" si="1105"/>
        <v>-0.16000000000000014</v>
      </c>
      <c r="ER138" s="23">
        <f t="shared" si="1106"/>
        <v>1.2999999999999901E-2</v>
      </c>
      <c r="ES138" s="23">
        <f t="shared" si="898"/>
        <v>-0.25800000000000001</v>
      </c>
      <c r="ET138" s="23">
        <f t="shared" si="899"/>
        <v>-0.27500000000000036</v>
      </c>
      <c r="EU138" s="23">
        <f t="shared" si="900"/>
        <v>-0.15000000000000036</v>
      </c>
      <c r="EV138" s="23">
        <f t="shared" si="901"/>
        <v>-0.49800000000000022</v>
      </c>
      <c r="EW138" s="23">
        <f t="shared" si="902"/>
        <v>-0.30600000000000005</v>
      </c>
      <c r="EX138" s="23" t="str">
        <f t="shared" si="903"/>
        <v/>
      </c>
      <c r="EY138" s="23">
        <f t="shared" si="904"/>
        <v>-0.17500000000000027</v>
      </c>
      <c r="EZ138" s="23">
        <f t="shared" si="905"/>
        <v>7.6999999999999957E-2</v>
      </c>
      <c r="FA138" s="23">
        <f t="shared" si="1107"/>
        <v>-2.4000000000000021E-2</v>
      </c>
      <c r="FB138" s="23">
        <f t="shared" si="1108"/>
        <v>6.0999999999999943E-2</v>
      </c>
      <c r="FC138" s="23">
        <f t="shared" si="1109"/>
        <v>-8.4999999999999964E-2</v>
      </c>
      <c r="FD138" s="23">
        <f t="shared" si="1110"/>
        <v>-0.21300000000000008</v>
      </c>
      <c r="FE138" s="23" t="str">
        <f t="shared" si="1111"/>
        <v/>
      </c>
      <c r="FF138" s="23" t="str">
        <f t="shared" si="1112"/>
        <v/>
      </c>
      <c r="FG138" s="23" t="str">
        <f t="shared" si="1113"/>
        <v/>
      </c>
      <c r="FH138" s="23" t="str">
        <f t="shared" si="1114"/>
        <v/>
      </c>
      <c r="FI138" s="23" t="str">
        <f t="shared" si="1115"/>
        <v/>
      </c>
      <c r="FJ138" s="23" t="str">
        <f t="shared" si="1116"/>
        <v/>
      </c>
      <c r="FK138" s="23" t="str">
        <f t="shared" si="1117"/>
        <v/>
      </c>
      <c r="FL138" s="23" t="str">
        <f t="shared" si="1118"/>
        <v/>
      </c>
      <c r="FM138" s="23" t="str">
        <f t="shared" si="1119"/>
        <v/>
      </c>
      <c r="FN138" s="23">
        <f t="shared" si="1120"/>
        <v>-0.17900000000000027</v>
      </c>
      <c r="FO138" s="23">
        <f t="shared" si="1121"/>
        <v>-0.36699999999999999</v>
      </c>
      <c r="FP138" s="23">
        <f t="shared" si="1122"/>
        <v>-0.13400000000000034</v>
      </c>
      <c r="FQ138" s="23">
        <f t="shared" si="922"/>
        <v>-0.73735100000000031</v>
      </c>
      <c r="FR138" s="23">
        <f t="shared" si="923"/>
        <v>-0.3839990000000002</v>
      </c>
      <c r="FS138" s="23">
        <f t="shared" si="924"/>
        <v>0.59526999999999974</v>
      </c>
      <c r="FT138" s="23">
        <f t="shared" si="925"/>
        <v>-0.37693200000000004</v>
      </c>
      <c r="FU138" s="23">
        <f t="shared" si="926"/>
        <v>-0.29520000000000035</v>
      </c>
      <c r="FV138" s="23">
        <f t="shared" si="927"/>
        <v>0.40027400000000002</v>
      </c>
      <c r="FW138" s="23">
        <f t="shared" si="928"/>
        <v>-0.53400000000000025</v>
      </c>
      <c r="FX138" s="23">
        <f t="shared" si="1123"/>
        <v>-0.46799999999999997</v>
      </c>
      <c r="FY138" s="23">
        <f t="shared" si="1124"/>
        <v>-0.36699999999999999</v>
      </c>
      <c r="FZ138" s="23">
        <f t="shared" si="1125"/>
        <v>-0.37200000000000033</v>
      </c>
      <c r="GA138" s="23">
        <f t="shared" si="1126"/>
        <v>-0.36500000000000021</v>
      </c>
      <c r="GB138" s="23">
        <f t="shared" si="1127"/>
        <v>-0.27100000000000035</v>
      </c>
      <c r="GC138" s="23">
        <f t="shared" si="1128"/>
        <v>-0.25200000000000022</v>
      </c>
      <c r="GD138" s="23">
        <f t="shared" si="1129"/>
        <v>-1.1000000000000121E-2</v>
      </c>
      <c r="GE138" s="23">
        <f t="shared" si="1130"/>
        <v>-0.16200000000000037</v>
      </c>
      <c r="GF138" s="23">
        <f t="shared" si="1131"/>
        <v>-0.14200000000000035</v>
      </c>
      <c r="GG138" s="23">
        <f t="shared" si="1132"/>
        <v>-4.6000000000000263E-2</v>
      </c>
      <c r="GH138" s="23">
        <f t="shared" si="1133"/>
        <v>-0.11400000000000032</v>
      </c>
      <c r="GI138" s="23">
        <f t="shared" si="1134"/>
        <v>5.699999999999994E-2</v>
      </c>
      <c r="GJ138" s="23">
        <f t="shared" si="1135"/>
        <v>-0.22300000000000031</v>
      </c>
      <c r="GK138" s="23">
        <f t="shared" si="1136"/>
        <v>-0.24000000000000021</v>
      </c>
      <c r="GL138" s="23">
        <f t="shared" si="1137"/>
        <v>-8.0999999999999961E-2</v>
      </c>
      <c r="GM138" s="23">
        <f t="shared" si="1138"/>
        <v>-0.45599999999999996</v>
      </c>
      <c r="GN138" s="23">
        <f t="shared" si="1139"/>
        <v>-0.246</v>
      </c>
      <c r="GO138" s="23">
        <f t="shared" si="1140"/>
        <v>0.32399999999999984</v>
      </c>
      <c r="GP138" s="23">
        <f t="shared" si="1141"/>
        <v>-0.12000000000000011</v>
      </c>
      <c r="GQ138" s="23">
        <f t="shared" si="1142"/>
        <v>0.11899999999999977</v>
      </c>
      <c r="GR138" s="23">
        <f t="shared" si="1143"/>
        <v>4.0999999999999925E-2</v>
      </c>
      <c r="GS138" s="23">
        <f t="shared" si="1144"/>
        <v>0.12999999999999989</v>
      </c>
      <c r="GT138" s="23">
        <f t="shared" si="1145"/>
        <v>9.9999999999988987E-4</v>
      </c>
      <c r="GU138" s="23">
        <f t="shared" si="1146"/>
        <v>-0.15900000000000025</v>
      </c>
      <c r="GV138" s="23">
        <f t="shared" si="1147"/>
        <v>-0.18199999999999994</v>
      </c>
      <c r="GW138" s="23">
        <f t="shared" si="1148"/>
        <v>-0.13200000000000012</v>
      </c>
      <c r="GX138" s="23">
        <f t="shared" si="1149"/>
        <v>1.6000000000000014E-2</v>
      </c>
      <c r="GY138" s="23">
        <f t="shared" si="1150"/>
        <v>0.14100000000000001</v>
      </c>
      <c r="GZ138" s="23">
        <f t="shared" si="1151"/>
        <v>0.18299999999999983</v>
      </c>
      <c r="HA138" s="23">
        <f t="shared" si="1152"/>
        <v>0.17999999999999972</v>
      </c>
      <c r="HB138" s="23">
        <f t="shared" si="1153"/>
        <v>-0.35600000000000032</v>
      </c>
      <c r="HC138" s="23">
        <f t="shared" si="1154"/>
        <v>3.8999999999999702E-2</v>
      </c>
      <c r="HD138" s="23">
        <f t="shared" si="1155"/>
        <v>2.2999999999999687E-2</v>
      </c>
      <c r="HE138" s="23">
        <f t="shared" si="1156"/>
        <v>-0.14700000000000024</v>
      </c>
      <c r="HF138" s="23">
        <f t="shared" si="1157"/>
        <v>-0.31600000000000028</v>
      </c>
      <c r="HG138" s="23">
        <f t="shared" si="1158"/>
        <v>-9.4000000000000306E-2</v>
      </c>
      <c r="HH138" s="23">
        <f t="shared" si="965"/>
        <v>-0.69687700000000019</v>
      </c>
      <c r="HI138" s="23">
        <f t="shared" si="966"/>
        <v>-0.33853900000000037</v>
      </c>
      <c r="HJ138" s="23">
        <f t="shared" si="967"/>
        <v>0.40027400000000002</v>
      </c>
      <c r="HK138" s="23">
        <f t="shared" si="968"/>
        <v>-0.32645100000000005</v>
      </c>
      <c r="HL138" s="23">
        <f t="shared" si="969"/>
        <v>-0.24710900000000002</v>
      </c>
      <c r="HM138" s="23">
        <f t="shared" si="970"/>
        <v>0.435886</v>
      </c>
      <c r="HO138" s="23">
        <f t="shared" si="1159"/>
        <v>0.254</v>
      </c>
      <c r="HP138" s="23">
        <f t="shared" si="1160"/>
        <v>0.125</v>
      </c>
      <c r="HQ138" s="23">
        <f t="shared" si="1161"/>
        <v>0.59399999999999986</v>
      </c>
      <c r="HR138" s="23" t="str">
        <f t="shared" si="1162"/>
        <v/>
      </c>
      <c r="HS138" s="23">
        <f t="shared" si="1163"/>
        <v>0.16599999999999993</v>
      </c>
      <c r="HT138" s="23" t="str">
        <f t="shared" si="1164"/>
        <v/>
      </c>
      <c r="HU138" s="23" t="str">
        <f t="shared" si="1165"/>
        <v/>
      </c>
      <c r="HV138" s="23" t="str">
        <f t="shared" si="1166"/>
        <v/>
      </c>
      <c r="HW138" s="23" t="str">
        <f t="shared" si="1167"/>
        <v/>
      </c>
      <c r="HX138" s="23" t="str">
        <f t="shared" si="1168"/>
        <v/>
      </c>
      <c r="HY138" s="23">
        <f t="shared" si="1169"/>
        <v>0.39500000000000002</v>
      </c>
      <c r="HZ138" s="23">
        <f t="shared" si="1170"/>
        <v>0.36499999999999977</v>
      </c>
      <c r="IA138" s="23">
        <f t="shared" si="1171"/>
        <v>0.20499999999999963</v>
      </c>
      <c r="IB138" s="23">
        <f t="shared" si="1172"/>
        <v>0.16699999999999982</v>
      </c>
      <c r="IC138" s="23">
        <f t="shared" si="1173"/>
        <v>8.8999999999999968E-2</v>
      </c>
      <c r="ID138" s="23">
        <f t="shared" si="1174"/>
        <v>1.1000000000000121E-2</v>
      </c>
      <c r="IE138" s="23">
        <f t="shared" si="1175"/>
        <v>5.0000000000000266E-2</v>
      </c>
      <c r="IF138" s="23">
        <f t="shared" si="1176"/>
        <v>0.60000000000000009</v>
      </c>
      <c r="IG138" s="23">
        <f t="shared" si="1177"/>
        <v>0.51100000000000012</v>
      </c>
      <c r="IH138" s="23">
        <f t="shared" si="1178"/>
        <v>0.42000000000000037</v>
      </c>
      <c r="II138" s="23">
        <f t="shared" si="1179"/>
        <v>0.43700000000000028</v>
      </c>
      <c r="IJ138" s="23" t="str">
        <f t="shared" si="1180"/>
        <v/>
      </c>
      <c r="IK138" s="23">
        <f t="shared" si="1181"/>
        <v>0.29400000000000004</v>
      </c>
      <c r="IL138" s="23">
        <f t="shared" si="1182"/>
        <v>0.27600000000000025</v>
      </c>
      <c r="IM138" s="23">
        <f t="shared" si="1183"/>
        <v>8.2000000000000295E-2</v>
      </c>
      <c r="IN138" s="23">
        <f t="shared" si="1184"/>
        <v>0.2110000000000003</v>
      </c>
      <c r="IO138" s="23">
        <f t="shared" si="1185"/>
        <v>0.17400000000000038</v>
      </c>
      <c r="IP138" s="23">
        <f t="shared" si="1186"/>
        <v>0.10200000000000031</v>
      </c>
      <c r="IQ138" s="23">
        <f t="shared" si="1187"/>
        <v>0.16000000000000014</v>
      </c>
      <c r="IR138" s="23">
        <f t="shared" si="1188"/>
        <v>1.2999999999999901E-2</v>
      </c>
      <c r="IS138" s="23">
        <f t="shared" si="1189"/>
        <v>0.25800000000000001</v>
      </c>
      <c r="IT138" s="23">
        <f t="shared" si="1190"/>
        <v>0.27500000000000036</v>
      </c>
      <c r="IU138" s="23">
        <f t="shared" si="1191"/>
        <v>0.15000000000000036</v>
      </c>
      <c r="IV138" s="23">
        <f t="shared" si="1192"/>
        <v>0.49800000000000022</v>
      </c>
      <c r="IW138" s="23">
        <f t="shared" si="1193"/>
        <v>0.30600000000000005</v>
      </c>
      <c r="IX138" s="23" t="str">
        <f t="shared" si="1194"/>
        <v/>
      </c>
      <c r="IY138" s="23">
        <f t="shared" si="1195"/>
        <v>0.17500000000000027</v>
      </c>
      <c r="IZ138" s="23">
        <f t="shared" si="1196"/>
        <v>7.6999999999999957E-2</v>
      </c>
      <c r="JA138" s="23">
        <f t="shared" si="1197"/>
        <v>2.4000000000000021E-2</v>
      </c>
      <c r="JB138" s="23">
        <f t="shared" si="1198"/>
        <v>6.0999999999999943E-2</v>
      </c>
      <c r="JC138" s="23">
        <f t="shared" si="1199"/>
        <v>8.4999999999999964E-2</v>
      </c>
      <c r="JD138" s="23">
        <f t="shared" si="1200"/>
        <v>0.21300000000000008</v>
      </c>
      <c r="JE138" s="23" t="str">
        <f t="shared" si="1201"/>
        <v/>
      </c>
      <c r="JF138" s="23" t="str">
        <f t="shared" si="1202"/>
        <v/>
      </c>
      <c r="JG138" s="23" t="str">
        <f t="shared" si="1203"/>
        <v/>
      </c>
      <c r="JH138" s="23" t="str">
        <f t="shared" si="1204"/>
        <v/>
      </c>
      <c r="JI138" s="23" t="str">
        <f t="shared" si="1205"/>
        <v/>
      </c>
      <c r="JJ138" s="23" t="str">
        <f t="shared" si="1206"/>
        <v/>
      </c>
      <c r="JK138" s="23" t="str">
        <f t="shared" si="1207"/>
        <v/>
      </c>
      <c r="JL138" s="23" t="str">
        <f t="shared" si="1208"/>
        <v/>
      </c>
      <c r="JM138" s="23" t="str">
        <f t="shared" si="1209"/>
        <v/>
      </c>
      <c r="JN138" s="23">
        <f t="shared" si="1210"/>
        <v>0.17900000000000027</v>
      </c>
      <c r="JO138" s="23">
        <f t="shared" si="1211"/>
        <v>0.36699999999999999</v>
      </c>
      <c r="JP138" s="23">
        <f t="shared" si="1212"/>
        <v>0.13400000000000034</v>
      </c>
      <c r="JQ138" s="23">
        <f t="shared" si="1025"/>
        <v>0.73735100000000031</v>
      </c>
      <c r="JR138" s="23">
        <f t="shared" si="1026"/>
        <v>0.3839990000000002</v>
      </c>
      <c r="JS138" s="23">
        <f t="shared" si="1027"/>
        <v>0.59526999999999974</v>
      </c>
      <c r="JT138" s="23">
        <f t="shared" si="1028"/>
        <v>0.37693200000000004</v>
      </c>
      <c r="JU138" s="23">
        <f t="shared" si="1029"/>
        <v>0.29520000000000035</v>
      </c>
      <c r="JV138" s="23">
        <f t="shared" si="1030"/>
        <v>0.40027400000000002</v>
      </c>
      <c r="JW138" s="23">
        <f t="shared" si="1213"/>
        <v>0.53400000000000025</v>
      </c>
      <c r="JX138" s="23">
        <f t="shared" si="1214"/>
        <v>0.46799999999999997</v>
      </c>
      <c r="JY138" s="23">
        <f t="shared" si="1215"/>
        <v>0.36699999999999999</v>
      </c>
      <c r="JZ138" s="23">
        <f t="shared" si="1216"/>
        <v>0.37200000000000033</v>
      </c>
      <c r="KA138" s="23">
        <f t="shared" si="1217"/>
        <v>0.36500000000000021</v>
      </c>
      <c r="KB138" s="23">
        <f t="shared" si="1218"/>
        <v>0.27100000000000035</v>
      </c>
      <c r="KC138" s="23">
        <f t="shared" si="1219"/>
        <v>0.25200000000000022</v>
      </c>
      <c r="KD138" s="23">
        <f t="shared" si="1220"/>
        <v>1.1000000000000121E-2</v>
      </c>
      <c r="KE138" s="23">
        <f t="shared" si="1221"/>
        <v>0.16200000000000037</v>
      </c>
      <c r="KF138" s="23">
        <f t="shared" si="1222"/>
        <v>0.14200000000000035</v>
      </c>
      <c r="KG138" s="23">
        <f t="shared" si="1223"/>
        <v>4.6000000000000263E-2</v>
      </c>
      <c r="KH138" s="23">
        <f t="shared" si="1224"/>
        <v>0.11400000000000032</v>
      </c>
      <c r="KI138" s="23">
        <f t="shared" si="1225"/>
        <v>5.699999999999994E-2</v>
      </c>
      <c r="KJ138" s="23">
        <f t="shared" si="1226"/>
        <v>0.22300000000000031</v>
      </c>
      <c r="KK138" s="23">
        <f t="shared" si="1227"/>
        <v>0.24000000000000021</v>
      </c>
      <c r="KL138" s="23">
        <f t="shared" si="1228"/>
        <v>8.0999999999999961E-2</v>
      </c>
      <c r="KM138" s="23">
        <f t="shared" si="1229"/>
        <v>0.45599999999999996</v>
      </c>
      <c r="KN138" s="23">
        <f t="shared" si="1230"/>
        <v>0.246</v>
      </c>
      <c r="KO138" s="23">
        <f t="shared" si="1231"/>
        <v>0.32399999999999984</v>
      </c>
      <c r="KP138" s="23">
        <f t="shared" si="1232"/>
        <v>0.12000000000000011</v>
      </c>
      <c r="KQ138" s="23">
        <f t="shared" si="1051"/>
        <v>0.11899999999999977</v>
      </c>
      <c r="KR138" s="23">
        <f t="shared" si="1052"/>
        <v>4.0999999999999925E-2</v>
      </c>
      <c r="KS138" s="23">
        <f t="shared" si="1053"/>
        <v>0.12999999999999989</v>
      </c>
      <c r="KT138" s="23">
        <f t="shared" si="1054"/>
        <v>9.9999999999988987E-4</v>
      </c>
      <c r="KU138" s="23">
        <f t="shared" si="1055"/>
        <v>0.15900000000000025</v>
      </c>
      <c r="KV138" s="23">
        <f t="shared" si="1056"/>
        <v>0.18199999999999994</v>
      </c>
      <c r="KW138" s="23">
        <f t="shared" si="1233"/>
        <v>0.13200000000000012</v>
      </c>
      <c r="KX138" s="23">
        <f t="shared" si="1058"/>
        <v>1.6000000000000014E-2</v>
      </c>
      <c r="KY138" s="23">
        <f t="shared" si="1059"/>
        <v>0.14100000000000001</v>
      </c>
      <c r="KZ138" s="23">
        <f t="shared" si="1060"/>
        <v>0.18299999999999983</v>
      </c>
      <c r="LA138" s="23">
        <f t="shared" si="1061"/>
        <v>0.17999999999999972</v>
      </c>
      <c r="LB138" s="23">
        <f t="shared" si="1062"/>
        <v>0.35600000000000032</v>
      </c>
      <c r="LC138" s="23">
        <f t="shared" si="1063"/>
        <v>3.8999999999999702E-2</v>
      </c>
      <c r="LD138" s="23">
        <f t="shared" si="1234"/>
        <v>2.2999999999999687E-2</v>
      </c>
      <c r="LE138" s="23">
        <f t="shared" si="1065"/>
        <v>0.14700000000000024</v>
      </c>
      <c r="LF138" s="23">
        <f t="shared" si="1235"/>
        <v>0.31600000000000028</v>
      </c>
      <c r="LG138" s="23">
        <f t="shared" si="1067"/>
        <v>9.4000000000000306E-2</v>
      </c>
      <c r="LH138" s="23">
        <f t="shared" si="1068"/>
        <v>0.69687700000000019</v>
      </c>
      <c r="LI138" s="23">
        <f t="shared" si="1069"/>
        <v>0.33853900000000037</v>
      </c>
      <c r="LJ138" s="23">
        <f t="shared" si="1070"/>
        <v>0.40027400000000002</v>
      </c>
      <c r="LK138" s="23">
        <f t="shared" si="1071"/>
        <v>0.32645100000000005</v>
      </c>
      <c r="LL138" s="23">
        <f t="shared" si="1072"/>
        <v>0.24710900000000002</v>
      </c>
      <c r="LM138" s="23">
        <f t="shared" si="1072"/>
        <v>0.435886</v>
      </c>
    </row>
    <row r="139" spans="1:325">
      <c r="A139" s="1">
        <f t="shared" si="449"/>
        <v>137</v>
      </c>
      <c r="B139" s="2"/>
      <c r="C139" s="4">
        <v>14</v>
      </c>
      <c r="D139" s="4">
        <f t="shared" si="1076"/>
        <v>1016</v>
      </c>
      <c r="E139" s="4" t="s">
        <v>186</v>
      </c>
      <c r="F139" s="4">
        <v>3</v>
      </c>
      <c r="G139" s="4" t="s">
        <v>13</v>
      </c>
      <c r="H139" s="4" t="s">
        <v>19</v>
      </c>
      <c r="I139" s="4"/>
      <c r="J139" s="5">
        <v>96.7</v>
      </c>
      <c r="K139" s="72"/>
      <c r="L139" s="103">
        <v>3.3759999999999999</v>
      </c>
      <c r="M139" s="7" t="s">
        <v>282</v>
      </c>
      <c r="N139" s="3" t="s">
        <v>227</v>
      </c>
      <c r="O139" s="6">
        <v>3.6859999999999999</v>
      </c>
      <c r="P139" s="6">
        <v>3.53</v>
      </c>
      <c r="Q139" s="6">
        <v>3.9729999999999999</v>
      </c>
      <c r="R139" s="58"/>
      <c r="S139" s="6">
        <v>3.4159999999999999</v>
      </c>
      <c r="T139" s="58"/>
      <c r="U139" s="58"/>
      <c r="V139" s="58"/>
      <c r="W139" s="58"/>
      <c r="X139" s="58"/>
      <c r="Y139" s="6">
        <v>3.536</v>
      </c>
      <c r="Z139" s="6">
        <v>3.5379999999999998</v>
      </c>
      <c r="AA139" s="6">
        <v>3.536</v>
      </c>
      <c r="AB139" s="6">
        <v>3.3380000000000001</v>
      </c>
      <c r="AC139" s="23">
        <v>3.5339999999999998</v>
      </c>
      <c r="AD139" s="23">
        <v>3.0139999999999998</v>
      </c>
      <c r="AE139" s="23">
        <f t="shared" si="1075"/>
        <v>3.274</v>
      </c>
      <c r="AF139" s="107">
        <v>3.016</v>
      </c>
      <c r="AG139" s="107">
        <v>3.0270000000000001</v>
      </c>
      <c r="AH139" s="107">
        <v>3.0390000000000001</v>
      </c>
      <c r="AI139" s="107">
        <v>3.03</v>
      </c>
      <c r="AJ139" s="112"/>
      <c r="AK139" s="107">
        <v>2.9740000000000002</v>
      </c>
      <c r="AL139" s="107">
        <v>2.9889999999999999</v>
      </c>
      <c r="AM139" s="107">
        <v>3.14</v>
      </c>
      <c r="AN139" s="107">
        <v>3.2269999999999999</v>
      </c>
      <c r="AO139" s="107">
        <v>3.121</v>
      </c>
      <c r="AP139" s="107">
        <v>3.2850000000000001</v>
      </c>
      <c r="AQ139" s="107">
        <v>3.2269999999999999</v>
      </c>
      <c r="AR139" s="107">
        <v>3.25</v>
      </c>
      <c r="AS139" s="107">
        <v>3.2010000000000001</v>
      </c>
      <c r="AT139" s="107">
        <v>3.194</v>
      </c>
      <c r="AU139" s="107">
        <v>3.0619999999999998</v>
      </c>
      <c r="AV139" s="107">
        <v>3.0680000000000001</v>
      </c>
      <c r="AW139" s="107">
        <v>3.0510000000000002</v>
      </c>
      <c r="AX139" s="112"/>
      <c r="AY139" s="107">
        <v>3.1040000000000001</v>
      </c>
      <c r="AZ139" s="107">
        <v>3.15</v>
      </c>
      <c r="BA139" s="107">
        <v>3.0680000000000001</v>
      </c>
      <c r="BB139" s="107">
        <v>3.03</v>
      </c>
      <c r="BC139" s="107">
        <v>2.9620000000000002</v>
      </c>
      <c r="BD139" s="107">
        <v>3.177</v>
      </c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07">
        <v>3.1850000000000001</v>
      </c>
      <c r="BO139" s="107">
        <v>3.0640000000000001</v>
      </c>
      <c r="BP139" s="107">
        <v>3.1629999999999998</v>
      </c>
      <c r="BQ139" s="91">
        <v>2.5049250000000001</v>
      </c>
      <c r="BR139" s="91">
        <v>2.7468520000000001</v>
      </c>
      <c r="BS139" s="91">
        <v>3.1512549999999999</v>
      </c>
      <c r="BT139" s="91">
        <v>2.6968269999999999</v>
      </c>
      <c r="BU139" s="91">
        <v>2.7869540000000002</v>
      </c>
      <c r="BV139" s="91">
        <v>3.0996990000000002</v>
      </c>
      <c r="BW139" s="109">
        <v>3.0739999999999998</v>
      </c>
      <c r="BX139" s="109">
        <v>3.077</v>
      </c>
      <c r="BY139" s="109">
        <v>3.0939999999999999</v>
      </c>
      <c r="BZ139" s="109">
        <v>3.1080000000000001</v>
      </c>
      <c r="CA139" s="109">
        <v>2.9430000000000001</v>
      </c>
      <c r="CB139" s="109">
        <v>3.048</v>
      </c>
      <c r="CC139" s="109">
        <v>3.0659999999999998</v>
      </c>
      <c r="CD139" s="109">
        <v>3.234</v>
      </c>
      <c r="CE139" s="109">
        <v>3.3050000000000002</v>
      </c>
      <c r="CF139" s="109">
        <v>3.1930000000000001</v>
      </c>
      <c r="CG139" s="109">
        <v>3.3540000000000001</v>
      </c>
      <c r="CH139" s="109">
        <v>3.3090000000000002</v>
      </c>
      <c r="CI139" s="109">
        <v>3.3370000000000002</v>
      </c>
      <c r="CJ139" s="110">
        <v>3.2629999999999999</v>
      </c>
      <c r="CK139" s="110">
        <v>3.254</v>
      </c>
      <c r="CL139" s="109">
        <v>3.1819999999999999</v>
      </c>
      <c r="CM139" s="109">
        <v>3.1230000000000002</v>
      </c>
      <c r="CN139" s="109">
        <v>3.129</v>
      </c>
      <c r="CO139" s="109">
        <v>3.1720000000000002</v>
      </c>
      <c r="CP139" s="109">
        <v>3.218</v>
      </c>
      <c r="CQ139" s="109">
        <v>3.274</v>
      </c>
      <c r="CR139" s="109">
        <v>3.2389999999999999</v>
      </c>
      <c r="CS139" s="109">
        <v>3.2480000000000002</v>
      </c>
      <c r="CT139" s="109">
        <v>3.202</v>
      </c>
      <c r="CU139" s="109">
        <v>3.3119999999999998</v>
      </c>
      <c r="CV139" s="109">
        <v>3.3149999999999999</v>
      </c>
      <c r="CW139" s="109">
        <v>3.2410000000000001</v>
      </c>
      <c r="CX139" s="109">
        <v>3.3740000000000001</v>
      </c>
      <c r="CY139" s="109">
        <v>3.37</v>
      </c>
      <c r="CZ139" s="109">
        <v>3.306</v>
      </c>
      <c r="DA139" s="109">
        <v>3.3969999999999998</v>
      </c>
      <c r="DB139" s="109">
        <v>3.7080000000000002</v>
      </c>
      <c r="DC139" s="109">
        <v>3.282</v>
      </c>
      <c r="DD139" s="109">
        <v>3.26</v>
      </c>
      <c r="DE139" s="109">
        <v>3.2330000000000001</v>
      </c>
      <c r="DF139" s="109">
        <v>3.1240000000000001</v>
      </c>
      <c r="DG139" s="109">
        <v>3.2189999999999999</v>
      </c>
      <c r="DH139" s="119">
        <v>2.5717590000000001</v>
      </c>
      <c r="DI139" s="119">
        <v>2.8252139999999999</v>
      </c>
      <c r="DJ139" s="119">
        <v>3.0996990000000002</v>
      </c>
      <c r="DK139" s="119">
        <v>2.7871389999999998</v>
      </c>
      <c r="DL139" s="119">
        <v>2.8724349999999998</v>
      </c>
      <c r="DM139" s="119">
        <v>3.177149</v>
      </c>
      <c r="DO139" s="23">
        <f t="shared" si="1077"/>
        <v>0.31000000000000005</v>
      </c>
      <c r="DP139" s="23">
        <f t="shared" si="1078"/>
        <v>0.15399999999999991</v>
      </c>
      <c r="DQ139" s="23">
        <f t="shared" si="1079"/>
        <v>0.59699999999999998</v>
      </c>
      <c r="DR139" s="23" t="str">
        <f t="shared" si="1080"/>
        <v/>
      </c>
      <c r="DS139" s="23">
        <f t="shared" si="1081"/>
        <v>4.0000000000000036E-2</v>
      </c>
      <c r="DT139" s="23" t="str">
        <f t="shared" si="1082"/>
        <v/>
      </c>
      <c r="DU139" s="23" t="str">
        <f t="shared" si="1083"/>
        <v/>
      </c>
      <c r="DV139" s="23" t="str">
        <f t="shared" si="1084"/>
        <v/>
      </c>
      <c r="DW139" s="23" t="str">
        <f t="shared" si="1085"/>
        <v/>
      </c>
      <c r="DX139" s="23" t="str">
        <f t="shared" si="1086"/>
        <v/>
      </c>
      <c r="DY139" s="23">
        <f t="shared" si="1087"/>
        <v>0.16000000000000014</v>
      </c>
      <c r="DZ139" s="23">
        <f t="shared" si="1088"/>
        <v>0.16199999999999992</v>
      </c>
      <c r="EA139" s="23">
        <f t="shared" si="1089"/>
        <v>0.16000000000000014</v>
      </c>
      <c r="EB139" s="23">
        <f t="shared" si="1090"/>
        <v>-3.7999999999999812E-2</v>
      </c>
      <c r="EC139" s="23">
        <f t="shared" si="1091"/>
        <v>0.15799999999999992</v>
      </c>
      <c r="ED139" s="23">
        <f t="shared" si="1092"/>
        <v>-0.3620000000000001</v>
      </c>
      <c r="EE139" s="23">
        <f t="shared" si="1093"/>
        <v>-0.10199999999999987</v>
      </c>
      <c r="EF139" s="23">
        <f t="shared" si="1094"/>
        <v>-0.35999999999999988</v>
      </c>
      <c r="EG139" s="23">
        <f t="shared" si="1095"/>
        <v>-0.34899999999999975</v>
      </c>
      <c r="EH139" s="23">
        <f t="shared" si="1096"/>
        <v>-0.33699999999999974</v>
      </c>
      <c r="EI139" s="23">
        <f t="shared" si="1097"/>
        <v>-0.34600000000000009</v>
      </c>
      <c r="EJ139" s="23" t="str">
        <f t="shared" si="1098"/>
        <v/>
      </c>
      <c r="EK139" s="23">
        <f t="shared" si="1099"/>
        <v>-0.40199999999999969</v>
      </c>
      <c r="EL139" s="23">
        <f t="shared" si="1100"/>
        <v>-0.38700000000000001</v>
      </c>
      <c r="EM139" s="23">
        <f t="shared" si="1101"/>
        <v>-0.23599999999999977</v>
      </c>
      <c r="EN139" s="23">
        <f t="shared" si="1102"/>
        <v>-0.14900000000000002</v>
      </c>
      <c r="EO139" s="23">
        <f t="shared" si="1103"/>
        <v>-0.25499999999999989</v>
      </c>
      <c r="EP139" s="23">
        <f t="shared" si="1104"/>
        <v>-9.0999999999999748E-2</v>
      </c>
      <c r="EQ139" s="23">
        <f t="shared" si="1105"/>
        <v>-0.14900000000000002</v>
      </c>
      <c r="ER139" s="23">
        <f t="shared" si="1106"/>
        <v>-0.12599999999999989</v>
      </c>
      <c r="ES139" s="23">
        <f t="shared" si="898"/>
        <v>-0.17499999999999982</v>
      </c>
      <c r="ET139" s="23">
        <f t="shared" si="899"/>
        <v>-0.18199999999999994</v>
      </c>
      <c r="EU139" s="23">
        <f t="shared" si="900"/>
        <v>-0.31400000000000006</v>
      </c>
      <c r="EV139" s="23">
        <f t="shared" si="901"/>
        <v>-0.30799999999999983</v>
      </c>
      <c r="EW139" s="23">
        <f t="shared" si="902"/>
        <v>-0.32499999999999973</v>
      </c>
      <c r="EX139" s="23" t="str">
        <f t="shared" si="903"/>
        <v/>
      </c>
      <c r="EY139" s="23">
        <f t="shared" si="904"/>
        <v>-0.2719999999999998</v>
      </c>
      <c r="EZ139" s="23">
        <f t="shared" si="905"/>
        <v>-0.22599999999999998</v>
      </c>
      <c r="FA139" s="23">
        <f t="shared" si="1107"/>
        <v>-0.30799999999999983</v>
      </c>
      <c r="FB139" s="23">
        <f t="shared" si="1108"/>
        <v>-0.34600000000000009</v>
      </c>
      <c r="FC139" s="23">
        <f t="shared" si="1109"/>
        <v>-0.4139999999999997</v>
      </c>
      <c r="FD139" s="23">
        <f t="shared" si="1110"/>
        <v>-0.19899999999999984</v>
      </c>
      <c r="FE139" s="23" t="str">
        <f t="shared" si="1111"/>
        <v/>
      </c>
      <c r="FF139" s="23" t="str">
        <f t="shared" si="1112"/>
        <v/>
      </c>
      <c r="FG139" s="23" t="str">
        <f t="shared" si="1113"/>
        <v/>
      </c>
      <c r="FH139" s="23" t="str">
        <f t="shared" si="1114"/>
        <v/>
      </c>
      <c r="FI139" s="23" t="str">
        <f t="shared" si="1115"/>
        <v/>
      </c>
      <c r="FJ139" s="23" t="str">
        <f t="shared" si="1116"/>
        <v/>
      </c>
      <c r="FK139" s="23" t="str">
        <f t="shared" si="1117"/>
        <v/>
      </c>
      <c r="FL139" s="23" t="str">
        <f t="shared" si="1118"/>
        <v/>
      </c>
      <c r="FM139" s="23" t="str">
        <f t="shared" si="1119"/>
        <v/>
      </c>
      <c r="FN139" s="23">
        <f t="shared" si="1120"/>
        <v>-0.19099999999999984</v>
      </c>
      <c r="FO139" s="23">
        <f t="shared" si="1121"/>
        <v>-0.31199999999999983</v>
      </c>
      <c r="FP139" s="23">
        <f t="shared" si="1122"/>
        <v>-0.21300000000000008</v>
      </c>
      <c r="FQ139" s="23">
        <f t="shared" si="922"/>
        <v>-0.87107499999999982</v>
      </c>
      <c r="FR139" s="23">
        <f t="shared" si="923"/>
        <v>-0.62914799999999982</v>
      </c>
      <c r="FS139" s="23">
        <f t="shared" si="924"/>
        <v>-0.22474499999999997</v>
      </c>
      <c r="FT139" s="23">
        <f t="shared" si="925"/>
        <v>-0.67917300000000003</v>
      </c>
      <c r="FU139" s="23">
        <f t="shared" si="926"/>
        <v>-0.58904599999999974</v>
      </c>
      <c r="FV139" s="23">
        <f t="shared" si="927"/>
        <v>-0.27630099999999969</v>
      </c>
      <c r="FW139" s="23">
        <f t="shared" si="928"/>
        <v>-0.30200000000000005</v>
      </c>
      <c r="FX139" s="23">
        <f t="shared" si="1123"/>
        <v>-0.29899999999999993</v>
      </c>
      <c r="FY139" s="23">
        <f t="shared" si="1124"/>
        <v>-0.28200000000000003</v>
      </c>
      <c r="FZ139" s="23">
        <f t="shared" si="1125"/>
        <v>-0.26799999999999979</v>
      </c>
      <c r="GA139" s="23">
        <f t="shared" si="1126"/>
        <v>-0.43299999999999983</v>
      </c>
      <c r="GB139" s="23">
        <f t="shared" si="1127"/>
        <v>-0.32799999999999985</v>
      </c>
      <c r="GC139" s="23">
        <f t="shared" si="1128"/>
        <v>-0.31000000000000005</v>
      </c>
      <c r="GD139" s="23">
        <f t="shared" si="1129"/>
        <v>-0.1419999999999999</v>
      </c>
      <c r="GE139" s="23">
        <f t="shared" si="1130"/>
        <v>-7.099999999999973E-2</v>
      </c>
      <c r="GF139" s="23">
        <f t="shared" si="1131"/>
        <v>-0.18299999999999983</v>
      </c>
      <c r="GG139" s="23">
        <f t="shared" si="1132"/>
        <v>-2.1999999999999797E-2</v>
      </c>
      <c r="GH139" s="23">
        <f t="shared" si="1133"/>
        <v>-6.6999999999999726E-2</v>
      </c>
      <c r="GI139" s="23">
        <f t="shared" si="1134"/>
        <v>-3.8999999999999702E-2</v>
      </c>
      <c r="GJ139" s="23">
        <f t="shared" si="1135"/>
        <v>-0.11299999999999999</v>
      </c>
      <c r="GK139" s="23">
        <f t="shared" si="1136"/>
        <v>-0.12199999999999989</v>
      </c>
      <c r="GL139" s="23">
        <f t="shared" si="1137"/>
        <v>-0.19399999999999995</v>
      </c>
      <c r="GM139" s="23">
        <f t="shared" si="1138"/>
        <v>-0.25299999999999967</v>
      </c>
      <c r="GN139" s="23">
        <f t="shared" si="1139"/>
        <v>-0.24699999999999989</v>
      </c>
      <c r="GO139" s="23">
        <f t="shared" si="1140"/>
        <v>-0.20399999999999974</v>
      </c>
      <c r="GP139" s="23">
        <f t="shared" si="1141"/>
        <v>-0.15799999999999992</v>
      </c>
      <c r="GQ139" s="23">
        <f t="shared" si="1142"/>
        <v>-0.10199999999999987</v>
      </c>
      <c r="GR139" s="23">
        <f t="shared" si="1143"/>
        <v>-0.13700000000000001</v>
      </c>
      <c r="GS139" s="23">
        <f t="shared" si="1144"/>
        <v>-0.12799999999999967</v>
      </c>
      <c r="GT139" s="23">
        <f t="shared" si="1145"/>
        <v>-0.17399999999999993</v>
      </c>
      <c r="GU139" s="23">
        <f t="shared" si="1146"/>
        <v>-6.4000000000000057E-2</v>
      </c>
      <c r="GV139" s="23">
        <f t="shared" si="1147"/>
        <v>-6.0999999999999943E-2</v>
      </c>
      <c r="GW139" s="23">
        <f t="shared" si="1148"/>
        <v>-0.13499999999999979</v>
      </c>
      <c r="GX139" s="23">
        <f t="shared" si="1149"/>
        <v>-1.9999999999997797E-3</v>
      </c>
      <c r="GY139" s="23">
        <f t="shared" si="1150"/>
        <v>-5.9999999999997833E-3</v>
      </c>
      <c r="GZ139" s="23">
        <f t="shared" si="1151"/>
        <v>-6.999999999999984E-2</v>
      </c>
      <c r="HA139" s="23">
        <f t="shared" si="1152"/>
        <v>2.0999999999999908E-2</v>
      </c>
      <c r="HB139" s="23">
        <f t="shared" si="1153"/>
        <v>0.33200000000000029</v>
      </c>
      <c r="HC139" s="23">
        <f t="shared" si="1154"/>
        <v>-9.3999999999999861E-2</v>
      </c>
      <c r="HD139" s="23">
        <f t="shared" si="1155"/>
        <v>-0.1160000000000001</v>
      </c>
      <c r="HE139" s="23">
        <f t="shared" si="1156"/>
        <v>-0.14299999999999979</v>
      </c>
      <c r="HF139" s="23">
        <f t="shared" si="1157"/>
        <v>-0.25199999999999978</v>
      </c>
      <c r="HG139" s="23">
        <f t="shared" si="1158"/>
        <v>-0.15700000000000003</v>
      </c>
      <c r="HH139" s="23">
        <f t="shared" si="965"/>
        <v>-0.80424099999999976</v>
      </c>
      <c r="HI139" s="23">
        <f t="shared" si="966"/>
        <v>-0.550786</v>
      </c>
      <c r="HJ139" s="23">
        <f t="shared" si="967"/>
        <v>-0.27630099999999969</v>
      </c>
      <c r="HK139" s="23">
        <f t="shared" si="968"/>
        <v>-0.58886100000000008</v>
      </c>
      <c r="HL139" s="23">
        <f t="shared" si="969"/>
        <v>-0.50356500000000004</v>
      </c>
      <c r="HM139" s="23">
        <f t="shared" si="970"/>
        <v>-0.19885099999999989</v>
      </c>
      <c r="HO139" s="23">
        <f t="shared" si="1159"/>
        <v>0.31000000000000005</v>
      </c>
      <c r="HP139" s="23">
        <f t="shared" si="1160"/>
        <v>0.15399999999999991</v>
      </c>
      <c r="HQ139" s="23">
        <f t="shared" si="1161"/>
        <v>0.59699999999999998</v>
      </c>
      <c r="HR139" s="23" t="str">
        <f t="shared" si="1162"/>
        <v/>
      </c>
      <c r="HS139" s="23">
        <f t="shared" si="1163"/>
        <v>4.0000000000000036E-2</v>
      </c>
      <c r="HT139" s="23" t="str">
        <f t="shared" si="1164"/>
        <v/>
      </c>
      <c r="HU139" s="23" t="str">
        <f t="shared" si="1165"/>
        <v/>
      </c>
      <c r="HV139" s="23" t="str">
        <f t="shared" si="1166"/>
        <v/>
      </c>
      <c r="HW139" s="23" t="str">
        <f t="shared" si="1167"/>
        <v/>
      </c>
      <c r="HX139" s="23" t="str">
        <f t="shared" si="1168"/>
        <v/>
      </c>
      <c r="HY139" s="23">
        <f t="shared" si="1169"/>
        <v>0.16000000000000014</v>
      </c>
      <c r="HZ139" s="23">
        <f t="shared" si="1170"/>
        <v>0.16199999999999992</v>
      </c>
      <c r="IA139" s="23">
        <f t="shared" si="1171"/>
        <v>0.16000000000000014</v>
      </c>
      <c r="IB139" s="23">
        <f t="shared" si="1172"/>
        <v>3.7999999999999812E-2</v>
      </c>
      <c r="IC139" s="23">
        <f t="shared" si="1173"/>
        <v>0.15799999999999992</v>
      </c>
      <c r="ID139" s="23">
        <f t="shared" si="1174"/>
        <v>0.3620000000000001</v>
      </c>
      <c r="IE139" s="23">
        <f t="shared" si="1175"/>
        <v>0.10199999999999987</v>
      </c>
      <c r="IF139" s="23">
        <f t="shared" si="1176"/>
        <v>0.35999999999999988</v>
      </c>
      <c r="IG139" s="23">
        <f t="shared" si="1177"/>
        <v>0.34899999999999975</v>
      </c>
      <c r="IH139" s="23">
        <f t="shared" si="1178"/>
        <v>0.33699999999999974</v>
      </c>
      <c r="II139" s="23">
        <f t="shared" si="1179"/>
        <v>0.34600000000000009</v>
      </c>
      <c r="IJ139" s="23" t="str">
        <f t="shared" si="1180"/>
        <v/>
      </c>
      <c r="IK139" s="23">
        <f t="shared" si="1181"/>
        <v>0.40199999999999969</v>
      </c>
      <c r="IL139" s="23">
        <f t="shared" si="1182"/>
        <v>0.38700000000000001</v>
      </c>
      <c r="IM139" s="23">
        <f t="shared" si="1183"/>
        <v>0.23599999999999977</v>
      </c>
      <c r="IN139" s="23">
        <f t="shared" si="1184"/>
        <v>0.14900000000000002</v>
      </c>
      <c r="IO139" s="23">
        <f t="shared" si="1185"/>
        <v>0.25499999999999989</v>
      </c>
      <c r="IP139" s="23">
        <f t="shared" si="1186"/>
        <v>9.0999999999999748E-2</v>
      </c>
      <c r="IQ139" s="23">
        <f t="shared" si="1187"/>
        <v>0.14900000000000002</v>
      </c>
      <c r="IR139" s="23">
        <f t="shared" si="1188"/>
        <v>0.12599999999999989</v>
      </c>
      <c r="IS139" s="23">
        <f t="shared" si="1189"/>
        <v>0.17499999999999982</v>
      </c>
      <c r="IT139" s="23">
        <f t="shared" si="1190"/>
        <v>0.18199999999999994</v>
      </c>
      <c r="IU139" s="23">
        <f t="shared" si="1191"/>
        <v>0.31400000000000006</v>
      </c>
      <c r="IV139" s="23">
        <f t="shared" si="1192"/>
        <v>0.30799999999999983</v>
      </c>
      <c r="IW139" s="23">
        <f t="shared" si="1193"/>
        <v>0.32499999999999973</v>
      </c>
      <c r="IX139" s="23" t="str">
        <f t="shared" si="1194"/>
        <v/>
      </c>
      <c r="IY139" s="23">
        <f t="shared" si="1195"/>
        <v>0.2719999999999998</v>
      </c>
      <c r="IZ139" s="23">
        <f t="shared" si="1196"/>
        <v>0.22599999999999998</v>
      </c>
      <c r="JA139" s="23">
        <f t="shared" si="1197"/>
        <v>0.30799999999999983</v>
      </c>
      <c r="JB139" s="23">
        <f t="shared" si="1198"/>
        <v>0.34600000000000009</v>
      </c>
      <c r="JC139" s="23">
        <f t="shared" si="1199"/>
        <v>0.4139999999999997</v>
      </c>
      <c r="JD139" s="23">
        <f t="shared" si="1200"/>
        <v>0.19899999999999984</v>
      </c>
      <c r="JE139" s="23" t="str">
        <f t="shared" si="1201"/>
        <v/>
      </c>
      <c r="JF139" s="23" t="str">
        <f t="shared" si="1202"/>
        <v/>
      </c>
      <c r="JG139" s="23" t="str">
        <f t="shared" si="1203"/>
        <v/>
      </c>
      <c r="JH139" s="23" t="str">
        <f t="shared" si="1204"/>
        <v/>
      </c>
      <c r="JI139" s="23" t="str">
        <f t="shared" si="1205"/>
        <v/>
      </c>
      <c r="JJ139" s="23" t="str">
        <f t="shared" si="1206"/>
        <v/>
      </c>
      <c r="JK139" s="23" t="str">
        <f t="shared" si="1207"/>
        <v/>
      </c>
      <c r="JL139" s="23" t="str">
        <f t="shared" si="1208"/>
        <v/>
      </c>
      <c r="JM139" s="23" t="str">
        <f t="shared" si="1209"/>
        <v/>
      </c>
      <c r="JN139" s="23">
        <f t="shared" si="1210"/>
        <v>0.19099999999999984</v>
      </c>
      <c r="JO139" s="23">
        <f t="shared" si="1211"/>
        <v>0.31199999999999983</v>
      </c>
      <c r="JP139" s="23">
        <f t="shared" si="1212"/>
        <v>0.21300000000000008</v>
      </c>
      <c r="JQ139" s="23">
        <f t="shared" si="1025"/>
        <v>0.87107499999999982</v>
      </c>
      <c r="JR139" s="23">
        <f t="shared" si="1026"/>
        <v>0.62914799999999982</v>
      </c>
      <c r="JS139" s="23">
        <f t="shared" si="1027"/>
        <v>0.22474499999999997</v>
      </c>
      <c r="JT139" s="23">
        <f t="shared" si="1028"/>
        <v>0.67917300000000003</v>
      </c>
      <c r="JU139" s="23">
        <f t="shared" si="1029"/>
        <v>0.58904599999999974</v>
      </c>
      <c r="JV139" s="23">
        <f t="shared" si="1030"/>
        <v>0.27630099999999969</v>
      </c>
      <c r="JW139" s="23">
        <f t="shared" si="1213"/>
        <v>0.30200000000000005</v>
      </c>
      <c r="JX139" s="23">
        <f t="shared" si="1214"/>
        <v>0.29899999999999993</v>
      </c>
      <c r="JY139" s="23">
        <f t="shared" si="1215"/>
        <v>0.28200000000000003</v>
      </c>
      <c r="JZ139" s="23">
        <f t="shared" si="1216"/>
        <v>0.26799999999999979</v>
      </c>
      <c r="KA139" s="23">
        <f t="shared" si="1217"/>
        <v>0.43299999999999983</v>
      </c>
      <c r="KB139" s="23">
        <f t="shared" si="1218"/>
        <v>0.32799999999999985</v>
      </c>
      <c r="KC139" s="23">
        <f t="shared" si="1219"/>
        <v>0.31000000000000005</v>
      </c>
      <c r="KD139" s="23">
        <f t="shared" si="1220"/>
        <v>0.1419999999999999</v>
      </c>
      <c r="KE139" s="23">
        <f t="shared" si="1221"/>
        <v>7.099999999999973E-2</v>
      </c>
      <c r="KF139" s="23">
        <f t="shared" si="1222"/>
        <v>0.18299999999999983</v>
      </c>
      <c r="KG139" s="23">
        <f t="shared" si="1223"/>
        <v>2.1999999999999797E-2</v>
      </c>
      <c r="KH139" s="23">
        <f t="shared" si="1224"/>
        <v>6.6999999999999726E-2</v>
      </c>
      <c r="KI139" s="23">
        <f t="shared" si="1225"/>
        <v>3.8999999999999702E-2</v>
      </c>
      <c r="KJ139" s="23">
        <f t="shared" si="1226"/>
        <v>0.11299999999999999</v>
      </c>
      <c r="KK139" s="23">
        <f t="shared" si="1227"/>
        <v>0.12199999999999989</v>
      </c>
      <c r="KL139" s="23">
        <f t="shared" si="1228"/>
        <v>0.19399999999999995</v>
      </c>
      <c r="KM139" s="23">
        <f t="shared" si="1229"/>
        <v>0.25299999999999967</v>
      </c>
      <c r="KN139" s="23">
        <f t="shared" si="1230"/>
        <v>0.24699999999999989</v>
      </c>
      <c r="KO139" s="23">
        <f t="shared" si="1231"/>
        <v>0.20399999999999974</v>
      </c>
      <c r="KP139" s="23">
        <f t="shared" si="1232"/>
        <v>0.15799999999999992</v>
      </c>
      <c r="KQ139" s="23">
        <f t="shared" si="1051"/>
        <v>0.10199999999999987</v>
      </c>
      <c r="KR139" s="23">
        <f t="shared" si="1052"/>
        <v>0.13700000000000001</v>
      </c>
      <c r="KS139" s="23">
        <f t="shared" si="1053"/>
        <v>0.12799999999999967</v>
      </c>
      <c r="KT139" s="23">
        <f t="shared" si="1054"/>
        <v>0.17399999999999993</v>
      </c>
      <c r="KU139" s="23">
        <f t="shared" si="1055"/>
        <v>6.4000000000000057E-2</v>
      </c>
      <c r="KV139" s="23">
        <f t="shared" si="1056"/>
        <v>6.0999999999999943E-2</v>
      </c>
      <c r="KW139" s="23">
        <f t="shared" si="1233"/>
        <v>0.13499999999999979</v>
      </c>
      <c r="KX139" s="23">
        <f t="shared" si="1058"/>
        <v>1.9999999999997797E-3</v>
      </c>
      <c r="KY139" s="23">
        <f t="shared" si="1059"/>
        <v>5.9999999999997833E-3</v>
      </c>
      <c r="KZ139" s="23">
        <f t="shared" si="1060"/>
        <v>6.999999999999984E-2</v>
      </c>
      <c r="LA139" s="23">
        <f t="shared" si="1061"/>
        <v>2.0999999999999908E-2</v>
      </c>
      <c r="LB139" s="23">
        <f t="shared" si="1062"/>
        <v>0.33200000000000029</v>
      </c>
      <c r="LC139" s="23">
        <f t="shared" si="1063"/>
        <v>9.3999999999999861E-2</v>
      </c>
      <c r="LD139" s="23">
        <f t="shared" si="1234"/>
        <v>0.1160000000000001</v>
      </c>
      <c r="LE139" s="23">
        <f t="shared" si="1065"/>
        <v>0.14299999999999979</v>
      </c>
      <c r="LF139" s="23">
        <f t="shared" si="1235"/>
        <v>0.25199999999999978</v>
      </c>
      <c r="LG139" s="23">
        <f t="shared" si="1067"/>
        <v>0.15700000000000003</v>
      </c>
      <c r="LH139" s="23">
        <f t="shared" si="1068"/>
        <v>0.80424099999999976</v>
      </c>
      <c r="LI139" s="23">
        <f t="shared" si="1069"/>
        <v>0.550786</v>
      </c>
      <c r="LJ139" s="23">
        <f t="shared" si="1070"/>
        <v>0.27630099999999969</v>
      </c>
      <c r="LK139" s="23">
        <f t="shared" si="1071"/>
        <v>0.58886100000000008</v>
      </c>
      <c r="LL139" s="23">
        <f t="shared" si="1072"/>
        <v>0.50356500000000004</v>
      </c>
      <c r="LM139" s="23">
        <f t="shared" si="1072"/>
        <v>0.19885099999999989</v>
      </c>
    </row>
    <row r="140" spans="1:325">
      <c r="A140" s="1">
        <f t="shared" si="449"/>
        <v>138</v>
      </c>
      <c r="B140" s="2"/>
      <c r="C140" s="4">
        <v>14</v>
      </c>
      <c r="D140" s="4">
        <f t="shared" si="1076"/>
        <v>1016</v>
      </c>
      <c r="E140" s="4" t="s">
        <v>255</v>
      </c>
      <c r="F140" s="4">
        <v>3</v>
      </c>
      <c r="G140" s="4" t="s">
        <v>13</v>
      </c>
      <c r="H140" s="4" t="s">
        <v>19</v>
      </c>
      <c r="I140" s="4"/>
      <c r="J140" s="5">
        <v>97.4</v>
      </c>
      <c r="K140" s="72"/>
      <c r="L140" s="103">
        <v>3.5539999999999994</v>
      </c>
      <c r="M140" s="7" t="s">
        <v>282</v>
      </c>
      <c r="N140" s="3" t="s">
        <v>227</v>
      </c>
      <c r="O140" s="6">
        <v>3.887</v>
      </c>
      <c r="P140" s="6">
        <v>3.6779999999999999</v>
      </c>
      <c r="Q140" s="6">
        <v>3.9089999999999998</v>
      </c>
      <c r="R140" s="58"/>
      <c r="S140" s="6">
        <v>3.5459999999999998</v>
      </c>
      <c r="T140" s="58"/>
      <c r="U140" s="58"/>
      <c r="V140" s="58"/>
      <c r="W140" s="58"/>
      <c r="X140" s="58"/>
      <c r="Y140" s="6">
        <v>3.718</v>
      </c>
      <c r="Z140" s="6">
        <v>3.7240000000000002</v>
      </c>
      <c r="AA140" s="6">
        <v>3.7109999999999999</v>
      </c>
      <c r="AB140" s="6">
        <v>3.5590000000000002</v>
      </c>
      <c r="AC140" s="23">
        <v>3.673</v>
      </c>
      <c r="AD140" s="23">
        <v>3.2989999999999999</v>
      </c>
      <c r="AE140" s="23">
        <f t="shared" ref="AE140" si="1236">SUM(AC140:AD140)/2</f>
        <v>3.4859999999999998</v>
      </c>
      <c r="AF140" s="107">
        <v>3.0710000000000002</v>
      </c>
      <c r="AG140" s="107">
        <v>3.1379999999999999</v>
      </c>
      <c r="AH140" s="107">
        <v>3.1549999999999998</v>
      </c>
      <c r="AI140" s="107">
        <v>3.0819999999999999</v>
      </c>
      <c r="AJ140" s="112"/>
      <c r="AK140" s="107">
        <v>3.0779999999999998</v>
      </c>
      <c r="AL140" s="107">
        <v>3.0960000000000001</v>
      </c>
      <c r="AM140" s="107">
        <v>3.2919999999999998</v>
      </c>
      <c r="AN140" s="107">
        <v>3.4289999999999998</v>
      </c>
      <c r="AO140" s="107">
        <v>3.29</v>
      </c>
      <c r="AP140" s="107">
        <v>3.5579999999999998</v>
      </c>
      <c r="AQ140" s="107">
        <v>3.5590000000000002</v>
      </c>
      <c r="AR140" s="107">
        <v>3.5910000000000002</v>
      </c>
      <c r="AS140" s="107">
        <v>3.35</v>
      </c>
      <c r="AT140" s="107">
        <v>3.3410000000000002</v>
      </c>
      <c r="AU140" s="107">
        <v>3.149</v>
      </c>
      <c r="AV140" s="107">
        <v>3.2629999999999999</v>
      </c>
      <c r="AW140" s="107">
        <v>3.1539999999999999</v>
      </c>
      <c r="AX140" s="112"/>
      <c r="AY140" s="107">
        <v>3.2480000000000002</v>
      </c>
      <c r="AZ140" s="107">
        <v>3.4119999999999999</v>
      </c>
      <c r="BA140" s="107">
        <v>3.1760000000000002</v>
      </c>
      <c r="BB140" s="107">
        <v>3.1120000000000001</v>
      </c>
      <c r="BC140" s="107">
        <v>2.9119999999999999</v>
      </c>
      <c r="BD140" s="107">
        <v>3.2919999999999998</v>
      </c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07">
        <v>3.4340000000000002</v>
      </c>
      <c r="BO140" s="107">
        <v>3.181</v>
      </c>
      <c r="BP140" s="107">
        <v>3.391</v>
      </c>
      <c r="BQ140" s="91">
        <v>2.6844290000000002</v>
      </c>
      <c r="BR140" s="91">
        <v>2.9510529999999999</v>
      </c>
      <c r="BS140" s="91">
        <v>3.612733</v>
      </c>
      <c r="BT140" s="91">
        <v>2.9175049999999998</v>
      </c>
      <c r="BU140" s="91">
        <v>2.9924949999999999</v>
      </c>
      <c r="BV140" s="91">
        <v>3.5717880000000002</v>
      </c>
      <c r="BW140" s="109">
        <v>3.2519999999999998</v>
      </c>
      <c r="BX140" s="109">
        <v>3.2850000000000001</v>
      </c>
      <c r="BY140" s="109">
        <v>3.3159999999999998</v>
      </c>
      <c r="BZ140" s="109">
        <v>3.3159999999999998</v>
      </c>
      <c r="CA140" s="109">
        <v>2.8620000000000001</v>
      </c>
      <c r="CB140" s="109">
        <v>3.2869999999999999</v>
      </c>
      <c r="CC140" s="109">
        <v>3.3130000000000002</v>
      </c>
      <c r="CD140" s="109">
        <v>3.5259999999999998</v>
      </c>
      <c r="CE140" s="109">
        <v>3.6080000000000001</v>
      </c>
      <c r="CF140" s="109">
        <v>3.4750000000000001</v>
      </c>
      <c r="CG140" s="109">
        <v>3.698</v>
      </c>
      <c r="CH140" s="109">
        <v>3.69</v>
      </c>
      <c r="CI140" s="109">
        <v>3.7320000000000002</v>
      </c>
      <c r="CJ140" s="110">
        <v>3.5310000000000001</v>
      </c>
      <c r="CK140" s="110">
        <v>3.52</v>
      </c>
      <c r="CL140" s="109">
        <v>3.4409999999999998</v>
      </c>
      <c r="CM140" s="109">
        <v>3.39</v>
      </c>
      <c r="CN140" s="109">
        <v>3.37</v>
      </c>
      <c r="CO140" s="109">
        <v>3.31</v>
      </c>
      <c r="CP140" s="109">
        <v>3.5009999999999999</v>
      </c>
      <c r="CQ140" s="109">
        <v>3.62</v>
      </c>
      <c r="CR140" s="109">
        <v>3.5289999999999999</v>
      </c>
      <c r="CS140" s="109">
        <v>3.5430000000000001</v>
      </c>
      <c r="CT140" s="109">
        <v>3.427</v>
      </c>
      <c r="CU140" s="109">
        <v>3.5630000000000002</v>
      </c>
      <c r="CV140" s="109">
        <v>3.5139999999999998</v>
      </c>
      <c r="CW140" s="109">
        <v>3.4220000000000002</v>
      </c>
      <c r="CX140" s="109">
        <v>3.5409999999999999</v>
      </c>
      <c r="CY140" s="109">
        <v>3.577</v>
      </c>
      <c r="CZ140" s="109">
        <v>3.476</v>
      </c>
      <c r="DA140" s="109">
        <v>3.5569999999999999</v>
      </c>
      <c r="DB140" s="109">
        <v>4.0449999999999999</v>
      </c>
      <c r="DC140" s="109">
        <v>3.5049999999999999</v>
      </c>
      <c r="DD140" s="109">
        <v>3.5030000000000001</v>
      </c>
      <c r="DE140" s="109">
        <v>3.5489999999999999</v>
      </c>
      <c r="DF140" s="109">
        <v>3.3570000000000002</v>
      </c>
      <c r="DG140" s="109">
        <v>3.524</v>
      </c>
      <c r="DH140" s="119">
        <v>2.8248980000000001</v>
      </c>
      <c r="DI140" s="119">
        <v>3.1248740000000002</v>
      </c>
      <c r="DJ140" s="119">
        <v>3.5717880000000002</v>
      </c>
      <c r="DK140" s="119">
        <v>3.1120420000000002</v>
      </c>
      <c r="DL140" s="119">
        <v>3.183799</v>
      </c>
      <c r="DM140" s="119">
        <v>3.6955990000000001</v>
      </c>
      <c r="DO140" s="23">
        <f t="shared" si="1077"/>
        <v>0.33300000000000063</v>
      </c>
      <c r="DP140" s="23">
        <f t="shared" si="1078"/>
        <v>0.12400000000000055</v>
      </c>
      <c r="DQ140" s="23">
        <f t="shared" si="1079"/>
        <v>0.35500000000000043</v>
      </c>
      <c r="DR140" s="23" t="str">
        <f t="shared" si="1080"/>
        <v/>
      </c>
      <c r="DS140" s="23">
        <f t="shared" si="1081"/>
        <v>-7.999999999999563E-3</v>
      </c>
      <c r="DT140" s="23" t="str">
        <f t="shared" si="1082"/>
        <v/>
      </c>
      <c r="DU140" s="23" t="str">
        <f t="shared" si="1083"/>
        <v/>
      </c>
      <c r="DV140" s="23" t="str">
        <f t="shared" si="1084"/>
        <v/>
      </c>
      <c r="DW140" s="23" t="str">
        <f t="shared" si="1085"/>
        <v/>
      </c>
      <c r="DX140" s="23" t="str">
        <f t="shared" si="1086"/>
        <v/>
      </c>
      <c r="DY140" s="23">
        <f t="shared" si="1087"/>
        <v>0.16400000000000059</v>
      </c>
      <c r="DZ140" s="23">
        <f t="shared" si="1088"/>
        <v>0.17000000000000082</v>
      </c>
      <c r="EA140" s="23">
        <f t="shared" si="1089"/>
        <v>0.15700000000000047</v>
      </c>
      <c r="EB140" s="23">
        <f t="shared" si="1090"/>
        <v>5.0000000000007816E-3</v>
      </c>
      <c r="EC140" s="23">
        <f t="shared" si="1091"/>
        <v>0.11900000000000066</v>
      </c>
      <c r="ED140" s="23">
        <f t="shared" si="1092"/>
        <v>-0.25499999999999945</v>
      </c>
      <c r="EE140" s="23">
        <f t="shared" si="1093"/>
        <v>-6.7999999999999616E-2</v>
      </c>
      <c r="EF140" s="23">
        <f t="shared" si="1094"/>
        <v>-0.48299999999999921</v>
      </c>
      <c r="EG140" s="23">
        <f t="shared" si="1095"/>
        <v>-0.41599999999999948</v>
      </c>
      <c r="EH140" s="23">
        <f t="shared" si="1096"/>
        <v>-0.39899999999999958</v>
      </c>
      <c r="EI140" s="23">
        <f t="shared" si="1097"/>
        <v>-0.47199999999999953</v>
      </c>
      <c r="EJ140" s="23" t="str">
        <f t="shared" si="1098"/>
        <v/>
      </c>
      <c r="EK140" s="23">
        <f t="shared" si="1099"/>
        <v>-0.47599999999999953</v>
      </c>
      <c r="EL140" s="23">
        <f t="shared" si="1100"/>
        <v>-0.4579999999999993</v>
      </c>
      <c r="EM140" s="23">
        <f t="shared" si="1101"/>
        <v>-0.26199999999999957</v>
      </c>
      <c r="EN140" s="23">
        <f t="shared" si="1102"/>
        <v>-0.12499999999999956</v>
      </c>
      <c r="EO140" s="23">
        <f t="shared" si="1103"/>
        <v>-0.26399999999999935</v>
      </c>
      <c r="EP140" s="23">
        <f t="shared" si="1104"/>
        <v>4.0000000000004476E-3</v>
      </c>
      <c r="EQ140" s="23">
        <f t="shared" si="1105"/>
        <v>5.0000000000007816E-3</v>
      </c>
      <c r="ER140" s="23">
        <f t="shared" si="1106"/>
        <v>3.700000000000081E-2</v>
      </c>
      <c r="ES140" s="23">
        <f t="shared" si="898"/>
        <v>-0.20399999999999929</v>
      </c>
      <c r="ET140" s="23">
        <f t="shared" si="899"/>
        <v>-0.21299999999999919</v>
      </c>
      <c r="EU140" s="23">
        <f t="shared" si="900"/>
        <v>-0.40499999999999936</v>
      </c>
      <c r="EV140" s="23">
        <f t="shared" si="901"/>
        <v>-0.29099999999999948</v>
      </c>
      <c r="EW140" s="23">
        <f t="shared" si="902"/>
        <v>-0.39999999999999947</v>
      </c>
      <c r="EX140" s="23" t="str">
        <f t="shared" si="903"/>
        <v/>
      </c>
      <c r="EY140" s="23">
        <f t="shared" si="904"/>
        <v>-0.30599999999999916</v>
      </c>
      <c r="EZ140" s="23">
        <f t="shared" si="905"/>
        <v>-0.14199999999999946</v>
      </c>
      <c r="FA140" s="23">
        <f t="shared" si="1107"/>
        <v>-0.37799999999999923</v>
      </c>
      <c r="FB140" s="23">
        <f t="shared" si="1108"/>
        <v>-0.44199999999999928</v>
      </c>
      <c r="FC140" s="23">
        <f t="shared" si="1109"/>
        <v>-0.64199999999999946</v>
      </c>
      <c r="FD140" s="23">
        <f t="shared" si="1110"/>
        <v>-0.26199999999999957</v>
      </c>
      <c r="FE140" s="23" t="str">
        <f t="shared" si="1111"/>
        <v/>
      </c>
      <c r="FF140" s="23" t="str">
        <f t="shared" si="1112"/>
        <v/>
      </c>
      <c r="FG140" s="23" t="str">
        <f t="shared" si="1113"/>
        <v/>
      </c>
      <c r="FH140" s="23" t="str">
        <f t="shared" si="1114"/>
        <v/>
      </c>
      <c r="FI140" s="23" t="str">
        <f t="shared" si="1115"/>
        <v/>
      </c>
      <c r="FJ140" s="23" t="str">
        <f t="shared" si="1116"/>
        <v/>
      </c>
      <c r="FK140" s="23" t="str">
        <f t="shared" si="1117"/>
        <v/>
      </c>
      <c r="FL140" s="23" t="str">
        <f t="shared" si="1118"/>
        <v/>
      </c>
      <c r="FM140" s="23" t="str">
        <f t="shared" si="1119"/>
        <v/>
      </c>
      <c r="FN140" s="23">
        <f t="shared" si="1120"/>
        <v>-0.11999999999999922</v>
      </c>
      <c r="FO140" s="23">
        <f t="shared" si="1121"/>
        <v>-0.37299999999999933</v>
      </c>
      <c r="FP140" s="23">
        <f t="shared" si="1122"/>
        <v>-0.16299999999999937</v>
      </c>
      <c r="FQ140" s="23">
        <f t="shared" si="922"/>
        <v>-0.86957099999999921</v>
      </c>
      <c r="FR140" s="23">
        <f t="shared" si="923"/>
        <v>-0.60294699999999946</v>
      </c>
      <c r="FS140" s="23">
        <f t="shared" si="924"/>
        <v>5.873300000000059E-2</v>
      </c>
      <c r="FT140" s="23">
        <f t="shared" si="925"/>
        <v>-0.63649499999999959</v>
      </c>
      <c r="FU140" s="23">
        <f t="shared" si="926"/>
        <v>-0.56150499999999948</v>
      </c>
      <c r="FV140" s="23">
        <f t="shared" si="927"/>
        <v>1.7788000000000803E-2</v>
      </c>
      <c r="FW140" s="23">
        <f t="shared" si="928"/>
        <v>-0.3019999999999996</v>
      </c>
      <c r="FX140" s="23">
        <f t="shared" si="1123"/>
        <v>-0.26899999999999924</v>
      </c>
      <c r="FY140" s="23">
        <f t="shared" si="1124"/>
        <v>-0.23799999999999955</v>
      </c>
      <c r="FZ140" s="23">
        <f t="shared" si="1125"/>
        <v>-0.23799999999999955</v>
      </c>
      <c r="GA140" s="23">
        <f t="shared" si="1126"/>
        <v>-0.69199999999999928</v>
      </c>
      <c r="GB140" s="23">
        <f t="shared" si="1127"/>
        <v>-0.26699999999999946</v>
      </c>
      <c r="GC140" s="23">
        <f t="shared" si="1128"/>
        <v>-0.24099999999999921</v>
      </c>
      <c r="GD140" s="23">
        <f t="shared" si="1129"/>
        <v>-2.7999999999999581E-2</v>
      </c>
      <c r="GE140" s="23">
        <f t="shared" si="1130"/>
        <v>5.4000000000000714E-2</v>
      </c>
      <c r="GF140" s="23">
        <f t="shared" si="1131"/>
        <v>-7.8999999999999293E-2</v>
      </c>
      <c r="GG140" s="23">
        <f t="shared" si="1132"/>
        <v>0.14400000000000057</v>
      </c>
      <c r="GH140" s="23">
        <f t="shared" si="1133"/>
        <v>0.13600000000000056</v>
      </c>
      <c r="GI140" s="23">
        <f t="shared" si="1134"/>
        <v>0.17800000000000082</v>
      </c>
      <c r="GJ140" s="23">
        <f t="shared" si="1135"/>
        <v>-2.2999999999999243E-2</v>
      </c>
      <c r="GK140" s="23">
        <f t="shared" si="1136"/>
        <v>-3.3999999999999364E-2</v>
      </c>
      <c r="GL140" s="23">
        <f t="shared" si="1137"/>
        <v>-0.11299999999999955</v>
      </c>
      <c r="GM140" s="23">
        <f t="shared" si="1138"/>
        <v>-0.16399999999999926</v>
      </c>
      <c r="GN140" s="23">
        <f t="shared" si="1139"/>
        <v>-0.18399999999999928</v>
      </c>
      <c r="GO140" s="23">
        <f t="shared" si="1140"/>
        <v>-0.24399999999999933</v>
      </c>
      <c r="GP140" s="23">
        <f t="shared" si="1141"/>
        <v>-5.2999999999999492E-2</v>
      </c>
      <c r="GQ140" s="23">
        <f t="shared" si="1142"/>
        <v>6.6000000000000725E-2</v>
      </c>
      <c r="GR140" s="23">
        <f t="shared" si="1143"/>
        <v>-2.4999999999999467E-2</v>
      </c>
      <c r="GS140" s="23">
        <f t="shared" si="1144"/>
        <v>-1.0999999999999233E-2</v>
      </c>
      <c r="GT140" s="23">
        <f t="shared" si="1145"/>
        <v>-0.12699999999999934</v>
      </c>
      <c r="GU140" s="23">
        <f t="shared" si="1146"/>
        <v>9.0000000000007851E-3</v>
      </c>
      <c r="GV140" s="23">
        <f t="shared" si="1147"/>
        <v>-3.9999999999999591E-2</v>
      </c>
      <c r="GW140" s="23">
        <f t="shared" si="1148"/>
        <v>-0.13199999999999923</v>
      </c>
      <c r="GX140" s="23">
        <f t="shared" si="1149"/>
        <v>-1.2999999999999456E-2</v>
      </c>
      <c r="GY140" s="23">
        <f t="shared" si="1150"/>
        <v>2.3000000000000576E-2</v>
      </c>
      <c r="GZ140" s="23">
        <f t="shared" si="1151"/>
        <v>-7.7999999999999403E-2</v>
      </c>
      <c r="HA140" s="23">
        <f t="shared" si="1152"/>
        <v>3.0000000000005578E-3</v>
      </c>
      <c r="HB140" s="23">
        <f t="shared" si="1153"/>
        <v>0.49100000000000055</v>
      </c>
      <c r="HC140" s="23">
        <f t="shared" si="1154"/>
        <v>-4.8999999999999488E-2</v>
      </c>
      <c r="HD140" s="23">
        <f t="shared" si="1155"/>
        <v>-5.0999999999999268E-2</v>
      </c>
      <c r="HE140" s="23">
        <f t="shared" si="1156"/>
        <v>-4.9999999999994493E-3</v>
      </c>
      <c r="HF140" s="23">
        <f t="shared" si="1157"/>
        <v>-0.19699999999999918</v>
      </c>
      <c r="HG140" s="23">
        <f t="shared" si="1158"/>
        <v>-2.9999999999999361E-2</v>
      </c>
      <c r="HH140" s="23">
        <f t="shared" si="965"/>
        <v>-0.72910199999999925</v>
      </c>
      <c r="HI140" s="23">
        <f t="shared" si="966"/>
        <v>-0.42912599999999923</v>
      </c>
      <c r="HJ140" s="23">
        <f t="shared" si="967"/>
        <v>1.7788000000000803E-2</v>
      </c>
      <c r="HK140" s="23">
        <f t="shared" si="968"/>
        <v>-0.44195799999999918</v>
      </c>
      <c r="HL140" s="23">
        <f t="shared" si="969"/>
        <v>-0.37020099999999934</v>
      </c>
      <c r="HM140" s="23">
        <f t="shared" si="970"/>
        <v>0.1415990000000007</v>
      </c>
      <c r="HO140" s="23">
        <f t="shared" si="1159"/>
        <v>0.33300000000000063</v>
      </c>
      <c r="HP140" s="23">
        <f t="shared" si="1160"/>
        <v>0.12400000000000055</v>
      </c>
      <c r="HQ140" s="23">
        <f t="shared" si="1161"/>
        <v>0.35500000000000043</v>
      </c>
      <c r="HR140" s="23" t="str">
        <f t="shared" si="1162"/>
        <v/>
      </c>
      <c r="HS140" s="23">
        <f t="shared" si="1163"/>
        <v>7.999999999999563E-3</v>
      </c>
      <c r="HT140" s="23" t="str">
        <f t="shared" si="1164"/>
        <v/>
      </c>
      <c r="HU140" s="23" t="str">
        <f t="shared" si="1165"/>
        <v/>
      </c>
      <c r="HV140" s="23" t="str">
        <f t="shared" si="1166"/>
        <v/>
      </c>
      <c r="HW140" s="23" t="str">
        <f t="shared" si="1167"/>
        <v/>
      </c>
      <c r="HX140" s="23" t="str">
        <f t="shared" si="1168"/>
        <v/>
      </c>
      <c r="HY140" s="23">
        <f t="shared" si="1169"/>
        <v>0.16400000000000059</v>
      </c>
      <c r="HZ140" s="23">
        <f t="shared" si="1170"/>
        <v>0.17000000000000082</v>
      </c>
      <c r="IA140" s="23">
        <f t="shared" si="1171"/>
        <v>0.15700000000000047</v>
      </c>
      <c r="IB140" s="23">
        <f t="shared" si="1172"/>
        <v>5.0000000000007816E-3</v>
      </c>
      <c r="IC140" s="23">
        <f t="shared" si="1173"/>
        <v>0.11900000000000066</v>
      </c>
      <c r="ID140" s="23">
        <f t="shared" si="1174"/>
        <v>0.25499999999999945</v>
      </c>
      <c r="IE140" s="23">
        <f t="shared" si="1175"/>
        <v>6.7999999999999616E-2</v>
      </c>
      <c r="IF140" s="23">
        <f t="shared" si="1176"/>
        <v>0.48299999999999921</v>
      </c>
      <c r="IG140" s="23">
        <f t="shared" si="1177"/>
        <v>0.41599999999999948</v>
      </c>
      <c r="IH140" s="23">
        <f t="shared" si="1178"/>
        <v>0.39899999999999958</v>
      </c>
      <c r="II140" s="23">
        <f t="shared" si="1179"/>
        <v>0.47199999999999953</v>
      </c>
      <c r="IJ140" s="23" t="str">
        <f t="shared" si="1180"/>
        <v/>
      </c>
      <c r="IK140" s="23">
        <f t="shared" si="1181"/>
        <v>0.47599999999999953</v>
      </c>
      <c r="IL140" s="23">
        <f t="shared" si="1182"/>
        <v>0.4579999999999993</v>
      </c>
      <c r="IM140" s="23">
        <f t="shared" si="1183"/>
        <v>0.26199999999999957</v>
      </c>
      <c r="IN140" s="23">
        <f t="shared" si="1184"/>
        <v>0.12499999999999956</v>
      </c>
      <c r="IO140" s="23">
        <f t="shared" si="1185"/>
        <v>0.26399999999999935</v>
      </c>
      <c r="IP140" s="23">
        <f t="shared" si="1186"/>
        <v>4.0000000000004476E-3</v>
      </c>
      <c r="IQ140" s="23">
        <f t="shared" si="1187"/>
        <v>5.0000000000007816E-3</v>
      </c>
      <c r="IR140" s="23">
        <f t="shared" si="1188"/>
        <v>3.700000000000081E-2</v>
      </c>
      <c r="IS140" s="23">
        <f t="shared" si="1189"/>
        <v>0.20399999999999929</v>
      </c>
      <c r="IT140" s="23">
        <f t="shared" si="1190"/>
        <v>0.21299999999999919</v>
      </c>
      <c r="IU140" s="23">
        <f t="shared" si="1191"/>
        <v>0.40499999999999936</v>
      </c>
      <c r="IV140" s="23">
        <f t="shared" si="1192"/>
        <v>0.29099999999999948</v>
      </c>
      <c r="IW140" s="23">
        <f t="shared" si="1193"/>
        <v>0.39999999999999947</v>
      </c>
      <c r="IX140" s="23" t="str">
        <f t="shared" si="1194"/>
        <v/>
      </c>
      <c r="IY140" s="23">
        <f t="shared" si="1195"/>
        <v>0.30599999999999916</v>
      </c>
      <c r="IZ140" s="23">
        <f t="shared" si="1196"/>
        <v>0.14199999999999946</v>
      </c>
      <c r="JA140" s="23">
        <f t="shared" si="1197"/>
        <v>0.37799999999999923</v>
      </c>
      <c r="JB140" s="23">
        <f t="shared" si="1198"/>
        <v>0.44199999999999928</v>
      </c>
      <c r="JC140" s="23">
        <f t="shared" si="1199"/>
        <v>0.64199999999999946</v>
      </c>
      <c r="JD140" s="23">
        <f t="shared" si="1200"/>
        <v>0.26199999999999957</v>
      </c>
      <c r="JE140" s="23" t="str">
        <f t="shared" si="1201"/>
        <v/>
      </c>
      <c r="JF140" s="23" t="str">
        <f t="shared" si="1202"/>
        <v/>
      </c>
      <c r="JG140" s="23" t="str">
        <f t="shared" si="1203"/>
        <v/>
      </c>
      <c r="JH140" s="23" t="str">
        <f t="shared" si="1204"/>
        <v/>
      </c>
      <c r="JI140" s="23" t="str">
        <f t="shared" si="1205"/>
        <v/>
      </c>
      <c r="JJ140" s="23" t="str">
        <f t="shared" si="1206"/>
        <v/>
      </c>
      <c r="JK140" s="23" t="str">
        <f t="shared" si="1207"/>
        <v/>
      </c>
      <c r="JL140" s="23" t="str">
        <f t="shared" si="1208"/>
        <v/>
      </c>
      <c r="JM140" s="23" t="str">
        <f t="shared" si="1209"/>
        <v/>
      </c>
      <c r="JN140" s="23">
        <f t="shared" si="1210"/>
        <v>0.11999999999999922</v>
      </c>
      <c r="JO140" s="23">
        <f t="shared" si="1211"/>
        <v>0.37299999999999933</v>
      </c>
      <c r="JP140" s="23">
        <f t="shared" si="1212"/>
        <v>0.16299999999999937</v>
      </c>
      <c r="JQ140" s="23">
        <f t="shared" si="1025"/>
        <v>0.86957099999999921</v>
      </c>
      <c r="JR140" s="23">
        <f t="shared" si="1026"/>
        <v>0.60294699999999946</v>
      </c>
      <c r="JS140" s="23">
        <f t="shared" si="1027"/>
        <v>5.873300000000059E-2</v>
      </c>
      <c r="JT140" s="23">
        <f t="shared" si="1028"/>
        <v>0.63649499999999959</v>
      </c>
      <c r="JU140" s="23">
        <f t="shared" si="1029"/>
        <v>0.56150499999999948</v>
      </c>
      <c r="JV140" s="23">
        <f t="shared" si="1030"/>
        <v>1.7788000000000803E-2</v>
      </c>
      <c r="JW140" s="23">
        <f t="shared" si="1213"/>
        <v>0.3019999999999996</v>
      </c>
      <c r="JX140" s="23">
        <f t="shared" si="1214"/>
        <v>0.26899999999999924</v>
      </c>
      <c r="JY140" s="23">
        <f t="shared" si="1215"/>
        <v>0.23799999999999955</v>
      </c>
      <c r="JZ140" s="23">
        <f t="shared" si="1216"/>
        <v>0.23799999999999955</v>
      </c>
      <c r="KA140" s="23">
        <f t="shared" si="1217"/>
        <v>0.69199999999999928</v>
      </c>
      <c r="KB140" s="23">
        <f t="shared" si="1218"/>
        <v>0.26699999999999946</v>
      </c>
      <c r="KC140" s="23">
        <f t="shared" si="1219"/>
        <v>0.24099999999999921</v>
      </c>
      <c r="KD140" s="23">
        <f t="shared" si="1220"/>
        <v>2.7999999999999581E-2</v>
      </c>
      <c r="KE140" s="23">
        <f t="shared" si="1221"/>
        <v>5.4000000000000714E-2</v>
      </c>
      <c r="KF140" s="23">
        <f t="shared" si="1222"/>
        <v>7.8999999999999293E-2</v>
      </c>
      <c r="KG140" s="23">
        <f t="shared" si="1223"/>
        <v>0.14400000000000057</v>
      </c>
      <c r="KH140" s="23">
        <f t="shared" si="1224"/>
        <v>0.13600000000000056</v>
      </c>
      <c r="KI140" s="23">
        <f t="shared" si="1225"/>
        <v>0.17800000000000082</v>
      </c>
      <c r="KJ140" s="23">
        <f t="shared" si="1226"/>
        <v>2.2999999999999243E-2</v>
      </c>
      <c r="KK140" s="23">
        <f t="shared" si="1227"/>
        <v>3.3999999999999364E-2</v>
      </c>
      <c r="KL140" s="23">
        <f t="shared" si="1228"/>
        <v>0.11299999999999955</v>
      </c>
      <c r="KM140" s="23">
        <f t="shared" si="1229"/>
        <v>0.16399999999999926</v>
      </c>
      <c r="KN140" s="23">
        <f t="shared" si="1230"/>
        <v>0.18399999999999928</v>
      </c>
      <c r="KO140" s="23">
        <f t="shared" si="1231"/>
        <v>0.24399999999999933</v>
      </c>
      <c r="KP140" s="23">
        <f t="shared" si="1232"/>
        <v>5.2999999999999492E-2</v>
      </c>
      <c r="KQ140" s="23">
        <f t="shared" si="1051"/>
        <v>6.6000000000000725E-2</v>
      </c>
      <c r="KR140" s="23">
        <f t="shared" si="1052"/>
        <v>2.4999999999999467E-2</v>
      </c>
      <c r="KS140" s="23">
        <f t="shared" si="1053"/>
        <v>1.0999999999999233E-2</v>
      </c>
      <c r="KT140" s="23">
        <f t="shared" si="1054"/>
        <v>0.12699999999999934</v>
      </c>
      <c r="KU140" s="23">
        <f t="shared" si="1055"/>
        <v>9.0000000000007851E-3</v>
      </c>
      <c r="KV140" s="23">
        <f t="shared" si="1056"/>
        <v>3.9999999999999591E-2</v>
      </c>
      <c r="KW140" s="23">
        <f t="shared" si="1233"/>
        <v>0.13199999999999923</v>
      </c>
      <c r="KX140" s="23">
        <f t="shared" si="1058"/>
        <v>1.2999999999999456E-2</v>
      </c>
      <c r="KY140" s="23">
        <f t="shared" si="1059"/>
        <v>2.3000000000000576E-2</v>
      </c>
      <c r="KZ140" s="23">
        <f t="shared" si="1060"/>
        <v>7.7999999999999403E-2</v>
      </c>
      <c r="LA140" s="23">
        <f t="shared" si="1061"/>
        <v>3.0000000000005578E-3</v>
      </c>
      <c r="LB140" s="23">
        <f t="shared" si="1062"/>
        <v>0.49100000000000055</v>
      </c>
      <c r="LC140" s="23">
        <f t="shared" si="1063"/>
        <v>4.8999999999999488E-2</v>
      </c>
      <c r="LD140" s="23">
        <f t="shared" si="1234"/>
        <v>5.0999999999999268E-2</v>
      </c>
      <c r="LE140" s="23">
        <f t="shared" si="1065"/>
        <v>4.9999999999994493E-3</v>
      </c>
      <c r="LF140" s="23">
        <f t="shared" si="1235"/>
        <v>0.19699999999999918</v>
      </c>
      <c r="LG140" s="23">
        <f t="shared" si="1067"/>
        <v>2.9999999999999361E-2</v>
      </c>
      <c r="LH140" s="23">
        <f t="shared" si="1068"/>
        <v>0.72910199999999925</v>
      </c>
      <c r="LI140" s="23">
        <f t="shared" si="1069"/>
        <v>0.42912599999999923</v>
      </c>
      <c r="LJ140" s="23">
        <f t="shared" si="1070"/>
        <v>1.7788000000000803E-2</v>
      </c>
      <c r="LK140" s="23">
        <f t="shared" si="1071"/>
        <v>0.44195799999999918</v>
      </c>
      <c r="LL140" s="23">
        <f t="shared" si="1072"/>
        <v>0.37020099999999934</v>
      </c>
      <c r="LM140" s="23">
        <f t="shared" si="1072"/>
        <v>0.1415990000000007</v>
      </c>
    </row>
    <row r="141" spans="1:325">
      <c r="A141" s="1">
        <f t="shared" si="449"/>
        <v>139</v>
      </c>
      <c r="B141" s="2" t="s">
        <v>401</v>
      </c>
      <c r="C141" s="4">
        <v>11</v>
      </c>
      <c r="D141" s="4">
        <f t="shared" si="1076"/>
        <v>1016</v>
      </c>
      <c r="E141" s="4" t="s">
        <v>148</v>
      </c>
      <c r="F141" s="4">
        <v>1</v>
      </c>
      <c r="G141" s="4" t="s">
        <v>13</v>
      </c>
      <c r="H141" s="4" t="s">
        <v>14</v>
      </c>
      <c r="I141" s="4"/>
      <c r="J141" s="5">
        <v>87.9</v>
      </c>
      <c r="K141" s="67">
        <v>0</v>
      </c>
      <c r="L141" s="103">
        <v>4.1859999999999999</v>
      </c>
      <c r="M141" s="7" t="s">
        <v>130</v>
      </c>
      <c r="N141" s="3" t="s">
        <v>227</v>
      </c>
      <c r="O141" s="6">
        <v>4.2309999999999999</v>
      </c>
      <c r="P141" s="6">
        <v>4.0940000000000003</v>
      </c>
      <c r="Q141" s="6">
        <v>4.6029999999999998</v>
      </c>
      <c r="R141" s="58"/>
      <c r="S141" s="6">
        <v>4.4509999999999996</v>
      </c>
      <c r="T141" s="6">
        <v>4.3010000000000002</v>
      </c>
      <c r="U141" s="6">
        <v>4.2889999999999997</v>
      </c>
      <c r="V141" s="6">
        <v>4.2629999999999999</v>
      </c>
      <c r="W141" s="6">
        <v>4.1689999999999996</v>
      </c>
      <c r="X141" s="58"/>
      <c r="Y141" s="6">
        <v>4.3769999999999998</v>
      </c>
      <c r="Z141" s="6">
        <v>4.5369999999999999</v>
      </c>
      <c r="AA141" s="6">
        <v>4.3970000000000002</v>
      </c>
      <c r="AB141" s="6">
        <v>4.1189999999999998</v>
      </c>
      <c r="AC141" s="6">
        <v>3.93</v>
      </c>
      <c r="AD141" s="6">
        <v>4.4749999999999996</v>
      </c>
      <c r="AE141" s="6">
        <f t="shared" ref="AE141" si="1237">AVERAGE(AC141:AD141)</f>
        <v>4.2024999999999997</v>
      </c>
      <c r="AF141" s="107">
        <v>3.613</v>
      </c>
      <c r="AG141" s="107">
        <v>3.669</v>
      </c>
      <c r="AH141" s="107">
        <v>3.8010000000000002</v>
      </c>
      <c r="AI141" s="107">
        <v>3.891</v>
      </c>
      <c r="AJ141" s="107">
        <v>4.0259999999999998</v>
      </c>
      <c r="AK141" s="107">
        <v>3.9020000000000001</v>
      </c>
      <c r="AL141" s="107">
        <v>3.9089999999999998</v>
      </c>
      <c r="AM141" s="107">
        <v>4.29</v>
      </c>
      <c r="AN141" s="107">
        <v>4.1210000000000004</v>
      </c>
      <c r="AO141" s="107">
        <v>3.9060000000000001</v>
      </c>
      <c r="AP141" s="107">
        <v>4.1630000000000003</v>
      </c>
      <c r="AQ141" s="107">
        <v>4.1310000000000002</v>
      </c>
      <c r="AR141" s="107">
        <v>4.3330000000000002</v>
      </c>
      <c r="AS141" s="107">
        <v>4.03</v>
      </c>
      <c r="AT141" s="107">
        <v>4.008</v>
      </c>
      <c r="AU141" s="107">
        <v>4.2290000000000001</v>
      </c>
      <c r="AV141" s="107">
        <v>3.746</v>
      </c>
      <c r="AW141" s="107">
        <v>3.9849999999999999</v>
      </c>
      <c r="AX141" s="107">
        <v>4.7069999999999999</v>
      </c>
      <c r="AY141" s="107">
        <v>4.2009999999999996</v>
      </c>
      <c r="AZ141" s="107">
        <v>4.3600000000000003</v>
      </c>
      <c r="BA141" s="107">
        <v>4.3869999999999996</v>
      </c>
      <c r="BB141" s="107">
        <v>4.4749999999999996</v>
      </c>
      <c r="BC141" s="107">
        <v>4.4130000000000003</v>
      </c>
      <c r="BD141" s="107">
        <v>4.1319999999999997</v>
      </c>
      <c r="BE141" s="107">
        <v>3.9129999999999998</v>
      </c>
      <c r="BF141" s="107">
        <v>4.1550000000000002</v>
      </c>
      <c r="BG141" s="107">
        <v>4.2380000000000004</v>
      </c>
      <c r="BH141" s="107">
        <v>4.3940000000000001</v>
      </c>
      <c r="BI141" s="107">
        <v>4.6020000000000003</v>
      </c>
      <c r="BJ141" s="107">
        <v>4.4889999999999999</v>
      </c>
      <c r="BK141" s="107">
        <v>3.335</v>
      </c>
      <c r="BL141" s="107">
        <v>4.1669999999999998</v>
      </c>
      <c r="BM141" s="107">
        <v>4.1239999999999997</v>
      </c>
      <c r="BN141" s="107">
        <v>4.05</v>
      </c>
      <c r="BO141" s="107">
        <v>3.8860000000000001</v>
      </c>
      <c r="BP141" s="107">
        <v>4.0860000000000003</v>
      </c>
      <c r="BQ141" s="117">
        <v>3.4876360000000002</v>
      </c>
      <c r="BR141" s="91">
        <v>3.907645</v>
      </c>
      <c r="BS141" s="91">
        <v>4.920617</v>
      </c>
      <c r="BT141" s="91">
        <v>3.9971649999999999</v>
      </c>
      <c r="BU141" s="91">
        <v>4.0693770000000002</v>
      </c>
      <c r="BV141" s="91">
        <v>4.710458</v>
      </c>
      <c r="BW141" s="109">
        <v>3.6259999999999999</v>
      </c>
      <c r="BX141" s="109">
        <v>3.6850000000000001</v>
      </c>
      <c r="BY141" s="109">
        <v>3.819</v>
      </c>
      <c r="BZ141" s="109">
        <v>3.9140000000000001</v>
      </c>
      <c r="CA141" s="109">
        <v>4.0590000000000002</v>
      </c>
      <c r="CB141" s="109">
        <v>3.9279999999999999</v>
      </c>
      <c r="CC141" s="109">
        <v>3.9369999999999998</v>
      </c>
      <c r="CD141" s="109">
        <v>4.3280000000000003</v>
      </c>
      <c r="CE141" s="109">
        <v>4.1660000000000004</v>
      </c>
      <c r="CF141" s="109">
        <v>3.9630000000000001</v>
      </c>
      <c r="CG141" s="109">
        <v>4.2309999999999999</v>
      </c>
      <c r="CH141" s="109">
        <v>4.2009999999999996</v>
      </c>
      <c r="CI141" s="109">
        <v>4.375</v>
      </c>
      <c r="CJ141" s="109">
        <v>4.0609999999999999</v>
      </c>
      <c r="CK141" s="109">
        <v>4.0410000000000004</v>
      </c>
      <c r="CL141" s="109">
        <v>4.258</v>
      </c>
      <c r="CM141" s="109">
        <v>3.7629999999999999</v>
      </c>
      <c r="CN141" s="109">
        <v>4.0069999999999997</v>
      </c>
      <c r="CO141" s="109">
        <v>4.7489999999999997</v>
      </c>
      <c r="CP141" s="109">
        <v>4.2300000000000004</v>
      </c>
      <c r="CQ141" s="109">
        <v>4.3929999999999998</v>
      </c>
      <c r="CR141" s="109">
        <v>4.42</v>
      </c>
      <c r="CS141" s="109">
        <v>4.5110000000000001</v>
      </c>
      <c r="CT141" s="109">
        <v>4.45</v>
      </c>
      <c r="CU141" s="109">
        <v>4.2089999999999996</v>
      </c>
      <c r="CV141" s="109">
        <v>3.9409999999999998</v>
      </c>
      <c r="CW141" s="109">
        <v>4.1929999999999996</v>
      </c>
      <c r="CX141" s="109">
        <v>4.2919999999999998</v>
      </c>
      <c r="CY141" s="109">
        <v>4.4480000000000004</v>
      </c>
      <c r="CZ141" s="109">
        <v>4.6660000000000004</v>
      </c>
      <c r="DA141" s="109">
        <v>4.5599999999999996</v>
      </c>
      <c r="DB141" s="109">
        <v>3.3439999999999999</v>
      </c>
      <c r="DC141" s="109">
        <v>4.2190000000000003</v>
      </c>
      <c r="DD141" s="109">
        <v>4.1779999999999999</v>
      </c>
      <c r="DE141" s="109">
        <v>4.0750000000000002</v>
      </c>
      <c r="DF141" s="109">
        <v>3.9060000000000001</v>
      </c>
      <c r="DG141" s="109">
        <v>4.1130000000000004</v>
      </c>
      <c r="DH141" s="119">
        <v>3.5191840000000001</v>
      </c>
      <c r="DI141" s="119">
        <v>3.93865</v>
      </c>
      <c r="DJ141" s="119">
        <v>4.9478569999999999</v>
      </c>
      <c r="DK141" s="119">
        <v>4.0309020000000002</v>
      </c>
      <c r="DL141" s="119">
        <v>4.1011749999999996</v>
      </c>
      <c r="DM141" s="119">
        <v>4.736586</v>
      </c>
      <c r="DO141" s="23">
        <f t="shared" si="1077"/>
        <v>4.4999999999999929E-2</v>
      </c>
      <c r="DP141" s="23">
        <f t="shared" si="1078"/>
        <v>-9.1999999999999638E-2</v>
      </c>
      <c r="DQ141" s="23">
        <f t="shared" si="1079"/>
        <v>0.41699999999999982</v>
      </c>
      <c r="DR141" s="23" t="str">
        <f t="shared" si="1080"/>
        <v/>
      </c>
      <c r="DS141" s="23">
        <f t="shared" si="1081"/>
        <v>0.26499999999999968</v>
      </c>
      <c r="DT141" s="23">
        <f t="shared" si="1082"/>
        <v>0.11500000000000021</v>
      </c>
      <c r="DU141" s="23">
        <f t="shared" si="1083"/>
        <v>0.10299999999999976</v>
      </c>
      <c r="DV141" s="23">
        <f t="shared" si="1084"/>
        <v>7.6999999999999957E-2</v>
      </c>
      <c r="DW141" s="23">
        <f t="shared" si="1085"/>
        <v>-1.7000000000000348E-2</v>
      </c>
      <c r="DX141" s="23" t="str">
        <f t="shared" si="1086"/>
        <v/>
      </c>
      <c r="DY141" s="23">
        <f t="shared" si="1087"/>
        <v>0.19099999999999984</v>
      </c>
      <c r="DZ141" s="23">
        <f t="shared" si="1088"/>
        <v>0.35099999999999998</v>
      </c>
      <c r="EA141" s="23">
        <f t="shared" si="1089"/>
        <v>0.2110000000000003</v>
      </c>
      <c r="EB141" s="23">
        <f t="shared" si="1090"/>
        <v>-6.7000000000000171E-2</v>
      </c>
      <c r="EC141" s="23">
        <f t="shared" si="1091"/>
        <v>-0.25599999999999978</v>
      </c>
      <c r="ED141" s="23">
        <f t="shared" si="1092"/>
        <v>0.2889999999999997</v>
      </c>
      <c r="EE141" s="23">
        <f t="shared" si="1093"/>
        <v>1.6499999999999737E-2</v>
      </c>
      <c r="EF141" s="23">
        <f t="shared" si="1094"/>
        <v>-0.57299999999999995</v>
      </c>
      <c r="EG141" s="23">
        <f t="shared" si="1095"/>
        <v>-0.5169999999999999</v>
      </c>
      <c r="EH141" s="23">
        <f t="shared" si="1096"/>
        <v>-0.38499999999999979</v>
      </c>
      <c r="EI141" s="23">
        <f t="shared" si="1097"/>
        <v>-0.29499999999999993</v>
      </c>
      <c r="EJ141" s="23">
        <f t="shared" si="1098"/>
        <v>-0.16000000000000014</v>
      </c>
      <c r="EK141" s="23">
        <f t="shared" si="1099"/>
        <v>-0.28399999999999981</v>
      </c>
      <c r="EL141" s="23">
        <f t="shared" si="1100"/>
        <v>-0.27700000000000014</v>
      </c>
      <c r="EM141" s="23">
        <f t="shared" si="1101"/>
        <v>0.10400000000000009</v>
      </c>
      <c r="EN141" s="23">
        <f t="shared" si="1102"/>
        <v>-6.4999999999999503E-2</v>
      </c>
      <c r="EO141" s="23">
        <f t="shared" si="1103"/>
        <v>-0.2799999999999998</v>
      </c>
      <c r="EP141" s="23">
        <f t="shared" si="1104"/>
        <v>-2.2999999999999687E-2</v>
      </c>
      <c r="EQ141" s="23">
        <f t="shared" si="1105"/>
        <v>-5.4999999999999716E-2</v>
      </c>
      <c r="ER141" s="23">
        <f t="shared" si="1106"/>
        <v>0.14700000000000024</v>
      </c>
      <c r="ES141" s="23">
        <f t="shared" si="898"/>
        <v>-0.15599999999999969</v>
      </c>
      <c r="ET141" s="23">
        <f t="shared" si="899"/>
        <v>-0.17799999999999994</v>
      </c>
      <c r="EU141" s="23">
        <f t="shared" si="900"/>
        <v>4.3000000000000149E-2</v>
      </c>
      <c r="EV141" s="23">
        <f t="shared" si="901"/>
        <v>-0.43999999999999995</v>
      </c>
      <c r="EW141" s="23">
        <f t="shared" si="902"/>
        <v>-0.20100000000000007</v>
      </c>
      <c r="EX141" s="23">
        <f t="shared" si="903"/>
        <v>0.52099999999999991</v>
      </c>
      <c r="EY141" s="23">
        <f t="shared" si="904"/>
        <v>1.499999999999968E-2</v>
      </c>
      <c r="EZ141" s="23">
        <f t="shared" si="905"/>
        <v>0.17400000000000038</v>
      </c>
      <c r="FA141" s="23">
        <f t="shared" si="1107"/>
        <v>0.20099999999999962</v>
      </c>
      <c r="FB141" s="23">
        <f t="shared" si="1108"/>
        <v>0.2889999999999997</v>
      </c>
      <c r="FC141" s="23">
        <f t="shared" si="1109"/>
        <v>0.22700000000000031</v>
      </c>
      <c r="FD141" s="23">
        <f t="shared" si="1110"/>
        <v>-5.400000000000027E-2</v>
      </c>
      <c r="FE141" s="23">
        <f t="shared" si="1111"/>
        <v>-0.27300000000000013</v>
      </c>
      <c r="FF141" s="23">
        <f t="shared" si="1112"/>
        <v>-3.0999999999999694E-2</v>
      </c>
      <c r="FG141" s="23">
        <f t="shared" si="1113"/>
        <v>5.200000000000049E-2</v>
      </c>
      <c r="FH141" s="23">
        <f t="shared" si="1114"/>
        <v>0.20800000000000018</v>
      </c>
      <c r="FI141" s="23">
        <f t="shared" si="1115"/>
        <v>0.41600000000000037</v>
      </c>
      <c r="FJ141" s="23">
        <f t="shared" si="1116"/>
        <v>0.30299999999999994</v>
      </c>
      <c r="FK141" s="23">
        <f t="shared" si="1117"/>
        <v>-0.85099999999999998</v>
      </c>
      <c r="FL141" s="23">
        <f t="shared" si="1118"/>
        <v>-1.9000000000000128E-2</v>
      </c>
      <c r="FM141" s="23">
        <f t="shared" si="1119"/>
        <v>-6.2000000000000277E-2</v>
      </c>
      <c r="FN141" s="23">
        <f t="shared" si="1120"/>
        <v>-0.13600000000000012</v>
      </c>
      <c r="FO141" s="23">
        <f t="shared" si="1121"/>
        <v>-0.29999999999999982</v>
      </c>
      <c r="FP141" s="23">
        <f t="shared" si="1122"/>
        <v>-9.9999999999999645E-2</v>
      </c>
      <c r="FQ141" s="23">
        <f t="shared" si="922"/>
        <v>-0.69836399999999976</v>
      </c>
      <c r="FR141" s="23">
        <f t="shared" si="923"/>
        <v>-0.27835499999999991</v>
      </c>
      <c r="FS141" s="23">
        <f t="shared" si="924"/>
        <v>0.73461700000000008</v>
      </c>
      <c r="FT141" s="23">
        <f t="shared" si="925"/>
        <v>-0.18883500000000009</v>
      </c>
      <c r="FU141" s="23">
        <f t="shared" si="926"/>
        <v>-0.1166229999999997</v>
      </c>
      <c r="FV141" s="23">
        <f t="shared" si="927"/>
        <v>0.52445800000000009</v>
      </c>
      <c r="FW141" s="23">
        <f t="shared" si="928"/>
        <v>-0.56000000000000005</v>
      </c>
      <c r="FX141" s="23">
        <f t="shared" si="1123"/>
        <v>-0.50099999999999989</v>
      </c>
      <c r="FY141" s="23">
        <f t="shared" si="1124"/>
        <v>-0.36699999999999999</v>
      </c>
      <c r="FZ141" s="23">
        <f t="shared" si="1125"/>
        <v>-0.2719999999999998</v>
      </c>
      <c r="GA141" s="23">
        <f t="shared" si="1126"/>
        <v>-0.12699999999999978</v>
      </c>
      <c r="GB141" s="23">
        <f t="shared" si="1127"/>
        <v>-0.25800000000000001</v>
      </c>
      <c r="GC141" s="23">
        <f t="shared" si="1128"/>
        <v>-0.24900000000000011</v>
      </c>
      <c r="GD141" s="23">
        <f t="shared" si="1129"/>
        <v>0.14200000000000035</v>
      </c>
      <c r="GE141" s="23">
        <f t="shared" si="1130"/>
        <v>-1.9999999999999574E-2</v>
      </c>
      <c r="GF141" s="23">
        <f t="shared" si="1131"/>
        <v>-0.22299999999999986</v>
      </c>
      <c r="GG141" s="23">
        <f t="shared" si="1132"/>
        <v>4.4999999999999929E-2</v>
      </c>
      <c r="GH141" s="23">
        <f t="shared" si="1133"/>
        <v>1.499999999999968E-2</v>
      </c>
      <c r="GI141" s="23">
        <f t="shared" si="1134"/>
        <v>0.18900000000000006</v>
      </c>
      <c r="GJ141" s="23">
        <f t="shared" si="1135"/>
        <v>-0.125</v>
      </c>
      <c r="GK141" s="23">
        <f t="shared" si="1136"/>
        <v>-0.14499999999999957</v>
      </c>
      <c r="GL141" s="23">
        <f t="shared" si="1137"/>
        <v>7.2000000000000064E-2</v>
      </c>
      <c r="GM141" s="23">
        <f t="shared" si="1138"/>
        <v>-0.42300000000000004</v>
      </c>
      <c r="GN141" s="23">
        <f t="shared" si="1139"/>
        <v>-0.17900000000000027</v>
      </c>
      <c r="GO141" s="23">
        <f t="shared" si="1140"/>
        <v>0.56299999999999972</v>
      </c>
      <c r="GP141" s="23">
        <f t="shared" si="1141"/>
        <v>4.4000000000000483E-2</v>
      </c>
      <c r="GQ141" s="23">
        <f t="shared" si="1142"/>
        <v>0.20699999999999985</v>
      </c>
      <c r="GR141" s="23">
        <f t="shared" si="1143"/>
        <v>0.23399999999999999</v>
      </c>
      <c r="GS141" s="23">
        <f t="shared" si="1144"/>
        <v>0.32500000000000018</v>
      </c>
      <c r="GT141" s="23">
        <f t="shared" si="1145"/>
        <v>0.26400000000000023</v>
      </c>
      <c r="GU141" s="23">
        <f t="shared" si="1146"/>
        <v>2.2999999999999687E-2</v>
      </c>
      <c r="GV141" s="23">
        <f t="shared" si="1147"/>
        <v>-0.24500000000000011</v>
      </c>
      <c r="GW141" s="23">
        <f t="shared" si="1148"/>
        <v>6.9999999999996732E-3</v>
      </c>
      <c r="GX141" s="23">
        <f t="shared" si="1149"/>
        <v>0.10599999999999987</v>
      </c>
      <c r="GY141" s="23">
        <f t="shared" si="1150"/>
        <v>0.26200000000000045</v>
      </c>
      <c r="GZ141" s="23">
        <f t="shared" si="1151"/>
        <v>0.48000000000000043</v>
      </c>
      <c r="HA141" s="23">
        <f t="shared" si="1152"/>
        <v>0.37399999999999967</v>
      </c>
      <c r="HB141" s="23">
        <f t="shared" si="1153"/>
        <v>-0.84200000000000008</v>
      </c>
      <c r="HC141" s="23">
        <f t="shared" si="1154"/>
        <v>3.3000000000000362E-2</v>
      </c>
      <c r="HD141" s="23">
        <f t="shared" si="1155"/>
        <v>-8.0000000000000071E-3</v>
      </c>
      <c r="HE141" s="23">
        <f t="shared" si="1156"/>
        <v>-0.11099999999999977</v>
      </c>
      <c r="HF141" s="23">
        <f t="shared" si="1157"/>
        <v>-0.2799999999999998</v>
      </c>
      <c r="HG141" s="23">
        <f t="shared" si="1158"/>
        <v>-7.299999999999951E-2</v>
      </c>
      <c r="HH141" s="23">
        <f t="shared" si="965"/>
        <v>-0.66681599999999985</v>
      </c>
      <c r="HI141" s="23">
        <f t="shared" si="966"/>
        <v>-0.24734999999999996</v>
      </c>
      <c r="HJ141" s="23">
        <f t="shared" si="967"/>
        <v>0.76185700000000001</v>
      </c>
      <c r="HK141" s="23">
        <f t="shared" si="968"/>
        <v>-0.15509799999999974</v>
      </c>
      <c r="HL141" s="23">
        <f t="shared" si="969"/>
        <v>-8.4825000000000372E-2</v>
      </c>
      <c r="HM141" s="23">
        <f t="shared" si="970"/>
        <v>0.55058600000000002</v>
      </c>
      <c r="HO141" s="23">
        <f t="shared" si="1159"/>
        <v>4.4999999999999929E-2</v>
      </c>
      <c r="HP141" s="23">
        <f t="shared" si="1160"/>
        <v>9.1999999999999638E-2</v>
      </c>
      <c r="HQ141" s="23">
        <f t="shared" si="1161"/>
        <v>0.41699999999999982</v>
      </c>
      <c r="HR141" s="23" t="str">
        <f t="shared" si="1162"/>
        <v/>
      </c>
      <c r="HS141" s="23">
        <f t="shared" si="1163"/>
        <v>0.26499999999999968</v>
      </c>
      <c r="HT141" s="23">
        <f t="shared" si="1164"/>
        <v>0.11500000000000021</v>
      </c>
      <c r="HU141" s="23">
        <f t="shared" si="1165"/>
        <v>0.10299999999999976</v>
      </c>
      <c r="HV141" s="23">
        <f t="shared" si="1166"/>
        <v>7.6999999999999957E-2</v>
      </c>
      <c r="HW141" s="23">
        <f t="shared" si="1167"/>
        <v>1.7000000000000348E-2</v>
      </c>
      <c r="HX141" s="23" t="str">
        <f t="shared" si="1168"/>
        <v/>
      </c>
      <c r="HY141" s="23">
        <f t="shared" si="1169"/>
        <v>0.19099999999999984</v>
      </c>
      <c r="HZ141" s="23">
        <f t="shared" si="1170"/>
        <v>0.35099999999999998</v>
      </c>
      <c r="IA141" s="23">
        <f t="shared" si="1171"/>
        <v>0.2110000000000003</v>
      </c>
      <c r="IB141" s="23">
        <f t="shared" si="1172"/>
        <v>6.7000000000000171E-2</v>
      </c>
      <c r="IC141" s="23">
        <f t="shared" si="1173"/>
        <v>0.25599999999999978</v>
      </c>
      <c r="ID141" s="23">
        <f t="shared" si="1174"/>
        <v>0.2889999999999997</v>
      </c>
      <c r="IE141" s="23">
        <f t="shared" si="1175"/>
        <v>1.6499999999999737E-2</v>
      </c>
      <c r="IF141" s="23">
        <f t="shared" si="1176"/>
        <v>0.57299999999999995</v>
      </c>
      <c r="IG141" s="23">
        <f t="shared" si="1177"/>
        <v>0.5169999999999999</v>
      </c>
      <c r="IH141" s="23">
        <f t="shared" si="1178"/>
        <v>0.38499999999999979</v>
      </c>
      <c r="II141" s="23">
        <f t="shared" si="1179"/>
        <v>0.29499999999999993</v>
      </c>
      <c r="IJ141" s="23">
        <f t="shared" si="1180"/>
        <v>0.16000000000000014</v>
      </c>
      <c r="IK141" s="23">
        <f t="shared" si="1181"/>
        <v>0.28399999999999981</v>
      </c>
      <c r="IL141" s="23">
        <f t="shared" si="1182"/>
        <v>0.27700000000000014</v>
      </c>
      <c r="IM141" s="23">
        <f t="shared" si="1183"/>
        <v>0.10400000000000009</v>
      </c>
      <c r="IN141" s="23">
        <f t="shared" si="1184"/>
        <v>6.4999999999999503E-2</v>
      </c>
      <c r="IO141" s="23">
        <f t="shared" si="1185"/>
        <v>0.2799999999999998</v>
      </c>
      <c r="IP141" s="23">
        <f t="shared" si="1186"/>
        <v>2.2999999999999687E-2</v>
      </c>
      <c r="IQ141" s="23">
        <f t="shared" si="1187"/>
        <v>5.4999999999999716E-2</v>
      </c>
      <c r="IR141" s="23">
        <f t="shared" si="1188"/>
        <v>0.14700000000000024</v>
      </c>
      <c r="IS141" s="23">
        <f t="shared" si="1189"/>
        <v>0.15599999999999969</v>
      </c>
      <c r="IT141" s="23">
        <f t="shared" si="1190"/>
        <v>0.17799999999999994</v>
      </c>
      <c r="IU141" s="23">
        <f t="shared" si="1191"/>
        <v>4.3000000000000149E-2</v>
      </c>
      <c r="IV141" s="23">
        <f t="shared" si="1192"/>
        <v>0.43999999999999995</v>
      </c>
      <c r="IW141" s="23">
        <f t="shared" si="1193"/>
        <v>0.20100000000000007</v>
      </c>
      <c r="IX141" s="23">
        <f t="shared" si="1194"/>
        <v>0.52099999999999991</v>
      </c>
      <c r="IY141" s="23">
        <f t="shared" si="1195"/>
        <v>1.499999999999968E-2</v>
      </c>
      <c r="IZ141" s="23">
        <f t="shared" si="1196"/>
        <v>0.17400000000000038</v>
      </c>
      <c r="JA141" s="23">
        <f t="shared" si="1197"/>
        <v>0.20099999999999962</v>
      </c>
      <c r="JB141" s="23">
        <f t="shared" si="1198"/>
        <v>0.2889999999999997</v>
      </c>
      <c r="JC141" s="23">
        <f t="shared" si="1199"/>
        <v>0.22700000000000031</v>
      </c>
      <c r="JD141" s="23">
        <f t="shared" si="1200"/>
        <v>5.400000000000027E-2</v>
      </c>
      <c r="JE141" s="23">
        <f t="shared" si="1201"/>
        <v>0.27300000000000013</v>
      </c>
      <c r="JF141" s="23">
        <f t="shared" si="1202"/>
        <v>3.0999999999999694E-2</v>
      </c>
      <c r="JG141" s="23">
        <f t="shared" si="1203"/>
        <v>5.200000000000049E-2</v>
      </c>
      <c r="JH141" s="23">
        <f t="shared" si="1204"/>
        <v>0.20800000000000018</v>
      </c>
      <c r="JI141" s="23">
        <f t="shared" si="1205"/>
        <v>0.41600000000000037</v>
      </c>
      <c r="JJ141" s="23">
        <f t="shared" si="1206"/>
        <v>0.30299999999999994</v>
      </c>
      <c r="JK141" s="23">
        <f t="shared" si="1207"/>
        <v>0.85099999999999998</v>
      </c>
      <c r="JL141" s="23">
        <f t="shared" si="1208"/>
        <v>1.9000000000000128E-2</v>
      </c>
      <c r="JM141" s="23">
        <f t="shared" si="1209"/>
        <v>6.2000000000000277E-2</v>
      </c>
      <c r="JN141" s="23">
        <f t="shared" si="1210"/>
        <v>0.13600000000000012</v>
      </c>
      <c r="JO141" s="23">
        <f t="shared" si="1211"/>
        <v>0.29999999999999982</v>
      </c>
      <c r="JP141" s="23">
        <f t="shared" si="1212"/>
        <v>9.9999999999999645E-2</v>
      </c>
      <c r="JQ141" s="23">
        <f t="shared" si="1025"/>
        <v>0.69836399999999976</v>
      </c>
      <c r="JR141" s="23">
        <f t="shared" si="1026"/>
        <v>0.27835499999999991</v>
      </c>
      <c r="JS141" s="23">
        <f t="shared" si="1027"/>
        <v>0.73461700000000008</v>
      </c>
      <c r="JT141" s="23">
        <f t="shared" si="1028"/>
        <v>0.18883500000000009</v>
      </c>
      <c r="JU141" s="23">
        <f t="shared" si="1029"/>
        <v>0.1166229999999997</v>
      </c>
      <c r="JV141" s="23">
        <f t="shared" si="1030"/>
        <v>0.52445800000000009</v>
      </c>
      <c r="JW141" s="23">
        <f t="shared" si="1213"/>
        <v>0.56000000000000005</v>
      </c>
      <c r="JX141" s="23">
        <f t="shared" si="1214"/>
        <v>0.50099999999999989</v>
      </c>
      <c r="JY141" s="23">
        <f t="shared" si="1215"/>
        <v>0.36699999999999999</v>
      </c>
      <c r="JZ141" s="23">
        <f t="shared" si="1216"/>
        <v>0.2719999999999998</v>
      </c>
      <c r="KA141" s="23">
        <f t="shared" si="1217"/>
        <v>0.12699999999999978</v>
      </c>
      <c r="KB141" s="23">
        <f t="shared" si="1218"/>
        <v>0.25800000000000001</v>
      </c>
      <c r="KC141" s="23">
        <f t="shared" si="1219"/>
        <v>0.24900000000000011</v>
      </c>
      <c r="KD141" s="23">
        <f t="shared" si="1220"/>
        <v>0.14200000000000035</v>
      </c>
      <c r="KE141" s="23">
        <f t="shared" si="1221"/>
        <v>1.9999999999999574E-2</v>
      </c>
      <c r="KF141" s="23">
        <f t="shared" si="1222"/>
        <v>0.22299999999999986</v>
      </c>
      <c r="KG141" s="23">
        <f t="shared" si="1223"/>
        <v>4.4999999999999929E-2</v>
      </c>
      <c r="KH141" s="23">
        <f t="shared" si="1224"/>
        <v>1.499999999999968E-2</v>
      </c>
      <c r="KI141" s="23">
        <f t="shared" si="1225"/>
        <v>0.18900000000000006</v>
      </c>
      <c r="KJ141" s="23">
        <f t="shared" si="1226"/>
        <v>0.125</v>
      </c>
      <c r="KK141" s="23">
        <f t="shared" si="1227"/>
        <v>0.14499999999999957</v>
      </c>
      <c r="KL141" s="23">
        <f t="shared" si="1228"/>
        <v>7.2000000000000064E-2</v>
      </c>
      <c r="KM141" s="23">
        <f t="shared" si="1229"/>
        <v>0.42300000000000004</v>
      </c>
      <c r="KN141" s="23">
        <f t="shared" si="1230"/>
        <v>0.17900000000000027</v>
      </c>
      <c r="KO141" s="23">
        <f t="shared" si="1231"/>
        <v>0.56299999999999972</v>
      </c>
      <c r="KP141" s="23">
        <f t="shared" si="1232"/>
        <v>4.4000000000000483E-2</v>
      </c>
      <c r="KQ141" s="23">
        <f t="shared" si="1051"/>
        <v>0.20699999999999985</v>
      </c>
      <c r="KR141" s="23">
        <f t="shared" si="1052"/>
        <v>0.23399999999999999</v>
      </c>
      <c r="KS141" s="23">
        <f t="shared" si="1053"/>
        <v>0.32500000000000018</v>
      </c>
      <c r="KT141" s="23">
        <f t="shared" si="1054"/>
        <v>0.26400000000000023</v>
      </c>
      <c r="KU141" s="23">
        <f t="shared" si="1055"/>
        <v>2.2999999999999687E-2</v>
      </c>
      <c r="KV141" s="23">
        <f t="shared" si="1056"/>
        <v>0.24500000000000011</v>
      </c>
      <c r="KW141" s="23">
        <f t="shared" si="1233"/>
        <v>6.9999999999996732E-3</v>
      </c>
      <c r="KX141" s="23">
        <f t="shared" si="1058"/>
        <v>0.10599999999999987</v>
      </c>
      <c r="KY141" s="23">
        <f t="shared" si="1059"/>
        <v>0.26200000000000045</v>
      </c>
      <c r="KZ141" s="23">
        <f t="shared" si="1060"/>
        <v>0.48000000000000043</v>
      </c>
      <c r="LA141" s="23">
        <f t="shared" si="1061"/>
        <v>0.37399999999999967</v>
      </c>
      <c r="LB141" s="23">
        <f t="shared" si="1062"/>
        <v>0.84200000000000008</v>
      </c>
      <c r="LC141" s="23">
        <f t="shared" si="1063"/>
        <v>3.3000000000000362E-2</v>
      </c>
      <c r="LD141" s="23">
        <f t="shared" si="1234"/>
        <v>8.0000000000000071E-3</v>
      </c>
      <c r="LE141" s="23">
        <f t="shared" si="1065"/>
        <v>0.11099999999999977</v>
      </c>
      <c r="LF141" s="23">
        <f t="shared" si="1235"/>
        <v>0.2799999999999998</v>
      </c>
      <c r="LG141" s="23">
        <f t="shared" si="1067"/>
        <v>7.299999999999951E-2</v>
      </c>
      <c r="LH141" s="23">
        <f t="shared" si="1068"/>
        <v>0.66681599999999985</v>
      </c>
      <c r="LI141" s="23">
        <f t="shared" si="1069"/>
        <v>0.24734999999999996</v>
      </c>
      <c r="LJ141" s="23">
        <f t="shared" si="1070"/>
        <v>0.76185700000000001</v>
      </c>
      <c r="LK141" s="23">
        <f t="shared" si="1071"/>
        <v>0.15509799999999974</v>
      </c>
      <c r="LL141" s="23">
        <f t="shared" si="1072"/>
        <v>8.4825000000000372E-2</v>
      </c>
      <c r="LM141" s="23">
        <f t="shared" si="1072"/>
        <v>0.55058600000000002</v>
      </c>
    </row>
    <row r="142" spans="1:325">
      <c r="A142" s="1">
        <f t="shared" si="449"/>
        <v>140</v>
      </c>
      <c r="B142" s="19"/>
      <c r="C142" s="4">
        <v>11</v>
      </c>
      <c r="D142" s="4">
        <f t="shared" si="1076"/>
        <v>1016</v>
      </c>
      <c r="E142" s="4" t="s">
        <v>135</v>
      </c>
      <c r="F142" s="4">
        <v>1</v>
      </c>
      <c r="G142" s="4" t="s">
        <v>13</v>
      </c>
      <c r="H142" s="4" t="s">
        <v>19</v>
      </c>
      <c r="I142" s="4"/>
      <c r="J142" s="5">
        <v>86.1</v>
      </c>
      <c r="K142" s="67">
        <v>1.2999999999999999E-2</v>
      </c>
      <c r="L142" s="104">
        <v>4.5999999999999996</v>
      </c>
      <c r="M142" s="7" t="s">
        <v>130</v>
      </c>
      <c r="N142" s="3" t="s">
        <v>227</v>
      </c>
      <c r="O142" s="6">
        <v>4.8040000000000003</v>
      </c>
      <c r="P142" s="6">
        <v>4.7409999999999997</v>
      </c>
      <c r="Q142" s="6">
        <v>5.1420000000000003</v>
      </c>
      <c r="R142" s="58"/>
      <c r="S142" s="6">
        <v>4.7969999999999997</v>
      </c>
      <c r="T142" s="6">
        <v>4.7030000000000003</v>
      </c>
      <c r="U142" s="6">
        <v>4.7050000000000001</v>
      </c>
      <c r="V142" s="6">
        <v>4.6580000000000004</v>
      </c>
      <c r="W142" s="6">
        <v>4.6029999999999998</v>
      </c>
      <c r="X142" s="58"/>
      <c r="Y142" s="6">
        <v>4.6440000000000001</v>
      </c>
      <c r="Z142" s="6">
        <v>4.6369999999999996</v>
      </c>
      <c r="AA142" s="6">
        <v>4.6769999999999996</v>
      </c>
      <c r="AB142" s="6">
        <v>4.4109999999999996</v>
      </c>
      <c r="AC142" s="6">
        <v>4.7489999999999997</v>
      </c>
      <c r="AD142" s="6">
        <v>4.5529999999999999</v>
      </c>
      <c r="AE142" s="6">
        <f t="shared" ref="AE142:AE153" si="1238">AVERAGE(AC142:AD142)</f>
        <v>4.6509999999999998</v>
      </c>
      <c r="AF142" s="107">
        <v>4.5369999999999999</v>
      </c>
      <c r="AG142" s="107">
        <v>4.5449999999999999</v>
      </c>
      <c r="AH142" s="107">
        <v>4.601</v>
      </c>
      <c r="AI142" s="107">
        <v>4.7169999999999996</v>
      </c>
      <c r="AJ142" s="107">
        <v>4.8390000000000004</v>
      </c>
      <c r="AK142" s="107">
        <v>4.5979999999999999</v>
      </c>
      <c r="AL142" s="107">
        <v>4.6029999999999998</v>
      </c>
      <c r="AM142" s="107">
        <v>4.9459999999999997</v>
      </c>
      <c r="AN142" s="107">
        <v>4.9379999999999997</v>
      </c>
      <c r="AO142" s="107">
        <v>4.8099999999999996</v>
      </c>
      <c r="AP142" s="107">
        <v>4.9969999999999999</v>
      </c>
      <c r="AQ142" s="107">
        <v>4.9850000000000003</v>
      </c>
      <c r="AR142" s="107">
        <v>4.99</v>
      </c>
      <c r="AS142" s="107">
        <v>4.8970000000000002</v>
      </c>
      <c r="AT142" s="107">
        <v>4.8949999999999996</v>
      </c>
      <c r="AU142" s="107">
        <v>4.8840000000000003</v>
      </c>
      <c r="AV142" s="107">
        <v>4.5720000000000001</v>
      </c>
      <c r="AW142" s="107">
        <v>4.7190000000000003</v>
      </c>
      <c r="AX142" s="107">
        <v>5.0430000000000001</v>
      </c>
      <c r="AY142" s="107">
        <v>4.8840000000000003</v>
      </c>
      <c r="AZ142" s="107">
        <v>4.97</v>
      </c>
      <c r="BA142" s="107">
        <v>5.008</v>
      </c>
      <c r="BB142" s="107">
        <v>5.077</v>
      </c>
      <c r="BC142" s="107">
        <v>5.069</v>
      </c>
      <c r="BD142" s="107">
        <v>5.077</v>
      </c>
      <c r="BE142" s="107">
        <v>4.6079999999999997</v>
      </c>
      <c r="BF142" s="107">
        <v>4.8410000000000002</v>
      </c>
      <c r="BG142" s="107">
        <v>4.7960000000000003</v>
      </c>
      <c r="BH142" s="107">
        <v>4.891</v>
      </c>
      <c r="BI142" s="107">
        <v>5.109</v>
      </c>
      <c r="BJ142" s="107">
        <v>4.9450000000000003</v>
      </c>
      <c r="BK142" s="107">
        <v>4.0869999999999997</v>
      </c>
      <c r="BL142" s="107">
        <v>4.4660000000000002</v>
      </c>
      <c r="BM142" s="107">
        <v>4.3730000000000002</v>
      </c>
      <c r="BN142" s="107">
        <v>4.8079999999999998</v>
      </c>
      <c r="BO142" s="107">
        <v>4.6660000000000004</v>
      </c>
      <c r="BP142" s="107">
        <v>4.7729999999999997</v>
      </c>
      <c r="BQ142" s="118">
        <v>4.2884180000000001</v>
      </c>
      <c r="BR142" s="91">
        <v>4.5811710000000003</v>
      </c>
      <c r="BS142" s="91">
        <v>5.2220240000000002</v>
      </c>
      <c r="BT142" s="91">
        <v>4.636145</v>
      </c>
      <c r="BU142" s="91">
        <v>4.6829260000000001</v>
      </c>
      <c r="BV142" s="91">
        <v>5.1514660000000001</v>
      </c>
      <c r="BW142" s="109">
        <v>4.6020000000000003</v>
      </c>
      <c r="BX142" s="109">
        <v>4.6079999999999997</v>
      </c>
      <c r="BY142" s="109">
        <v>4.6630000000000003</v>
      </c>
      <c r="BZ142" s="109">
        <v>4.78</v>
      </c>
      <c r="CA142" s="109">
        <v>4.9109999999999996</v>
      </c>
      <c r="CB142" s="109">
        <v>4.665</v>
      </c>
      <c r="CC142" s="109">
        <v>4.6689999999999996</v>
      </c>
      <c r="CD142" s="109">
        <v>5.0199999999999996</v>
      </c>
      <c r="CE142" s="109">
        <v>5.0149999999999997</v>
      </c>
      <c r="CF142" s="109">
        <v>4.8810000000000002</v>
      </c>
      <c r="CG142" s="109">
        <v>5.0739999999999998</v>
      </c>
      <c r="CH142" s="109">
        <v>5.0629999999999997</v>
      </c>
      <c r="CI142" s="109">
        <v>5.0679999999999996</v>
      </c>
      <c r="CJ142" s="109">
        <v>4.9660000000000002</v>
      </c>
      <c r="CK142" s="109">
        <v>4.9640000000000004</v>
      </c>
      <c r="CL142" s="109">
        <v>4.96</v>
      </c>
      <c r="CM142" s="109">
        <v>4.6310000000000002</v>
      </c>
      <c r="CN142" s="109">
        <v>4.7830000000000004</v>
      </c>
      <c r="CO142" s="109">
        <v>5.1779999999999999</v>
      </c>
      <c r="CP142" s="109">
        <v>4.9580000000000002</v>
      </c>
      <c r="CQ142" s="109">
        <v>5.056</v>
      </c>
      <c r="CR142" s="109">
        <v>5.1029999999999998</v>
      </c>
      <c r="CS142" s="109">
        <v>5.1959999999999997</v>
      </c>
      <c r="CT142" s="109">
        <v>5.1879999999999997</v>
      </c>
      <c r="CU142" s="109">
        <v>5.1719999999999997</v>
      </c>
      <c r="CV142" s="109">
        <v>4.7169999999999996</v>
      </c>
      <c r="CW142" s="109">
        <v>4.9340000000000002</v>
      </c>
      <c r="CX142" s="109">
        <v>4.9480000000000004</v>
      </c>
      <c r="CY142" s="109">
        <v>5.0579999999999998</v>
      </c>
      <c r="CZ142" s="109">
        <v>5.2629999999999999</v>
      </c>
      <c r="DA142" s="109">
        <v>5.1360000000000001</v>
      </c>
      <c r="DB142" s="109">
        <v>4.3520000000000003</v>
      </c>
      <c r="DC142" s="109">
        <v>4.6829999999999998</v>
      </c>
      <c r="DD142" s="109">
        <v>4.6130000000000004</v>
      </c>
      <c r="DE142" s="109">
        <v>4.8760000000000003</v>
      </c>
      <c r="DF142" s="109">
        <v>4.7320000000000002</v>
      </c>
      <c r="DG142" s="109">
        <v>4.843</v>
      </c>
      <c r="DH142" s="119">
        <v>4.3459909999999997</v>
      </c>
      <c r="DI142" s="119">
        <v>4.6407610000000004</v>
      </c>
      <c r="DJ142" s="119">
        <v>5.3247640000000001</v>
      </c>
      <c r="DK142" s="119">
        <v>4.698658</v>
      </c>
      <c r="DL142" s="119">
        <v>4.7443720000000003</v>
      </c>
      <c r="DM142" s="119">
        <v>5.2545320000000002</v>
      </c>
      <c r="DO142" s="23">
        <f t="shared" si="1077"/>
        <v>0.20400000000000063</v>
      </c>
      <c r="DP142" s="23">
        <f t="shared" si="1078"/>
        <v>0.14100000000000001</v>
      </c>
      <c r="DQ142" s="23">
        <f t="shared" si="1079"/>
        <v>0.5420000000000007</v>
      </c>
      <c r="DR142" s="23" t="str">
        <f t="shared" si="1080"/>
        <v/>
      </c>
      <c r="DS142" s="23">
        <f t="shared" si="1081"/>
        <v>0.19700000000000006</v>
      </c>
      <c r="DT142" s="23">
        <f t="shared" si="1082"/>
        <v>0.10300000000000065</v>
      </c>
      <c r="DU142" s="23">
        <f t="shared" si="1083"/>
        <v>0.10500000000000043</v>
      </c>
      <c r="DV142" s="23">
        <f t="shared" si="1084"/>
        <v>5.8000000000000718E-2</v>
      </c>
      <c r="DW142" s="23">
        <f t="shared" si="1085"/>
        <v>3.0000000000001137E-3</v>
      </c>
      <c r="DX142" s="23" t="str">
        <f t="shared" si="1086"/>
        <v/>
      </c>
      <c r="DY142" s="23">
        <f t="shared" si="1087"/>
        <v>4.4000000000000483E-2</v>
      </c>
      <c r="DZ142" s="23">
        <f t="shared" si="1088"/>
        <v>3.6999999999999922E-2</v>
      </c>
      <c r="EA142" s="23">
        <f t="shared" si="1089"/>
        <v>7.6999999999999957E-2</v>
      </c>
      <c r="EB142" s="23">
        <f t="shared" si="1090"/>
        <v>-0.18900000000000006</v>
      </c>
      <c r="EC142" s="23">
        <f t="shared" si="1091"/>
        <v>0.14900000000000002</v>
      </c>
      <c r="ED142" s="23">
        <f t="shared" si="1092"/>
        <v>-4.6999999999999709E-2</v>
      </c>
      <c r="EE142" s="23">
        <f t="shared" si="1093"/>
        <v>5.1000000000000156E-2</v>
      </c>
      <c r="EF142" s="23">
        <f t="shared" si="1094"/>
        <v>-6.2999999999999723E-2</v>
      </c>
      <c r="EG142" s="23">
        <f t="shared" si="1095"/>
        <v>-5.4999999999999716E-2</v>
      </c>
      <c r="EH142" s="23">
        <f t="shared" si="1096"/>
        <v>1.000000000000334E-3</v>
      </c>
      <c r="EI142" s="23">
        <f t="shared" si="1097"/>
        <v>0.11699999999999999</v>
      </c>
      <c r="EJ142" s="23">
        <f t="shared" si="1098"/>
        <v>0.23900000000000077</v>
      </c>
      <c r="EK142" s="23">
        <f t="shared" si="1099"/>
        <v>-1.9999999999997797E-3</v>
      </c>
      <c r="EL142" s="23">
        <f t="shared" si="1100"/>
        <v>3.0000000000001137E-3</v>
      </c>
      <c r="EM142" s="23">
        <f t="shared" si="1101"/>
        <v>0.34600000000000009</v>
      </c>
      <c r="EN142" s="23">
        <f t="shared" si="1102"/>
        <v>0.33800000000000008</v>
      </c>
      <c r="EO142" s="23">
        <f t="shared" si="1103"/>
        <v>0.20999999999999996</v>
      </c>
      <c r="EP142" s="23">
        <f t="shared" si="1104"/>
        <v>0.39700000000000024</v>
      </c>
      <c r="EQ142" s="23">
        <f t="shared" si="1105"/>
        <v>0.38500000000000068</v>
      </c>
      <c r="ER142" s="23">
        <f t="shared" si="1106"/>
        <v>0.39000000000000057</v>
      </c>
      <c r="ES142" s="23">
        <f t="shared" si="898"/>
        <v>0.2970000000000006</v>
      </c>
      <c r="ET142" s="23">
        <f t="shared" si="899"/>
        <v>0.29499999999999993</v>
      </c>
      <c r="EU142" s="23">
        <f t="shared" si="900"/>
        <v>0.2840000000000007</v>
      </c>
      <c r="EV142" s="23">
        <f t="shared" si="901"/>
        <v>-2.7999999999999581E-2</v>
      </c>
      <c r="EW142" s="23">
        <f t="shared" si="902"/>
        <v>0.11900000000000066</v>
      </c>
      <c r="EX142" s="23">
        <f t="shared" si="903"/>
        <v>0.4430000000000005</v>
      </c>
      <c r="EY142" s="23">
        <f t="shared" si="904"/>
        <v>0.2840000000000007</v>
      </c>
      <c r="EZ142" s="23">
        <f t="shared" si="905"/>
        <v>0.37000000000000011</v>
      </c>
      <c r="FA142" s="23">
        <f t="shared" si="1107"/>
        <v>0.40800000000000036</v>
      </c>
      <c r="FB142" s="23">
        <f t="shared" si="1108"/>
        <v>0.47700000000000031</v>
      </c>
      <c r="FC142" s="23">
        <f t="shared" si="1109"/>
        <v>0.46900000000000031</v>
      </c>
      <c r="FD142" s="23">
        <f t="shared" si="1110"/>
        <v>0.47700000000000031</v>
      </c>
      <c r="FE142" s="23">
        <f t="shared" si="1111"/>
        <v>8.0000000000000071E-3</v>
      </c>
      <c r="FF142" s="23">
        <f t="shared" si="1112"/>
        <v>0.24100000000000055</v>
      </c>
      <c r="FG142" s="23">
        <f t="shared" si="1113"/>
        <v>0.19600000000000062</v>
      </c>
      <c r="FH142" s="23">
        <f t="shared" si="1114"/>
        <v>0.29100000000000037</v>
      </c>
      <c r="FI142" s="23">
        <f t="shared" si="1115"/>
        <v>0.50900000000000034</v>
      </c>
      <c r="FJ142" s="23">
        <f t="shared" si="1116"/>
        <v>0.34500000000000064</v>
      </c>
      <c r="FK142" s="23">
        <f t="shared" si="1117"/>
        <v>-0.5129999999999999</v>
      </c>
      <c r="FL142" s="23">
        <f t="shared" si="1118"/>
        <v>-0.13399999999999945</v>
      </c>
      <c r="FM142" s="23">
        <f t="shared" si="1119"/>
        <v>-0.22699999999999942</v>
      </c>
      <c r="FN142" s="23">
        <f t="shared" si="1120"/>
        <v>0.20800000000000018</v>
      </c>
      <c r="FO142" s="23">
        <f t="shared" si="1121"/>
        <v>6.6000000000000725E-2</v>
      </c>
      <c r="FP142" s="23">
        <f t="shared" si="1122"/>
        <v>0.17300000000000004</v>
      </c>
      <c r="FQ142" s="23">
        <f t="shared" si="922"/>
        <v>-0.31158199999999958</v>
      </c>
      <c r="FR142" s="23">
        <f t="shared" si="923"/>
        <v>-1.8828999999999319E-2</v>
      </c>
      <c r="FS142" s="23">
        <f t="shared" si="924"/>
        <v>0.62202400000000058</v>
      </c>
      <c r="FT142" s="23">
        <f t="shared" si="925"/>
        <v>3.6145000000000316E-2</v>
      </c>
      <c r="FU142" s="23">
        <f t="shared" si="926"/>
        <v>8.2926000000000499E-2</v>
      </c>
      <c r="FV142" s="23">
        <f t="shared" si="927"/>
        <v>0.55146600000000046</v>
      </c>
      <c r="FW142" s="23">
        <f t="shared" si="928"/>
        <v>2.0000000000006679E-3</v>
      </c>
      <c r="FX142" s="23">
        <f t="shared" si="1123"/>
        <v>8.0000000000000071E-3</v>
      </c>
      <c r="FY142" s="23">
        <f t="shared" si="1124"/>
        <v>6.3000000000000611E-2</v>
      </c>
      <c r="FZ142" s="23">
        <f t="shared" si="1125"/>
        <v>0.1800000000000006</v>
      </c>
      <c r="GA142" s="23">
        <f t="shared" si="1126"/>
        <v>0.31099999999999994</v>
      </c>
      <c r="GB142" s="23">
        <f t="shared" si="1127"/>
        <v>6.5000000000000391E-2</v>
      </c>
      <c r="GC142" s="23">
        <f t="shared" si="1128"/>
        <v>6.899999999999995E-2</v>
      </c>
      <c r="GD142" s="23">
        <f t="shared" si="1129"/>
        <v>0.41999999999999993</v>
      </c>
      <c r="GE142" s="23">
        <f t="shared" si="1130"/>
        <v>0.41500000000000004</v>
      </c>
      <c r="GF142" s="23">
        <f t="shared" si="1131"/>
        <v>0.28100000000000058</v>
      </c>
      <c r="GG142" s="23">
        <f t="shared" si="1132"/>
        <v>0.4740000000000002</v>
      </c>
      <c r="GH142" s="23">
        <f t="shared" si="1133"/>
        <v>0.46300000000000008</v>
      </c>
      <c r="GI142" s="23">
        <f t="shared" si="1134"/>
        <v>0.46799999999999997</v>
      </c>
      <c r="GJ142" s="23">
        <f t="shared" si="1135"/>
        <v>0.36600000000000055</v>
      </c>
      <c r="GK142" s="23">
        <f t="shared" si="1136"/>
        <v>0.36400000000000077</v>
      </c>
      <c r="GL142" s="23">
        <f t="shared" si="1137"/>
        <v>0.36000000000000032</v>
      </c>
      <c r="GM142" s="23">
        <f t="shared" si="1138"/>
        <v>3.1000000000000583E-2</v>
      </c>
      <c r="GN142" s="23">
        <f t="shared" si="1139"/>
        <v>0.18300000000000072</v>
      </c>
      <c r="GO142" s="23">
        <f t="shared" si="1140"/>
        <v>0.57800000000000029</v>
      </c>
      <c r="GP142" s="23">
        <f t="shared" si="1141"/>
        <v>0.35800000000000054</v>
      </c>
      <c r="GQ142" s="23">
        <f t="shared" si="1142"/>
        <v>0.45600000000000041</v>
      </c>
      <c r="GR142" s="23">
        <f t="shared" si="1143"/>
        <v>0.50300000000000011</v>
      </c>
      <c r="GS142" s="23">
        <f t="shared" si="1144"/>
        <v>0.59600000000000009</v>
      </c>
      <c r="GT142" s="23">
        <f t="shared" si="1145"/>
        <v>0.58800000000000008</v>
      </c>
      <c r="GU142" s="23">
        <f t="shared" si="1146"/>
        <v>0.57200000000000006</v>
      </c>
      <c r="GV142" s="23">
        <f t="shared" si="1147"/>
        <v>0.11699999999999999</v>
      </c>
      <c r="GW142" s="23">
        <f t="shared" si="1148"/>
        <v>0.33400000000000052</v>
      </c>
      <c r="GX142" s="23">
        <f t="shared" si="1149"/>
        <v>0.34800000000000075</v>
      </c>
      <c r="GY142" s="23">
        <f t="shared" si="1150"/>
        <v>0.45800000000000018</v>
      </c>
      <c r="GZ142" s="23">
        <f t="shared" si="1151"/>
        <v>0.66300000000000026</v>
      </c>
      <c r="HA142" s="23">
        <f t="shared" si="1152"/>
        <v>0.53600000000000048</v>
      </c>
      <c r="HB142" s="23">
        <f t="shared" si="1153"/>
        <v>-0.24799999999999933</v>
      </c>
      <c r="HC142" s="23">
        <f t="shared" si="1154"/>
        <v>8.3000000000000185E-2</v>
      </c>
      <c r="HD142" s="23">
        <f t="shared" si="1155"/>
        <v>1.3000000000000789E-2</v>
      </c>
      <c r="HE142" s="23">
        <f t="shared" si="1156"/>
        <v>0.27600000000000069</v>
      </c>
      <c r="HF142" s="23">
        <f t="shared" si="1157"/>
        <v>0.13200000000000056</v>
      </c>
      <c r="HG142" s="23">
        <f t="shared" si="1158"/>
        <v>0.24300000000000033</v>
      </c>
      <c r="HH142" s="23">
        <f t="shared" si="965"/>
        <v>-0.25400899999999993</v>
      </c>
      <c r="HI142" s="23">
        <f t="shared" si="966"/>
        <v>4.0761000000000713E-2</v>
      </c>
      <c r="HJ142" s="23">
        <f t="shared" si="967"/>
        <v>0.72476400000000041</v>
      </c>
      <c r="HK142" s="23">
        <f t="shared" si="968"/>
        <v>9.8658000000000357E-2</v>
      </c>
      <c r="HL142" s="23">
        <f t="shared" si="969"/>
        <v>0.14437200000000061</v>
      </c>
      <c r="HM142" s="23">
        <f t="shared" si="970"/>
        <v>0.65453200000000056</v>
      </c>
      <c r="HO142" s="23">
        <f t="shared" si="1159"/>
        <v>0.20400000000000063</v>
      </c>
      <c r="HP142" s="23">
        <f t="shared" si="1160"/>
        <v>0.14100000000000001</v>
      </c>
      <c r="HQ142" s="23">
        <f t="shared" si="1161"/>
        <v>0.5420000000000007</v>
      </c>
      <c r="HR142" s="23" t="str">
        <f t="shared" si="1162"/>
        <v/>
      </c>
      <c r="HS142" s="23">
        <f t="shared" si="1163"/>
        <v>0.19700000000000006</v>
      </c>
      <c r="HT142" s="23">
        <f t="shared" si="1164"/>
        <v>0.10300000000000065</v>
      </c>
      <c r="HU142" s="23">
        <f t="shared" si="1165"/>
        <v>0.10500000000000043</v>
      </c>
      <c r="HV142" s="23">
        <f t="shared" si="1166"/>
        <v>5.8000000000000718E-2</v>
      </c>
      <c r="HW142" s="23">
        <f t="shared" si="1167"/>
        <v>3.0000000000001137E-3</v>
      </c>
      <c r="HX142" s="23" t="str">
        <f t="shared" si="1168"/>
        <v/>
      </c>
      <c r="HY142" s="23">
        <f t="shared" si="1169"/>
        <v>4.4000000000000483E-2</v>
      </c>
      <c r="HZ142" s="23">
        <f t="shared" si="1170"/>
        <v>3.6999999999999922E-2</v>
      </c>
      <c r="IA142" s="23">
        <f t="shared" si="1171"/>
        <v>7.6999999999999957E-2</v>
      </c>
      <c r="IB142" s="23">
        <f t="shared" si="1172"/>
        <v>0.18900000000000006</v>
      </c>
      <c r="IC142" s="23">
        <f t="shared" si="1173"/>
        <v>0.14900000000000002</v>
      </c>
      <c r="ID142" s="23">
        <f t="shared" si="1174"/>
        <v>4.6999999999999709E-2</v>
      </c>
      <c r="IE142" s="23">
        <f t="shared" si="1175"/>
        <v>5.1000000000000156E-2</v>
      </c>
      <c r="IF142" s="23">
        <f t="shared" si="1176"/>
        <v>6.2999999999999723E-2</v>
      </c>
      <c r="IG142" s="23">
        <f t="shared" si="1177"/>
        <v>5.4999999999999716E-2</v>
      </c>
      <c r="IH142" s="23">
        <f t="shared" si="1178"/>
        <v>1.000000000000334E-3</v>
      </c>
      <c r="II142" s="23">
        <f t="shared" si="1179"/>
        <v>0.11699999999999999</v>
      </c>
      <c r="IJ142" s="23">
        <f t="shared" si="1180"/>
        <v>0.23900000000000077</v>
      </c>
      <c r="IK142" s="23">
        <f t="shared" si="1181"/>
        <v>1.9999999999997797E-3</v>
      </c>
      <c r="IL142" s="23">
        <f t="shared" si="1182"/>
        <v>3.0000000000001137E-3</v>
      </c>
      <c r="IM142" s="23">
        <f t="shared" si="1183"/>
        <v>0.34600000000000009</v>
      </c>
      <c r="IN142" s="23">
        <f t="shared" si="1184"/>
        <v>0.33800000000000008</v>
      </c>
      <c r="IO142" s="23">
        <f t="shared" si="1185"/>
        <v>0.20999999999999996</v>
      </c>
      <c r="IP142" s="23">
        <f t="shared" si="1186"/>
        <v>0.39700000000000024</v>
      </c>
      <c r="IQ142" s="23">
        <f t="shared" si="1187"/>
        <v>0.38500000000000068</v>
      </c>
      <c r="IR142" s="23">
        <f t="shared" si="1188"/>
        <v>0.39000000000000057</v>
      </c>
      <c r="IS142" s="23">
        <f t="shared" si="1189"/>
        <v>0.2970000000000006</v>
      </c>
      <c r="IT142" s="23">
        <f t="shared" si="1190"/>
        <v>0.29499999999999993</v>
      </c>
      <c r="IU142" s="23">
        <f t="shared" si="1191"/>
        <v>0.2840000000000007</v>
      </c>
      <c r="IV142" s="23">
        <f t="shared" si="1192"/>
        <v>2.7999999999999581E-2</v>
      </c>
      <c r="IW142" s="23">
        <f t="shared" si="1193"/>
        <v>0.11900000000000066</v>
      </c>
      <c r="IX142" s="23">
        <f t="shared" si="1194"/>
        <v>0.4430000000000005</v>
      </c>
      <c r="IY142" s="23">
        <f t="shared" si="1195"/>
        <v>0.2840000000000007</v>
      </c>
      <c r="IZ142" s="23">
        <f t="shared" si="1196"/>
        <v>0.37000000000000011</v>
      </c>
      <c r="JA142" s="23">
        <f t="shared" si="1197"/>
        <v>0.40800000000000036</v>
      </c>
      <c r="JB142" s="23">
        <f t="shared" si="1198"/>
        <v>0.47700000000000031</v>
      </c>
      <c r="JC142" s="23">
        <f t="shared" si="1199"/>
        <v>0.46900000000000031</v>
      </c>
      <c r="JD142" s="23">
        <f t="shared" si="1200"/>
        <v>0.47700000000000031</v>
      </c>
      <c r="JE142" s="23">
        <f t="shared" si="1201"/>
        <v>8.0000000000000071E-3</v>
      </c>
      <c r="JF142" s="23">
        <f t="shared" si="1202"/>
        <v>0.24100000000000055</v>
      </c>
      <c r="JG142" s="23">
        <f t="shared" si="1203"/>
        <v>0.19600000000000062</v>
      </c>
      <c r="JH142" s="23">
        <f t="shared" si="1204"/>
        <v>0.29100000000000037</v>
      </c>
      <c r="JI142" s="23">
        <f t="shared" si="1205"/>
        <v>0.50900000000000034</v>
      </c>
      <c r="JJ142" s="23">
        <f t="shared" si="1206"/>
        <v>0.34500000000000064</v>
      </c>
      <c r="JK142" s="23">
        <f t="shared" si="1207"/>
        <v>0.5129999999999999</v>
      </c>
      <c r="JL142" s="23">
        <f t="shared" si="1208"/>
        <v>0.13399999999999945</v>
      </c>
      <c r="JM142" s="23">
        <f t="shared" si="1209"/>
        <v>0.22699999999999942</v>
      </c>
      <c r="JN142" s="23">
        <f t="shared" si="1210"/>
        <v>0.20800000000000018</v>
      </c>
      <c r="JO142" s="23">
        <f t="shared" si="1211"/>
        <v>6.6000000000000725E-2</v>
      </c>
      <c r="JP142" s="23">
        <f t="shared" si="1212"/>
        <v>0.17300000000000004</v>
      </c>
      <c r="JQ142" s="23">
        <f t="shared" si="1025"/>
        <v>0.31158199999999958</v>
      </c>
      <c r="JR142" s="23">
        <f t="shared" si="1026"/>
        <v>1.8828999999999319E-2</v>
      </c>
      <c r="JS142" s="23">
        <f t="shared" si="1027"/>
        <v>0.62202400000000058</v>
      </c>
      <c r="JT142" s="23">
        <f t="shared" si="1028"/>
        <v>3.6145000000000316E-2</v>
      </c>
      <c r="JU142" s="23">
        <f t="shared" si="1029"/>
        <v>8.2926000000000499E-2</v>
      </c>
      <c r="JV142" s="23">
        <f t="shared" si="1030"/>
        <v>0.55146600000000046</v>
      </c>
      <c r="JW142" s="23">
        <f t="shared" si="1213"/>
        <v>2.0000000000006679E-3</v>
      </c>
      <c r="JX142" s="23">
        <f t="shared" si="1214"/>
        <v>8.0000000000000071E-3</v>
      </c>
      <c r="JY142" s="23">
        <f t="shared" si="1215"/>
        <v>6.3000000000000611E-2</v>
      </c>
      <c r="JZ142" s="23">
        <f t="shared" si="1216"/>
        <v>0.1800000000000006</v>
      </c>
      <c r="KA142" s="23">
        <f t="shared" si="1217"/>
        <v>0.31099999999999994</v>
      </c>
      <c r="KB142" s="23">
        <f t="shared" si="1218"/>
        <v>6.5000000000000391E-2</v>
      </c>
      <c r="KC142" s="23">
        <f t="shared" si="1219"/>
        <v>6.899999999999995E-2</v>
      </c>
      <c r="KD142" s="23">
        <f t="shared" si="1220"/>
        <v>0.41999999999999993</v>
      </c>
      <c r="KE142" s="23">
        <f t="shared" si="1221"/>
        <v>0.41500000000000004</v>
      </c>
      <c r="KF142" s="23">
        <f t="shared" si="1222"/>
        <v>0.28100000000000058</v>
      </c>
      <c r="KG142" s="23">
        <f t="shared" si="1223"/>
        <v>0.4740000000000002</v>
      </c>
      <c r="KH142" s="23">
        <f t="shared" si="1224"/>
        <v>0.46300000000000008</v>
      </c>
      <c r="KI142" s="23">
        <f t="shared" si="1225"/>
        <v>0.46799999999999997</v>
      </c>
      <c r="KJ142" s="23">
        <f t="shared" si="1226"/>
        <v>0.36600000000000055</v>
      </c>
      <c r="KK142" s="23">
        <f t="shared" si="1227"/>
        <v>0.36400000000000077</v>
      </c>
      <c r="KL142" s="23">
        <f t="shared" si="1228"/>
        <v>0.36000000000000032</v>
      </c>
      <c r="KM142" s="23">
        <f t="shared" si="1229"/>
        <v>3.1000000000000583E-2</v>
      </c>
      <c r="KN142" s="23">
        <f t="shared" si="1230"/>
        <v>0.18300000000000072</v>
      </c>
      <c r="KO142" s="23">
        <f t="shared" si="1231"/>
        <v>0.57800000000000029</v>
      </c>
      <c r="KP142" s="23">
        <f t="shared" si="1232"/>
        <v>0.35800000000000054</v>
      </c>
      <c r="KQ142" s="23">
        <f t="shared" si="1051"/>
        <v>0.45600000000000041</v>
      </c>
      <c r="KR142" s="23">
        <f t="shared" si="1052"/>
        <v>0.50300000000000011</v>
      </c>
      <c r="KS142" s="23">
        <f t="shared" si="1053"/>
        <v>0.59600000000000009</v>
      </c>
      <c r="KT142" s="23">
        <f t="shared" si="1054"/>
        <v>0.58800000000000008</v>
      </c>
      <c r="KU142" s="23">
        <f t="shared" si="1055"/>
        <v>0.57200000000000006</v>
      </c>
      <c r="KV142" s="23">
        <f t="shared" si="1056"/>
        <v>0.11699999999999999</v>
      </c>
      <c r="KW142" s="23">
        <f t="shared" si="1233"/>
        <v>0.33400000000000052</v>
      </c>
      <c r="KX142" s="23">
        <f t="shared" si="1058"/>
        <v>0.34800000000000075</v>
      </c>
      <c r="KY142" s="23">
        <f t="shared" si="1059"/>
        <v>0.45800000000000018</v>
      </c>
      <c r="KZ142" s="23">
        <f t="shared" si="1060"/>
        <v>0.66300000000000026</v>
      </c>
      <c r="LA142" s="23">
        <f t="shared" si="1061"/>
        <v>0.53600000000000048</v>
      </c>
      <c r="LB142" s="23">
        <f t="shared" si="1062"/>
        <v>0.24799999999999933</v>
      </c>
      <c r="LC142" s="23">
        <f t="shared" si="1063"/>
        <v>8.3000000000000185E-2</v>
      </c>
      <c r="LD142" s="23">
        <f t="shared" si="1234"/>
        <v>1.3000000000000789E-2</v>
      </c>
      <c r="LE142" s="23">
        <f t="shared" si="1065"/>
        <v>0.27600000000000069</v>
      </c>
      <c r="LF142" s="23">
        <f t="shared" si="1235"/>
        <v>0.13200000000000056</v>
      </c>
      <c r="LG142" s="23">
        <f t="shared" si="1067"/>
        <v>0.24300000000000033</v>
      </c>
      <c r="LH142" s="23">
        <f t="shared" si="1068"/>
        <v>0.25400899999999993</v>
      </c>
      <c r="LI142" s="23">
        <f t="shared" si="1069"/>
        <v>4.0761000000000713E-2</v>
      </c>
      <c r="LJ142" s="23">
        <f t="shared" si="1070"/>
        <v>0.72476400000000041</v>
      </c>
      <c r="LK142" s="23">
        <f t="shared" si="1071"/>
        <v>9.8658000000000357E-2</v>
      </c>
      <c r="LL142" s="23">
        <f t="shared" si="1072"/>
        <v>0.14437200000000061</v>
      </c>
      <c r="LM142" s="23">
        <f t="shared" si="1072"/>
        <v>0.65453200000000056</v>
      </c>
    </row>
    <row r="143" spans="1:325">
      <c r="A143" s="1">
        <f t="shared" ref="A143:A156" si="1239">A142+1</f>
        <v>141</v>
      </c>
      <c r="B143" s="2"/>
      <c r="C143" s="4">
        <v>11</v>
      </c>
      <c r="D143" s="4">
        <f t="shared" si="1076"/>
        <v>1016</v>
      </c>
      <c r="E143" s="4" t="s">
        <v>151</v>
      </c>
      <c r="F143" s="4">
        <v>1</v>
      </c>
      <c r="G143" s="4" t="s">
        <v>13</v>
      </c>
      <c r="H143" s="4" t="s">
        <v>14</v>
      </c>
      <c r="I143" s="4"/>
      <c r="J143" s="5">
        <v>87.3</v>
      </c>
      <c r="K143" s="72"/>
      <c r="L143" s="103">
        <v>4.794999999999999</v>
      </c>
      <c r="M143" s="7" t="s">
        <v>130</v>
      </c>
      <c r="N143" s="3" t="s">
        <v>227</v>
      </c>
      <c r="O143" s="6">
        <v>4.8529999999999998</v>
      </c>
      <c r="P143" s="6">
        <v>4.7910000000000004</v>
      </c>
      <c r="Q143" s="6">
        <v>5.1580000000000004</v>
      </c>
      <c r="R143" s="58"/>
      <c r="S143" s="6">
        <v>5.0389999999999997</v>
      </c>
      <c r="T143" s="6">
        <v>4.9130000000000003</v>
      </c>
      <c r="U143" s="6">
        <v>4.9039999999999999</v>
      </c>
      <c r="V143" s="6">
        <v>4.8730000000000002</v>
      </c>
      <c r="W143" s="6">
        <v>4.7910000000000004</v>
      </c>
      <c r="X143" s="58"/>
      <c r="Y143" s="6">
        <v>4.9420000000000002</v>
      </c>
      <c r="Z143" s="6">
        <v>5.1219999999999999</v>
      </c>
      <c r="AA143" s="6">
        <v>4.7919999999999998</v>
      </c>
      <c r="AB143" s="6">
        <v>4.6929999999999996</v>
      </c>
      <c r="AC143" s="6">
        <v>4.5890000000000004</v>
      </c>
      <c r="AD143" s="6">
        <v>5.0250000000000004</v>
      </c>
      <c r="AE143" s="6">
        <f t="shared" si="1238"/>
        <v>4.8070000000000004</v>
      </c>
      <c r="AF143" s="107">
        <v>4.2830000000000004</v>
      </c>
      <c r="AG143" s="107">
        <v>4.3239999999999998</v>
      </c>
      <c r="AH143" s="107">
        <v>4.4450000000000003</v>
      </c>
      <c r="AI143" s="107">
        <v>4.5339999999999998</v>
      </c>
      <c r="AJ143" s="107">
        <v>4.6619999999999999</v>
      </c>
      <c r="AK143" s="107">
        <v>4.53</v>
      </c>
      <c r="AL143" s="107">
        <v>4.5410000000000004</v>
      </c>
      <c r="AM143" s="107">
        <v>4.9089999999999998</v>
      </c>
      <c r="AN143" s="107">
        <v>4.7329999999999997</v>
      </c>
      <c r="AO143" s="107">
        <v>4.4740000000000002</v>
      </c>
      <c r="AP143" s="107">
        <v>4.7279999999999998</v>
      </c>
      <c r="AQ143" s="107">
        <v>4.7060000000000004</v>
      </c>
      <c r="AR143" s="107">
        <v>4.9219999999999997</v>
      </c>
      <c r="AS143" s="107">
        <v>4.665</v>
      </c>
      <c r="AT143" s="107">
        <v>4.641</v>
      </c>
      <c r="AU143" s="107">
        <v>4.8170000000000002</v>
      </c>
      <c r="AV143" s="107">
        <v>4.391</v>
      </c>
      <c r="AW143" s="107">
        <v>4.6079999999999997</v>
      </c>
      <c r="AX143" s="107">
        <v>5.2140000000000004</v>
      </c>
      <c r="AY143" s="107">
        <v>4.7930000000000001</v>
      </c>
      <c r="AZ143" s="107">
        <v>4.9249999999999998</v>
      </c>
      <c r="BA143" s="107">
        <v>4.9489999999999998</v>
      </c>
      <c r="BB143" s="107">
        <v>5.0229999999999997</v>
      </c>
      <c r="BC143" s="107">
        <v>4.95</v>
      </c>
      <c r="BD143" s="107">
        <v>4.6660000000000004</v>
      </c>
      <c r="BE143" s="107">
        <v>4.5640000000000001</v>
      </c>
      <c r="BF143" s="107">
        <v>4.7779999999999996</v>
      </c>
      <c r="BG143" s="107">
        <v>4.8529999999999998</v>
      </c>
      <c r="BH143" s="107">
        <v>4.9690000000000003</v>
      </c>
      <c r="BI143" s="107">
        <v>5.15</v>
      </c>
      <c r="BJ143" s="107">
        <v>5.0620000000000003</v>
      </c>
      <c r="BK143" s="107">
        <v>4.0490000000000004</v>
      </c>
      <c r="BL143" s="107">
        <v>4.7560000000000002</v>
      </c>
      <c r="BM143" s="107">
        <v>4.7140000000000004</v>
      </c>
      <c r="BN143" s="107">
        <v>4.6879999999999997</v>
      </c>
      <c r="BO143" s="107">
        <v>4.5330000000000004</v>
      </c>
      <c r="BP143" s="107">
        <v>4.7149999999999999</v>
      </c>
      <c r="BQ143" s="117">
        <v>4.065061</v>
      </c>
      <c r="BR143" s="91">
        <v>4.5056139999999996</v>
      </c>
      <c r="BS143" s="91">
        <v>5.59049</v>
      </c>
      <c r="BT143" s="91">
        <v>4.5778309999999998</v>
      </c>
      <c r="BU143" s="91">
        <v>4.6652250000000004</v>
      </c>
      <c r="BV143" s="91">
        <v>5.3829820000000002</v>
      </c>
      <c r="BW143" s="109">
        <v>4.2949999999999999</v>
      </c>
      <c r="BX143" s="109">
        <v>4.34</v>
      </c>
      <c r="BY143" s="109">
        <v>4.4630000000000001</v>
      </c>
      <c r="BZ143" s="109">
        <v>4.5556000000000001</v>
      </c>
      <c r="CA143" s="109">
        <v>4.6950000000000003</v>
      </c>
      <c r="CB143" s="109">
        <v>4.5570000000000004</v>
      </c>
      <c r="CC143" s="109">
        <v>4.5679999999999996</v>
      </c>
      <c r="CD143" s="109">
        <v>4.9450000000000003</v>
      </c>
      <c r="CE143" s="109">
        <v>4.7759999999999998</v>
      </c>
      <c r="CF143" s="109">
        <v>4.5289999999999999</v>
      </c>
      <c r="CG143" s="109">
        <v>4.7930000000000001</v>
      </c>
      <c r="CH143" s="109">
        <v>4.7720000000000002</v>
      </c>
      <c r="CI143" s="109">
        <v>4.9610000000000003</v>
      </c>
      <c r="CJ143" s="109">
        <v>4.6950000000000003</v>
      </c>
      <c r="CK143" s="109">
        <v>4.673</v>
      </c>
      <c r="CL143" s="109">
        <v>4.843</v>
      </c>
      <c r="CM143" s="109">
        <v>4.407</v>
      </c>
      <c r="CN143" s="109">
        <v>4.6289999999999996</v>
      </c>
      <c r="CO143" s="109">
        <v>5.2510000000000003</v>
      </c>
      <c r="CP143" s="109">
        <v>4.82</v>
      </c>
      <c r="CQ143" s="109">
        <v>4.9550000000000001</v>
      </c>
      <c r="CR143" s="109">
        <v>4.9800000000000004</v>
      </c>
      <c r="CS143" s="109">
        <v>5.0549999999999997</v>
      </c>
      <c r="CT143" s="109">
        <v>4.9820000000000002</v>
      </c>
      <c r="CU143" s="109">
        <v>4.7370000000000001</v>
      </c>
      <c r="CV143" s="109">
        <v>4.5949999999999998</v>
      </c>
      <c r="CW143" s="109">
        <v>4.8150000000000004</v>
      </c>
      <c r="CX143" s="109">
        <v>4.9080000000000004</v>
      </c>
      <c r="CY143" s="109">
        <v>5.0199999999999996</v>
      </c>
      <c r="CZ143" s="109">
        <v>5.2089999999999996</v>
      </c>
      <c r="DA143" s="109">
        <v>5.1310000000000002</v>
      </c>
      <c r="DB143" s="109">
        <v>4.0659999999999998</v>
      </c>
      <c r="DC143" s="109">
        <v>4.8070000000000004</v>
      </c>
      <c r="DD143" s="109">
        <v>4.7679999999999998</v>
      </c>
      <c r="DE143" s="109">
        <v>4.7130000000000001</v>
      </c>
      <c r="DF143" s="109">
        <v>4.5529999999999999</v>
      </c>
      <c r="DG143" s="109">
        <v>4.7409999999999997</v>
      </c>
      <c r="DH143" s="119">
        <v>4.0953020000000002</v>
      </c>
      <c r="DI143" s="119">
        <v>4.535031</v>
      </c>
      <c r="DJ143" s="119">
        <v>5.6174780000000002</v>
      </c>
      <c r="DK143" s="119">
        <v>4.6091290000000003</v>
      </c>
      <c r="DL143" s="119">
        <v>4.6950060000000002</v>
      </c>
      <c r="DM143" s="119">
        <v>5.4090439999999997</v>
      </c>
      <c r="DO143" s="23">
        <f t="shared" si="1077"/>
        <v>5.8000000000000718E-2</v>
      </c>
      <c r="DP143" s="23">
        <f t="shared" si="1078"/>
        <v>-3.9999999999986713E-3</v>
      </c>
      <c r="DQ143" s="23">
        <f t="shared" si="1079"/>
        <v>0.36300000000000132</v>
      </c>
      <c r="DR143" s="23" t="str">
        <f t="shared" si="1080"/>
        <v/>
      </c>
      <c r="DS143" s="23">
        <f t="shared" si="1081"/>
        <v>0.24400000000000066</v>
      </c>
      <c r="DT143" s="23">
        <f t="shared" si="1082"/>
        <v>0.11800000000000122</v>
      </c>
      <c r="DU143" s="23">
        <f t="shared" si="1083"/>
        <v>0.10900000000000087</v>
      </c>
      <c r="DV143" s="23">
        <f t="shared" si="1084"/>
        <v>7.800000000000118E-2</v>
      </c>
      <c r="DW143" s="23">
        <f t="shared" si="1085"/>
        <v>-3.9999999999986713E-3</v>
      </c>
      <c r="DX143" s="23" t="str">
        <f t="shared" si="1086"/>
        <v/>
      </c>
      <c r="DY143" s="23">
        <f t="shared" si="1087"/>
        <v>0.14700000000000113</v>
      </c>
      <c r="DZ143" s="23">
        <f t="shared" si="1088"/>
        <v>0.32700000000000085</v>
      </c>
      <c r="EA143" s="23">
        <f t="shared" si="1089"/>
        <v>-2.9999999999992255E-3</v>
      </c>
      <c r="EB143" s="23">
        <f t="shared" si="1090"/>
        <v>-0.10199999999999942</v>
      </c>
      <c r="EC143" s="23">
        <f t="shared" si="1091"/>
        <v>-0.20599999999999863</v>
      </c>
      <c r="ED143" s="23">
        <f t="shared" si="1092"/>
        <v>0.23000000000000131</v>
      </c>
      <c r="EE143" s="23">
        <f t="shared" si="1093"/>
        <v>1.2000000000001343E-2</v>
      </c>
      <c r="EF143" s="23">
        <f t="shared" si="1094"/>
        <v>-0.51199999999999868</v>
      </c>
      <c r="EG143" s="23">
        <f t="shared" si="1095"/>
        <v>-0.4709999999999992</v>
      </c>
      <c r="EH143" s="23">
        <f t="shared" si="1096"/>
        <v>-0.34999999999999876</v>
      </c>
      <c r="EI143" s="23">
        <f t="shared" si="1097"/>
        <v>-0.26099999999999923</v>
      </c>
      <c r="EJ143" s="23">
        <f t="shared" si="1098"/>
        <v>-0.13299999999999912</v>
      </c>
      <c r="EK143" s="23">
        <f t="shared" si="1099"/>
        <v>-0.26499999999999879</v>
      </c>
      <c r="EL143" s="23">
        <f t="shared" si="1100"/>
        <v>-0.25399999999999867</v>
      </c>
      <c r="EM143" s="23">
        <f t="shared" si="1101"/>
        <v>0.11400000000000077</v>
      </c>
      <c r="EN143" s="23">
        <f t="shared" si="1102"/>
        <v>-6.1999999999999389E-2</v>
      </c>
      <c r="EO143" s="23">
        <f t="shared" si="1103"/>
        <v>-0.32099999999999884</v>
      </c>
      <c r="EP143" s="23">
        <f t="shared" si="1104"/>
        <v>-6.6999999999999282E-2</v>
      </c>
      <c r="EQ143" s="23">
        <f t="shared" si="1105"/>
        <v>-8.8999999999998636E-2</v>
      </c>
      <c r="ER143" s="23">
        <f t="shared" si="1106"/>
        <v>0.12700000000000067</v>
      </c>
      <c r="ES143" s="23">
        <f t="shared" si="898"/>
        <v>-0.12999999999999901</v>
      </c>
      <c r="ET143" s="23">
        <f t="shared" si="899"/>
        <v>-0.15399999999999903</v>
      </c>
      <c r="EU143" s="23">
        <f t="shared" si="900"/>
        <v>2.200000000000113E-2</v>
      </c>
      <c r="EV143" s="23">
        <f t="shared" si="901"/>
        <v>-0.40399999999999903</v>
      </c>
      <c r="EW143" s="23">
        <f t="shared" si="902"/>
        <v>-0.18699999999999939</v>
      </c>
      <c r="EX143" s="23">
        <f t="shared" si="903"/>
        <v>0.41900000000000137</v>
      </c>
      <c r="EY143" s="23">
        <f t="shared" si="904"/>
        <v>-1.9999999999988916E-3</v>
      </c>
      <c r="EZ143" s="23">
        <f t="shared" si="905"/>
        <v>0.13000000000000078</v>
      </c>
      <c r="FA143" s="23">
        <f t="shared" si="1107"/>
        <v>0.1540000000000008</v>
      </c>
      <c r="FB143" s="23">
        <f t="shared" si="1108"/>
        <v>0.22800000000000065</v>
      </c>
      <c r="FC143" s="23">
        <f t="shared" si="1109"/>
        <v>0.15500000000000114</v>
      </c>
      <c r="FD143" s="23">
        <f t="shared" si="1110"/>
        <v>-0.12899999999999867</v>
      </c>
      <c r="FE143" s="23">
        <f t="shared" si="1111"/>
        <v>-0.23099999999999898</v>
      </c>
      <c r="FF143" s="23">
        <f t="shared" si="1112"/>
        <v>-1.699999999999946E-2</v>
      </c>
      <c r="FG143" s="23">
        <f t="shared" si="1113"/>
        <v>5.8000000000000718E-2</v>
      </c>
      <c r="FH143" s="23">
        <f t="shared" si="1114"/>
        <v>0.17400000000000126</v>
      </c>
      <c r="FI143" s="23">
        <f t="shared" si="1115"/>
        <v>0.35500000000000131</v>
      </c>
      <c r="FJ143" s="23">
        <f t="shared" si="1116"/>
        <v>0.26700000000000124</v>
      </c>
      <c r="FK143" s="23">
        <f t="shared" si="1117"/>
        <v>-0.74599999999999866</v>
      </c>
      <c r="FL143" s="23">
        <f t="shared" si="1118"/>
        <v>-3.8999999999998813E-2</v>
      </c>
      <c r="FM143" s="23">
        <f t="shared" si="1119"/>
        <v>-8.0999999999998629E-2</v>
      </c>
      <c r="FN143" s="23">
        <f t="shared" si="1120"/>
        <v>-0.10699999999999932</v>
      </c>
      <c r="FO143" s="23">
        <f t="shared" si="1121"/>
        <v>-0.26199999999999868</v>
      </c>
      <c r="FP143" s="23">
        <f t="shared" si="1122"/>
        <v>-7.9999999999999183E-2</v>
      </c>
      <c r="FQ143" s="23">
        <f t="shared" si="922"/>
        <v>-0.72993899999999901</v>
      </c>
      <c r="FR143" s="23">
        <f t="shared" si="923"/>
        <v>-0.28938599999999948</v>
      </c>
      <c r="FS143" s="23">
        <f t="shared" si="924"/>
        <v>0.79549000000000092</v>
      </c>
      <c r="FT143" s="23">
        <f t="shared" si="925"/>
        <v>-0.21716899999999928</v>
      </c>
      <c r="FU143" s="23">
        <f t="shared" si="926"/>
        <v>-0.12977499999999864</v>
      </c>
      <c r="FV143" s="23">
        <f t="shared" si="927"/>
        <v>0.58798200000000111</v>
      </c>
      <c r="FW143" s="23">
        <f t="shared" si="928"/>
        <v>-0.49999999999999911</v>
      </c>
      <c r="FX143" s="23">
        <f t="shared" si="1123"/>
        <v>-0.45499999999999918</v>
      </c>
      <c r="FY143" s="23">
        <f t="shared" si="1124"/>
        <v>-0.33199999999999896</v>
      </c>
      <c r="FZ143" s="23">
        <f t="shared" si="1125"/>
        <v>-0.23939999999999895</v>
      </c>
      <c r="GA143" s="23">
        <f t="shared" si="1126"/>
        <v>-9.9999999999998757E-2</v>
      </c>
      <c r="GB143" s="23">
        <f t="shared" si="1127"/>
        <v>-0.23799999999999866</v>
      </c>
      <c r="GC143" s="23">
        <f t="shared" si="1128"/>
        <v>-0.22699999999999942</v>
      </c>
      <c r="GD143" s="23">
        <f t="shared" si="1129"/>
        <v>0.15000000000000124</v>
      </c>
      <c r="GE143" s="23">
        <f t="shared" si="1130"/>
        <v>-1.899999999999924E-2</v>
      </c>
      <c r="GF143" s="23">
        <f t="shared" si="1131"/>
        <v>-0.26599999999999913</v>
      </c>
      <c r="GG143" s="23">
        <f t="shared" si="1132"/>
        <v>-1.9999999999988916E-3</v>
      </c>
      <c r="GH143" s="23">
        <f t="shared" si="1133"/>
        <v>-2.2999999999998799E-2</v>
      </c>
      <c r="GI143" s="23">
        <f t="shared" si="1134"/>
        <v>0.16600000000000126</v>
      </c>
      <c r="GJ143" s="23">
        <f t="shared" si="1135"/>
        <v>-9.9999999999998757E-2</v>
      </c>
      <c r="GK143" s="23">
        <f t="shared" si="1136"/>
        <v>-0.121999999999999</v>
      </c>
      <c r="GL143" s="23">
        <f t="shared" si="1137"/>
        <v>4.8000000000000931E-2</v>
      </c>
      <c r="GM143" s="23">
        <f t="shared" si="1138"/>
        <v>-0.38799999999999901</v>
      </c>
      <c r="GN143" s="23">
        <f t="shared" si="1139"/>
        <v>-0.16599999999999948</v>
      </c>
      <c r="GO143" s="23">
        <f t="shared" si="1140"/>
        <v>0.45600000000000129</v>
      </c>
      <c r="GP143" s="23">
        <f t="shared" si="1141"/>
        <v>2.5000000000001243E-2</v>
      </c>
      <c r="GQ143" s="23">
        <f t="shared" si="1142"/>
        <v>0.16000000000000103</v>
      </c>
      <c r="GR143" s="23">
        <f t="shared" si="1143"/>
        <v>0.18500000000000139</v>
      </c>
      <c r="GS143" s="23">
        <f t="shared" si="1144"/>
        <v>0.26000000000000068</v>
      </c>
      <c r="GT143" s="23">
        <f t="shared" si="1145"/>
        <v>0.18700000000000117</v>
      </c>
      <c r="GU143" s="23">
        <f t="shared" si="1146"/>
        <v>-5.7999999999998941E-2</v>
      </c>
      <c r="GV143" s="23">
        <f t="shared" si="1147"/>
        <v>-0.19999999999999929</v>
      </c>
      <c r="GW143" s="23">
        <f t="shared" si="1148"/>
        <v>2.000000000000135E-2</v>
      </c>
      <c r="GX143" s="23">
        <f t="shared" si="1149"/>
        <v>0.11300000000000132</v>
      </c>
      <c r="GY143" s="23">
        <f t="shared" si="1150"/>
        <v>0.22500000000000053</v>
      </c>
      <c r="GZ143" s="23">
        <f t="shared" si="1151"/>
        <v>0.41400000000000059</v>
      </c>
      <c r="HA143" s="23">
        <f t="shared" si="1152"/>
        <v>0.33600000000000119</v>
      </c>
      <c r="HB143" s="23">
        <f t="shared" si="1153"/>
        <v>-0.7289999999999992</v>
      </c>
      <c r="HC143" s="23">
        <f t="shared" si="1154"/>
        <v>1.2000000000001343E-2</v>
      </c>
      <c r="HD143" s="23">
        <f t="shared" si="1155"/>
        <v>-2.6999999999999247E-2</v>
      </c>
      <c r="HE143" s="23">
        <f t="shared" si="1156"/>
        <v>-8.1999999999998963E-2</v>
      </c>
      <c r="HF143" s="23">
        <f t="shared" si="1157"/>
        <v>-0.2419999999999991</v>
      </c>
      <c r="HG143" s="23">
        <f t="shared" si="1158"/>
        <v>-5.3999999999999382E-2</v>
      </c>
      <c r="HH143" s="23">
        <f t="shared" si="965"/>
        <v>-0.69969799999999882</v>
      </c>
      <c r="HI143" s="23">
        <f t="shared" si="966"/>
        <v>-0.25996899999999901</v>
      </c>
      <c r="HJ143" s="23">
        <f t="shared" si="967"/>
        <v>0.82247800000000115</v>
      </c>
      <c r="HK143" s="23">
        <f t="shared" si="968"/>
        <v>-0.18587099999999879</v>
      </c>
      <c r="HL143" s="23">
        <f t="shared" si="969"/>
        <v>-9.9993999999998806E-2</v>
      </c>
      <c r="HM143" s="23">
        <f t="shared" si="970"/>
        <v>0.6140440000000007</v>
      </c>
      <c r="HO143" s="23">
        <f t="shared" si="1159"/>
        <v>5.8000000000000718E-2</v>
      </c>
      <c r="HP143" s="23">
        <f t="shared" si="1160"/>
        <v>3.9999999999986713E-3</v>
      </c>
      <c r="HQ143" s="23">
        <f t="shared" si="1161"/>
        <v>0.36300000000000132</v>
      </c>
      <c r="HR143" s="23" t="str">
        <f t="shared" si="1162"/>
        <v/>
      </c>
      <c r="HS143" s="23">
        <f t="shared" si="1163"/>
        <v>0.24400000000000066</v>
      </c>
      <c r="HT143" s="23">
        <f t="shared" si="1164"/>
        <v>0.11800000000000122</v>
      </c>
      <c r="HU143" s="23">
        <f t="shared" si="1165"/>
        <v>0.10900000000000087</v>
      </c>
      <c r="HV143" s="23">
        <f t="shared" si="1166"/>
        <v>7.800000000000118E-2</v>
      </c>
      <c r="HW143" s="23">
        <f t="shared" si="1167"/>
        <v>3.9999999999986713E-3</v>
      </c>
      <c r="HX143" s="23" t="str">
        <f t="shared" si="1168"/>
        <v/>
      </c>
      <c r="HY143" s="23">
        <f t="shared" si="1169"/>
        <v>0.14700000000000113</v>
      </c>
      <c r="HZ143" s="23">
        <f t="shared" si="1170"/>
        <v>0.32700000000000085</v>
      </c>
      <c r="IA143" s="23">
        <f t="shared" si="1171"/>
        <v>2.9999999999992255E-3</v>
      </c>
      <c r="IB143" s="23">
        <f t="shared" si="1172"/>
        <v>0.10199999999999942</v>
      </c>
      <c r="IC143" s="23">
        <f t="shared" si="1173"/>
        <v>0.20599999999999863</v>
      </c>
      <c r="ID143" s="23">
        <f t="shared" si="1174"/>
        <v>0.23000000000000131</v>
      </c>
      <c r="IE143" s="23">
        <f t="shared" si="1175"/>
        <v>1.2000000000001343E-2</v>
      </c>
      <c r="IF143" s="23">
        <f t="shared" si="1176"/>
        <v>0.51199999999999868</v>
      </c>
      <c r="IG143" s="23">
        <f t="shared" si="1177"/>
        <v>0.4709999999999992</v>
      </c>
      <c r="IH143" s="23">
        <f t="shared" si="1178"/>
        <v>0.34999999999999876</v>
      </c>
      <c r="II143" s="23">
        <f t="shared" si="1179"/>
        <v>0.26099999999999923</v>
      </c>
      <c r="IJ143" s="23">
        <f t="shared" si="1180"/>
        <v>0.13299999999999912</v>
      </c>
      <c r="IK143" s="23">
        <f t="shared" si="1181"/>
        <v>0.26499999999999879</v>
      </c>
      <c r="IL143" s="23">
        <f t="shared" si="1182"/>
        <v>0.25399999999999867</v>
      </c>
      <c r="IM143" s="23">
        <f t="shared" si="1183"/>
        <v>0.11400000000000077</v>
      </c>
      <c r="IN143" s="23">
        <f t="shared" si="1184"/>
        <v>6.1999999999999389E-2</v>
      </c>
      <c r="IO143" s="23">
        <f t="shared" si="1185"/>
        <v>0.32099999999999884</v>
      </c>
      <c r="IP143" s="23">
        <f t="shared" si="1186"/>
        <v>6.6999999999999282E-2</v>
      </c>
      <c r="IQ143" s="23">
        <f t="shared" si="1187"/>
        <v>8.8999999999998636E-2</v>
      </c>
      <c r="IR143" s="23">
        <f t="shared" si="1188"/>
        <v>0.12700000000000067</v>
      </c>
      <c r="IS143" s="23">
        <f t="shared" si="1189"/>
        <v>0.12999999999999901</v>
      </c>
      <c r="IT143" s="23">
        <f t="shared" si="1190"/>
        <v>0.15399999999999903</v>
      </c>
      <c r="IU143" s="23">
        <f t="shared" si="1191"/>
        <v>2.200000000000113E-2</v>
      </c>
      <c r="IV143" s="23">
        <f t="shared" si="1192"/>
        <v>0.40399999999999903</v>
      </c>
      <c r="IW143" s="23">
        <f t="shared" si="1193"/>
        <v>0.18699999999999939</v>
      </c>
      <c r="IX143" s="23">
        <f t="shared" si="1194"/>
        <v>0.41900000000000137</v>
      </c>
      <c r="IY143" s="23">
        <f t="shared" si="1195"/>
        <v>1.9999999999988916E-3</v>
      </c>
      <c r="IZ143" s="23">
        <f t="shared" si="1196"/>
        <v>0.13000000000000078</v>
      </c>
      <c r="JA143" s="23">
        <f t="shared" si="1197"/>
        <v>0.1540000000000008</v>
      </c>
      <c r="JB143" s="23">
        <f t="shared" si="1198"/>
        <v>0.22800000000000065</v>
      </c>
      <c r="JC143" s="23">
        <f t="shared" si="1199"/>
        <v>0.15500000000000114</v>
      </c>
      <c r="JD143" s="23">
        <f t="shared" si="1200"/>
        <v>0.12899999999999867</v>
      </c>
      <c r="JE143" s="23">
        <f t="shared" si="1201"/>
        <v>0.23099999999999898</v>
      </c>
      <c r="JF143" s="23">
        <f t="shared" si="1202"/>
        <v>1.699999999999946E-2</v>
      </c>
      <c r="JG143" s="23">
        <f t="shared" si="1203"/>
        <v>5.8000000000000718E-2</v>
      </c>
      <c r="JH143" s="23">
        <f t="shared" si="1204"/>
        <v>0.17400000000000126</v>
      </c>
      <c r="JI143" s="23">
        <f t="shared" si="1205"/>
        <v>0.35500000000000131</v>
      </c>
      <c r="JJ143" s="23">
        <f t="shared" si="1206"/>
        <v>0.26700000000000124</v>
      </c>
      <c r="JK143" s="23">
        <f t="shared" si="1207"/>
        <v>0.74599999999999866</v>
      </c>
      <c r="JL143" s="23">
        <f t="shared" si="1208"/>
        <v>3.8999999999998813E-2</v>
      </c>
      <c r="JM143" s="23">
        <f t="shared" si="1209"/>
        <v>8.0999999999998629E-2</v>
      </c>
      <c r="JN143" s="23">
        <f t="shared" si="1210"/>
        <v>0.10699999999999932</v>
      </c>
      <c r="JO143" s="23">
        <f t="shared" si="1211"/>
        <v>0.26199999999999868</v>
      </c>
      <c r="JP143" s="23">
        <f t="shared" si="1212"/>
        <v>7.9999999999999183E-2</v>
      </c>
      <c r="JQ143" s="23">
        <f t="shared" si="1025"/>
        <v>0.72993899999999901</v>
      </c>
      <c r="JR143" s="23">
        <f t="shared" si="1026"/>
        <v>0.28938599999999948</v>
      </c>
      <c r="JS143" s="23">
        <f t="shared" si="1027"/>
        <v>0.79549000000000092</v>
      </c>
      <c r="JT143" s="23">
        <f t="shared" si="1028"/>
        <v>0.21716899999999928</v>
      </c>
      <c r="JU143" s="23">
        <f t="shared" si="1029"/>
        <v>0.12977499999999864</v>
      </c>
      <c r="JV143" s="23">
        <f t="shared" si="1030"/>
        <v>0.58798200000000111</v>
      </c>
      <c r="JW143" s="23">
        <f t="shared" si="1213"/>
        <v>0.49999999999999911</v>
      </c>
      <c r="JX143" s="23">
        <f t="shared" si="1214"/>
        <v>0.45499999999999918</v>
      </c>
      <c r="JY143" s="23">
        <f t="shared" si="1215"/>
        <v>0.33199999999999896</v>
      </c>
      <c r="JZ143" s="23">
        <f t="shared" si="1216"/>
        <v>0.23939999999999895</v>
      </c>
      <c r="KA143" s="23">
        <f t="shared" si="1217"/>
        <v>9.9999999999998757E-2</v>
      </c>
      <c r="KB143" s="23">
        <f t="shared" si="1218"/>
        <v>0.23799999999999866</v>
      </c>
      <c r="KC143" s="23">
        <f t="shared" si="1219"/>
        <v>0.22699999999999942</v>
      </c>
      <c r="KD143" s="23">
        <f t="shared" si="1220"/>
        <v>0.15000000000000124</v>
      </c>
      <c r="KE143" s="23">
        <f t="shared" si="1221"/>
        <v>1.899999999999924E-2</v>
      </c>
      <c r="KF143" s="23">
        <f t="shared" si="1222"/>
        <v>0.26599999999999913</v>
      </c>
      <c r="KG143" s="23">
        <f t="shared" si="1223"/>
        <v>1.9999999999988916E-3</v>
      </c>
      <c r="KH143" s="23">
        <f t="shared" si="1224"/>
        <v>2.2999999999998799E-2</v>
      </c>
      <c r="KI143" s="23">
        <f t="shared" si="1225"/>
        <v>0.16600000000000126</v>
      </c>
      <c r="KJ143" s="23">
        <f t="shared" si="1226"/>
        <v>9.9999999999998757E-2</v>
      </c>
      <c r="KK143" s="23">
        <f t="shared" si="1227"/>
        <v>0.121999999999999</v>
      </c>
      <c r="KL143" s="23">
        <f t="shared" si="1228"/>
        <v>4.8000000000000931E-2</v>
      </c>
      <c r="KM143" s="23">
        <f t="shared" si="1229"/>
        <v>0.38799999999999901</v>
      </c>
      <c r="KN143" s="23">
        <f t="shared" si="1230"/>
        <v>0.16599999999999948</v>
      </c>
      <c r="KO143" s="23">
        <f t="shared" si="1231"/>
        <v>0.45600000000000129</v>
      </c>
      <c r="KP143" s="23">
        <f t="shared" si="1232"/>
        <v>2.5000000000001243E-2</v>
      </c>
      <c r="KQ143" s="23">
        <f t="shared" si="1051"/>
        <v>0.16000000000000103</v>
      </c>
      <c r="KR143" s="23">
        <f t="shared" si="1052"/>
        <v>0.18500000000000139</v>
      </c>
      <c r="KS143" s="23">
        <f t="shared" si="1053"/>
        <v>0.26000000000000068</v>
      </c>
      <c r="KT143" s="23">
        <f t="shared" si="1054"/>
        <v>0.18700000000000117</v>
      </c>
      <c r="KU143" s="23">
        <f t="shared" si="1055"/>
        <v>5.7999999999998941E-2</v>
      </c>
      <c r="KV143" s="23">
        <f t="shared" si="1056"/>
        <v>0.19999999999999929</v>
      </c>
      <c r="KW143" s="23">
        <f t="shared" si="1233"/>
        <v>2.000000000000135E-2</v>
      </c>
      <c r="KX143" s="23">
        <f t="shared" si="1058"/>
        <v>0.11300000000000132</v>
      </c>
      <c r="KY143" s="23">
        <f t="shared" si="1059"/>
        <v>0.22500000000000053</v>
      </c>
      <c r="KZ143" s="23">
        <f t="shared" si="1060"/>
        <v>0.41400000000000059</v>
      </c>
      <c r="LA143" s="23">
        <f t="shared" si="1061"/>
        <v>0.33600000000000119</v>
      </c>
      <c r="LB143" s="23">
        <f t="shared" si="1062"/>
        <v>0.7289999999999992</v>
      </c>
      <c r="LC143" s="23">
        <f t="shared" si="1063"/>
        <v>1.2000000000001343E-2</v>
      </c>
      <c r="LD143" s="23">
        <f t="shared" si="1234"/>
        <v>2.6999999999999247E-2</v>
      </c>
      <c r="LE143" s="23">
        <f t="shared" si="1065"/>
        <v>8.1999999999998963E-2</v>
      </c>
      <c r="LF143" s="23">
        <f t="shared" si="1235"/>
        <v>0.2419999999999991</v>
      </c>
      <c r="LG143" s="23">
        <f t="shared" si="1067"/>
        <v>5.3999999999999382E-2</v>
      </c>
      <c r="LH143" s="23">
        <f t="shared" si="1068"/>
        <v>0.69969799999999882</v>
      </c>
      <c r="LI143" s="23">
        <f t="shared" si="1069"/>
        <v>0.25996899999999901</v>
      </c>
      <c r="LJ143" s="23">
        <f t="shared" si="1070"/>
        <v>0.82247800000000115</v>
      </c>
      <c r="LK143" s="23">
        <f t="shared" si="1071"/>
        <v>0.18587099999999879</v>
      </c>
      <c r="LL143" s="23">
        <f t="shared" si="1072"/>
        <v>9.9993999999998806E-2</v>
      </c>
      <c r="LM143" s="23">
        <f t="shared" si="1072"/>
        <v>0.6140440000000007</v>
      </c>
    </row>
    <row r="144" spans="1:325">
      <c r="A144" s="1">
        <f t="shared" si="1239"/>
        <v>142</v>
      </c>
      <c r="B144" s="19"/>
      <c r="C144" s="4">
        <v>11</v>
      </c>
      <c r="D144" s="4">
        <f t="shared" si="1076"/>
        <v>1016</v>
      </c>
      <c r="E144" s="4" t="s">
        <v>157</v>
      </c>
      <c r="F144" s="4">
        <v>1</v>
      </c>
      <c r="G144" s="4" t="s">
        <v>13</v>
      </c>
      <c r="H144" s="4" t="s">
        <v>19</v>
      </c>
      <c r="I144" s="4"/>
      <c r="J144" s="5">
        <v>88.8</v>
      </c>
      <c r="K144" s="67">
        <v>0</v>
      </c>
      <c r="L144" s="103">
        <v>4.9420000000000002</v>
      </c>
      <c r="M144" s="7" t="s">
        <v>130</v>
      </c>
      <c r="N144" s="3" t="s">
        <v>227</v>
      </c>
      <c r="O144" s="6">
        <v>5.532</v>
      </c>
      <c r="P144" s="6">
        <v>4.9459999999999997</v>
      </c>
      <c r="Q144" s="6">
        <v>5.53</v>
      </c>
      <c r="R144" s="58"/>
      <c r="S144" s="6">
        <v>5.1890000000000001</v>
      </c>
      <c r="T144" s="6">
        <v>5.0149999999999997</v>
      </c>
      <c r="U144" s="6">
        <v>5.0129999999999999</v>
      </c>
      <c r="V144" s="6">
        <v>4.9820000000000002</v>
      </c>
      <c r="W144" s="6">
        <v>4.8890000000000002</v>
      </c>
      <c r="X144" s="58"/>
      <c r="Y144" s="6">
        <v>5.181</v>
      </c>
      <c r="Z144" s="6">
        <v>5.1719999999999997</v>
      </c>
      <c r="AA144" s="6">
        <v>5.1029999999999998</v>
      </c>
      <c r="AB144" s="6">
        <v>4.9530000000000003</v>
      </c>
      <c r="AC144" s="6">
        <v>4.9589999999999996</v>
      </c>
      <c r="AD144" s="6">
        <v>4.8639999999999999</v>
      </c>
      <c r="AE144" s="6">
        <f t="shared" si="1238"/>
        <v>4.9115000000000002</v>
      </c>
      <c r="AF144" s="107">
        <v>4.3840000000000003</v>
      </c>
      <c r="AG144" s="107">
        <v>4.3959999999999999</v>
      </c>
      <c r="AH144" s="107">
        <v>4.47</v>
      </c>
      <c r="AI144" s="107">
        <v>4.59</v>
      </c>
      <c r="AJ144" s="107">
        <v>4.6779999999999999</v>
      </c>
      <c r="AK144" s="107">
        <v>4.5140000000000002</v>
      </c>
      <c r="AL144" s="107">
        <v>4.5350000000000001</v>
      </c>
      <c r="AM144" s="107">
        <v>4.8659999999999997</v>
      </c>
      <c r="AN144" s="107">
        <v>4.8339999999999996</v>
      </c>
      <c r="AO144" s="107">
        <v>4.7249999999999996</v>
      </c>
      <c r="AP144" s="107">
        <v>4.9160000000000004</v>
      </c>
      <c r="AQ144" s="107">
        <v>4.9249999999999998</v>
      </c>
      <c r="AR144" s="107">
        <v>4.96</v>
      </c>
      <c r="AS144" s="107">
        <v>4.7699999999999996</v>
      </c>
      <c r="AT144" s="107">
        <v>4.7590000000000003</v>
      </c>
      <c r="AU144" s="107">
        <v>4.7969999999999997</v>
      </c>
      <c r="AV144" s="107">
        <v>4.4249999999999998</v>
      </c>
      <c r="AW144" s="107">
        <v>4.6040000000000001</v>
      </c>
      <c r="AX144" s="107">
        <v>5.0430000000000001</v>
      </c>
      <c r="AY144" s="107">
        <v>4.7939999999999996</v>
      </c>
      <c r="AZ144" s="107">
        <v>4.9059999999999997</v>
      </c>
      <c r="BA144" s="107">
        <v>4.9560000000000004</v>
      </c>
      <c r="BB144" s="107">
        <v>5.0519999999999996</v>
      </c>
      <c r="BC144" s="107">
        <v>5.0469999999999997</v>
      </c>
      <c r="BD144" s="107">
        <v>4.9429999999999996</v>
      </c>
      <c r="BE144" s="107">
        <v>4.7610000000000001</v>
      </c>
      <c r="BF144" s="107">
        <v>4.8639999999999999</v>
      </c>
      <c r="BG144" s="107">
        <v>5.0519999999999996</v>
      </c>
      <c r="BH144" s="107">
        <v>5.093</v>
      </c>
      <c r="BI144" s="107">
        <v>5.1959999999999997</v>
      </c>
      <c r="BJ144" s="107">
        <v>5.2140000000000004</v>
      </c>
      <c r="BK144" s="107">
        <v>4.9850000000000003</v>
      </c>
      <c r="BL144" s="107">
        <v>4.944</v>
      </c>
      <c r="BM144" s="107">
        <v>4.923</v>
      </c>
      <c r="BN144" s="107">
        <v>4.6989999999999998</v>
      </c>
      <c r="BO144" s="107">
        <v>4.5460000000000003</v>
      </c>
      <c r="BP144" s="107">
        <v>4.6829999999999998</v>
      </c>
      <c r="BQ144" s="118">
        <v>4.2320409999999997</v>
      </c>
      <c r="BR144" s="91">
        <v>4.5879529999999997</v>
      </c>
      <c r="BS144" s="91">
        <v>5.3283149999999999</v>
      </c>
      <c r="BT144" s="91">
        <v>4.5743609999999997</v>
      </c>
      <c r="BU144" s="91">
        <v>4.6902720000000002</v>
      </c>
      <c r="BV144" s="91">
        <v>5.2495219999999998</v>
      </c>
      <c r="BW144" s="109">
        <v>4.4770000000000003</v>
      </c>
      <c r="BX144" s="109">
        <v>4.492</v>
      </c>
      <c r="BY144" s="109">
        <v>4.569</v>
      </c>
      <c r="BZ144" s="109">
        <v>4.6920000000000002</v>
      </c>
      <c r="CA144" s="109">
        <v>4.7930000000000001</v>
      </c>
      <c r="CB144" s="109">
        <v>4.6269999999999998</v>
      </c>
      <c r="CC144" s="109">
        <v>4.6479999999999997</v>
      </c>
      <c r="CD144" s="109">
        <v>4.984</v>
      </c>
      <c r="CE144" s="109">
        <v>4.9539999999999997</v>
      </c>
      <c r="CF144" s="109">
        <v>4.843</v>
      </c>
      <c r="CG144" s="109">
        <v>5.0439999999999996</v>
      </c>
      <c r="CH144" s="109">
        <v>5.0519999999999996</v>
      </c>
      <c r="CI144" s="109">
        <v>5.0880000000000001</v>
      </c>
      <c r="CJ144" s="109">
        <v>4.8780000000000001</v>
      </c>
      <c r="CK144" s="109">
        <v>4.8689999999999998</v>
      </c>
      <c r="CL144" s="109">
        <v>4.9169999999999998</v>
      </c>
      <c r="CM144" s="109">
        <v>4.5250000000000004</v>
      </c>
      <c r="CN144" s="109">
        <v>4.7110000000000003</v>
      </c>
      <c r="CO144" s="109">
        <v>5.2190000000000003</v>
      </c>
      <c r="CP144" s="109">
        <v>4.9130000000000003</v>
      </c>
      <c r="CQ144" s="109">
        <v>5.0380000000000003</v>
      </c>
      <c r="CR144" s="109">
        <v>5.0890000000000004</v>
      </c>
      <c r="CS144" s="109">
        <v>5.1970000000000001</v>
      </c>
      <c r="CT144" s="109">
        <v>5.1909999999999998</v>
      </c>
      <c r="CU144" s="109">
        <v>5.085</v>
      </c>
      <c r="CV144" s="109">
        <v>4.8440000000000003</v>
      </c>
      <c r="CW144" s="109">
        <v>4.9690000000000003</v>
      </c>
      <c r="CX144" s="109">
        <v>5.1550000000000002</v>
      </c>
      <c r="CY144" s="109">
        <v>5.2190000000000003</v>
      </c>
      <c r="CZ144" s="109">
        <v>5.3460000000000001</v>
      </c>
      <c r="DA144" s="109">
        <v>5.3449999999999998</v>
      </c>
      <c r="DB144" s="109">
        <v>4.9829999999999997</v>
      </c>
      <c r="DC144" s="109">
        <v>5.0549999999999997</v>
      </c>
      <c r="DD144" s="109">
        <v>5.0350000000000001</v>
      </c>
      <c r="DE144" s="109">
        <v>4.806</v>
      </c>
      <c r="DF144" s="109">
        <v>4.6470000000000002</v>
      </c>
      <c r="DG144" s="109">
        <v>4.7930000000000001</v>
      </c>
      <c r="DH144" s="119">
        <v>4.3551130000000002</v>
      </c>
      <c r="DI144" s="119">
        <v>4.7180429999999998</v>
      </c>
      <c r="DJ144" s="119">
        <v>5.4999840000000004</v>
      </c>
      <c r="DK144" s="119">
        <v>4.696593</v>
      </c>
      <c r="DL144" s="119">
        <v>4.8202319999999999</v>
      </c>
      <c r="DM144" s="119">
        <v>5.4192210000000003</v>
      </c>
      <c r="DO144" s="23">
        <f t="shared" si="1077"/>
        <v>0.58999999999999986</v>
      </c>
      <c r="DP144" s="23">
        <f t="shared" si="1078"/>
        <v>3.9999999999995595E-3</v>
      </c>
      <c r="DQ144" s="23">
        <f t="shared" si="1079"/>
        <v>0.58800000000000008</v>
      </c>
      <c r="DR144" s="23" t="str">
        <f t="shared" si="1080"/>
        <v/>
      </c>
      <c r="DS144" s="23">
        <f t="shared" si="1081"/>
        <v>0.24699999999999989</v>
      </c>
      <c r="DT144" s="23">
        <f t="shared" si="1082"/>
        <v>7.299999999999951E-2</v>
      </c>
      <c r="DU144" s="23">
        <f t="shared" si="1083"/>
        <v>7.099999999999973E-2</v>
      </c>
      <c r="DV144" s="23">
        <f t="shared" si="1084"/>
        <v>4.0000000000000036E-2</v>
      </c>
      <c r="DW144" s="23">
        <f t="shared" si="1085"/>
        <v>-5.2999999999999936E-2</v>
      </c>
      <c r="DX144" s="23" t="str">
        <f t="shared" si="1086"/>
        <v/>
      </c>
      <c r="DY144" s="23">
        <f t="shared" si="1087"/>
        <v>0.23899999999999988</v>
      </c>
      <c r="DZ144" s="23">
        <f t="shared" si="1088"/>
        <v>0.22999999999999954</v>
      </c>
      <c r="EA144" s="23">
        <f t="shared" si="1089"/>
        <v>0.16099999999999959</v>
      </c>
      <c r="EB144" s="23">
        <f t="shared" si="1090"/>
        <v>1.1000000000000121E-2</v>
      </c>
      <c r="EC144" s="23">
        <f t="shared" si="1091"/>
        <v>1.699999999999946E-2</v>
      </c>
      <c r="ED144" s="23">
        <f t="shared" si="1092"/>
        <v>-7.8000000000000291E-2</v>
      </c>
      <c r="EE144" s="23">
        <f t="shared" si="1093"/>
        <v>-3.0499999999999972E-2</v>
      </c>
      <c r="EF144" s="23">
        <f t="shared" si="1094"/>
        <v>-0.55799999999999983</v>
      </c>
      <c r="EG144" s="23">
        <f t="shared" si="1095"/>
        <v>-0.54600000000000026</v>
      </c>
      <c r="EH144" s="23">
        <f t="shared" si="1096"/>
        <v>-0.47200000000000042</v>
      </c>
      <c r="EI144" s="23">
        <f t="shared" si="1097"/>
        <v>-0.35200000000000031</v>
      </c>
      <c r="EJ144" s="23">
        <f t="shared" si="1098"/>
        <v>-0.26400000000000023</v>
      </c>
      <c r="EK144" s="23">
        <f t="shared" si="1099"/>
        <v>-0.42799999999999994</v>
      </c>
      <c r="EL144" s="23">
        <f t="shared" si="1100"/>
        <v>-0.40700000000000003</v>
      </c>
      <c r="EM144" s="23">
        <f t="shared" si="1101"/>
        <v>-7.6000000000000512E-2</v>
      </c>
      <c r="EN144" s="23">
        <f t="shared" si="1102"/>
        <v>-0.10800000000000054</v>
      </c>
      <c r="EO144" s="23">
        <f t="shared" si="1103"/>
        <v>-0.21700000000000053</v>
      </c>
      <c r="EP144" s="23">
        <f t="shared" si="1104"/>
        <v>-2.5999999999999801E-2</v>
      </c>
      <c r="EQ144" s="23">
        <f t="shared" si="1105"/>
        <v>-1.7000000000000348E-2</v>
      </c>
      <c r="ER144" s="23">
        <f t="shared" si="1106"/>
        <v>1.7999999999999794E-2</v>
      </c>
      <c r="ES144" s="23">
        <f t="shared" si="898"/>
        <v>-0.1720000000000006</v>
      </c>
      <c r="ET144" s="23">
        <f t="shared" si="899"/>
        <v>-0.18299999999999983</v>
      </c>
      <c r="EU144" s="23">
        <f t="shared" si="900"/>
        <v>-0.14500000000000046</v>
      </c>
      <c r="EV144" s="23">
        <f t="shared" si="901"/>
        <v>-0.51700000000000035</v>
      </c>
      <c r="EW144" s="23">
        <f t="shared" si="902"/>
        <v>-0.33800000000000008</v>
      </c>
      <c r="EX144" s="23">
        <f t="shared" si="903"/>
        <v>0.10099999999999998</v>
      </c>
      <c r="EY144" s="23">
        <f t="shared" si="904"/>
        <v>-0.14800000000000058</v>
      </c>
      <c r="EZ144" s="23">
        <f t="shared" si="905"/>
        <v>-3.6000000000000476E-2</v>
      </c>
      <c r="FA144" s="23">
        <f t="shared" si="1107"/>
        <v>1.4000000000000234E-2</v>
      </c>
      <c r="FB144" s="23">
        <f t="shared" si="1108"/>
        <v>0.10999999999999943</v>
      </c>
      <c r="FC144" s="23">
        <f t="shared" si="1109"/>
        <v>0.10499999999999954</v>
      </c>
      <c r="FD144" s="23">
        <f t="shared" si="1110"/>
        <v>9.9999999999944578E-4</v>
      </c>
      <c r="FE144" s="23">
        <f t="shared" si="1111"/>
        <v>-0.18100000000000005</v>
      </c>
      <c r="FF144" s="23">
        <f t="shared" si="1112"/>
        <v>-7.8000000000000291E-2</v>
      </c>
      <c r="FG144" s="23">
        <f t="shared" si="1113"/>
        <v>0.10999999999999943</v>
      </c>
      <c r="FH144" s="23">
        <f t="shared" si="1114"/>
        <v>0.1509999999999998</v>
      </c>
      <c r="FI144" s="23">
        <f t="shared" si="1115"/>
        <v>0.25399999999999956</v>
      </c>
      <c r="FJ144" s="23">
        <f t="shared" si="1116"/>
        <v>0.27200000000000024</v>
      </c>
      <c r="FK144" s="23">
        <f t="shared" si="1117"/>
        <v>4.3000000000000149E-2</v>
      </c>
      <c r="FL144" s="23">
        <f t="shared" si="1118"/>
        <v>1.9999999999997797E-3</v>
      </c>
      <c r="FM144" s="23">
        <f t="shared" si="1119"/>
        <v>-1.9000000000000128E-2</v>
      </c>
      <c r="FN144" s="23">
        <f t="shared" si="1120"/>
        <v>-0.24300000000000033</v>
      </c>
      <c r="FO144" s="23">
        <f t="shared" si="1121"/>
        <v>-0.39599999999999991</v>
      </c>
      <c r="FP144" s="23">
        <f t="shared" si="1122"/>
        <v>-0.25900000000000034</v>
      </c>
      <c r="FQ144" s="23">
        <f t="shared" si="922"/>
        <v>-0.70995900000000045</v>
      </c>
      <c r="FR144" s="23">
        <f t="shared" si="923"/>
        <v>-0.35404700000000044</v>
      </c>
      <c r="FS144" s="23">
        <f t="shared" si="924"/>
        <v>0.38631499999999974</v>
      </c>
      <c r="FT144" s="23">
        <f t="shared" si="925"/>
        <v>-0.36763900000000049</v>
      </c>
      <c r="FU144" s="23">
        <f t="shared" si="926"/>
        <v>-0.25172799999999995</v>
      </c>
      <c r="FV144" s="23">
        <f t="shared" si="927"/>
        <v>0.30752199999999963</v>
      </c>
      <c r="FW144" s="23">
        <f t="shared" si="928"/>
        <v>-0.46499999999999986</v>
      </c>
      <c r="FX144" s="23">
        <f t="shared" si="1123"/>
        <v>-0.45000000000000018</v>
      </c>
      <c r="FY144" s="23">
        <f t="shared" si="1124"/>
        <v>-0.37300000000000022</v>
      </c>
      <c r="FZ144" s="23">
        <f t="shared" si="1125"/>
        <v>-0.25</v>
      </c>
      <c r="GA144" s="23">
        <f t="shared" si="1126"/>
        <v>-0.14900000000000002</v>
      </c>
      <c r="GB144" s="23">
        <f t="shared" si="1127"/>
        <v>-0.31500000000000039</v>
      </c>
      <c r="GC144" s="23">
        <f t="shared" si="1128"/>
        <v>-0.29400000000000048</v>
      </c>
      <c r="GD144" s="23">
        <f t="shared" si="1129"/>
        <v>4.1999999999999815E-2</v>
      </c>
      <c r="GE144" s="23">
        <f t="shared" si="1130"/>
        <v>1.1999999999999567E-2</v>
      </c>
      <c r="GF144" s="23">
        <f t="shared" si="1131"/>
        <v>-9.9000000000000199E-2</v>
      </c>
      <c r="GG144" s="23">
        <f t="shared" si="1132"/>
        <v>0.10199999999999942</v>
      </c>
      <c r="GH144" s="23">
        <f t="shared" si="1133"/>
        <v>0.10999999999999943</v>
      </c>
      <c r="GI144" s="23">
        <f t="shared" si="1134"/>
        <v>0.14599999999999991</v>
      </c>
      <c r="GJ144" s="23">
        <f t="shared" si="1135"/>
        <v>-6.4000000000000057E-2</v>
      </c>
      <c r="GK144" s="23">
        <f t="shared" si="1136"/>
        <v>-7.3000000000000398E-2</v>
      </c>
      <c r="GL144" s="23">
        <f t="shared" si="1137"/>
        <v>-2.5000000000000355E-2</v>
      </c>
      <c r="GM144" s="23">
        <f t="shared" si="1138"/>
        <v>-0.41699999999999982</v>
      </c>
      <c r="GN144" s="23">
        <f t="shared" si="1139"/>
        <v>-0.23099999999999987</v>
      </c>
      <c r="GO144" s="23">
        <f t="shared" si="1140"/>
        <v>0.27700000000000014</v>
      </c>
      <c r="GP144" s="23">
        <f t="shared" si="1141"/>
        <v>-2.8999999999999915E-2</v>
      </c>
      <c r="GQ144" s="23">
        <f t="shared" si="1142"/>
        <v>9.6000000000000085E-2</v>
      </c>
      <c r="GR144" s="23">
        <f t="shared" si="1143"/>
        <v>0.14700000000000024</v>
      </c>
      <c r="GS144" s="23">
        <f t="shared" si="1144"/>
        <v>0.25499999999999989</v>
      </c>
      <c r="GT144" s="23">
        <f t="shared" si="1145"/>
        <v>0.24899999999999967</v>
      </c>
      <c r="GU144" s="23">
        <f t="shared" si="1146"/>
        <v>0.14299999999999979</v>
      </c>
      <c r="GV144" s="23">
        <f t="shared" si="1147"/>
        <v>-9.7999999999999865E-2</v>
      </c>
      <c r="GW144" s="23">
        <f t="shared" si="1148"/>
        <v>2.7000000000000135E-2</v>
      </c>
      <c r="GX144" s="23">
        <f t="shared" si="1149"/>
        <v>0.21300000000000008</v>
      </c>
      <c r="GY144" s="23">
        <f t="shared" si="1150"/>
        <v>0.27700000000000014</v>
      </c>
      <c r="GZ144" s="23">
        <f t="shared" si="1151"/>
        <v>0.40399999999999991</v>
      </c>
      <c r="HA144" s="23">
        <f t="shared" si="1152"/>
        <v>0.40299999999999958</v>
      </c>
      <c r="HB144" s="23">
        <f t="shared" si="1153"/>
        <v>4.0999999999999481E-2</v>
      </c>
      <c r="HC144" s="23">
        <f t="shared" si="1154"/>
        <v>0.11299999999999955</v>
      </c>
      <c r="HD144" s="23">
        <f t="shared" si="1155"/>
        <v>9.2999999999999972E-2</v>
      </c>
      <c r="HE144" s="23">
        <f t="shared" si="1156"/>
        <v>-0.13600000000000012</v>
      </c>
      <c r="HF144" s="23">
        <f t="shared" si="1157"/>
        <v>-0.29499999999999993</v>
      </c>
      <c r="HG144" s="23">
        <f t="shared" si="1158"/>
        <v>-0.14900000000000002</v>
      </c>
      <c r="HH144" s="23">
        <f t="shared" si="965"/>
        <v>-0.58688699999999994</v>
      </c>
      <c r="HI144" s="23">
        <f t="shared" si="966"/>
        <v>-0.22395700000000041</v>
      </c>
      <c r="HJ144" s="23">
        <f t="shared" si="967"/>
        <v>0.55798400000000026</v>
      </c>
      <c r="HK144" s="23">
        <f t="shared" si="968"/>
        <v>-0.24540700000000015</v>
      </c>
      <c r="HL144" s="23">
        <f t="shared" si="969"/>
        <v>-0.12176800000000032</v>
      </c>
      <c r="HM144" s="23">
        <f t="shared" si="970"/>
        <v>0.47722100000000012</v>
      </c>
      <c r="HO144" s="23">
        <f t="shared" si="1159"/>
        <v>0.58999999999999986</v>
      </c>
      <c r="HP144" s="23">
        <f t="shared" si="1160"/>
        <v>3.9999999999995595E-3</v>
      </c>
      <c r="HQ144" s="23">
        <f t="shared" si="1161"/>
        <v>0.58800000000000008</v>
      </c>
      <c r="HR144" s="23" t="str">
        <f t="shared" si="1162"/>
        <v/>
      </c>
      <c r="HS144" s="23">
        <f t="shared" si="1163"/>
        <v>0.24699999999999989</v>
      </c>
      <c r="HT144" s="23">
        <f t="shared" si="1164"/>
        <v>7.299999999999951E-2</v>
      </c>
      <c r="HU144" s="23">
        <f t="shared" si="1165"/>
        <v>7.099999999999973E-2</v>
      </c>
      <c r="HV144" s="23">
        <f t="shared" si="1166"/>
        <v>4.0000000000000036E-2</v>
      </c>
      <c r="HW144" s="23">
        <f t="shared" si="1167"/>
        <v>5.2999999999999936E-2</v>
      </c>
      <c r="HX144" s="23" t="str">
        <f t="shared" si="1168"/>
        <v/>
      </c>
      <c r="HY144" s="23">
        <f t="shared" si="1169"/>
        <v>0.23899999999999988</v>
      </c>
      <c r="HZ144" s="23">
        <f t="shared" si="1170"/>
        <v>0.22999999999999954</v>
      </c>
      <c r="IA144" s="23">
        <f t="shared" si="1171"/>
        <v>0.16099999999999959</v>
      </c>
      <c r="IB144" s="23">
        <f t="shared" si="1172"/>
        <v>1.1000000000000121E-2</v>
      </c>
      <c r="IC144" s="23">
        <f t="shared" si="1173"/>
        <v>1.699999999999946E-2</v>
      </c>
      <c r="ID144" s="23">
        <f t="shared" si="1174"/>
        <v>7.8000000000000291E-2</v>
      </c>
      <c r="IE144" s="23">
        <f t="shared" si="1175"/>
        <v>3.0499999999999972E-2</v>
      </c>
      <c r="IF144" s="23">
        <f t="shared" si="1176"/>
        <v>0.55799999999999983</v>
      </c>
      <c r="IG144" s="23">
        <f t="shared" si="1177"/>
        <v>0.54600000000000026</v>
      </c>
      <c r="IH144" s="23">
        <f t="shared" si="1178"/>
        <v>0.47200000000000042</v>
      </c>
      <c r="II144" s="23">
        <f t="shared" si="1179"/>
        <v>0.35200000000000031</v>
      </c>
      <c r="IJ144" s="23">
        <f t="shared" si="1180"/>
        <v>0.26400000000000023</v>
      </c>
      <c r="IK144" s="23">
        <f t="shared" si="1181"/>
        <v>0.42799999999999994</v>
      </c>
      <c r="IL144" s="23">
        <f t="shared" si="1182"/>
        <v>0.40700000000000003</v>
      </c>
      <c r="IM144" s="23">
        <f t="shared" si="1183"/>
        <v>7.6000000000000512E-2</v>
      </c>
      <c r="IN144" s="23">
        <f t="shared" si="1184"/>
        <v>0.10800000000000054</v>
      </c>
      <c r="IO144" s="23">
        <f t="shared" si="1185"/>
        <v>0.21700000000000053</v>
      </c>
      <c r="IP144" s="23">
        <f t="shared" si="1186"/>
        <v>2.5999999999999801E-2</v>
      </c>
      <c r="IQ144" s="23">
        <f t="shared" si="1187"/>
        <v>1.7000000000000348E-2</v>
      </c>
      <c r="IR144" s="23">
        <f t="shared" si="1188"/>
        <v>1.7999999999999794E-2</v>
      </c>
      <c r="IS144" s="23">
        <f t="shared" si="1189"/>
        <v>0.1720000000000006</v>
      </c>
      <c r="IT144" s="23">
        <f t="shared" si="1190"/>
        <v>0.18299999999999983</v>
      </c>
      <c r="IU144" s="23">
        <f t="shared" si="1191"/>
        <v>0.14500000000000046</v>
      </c>
      <c r="IV144" s="23">
        <f t="shared" si="1192"/>
        <v>0.51700000000000035</v>
      </c>
      <c r="IW144" s="23">
        <f t="shared" si="1193"/>
        <v>0.33800000000000008</v>
      </c>
      <c r="IX144" s="23">
        <f t="shared" si="1194"/>
        <v>0.10099999999999998</v>
      </c>
      <c r="IY144" s="23">
        <f t="shared" si="1195"/>
        <v>0.14800000000000058</v>
      </c>
      <c r="IZ144" s="23">
        <f t="shared" si="1196"/>
        <v>3.6000000000000476E-2</v>
      </c>
      <c r="JA144" s="23">
        <f t="shared" si="1197"/>
        <v>1.4000000000000234E-2</v>
      </c>
      <c r="JB144" s="23">
        <f t="shared" si="1198"/>
        <v>0.10999999999999943</v>
      </c>
      <c r="JC144" s="23">
        <f t="shared" si="1199"/>
        <v>0.10499999999999954</v>
      </c>
      <c r="JD144" s="23">
        <f t="shared" si="1200"/>
        <v>9.9999999999944578E-4</v>
      </c>
      <c r="JE144" s="23">
        <f t="shared" si="1201"/>
        <v>0.18100000000000005</v>
      </c>
      <c r="JF144" s="23">
        <f t="shared" si="1202"/>
        <v>7.8000000000000291E-2</v>
      </c>
      <c r="JG144" s="23">
        <f t="shared" si="1203"/>
        <v>0.10999999999999943</v>
      </c>
      <c r="JH144" s="23">
        <f t="shared" si="1204"/>
        <v>0.1509999999999998</v>
      </c>
      <c r="JI144" s="23">
        <f t="shared" si="1205"/>
        <v>0.25399999999999956</v>
      </c>
      <c r="JJ144" s="23">
        <f t="shared" si="1206"/>
        <v>0.27200000000000024</v>
      </c>
      <c r="JK144" s="23">
        <f t="shared" si="1207"/>
        <v>4.3000000000000149E-2</v>
      </c>
      <c r="JL144" s="23">
        <f t="shared" si="1208"/>
        <v>1.9999999999997797E-3</v>
      </c>
      <c r="JM144" s="23">
        <f t="shared" si="1209"/>
        <v>1.9000000000000128E-2</v>
      </c>
      <c r="JN144" s="23">
        <f t="shared" si="1210"/>
        <v>0.24300000000000033</v>
      </c>
      <c r="JO144" s="23">
        <f t="shared" si="1211"/>
        <v>0.39599999999999991</v>
      </c>
      <c r="JP144" s="23">
        <f t="shared" si="1212"/>
        <v>0.25900000000000034</v>
      </c>
      <c r="JQ144" s="23">
        <f t="shared" si="1025"/>
        <v>0.70995900000000045</v>
      </c>
      <c r="JR144" s="23">
        <f t="shared" si="1026"/>
        <v>0.35404700000000044</v>
      </c>
      <c r="JS144" s="23">
        <f t="shared" si="1027"/>
        <v>0.38631499999999974</v>
      </c>
      <c r="JT144" s="23">
        <f t="shared" si="1028"/>
        <v>0.36763900000000049</v>
      </c>
      <c r="JU144" s="23">
        <f t="shared" si="1029"/>
        <v>0.25172799999999995</v>
      </c>
      <c r="JV144" s="23">
        <f t="shared" si="1030"/>
        <v>0.30752199999999963</v>
      </c>
      <c r="JW144" s="23">
        <f t="shared" si="1213"/>
        <v>0.46499999999999986</v>
      </c>
      <c r="JX144" s="23">
        <f t="shared" si="1214"/>
        <v>0.45000000000000018</v>
      </c>
      <c r="JY144" s="23">
        <f t="shared" si="1215"/>
        <v>0.37300000000000022</v>
      </c>
      <c r="JZ144" s="23">
        <f t="shared" si="1216"/>
        <v>0.25</v>
      </c>
      <c r="KA144" s="23">
        <f t="shared" si="1217"/>
        <v>0.14900000000000002</v>
      </c>
      <c r="KB144" s="23">
        <f t="shared" si="1218"/>
        <v>0.31500000000000039</v>
      </c>
      <c r="KC144" s="23">
        <f t="shared" si="1219"/>
        <v>0.29400000000000048</v>
      </c>
      <c r="KD144" s="23">
        <f t="shared" si="1220"/>
        <v>4.1999999999999815E-2</v>
      </c>
      <c r="KE144" s="23">
        <f t="shared" si="1221"/>
        <v>1.1999999999999567E-2</v>
      </c>
      <c r="KF144" s="23">
        <f t="shared" si="1222"/>
        <v>9.9000000000000199E-2</v>
      </c>
      <c r="KG144" s="23">
        <f t="shared" si="1223"/>
        <v>0.10199999999999942</v>
      </c>
      <c r="KH144" s="23">
        <f t="shared" si="1224"/>
        <v>0.10999999999999943</v>
      </c>
      <c r="KI144" s="23">
        <f t="shared" si="1225"/>
        <v>0.14599999999999991</v>
      </c>
      <c r="KJ144" s="23">
        <f t="shared" si="1226"/>
        <v>6.4000000000000057E-2</v>
      </c>
      <c r="KK144" s="23">
        <f t="shared" si="1227"/>
        <v>7.3000000000000398E-2</v>
      </c>
      <c r="KL144" s="23">
        <f t="shared" si="1228"/>
        <v>2.5000000000000355E-2</v>
      </c>
      <c r="KM144" s="23">
        <f t="shared" si="1229"/>
        <v>0.41699999999999982</v>
      </c>
      <c r="KN144" s="23">
        <f t="shared" si="1230"/>
        <v>0.23099999999999987</v>
      </c>
      <c r="KO144" s="23">
        <f t="shared" si="1231"/>
        <v>0.27700000000000014</v>
      </c>
      <c r="KP144" s="23">
        <f t="shared" si="1232"/>
        <v>2.8999999999999915E-2</v>
      </c>
      <c r="KQ144" s="23">
        <f t="shared" si="1051"/>
        <v>9.6000000000000085E-2</v>
      </c>
      <c r="KR144" s="23">
        <f t="shared" si="1052"/>
        <v>0.14700000000000024</v>
      </c>
      <c r="KS144" s="23">
        <f t="shared" si="1053"/>
        <v>0.25499999999999989</v>
      </c>
      <c r="KT144" s="23">
        <f t="shared" si="1054"/>
        <v>0.24899999999999967</v>
      </c>
      <c r="KU144" s="23">
        <f t="shared" si="1055"/>
        <v>0.14299999999999979</v>
      </c>
      <c r="KV144" s="23">
        <f t="shared" si="1056"/>
        <v>9.7999999999999865E-2</v>
      </c>
      <c r="KW144" s="23">
        <f t="shared" si="1233"/>
        <v>2.7000000000000135E-2</v>
      </c>
      <c r="KX144" s="23">
        <f t="shared" si="1058"/>
        <v>0.21300000000000008</v>
      </c>
      <c r="KY144" s="23">
        <f t="shared" si="1059"/>
        <v>0.27700000000000014</v>
      </c>
      <c r="KZ144" s="23">
        <f t="shared" si="1060"/>
        <v>0.40399999999999991</v>
      </c>
      <c r="LA144" s="23">
        <f t="shared" si="1061"/>
        <v>0.40299999999999958</v>
      </c>
      <c r="LB144" s="23">
        <f t="shared" si="1062"/>
        <v>4.0999999999999481E-2</v>
      </c>
      <c r="LC144" s="23">
        <f t="shared" si="1063"/>
        <v>0.11299999999999955</v>
      </c>
      <c r="LD144" s="23">
        <f t="shared" si="1234"/>
        <v>9.2999999999999972E-2</v>
      </c>
      <c r="LE144" s="23">
        <f t="shared" si="1065"/>
        <v>0.13600000000000012</v>
      </c>
      <c r="LF144" s="23">
        <f t="shared" si="1235"/>
        <v>0.29499999999999993</v>
      </c>
      <c r="LG144" s="23">
        <f t="shared" si="1067"/>
        <v>0.14900000000000002</v>
      </c>
      <c r="LH144" s="23">
        <f t="shared" si="1068"/>
        <v>0.58688699999999994</v>
      </c>
      <c r="LI144" s="23">
        <f t="shared" si="1069"/>
        <v>0.22395700000000041</v>
      </c>
      <c r="LJ144" s="23">
        <f t="shared" si="1070"/>
        <v>0.55798400000000026</v>
      </c>
      <c r="LK144" s="23">
        <f t="shared" si="1071"/>
        <v>0.24540700000000015</v>
      </c>
      <c r="LL144" s="23">
        <f t="shared" si="1072"/>
        <v>0.12176800000000032</v>
      </c>
      <c r="LM144" s="23">
        <f t="shared" si="1072"/>
        <v>0.47722100000000012</v>
      </c>
    </row>
    <row r="145" spans="1:325">
      <c r="A145" s="1">
        <f t="shared" si="1239"/>
        <v>143</v>
      </c>
      <c r="B145" s="19"/>
      <c r="C145" s="4">
        <v>11</v>
      </c>
      <c r="D145" s="4">
        <f t="shared" si="1076"/>
        <v>1016</v>
      </c>
      <c r="E145" s="4" t="s">
        <v>157</v>
      </c>
      <c r="F145" s="4">
        <v>1</v>
      </c>
      <c r="G145" s="4" t="s">
        <v>13</v>
      </c>
      <c r="H145" s="4" t="s">
        <v>19</v>
      </c>
      <c r="I145" s="4"/>
      <c r="J145" s="5">
        <v>87.4</v>
      </c>
      <c r="K145" s="67">
        <v>0.19700000000000001</v>
      </c>
      <c r="L145" s="103">
        <v>5.9210000000000003</v>
      </c>
      <c r="M145" s="7" t="s">
        <v>130</v>
      </c>
      <c r="N145" s="3" t="s">
        <v>227</v>
      </c>
      <c r="O145" s="6">
        <v>5.907</v>
      </c>
      <c r="P145" s="6">
        <v>5.8959999999999999</v>
      </c>
      <c r="Q145" s="6">
        <v>6.3449999999999998</v>
      </c>
      <c r="R145" s="58"/>
      <c r="S145" s="6">
        <v>6.1589999999999998</v>
      </c>
      <c r="T145" s="6">
        <v>6.0049999999999999</v>
      </c>
      <c r="U145" s="6">
        <v>5.9880000000000004</v>
      </c>
      <c r="V145" s="6">
        <v>5.9829999999999997</v>
      </c>
      <c r="W145" s="6">
        <v>5.9020000000000001</v>
      </c>
      <c r="X145" s="58"/>
      <c r="Y145" s="6">
        <v>5.9580000000000002</v>
      </c>
      <c r="Z145" s="6">
        <v>6.0890000000000004</v>
      </c>
      <c r="AA145" s="6">
        <v>6.03</v>
      </c>
      <c r="AB145" s="6">
        <v>5.7160000000000002</v>
      </c>
      <c r="AC145" s="6">
        <v>5.7430000000000003</v>
      </c>
      <c r="AD145" s="6">
        <v>5.9909999999999997</v>
      </c>
      <c r="AE145" s="6">
        <f t="shared" si="1238"/>
        <v>5.867</v>
      </c>
      <c r="AF145" s="107">
        <v>5.399</v>
      </c>
      <c r="AG145" s="107">
        <v>5.4530000000000003</v>
      </c>
      <c r="AH145" s="107">
        <v>5.5449999999999999</v>
      </c>
      <c r="AI145" s="107">
        <v>5.6820000000000004</v>
      </c>
      <c r="AJ145" s="107">
        <v>5.819</v>
      </c>
      <c r="AK145" s="107">
        <v>5.6589999999999998</v>
      </c>
      <c r="AL145" s="107">
        <v>5.68</v>
      </c>
      <c r="AM145" s="107">
        <v>5.9950000000000001</v>
      </c>
      <c r="AN145" s="107">
        <v>5.9809999999999999</v>
      </c>
      <c r="AO145" s="107">
        <v>5.8419999999999996</v>
      </c>
      <c r="AP145" s="107">
        <v>5.9939999999999998</v>
      </c>
      <c r="AQ145" s="107">
        <v>6.024</v>
      </c>
      <c r="AR145" s="107">
        <v>6.0549999999999997</v>
      </c>
      <c r="AS145" s="107">
        <v>5.8879999999999999</v>
      </c>
      <c r="AT145" s="107">
        <v>5.8789999999999996</v>
      </c>
      <c r="AU145" s="107">
        <v>5.9569999999999999</v>
      </c>
      <c r="AV145" s="107">
        <v>5.5419999999999998</v>
      </c>
      <c r="AW145" s="107">
        <v>5.7240000000000002</v>
      </c>
      <c r="AX145" s="107">
        <v>6.2060000000000004</v>
      </c>
      <c r="AY145" s="107">
        <v>5.9560000000000004</v>
      </c>
      <c r="AZ145" s="107">
        <v>6.0330000000000004</v>
      </c>
      <c r="BA145" s="107">
        <v>6.1150000000000002</v>
      </c>
      <c r="BB145" s="107">
        <v>6.1989999999999998</v>
      </c>
      <c r="BC145" s="107">
        <v>6.2089999999999996</v>
      </c>
      <c r="BD145" s="107">
        <v>6.0960000000000001</v>
      </c>
      <c r="BE145" s="107">
        <v>5.6769999999999996</v>
      </c>
      <c r="BF145" s="107">
        <v>5.9119999999999999</v>
      </c>
      <c r="BG145" s="107">
        <v>5.992</v>
      </c>
      <c r="BH145" s="107">
        <v>6.0990000000000002</v>
      </c>
      <c r="BI145" s="107">
        <v>6.3140000000000001</v>
      </c>
      <c r="BJ145" s="107">
        <v>6.202</v>
      </c>
      <c r="BK145" s="107">
        <v>5.3250000000000002</v>
      </c>
      <c r="BL145" s="107">
        <v>5.8719999999999999</v>
      </c>
      <c r="BM145" s="107">
        <v>5.8380000000000001</v>
      </c>
      <c r="BN145" s="107">
        <v>5.84</v>
      </c>
      <c r="BO145" s="107">
        <v>5.6520000000000001</v>
      </c>
      <c r="BP145" s="107">
        <v>5.8079999999999998</v>
      </c>
      <c r="BQ145" s="118">
        <v>5.2799750000000003</v>
      </c>
      <c r="BR145" s="91">
        <v>5.6372140000000002</v>
      </c>
      <c r="BS145" s="91">
        <v>6.2456649999999998</v>
      </c>
      <c r="BT145" s="91">
        <v>5.7650740000000003</v>
      </c>
      <c r="BU145" s="91">
        <v>5.7826360000000001</v>
      </c>
      <c r="BV145" s="91">
        <v>6.0771230000000003</v>
      </c>
      <c r="BW145" s="109">
        <v>5.6180000000000003</v>
      </c>
      <c r="BX145" s="109">
        <v>5.673</v>
      </c>
      <c r="BY145" s="109">
        <v>5.76</v>
      </c>
      <c r="BZ145" s="109">
        <v>5.9020000000000001</v>
      </c>
      <c r="CA145" s="109">
        <v>6.0369999999999999</v>
      </c>
      <c r="CB145" s="109">
        <v>5.8470000000000004</v>
      </c>
      <c r="CC145" s="109">
        <v>5.8730000000000002</v>
      </c>
      <c r="CD145" s="109">
        <v>6.2069999999999999</v>
      </c>
      <c r="CE145" s="109">
        <v>6.2169999999999996</v>
      </c>
      <c r="CF145" s="109">
        <v>6.0819999999999999</v>
      </c>
      <c r="CG145" s="109">
        <v>6.2229999999999999</v>
      </c>
      <c r="CH145" s="109">
        <v>6.2539999999999996</v>
      </c>
      <c r="CI145" s="109">
        <v>6.282</v>
      </c>
      <c r="CJ145" s="109">
        <v>6.1120000000000001</v>
      </c>
      <c r="CK145" s="109">
        <v>6.1059999999999999</v>
      </c>
      <c r="CL145" s="109">
        <v>6.1769999999999996</v>
      </c>
      <c r="CM145" s="109">
        <v>5.7569999999999997</v>
      </c>
      <c r="CN145" s="109">
        <v>5.9420000000000002</v>
      </c>
      <c r="CO145" s="109">
        <v>6.4320000000000004</v>
      </c>
      <c r="CP145" s="109">
        <v>6.1859999999999999</v>
      </c>
      <c r="CQ145" s="109">
        <v>6.2489999999999997</v>
      </c>
      <c r="CR145" s="109">
        <v>6.343</v>
      </c>
      <c r="CS145" s="109">
        <v>6.4290000000000003</v>
      </c>
      <c r="CT145" s="109">
        <v>6.4470000000000001</v>
      </c>
      <c r="CU145" s="109">
        <v>6.3440000000000003</v>
      </c>
      <c r="CV145" s="109">
        <v>5.7969999999999997</v>
      </c>
      <c r="CW145" s="109">
        <v>6.0860000000000003</v>
      </c>
      <c r="CX145" s="109">
        <v>6.1020000000000003</v>
      </c>
      <c r="CY145" s="109">
        <v>6.2469999999999999</v>
      </c>
      <c r="CZ145" s="109">
        <v>6.5140000000000002</v>
      </c>
      <c r="DA145" s="109">
        <v>6.3410000000000002</v>
      </c>
      <c r="DB145" s="109">
        <v>5.2359999999999998</v>
      </c>
      <c r="DC145" s="109">
        <v>5.9720000000000004</v>
      </c>
      <c r="DD145" s="109">
        <v>5.9219999999999997</v>
      </c>
      <c r="DE145" s="109">
        <v>6.0640000000000001</v>
      </c>
      <c r="DF145" s="109">
        <v>5.875</v>
      </c>
      <c r="DG145" s="109">
        <v>6.0279999999999996</v>
      </c>
      <c r="DH145" s="119">
        <v>5.5534739999999996</v>
      </c>
      <c r="DI145" s="119">
        <v>5.9000050000000002</v>
      </c>
      <c r="DJ145" s="119">
        <v>6.4357329999999999</v>
      </c>
      <c r="DK145" s="119">
        <v>6.0284740000000001</v>
      </c>
      <c r="DL145" s="119">
        <v>6.0413290000000002</v>
      </c>
      <c r="DM145" s="119">
        <v>6.2758130000000003</v>
      </c>
      <c r="DO145" s="23">
        <f t="shared" si="1077"/>
        <v>-1.4000000000000234E-2</v>
      </c>
      <c r="DP145" s="23">
        <f t="shared" si="1078"/>
        <v>-2.5000000000000355E-2</v>
      </c>
      <c r="DQ145" s="23">
        <f t="shared" si="1079"/>
        <v>0.42399999999999949</v>
      </c>
      <c r="DR145" s="23" t="str">
        <f t="shared" si="1080"/>
        <v/>
      </c>
      <c r="DS145" s="23">
        <f t="shared" si="1081"/>
        <v>0.23799999999999955</v>
      </c>
      <c r="DT145" s="23">
        <f t="shared" si="1082"/>
        <v>8.3999999999999631E-2</v>
      </c>
      <c r="DU145" s="23">
        <f t="shared" si="1083"/>
        <v>6.7000000000000171E-2</v>
      </c>
      <c r="DV145" s="23">
        <f t="shared" si="1084"/>
        <v>6.1999999999999389E-2</v>
      </c>
      <c r="DW145" s="23">
        <f t="shared" si="1085"/>
        <v>-1.9000000000000128E-2</v>
      </c>
      <c r="DX145" s="23" t="str">
        <f t="shared" si="1086"/>
        <v/>
      </c>
      <c r="DY145" s="23">
        <f t="shared" si="1087"/>
        <v>3.6999999999999922E-2</v>
      </c>
      <c r="DZ145" s="23">
        <f t="shared" si="1088"/>
        <v>0.16800000000000015</v>
      </c>
      <c r="EA145" s="23">
        <f t="shared" si="1089"/>
        <v>0.10899999999999999</v>
      </c>
      <c r="EB145" s="23">
        <f t="shared" si="1090"/>
        <v>-0.20500000000000007</v>
      </c>
      <c r="EC145" s="23">
        <f t="shared" si="1091"/>
        <v>-0.17799999999999994</v>
      </c>
      <c r="ED145" s="23">
        <f t="shared" si="1092"/>
        <v>6.9999999999999396E-2</v>
      </c>
      <c r="EE145" s="23">
        <f t="shared" si="1093"/>
        <v>-5.400000000000027E-2</v>
      </c>
      <c r="EF145" s="23">
        <f t="shared" si="1094"/>
        <v>-0.52200000000000024</v>
      </c>
      <c r="EG145" s="23">
        <f t="shared" si="1095"/>
        <v>-0.46799999999999997</v>
      </c>
      <c r="EH145" s="23">
        <f t="shared" si="1096"/>
        <v>-0.37600000000000033</v>
      </c>
      <c r="EI145" s="23">
        <f t="shared" si="1097"/>
        <v>-0.23899999999999988</v>
      </c>
      <c r="EJ145" s="23">
        <f t="shared" si="1098"/>
        <v>-0.10200000000000031</v>
      </c>
      <c r="EK145" s="23">
        <f t="shared" si="1099"/>
        <v>-0.26200000000000045</v>
      </c>
      <c r="EL145" s="23">
        <f t="shared" si="1100"/>
        <v>-0.24100000000000055</v>
      </c>
      <c r="EM145" s="23">
        <f t="shared" si="1101"/>
        <v>7.3999999999999844E-2</v>
      </c>
      <c r="EN145" s="23">
        <f t="shared" si="1102"/>
        <v>5.9999999999999609E-2</v>
      </c>
      <c r="EO145" s="23">
        <f t="shared" si="1103"/>
        <v>-7.9000000000000625E-2</v>
      </c>
      <c r="EP145" s="23">
        <f t="shared" si="1104"/>
        <v>7.299999999999951E-2</v>
      </c>
      <c r="EQ145" s="23">
        <f t="shared" si="1105"/>
        <v>0.10299999999999976</v>
      </c>
      <c r="ER145" s="23">
        <f t="shared" si="1106"/>
        <v>0.13399999999999945</v>
      </c>
      <c r="ES145" s="23">
        <f t="shared" si="898"/>
        <v>-3.3000000000000362E-2</v>
      </c>
      <c r="ET145" s="23">
        <f t="shared" si="899"/>
        <v>-4.2000000000000703E-2</v>
      </c>
      <c r="EU145" s="23">
        <f t="shared" si="900"/>
        <v>3.5999999999999588E-2</v>
      </c>
      <c r="EV145" s="23">
        <f t="shared" si="901"/>
        <v>-0.37900000000000045</v>
      </c>
      <c r="EW145" s="23">
        <f t="shared" si="902"/>
        <v>-0.19700000000000006</v>
      </c>
      <c r="EX145" s="23">
        <f t="shared" si="903"/>
        <v>0.28500000000000014</v>
      </c>
      <c r="EY145" s="23">
        <f t="shared" si="904"/>
        <v>3.5000000000000142E-2</v>
      </c>
      <c r="EZ145" s="23">
        <f t="shared" si="905"/>
        <v>0.1120000000000001</v>
      </c>
      <c r="FA145" s="23">
        <f t="shared" si="1107"/>
        <v>0.19399999999999995</v>
      </c>
      <c r="FB145" s="23">
        <f t="shared" si="1108"/>
        <v>0.27799999999999958</v>
      </c>
      <c r="FC145" s="23">
        <f t="shared" si="1109"/>
        <v>0.28799999999999937</v>
      </c>
      <c r="FD145" s="23">
        <f t="shared" si="1110"/>
        <v>0.17499999999999982</v>
      </c>
      <c r="FE145" s="23">
        <f t="shared" si="1111"/>
        <v>-0.24400000000000066</v>
      </c>
      <c r="FF145" s="23">
        <f t="shared" si="1112"/>
        <v>-9.0000000000003411E-3</v>
      </c>
      <c r="FG145" s="23">
        <f t="shared" si="1113"/>
        <v>7.099999999999973E-2</v>
      </c>
      <c r="FH145" s="23">
        <f t="shared" si="1114"/>
        <v>0.17799999999999994</v>
      </c>
      <c r="FI145" s="23">
        <f t="shared" si="1115"/>
        <v>0.39299999999999979</v>
      </c>
      <c r="FJ145" s="23">
        <f t="shared" si="1116"/>
        <v>0.28099999999999969</v>
      </c>
      <c r="FK145" s="23">
        <f t="shared" si="1117"/>
        <v>-0.59600000000000009</v>
      </c>
      <c r="FL145" s="23">
        <f t="shared" si="1118"/>
        <v>-4.9000000000000377E-2</v>
      </c>
      <c r="FM145" s="23">
        <f t="shared" si="1119"/>
        <v>-8.3000000000000185E-2</v>
      </c>
      <c r="FN145" s="23">
        <f t="shared" si="1120"/>
        <v>-8.1000000000000405E-2</v>
      </c>
      <c r="FO145" s="23">
        <f t="shared" si="1121"/>
        <v>-0.26900000000000013</v>
      </c>
      <c r="FP145" s="23">
        <f t="shared" si="1122"/>
        <v>-0.11300000000000043</v>
      </c>
      <c r="FQ145" s="23">
        <f t="shared" si="922"/>
        <v>-0.64102499999999996</v>
      </c>
      <c r="FR145" s="23">
        <f t="shared" si="923"/>
        <v>-0.28378600000000009</v>
      </c>
      <c r="FS145" s="23">
        <f t="shared" si="924"/>
        <v>0.32466499999999954</v>
      </c>
      <c r="FT145" s="23">
        <f t="shared" si="925"/>
        <v>-0.15592600000000001</v>
      </c>
      <c r="FU145" s="23">
        <f t="shared" si="926"/>
        <v>-0.13836400000000015</v>
      </c>
      <c r="FV145" s="23">
        <f t="shared" si="927"/>
        <v>0.15612300000000001</v>
      </c>
      <c r="FW145" s="23">
        <f t="shared" si="928"/>
        <v>-0.30299999999999994</v>
      </c>
      <c r="FX145" s="23">
        <f t="shared" si="1123"/>
        <v>-0.24800000000000022</v>
      </c>
      <c r="FY145" s="23">
        <f t="shared" si="1124"/>
        <v>-0.16100000000000048</v>
      </c>
      <c r="FZ145" s="23">
        <f t="shared" si="1125"/>
        <v>-1.9000000000000128E-2</v>
      </c>
      <c r="GA145" s="23">
        <f t="shared" si="1126"/>
        <v>0.11599999999999966</v>
      </c>
      <c r="GB145" s="23">
        <f t="shared" si="1127"/>
        <v>-7.3999999999999844E-2</v>
      </c>
      <c r="GC145" s="23">
        <f t="shared" si="1128"/>
        <v>-4.8000000000000043E-2</v>
      </c>
      <c r="GD145" s="23">
        <f t="shared" si="1129"/>
        <v>0.28599999999999959</v>
      </c>
      <c r="GE145" s="23">
        <f t="shared" si="1130"/>
        <v>0.29599999999999937</v>
      </c>
      <c r="GF145" s="23">
        <f t="shared" si="1131"/>
        <v>0.16099999999999959</v>
      </c>
      <c r="GG145" s="23">
        <f t="shared" si="1132"/>
        <v>0.3019999999999996</v>
      </c>
      <c r="GH145" s="23">
        <f t="shared" si="1133"/>
        <v>0.3329999999999993</v>
      </c>
      <c r="GI145" s="23">
        <f t="shared" si="1134"/>
        <v>0.36099999999999977</v>
      </c>
      <c r="GJ145" s="23">
        <f t="shared" si="1135"/>
        <v>0.19099999999999984</v>
      </c>
      <c r="GK145" s="23">
        <f t="shared" si="1136"/>
        <v>0.18499999999999961</v>
      </c>
      <c r="GL145" s="23">
        <f t="shared" si="1137"/>
        <v>0.25599999999999934</v>
      </c>
      <c r="GM145" s="23">
        <f t="shared" si="1138"/>
        <v>-0.16400000000000059</v>
      </c>
      <c r="GN145" s="23">
        <f t="shared" si="1139"/>
        <v>2.0999999999999908E-2</v>
      </c>
      <c r="GO145" s="23">
        <f t="shared" si="1140"/>
        <v>0.51100000000000012</v>
      </c>
      <c r="GP145" s="23">
        <f t="shared" si="1141"/>
        <v>0.26499999999999968</v>
      </c>
      <c r="GQ145" s="23">
        <f t="shared" si="1142"/>
        <v>0.3279999999999994</v>
      </c>
      <c r="GR145" s="23">
        <f t="shared" si="1143"/>
        <v>0.42199999999999971</v>
      </c>
      <c r="GS145" s="23">
        <f t="shared" si="1144"/>
        <v>0.50800000000000001</v>
      </c>
      <c r="GT145" s="23">
        <f t="shared" si="1145"/>
        <v>0.5259999999999998</v>
      </c>
      <c r="GU145" s="23">
        <f t="shared" si="1146"/>
        <v>0.42300000000000004</v>
      </c>
      <c r="GV145" s="23">
        <f t="shared" si="1147"/>
        <v>-0.12400000000000055</v>
      </c>
      <c r="GW145" s="23">
        <f t="shared" si="1148"/>
        <v>0.16500000000000004</v>
      </c>
      <c r="GX145" s="23">
        <f t="shared" si="1149"/>
        <v>0.18100000000000005</v>
      </c>
      <c r="GY145" s="23">
        <f t="shared" si="1150"/>
        <v>0.32599999999999962</v>
      </c>
      <c r="GZ145" s="23">
        <f t="shared" si="1151"/>
        <v>0.59299999999999997</v>
      </c>
      <c r="HA145" s="23">
        <f t="shared" si="1152"/>
        <v>0.41999999999999993</v>
      </c>
      <c r="HB145" s="23">
        <f t="shared" si="1153"/>
        <v>-0.6850000000000005</v>
      </c>
      <c r="HC145" s="23">
        <f t="shared" si="1154"/>
        <v>5.1000000000000156E-2</v>
      </c>
      <c r="HD145" s="23">
        <f t="shared" si="1155"/>
        <v>9.9999999999944578E-4</v>
      </c>
      <c r="HE145" s="23">
        <f t="shared" si="1156"/>
        <v>0.14299999999999979</v>
      </c>
      <c r="HF145" s="23">
        <f t="shared" si="1157"/>
        <v>-4.6000000000000263E-2</v>
      </c>
      <c r="HG145" s="23">
        <f t="shared" si="1158"/>
        <v>0.10699999999999932</v>
      </c>
      <c r="HH145" s="23">
        <f t="shared" si="965"/>
        <v>-0.36752600000000069</v>
      </c>
      <c r="HI145" s="23">
        <f t="shared" si="966"/>
        <v>-2.0995000000000097E-2</v>
      </c>
      <c r="HJ145" s="23">
        <f t="shared" si="967"/>
        <v>0.51473299999999966</v>
      </c>
      <c r="HK145" s="23">
        <f t="shared" si="968"/>
        <v>0.10747399999999985</v>
      </c>
      <c r="HL145" s="23">
        <f t="shared" si="969"/>
        <v>0.12032899999999991</v>
      </c>
      <c r="HM145" s="23">
        <f t="shared" si="970"/>
        <v>0.35481300000000005</v>
      </c>
      <c r="HO145" s="23">
        <f t="shared" si="1159"/>
        <v>1.4000000000000234E-2</v>
      </c>
      <c r="HP145" s="23">
        <f t="shared" si="1160"/>
        <v>2.5000000000000355E-2</v>
      </c>
      <c r="HQ145" s="23">
        <f t="shared" si="1161"/>
        <v>0.42399999999999949</v>
      </c>
      <c r="HR145" s="23" t="str">
        <f t="shared" si="1162"/>
        <v/>
      </c>
      <c r="HS145" s="23">
        <f t="shared" si="1163"/>
        <v>0.23799999999999955</v>
      </c>
      <c r="HT145" s="23">
        <f t="shared" si="1164"/>
        <v>8.3999999999999631E-2</v>
      </c>
      <c r="HU145" s="23">
        <f t="shared" si="1165"/>
        <v>6.7000000000000171E-2</v>
      </c>
      <c r="HV145" s="23">
        <f t="shared" si="1166"/>
        <v>6.1999999999999389E-2</v>
      </c>
      <c r="HW145" s="23">
        <f t="shared" si="1167"/>
        <v>1.9000000000000128E-2</v>
      </c>
      <c r="HX145" s="23" t="str">
        <f t="shared" si="1168"/>
        <v/>
      </c>
      <c r="HY145" s="23">
        <f t="shared" si="1169"/>
        <v>3.6999999999999922E-2</v>
      </c>
      <c r="HZ145" s="23">
        <f t="shared" si="1170"/>
        <v>0.16800000000000015</v>
      </c>
      <c r="IA145" s="23">
        <f t="shared" si="1171"/>
        <v>0.10899999999999999</v>
      </c>
      <c r="IB145" s="23">
        <f t="shared" si="1172"/>
        <v>0.20500000000000007</v>
      </c>
      <c r="IC145" s="23">
        <f t="shared" si="1173"/>
        <v>0.17799999999999994</v>
      </c>
      <c r="ID145" s="23">
        <f t="shared" si="1174"/>
        <v>6.9999999999999396E-2</v>
      </c>
      <c r="IE145" s="23">
        <f t="shared" si="1175"/>
        <v>5.400000000000027E-2</v>
      </c>
      <c r="IF145" s="23">
        <f t="shared" si="1176"/>
        <v>0.52200000000000024</v>
      </c>
      <c r="IG145" s="23">
        <f t="shared" si="1177"/>
        <v>0.46799999999999997</v>
      </c>
      <c r="IH145" s="23">
        <f t="shared" si="1178"/>
        <v>0.37600000000000033</v>
      </c>
      <c r="II145" s="23">
        <f t="shared" si="1179"/>
        <v>0.23899999999999988</v>
      </c>
      <c r="IJ145" s="23">
        <f t="shared" si="1180"/>
        <v>0.10200000000000031</v>
      </c>
      <c r="IK145" s="23">
        <f t="shared" si="1181"/>
        <v>0.26200000000000045</v>
      </c>
      <c r="IL145" s="23">
        <f t="shared" si="1182"/>
        <v>0.24100000000000055</v>
      </c>
      <c r="IM145" s="23">
        <f t="shared" si="1183"/>
        <v>7.3999999999999844E-2</v>
      </c>
      <c r="IN145" s="23">
        <f t="shared" si="1184"/>
        <v>5.9999999999999609E-2</v>
      </c>
      <c r="IO145" s="23">
        <f t="shared" si="1185"/>
        <v>7.9000000000000625E-2</v>
      </c>
      <c r="IP145" s="23">
        <f t="shared" si="1186"/>
        <v>7.299999999999951E-2</v>
      </c>
      <c r="IQ145" s="23">
        <f t="shared" si="1187"/>
        <v>0.10299999999999976</v>
      </c>
      <c r="IR145" s="23">
        <f t="shared" si="1188"/>
        <v>0.13399999999999945</v>
      </c>
      <c r="IS145" s="23">
        <f t="shared" si="1189"/>
        <v>3.3000000000000362E-2</v>
      </c>
      <c r="IT145" s="23">
        <f t="shared" si="1190"/>
        <v>4.2000000000000703E-2</v>
      </c>
      <c r="IU145" s="23">
        <f t="shared" si="1191"/>
        <v>3.5999999999999588E-2</v>
      </c>
      <c r="IV145" s="23">
        <f t="shared" si="1192"/>
        <v>0.37900000000000045</v>
      </c>
      <c r="IW145" s="23">
        <f t="shared" si="1193"/>
        <v>0.19700000000000006</v>
      </c>
      <c r="IX145" s="23">
        <f t="shared" si="1194"/>
        <v>0.28500000000000014</v>
      </c>
      <c r="IY145" s="23">
        <f t="shared" si="1195"/>
        <v>3.5000000000000142E-2</v>
      </c>
      <c r="IZ145" s="23">
        <f t="shared" si="1196"/>
        <v>0.1120000000000001</v>
      </c>
      <c r="JA145" s="23">
        <f t="shared" si="1197"/>
        <v>0.19399999999999995</v>
      </c>
      <c r="JB145" s="23">
        <f t="shared" si="1198"/>
        <v>0.27799999999999958</v>
      </c>
      <c r="JC145" s="23">
        <f t="shared" si="1199"/>
        <v>0.28799999999999937</v>
      </c>
      <c r="JD145" s="23">
        <f t="shared" si="1200"/>
        <v>0.17499999999999982</v>
      </c>
      <c r="JE145" s="23">
        <f t="shared" si="1201"/>
        <v>0.24400000000000066</v>
      </c>
      <c r="JF145" s="23">
        <f t="shared" si="1202"/>
        <v>9.0000000000003411E-3</v>
      </c>
      <c r="JG145" s="23">
        <f t="shared" si="1203"/>
        <v>7.099999999999973E-2</v>
      </c>
      <c r="JH145" s="23">
        <f t="shared" si="1204"/>
        <v>0.17799999999999994</v>
      </c>
      <c r="JI145" s="23">
        <f t="shared" si="1205"/>
        <v>0.39299999999999979</v>
      </c>
      <c r="JJ145" s="23">
        <f t="shared" si="1206"/>
        <v>0.28099999999999969</v>
      </c>
      <c r="JK145" s="23">
        <f t="shared" si="1207"/>
        <v>0.59600000000000009</v>
      </c>
      <c r="JL145" s="23">
        <f t="shared" si="1208"/>
        <v>4.9000000000000377E-2</v>
      </c>
      <c r="JM145" s="23">
        <f t="shared" si="1209"/>
        <v>8.3000000000000185E-2</v>
      </c>
      <c r="JN145" s="23">
        <f t="shared" si="1210"/>
        <v>8.1000000000000405E-2</v>
      </c>
      <c r="JO145" s="23">
        <f t="shared" si="1211"/>
        <v>0.26900000000000013</v>
      </c>
      <c r="JP145" s="23">
        <f t="shared" si="1212"/>
        <v>0.11300000000000043</v>
      </c>
      <c r="JQ145" s="23">
        <f t="shared" si="1025"/>
        <v>0.64102499999999996</v>
      </c>
      <c r="JR145" s="23">
        <f t="shared" si="1026"/>
        <v>0.28378600000000009</v>
      </c>
      <c r="JS145" s="23">
        <f t="shared" si="1027"/>
        <v>0.32466499999999954</v>
      </c>
      <c r="JT145" s="23">
        <f t="shared" si="1028"/>
        <v>0.15592600000000001</v>
      </c>
      <c r="JU145" s="23">
        <f t="shared" si="1029"/>
        <v>0.13836400000000015</v>
      </c>
      <c r="JV145" s="23">
        <f t="shared" si="1030"/>
        <v>0.15612300000000001</v>
      </c>
      <c r="JW145" s="23">
        <f t="shared" si="1213"/>
        <v>0.30299999999999994</v>
      </c>
      <c r="JX145" s="23">
        <f t="shared" si="1214"/>
        <v>0.24800000000000022</v>
      </c>
      <c r="JY145" s="23">
        <f t="shared" si="1215"/>
        <v>0.16100000000000048</v>
      </c>
      <c r="JZ145" s="23">
        <f t="shared" si="1216"/>
        <v>1.9000000000000128E-2</v>
      </c>
      <c r="KA145" s="23">
        <f t="shared" si="1217"/>
        <v>0.11599999999999966</v>
      </c>
      <c r="KB145" s="23">
        <f t="shared" si="1218"/>
        <v>7.3999999999999844E-2</v>
      </c>
      <c r="KC145" s="23">
        <f t="shared" si="1219"/>
        <v>4.8000000000000043E-2</v>
      </c>
      <c r="KD145" s="23">
        <f t="shared" si="1220"/>
        <v>0.28599999999999959</v>
      </c>
      <c r="KE145" s="23">
        <f t="shared" si="1221"/>
        <v>0.29599999999999937</v>
      </c>
      <c r="KF145" s="23">
        <f t="shared" si="1222"/>
        <v>0.16099999999999959</v>
      </c>
      <c r="KG145" s="23">
        <f t="shared" si="1223"/>
        <v>0.3019999999999996</v>
      </c>
      <c r="KH145" s="23">
        <f t="shared" si="1224"/>
        <v>0.3329999999999993</v>
      </c>
      <c r="KI145" s="23">
        <f t="shared" si="1225"/>
        <v>0.36099999999999977</v>
      </c>
      <c r="KJ145" s="23">
        <f t="shared" si="1226"/>
        <v>0.19099999999999984</v>
      </c>
      <c r="KK145" s="23">
        <f t="shared" si="1227"/>
        <v>0.18499999999999961</v>
      </c>
      <c r="KL145" s="23">
        <f t="shared" si="1228"/>
        <v>0.25599999999999934</v>
      </c>
      <c r="KM145" s="23">
        <f t="shared" si="1229"/>
        <v>0.16400000000000059</v>
      </c>
      <c r="KN145" s="23">
        <f t="shared" si="1230"/>
        <v>2.0999999999999908E-2</v>
      </c>
      <c r="KO145" s="23">
        <f t="shared" si="1231"/>
        <v>0.51100000000000012</v>
      </c>
      <c r="KP145" s="23">
        <f t="shared" si="1232"/>
        <v>0.26499999999999968</v>
      </c>
      <c r="KQ145" s="23">
        <f t="shared" si="1051"/>
        <v>0.3279999999999994</v>
      </c>
      <c r="KR145" s="23">
        <f t="shared" si="1052"/>
        <v>0.42199999999999971</v>
      </c>
      <c r="KS145" s="23">
        <f t="shared" si="1053"/>
        <v>0.50800000000000001</v>
      </c>
      <c r="KT145" s="23">
        <f t="shared" si="1054"/>
        <v>0.5259999999999998</v>
      </c>
      <c r="KU145" s="23">
        <f t="shared" si="1055"/>
        <v>0.42300000000000004</v>
      </c>
      <c r="KV145" s="23">
        <f t="shared" si="1056"/>
        <v>0.12400000000000055</v>
      </c>
      <c r="KW145" s="23">
        <f t="shared" si="1233"/>
        <v>0.16500000000000004</v>
      </c>
      <c r="KX145" s="23">
        <f t="shared" si="1058"/>
        <v>0.18100000000000005</v>
      </c>
      <c r="KY145" s="23">
        <f t="shared" si="1059"/>
        <v>0.32599999999999962</v>
      </c>
      <c r="KZ145" s="23">
        <f t="shared" si="1060"/>
        <v>0.59299999999999997</v>
      </c>
      <c r="LA145" s="23">
        <f t="shared" si="1061"/>
        <v>0.41999999999999993</v>
      </c>
      <c r="LB145" s="23">
        <f t="shared" si="1062"/>
        <v>0.6850000000000005</v>
      </c>
      <c r="LC145" s="23">
        <f t="shared" si="1063"/>
        <v>5.1000000000000156E-2</v>
      </c>
      <c r="LD145" s="23">
        <f t="shared" si="1234"/>
        <v>9.9999999999944578E-4</v>
      </c>
      <c r="LE145" s="23">
        <f t="shared" si="1065"/>
        <v>0.14299999999999979</v>
      </c>
      <c r="LF145" s="23">
        <f t="shared" si="1235"/>
        <v>4.6000000000000263E-2</v>
      </c>
      <c r="LG145" s="23">
        <f t="shared" si="1067"/>
        <v>0.10699999999999932</v>
      </c>
      <c r="LH145" s="23">
        <f t="shared" si="1068"/>
        <v>0.36752600000000069</v>
      </c>
      <c r="LI145" s="23">
        <f t="shared" si="1069"/>
        <v>2.0995000000000097E-2</v>
      </c>
      <c r="LJ145" s="23">
        <f t="shared" si="1070"/>
        <v>0.51473299999999966</v>
      </c>
      <c r="LK145" s="23">
        <f t="shared" si="1071"/>
        <v>0.10747399999999985</v>
      </c>
      <c r="LL145" s="23">
        <f t="shared" si="1072"/>
        <v>0.12032899999999991</v>
      </c>
      <c r="LM145" s="23">
        <f t="shared" si="1072"/>
        <v>0.35481300000000005</v>
      </c>
    </row>
    <row r="146" spans="1:325">
      <c r="A146" s="1">
        <f t="shared" si="1239"/>
        <v>144</v>
      </c>
      <c r="B146" s="19"/>
      <c r="C146" s="4">
        <v>11</v>
      </c>
      <c r="D146" s="4">
        <f t="shared" si="1076"/>
        <v>1016</v>
      </c>
      <c r="E146" s="4" t="s">
        <v>151</v>
      </c>
      <c r="F146" s="4">
        <v>1</v>
      </c>
      <c r="G146" s="4" t="s">
        <v>13</v>
      </c>
      <c r="H146" s="4" t="s">
        <v>14</v>
      </c>
      <c r="I146" s="4"/>
      <c r="J146" s="5">
        <v>81.8</v>
      </c>
      <c r="K146" s="72"/>
      <c r="L146" s="103">
        <v>5.9990000000000006</v>
      </c>
      <c r="M146" s="7" t="s">
        <v>130</v>
      </c>
      <c r="N146" s="3" t="s">
        <v>227</v>
      </c>
      <c r="O146" s="6">
        <v>6.9560000000000004</v>
      </c>
      <c r="P146" s="6">
        <v>5.6779999999999999</v>
      </c>
      <c r="Q146" s="6">
        <v>6.843</v>
      </c>
      <c r="R146" s="58"/>
      <c r="S146" s="6">
        <v>6.6820000000000004</v>
      </c>
      <c r="T146" s="6">
        <v>6.19</v>
      </c>
      <c r="U146" s="6">
        <v>6.1779999999999999</v>
      </c>
      <c r="V146" s="6">
        <v>6.1420000000000003</v>
      </c>
      <c r="W146" s="6">
        <v>5.875</v>
      </c>
      <c r="X146" s="58"/>
      <c r="Y146" s="6">
        <v>6.51</v>
      </c>
      <c r="Z146" s="6">
        <v>6.5990000000000002</v>
      </c>
      <c r="AA146" s="6">
        <v>6.29</v>
      </c>
      <c r="AB146" s="6">
        <v>6.2060000000000004</v>
      </c>
      <c r="AC146" s="6">
        <v>5.6059999999999999</v>
      </c>
      <c r="AD146" s="6">
        <v>6.7969999999999997</v>
      </c>
      <c r="AE146" s="6">
        <f t="shared" si="1238"/>
        <v>6.2014999999999993</v>
      </c>
      <c r="AF146" s="107">
        <v>4.7839999999999998</v>
      </c>
      <c r="AG146" s="107">
        <v>4.931</v>
      </c>
      <c r="AH146" s="107">
        <v>5.1989999999999998</v>
      </c>
      <c r="AI146" s="107">
        <v>5.4180000000000001</v>
      </c>
      <c r="AJ146" s="107">
        <v>5.7009999999999996</v>
      </c>
      <c r="AK146" s="107">
        <v>5.3929999999999998</v>
      </c>
      <c r="AL146" s="107">
        <v>5.4029999999999996</v>
      </c>
      <c r="AM146" s="107">
        <v>6.2489999999999997</v>
      </c>
      <c r="AN146" s="107">
        <v>6.1589999999999998</v>
      </c>
      <c r="AO146" s="107">
        <v>5.9560000000000004</v>
      </c>
      <c r="AP146" s="107">
        <v>6.415</v>
      </c>
      <c r="AQ146" s="107">
        <v>6.42</v>
      </c>
      <c r="AR146" s="107">
        <v>6.4809999999999999</v>
      </c>
      <c r="AS146" s="107">
        <v>5.7380000000000004</v>
      </c>
      <c r="AT146" s="107">
        <v>5.734</v>
      </c>
      <c r="AU146" s="107">
        <v>6.2549999999999999</v>
      </c>
      <c r="AV146" s="107">
        <v>5.1680000000000001</v>
      </c>
      <c r="AW146" s="107">
        <v>5.6230000000000002</v>
      </c>
      <c r="AX146" s="107">
        <v>7.36</v>
      </c>
      <c r="AY146" s="107">
        <v>6.2190000000000003</v>
      </c>
      <c r="AZ146" s="107">
        <v>6.6020000000000003</v>
      </c>
      <c r="BA146" s="107">
        <v>6.694</v>
      </c>
      <c r="BB146" s="107">
        <v>6.8920000000000003</v>
      </c>
      <c r="BC146" s="107">
        <v>6.8630000000000004</v>
      </c>
      <c r="BD146" s="107">
        <v>6.6420000000000003</v>
      </c>
      <c r="BE146" s="107">
        <v>5.3760000000000003</v>
      </c>
      <c r="BF146" s="107">
        <v>5.98</v>
      </c>
      <c r="BG146" s="107">
        <v>6.3390000000000004</v>
      </c>
      <c r="BH146" s="107">
        <v>6.8159999999999998</v>
      </c>
      <c r="BI146" s="107">
        <v>7.21</v>
      </c>
      <c r="BJ146" s="107">
        <v>7.0609999999999999</v>
      </c>
      <c r="BK146" s="107">
        <v>5.016</v>
      </c>
      <c r="BL146" s="107">
        <v>6.548</v>
      </c>
      <c r="BM146" s="107">
        <v>6.5679999999999996</v>
      </c>
      <c r="BN146" s="107">
        <v>5.7270000000000003</v>
      </c>
      <c r="BO146" s="107">
        <v>5.3929999999999998</v>
      </c>
      <c r="BP146" s="107">
        <v>5.8550000000000004</v>
      </c>
      <c r="BQ146" s="118">
        <v>5.2985249999999997</v>
      </c>
      <c r="BR146" s="91">
        <v>5.9122139999999996</v>
      </c>
      <c r="BS146" s="91">
        <v>7.3194350000000004</v>
      </c>
      <c r="BT146" s="91">
        <v>6.0869369999999998</v>
      </c>
      <c r="BU146" s="91">
        <v>6.1682759999999996</v>
      </c>
      <c r="BV146" s="91">
        <v>7.0759480000000003</v>
      </c>
      <c r="BW146" s="109">
        <v>4.7869999999999999</v>
      </c>
      <c r="BX146" s="109">
        <v>4.9329999999999998</v>
      </c>
      <c r="BY146" s="109">
        <v>5.2009999999999996</v>
      </c>
      <c r="BZ146" s="109">
        <v>5.42</v>
      </c>
      <c r="CA146" s="109">
        <v>5.7069999999999999</v>
      </c>
      <c r="CB146" s="109">
        <v>5.3970000000000002</v>
      </c>
      <c r="CC146" s="109">
        <v>5.407</v>
      </c>
      <c r="CD146" s="109">
        <v>6.2549999999999999</v>
      </c>
      <c r="CE146" s="109">
        <v>6.1669999999999998</v>
      </c>
      <c r="CF146" s="109">
        <v>5.9640000000000004</v>
      </c>
      <c r="CG146" s="109">
        <v>6.4290000000000003</v>
      </c>
      <c r="CH146" s="109">
        <v>6.4349999999999996</v>
      </c>
      <c r="CI146" s="109">
        <v>6.4889999999999999</v>
      </c>
      <c r="CJ146" s="109">
        <v>5.7430000000000003</v>
      </c>
      <c r="CK146" s="109">
        <v>5.7389999999999999</v>
      </c>
      <c r="CL146" s="109">
        <v>6.26</v>
      </c>
      <c r="CM146" s="109">
        <v>5.17</v>
      </c>
      <c r="CN146" s="109">
        <v>5.6260000000000003</v>
      </c>
      <c r="CO146" s="109">
        <v>7.3860000000000001</v>
      </c>
      <c r="CP146" s="109">
        <v>6.2249999999999996</v>
      </c>
      <c r="CQ146" s="109">
        <v>6.6120000000000001</v>
      </c>
      <c r="CR146" s="109">
        <v>6.7050000000000001</v>
      </c>
      <c r="CS146" s="109">
        <v>6.9080000000000004</v>
      </c>
      <c r="CT146" s="109">
        <v>6.8780000000000001</v>
      </c>
      <c r="CU146" s="109">
        <v>6.6639999999999997</v>
      </c>
      <c r="CV146" s="109">
        <v>5.3730000000000002</v>
      </c>
      <c r="CW146" s="109">
        <v>5.9850000000000003</v>
      </c>
      <c r="CX146" s="109">
        <v>6.3339999999999996</v>
      </c>
      <c r="CY146" s="109">
        <v>6.83</v>
      </c>
      <c r="CZ146" s="109">
        <v>7.2380000000000004</v>
      </c>
      <c r="DA146" s="109">
        <v>7.0860000000000003</v>
      </c>
      <c r="DB146" s="109">
        <v>4.9580000000000002</v>
      </c>
      <c r="DC146" s="109">
        <v>6.5519999999999996</v>
      </c>
      <c r="DD146" s="109">
        <v>6.5720000000000001</v>
      </c>
      <c r="DE146" s="109">
        <v>5.73</v>
      </c>
      <c r="DF146" s="109">
        <v>5.3949999999999996</v>
      </c>
      <c r="DG146" s="109">
        <v>5.8579999999999997</v>
      </c>
      <c r="DH146" s="119">
        <v>5.3017300000000001</v>
      </c>
      <c r="DI146" s="119">
        <v>5.9158359999999997</v>
      </c>
      <c r="DJ146" s="119">
        <v>7.3255499999999998</v>
      </c>
      <c r="DK146" s="119">
        <v>6.0912579999999998</v>
      </c>
      <c r="DL146" s="119">
        <v>6.1720509999999997</v>
      </c>
      <c r="DM146" s="119">
        <v>7.0815080000000004</v>
      </c>
      <c r="DO146" s="23">
        <f t="shared" si="1077"/>
        <v>0.95699999999999985</v>
      </c>
      <c r="DP146" s="23">
        <f t="shared" si="1078"/>
        <v>-0.32100000000000062</v>
      </c>
      <c r="DQ146" s="23">
        <f t="shared" si="1079"/>
        <v>0.84399999999999942</v>
      </c>
      <c r="DR146" s="23" t="str">
        <f t="shared" si="1080"/>
        <v/>
      </c>
      <c r="DS146" s="23">
        <f t="shared" si="1081"/>
        <v>0.68299999999999983</v>
      </c>
      <c r="DT146" s="23">
        <f t="shared" si="1082"/>
        <v>0.19099999999999984</v>
      </c>
      <c r="DU146" s="23">
        <f t="shared" si="1083"/>
        <v>0.17899999999999938</v>
      </c>
      <c r="DV146" s="23">
        <f t="shared" si="1084"/>
        <v>0.14299999999999979</v>
      </c>
      <c r="DW146" s="23">
        <f t="shared" si="1085"/>
        <v>-0.12400000000000055</v>
      </c>
      <c r="DX146" s="23" t="str">
        <f t="shared" si="1086"/>
        <v/>
      </c>
      <c r="DY146" s="23">
        <f t="shared" si="1087"/>
        <v>0.51099999999999923</v>
      </c>
      <c r="DZ146" s="23">
        <f t="shared" si="1088"/>
        <v>0.59999999999999964</v>
      </c>
      <c r="EA146" s="23">
        <f t="shared" si="1089"/>
        <v>0.29099999999999948</v>
      </c>
      <c r="EB146" s="23">
        <f t="shared" si="1090"/>
        <v>0.20699999999999985</v>
      </c>
      <c r="EC146" s="23">
        <f t="shared" si="1091"/>
        <v>-0.39300000000000068</v>
      </c>
      <c r="ED146" s="23">
        <f t="shared" si="1092"/>
        <v>0.79799999999999915</v>
      </c>
      <c r="EE146" s="23">
        <f t="shared" si="1093"/>
        <v>0.20249999999999879</v>
      </c>
      <c r="EF146" s="23">
        <f t="shared" si="1094"/>
        <v>-1.2150000000000007</v>
      </c>
      <c r="EG146" s="23">
        <f t="shared" si="1095"/>
        <v>-1.0680000000000005</v>
      </c>
      <c r="EH146" s="23">
        <f t="shared" si="1096"/>
        <v>-0.80000000000000071</v>
      </c>
      <c r="EI146" s="23">
        <f t="shared" si="1097"/>
        <v>-0.58100000000000041</v>
      </c>
      <c r="EJ146" s="23">
        <f t="shared" si="1098"/>
        <v>-0.29800000000000093</v>
      </c>
      <c r="EK146" s="23">
        <f t="shared" si="1099"/>
        <v>-0.60600000000000076</v>
      </c>
      <c r="EL146" s="23">
        <f t="shared" si="1100"/>
        <v>-0.59600000000000097</v>
      </c>
      <c r="EM146" s="23">
        <f t="shared" si="1101"/>
        <v>0.24999999999999911</v>
      </c>
      <c r="EN146" s="23">
        <f t="shared" si="1102"/>
        <v>0.15999999999999925</v>
      </c>
      <c r="EO146" s="23">
        <f t="shared" si="1103"/>
        <v>-4.3000000000000149E-2</v>
      </c>
      <c r="EP146" s="23">
        <f t="shared" si="1104"/>
        <v>0.41599999999999948</v>
      </c>
      <c r="EQ146" s="23">
        <f t="shared" si="1105"/>
        <v>0.42099999999999937</v>
      </c>
      <c r="ER146" s="23">
        <f t="shared" si="1106"/>
        <v>0.48199999999999932</v>
      </c>
      <c r="ES146" s="23">
        <f t="shared" si="898"/>
        <v>-0.26100000000000012</v>
      </c>
      <c r="ET146" s="23">
        <f t="shared" si="899"/>
        <v>-0.26500000000000057</v>
      </c>
      <c r="EU146" s="23">
        <f t="shared" si="900"/>
        <v>0.25599999999999934</v>
      </c>
      <c r="EV146" s="23">
        <f t="shared" si="901"/>
        <v>-0.83100000000000041</v>
      </c>
      <c r="EW146" s="23">
        <f t="shared" si="902"/>
        <v>-0.37600000000000033</v>
      </c>
      <c r="EX146" s="23">
        <f t="shared" si="903"/>
        <v>1.3609999999999998</v>
      </c>
      <c r="EY146" s="23">
        <f t="shared" si="904"/>
        <v>0.21999999999999975</v>
      </c>
      <c r="EZ146" s="23">
        <f t="shared" si="905"/>
        <v>0.60299999999999976</v>
      </c>
      <c r="FA146" s="23">
        <f t="shared" si="1107"/>
        <v>0.6949999999999994</v>
      </c>
      <c r="FB146" s="23">
        <f t="shared" si="1108"/>
        <v>0.89299999999999979</v>
      </c>
      <c r="FC146" s="23">
        <f t="shared" si="1109"/>
        <v>0.86399999999999988</v>
      </c>
      <c r="FD146" s="23">
        <f t="shared" si="1110"/>
        <v>0.64299999999999979</v>
      </c>
      <c r="FE146" s="23">
        <f t="shared" si="1111"/>
        <v>-0.62300000000000022</v>
      </c>
      <c r="FF146" s="23">
        <f t="shared" si="1112"/>
        <v>-1.9000000000000128E-2</v>
      </c>
      <c r="FG146" s="23">
        <f t="shared" si="1113"/>
        <v>0.33999999999999986</v>
      </c>
      <c r="FH146" s="23">
        <f t="shared" si="1114"/>
        <v>0.81699999999999928</v>
      </c>
      <c r="FI146" s="23">
        <f t="shared" si="1115"/>
        <v>1.2109999999999994</v>
      </c>
      <c r="FJ146" s="23">
        <f t="shared" si="1116"/>
        <v>1.0619999999999994</v>
      </c>
      <c r="FK146" s="23">
        <f t="shared" si="1117"/>
        <v>-0.98300000000000054</v>
      </c>
      <c r="FL146" s="23">
        <f t="shared" si="1118"/>
        <v>0.54899999999999949</v>
      </c>
      <c r="FM146" s="23">
        <f t="shared" si="1119"/>
        <v>0.56899999999999906</v>
      </c>
      <c r="FN146" s="23">
        <f t="shared" si="1120"/>
        <v>-0.27200000000000024</v>
      </c>
      <c r="FO146" s="23">
        <f t="shared" si="1121"/>
        <v>-0.60600000000000076</v>
      </c>
      <c r="FP146" s="23">
        <f t="shared" si="1122"/>
        <v>-0.14400000000000013</v>
      </c>
      <c r="FQ146" s="23">
        <f t="shared" si="922"/>
        <v>-0.70047500000000085</v>
      </c>
      <c r="FR146" s="23">
        <f t="shared" si="923"/>
        <v>-8.6786000000000918E-2</v>
      </c>
      <c r="FS146" s="23">
        <f t="shared" si="924"/>
        <v>1.3204349999999998</v>
      </c>
      <c r="FT146" s="23">
        <f t="shared" si="925"/>
        <v>8.7936999999999266E-2</v>
      </c>
      <c r="FU146" s="23">
        <f t="shared" si="926"/>
        <v>0.16927599999999909</v>
      </c>
      <c r="FV146" s="23">
        <f t="shared" si="927"/>
        <v>1.0769479999999998</v>
      </c>
      <c r="FW146" s="23">
        <f t="shared" si="928"/>
        <v>-1.2120000000000006</v>
      </c>
      <c r="FX146" s="23">
        <f t="shared" si="1123"/>
        <v>-1.0660000000000007</v>
      </c>
      <c r="FY146" s="23">
        <f t="shared" si="1124"/>
        <v>-0.79800000000000093</v>
      </c>
      <c r="FZ146" s="23">
        <f t="shared" si="1125"/>
        <v>-0.57900000000000063</v>
      </c>
      <c r="GA146" s="23">
        <f t="shared" si="1126"/>
        <v>-0.2920000000000007</v>
      </c>
      <c r="GB146" s="23">
        <f t="shared" si="1127"/>
        <v>-0.60200000000000031</v>
      </c>
      <c r="GC146" s="23">
        <f t="shared" si="1128"/>
        <v>-0.59200000000000053</v>
      </c>
      <c r="GD146" s="23">
        <f t="shared" si="1129"/>
        <v>0.25599999999999934</v>
      </c>
      <c r="GE146" s="23">
        <f t="shared" si="1130"/>
        <v>0.16799999999999926</v>
      </c>
      <c r="GF146" s="23">
        <f t="shared" si="1131"/>
        <v>-3.5000000000000142E-2</v>
      </c>
      <c r="GG146" s="23">
        <f t="shared" si="1132"/>
        <v>0.42999999999999972</v>
      </c>
      <c r="GH146" s="23">
        <f t="shared" si="1133"/>
        <v>0.43599999999999905</v>
      </c>
      <c r="GI146" s="23">
        <f t="shared" si="1134"/>
        <v>0.48999999999999932</v>
      </c>
      <c r="GJ146" s="23">
        <f t="shared" si="1135"/>
        <v>-0.25600000000000023</v>
      </c>
      <c r="GK146" s="23">
        <f t="shared" si="1136"/>
        <v>-0.26000000000000068</v>
      </c>
      <c r="GL146" s="23">
        <f t="shared" si="1137"/>
        <v>0.26099999999999923</v>
      </c>
      <c r="GM146" s="23">
        <f t="shared" si="1138"/>
        <v>-0.82900000000000063</v>
      </c>
      <c r="GN146" s="23">
        <f t="shared" si="1139"/>
        <v>-0.37300000000000022</v>
      </c>
      <c r="GO146" s="23">
        <f t="shared" si="1140"/>
        <v>1.3869999999999996</v>
      </c>
      <c r="GP146" s="23">
        <f t="shared" si="1141"/>
        <v>0.22599999999999909</v>
      </c>
      <c r="GQ146" s="23">
        <f t="shared" si="1142"/>
        <v>0.61299999999999955</v>
      </c>
      <c r="GR146" s="23">
        <f t="shared" si="1143"/>
        <v>0.70599999999999952</v>
      </c>
      <c r="GS146" s="23">
        <f t="shared" si="1144"/>
        <v>0.90899999999999981</v>
      </c>
      <c r="GT146" s="23">
        <f t="shared" si="1145"/>
        <v>0.87899999999999956</v>
      </c>
      <c r="GU146" s="23">
        <f t="shared" si="1146"/>
        <v>0.66499999999999915</v>
      </c>
      <c r="GV146" s="23">
        <f t="shared" si="1147"/>
        <v>-0.62600000000000033</v>
      </c>
      <c r="GW146" s="23">
        <f t="shared" si="1148"/>
        <v>-1.4000000000000234E-2</v>
      </c>
      <c r="GX146" s="23">
        <f t="shared" si="1149"/>
        <v>0.33499999999999908</v>
      </c>
      <c r="GY146" s="23">
        <f t="shared" si="1150"/>
        <v>0.83099999999999952</v>
      </c>
      <c r="GZ146" s="23">
        <f t="shared" si="1151"/>
        <v>1.2389999999999999</v>
      </c>
      <c r="HA146" s="23">
        <f t="shared" si="1152"/>
        <v>1.0869999999999997</v>
      </c>
      <c r="HB146" s="23">
        <f t="shared" si="1153"/>
        <v>-1.0410000000000004</v>
      </c>
      <c r="HC146" s="23">
        <f t="shared" si="1154"/>
        <v>0.55299999999999905</v>
      </c>
      <c r="HD146" s="23">
        <f t="shared" si="1155"/>
        <v>0.57299999999999951</v>
      </c>
      <c r="HE146" s="23">
        <f t="shared" si="1156"/>
        <v>-0.26900000000000013</v>
      </c>
      <c r="HF146" s="23">
        <f t="shared" si="1157"/>
        <v>-0.60400000000000098</v>
      </c>
      <c r="HG146" s="23">
        <f t="shared" si="1158"/>
        <v>-0.1410000000000009</v>
      </c>
      <c r="HH146" s="23">
        <f t="shared" si="965"/>
        <v>-0.6972700000000005</v>
      </c>
      <c r="HI146" s="23">
        <f t="shared" si="966"/>
        <v>-8.3164000000000904E-2</v>
      </c>
      <c r="HJ146" s="23">
        <f t="shared" si="967"/>
        <v>1.3265499999999992</v>
      </c>
      <c r="HK146" s="23">
        <f t="shared" si="968"/>
        <v>9.2257999999999285E-2</v>
      </c>
      <c r="HL146" s="23">
        <f t="shared" si="969"/>
        <v>0.17305099999999918</v>
      </c>
      <c r="HM146" s="23">
        <f t="shared" si="970"/>
        <v>1.0825079999999998</v>
      </c>
      <c r="HO146" s="23">
        <f t="shared" si="1159"/>
        <v>0.95699999999999985</v>
      </c>
      <c r="HP146" s="23">
        <f t="shared" si="1160"/>
        <v>0.32100000000000062</v>
      </c>
      <c r="HQ146" s="23">
        <f t="shared" si="1161"/>
        <v>0.84399999999999942</v>
      </c>
      <c r="HR146" s="23" t="str">
        <f t="shared" si="1162"/>
        <v/>
      </c>
      <c r="HS146" s="23">
        <f t="shared" si="1163"/>
        <v>0.68299999999999983</v>
      </c>
      <c r="HT146" s="23">
        <f t="shared" si="1164"/>
        <v>0.19099999999999984</v>
      </c>
      <c r="HU146" s="23">
        <f t="shared" si="1165"/>
        <v>0.17899999999999938</v>
      </c>
      <c r="HV146" s="23">
        <f t="shared" si="1166"/>
        <v>0.14299999999999979</v>
      </c>
      <c r="HW146" s="23">
        <f t="shared" si="1167"/>
        <v>0.12400000000000055</v>
      </c>
      <c r="HX146" s="23" t="str">
        <f t="shared" si="1168"/>
        <v/>
      </c>
      <c r="HY146" s="23">
        <f t="shared" si="1169"/>
        <v>0.51099999999999923</v>
      </c>
      <c r="HZ146" s="23">
        <f t="shared" si="1170"/>
        <v>0.59999999999999964</v>
      </c>
      <c r="IA146" s="23">
        <f t="shared" si="1171"/>
        <v>0.29099999999999948</v>
      </c>
      <c r="IB146" s="23">
        <f t="shared" si="1172"/>
        <v>0.20699999999999985</v>
      </c>
      <c r="IC146" s="23">
        <f t="shared" si="1173"/>
        <v>0.39300000000000068</v>
      </c>
      <c r="ID146" s="23">
        <f t="shared" si="1174"/>
        <v>0.79799999999999915</v>
      </c>
      <c r="IE146" s="23">
        <f t="shared" si="1175"/>
        <v>0.20249999999999879</v>
      </c>
      <c r="IF146" s="23">
        <f t="shared" si="1176"/>
        <v>1.2150000000000007</v>
      </c>
      <c r="IG146" s="23">
        <f t="shared" si="1177"/>
        <v>1.0680000000000005</v>
      </c>
      <c r="IH146" s="23">
        <f t="shared" si="1178"/>
        <v>0.80000000000000071</v>
      </c>
      <c r="II146" s="23">
        <f t="shared" si="1179"/>
        <v>0.58100000000000041</v>
      </c>
      <c r="IJ146" s="23">
        <f t="shared" si="1180"/>
        <v>0.29800000000000093</v>
      </c>
      <c r="IK146" s="23">
        <f t="shared" si="1181"/>
        <v>0.60600000000000076</v>
      </c>
      <c r="IL146" s="23">
        <f t="shared" si="1182"/>
        <v>0.59600000000000097</v>
      </c>
      <c r="IM146" s="23">
        <f t="shared" si="1183"/>
        <v>0.24999999999999911</v>
      </c>
      <c r="IN146" s="23">
        <f t="shared" si="1184"/>
        <v>0.15999999999999925</v>
      </c>
      <c r="IO146" s="23">
        <f t="shared" si="1185"/>
        <v>4.3000000000000149E-2</v>
      </c>
      <c r="IP146" s="23">
        <f t="shared" si="1186"/>
        <v>0.41599999999999948</v>
      </c>
      <c r="IQ146" s="23">
        <f t="shared" si="1187"/>
        <v>0.42099999999999937</v>
      </c>
      <c r="IR146" s="23">
        <f t="shared" si="1188"/>
        <v>0.48199999999999932</v>
      </c>
      <c r="IS146" s="23">
        <f t="shared" si="1189"/>
        <v>0.26100000000000012</v>
      </c>
      <c r="IT146" s="23">
        <f t="shared" si="1190"/>
        <v>0.26500000000000057</v>
      </c>
      <c r="IU146" s="23">
        <f t="shared" si="1191"/>
        <v>0.25599999999999934</v>
      </c>
      <c r="IV146" s="23">
        <f t="shared" si="1192"/>
        <v>0.83100000000000041</v>
      </c>
      <c r="IW146" s="23">
        <f t="shared" si="1193"/>
        <v>0.37600000000000033</v>
      </c>
      <c r="IX146" s="23">
        <f t="shared" si="1194"/>
        <v>1.3609999999999998</v>
      </c>
      <c r="IY146" s="23">
        <f t="shared" si="1195"/>
        <v>0.21999999999999975</v>
      </c>
      <c r="IZ146" s="23">
        <f t="shared" si="1196"/>
        <v>0.60299999999999976</v>
      </c>
      <c r="JA146" s="23">
        <f t="shared" si="1197"/>
        <v>0.6949999999999994</v>
      </c>
      <c r="JB146" s="23">
        <f t="shared" si="1198"/>
        <v>0.89299999999999979</v>
      </c>
      <c r="JC146" s="23">
        <f t="shared" si="1199"/>
        <v>0.86399999999999988</v>
      </c>
      <c r="JD146" s="23">
        <f t="shared" si="1200"/>
        <v>0.64299999999999979</v>
      </c>
      <c r="JE146" s="23">
        <f t="shared" si="1201"/>
        <v>0.62300000000000022</v>
      </c>
      <c r="JF146" s="23">
        <f t="shared" si="1202"/>
        <v>1.9000000000000128E-2</v>
      </c>
      <c r="JG146" s="23">
        <f t="shared" si="1203"/>
        <v>0.33999999999999986</v>
      </c>
      <c r="JH146" s="23">
        <f t="shared" si="1204"/>
        <v>0.81699999999999928</v>
      </c>
      <c r="JI146" s="23">
        <f t="shared" si="1205"/>
        <v>1.2109999999999994</v>
      </c>
      <c r="JJ146" s="23">
        <f t="shared" si="1206"/>
        <v>1.0619999999999994</v>
      </c>
      <c r="JK146" s="23">
        <f t="shared" si="1207"/>
        <v>0.98300000000000054</v>
      </c>
      <c r="JL146" s="23">
        <f t="shared" si="1208"/>
        <v>0.54899999999999949</v>
      </c>
      <c r="JM146" s="23">
        <f t="shared" si="1209"/>
        <v>0.56899999999999906</v>
      </c>
      <c r="JN146" s="23">
        <f t="shared" si="1210"/>
        <v>0.27200000000000024</v>
      </c>
      <c r="JO146" s="23">
        <f t="shared" si="1211"/>
        <v>0.60600000000000076</v>
      </c>
      <c r="JP146" s="23">
        <f t="shared" si="1212"/>
        <v>0.14400000000000013</v>
      </c>
      <c r="JQ146" s="23">
        <f t="shared" si="1025"/>
        <v>0.70047500000000085</v>
      </c>
      <c r="JR146" s="23">
        <f t="shared" si="1026"/>
        <v>8.6786000000000918E-2</v>
      </c>
      <c r="JS146" s="23">
        <f t="shared" si="1027"/>
        <v>1.3204349999999998</v>
      </c>
      <c r="JT146" s="23">
        <f t="shared" si="1028"/>
        <v>8.7936999999999266E-2</v>
      </c>
      <c r="JU146" s="23">
        <f t="shared" si="1029"/>
        <v>0.16927599999999909</v>
      </c>
      <c r="JV146" s="23">
        <f t="shared" si="1030"/>
        <v>1.0769479999999998</v>
      </c>
      <c r="JW146" s="23">
        <f t="shared" si="1213"/>
        <v>1.2120000000000006</v>
      </c>
      <c r="JX146" s="23">
        <f t="shared" si="1214"/>
        <v>1.0660000000000007</v>
      </c>
      <c r="JY146" s="23">
        <f t="shared" si="1215"/>
        <v>0.79800000000000093</v>
      </c>
      <c r="JZ146" s="23">
        <f t="shared" si="1216"/>
        <v>0.57900000000000063</v>
      </c>
      <c r="KA146" s="23">
        <f t="shared" si="1217"/>
        <v>0.2920000000000007</v>
      </c>
      <c r="KB146" s="23">
        <f t="shared" si="1218"/>
        <v>0.60200000000000031</v>
      </c>
      <c r="KC146" s="23">
        <f t="shared" si="1219"/>
        <v>0.59200000000000053</v>
      </c>
      <c r="KD146" s="23">
        <f t="shared" si="1220"/>
        <v>0.25599999999999934</v>
      </c>
      <c r="KE146" s="23">
        <f t="shared" si="1221"/>
        <v>0.16799999999999926</v>
      </c>
      <c r="KF146" s="23">
        <f t="shared" si="1222"/>
        <v>3.5000000000000142E-2</v>
      </c>
      <c r="KG146" s="23">
        <f t="shared" si="1223"/>
        <v>0.42999999999999972</v>
      </c>
      <c r="KH146" s="23">
        <f t="shared" si="1224"/>
        <v>0.43599999999999905</v>
      </c>
      <c r="KI146" s="23">
        <f t="shared" si="1225"/>
        <v>0.48999999999999932</v>
      </c>
      <c r="KJ146" s="23">
        <f t="shared" si="1226"/>
        <v>0.25600000000000023</v>
      </c>
      <c r="KK146" s="23">
        <f t="shared" si="1227"/>
        <v>0.26000000000000068</v>
      </c>
      <c r="KL146" s="23">
        <f t="shared" si="1228"/>
        <v>0.26099999999999923</v>
      </c>
      <c r="KM146" s="23">
        <f t="shared" si="1229"/>
        <v>0.82900000000000063</v>
      </c>
      <c r="KN146" s="23">
        <f t="shared" si="1230"/>
        <v>0.37300000000000022</v>
      </c>
      <c r="KO146" s="23">
        <f t="shared" si="1231"/>
        <v>1.3869999999999996</v>
      </c>
      <c r="KP146" s="23">
        <f t="shared" si="1232"/>
        <v>0.22599999999999909</v>
      </c>
      <c r="KQ146" s="23">
        <f t="shared" si="1051"/>
        <v>0.61299999999999955</v>
      </c>
      <c r="KR146" s="23">
        <f t="shared" si="1052"/>
        <v>0.70599999999999952</v>
      </c>
      <c r="KS146" s="23">
        <f t="shared" si="1053"/>
        <v>0.90899999999999981</v>
      </c>
      <c r="KT146" s="23">
        <f t="shared" si="1054"/>
        <v>0.87899999999999956</v>
      </c>
      <c r="KU146" s="23">
        <f t="shared" si="1055"/>
        <v>0.66499999999999915</v>
      </c>
      <c r="KV146" s="23">
        <f t="shared" si="1056"/>
        <v>0.62600000000000033</v>
      </c>
      <c r="KW146" s="23">
        <f t="shared" si="1233"/>
        <v>1.4000000000000234E-2</v>
      </c>
      <c r="KX146" s="23">
        <f t="shared" si="1058"/>
        <v>0.33499999999999908</v>
      </c>
      <c r="KY146" s="23">
        <f t="shared" si="1059"/>
        <v>0.83099999999999952</v>
      </c>
      <c r="KZ146" s="23">
        <f t="shared" si="1060"/>
        <v>1.2389999999999999</v>
      </c>
      <c r="LA146" s="23">
        <f t="shared" si="1061"/>
        <v>1.0869999999999997</v>
      </c>
      <c r="LB146" s="23">
        <f t="shared" si="1062"/>
        <v>1.0410000000000004</v>
      </c>
      <c r="LC146" s="23">
        <f t="shared" si="1063"/>
        <v>0.55299999999999905</v>
      </c>
      <c r="LD146" s="23">
        <f t="shared" si="1234"/>
        <v>0.57299999999999951</v>
      </c>
      <c r="LE146" s="23">
        <f t="shared" si="1065"/>
        <v>0.26900000000000013</v>
      </c>
      <c r="LF146" s="23">
        <f t="shared" si="1235"/>
        <v>0.60400000000000098</v>
      </c>
      <c r="LG146" s="23">
        <f t="shared" si="1067"/>
        <v>0.1410000000000009</v>
      </c>
      <c r="LH146" s="23">
        <f t="shared" si="1068"/>
        <v>0.6972700000000005</v>
      </c>
      <c r="LI146" s="23">
        <f t="shared" si="1069"/>
        <v>8.3164000000000904E-2</v>
      </c>
      <c r="LJ146" s="23">
        <f t="shared" si="1070"/>
        <v>1.3265499999999992</v>
      </c>
      <c r="LK146" s="23">
        <f t="shared" si="1071"/>
        <v>9.2257999999999285E-2</v>
      </c>
      <c r="LL146" s="23">
        <f t="shared" si="1072"/>
        <v>0.17305099999999918</v>
      </c>
      <c r="LM146" s="23">
        <f t="shared" si="1072"/>
        <v>1.0825079999999998</v>
      </c>
    </row>
    <row r="147" spans="1:325">
      <c r="A147" s="1">
        <f t="shared" si="1239"/>
        <v>145</v>
      </c>
      <c r="B147" s="19"/>
      <c r="C147" s="4">
        <v>11</v>
      </c>
      <c r="D147" s="4">
        <f t="shared" si="1076"/>
        <v>1016</v>
      </c>
      <c r="E147" s="4" t="s">
        <v>135</v>
      </c>
      <c r="F147" s="4">
        <v>1</v>
      </c>
      <c r="G147" s="4" t="s">
        <v>13</v>
      </c>
      <c r="H147" s="4" t="s">
        <v>19</v>
      </c>
      <c r="I147" s="4"/>
      <c r="J147" s="5">
        <v>89.1</v>
      </c>
      <c r="K147" s="67">
        <v>0.74399999999999999</v>
      </c>
      <c r="L147" s="103">
        <v>6.306</v>
      </c>
      <c r="M147" s="7" t="s">
        <v>130</v>
      </c>
      <c r="N147" s="3" t="s">
        <v>227</v>
      </c>
      <c r="O147" s="6">
        <v>6.8330000000000002</v>
      </c>
      <c r="P147" s="6">
        <v>6.3120000000000003</v>
      </c>
      <c r="Q147" s="6">
        <v>6.8479999999999999</v>
      </c>
      <c r="R147" s="58"/>
      <c r="S147" s="6">
        <v>6.5730000000000004</v>
      </c>
      <c r="T147" s="6">
        <v>6.3710000000000004</v>
      </c>
      <c r="U147" s="6">
        <v>6.3460000000000001</v>
      </c>
      <c r="V147" s="6">
        <v>6.359</v>
      </c>
      <c r="W147" s="6">
        <v>6.2610000000000001</v>
      </c>
      <c r="X147" s="58"/>
      <c r="Y147" s="6">
        <v>6.5060000000000002</v>
      </c>
      <c r="Z147" s="6">
        <v>6.5179999999999998</v>
      </c>
      <c r="AA147" s="6">
        <v>6.4489999999999998</v>
      </c>
      <c r="AB147" s="6">
        <v>6.2919999999999998</v>
      </c>
      <c r="AC147" s="6">
        <v>6.3040000000000003</v>
      </c>
      <c r="AD147" s="6">
        <v>6.2359999999999998</v>
      </c>
      <c r="AE147" s="6">
        <f t="shared" si="1238"/>
        <v>6.27</v>
      </c>
      <c r="AF147" s="107">
        <v>5.984</v>
      </c>
      <c r="AG147" s="107">
        <v>5.9109999999999996</v>
      </c>
      <c r="AH147" s="107">
        <v>5.9770000000000003</v>
      </c>
      <c r="AI147" s="107">
        <v>6.0960000000000001</v>
      </c>
      <c r="AJ147" s="107">
        <v>6.2229999999999999</v>
      </c>
      <c r="AK147" s="107">
        <v>5.9349999999999996</v>
      </c>
      <c r="AL147" s="107">
        <v>5.97</v>
      </c>
      <c r="AM147" s="107">
        <v>6.319</v>
      </c>
      <c r="AN147" s="107">
        <v>6.3049999999999997</v>
      </c>
      <c r="AO147" s="107">
        <v>6.1379999999999999</v>
      </c>
      <c r="AP147" s="107">
        <v>6.29</v>
      </c>
      <c r="AQ147" s="107">
        <v>6.3029999999999999</v>
      </c>
      <c r="AR147" s="107">
        <v>6.3529999999999998</v>
      </c>
      <c r="AS147" s="107">
        <v>6.2930000000000001</v>
      </c>
      <c r="AT147" s="107">
        <v>6.2759999999999998</v>
      </c>
      <c r="AU147" s="107">
        <v>6.2510000000000003</v>
      </c>
      <c r="AV147" s="107">
        <v>5.9359999999999999</v>
      </c>
      <c r="AW147" s="107">
        <v>6.0869999999999997</v>
      </c>
      <c r="AX147" s="107">
        <v>6.4820000000000002</v>
      </c>
      <c r="AY147" s="107">
        <v>6.2670000000000003</v>
      </c>
      <c r="AZ147" s="107">
        <v>6.3010000000000002</v>
      </c>
      <c r="BA147" s="107">
        <v>6.4009999999999998</v>
      </c>
      <c r="BB147" s="107">
        <v>6.4889999999999999</v>
      </c>
      <c r="BC147" s="107">
        <v>6.4909999999999997</v>
      </c>
      <c r="BD147" s="107">
        <v>6.37</v>
      </c>
      <c r="BE147" s="107">
        <v>6.0659999999999998</v>
      </c>
      <c r="BF147" s="107">
        <v>6.2619999999999996</v>
      </c>
      <c r="BG147" s="107">
        <v>6.3010000000000002</v>
      </c>
      <c r="BH147" s="107">
        <v>6.3879999999999999</v>
      </c>
      <c r="BI147" s="107">
        <v>6.5789999999999997</v>
      </c>
      <c r="BJ147" s="107">
        <v>6.4790000000000001</v>
      </c>
      <c r="BK147" s="107">
        <v>5.8070000000000004</v>
      </c>
      <c r="BL147" s="107">
        <v>6.1959999999999997</v>
      </c>
      <c r="BM147" s="107">
        <v>6.1589999999999998</v>
      </c>
      <c r="BN147" s="107">
        <v>6.22</v>
      </c>
      <c r="BO147" s="107">
        <v>6.077</v>
      </c>
      <c r="BP147" s="107">
        <v>6.1769999999999996</v>
      </c>
      <c r="BQ147" s="118">
        <v>5.5939249999999996</v>
      </c>
      <c r="BR147" s="91">
        <v>5.9103680000000001</v>
      </c>
      <c r="BS147" s="91">
        <v>6.9514019999999999</v>
      </c>
      <c r="BT147" s="91">
        <v>5.9642999999999997</v>
      </c>
      <c r="BU147" s="91">
        <v>6.016813</v>
      </c>
      <c r="BV147" s="91">
        <v>6.8905380000000003</v>
      </c>
      <c r="BW147" s="109">
        <v>6.2220000000000004</v>
      </c>
      <c r="BX147" s="109">
        <v>6.2169999999999996</v>
      </c>
      <c r="BY147" s="109">
        <v>6.2640000000000002</v>
      </c>
      <c r="BZ147" s="109">
        <v>6.375</v>
      </c>
      <c r="CA147" s="109">
        <v>6.5359999999999996</v>
      </c>
      <c r="CB147" s="109">
        <v>6.22</v>
      </c>
      <c r="CC147" s="109">
        <v>6.2530000000000001</v>
      </c>
      <c r="CD147" s="109">
        <v>6.6479999999999997</v>
      </c>
      <c r="CE147" s="109">
        <v>6.6470000000000002</v>
      </c>
      <c r="CF147" s="109">
        <v>6.484</v>
      </c>
      <c r="CG147" s="109">
        <v>6.6449999999999996</v>
      </c>
      <c r="CH147" s="109">
        <v>6.6639999999999997</v>
      </c>
      <c r="CI147" s="109">
        <v>6.7039999999999997</v>
      </c>
      <c r="CJ147" s="109">
        <v>6.6040000000000001</v>
      </c>
      <c r="CK147" s="109">
        <v>6.5919999999999996</v>
      </c>
      <c r="CL147" s="109">
        <v>6.5880000000000001</v>
      </c>
      <c r="CM147" s="109">
        <v>6.2069999999999999</v>
      </c>
      <c r="CN147" s="109">
        <v>6.3860000000000001</v>
      </c>
      <c r="CO147" s="109">
        <v>6.8810000000000002</v>
      </c>
      <c r="CP147" s="109">
        <v>6.6070000000000002</v>
      </c>
      <c r="CQ147" s="109">
        <v>6.6669999999999998</v>
      </c>
      <c r="CR147" s="109">
        <v>6.7770000000000001</v>
      </c>
      <c r="CS147" s="109">
        <v>6.8879999999999999</v>
      </c>
      <c r="CT147" s="109">
        <v>6.8920000000000003</v>
      </c>
      <c r="CU147" s="109">
        <v>6.7569999999999997</v>
      </c>
      <c r="CV147" s="109">
        <v>6.3049999999999997</v>
      </c>
      <c r="CW147" s="109">
        <v>6.5570000000000004</v>
      </c>
      <c r="CX147" s="109">
        <v>6.5739999999999998</v>
      </c>
      <c r="CY147" s="109">
        <v>6.7060000000000004</v>
      </c>
      <c r="CZ147" s="109">
        <v>6.94</v>
      </c>
      <c r="DA147" s="109">
        <v>6.7969999999999997</v>
      </c>
      <c r="DB147" s="109">
        <v>5.923</v>
      </c>
      <c r="DC147" s="109">
        <v>6.4749999999999996</v>
      </c>
      <c r="DD147" s="109">
        <v>6.4269999999999996</v>
      </c>
      <c r="DE147" s="109">
        <v>6.524</v>
      </c>
      <c r="DF147" s="109">
        <v>6.3490000000000002</v>
      </c>
      <c r="DG147" s="109">
        <v>6.48</v>
      </c>
      <c r="DH147" s="119">
        <v>5.9587960000000004</v>
      </c>
      <c r="DI147" s="119">
        <v>6.2860269999999998</v>
      </c>
      <c r="DJ147" s="119">
        <v>7.2701770000000003</v>
      </c>
      <c r="DK147" s="119">
        <v>6.3345149999999997</v>
      </c>
      <c r="DL147" s="119">
        <v>6.3931269999999998</v>
      </c>
      <c r="DM147" s="119">
        <v>7.2053310000000002</v>
      </c>
      <c r="DO147" s="23">
        <f t="shared" si="1077"/>
        <v>0.52700000000000014</v>
      </c>
      <c r="DP147" s="23">
        <f t="shared" si="1078"/>
        <v>6.0000000000002274E-3</v>
      </c>
      <c r="DQ147" s="23">
        <f t="shared" si="1079"/>
        <v>0.54199999999999982</v>
      </c>
      <c r="DR147" s="23" t="str">
        <f t="shared" si="1080"/>
        <v/>
      </c>
      <c r="DS147" s="23">
        <f t="shared" si="1081"/>
        <v>0.26700000000000035</v>
      </c>
      <c r="DT147" s="23">
        <f t="shared" si="1082"/>
        <v>6.5000000000000391E-2</v>
      </c>
      <c r="DU147" s="23">
        <f t="shared" si="1083"/>
        <v>4.0000000000000036E-2</v>
      </c>
      <c r="DV147" s="23">
        <f t="shared" si="1084"/>
        <v>5.2999999999999936E-2</v>
      </c>
      <c r="DW147" s="23">
        <f t="shared" si="1085"/>
        <v>-4.4999999999999929E-2</v>
      </c>
      <c r="DX147" s="23" t="str">
        <f t="shared" si="1086"/>
        <v/>
      </c>
      <c r="DY147" s="23">
        <f t="shared" si="1087"/>
        <v>0.20000000000000018</v>
      </c>
      <c r="DZ147" s="23">
        <f t="shared" si="1088"/>
        <v>0.21199999999999974</v>
      </c>
      <c r="EA147" s="23">
        <f t="shared" si="1089"/>
        <v>0.14299999999999979</v>
      </c>
      <c r="EB147" s="23">
        <f t="shared" si="1090"/>
        <v>-1.4000000000000234E-2</v>
      </c>
      <c r="EC147" s="23">
        <f t="shared" si="1091"/>
        <v>-1.9999999999997797E-3</v>
      </c>
      <c r="ED147" s="23">
        <f t="shared" si="1092"/>
        <v>-7.0000000000000284E-2</v>
      </c>
      <c r="EE147" s="23">
        <f t="shared" si="1093"/>
        <v>-3.6000000000000476E-2</v>
      </c>
      <c r="EF147" s="23">
        <f t="shared" si="1094"/>
        <v>-0.32200000000000006</v>
      </c>
      <c r="EG147" s="23">
        <f t="shared" si="1095"/>
        <v>-0.39500000000000046</v>
      </c>
      <c r="EH147" s="23">
        <f t="shared" si="1096"/>
        <v>-0.32899999999999974</v>
      </c>
      <c r="EI147" s="23">
        <f t="shared" si="1097"/>
        <v>-0.20999999999999996</v>
      </c>
      <c r="EJ147" s="23">
        <f t="shared" si="1098"/>
        <v>-8.3000000000000185E-2</v>
      </c>
      <c r="EK147" s="23">
        <f t="shared" si="1099"/>
        <v>-0.37100000000000044</v>
      </c>
      <c r="EL147" s="23">
        <f t="shared" si="1100"/>
        <v>-0.3360000000000003</v>
      </c>
      <c r="EM147" s="23">
        <f t="shared" si="1101"/>
        <v>1.2999999999999901E-2</v>
      </c>
      <c r="EN147" s="23">
        <f t="shared" si="1102"/>
        <v>-1.000000000000334E-3</v>
      </c>
      <c r="EO147" s="23">
        <f t="shared" si="1103"/>
        <v>-0.16800000000000015</v>
      </c>
      <c r="EP147" s="23">
        <f t="shared" si="1104"/>
        <v>-1.6000000000000014E-2</v>
      </c>
      <c r="EQ147" s="23">
        <f t="shared" si="1105"/>
        <v>-3.0000000000001137E-3</v>
      </c>
      <c r="ER147" s="23">
        <f t="shared" si="1106"/>
        <v>4.6999999999999709E-2</v>
      </c>
      <c r="ES147" s="23">
        <f t="shared" si="898"/>
        <v>-1.2999999999999901E-2</v>
      </c>
      <c r="ET147" s="23">
        <f t="shared" si="899"/>
        <v>-3.0000000000000249E-2</v>
      </c>
      <c r="EU147" s="23">
        <f t="shared" si="900"/>
        <v>-5.4999999999999716E-2</v>
      </c>
      <c r="EV147" s="23">
        <f t="shared" si="901"/>
        <v>-0.37000000000000011</v>
      </c>
      <c r="EW147" s="23">
        <f t="shared" si="902"/>
        <v>-0.21900000000000031</v>
      </c>
      <c r="EX147" s="23">
        <f t="shared" si="903"/>
        <v>0.17600000000000016</v>
      </c>
      <c r="EY147" s="23">
        <f t="shared" si="904"/>
        <v>-3.8999999999999702E-2</v>
      </c>
      <c r="EZ147" s="23">
        <f t="shared" si="905"/>
        <v>-4.9999999999998934E-3</v>
      </c>
      <c r="FA147" s="23">
        <f t="shared" si="1107"/>
        <v>9.4999999999999751E-2</v>
      </c>
      <c r="FB147" s="23">
        <f t="shared" si="1108"/>
        <v>0.18299999999999983</v>
      </c>
      <c r="FC147" s="23">
        <f t="shared" si="1109"/>
        <v>0.18499999999999961</v>
      </c>
      <c r="FD147" s="23">
        <f t="shared" si="1110"/>
        <v>6.4000000000000057E-2</v>
      </c>
      <c r="FE147" s="23">
        <f t="shared" si="1111"/>
        <v>-0.24000000000000021</v>
      </c>
      <c r="FF147" s="23">
        <f t="shared" si="1112"/>
        <v>-4.4000000000000483E-2</v>
      </c>
      <c r="FG147" s="23">
        <f t="shared" si="1113"/>
        <v>-4.9999999999998934E-3</v>
      </c>
      <c r="FH147" s="23">
        <f t="shared" si="1114"/>
        <v>8.1999999999999851E-2</v>
      </c>
      <c r="FI147" s="23">
        <f t="shared" si="1115"/>
        <v>0.27299999999999969</v>
      </c>
      <c r="FJ147" s="23">
        <f t="shared" si="1116"/>
        <v>0.17300000000000004</v>
      </c>
      <c r="FK147" s="23">
        <f t="shared" si="1117"/>
        <v>-0.49899999999999967</v>
      </c>
      <c r="FL147" s="23">
        <f t="shared" si="1118"/>
        <v>-0.11000000000000032</v>
      </c>
      <c r="FM147" s="23">
        <f t="shared" si="1119"/>
        <v>-0.14700000000000024</v>
      </c>
      <c r="FN147" s="23">
        <f t="shared" si="1120"/>
        <v>-8.6000000000000298E-2</v>
      </c>
      <c r="FO147" s="23">
        <f t="shared" si="1121"/>
        <v>-0.22900000000000009</v>
      </c>
      <c r="FP147" s="23">
        <f t="shared" si="1122"/>
        <v>-0.12900000000000045</v>
      </c>
      <c r="FQ147" s="23">
        <f t="shared" si="922"/>
        <v>-0.71207500000000046</v>
      </c>
      <c r="FR147" s="23">
        <f t="shared" si="923"/>
        <v>-0.39563199999999998</v>
      </c>
      <c r="FS147" s="23">
        <f t="shared" si="924"/>
        <v>0.64540199999999981</v>
      </c>
      <c r="FT147" s="23">
        <f t="shared" si="925"/>
        <v>-0.34170000000000034</v>
      </c>
      <c r="FU147" s="23">
        <f t="shared" si="926"/>
        <v>-0.28918700000000008</v>
      </c>
      <c r="FV147" s="23">
        <f t="shared" si="927"/>
        <v>0.58453800000000022</v>
      </c>
      <c r="FW147" s="23">
        <f t="shared" si="928"/>
        <v>-8.3999999999999631E-2</v>
      </c>
      <c r="FX147" s="23">
        <f t="shared" si="1123"/>
        <v>-8.9000000000000412E-2</v>
      </c>
      <c r="FY147" s="23">
        <f t="shared" si="1124"/>
        <v>-4.1999999999999815E-2</v>
      </c>
      <c r="FZ147" s="23">
        <f t="shared" si="1125"/>
        <v>6.899999999999995E-2</v>
      </c>
      <c r="GA147" s="23">
        <f t="shared" si="1126"/>
        <v>0.22999999999999954</v>
      </c>
      <c r="GB147" s="23">
        <f t="shared" si="1127"/>
        <v>-8.6000000000000298E-2</v>
      </c>
      <c r="GC147" s="23">
        <f t="shared" si="1128"/>
        <v>-5.2999999999999936E-2</v>
      </c>
      <c r="GD147" s="23">
        <f t="shared" si="1129"/>
        <v>0.34199999999999964</v>
      </c>
      <c r="GE147" s="23">
        <f t="shared" si="1130"/>
        <v>0.34100000000000019</v>
      </c>
      <c r="GF147" s="23">
        <f t="shared" si="1131"/>
        <v>0.17799999999999994</v>
      </c>
      <c r="GG147" s="23">
        <f t="shared" si="1132"/>
        <v>0.33899999999999952</v>
      </c>
      <c r="GH147" s="23">
        <f t="shared" si="1133"/>
        <v>0.35799999999999965</v>
      </c>
      <c r="GI147" s="23">
        <f t="shared" si="1134"/>
        <v>0.39799999999999969</v>
      </c>
      <c r="GJ147" s="23">
        <f t="shared" si="1135"/>
        <v>0.29800000000000004</v>
      </c>
      <c r="GK147" s="23">
        <f t="shared" si="1136"/>
        <v>0.28599999999999959</v>
      </c>
      <c r="GL147" s="23">
        <f t="shared" si="1137"/>
        <v>0.28200000000000003</v>
      </c>
      <c r="GM147" s="23">
        <f t="shared" si="1138"/>
        <v>-9.9000000000000199E-2</v>
      </c>
      <c r="GN147" s="23">
        <f t="shared" si="1139"/>
        <v>8.0000000000000071E-2</v>
      </c>
      <c r="GO147" s="23">
        <f t="shared" si="1140"/>
        <v>0.57500000000000018</v>
      </c>
      <c r="GP147" s="23">
        <f t="shared" si="1141"/>
        <v>0.30100000000000016</v>
      </c>
      <c r="GQ147" s="23">
        <f t="shared" si="1142"/>
        <v>0.36099999999999977</v>
      </c>
      <c r="GR147" s="23">
        <f t="shared" si="1143"/>
        <v>0.47100000000000009</v>
      </c>
      <c r="GS147" s="23">
        <f t="shared" si="1144"/>
        <v>0.58199999999999985</v>
      </c>
      <c r="GT147" s="23">
        <f t="shared" si="1145"/>
        <v>0.5860000000000003</v>
      </c>
      <c r="GU147" s="23">
        <f t="shared" si="1146"/>
        <v>0.45099999999999962</v>
      </c>
      <c r="GV147" s="23">
        <f t="shared" si="1147"/>
        <v>-1.000000000000334E-3</v>
      </c>
      <c r="GW147" s="23">
        <f t="shared" si="1148"/>
        <v>0.25100000000000033</v>
      </c>
      <c r="GX147" s="23">
        <f t="shared" si="1149"/>
        <v>0.26799999999999979</v>
      </c>
      <c r="GY147" s="23">
        <f t="shared" si="1150"/>
        <v>0.40000000000000036</v>
      </c>
      <c r="GZ147" s="23">
        <f t="shared" si="1151"/>
        <v>0.63400000000000034</v>
      </c>
      <c r="HA147" s="23">
        <f t="shared" si="1152"/>
        <v>0.49099999999999966</v>
      </c>
      <c r="HB147" s="23">
        <f t="shared" si="1153"/>
        <v>-0.38300000000000001</v>
      </c>
      <c r="HC147" s="23">
        <f t="shared" si="1154"/>
        <v>0.16899999999999959</v>
      </c>
      <c r="HD147" s="23">
        <f t="shared" si="1155"/>
        <v>0.12099999999999955</v>
      </c>
      <c r="HE147" s="23">
        <f t="shared" si="1156"/>
        <v>0.21799999999999997</v>
      </c>
      <c r="HF147" s="23">
        <f t="shared" si="1157"/>
        <v>4.3000000000000149E-2</v>
      </c>
      <c r="HG147" s="23">
        <f t="shared" si="1158"/>
        <v>0.17400000000000038</v>
      </c>
      <c r="HH147" s="23">
        <f t="shared" si="965"/>
        <v>-0.34720399999999962</v>
      </c>
      <c r="HI147" s="23">
        <f t="shared" si="966"/>
        <v>-1.9973000000000241E-2</v>
      </c>
      <c r="HJ147" s="23">
        <f t="shared" si="967"/>
        <v>0.96417700000000028</v>
      </c>
      <c r="HK147" s="23">
        <f t="shared" si="968"/>
        <v>2.8514999999999624E-2</v>
      </c>
      <c r="HL147" s="23">
        <f t="shared" si="969"/>
        <v>8.7126999999999732E-2</v>
      </c>
      <c r="HM147" s="23">
        <f t="shared" si="970"/>
        <v>0.8993310000000001</v>
      </c>
      <c r="HO147" s="23">
        <f t="shared" si="1159"/>
        <v>0.52700000000000014</v>
      </c>
      <c r="HP147" s="23">
        <f t="shared" si="1160"/>
        <v>6.0000000000002274E-3</v>
      </c>
      <c r="HQ147" s="23">
        <f t="shared" si="1161"/>
        <v>0.54199999999999982</v>
      </c>
      <c r="HR147" s="23" t="str">
        <f t="shared" si="1162"/>
        <v/>
      </c>
      <c r="HS147" s="23">
        <f t="shared" si="1163"/>
        <v>0.26700000000000035</v>
      </c>
      <c r="HT147" s="23">
        <f t="shared" si="1164"/>
        <v>6.5000000000000391E-2</v>
      </c>
      <c r="HU147" s="23">
        <f t="shared" si="1165"/>
        <v>4.0000000000000036E-2</v>
      </c>
      <c r="HV147" s="23">
        <f t="shared" si="1166"/>
        <v>5.2999999999999936E-2</v>
      </c>
      <c r="HW147" s="23">
        <f t="shared" si="1167"/>
        <v>4.4999999999999929E-2</v>
      </c>
      <c r="HX147" s="23" t="str">
        <f t="shared" si="1168"/>
        <v/>
      </c>
      <c r="HY147" s="23">
        <f t="shared" si="1169"/>
        <v>0.20000000000000018</v>
      </c>
      <c r="HZ147" s="23">
        <f t="shared" si="1170"/>
        <v>0.21199999999999974</v>
      </c>
      <c r="IA147" s="23">
        <f t="shared" si="1171"/>
        <v>0.14299999999999979</v>
      </c>
      <c r="IB147" s="23">
        <f t="shared" si="1172"/>
        <v>1.4000000000000234E-2</v>
      </c>
      <c r="IC147" s="23">
        <f t="shared" si="1173"/>
        <v>1.9999999999997797E-3</v>
      </c>
      <c r="ID147" s="23">
        <f t="shared" si="1174"/>
        <v>7.0000000000000284E-2</v>
      </c>
      <c r="IE147" s="23">
        <f t="shared" si="1175"/>
        <v>3.6000000000000476E-2</v>
      </c>
      <c r="IF147" s="23">
        <f t="shared" si="1176"/>
        <v>0.32200000000000006</v>
      </c>
      <c r="IG147" s="23">
        <f t="shared" si="1177"/>
        <v>0.39500000000000046</v>
      </c>
      <c r="IH147" s="23">
        <f t="shared" si="1178"/>
        <v>0.32899999999999974</v>
      </c>
      <c r="II147" s="23">
        <f t="shared" si="1179"/>
        <v>0.20999999999999996</v>
      </c>
      <c r="IJ147" s="23">
        <f t="shared" si="1180"/>
        <v>8.3000000000000185E-2</v>
      </c>
      <c r="IK147" s="23">
        <f t="shared" si="1181"/>
        <v>0.37100000000000044</v>
      </c>
      <c r="IL147" s="23">
        <f t="shared" si="1182"/>
        <v>0.3360000000000003</v>
      </c>
      <c r="IM147" s="23">
        <f t="shared" si="1183"/>
        <v>1.2999999999999901E-2</v>
      </c>
      <c r="IN147" s="23">
        <f t="shared" si="1184"/>
        <v>1.000000000000334E-3</v>
      </c>
      <c r="IO147" s="23">
        <f t="shared" si="1185"/>
        <v>0.16800000000000015</v>
      </c>
      <c r="IP147" s="23">
        <f t="shared" si="1186"/>
        <v>1.6000000000000014E-2</v>
      </c>
      <c r="IQ147" s="23">
        <f t="shared" si="1187"/>
        <v>3.0000000000001137E-3</v>
      </c>
      <c r="IR147" s="23">
        <f t="shared" si="1188"/>
        <v>4.6999999999999709E-2</v>
      </c>
      <c r="IS147" s="23">
        <f t="shared" si="1189"/>
        <v>1.2999999999999901E-2</v>
      </c>
      <c r="IT147" s="23">
        <f t="shared" si="1190"/>
        <v>3.0000000000000249E-2</v>
      </c>
      <c r="IU147" s="23">
        <f t="shared" si="1191"/>
        <v>5.4999999999999716E-2</v>
      </c>
      <c r="IV147" s="23">
        <f t="shared" si="1192"/>
        <v>0.37000000000000011</v>
      </c>
      <c r="IW147" s="23">
        <f t="shared" si="1193"/>
        <v>0.21900000000000031</v>
      </c>
      <c r="IX147" s="23">
        <f t="shared" si="1194"/>
        <v>0.17600000000000016</v>
      </c>
      <c r="IY147" s="23">
        <f t="shared" si="1195"/>
        <v>3.8999999999999702E-2</v>
      </c>
      <c r="IZ147" s="23">
        <f t="shared" si="1196"/>
        <v>4.9999999999998934E-3</v>
      </c>
      <c r="JA147" s="23">
        <f t="shared" si="1197"/>
        <v>9.4999999999999751E-2</v>
      </c>
      <c r="JB147" s="23">
        <f t="shared" si="1198"/>
        <v>0.18299999999999983</v>
      </c>
      <c r="JC147" s="23">
        <f t="shared" si="1199"/>
        <v>0.18499999999999961</v>
      </c>
      <c r="JD147" s="23">
        <f t="shared" si="1200"/>
        <v>6.4000000000000057E-2</v>
      </c>
      <c r="JE147" s="23">
        <f t="shared" si="1201"/>
        <v>0.24000000000000021</v>
      </c>
      <c r="JF147" s="23">
        <f t="shared" si="1202"/>
        <v>4.4000000000000483E-2</v>
      </c>
      <c r="JG147" s="23">
        <f t="shared" si="1203"/>
        <v>4.9999999999998934E-3</v>
      </c>
      <c r="JH147" s="23">
        <f t="shared" si="1204"/>
        <v>8.1999999999999851E-2</v>
      </c>
      <c r="JI147" s="23">
        <f t="shared" si="1205"/>
        <v>0.27299999999999969</v>
      </c>
      <c r="JJ147" s="23">
        <f t="shared" si="1206"/>
        <v>0.17300000000000004</v>
      </c>
      <c r="JK147" s="23">
        <f t="shared" si="1207"/>
        <v>0.49899999999999967</v>
      </c>
      <c r="JL147" s="23">
        <f t="shared" si="1208"/>
        <v>0.11000000000000032</v>
      </c>
      <c r="JM147" s="23">
        <f t="shared" si="1209"/>
        <v>0.14700000000000024</v>
      </c>
      <c r="JN147" s="23">
        <f t="shared" si="1210"/>
        <v>8.6000000000000298E-2</v>
      </c>
      <c r="JO147" s="23">
        <f t="shared" si="1211"/>
        <v>0.22900000000000009</v>
      </c>
      <c r="JP147" s="23">
        <f t="shared" si="1212"/>
        <v>0.12900000000000045</v>
      </c>
      <c r="JQ147" s="23">
        <f t="shared" si="1025"/>
        <v>0.71207500000000046</v>
      </c>
      <c r="JR147" s="23">
        <f t="shared" si="1026"/>
        <v>0.39563199999999998</v>
      </c>
      <c r="JS147" s="23">
        <f t="shared" si="1027"/>
        <v>0.64540199999999981</v>
      </c>
      <c r="JT147" s="23">
        <f t="shared" si="1028"/>
        <v>0.34170000000000034</v>
      </c>
      <c r="JU147" s="23">
        <f t="shared" si="1029"/>
        <v>0.28918700000000008</v>
      </c>
      <c r="JV147" s="23">
        <f t="shared" si="1030"/>
        <v>0.58453800000000022</v>
      </c>
      <c r="JW147" s="23">
        <f t="shared" si="1213"/>
        <v>8.3999999999999631E-2</v>
      </c>
      <c r="JX147" s="23">
        <f t="shared" si="1214"/>
        <v>8.9000000000000412E-2</v>
      </c>
      <c r="JY147" s="23">
        <f t="shared" si="1215"/>
        <v>4.1999999999999815E-2</v>
      </c>
      <c r="JZ147" s="23">
        <f t="shared" si="1216"/>
        <v>6.899999999999995E-2</v>
      </c>
      <c r="KA147" s="23">
        <f t="shared" si="1217"/>
        <v>0.22999999999999954</v>
      </c>
      <c r="KB147" s="23">
        <f t="shared" si="1218"/>
        <v>8.6000000000000298E-2</v>
      </c>
      <c r="KC147" s="23">
        <f t="shared" si="1219"/>
        <v>5.2999999999999936E-2</v>
      </c>
      <c r="KD147" s="23">
        <f t="shared" si="1220"/>
        <v>0.34199999999999964</v>
      </c>
      <c r="KE147" s="23">
        <f t="shared" si="1221"/>
        <v>0.34100000000000019</v>
      </c>
      <c r="KF147" s="23">
        <f t="shared" si="1222"/>
        <v>0.17799999999999994</v>
      </c>
      <c r="KG147" s="23">
        <f t="shared" si="1223"/>
        <v>0.33899999999999952</v>
      </c>
      <c r="KH147" s="23">
        <f t="shared" si="1224"/>
        <v>0.35799999999999965</v>
      </c>
      <c r="KI147" s="23">
        <f t="shared" si="1225"/>
        <v>0.39799999999999969</v>
      </c>
      <c r="KJ147" s="23">
        <f t="shared" si="1226"/>
        <v>0.29800000000000004</v>
      </c>
      <c r="KK147" s="23">
        <f t="shared" si="1227"/>
        <v>0.28599999999999959</v>
      </c>
      <c r="KL147" s="23">
        <f t="shared" si="1228"/>
        <v>0.28200000000000003</v>
      </c>
      <c r="KM147" s="23">
        <f t="shared" si="1229"/>
        <v>9.9000000000000199E-2</v>
      </c>
      <c r="KN147" s="23">
        <f t="shared" si="1230"/>
        <v>8.0000000000000071E-2</v>
      </c>
      <c r="KO147" s="23">
        <f t="shared" si="1231"/>
        <v>0.57500000000000018</v>
      </c>
      <c r="KP147" s="23">
        <f t="shared" si="1232"/>
        <v>0.30100000000000016</v>
      </c>
      <c r="KQ147" s="23">
        <f t="shared" si="1051"/>
        <v>0.36099999999999977</v>
      </c>
      <c r="KR147" s="23">
        <f t="shared" si="1052"/>
        <v>0.47100000000000009</v>
      </c>
      <c r="KS147" s="23">
        <f t="shared" si="1053"/>
        <v>0.58199999999999985</v>
      </c>
      <c r="KT147" s="23">
        <f t="shared" si="1054"/>
        <v>0.5860000000000003</v>
      </c>
      <c r="KU147" s="23">
        <f t="shared" si="1055"/>
        <v>0.45099999999999962</v>
      </c>
      <c r="KV147" s="23">
        <f t="shared" si="1056"/>
        <v>1.000000000000334E-3</v>
      </c>
      <c r="KW147" s="23">
        <f t="shared" si="1233"/>
        <v>0.25100000000000033</v>
      </c>
      <c r="KX147" s="23">
        <f t="shared" si="1058"/>
        <v>0.26799999999999979</v>
      </c>
      <c r="KY147" s="23">
        <f t="shared" si="1059"/>
        <v>0.40000000000000036</v>
      </c>
      <c r="KZ147" s="23">
        <f t="shared" si="1060"/>
        <v>0.63400000000000034</v>
      </c>
      <c r="LA147" s="23">
        <f t="shared" si="1061"/>
        <v>0.49099999999999966</v>
      </c>
      <c r="LB147" s="23">
        <f t="shared" si="1062"/>
        <v>0.38300000000000001</v>
      </c>
      <c r="LC147" s="23">
        <f t="shared" si="1063"/>
        <v>0.16899999999999959</v>
      </c>
      <c r="LD147" s="23">
        <f t="shared" si="1234"/>
        <v>0.12099999999999955</v>
      </c>
      <c r="LE147" s="23">
        <f t="shared" si="1065"/>
        <v>0.21799999999999997</v>
      </c>
      <c r="LF147" s="23">
        <f t="shared" si="1235"/>
        <v>4.3000000000000149E-2</v>
      </c>
      <c r="LG147" s="23">
        <f t="shared" si="1067"/>
        <v>0.17400000000000038</v>
      </c>
      <c r="LH147" s="23">
        <f t="shared" si="1068"/>
        <v>0.34720399999999962</v>
      </c>
      <c r="LI147" s="23">
        <f t="shared" si="1069"/>
        <v>1.9973000000000241E-2</v>
      </c>
      <c r="LJ147" s="23">
        <f t="shared" si="1070"/>
        <v>0.96417700000000028</v>
      </c>
      <c r="LK147" s="23">
        <f t="shared" si="1071"/>
        <v>2.8514999999999624E-2</v>
      </c>
      <c r="LL147" s="23">
        <f t="shared" si="1072"/>
        <v>8.7126999999999732E-2</v>
      </c>
      <c r="LM147" s="23">
        <f t="shared" si="1072"/>
        <v>0.8993310000000001</v>
      </c>
    </row>
    <row r="148" spans="1:325">
      <c r="A148" s="1">
        <f t="shared" si="1239"/>
        <v>146</v>
      </c>
      <c r="B148" s="19"/>
      <c r="C148" s="4">
        <v>11</v>
      </c>
      <c r="D148" s="4">
        <f t="shared" si="1076"/>
        <v>1016</v>
      </c>
      <c r="E148" s="4" t="s">
        <v>162</v>
      </c>
      <c r="F148" s="4">
        <v>3</v>
      </c>
      <c r="G148" s="4" t="s">
        <v>13</v>
      </c>
      <c r="H148" s="4" t="s">
        <v>19</v>
      </c>
      <c r="I148" s="4"/>
      <c r="J148" s="5">
        <v>98</v>
      </c>
      <c r="K148" s="72"/>
      <c r="L148" s="103">
        <v>3.762</v>
      </c>
      <c r="M148" s="7" t="s">
        <v>180</v>
      </c>
      <c r="N148" s="3" t="s">
        <v>227</v>
      </c>
      <c r="O148" s="6">
        <v>4.0529999999999999</v>
      </c>
      <c r="P148" s="6">
        <v>3.9550000000000001</v>
      </c>
      <c r="Q148" s="6">
        <v>4.0860000000000003</v>
      </c>
      <c r="R148" s="58"/>
      <c r="S148" s="6">
        <v>3.6539999999999999</v>
      </c>
      <c r="T148" s="58"/>
      <c r="U148" s="58"/>
      <c r="V148" s="58"/>
      <c r="W148" s="58"/>
      <c r="X148" s="58"/>
      <c r="Y148" s="6">
        <v>3.9740000000000002</v>
      </c>
      <c r="Z148" s="6">
        <v>3.9740000000000002</v>
      </c>
      <c r="AA148" s="6">
        <v>3.9710000000000001</v>
      </c>
      <c r="AB148" s="6">
        <v>3.83</v>
      </c>
      <c r="AC148" s="6">
        <v>3.952</v>
      </c>
      <c r="AD148" s="6">
        <v>3.5009999999999999</v>
      </c>
      <c r="AE148" s="6">
        <f>AVERAGE(AC148:AD148)</f>
        <v>3.7264999999999997</v>
      </c>
      <c r="AF148" s="107">
        <v>3.2509999999999999</v>
      </c>
      <c r="AG148" s="107">
        <v>3.3410000000000002</v>
      </c>
      <c r="AH148" s="107">
        <v>3.33</v>
      </c>
      <c r="AI148" s="107">
        <v>3.2029999999999998</v>
      </c>
      <c r="AJ148" s="111"/>
      <c r="AK148" s="107">
        <v>3.2429999999999999</v>
      </c>
      <c r="AL148" s="107">
        <v>3.2559999999999998</v>
      </c>
      <c r="AM148" s="107">
        <v>3.4129999999999998</v>
      </c>
      <c r="AN148" s="107">
        <v>3.573</v>
      </c>
      <c r="AO148" s="107">
        <v>3.4119999999999999</v>
      </c>
      <c r="AP148" s="107">
        <v>3.7850000000000001</v>
      </c>
      <c r="AQ148" s="107">
        <v>3.7570000000000001</v>
      </c>
      <c r="AR148" s="107">
        <v>3.7839999999999998</v>
      </c>
      <c r="AS148" s="107">
        <v>3.5310000000000001</v>
      </c>
      <c r="AT148" s="107">
        <v>3.524</v>
      </c>
      <c r="AU148" s="107">
        <v>3.1930000000000001</v>
      </c>
      <c r="AV148" s="107">
        <v>3.4409999999999998</v>
      </c>
      <c r="AW148" s="107">
        <v>3.2709999999999999</v>
      </c>
      <c r="AX148" s="107">
        <v>2.1669999999999998</v>
      </c>
      <c r="AY148" s="107">
        <v>3.3330000000000002</v>
      </c>
      <c r="AZ148" s="107">
        <v>3.5369999999999999</v>
      </c>
      <c r="BA148" s="107">
        <v>3.1779999999999999</v>
      </c>
      <c r="BB148" s="107">
        <v>3.0489999999999999</v>
      </c>
      <c r="BC148" s="107">
        <v>2.78</v>
      </c>
      <c r="BD148" s="107">
        <v>3.3610000000000002</v>
      </c>
      <c r="BE148" s="111"/>
      <c r="BF148" s="111"/>
      <c r="BG148" s="111"/>
      <c r="BH148" s="111"/>
      <c r="BI148" s="111"/>
      <c r="BJ148" s="111"/>
      <c r="BK148" s="111"/>
      <c r="BL148" s="111"/>
      <c r="BM148" s="111"/>
      <c r="BN148" s="107">
        <v>3.673</v>
      </c>
      <c r="BO148" s="107">
        <v>3.3519999999999999</v>
      </c>
      <c r="BP148" s="107">
        <v>3.593</v>
      </c>
      <c r="BQ148" s="118">
        <v>3.01064</v>
      </c>
      <c r="BR148" s="91">
        <v>3.1728079999999999</v>
      </c>
      <c r="BS148" s="91">
        <v>3.7508499999999998</v>
      </c>
      <c r="BT148" s="91">
        <v>3.1544889999999999</v>
      </c>
      <c r="BU148" s="91">
        <v>3.1988219999999998</v>
      </c>
      <c r="BV148" s="91">
        <v>3.726874</v>
      </c>
      <c r="BW148" s="109">
        <v>3.5219999999999998</v>
      </c>
      <c r="BX148" s="109">
        <v>3.5609999999999999</v>
      </c>
      <c r="BY148" s="109">
        <v>3.5739999999999998</v>
      </c>
      <c r="BZ148" s="109">
        <v>3.5630000000000002</v>
      </c>
      <c r="CA148" s="109">
        <v>2.92</v>
      </c>
      <c r="CB148" s="109">
        <v>3.5609999999999999</v>
      </c>
      <c r="CC148" s="109">
        <v>3.5840000000000001</v>
      </c>
      <c r="CD148" s="109">
        <v>3.7789999999999999</v>
      </c>
      <c r="CE148" s="109">
        <v>3.851</v>
      </c>
      <c r="CF148" s="109">
        <v>3.7090000000000001</v>
      </c>
      <c r="CG148" s="109">
        <v>3.996</v>
      </c>
      <c r="CH148" s="109">
        <v>3.9670000000000001</v>
      </c>
      <c r="CI148" s="109">
        <v>4.0069999999999997</v>
      </c>
      <c r="CJ148" s="109">
        <v>3.8109999999999999</v>
      </c>
      <c r="CK148" s="109">
        <v>3.8</v>
      </c>
      <c r="CL148" s="109">
        <v>3.641</v>
      </c>
      <c r="CM148" s="109">
        <v>3.6120000000000001</v>
      </c>
      <c r="CN148" s="109">
        <v>3.5979999999999999</v>
      </c>
      <c r="CO148" s="109">
        <v>3.4129999999999998</v>
      </c>
      <c r="CP148" s="109">
        <v>3.7109999999999999</v>
      </c>
      <c r="CQ148" s="109">
        <v>3.8519999999999999</v>
      </c>
      <c r="CR148" s="109">
        <v>3.718</v>
      </c>
      <c r="CS148" s="109">
        <v>3.72</v>
      </c>
      <c r="CT148" s="109">
        <v>3.5870000000000002</v>
      </c>
      <c r="CU148" s="109">
        <v>3.7789999999999999</v>
      </c>
      <c r="CV148" s="109">
        <v>3.778</v>
      </c>
      <c r="CW148" s="109">
        <v>3.649</v>
      </c>
      <c r="CX148" s="109">
        <v>3.7679999999999998</v>
      </c>
      <c r="CY148" s="109">
        <v>3.7789999999999999</v>
      </c>
      <c r="CZ148" s="109">
        <v>3.641</v>
      </c>
      <c r="DA148" s="109">
        <v>3.75</v>
      </c>
      <c r="DB148" s="109">
        <v>4.4240000000000004</v>
      </c>
      <c r="DC148" s="109">
        <v>3.7480000000000002</v>
      </c>
      <c r="DD148" s="109">
        <v>3.758</v>
      </c>
      <c r="DE148" s="109">
        <v>3.84</v>
      </c>
      <c r="DF148" s="109">
        <v>3.6160000000000001</v>
      </c>
      <c r="DG148" s="109">
        <v>3.7919999999999998</v>
      </c>
      <c r="DH148" s="119">
        <v>3.2427199999999998</v>
      </c>
      <c r="DI148" s="119">
        <v>3.4550550000000002</v>
      </c>
      <c r="DJ148" s="119">
        <v>3.973557</v>
      </c>
      <c r="DK148" s="119">
        <v>3.483047</v>
      </c>
      <c r="DL148" s="119">
        <v>3.5182069999999999</v>
      </c>
      <c r="DM148" s="119">
        <v>3.9261699999999999</v>
      </c>
      <c r="DO148" s="23">
        <f t="shared" si="1077"/>
        <v>0.29099999999999993</v>
      </c>
      <c r="DP148" s="23">
        <f t="shared" si="1078"/>
        <v>0.19300000000000006</v>
      </c>
      <c r="DQ148" s="23">
        <f t="shared" si="1079"/>
        <v>0.32400000000000029</v>
      </c>
      <c r="DR148" s="23" t="str">
        <f t="shared" si="1080"/>
        <v/>
      </c>
      <c r="DS148" s="23">
        <f t="shared" si="1081"/>
        <v>-0.1080000000000001</v>
      </c>
      <c r="DT148" s="23" t="str">
        <f t="shared" si="1082"/>
        <v/>
      </c>
      <c r="DU148" s="23" t="str">
        <f t="shared" si="1083"/>
        <v/>
      </c>
      <c r="DV148" s="23" t="str">
        <f t="shared" si="1084"/>
        <v/>
      </c>
      <c r="DW148" s="23" t="str">
        <f t="shared" si="1085"/>
        <v/>
      </c>
      <c r="DX148" s="23" t="str">
        <f t="shared" si="1086"/>
        <v/>
      </c>
      <c r="DY148" s="23">
        <f t="shared" si="1087"/>
        <v>0.21200000000000019</v>
      </c>
      <c r="DZ148" s="23">
        <f t="shared" si="1088"/>
        <v>0.21200000000000019</v>
      </c>
      <c r="EA148" s="23">
        <f t="shared" si="1089"/>
        <v>0.20900000000000007</v>
      </c>
      <c r="EB148" s="23">
        <f t="shared" si="1090"/>
        <v>6.800000000000006E-2</v>
      </c>
      <c r="EC148" s="23">
        <f t="shared" si="1091"/>
        <v>0.18999999999999995</v>
      </c>
      <c r="ED148" s="23">
        <f t="shared" si="1092"/>
        <v>-0.26100000000000012</v>
      </c>
      <c r="EE148" s="23">
        <f t="shared" si="1093"/>
        <v>-3.5500000000000309E-2</v>
      </c>
      <c r="EF148" s="23">
        <f t="shared" si="1094"/>
        <v>-0.51100000000000012</v>
      </c>
      <c r="EG148" s="23">
        <f t="shared" si="1095"/>
        <v>-0.42099999999999982</v>
      </c>
      <c r="EH148" s="23">
        <f t="shared" si="1096"/>
        <v>-0.43199999999999994</v>
      </c>
      <c r="EI148" s="23">
        <f t="shared" si="1097"/>
        <v>-0.55900000000000016</v>
      </c>
      <c r="EJ148" s="23" t="str">
        <f t="shared" si="1098"/>
        <v/>
      </c>
      <c r="EK148" s="23">
        <f t="shared" si="1099"/>
        <v>-0.51900000000000013</v>
      </c>
      <c r="EL148" s="23">
        <f t="shared" si="1100"/>
        <v>-0.50600000000000023</v>
      </c>
      <c r="EM148" s="23">
        <f t="shared" si="1101"/>
        <v>-0.3490000000000002</v>
      </c>
      <c r="EN148" s="23">
        <f t="shared" si="1102"/>
        <v>-0.18900000000000006</v>
      </c>
      <c r="EO148" s="23">
        <f t="shared" si="1103"/>
        <v>-0.35000000000000009</v>
      </c>
      <c r="EP148" s="23">
        <f t="shared" si="1104"/>
        <v>2.3000000000000131E-2</v>
      </c>
      <c r="EQ148" s="23">
        <f t="shared" si="1105"/>
        <v>-4.9999999999998934E-3</v>
      </c>
      <c r="ER148" s="23">
        <f t="shared" si="1106"/>
        <v>2.1999999999999797E-2</v>
      </c>
      <c r="ES148" s="23">
        <f t="shared" si="898"/>
        <v>-0.23099999999999987</v>
      </c>
      <c r="ET148" s="23">
        <f t="shared" si="899"/>
        <v>-0.23799999999999999</v>
      </c>
      <c r="EU148" s="23">
        <f t="shared" si="900"/>
        <v>-0.56899999999999995</v>
      </c>
      <c r="EV148" s="23">
        <f t="shared" si="901"/>
        <v>-0.32100000000000017</v>
      </c>
      <c r="EW148" s="23">
        <f t="shared" si="902"/>
        <v>-0.4910000000000001</v>
      </c>
      <c r="EX148" s="23">
        <f t="shared" si="903"/>
        <v>-1.5950000000000002</v>
      </c>
      <c r="EY148" s="23">
        <f t="shared" si="904"/>
        <v>-0.42899999999999983</v>
      </c>
      <c r="EZ148" s="23">
        <f t="shared" si="905"/>
        <v>-0.22500000000000009</v>
      </c>
      <c r="FA148" s="23">
        <f t="shared" si="1107"/>
        <v>-0.58400000000000007</v>
      </c>
      <c r="FB148" s="23">
        <f t="shared" si="1108"/>
        <v>-0.71300000000000008</v>
      </c>
      <c r="FC148" s="23">
        <f t="shared" si="1109"/>
        <v>-0.98200000000000021</v>
      </c>
      <c r="FD148" s="23">
        <f t="shared" si="1110"/>
        <v>-0.4009999999999998</v>
      </c>
      <c r="FE148" s="23" t="str">
        <f t="shared" si="1111"/>
        <v/>
      </c>
      <c r="FF148" s="23" t="str">
        <f t="shared" si="1112"/>
        <v/>
      </c>
      <c r="FG148" s="23" t="str">
        <f t="shared" si="1113"/>
        <v/>
      </c>
      <c r="FH148" s="23" t="str">
        <f t="shared" si="1114"/>
        <v/>
      </c>
      <c r="FI148" s="23" t="str">
        <f t="shared" si="1115"/>
        <v/>
      </c>
      <c r="FJ148" s="23" t="str">
        <f t="shared" si="1116"/>
        <v/>
      </c>
      <c r="FK148" s="23" t="str">
        <f t="shared" si="1117"/>
        <v/>
      </c>
      <c r="FL148" s="23" t="str">
        <f t="shared" si="1118"/>
        <v/>
      </c>
      <c r="FM148" s="23" t="str">
        <f t="shared" si="1119"/>
        <v/>
      </c>
      <c r="FN148" s="23">
        <f t="shared" si="1120"/>
        <v>-8.8999999999999968E-2</v>
      </c>
      <c r="FO148" s="23">
        <f t="shared" si="1121"/>
        <v>-0.41000000000000014</v>
      </c>
      <c r="FP148" s="23">
        <f t="shared" si="1122"/>
        <v>-0.16900000000000004</v>
      </c>
      <c r="FQ148" s="23">
        <f t="shared" si="922"/>
        <v>-0.75136000000000003</v>
      </c>
      <c r="FR148" s="23">
        <f t="shared" si="923"/>
        <v>-0.58919200000000016</v>
      </c>
      <c r="FS148" s="23">
        <f t="shared" si="924"/>
        <v>-1.1150000000000215E-2</v>
      </c>
      <c r="FT148" s="23">
        <f t="shared" si="925"/>
        <v>-0.60751100000000013</v>
      </c>
      <c r="FU148" s="23">
        <f t="shared" si="926"/>
        <v>-0.56317800000000018</v>
      </c>
      <c r="FV148" s="23">
        <f t="shared" si="927"/>
        <v>-3.5125999999999991E-2</v>
      </c>
      <c r="FW148" s="23">
        <f t="shared" si="928"/>
        <v>-0.24000000000000021</v>
      </c>
      <c r="FX148" s="23">
        <f t="shared" si="1123"/>
        <v>-0.20100000000000007</v>
      </c>
      <c r="FY148" s="23">
        <f t="shared" si="1124"/>
        <v>-0.18800000000000017</v>
      </c>
      <c r="FZ148" s="23">
        <f t="shared" si="1125"/>
        <v>-0.19899999999999984</v>
      </c>
      <c r="GA148" s="23">
        <f t="shared" si="1126"/>
        <v>-0.84200000000000008</v>
      </c>
      <c r="GB148" s="23">
        <f t="shared" si="1127"/>
        <v>-0.20100000000000007</v>
      </c>
      <c r="GC148" s="23">
        <f t="shared" si="1128"/>
        <v>-0.17799999999999994</v>
      </c>
      <c r="GD148" s="23">
        <f t="shared" si="1129"/>
        <v>1.6999999999999904E-2</v>
      </c>
      <c r="GE148" s="23">
        <f t="shared" si="1130"/>
        <v>8.8999999999999968E-2</v>
      </c>
      <c r="GF148" s="23">
        <f t="shared" si="1131"/>
        <v>-5.2999999999999936E-2</v>
      </c>
      <c r="GG148" s="23">
        <f t="shared" si="1132"/>
        <v>0.23399999999999999</v>
      </c>
      <c r="GH148" s="23">
        <f t="shared" si="1133"/>
        <v>0.20500000000000007</v>
      </c>
      <c r="GI148" s="23">
        <f t="shared" si="1134"/>
        <v>0.24499999999999966</v>
      </c>
      <c r="GJ148" s="23">
        <f t="shared" si="1135"/>
        <v>4.8999999999999932E-2</v>
      </c>
      <c r="GK148" s="23">
        <f t="shared" si="1136"/>
        <v>3.7999999999999812E-2</v>
      </c>
      <c r="GL148" s="23">
        <f t="shared" si="1137"/>
        <v>-0.121</v>
      </c>
      <c r="GM148" s="23">
        <f t="shared" si="1138"/>
        <v>-0.14999999999999991</v>
      </c>
      <c r="GN148" s="23">
        <f t="shared" si="1139"/>
        <v>-0.16400000000000015</v>
      </c>
      <c r="GO148" s="23">
        <f t="shared" si="1140"/>
        <v>-0.3490000000000002</v>
      </c>
      <c r="GP148" s="23">
        <f t="shared" si="1141"/>
        <v>-5.1000000000000156E-2</v>
      </c>
      <c r="GQ148" s="23">
        <f t="shared" si="1142"/>
        <v>8.9999999999999858E-2</v>
      </c>
      <c r="GR148" s="23">
        <f t="shared" si="1143"/>
        <v>-4.4000000000000039E-2</v>
      </c>
      <c r="GS148" s="23">
        <f t="shared" si="1144"/>
        <v>-4.1999999999999815E-2</v>
      </c>
      <c r="GT148" s="23">
        <f t="shared" si="1145"/>
        <v>-0.17499999999999982</v>
      </c>
      <c r="GU148" s="23">
        <f t="shared" si="1146"/>
        <v>1.6999999999999904E-2</v>
      </c>
      <c r="GV148" s="23">
        <f t="shared" si="1147"/>
        <v>1.6000000000000014E-2</v>
      </c>
      <c r="GW148" s="23">
        <f t="shared" si="1148"/>
        <v>-0.11299999999999999</v>
      </c>
      <c r="GX148" s="23">
        <f t="shared" si="1149"/>
        <v>5.9999999999997833E-3</v>
      </c>
      <c r="GY148" s="23">
        <f t="shared" si="1150"/>
        <v>1.6999999999999904E-2</v>
      </c>
      <c r="GZ148" s="23">
        <f t="shared" si="1151"/>
        <v>-0.121</v>
      </c>
      <c r="HA148" s="23">
        <f t="shared" si="1152"/>
        <v>-1.2000000000000011E-2</v>
      </c>
      <c r="HB148" s="23">
        <f t="shared" si="1153"/>
        <v>0.66200000000000037</v>
      </c>
      <c r="HC148" s="23">
        <f t="shared" si="1154"/>
        <v>-1.399999999999979E-2</v>
      </c>
      <c r="HD148" s="23">
        <f t="shared" si="1155"/>
        <v>-4.0000000000000036E-3</v>
      </c>
      <c r="HE148" s="23">
        <f t="shared" si="1156"/>
        <v>7.7999999999999847E-2</v>
      </c>
      <c r="HF148" s="23">
        <f t="shared" si="1157"/>
        <v>-0.14599999999999991</v>
      </c>
      <c r="HG148" s="23">
        <f t="shared" si="1158"/>
        <v>2.9999999999999805E-2</v>
      </c>
      <c r="HH148" s="23">
        <f t="shared" si="965"/>
        <v>-0.51928000000000019</v>
      </c>
      <c r="HI148" s="23">
        <f t="shared" si="966"/>
        <v>-0.3069449999999998</v>
      </c>
      <c r="HJ148" s="23">
        <f t="shared" si="967"/>
        <v>0.211557</v>
      </c>
      <c r="HK148" s="23">
        <f t="shared" si="968"/>
        <v>-0.27895300000000001</v>
      </c>
      <c r="HL148" s="23">
        <f t="shared" si="969"/>
        <v>-0.24379300000000015</v>
      </c>
      <c r="HM148" s="23">
        <f t="shared" si="970"/>
        <v>0.16416999999999993</v>
      </c>
      <c r="HO148" s="23">
        <f t="shared" si="1159"/>
        <v>0.29099999999999993</v>
      </c>
      <c r="HP148" s="23">
        <f t="shared" si="1160"/>
        <v>0.19300000000000006</v>
      </c>
      <c r="HQ148" s="23">
        <f t="shared" si="1161"/>
        <v>0.32400000000000029</v>
      </c>
      <c r="HR148" s="23" t="str">
        <f t="shared" si="1162"/>
        <v/>
      </c>
      <c r="HS148" s="23">
        <f t="shared" si="1163"/>
        <v>0.1080000000000001</v>
      </c>
      <c r="HT148" s="23" t="str">
        <f t="shared" si="1164"/>
        <v/>
      </c>
      <c r="HU148" s="23" t="str">
        <f t="shared" si="1165"/>
        <v/>
      </c>
      <c r="HV148" s="23" t="str">
        <f t="shared" si="1166"/>
        <v/>
      </c>
      <c r="HW148" s="23" t="str">
        <f t="shared" si="1167"/>
        <v/>
      </c>
      <c r="HX148" s="23" t="str">
        <f t="shared" si="1168"/>
        <v/>
      </c>
      <c r="HY148" s="23">
        <f t="shared" si="1169"/>
        <v>0.21200000000000019</v>
      </c>
      <c r="HZ148" s="23">
        <f t="shared" si="1170"/>
        <v>0.21200000000000019</v>
      </c>
      <c r="IA148" s="23">
        <f t="shared" si="1171"/>
        <v>0.20900000000000007</v>
      </c>
      <c r="IB148" s="23">
        <f t="shared" si="1172"/>
        <v>6.800000000000006E-2</v>
      </c>
      <c r="IC148" s="23">
        <f t="shared" si="1173"/>
        <v>0.18999999999999995</v>
      </c>
      <c r="ID148" s="23">
        <f t="shared" si="1174"/>
        <v>0.26100000000000012</v>
      </c>
      <c r="IE148" s="23">
        <f t="shared" si="1175"/>
        <v>3.5500000000000309E-2</v>
      </c>
      <c r="IF148" s="23">
        <f t="shared" si="1176"/>
        <v>0.51100000000000012</v>
      </c>
      <c r="IG148" s="23">
        <f t="shared" si="1177"/>
        <v>0.42099999999999982</v>
      </c>
      <c r="IH148" s="23">
        <f t="shared" si="1178"/>
        <v>0.43199999999999994</v>
      </c>
      <c r="II148" s="23">
        <f t="shared" si="1179"/>
        <v>0.55900000000000016</v>
      </c>
      <c r="IJ148" s="23" t="str">
        <f t="shared" si="1180"/>
        <v/>
      </c>
      <c r="IK148" s="23">
        <f t="shared" si="1181"/>
        <v>0.51900000000000013</v>
      </c>
      <c r="IL148" s="23">
        <f t="shared" si="1182"/>
        <v>0.50600000000000023</v>
      </c>
      <c r="IM148" s="23">
        <f t="shared" si="1183"/>
        <v>0.3490000000000002</v>
      </c>
      <c r="IN148" s="23">
        <f t="shared" si="1184"/>
        <v>0.18900000000000006</v>
      </c>
      <c r="IO148" s="23">
        <f t="shared" si="1185"/>
        <v>0.35000000000000009</v>
      </c>
      <c r="IP148" s="23">
        <f t="shared" si="1186"/>
        <v>2.3000000000000131E-2</v>
      </c>
      <c r="IQ148" s="23">
        <f t="shared" si="1187"/>
        <v>4.9999999999998934E-3</v>
      </c>
      <c r="IR148" s="23">
        <f t="shared" si="1188"/>
        <v>2.1999999999999797E-2</v>
      </c>
      <c r="IS148" s="23">
        <f t="shared" si="1189"/>
        <v>0.23099999999999987</v>
      </c>
      <c r="IT148" s="23">
        <f t="shared" si="1190"/>
        <v>0.23799999999999999</v>
      </c>
      <c r="IU148" s="23">
        <f t="shared" si="1191"/>
        <v>0.56899999999999995</v>
      </c>
      <c r="IV148" s="23">
        <f t="shared" si="1192"/>
        <v>0.32100000000000017</v>
      </c>
      <c r="IW148" s="23">
        <f t="shared" si="1193"/>
        <v>0.4910000000000001</v>
      </c>
      <c r="IX148" s="23">
        <f t="shared" si="1194"/>
        <v>1.5950000000000002</v>
      </c>
      <c r="IY148" s="23">
        <f t="shared" si="1195"/>
        <v>0.42899999999999983</v>
      </c>
      <c r="IZ148" s="23">
        <f t="shared" si="1196"/>
        <v>0.22500000000000009</v>
      </c>
      <c r="JA148" s="23">
        <f t="shared" si="1197"/>
        <v>0.58400000000000007</v>
      </c>
      <c r="JB148" s="23">
        <f t="shared" si="1198"/>
        <v>0.71300000000000008</v>
      </c>
      <c r="JC148" s="23">
        <f t="shared" si="1199"/>
        <v>0.98200000000000021</v>
      </c>
      <c r="JD148" s="23">
        <f t="shared" si="1200"/>
        <v>0.4009999999999998</v>
      </c>
      <c r="JE148" s="23" t="str">
        <f t="shared" si="1201"/>
        <v/>
      </c>
      <c r="JF148" s="23" t="str">
        <f t="shared" si="1202"/>
        <v/>
      </c>
      <c r="JG148" s="23" t="str">
        <f t="shared" si="1203"/>
        <v/>
      </c>
      <c r="JH148" s="23" t="str">
        <f t="shared" si="1204"/>
        <v/>
      </c>
      <c r="JI148" s="23" t="str">
        <f t="shared" si="1205"/>
        <v/>
      </c>
      <c r="JJ148" s="23" t="str">
        <f t="shared" si="1206"/>
        <v/>
      </c>
      <c r="JK148" s="23" t="str">
        <f t="shared" si="1207"/>
        <v/>
      </c>
      <c r="JL148" s="23" t="str">
        <f t="shared" si="1208"/>
        <v/>
      </c>
      <c r="JM148" s="23" t="str">
        <f t="shared" si="1209"/>
        <v/>
      </c>
      <c r="JN148" s="23">
        <f t="shared" si="1210"/>
        <v>8.8999999999999968E-2</v>
      </c>
      <c r="JO148" s="23">
        <f t="shared" si="1211"/>
        <v>0.41000000000000014</v>
      </c>
      <c r="JP148" s="23">
        <f t="shared" si="1212"/>
        <v>0.16900000000000004</v>
      </c>
      <c r="JQ148" s="23">
        <f t="shared" si="1025"/>
        <v>0.75136000000000003</v>
      </c>
      <c r="JR148" s="23">
        <f t="shared" si="1026"/>
        <v>0.58919200000000016</v>
      </c>
      <c r="JS148" s="23">
        <f t="shared" si="1027"/>
        <v>1.1150000000000215E-2</v>
      </c>
      <c r="JT148" s="23">
        <f t="shared" si="1028"/>
        <v>0.60751100000000013</v>
      </c>
      <c r="JU148" s="23">
        <f t="shared" si="1029"/>
        <v>0.56317800000000018</v>
      </c>
      <c r="JV148" s="23">
        <f t="shared" si="1030"/>
        <v>3.5125999999999991E-2</v>
      </c>
      <c r="JW148" s="23">
        <f t="shared" si="1213"/>
        <v>0.24000000000000021</v>
      </c>
      <c r="JX148" s="23">
        <f t="shared" si="1214"/>
        <v>0.20100000000000007</v>
      </c>
      <c r="JY148" s="23">
        <f t="shared" si="1215"/>
        <v>0.18800000000000017</v>
      </c>
      <c r="JZ148" s="23">
        <f t="shared" si="1216"/>
        <v>0.19899999999999984</v>
      </c>
      <c r="KA148" s="23">
        <f t="shared" si="1217"/>
        <v>0.84200000000000008</v>
      </c>
      <c r="KB148" s="23">
        <f t="shared" si="1218"/>
        <v>0.20100000000000007</v>
      </c>
      <c r="KC148" s="23">
        <f t="shared" si="1219"/>
        <v>0.17799999999999994</v>
      </c>
      <c r="KD148" s="23">
        <f t="shared" si="1220"/>
        <v>1.6999999999999904E-2</v>
      </c>
      <c r="KE148" s="23">
        <f t="shared" si="1221"/>
        <v>8.8999999999999968E-2</v>
      </c>
      <c r="KF148" s="23">
        <f t="shared" si="1222"/>
        <v>5.2999999999999936E-2</v>
      </c>
      <c r="KG148" s="23">
        <f t="shared" si="1223"/>
        <v>0.23399999999999999</v>
      </c>
      <c r="KH148" s="23">
        <f t="shared" si="1224"/>
        <v>0.20500000000000007</v>
      </c>
      <c r="KI148" s="23">
        <f t="shared" si="1225"/>
        <v>0.24499999999999966</v>
      </c>
      <c r="KJ148" s="23">
        <f t="shared" si="1226"/>
        <v>4.8999999999999932E-2</v>
      </c>
      <c r="KK148" s="23">
        <f t="shared" si="1227"/>
        <v>3.7999999999999812E-2</v>
      </c>
      <c r="KL148" s="23">
        <f t="shared" si="1228"/>
        <v>0.121</v>
      </c>
      <c r="KM148" s="23">
        <f t="shared" si="1229"/>
        <v>0.14999999999999991</v>
      </c>
      <c r="KN148" s="23">
        <f t="shared" si="1230"/>
        <v>0.16400000000000015</v>
      </c>
      <c r="KO148" s="23">
        <f t="shared" si="1231"/>
        <v>0.3490000000000002</v>
      </c>
      <c r="KP148" s="23">
        <f t="shared" si="1232"/>
        <v>5.1000000000000156E-2</v>
      </c>
      <c r="KQ148" s="23">
        <f t="shared" si="1051"/>
        <v>8.9999999999999858E-2</v>
      </c>
      <c r="KR148" s="23">
        <f t="shared" si="1052"/>
        <v>4.4000000000000039E-2</v>
      </c>
      <c r="KS148" s="23">
        <f t="shared" si="1053"/>
        <v>4.1999999999999815E-2</v>
      </c>
      <c r="KT148" s="23">
        <f t="shared" si="1054"/>
        <v>0.17499999999999982</v>
      </c>
      <c r="KU148" s="23">
        <f t="shared" si="1055"/>
        <v>1.6999999999999904E-2</v>
      </c>
      <c r="KV148" s="23">
        <f t="shared" si="1056"/>
        <v>1.6000000000000014E-2</v>
      </c>
      <c r="KW148" s="23">
        <f t="shared" si="1233"/>
        <v>0.11299999999999999</v>
      </c>
      <c r="KX148" s="23">
        <f t="shared" si="1058"/>
        <v>5.9999999999997833E-3</v>
      </c>
      <c r="KY148" s="23">
        <f t="shared" si="1059"/>
        <v>1.6999999999999904E-2</v>
      </c>
      <c r="KZ148" s="23">
        <f t="shared" si="1060"/>
        <v>0.121</v>
      </c>
      <c r="LA148" s="23">
        <f t="shared" si="1061"/>
        <v>1.2000000000000011E-2</v>
      </c>
      <c r="LB148" s="23">
        <f t="shared" si="1062"/>
        <v>0.66200000000000037</v>
      </c>
      <c r="LC148" s="23">
        <f t="shared" si="1063"/>
        <v>1.399999999999979E-2</v>
      </c>
      <c r="LD148" s="23">
        <f t="shared" si="1234"/>
        <v>4.0000000000000036E-3</v>
      </c>
      <c r="LE148" s="23">
        <f t="shared" si="1065"/>
        <v>7.7999999999999847E-2</v>
      </c>
      <c r="LF148" s="23">
        <f t="shared" si="1235"/>
        <v>0.14599999999999991</v>
      </c>
      <c r="LG148" s="23">
        <f t="shared" si="1067"/>
        <v>2.9999999999999805E-2</v>
      </c>
      <c r="LH148" s="23">
        <f t="shared" si="1068"/>
        <v>0.51928000000000019</v>
      </c>
      <c r="LI148" s="23">
        <f t="shared" si="1069"/>
        <v>0.3069449999999998</v>
      </c>
      <c r="LJ148" s="23">
        <f t="shared" si="1070"/>
        <v>0.211557</v>
      </c>
      <c r="LK148" s="23">
        <f t="shared" si="1071"/>
        <v>0.27895300000000001</v>
      </c>
      <c r="LL148" s="23">
        <f t="shared" si="1072"/>
        <v>0.24379300000000015</v>
      </c>
      <c r="LM148" s="23">
        <f t="shared" si="1072"/>
        <v>0.16416999999999993</v>
      </c>
    </row>
    <row r="149" spans="1:325">
      <c r="A149" s="1">
        <f t="shared" si="1239"/>
        <v>147</v>
      </c>
      <c r="B149" s="19"/>
      <c r="C149" s="4">
        <v>11</v>
      </c>
      <c r="D149" s="4">
        <f t="shared" si="1076"/>
        <v>1016</v>
      </c>
      <c r="E149" s="4" t="s">
        <v>149</v>
      </c>
      <c r="F149" s="4">
        <v>3</v>
      </c>
      <c r="G149" s="4" t="s">
        <v>13</v>
      </c>
      <c r="H149" s="4" t="s">
        <v>14</v>
      </c>
      <c r="I149" s="4"/>
      <c r="J149" s="5">
        <v>96.3</v>
      </c>
      <c r="K149" s="72"/>
      <c r="L149" s="103">
        <v>3.9569999999999999</v>
      </c>
      <c r="M149" s="7" t="s">
        <v>180</v>
      </c>
      <c r="N149" s="3" t="s">
        <v>227</v>
      </c>
      <c r="O149" s="6">
        <v>4.1520000000000001</v>
      </c>
      <c r="P149" s="6">
        <v>3.86</v>
      </c>
      <c r="Q149" s="6">
        <v>4.3289999999999997</v>
      </c>
      <c r="R149" s="58"/>
      <c r="S149" s="6">
        <v>4.1630000000000003</v>
      </c>
      <c r="T149" s="58"/>
      <c r="U149" s="58"/>
      <c r="V149" s="58"/>
      <c r="W149" s="58"/>
      <c r="X149" s="58"/>
      <c r="Y149" s="6">
        <v>4.1959999999999997</v>
      </c>
      <c r="Z149" s="6">
        <v>4.3419999999999996</v>
      </c>
      <c r="AA149" s="6">
        <v>4.1870000000000003</v>
      </c>
      <c r="AB149" s="6">
        <v>3.9550000000000001</v>
      </c>
      <c r="AC149" s="6">
        <v>3.71</v>
      </c>
      <c r="AD149" s="6">
        <v>4.1989999999999998</v>
      </c>
      <c r="AE149" s="6">
        <f t="shared" si="1238"/>
        <v>3.9544999999999999</v>
      </c>
      <c r="AF149" s="107">
        <v>3.2040000000000002</v>
      </c>
      <c r="AG149" s="107">
        <v>3.306</v>
      </c>
      <c r="AH149" s="107">
        <v>3.4049999999999998</v>
      </c>
      <c r="AI149" s="107">
        <v>3.4430000000000001</v>
      </c>
      <c r="AJ149" s="111"/>
      <c r="AK149" s="107">
        <v>3.637</v>
      </c>
      <c r="AL149" s="107">
        <v>3.645</v>
      </c>
      <c r="AM149" s="107">
        <v>3.8580000000000001</v>
      </c>
      <c r="AN149" s="107">
        <v>3.7120000000000002</v>
      </c>
      <c r="AO149" s="107">
        <v>3.6869999999999998</v>
      </c>
      <c r="AP149" s="107">
        <v>3.85</v>
      </c>
      <c r="AQ149" s="107">
        <v>3.7839999999999998</v>
      </c>
      <c r="AR149" s="107">
        <v>3.9740000000000002</v>
      </c>
      <c r="AS149" s="107">
        <v>3.6960000000000002</v>
      </c>
      <c r="AT149" s="107">
        <v>3.6749999999999998</v>
      </c>
      <c r="AU149" s="107">
        <v>3.77</v>
      </c>
      <c r="AV149" s="107">
        <v>3.3620000000000001</v>
      </c>
      <c r="AW149" s="107">
        <v>3.56</v>
      </c>
      <c r="AX149" s="107">
        <v>4.1449999999999996</v>
      </c>
      <c r="AY149" s="107">
        <v>3.7749999999999999</v>
      </c>
      <c r="AZ149" s="107">
        <v>4.0140000000000002</v>
      </c>
      <c r="BA149" s="107">
        <v>3.94</v>
      </c>
      <c r="BB149" s="107">
        <v>4.0289999999999999</v>
      </c>
      <c r="BC149" s="107">
        <v>3.8879999999999999</v>
      </c>
      <c r="BD149" s="107">
        <v>3.766</v>
      </c>
      <c r="BE149" s="111"/>
      <c r="BF149" s="111"/>
      <c r="BG149" s="111"/>
      <c r="BH149" s="111"/>
      <c r="BI149" s="111"/>
      <c r="BJ149" s="111"/>
      <c r="BK149" s="111"/>
      <c r="BL149" s="111"/>
      <c r="BM149" s="111"/>
      <c r="BN149" s="107">
        <v>3.7349999999999999</v>
      </c>
      <c r="BO149" s="107">
        <v>3.48</v>
      </c>
      <c r="BP149" s="107">
        <v>3.7549999999999999</v>
      </c>
      <c r="BQ149" s="118">
        <v>3.007018</v>
      </c>
      <c r="BR149" s="91">
        <v>3.4234810000000002</v>
      </c>
      <c r="BS149" s="91">
        <v>4.516794</v>
      </c>
      <c r="BT149" s="91">
        <v>3.4819070000000001</v>
      </c>
      <c r="BU149" s="91">
        <v>3.5730469999999999</v>
      </c>
      <c r="BV149" s="91">
        <v>4.3179740000000004</v>
      </c>
      <c r="BW149" s="109">
        <v>3.2519999999999998</v>
      </c>
      <c r="BX149" s="109">
        <v>3.34</v>
      </c>
      <c r="BY149" s="109">
        <v>3.448</v>
      </c>
      <c r="BZ149" s="109">
        <v>3.4969999999999999</v>
      </c>
      <c r="CA149" s="109">
        <v>3.5870000000000002</v>
      </c>
      <c r="CB149" s="109">
        <v>3.6560000000000001</v>
      </c>
      <c r="CC149" s="109">
        <v>3.665</v>
      </c>
      <c r="CD149" s="109">
        <v>3.9249999999999998</v>
      </c>
      <c r="CE149" s="109">
        <v>3.766</v>
      </c>
      <c r="CF149" s="109">
        <v>3.7250000000000001</v>
      </c>
      <c r="CG149" s="109">
        <v>3.9180000000000001</v>
      </c>
      <c r="CH149" s="109">
        <v>3.851</v>
      </c>
      <c r="CI149" s="109">
        <v>4.0339999999999998</v>
      </c>
      <c r="CJ149" s="109">
        <v>3.7309999999999999</v>
      </c>
      <c r="CK149" s="109">
        <v>3.7109999999999999</v>
      </c>
      <c r="CL149" s="109">
        <v>3.8279999999999998</v>
      </c>
      <c r="CM149" s="109">
        <v>3.3940000000000001</v>
      </c>
      <c r="CN149" s="109">
        <v>3.61</v>
      </c>
      <c r="CO149" s="109">
        <v>4.2569999999999997</v>
      </c>
      <c r="CP149" s="109">
        <v>3.823</v>
      </c>
      <c r="CQ149" s="109">
        <v>4.0549999999999997</v>
      </c>
      <c r="CR149" s="109">
        <v>3.9940000000000002</v>
      </c>
      <c r="CS149" s="109">
        <v>4.0830000000000002</v>
      </c>
      <c r="CT149" s="109">
        <v>3.9540000000000002</v>
      </c>
      <c r="CU149" s="109">
        <v>3.82</v>
      </c>
      <c r="CV149" s="109">
        <v>3.6419999999999999</v>
      </c>
      <c r="CW149" s="109">
        <v>3.7890000000000001</v>
      </c>
      <c r="CX149" s="109">
        <v>3.9390000000000001</v>
      </c>
      <c r="CY149" s="109">
        <v>4.0659999999999998</v>
      </c>
      <c r="CZ149" s="109">
        <v>4.1909999999999998</v>
      </c>
      <c r="DA149" s="109">
        <v>4.1609999999999996</v>
      </c>
      <c r="DB149" s="109">
        <v>3.298</v>
      </c>
      <c r="DC149" s="109">
        <v>3.93</v>
      </c>
      <c r="DD149" s="109">
        <v>3.91</v>
      </c>
      <c r="DE149" s="109">
        <v>3.7639999999999998</v>
      </c>
      <c r="DF149" s="109">
        <v>3.524</v>
      </c>
      <c r="DG149" s="109">
        <v>3.794</v>
      </c>
      <c r="DH149" s="119">
        <v>3.048603</v>
      </c>
      <c r="DI149" s="119">
        <v>3.4686029999999999</v>
      </c>
      <c r="DJ149" s="119">
        <v>4.5546480000000003</v>
      </c>
      <c r="DK149" s="119">
        <v>3.5350929999999998</v>
      </c>
      <c r="DL149" s="119">
        <v>3.6223779999999999</v>
      </c>
      <c r="DM149" s="119">
        <v>4.352195</v>
      </c>
      <c r="DO149" s="23">
        <f t="shared" si="1077"/>
        <v>0.19500000000000028</v>
      </c>
      <c r="DP149" s="23">
        <f t="shared" si="1078"/>
        <v>-9.6999999999999975E-2</v>
      </c>
      <c r="DQ149" s="23">
        <f t="shared" si="1079"/>
        <v>0.37199999999999989</v>
      </c>
      <c r="DR149" s="23" t="str">
        <f t="shared" si="1080"/>
        <v/>
      </c>
      <c r="DS149" s="23">
        <f t="shared" si="1081"/>
        <v>0.20600000000000041</v>
      </c>
      <c r="DT149" s="23" t="str">
        <f t="shared" si="1082"/>
        <v/>
      </c>
      <c r="DU149" s="23" t="str">
        <f t="shared" si="1083"/>
        <v/>
      </c>
      <c r="DV149" s="23" t="str">
        <f t="shared" si="1084"/>
        <v/>
      </c>
      <c r="DW149" s="23" t="str">
        <f t="shared" si="1085"/>
        <v/>
      </c>
      <c r="DX149" s="23" t="str">
        <f t="shared" si="1086"/>
        <v/>
      </c>
      <c r="DY149" s="23">
        <f t="shared" si="1087"/>
        <v>0.23899999999999988</v>
      </c>
      <c r="DZ149" s="23">
        <f t="shared" si="1088"/>
        <v>0.38499999999999979</v>
      </c>
      <c r="EA149" s="23">
        <f t="shared" si="1089"/>
        <v>0.23000000000000043</v>
      </c>
      <c r="EB149" s="23">
        <f t="shared" si="1090"/>
        <v>-1.9999999999997797E-3</v>
      </c>
      <c r="EC149" s="23">
        <f t="shared" si="1091"/>
        <v>-0.24699999999999989</v>
      </c>
      <c r="ED149" s="23">
        <f t="shared" si="1092"/>
        <v>0.24199999999999999</v>
      </c>
      <c r="EE149" s="23">
        <f t="shared" si="1093"/>
        <v>-2.4999999999999467E-3</v>
      </c>
      <c r="EF149" s="23">
        <f t="shared" si="1094"/>
        <v>-0.75299999999999967</v>
      </c>
      <c r="EG149" s="23">
        <f t="shared" si="1095"/>
        <v>-0.6509999999999998</v>
      </c>
      <c r="EH149" s="23">
        <f t="shared" si="1096"/>
        <v>-0.55200000000000005</v>
      </c>
      <c r="EI149" s="23">
        <f t="shared" si="1097"/>
        <v>-0.51399999999999979</v>
      </c>
      <c r="EJ149" s="23" t="str">
        <f t="shared" si="1098"/>
        <v/>
      </c>
      <c r="EK149" s="23">
        <f t="shared" si="1099"/>
        <v>-0.31999999999999984</v>
      </c>
      <c r="EL149" s="23">
        <f t="shared" si="1100"/>
        <v>-0.31199999999999983</v>
      </c>
      <c r="EM149" s="23">
        <f t="shared" si="1101"/>
        <v>-9.8999999999999755E-2</v>
      </c>
      <c r="EN149" s="23">
        <f t="shared" si="1102"/>
        <v>-0.24499999999999966</v>
      </c>
      <c r="EO149" s="23">
        <f t="shared" si="1103"/>
        <v>-0.27</v>
      </c>
      <c r="EP149" s="23">
        <f t="shared" si="1104"/>
        <v>-0.10699999999999976</v>
      </c>
      <c r="EQ149" s="23">
        <f t="shared" si="1105"/>
        <v>-0.17300000000000004</v>
      </c>
      <c r="ER149" s="23">
        <f t="shared" si="1106"/>
        <v>1.7000000000000348E-2</v>
      </c>
      <c r="ES149" s="23">
        <f t="shared" si="898"/>
        <v>-0.26099999999999968</v>
      </c>
      <c r="ET149" s="23">
        <f t="shared" si="899"/>
        <v>-0.28200000000000003</v>
      </c>
      <c r="EU149" s="23">
        <f t="shared" si="900"/>
        <v>-0.18699999999999983</v>
      </c>
      <c r="EV149" s="23">
        <f t="shared" si="901"/>
        <v>-0.59499999999999975</v>
      </c>
      <c r="EW149" s="23">
        <f t="shared" si="902"/>
        <v>-0.3969999999999998</v>
      </c>
      <c r="EX149" s="23">
        <f t="shared" si="903"/>
        <v>0.18799999999999972</v>
      </c>
      <c r="EY149" s="23">
        <f t="shared" si="904"/>
        <v>-0.18199999999999994</v>
      </c>
      <c r="EZ149" s="23">
        <f t="shared" si="905"/>
        <v>5.7000000000000384E-2</v>
      </c>
      <c r="FA149" s="23">
        <f t="shared" si="1107"/>
        <v>-1.6999999999999904E-2</v>
      </c>
      <c r="FB149" s="23">
        <f t="shared" si="1108"/>
        <v>7.2000000000000064E-2</v>
      </c>
      <c r="FC149" s="23">
        <f t="shared" si="1109"/>
        <v>-6.899999999999995E-2</v>
      </c>
      <c r="FD149" s="23">
        <f t="shared" si="1110"/>
        <v>-0.19099999999999984</v>
      </c>
      <c r="FE149" s="23" t="str">
        <f t="shared" si="1111"/>
        <v/>
      </c>
      <c r="FF149" s="23" t="str">
        <f t="shared" si="1112"/>
        <v/>
      </c>
      <c r="FG149" s="23" t="str">
        <f t="shared" si="1113"/>
        <v/>
      </c>
      <c r="FH149" s="23" t="str">
        <f t="shared" si="1114"/>
        <v/>
      </c>
      <c r="FI149" s="23" t="str">
        <f t="shared" si="1115"/>
        <v/>
      </c>
      <c r="FJ149" s="23" t="str">
        <f t="shared" si="1116"/>
        <v/>
      </c>
      <c r="FK149" s="23" t="str">
        <f t="shared" si="1117"/>
        <v/>
      </c>
      <c r="FL149" s="23" t="str">
        <f t="shared" si="1118"/>
        <v/>
      </c>
      <c r="FM149" s="23" t="str">
        <f t="shared" si="1119"/>
        <v/>
      </c>
      <c r="FN149" s="23">
        <f t="shared" si="1120"/>
        <v>-0.22199999999999998</v>
      </c>
      <c r="FO149" s="23">
        <f t="shared" si="1121"/>
        <v>-0.47699999999999987</v>
      </c>
      <c r="FP149" s="23">
        <f t="shared" si="1122"/>
        <v>-0.20199999999999996</v>
      </c>
      <c r="FQ149" s="23">
        <f t="shared" si="922"/>
        <v>-0.94998199999999988</v>
      </c>
      <c r="FR149" s="23">
        <f t="shared" si="923"/>
        <v>-0.53351899999999963</v>
      </c>
      <c r="FS149" s="23">
        <f t="shared" si="924"/>
        <v>0.55979400000000012</v>
      </c>
      <c r="FT149" s="23">
        <f t="shared" si="925"/>
        <v>-0.47509299999999977</v>
      </c>
      <c r="FU149" s="23">
        <f t="shared" si="926"/>
        <v>-0.38395299999999999</v>
      </c>
      <c r="FV149" s="23">
        <f t="shared" si="927"/>
        <v>0.36097400000000057</v>
      </c>
      <c r="FW149" s="23">
        <f t="shared" si="928"/>
        <v>-0.70500000000000007</v>
      </c>
      <c r="FX149" s="23">
        <f t="shared" si="1123"/>
        <v>-0.61699999999999999</v>
      </c>
      <c r="FY149" s="23">
        <f t="shared" si="1124"/>
        <v>-0.5089999999999999</v>
      </c>
      <c r="FZ149" s="23">
        <f t="shared" si="1125"/>
        <v>-0.45999999999999996</v>
      </c>
      <c r="GA149" s="23">
        <f t="shared" si="1126"/>
        <v>-0.36999999999999966</v>
      </c>
      <c r="GB149" s="23">
        <f t="shared" si="1127"/>
        <v>-0.30099999999999971</v>
      </c>
      <c r="GC149" s="23">
        <f t="shared" si="1128"/>
        <v>-0.29199999999999982</v>
      </c>
      <c r="GD149" s="23">
        <f t="shared" si="1129"/>
        <v>-3.2000000000000028E-2</v>
      </c>
      <c r="GE149" s="23">
        <f t="shared" si="1130"/>
        <v>-0.19099999999999984</v>
      </c>
      <c r="GF149" s="23">
        <f t="shared" si="1131"/>
        <v>-0.23199999999999976</v>
      </c>
      <c r="GG149" s="23">
        <f t="shared" si="1132"/>
        <v>-3.8999999999999702E-2</v>
      </c>
      <c r="GH149" s="23">
        <f t="shared" si="1133"/>
        <v>-0.10599999999999987</v>
      </c>
      <c r="GI149" s="23">
        <f t="shared" si="1134"/>
        <v>7.6999999999999957E-2</v>
      </c>
      <c r="GJ149" s="23">
        <f t="shared" si="1135"/>
        <v>-0.22599999999999998</v>
      </c>
      <c r="GK149" s="23">
        <f t="shared" si="1136"/>
        <v>-0.246</v>
      </c>
      <c r="GL149" s="23">
        <f t="shared" si="1137"/>
        <v>-0.129</v>
      </c>
      <c r="GM149" s="23">
        <f t="shared" si="1138"/>
        <v>-0.56299999999999972</v>
      </c>
      <c r="GN149" s="23">
        <f t="shared" si="1139"/>
        <v>-0.34699999999999998</v>
      </c>
      <c r="GO149" s="23">
        <f t="shared" si="1140"/>
        <v>0.29999999999999982</v>
      </c>
      <c r="GP149" s="23">
        <f t="shared" si="1141"/>
        <v>-0.1339999999999999</v>
      </c>
      <c r="GQ149" s="23">
        <f t="shared" si="1142"/>
        <v>9.7999999999999865E-2</v>
      </c>
      <c r="GR149" s="23">
        <f t="shared" si="1143"/>
        <v>3.7000000000000366E-2</v>
      </c>
      <c r="GS149" s="23">
        <f t="shared" si="1144"/>
        <v>0.12600000000000033</v>
      </c>
      <c r="GT149" s="23">
        <f t="shared" si="1145"/>
        <v>-2.9999999999996696E-3</v>
      </c>
      <c r="GU149" s="23">
        <f t="shared" si="1146"/>
        <v>-0.13700000000000001</v>
      </c>
      <c r="GV149" s="23">
        <f t="shared" si="1147"/>
        <v>-0.31499999999999995</v>
      </c>
      <c r="GW149" s="23">
        <f t="shared" si="1148"/>
        <v>-0.16799999999999971</v>
      </c>
      <c r="GX149" s="23">
        <f t="shared" si="1149"/>
        <v>-1.7999999999999794E-2</v>
      </c>
      <c r="GY149" s="23">
        <f t="shared" si="1150"/>
        <v>0.10899999999999999</v>
      </c>
      <c r="GZ149" s="23">
        <f t="shared" si="1151"/>
        <v>0.23399999999999999</v>
      </c>
      <c r="HA149" s="23">
        <f t="shared" si="1152"/>
        <v>0.20399999999999974</v>
      </c>
      <c r="HB149" s="23">
        <f t="shared" si="1153"/>
        <v>-0.65899999999999981</v>
      </c>
      <c r="HC149" s="23">
        <f t="shared" si="1154"/>
        <v>-2.6999999999999691E-2</v>
      </c>
      <c r="HD149" s="23">
        <f t="shared" si="1155"/>
        <v>-4.6999999999999709E-2</v>
      </c>
      <c r="HE149" s="23">
        <f t="shared" si="1156"/>
        <v>-0.19300000000000006</v>
      </c>
      <c r="HF149" s="23">
        <f t="shared" si="1157"/>
        <v>-0.43299999999999983</v>
      </c>
      <c r="HG149" s="23">
        <f t="shared" si="1158"/>
        <v>-0.16299999999999981</v>
      </c>
      <c r="HH149" s="23">
        <f t="shared" si="965"/>
        <v>-0.9083969999999999</v>
      </c>
      <c r="HI149" s="23">
        <f t="shared" si="966"/>
        <v>-0.48839699999999997</v>
      </c>
      <c r="HJ149" s="23">
        <f t="shared" si="967"/>
        <v>0.5976480000000004</v>
      </c>
      <c r="HK149" s="23">
        <f t="shared" si="968"/>
        <v>-0.42190700000000003</v>
      </c>
      <c r="HL149" s="23">
        <f t="shared" si="969"/>
        <v>-0.33462199999999998</v>
      </c>
      <c r="HM149" s="23">
        <f t="shared" si="970"/>
        <v>0.39519500000000019</v>
      </c>
      <c r="HO149" s="23">
        <f t="shared" si="1159"/>
        <v>0.19500000000000028</v>
      </c>
      <c r="HP149" s="23">
        <f t="shared" si="1160"/>
        <v>9.6999999999999975E-2</v>
      </c>
      <c r="HQ149" s="23">
        <f t="shared" si="1161"/>
        <v>0.37199999999999989</v>
      </c>
      <c r="HR149" s="23" t="str">
        <f t="shared" si="1162"/>
        <v/>
      </c>
      <c r="HS149" s="23">
        <f t="shared" si="1163"/>
        <v>0.20600000000000041</v>
      </c>
      <c r="HT149" s="23" t="str">
        <f t="shared" si="1164"/>
        <v/>
      </c>
      <c r="HU149" s="23" t="str">
        <f t="shared" si="1165"/>
        <v/>
      </c>
      <c r="HV149" s="23" t="str">
        <f t="shared" si="1166"/>
        <v/>
      </c>
      <c r="HW149" s="23" t="str">
        <f t="shared" si="1167"/>
        <v/>
      </c>
      <c r="HX149" s="23" t="str">
        <f t="shared" si="1168"/>
        <v/>
      </c>
      <c r="HY149" s="23">
        <f t="shared" si="1169"/>
        <v>0.23899999999999988</v>
      </c>
      <c r="HZ149" s="23">
        <f t="shared" si="1170"/>
        <v>0.38499999999999979</v>
      </c>
      <c r="IA149" s="23">
        <f t="shared" si="1171"/>
        <v>0.23000000000000043</v>
      </c>
      <c r="IB149" s="23">
        <f t="shared" si="1172"/>
        <v>1.9999999999997797E-3</v>
      </c>
      <c r="IC149" s="23">
        <f t="shared" si="1173"/>
        <v>0.24699999999999989</v>
      </c>
      <c r="ID149" s="23">
        <f t="shared" si="1174"/>
        <v>0.24199999999999999</v>
      </c>
      <c r="IE149" s="23">
        <f t="shared" si="1175"/>
        <v>2.4999999999999467E-3</v>
      </c>
      <c r="IF149" s="23">
        <f t="shared" si="1176"/>
        <v>0.75299999999999967</v>
      </c>
      <c r="IG149" s="23">
        <f t="shared" si="1177"/>
        <v>0.6509999999999998</v>
      </c>
      <c r="IH149" s="23">
        <f t="shared" si="1178"/>
        <v>0.55200000000000005</v>
      </c>
      <c r="II149" s="23">
        <f t="shared" si="1179"/>
        <v>0.51399999999999979</v>
      </c>
      <c r="IJ149" s="23" t="str">
        <f t="shared" si="1180"/>
        <v/>
      </c>
      <c r="IK149" s="23">
        <f t="shared" si="1181"/>
        <v>0.31999999999999984</v>
      </c>
      <c r="IL149" s="23">
        <f t="shared" si="1182"/>
        <v>0.31199999999999983</v>
      </c>
      <c r="IM149" s="23">
        <f t="shared" si="1183"/>
        <v>9.8999999999999755E-2</v>
      </c>
      <c r="IN149" s="23">
        <f t="shared" si="1184"/>
        <v>0.24499999999999966</v>
      </c>
      <c r="IO149" s="23">
        <f t="shared" si="1185"/>
        <v>0.27</v>
      </c>
      <c r="IP149" s="23">
        <f t="shared" si="1186"/>
        <v>0.10699999999999976</v>
      </c>
      <c r="IQ149" s="23">
        <f t="shared" si="1187"/>
        <v>0.17300000000000004</v>
      </c>
      <c r="IR149" s="23">
        <f t="shared" si="1188"/>
        <v>1.7000000000000348E-2</v>
      </c>
      <c r="IS149" s="23">
        <f t="shared" si="1189"/>
        <v>0.26099999999999968</v>
      </c>
      <c r="IT149" s="23">
        <f t="shared" si="1190"/>
        <v>0.28200000000000003</v>
      </c>
      <c r="IU149" s="23">
        <f t="shared" si="1191"/>
        <v>0.18699999999999983</v>
      </c>
      <c r="IV149" s="23">
        <f t="shared" si="1192"/>
        <v>0.59499999999999975</v>
      </c>
      <c r="IW149" s="23">
        <f t="shared" si="1193"/>
        <v>0.3969999999999998</v>
      </c>
      <c r="IX149" s="23">
        <f t="shared" si="1194"/>
        <v>0.18799999999999972</v>
      </c>
      <c r="IY149" s="23">
        <f t="shared" si="1195"/>
        <v>0.18199999999999994</v>
      </c>
      <c r="IZ149" s="23">
        <f t="shared" si="1196"/>
        <v>5.7000000000000384E-2</v>
      </c>
      <c r="JA149" s="23">
        <f t="shared" si="1197"/>
        <v>1.6999999999999904E-2</v>
      </c>
      <c r="JB149" s="23">
        <f t="shared" si="1198"/>
        <v>7.2000000000000064E-2</v>
      </c>
      <c r="JC149" s="23">
        <f t="shared" si="1199"/>
        <v>6.899999999999995E-2</v>
      </c>
      <c r="JD149" s="23">
        <f t="shared" si="1200"/>
        <v>0.19099999999999984</v>
      </c>
      <c r="JE149" s="23" t="str">
        <f t="shared" si="1201"/>
        <v/>
      </c>
      <c r="JF149" s="23" t="str">
        <f t="shared" si="1202"/>
        <v/>
      </c>
      <c r="JG149" s="23" t="str">
        <f t="shared" si="1203"/>
        <v/>
      </c>
      <c r="JH149" s="23" t="str">
        <f t="shared" si="1204"/>
        <v/>
      </c>
      <c r="JI149" s="23" t="str">
        <f t="shared" si="1205"/>
        <v/>
      </c>
      <c r="JJ149" s="23" t="str">
        <f t="shared" si="1206"/>
        <v/>
      </c>
      <c r="JK149" s="23" t="str">
        <f t="shared" si="1207"/>
        <v/>
      </c>
      <c r="JL149" s="23" t="str">
        <f t="shared" si="1208"/>
        <v/>
      </c>
      <c r="JM149" s="23" t="str">
        <f t="shared" si="1209"/>
        <v/>
      </c>
      <c r="JN149" s="23">
        <f t="shared" si="1210"/>
        <v>0.22199999999999998</v>
      </c>
      <c r="JO149" s="23">
        <f t="shared" si="1211"/>
        <v>0.47699999999999987</v>
      </c>
      <c r="JP149" s="23">
        <f t="shared" si="1212"/>
        <v>0.20199999999999996</v>
      </c>
      <c r="JQ149" s="23">
        <f t="shared" si="1025"/>
        <v>0.94998199999999988</v>
      </c>
      <c r="JR149" s="23">
        <f t="shared" si="1026"/>
        <v>0.53351899999999963</v>
      </c>
      <c r="JS149" s="23">
        <f t="shared" si="1027"/>
        <v>0.55979400000000012</v>
      </c>
      <c r="JT149" s="23">
        <f t="shared" si="1028"/>
        <v>0.47509299999999977</v>
      </c>
      <c r="JU149" s="23">
        <f t="shared" si="1029"/>
        <v>0.38395299999999999</v>
      </c>
      <c r="JV149" s="23">
        <f t="shared" si="1030"/>
        <v>0.36097400000000057</v>
      </c>
      <c r="JW149" s="23">
        <f t="shared" si="1213"/>
        <v>0.70500000000000007</v>
      </c>
      <c r="JX149" s="23">
        <f t="shared" si="1214"/>
        <v>0.61699999999999999</v>
      </c>
      <c r="JY149" s="23">
        <f t="shared" si="1215"/>
        <v>0.5089999999999999</v>
      </c>
      <c r="JZ149" s="23">
        <f t="shared" si="1216"/>
        <v>0.45999999999999996</v>
      </c>
      <c r="KA149" s="23">
        <f t="shared" si="1217"/>
        <v>0.36999999999999966</v>
      </c>
      <c r="KB149" s="23">
        <f t="shared" si="1218"/>
        <v>0.30099999999999971</v>
      </c>
      <c r="KC149" s="23">
        <f t="shared" si="1219"/>
        <v>0.29199999999999982</v>
      </c>
      <c r="KD149" s="23">
        <f t="shared" si="1220"/>
        <v>3.2000000000000028E-2</v>
      </c>
      <c r="KE149" s="23">
        <f t="shared" si="1221"/>
        <v>0.19099999999999984</v>
      </c>
      <c r="KF149" s="23">
        <f t="shared" si="1222"/>
        <v>0.23199999999999976</v>
      </c>
      <c r="KG149" s="23">
        <f t="shared" si="1223"/>
        <v>3.8999999999999702E-2</v>
      </c>
      <c r="KH149" s="23">
        <f t="shared" si="1224"/>
        <v>0.10599999999999987</v>
      </c>
      <c r="KI149" s="23">
        <f t="shared" si="1225"/>
        <v>7.6999999999999957E-2</v>
      </c>
      <c r="KJ149" s="23">
        <f t="shared" si="1226"/>
        <v>0.22599999999999998</v>
      </c>
      <c r="KK149" s="23">
        <f t="shared" si="1227"/>
        <v>0.246</v>
      </c>
      <c r="KL149" s="23">
        <f t="shared" si="1228"/>
        <v>0.129</v>
      </c>
      <c r="KM149" s="23">
        <f t="shared" si="1229"/>
        <v>0.56299999999999972</v>
      </c>
      <c r="KN149" s="23">
        <f t="shared" si="1230"/>
        <v>0.34699999999999998</v>
      </c>
      <c r="KO149" s="23">
        <f t="shared" si="1231"/>
        <v>0.29999999999999982</v>
      </c>
      <c r="KP149" s="23">
        <f t="shared" si="1232"/>
        <v>0.1339999999999999</v>
      </c>
      <c r="KQ149" s="23">
        <f t="shared" si="1051"/>
        <v>9.7999999999999865E-2</v>
      </c>
      <c r="KR149" s="23">
        <f t="shared" si="1052"/>
        <v>3.7000000000000366E-2</v>
      </c>
      <c r="KS149" s="23">
        <f t="shared" si="1053"/>
        <v>0.12600000000000033</v>
      </c>
      <c r="KT149" s="23">
        <f t="shared" si="1054"/>
        <v>2.9999999999996696E-3</v>
      </c>
      <c r="KU149" s="23">
        <f t="shared" si="1055"/>
        <v>0.13700000000000001</v>
      </c>
      <c r="KV149" s="23">
        <f t="shared" si="1056"/>
        <v>0.31499999999999995</v>
      </c>
      <c r="KW149" s="23">
        <f t="shared" si="1233"/>
        <v>0.16799999999999971</v>
      </c>
      <c r="KX149" s="23">
        <f t="shared" si="1058"/>
        <v>1.7999999999999794E-2</v>
      </c>
      <c r="KY149" s="23">
        <f t="shared" si="1059"/>
        <v>0.10899999999999999</v>
      </c>
      <c r="KZ149" s="23">
        <f t="shared" si="1060"/>
        <v>0.23399999999999999</v>
      </c>
      <c r="LA149" s="23">
        <f t="shared" si="1061"/>
        <v>0.20399999999999974</v>
      </c>
      <c r="LB149" s="23">
        <f t="shared" si="1062"/>
        <v>0.65899999999999981</v>
      </c>
      <c r="LC149" s="23">
        <f t="shared" si="1063"/>
        <v>2.6999999999999691E-2</v>
      </c>
      <c r="LD149" s="23">
        <f t="shared" si="1234"/>
        <v>4.6999999999999709E-2</v>
      </c>
      <c r="LE149" s="23">
        <f t="shared" si="1065"/>
        <v>0.19300000000000006</v>
      </c>
      <c r="LF149" s="23">
        <f t="shared" si="1235"/>
        <v>0.43299999999999983</v>
      </c>
      <c r="LG149" s="23">
        <f t="shared" si="1067"/>
        <v>0.16299999999999981</v>
      </c>
      <c r="LH149" s="23">
        <f t="shared" si="1068"/>
        <v>0.9083969999999999</v>
      </c>
      <c r="LI149" s="23">
        <f t="shared" si="1069"/>
        <v>0.48839699999999997</v>
      </c>
      <c r="LJ149" s="23">
        <f t="shared" si="1070"/>
        <v>0.5976480000000004</v>
      </c>
      <c r="LK149" s="23">
        <f t="shared" si="1071"/>
        <v>0.42190700000000003</v>
      </c>
      <c r="LL149" s="23">
        <f t="shared" si="1072"/>
        <v>0.33462199999999998</v>
      </c>
      <c r="LM149" s="23">
        <f t="shared" si="1072"/>
        <v>0.39519500000000019</v>
      </c>
    </row>
    <row r="150" spans="1:325">
      <c r="A150" s="1">
        <f t="shared" si="1239"/>
        <v>148</v>
      </c>
      <c r="B150" s="19"/>
      <c r="C150" s="4">
        <v>11</v>
      </c>
      <c r="D150" s="4">
        <f t="shared" si="1076"/>
        <v>1016</v>
      </c>
      <c r="E150" s="4" t="s">
        <v>163</v>
      </c>
      <c r="F150" s="4">
        <v>3</v>
      </c>
      <c r="G150" s="4" t="s">
        <v>13</v>
      </c>
      <c r="H150" s="4" t="s">
        <v>19</v>
      </c>
      <c r="I150" s="4"/>
      <c r="J150" s="5">
        <v>96.8</v>
      </c>
      <c r="K150" s="72"/>
      <c r="L150" s="103">
        <v>4.3440000000000003</v>
      </c>
      <c r="M150" s="7" t="s">
        <v>180</v>
      </c>
      <c r="N150" s="3" t="s">
        <v>227</v>
      </c>
      <c r="O150" s="6">
        <v>4.6289999999999996</v>
      </c>
      <c r="P150" s="6">
        <v>4.5179999999999998</v>
      </c>
      <c r="Q150" s="6">
        <v>4.76</v>
      </c>
      <c r="R150" s="58"/>
      <c r="S150" s="6">
        <v>4.4390000000000001</v>
      </c>
      <c r="T150" s="58"/>
      <c r="U150" s="58"/>
      <c r="V150" s="58"/>
      <c r="W150" s="58"/>
      <c r="X150" s="58"/>
      <c r="Y150" s="6">
        <v>4.5439999999999996</v>
      </c>
      <c r="Z150" s="6">
        <v>4.5650000000000004</v>
      </c>
      <c r="AA150" s="6">
        <v>4.5549999999999997</v>
      </c>
      <c r="AB150" s="6">
        <v>4.3620000000000001</v>
      </c>
      <c r="AC150" s="6">
        <v>4.4969999999999999</v>
      </c>
      <c r="AD150" s="6">
        <v>4.1150000000000002</v>
      </c>
      <c r="AE150" s="6">
        <f t="shared" si="1238"/>
        <v>4.306</v>
      </c>
      <c r="AF150" s="107">
        <v>3.7970000000000002</v>
      </c>
      <c r="AG150" s="107">
        <v>3.8279999999999998</v>
      </c>
      <c r="AH150" s="107">
        <v>3.863</v>
      </c>
      <c r="AI150" s="107">
        <v>3.9049999999999998</v>
      </c>
      <c r="AJ150" s="111"/>
      <c r="AK150" s="107">
        <v>3.88</v>
      </c>
      <c r="AL150" s="107">
        <v>3.91</v>
      </c>
      <c r="AM150" s="107">
        <v>4.141</v>
      </c>
      <c r="AN150" s="107">
        <v>4.1879999999999997</v>
      </c>
      <c r="AO150" s="107">
        <v>4.09</v>
      </c>
      <c r="AP150" s="107">
        <v>4.3090000000000002</v>
      </c>
      <c r="AQ150" s="107">
        <v>4.2629999999999999</v>
      </c>
      <c r="AR150" s="107">
        <v>4.2960000000000003</v>
      </c>
      <c r="AS150" s="107">
        <v>4.1449999999999996</v>
      </c>
      <c r="AT150" s="107">
        <v>4.1340000000000003</v>
      </c>
      <c r="AU150" s="107">
        <v>4.0679999999999996</v>
      </c>
      <c r="AV150" s="107">
        <v>3.8860000000000001</v>
      </c>
      <c r="AW150" s="107">
        <v>3.9449999999999998</v>
      </c>
      <c r="AX150" s="107">
        <v>4.1130000000000004</v>
      </c>
      <c r="AY150" s="107">
        <v>4.109</v>
      </c>
      <c r="AZ150" s="107">
        <v>4.2510000000000003</v>
      </c>
      <c r="BA150" s="107">
        <v>4.2039999999999997</v>
      </c>
      <c r="BB150" s="107">
        <v>4.2640000000000002</v>
      </c>
      <c r="BC150" s="107">
        <v>4.1890000000000001</v>
      </c>
      <c r="BD150" s="107">
        <v>4.258</v>
      </c>
      <c r="BE150" s="111"/>
      <c r="BF150" s="111"/>
      <c r="BG150" s="111"/>
      <c r="BH150" s="111"/>
      <c r="BI150" s="111"/>
      <c r="BJ150" s="111"/>
      <c r="BK150" s="111"/>
      <c r="BL150" s="111"/>
      <c r="BM150" s="111"/>
      <c r="BN150" s="107">
        <v>4.1109999999999998</v>
      </c>
      <c r="BO150" s="107">
        <v>3.9129999999999998</v>
      </c>
      <c r="BP150" s="107">
        <v>4.0659999999999998</v>
      </c>
      <c r="BQ150" s="118">
        <v>3.520969</v>
      </c>
      <c r="BR150" s="91">
        <v>3.7857210000000001</v>
      </c>
      <c r="BS150" s="91">
        <v>4.2438830000000003</v>
      </c>
      <c r="BT150" s="91">
        <v>3.81447</v>
      </c>
      <c r="BU150" s="91">
        <v>3.869729</v>
      </c>
      <c r="BV150" s="91">
        <v>4.1864939999999997</v>
      </c>
      <c r="BW150" s="109">
        <v>3.8540000000000001</v>
      </c>
      <c r="BX150" s="109">
        <v>3.8769999999999998</v>
      </c>
      <c r="BY150" s="109">
        <v>3.915</v>
      </c>
      <c r="BZ150" s="109">
        <v>3.9750000000000001</v>
      </c>
      <c r="CA150" s="109">
        <v>3.8639999999999999</v>
      </c>
      <c r="CB150" s="109">
        <v>3.95</v>
      </c>
      <c r="CC150" s="109">
        <v>3.976</v>
      </c>
      <c r="CD150" s="109">
        <v>4.2160000000000002</v>
      </c>
      <c r="CE150" s="109">
        <v>4.2450000000000001</v>
      </c>
      <c r="CF150" s="109">
        <v>4.1390000000000002</v>
      </c>
      <c r="CG150" s="109">
        <v>4.3579999999999997</v>
      </c>
      <c r="CH150" s="109">
        <v>4.3179999999999996</v>
      </c>
      <c r="CI150" s="109">
        <v>4.3570000000000002</v>
      </c>
      <c r="CJ150" s="109">
        <v>4.1989999999999998</v>
      </c>
      <c r="CK150" s="109">
        <v>4.1870000000000003</v>
      </c>
      <c r="CL150" s="109">
        <v>4.1479999999999997</v>
      </c>
      <c r="CM150" s="109">
        <v>3.927</v>
      </c>
      <c r="CN150" s="109">
        <v>4.0090000000000003</v>
      </c>
      <c r="CO150" s="109">
        <v>4.2779999999999996</v>
      </c>
      <c r="CP150" s="109">
        <v>4.18</v>
      </c>
      <c r="CQ150" s="109">
        <v>4.3129999999999997</v>
      </c>
      <c r="CR150" s="109">
        <v>4.298</v>
      </c>
      <c r="CS150" s="109">
        <v>4.3769999999999998</v>
      </c>
      <c r="CT150" s="109">
        <v>4.3120000000000003</v>
      </c>
      <c r="CU150" s="109">
        <v>4.3259999999999996</v>
      </c>
      <c r="CV150" s="109">
        <v>4.2169999999999996</v>
      </c>
      <c r="CW150" s="109">
        <v>4.1989999999999998</v>
      </c>
      <c r="CX150" s="109">
        <v>4.3559999999999999</v>
      </c>
      <c r="CY150" s="109">
        <v>4.4020000000000001</v>
      </c>
      <c r="CZ150" s="109">
        <v>4.4080000000000004</v>
      </c>
      <c r="DA150" s="109">
        <v>4.4509999999999996</v>
      </c>
      <c r="DB150" s="109">
        <v>4.5309999999999997</v>
      </c>
      <c r="DC150" s="109">
        <v>4.2910000000000004</v>
      </c>
      <c r="DD150" s="109">
        <v>4.2759999999999998</v>
      </c>
      <c r="DE150" s="109">
        <v>4.1509999999999998</v>
      </c>
      <c r="DF150" s="109">
        <v>3.968</v>
      </c>
      <c r="DG150" s="109">
        <v>4.1139999999999999</v>
      </c>
      <c r="DH150" s="119">
        <v>3.5743429999999998</v>
      </c>
      <c r="DI150" s="119">
        <v>3.8449200000000001</v>
      </c>
      <c r="DJ150" s="119">
        <v>4.3080360000000004</v>
      </c>
      <c r="DK150" s="119">
        <v>3.883753</v>
      </c>
      <c r="DL150" s="119">
        <v>3.9346860000000001</v>
      </c>
      <c r="DM150" s="119">
        <v>4.245933</v>
      </c>
      <c r="DO150" s="23">
        <f t="shared" si="1077"/>
        <v>0.28499999999999925</v>
      </c>
      <c r="DP150" s="23">
        <f t="shared" si="1078"/>
        <v>0.17399999999999949</v>
      </c>
      <c r="DQ150" s="23">
        <f t="shared" si="1079"/>
        <v>0.41599999999999948</v>
      </c>
      <c r="DR150" s="23" t="str">
        <f t="shared" si="1080"/>
        <v/>
      </c>
      <c r="DS150" s="23">
        <f t="shared" si="1081"/>
        <v>9.4999999999999751E-2</v>
      </c>
      <c r="DT150" s="23" t="str">
        <f t="shared" si="1082"/>
        <v/>
      </c>
      <c r="DU150" s="23" t="str">
        <f t="shared" si="1083"/>
        <v/>
      </c>
      <c r="DV150" s="23" t="str">
        <f t="shared" si="1084"/>
        <v/>
      </c>
      <c r="DW150" s="23" t="str">
        <f t="shared" si="1085"/>
        <v/>
      </c>
      <c r="DX150" s="23" t="str">
        <f t="shared" si="1086"/>
        <v/>
      </c>
      <c r="DY150" s="23">
        <f t="shared" si="1087"/>
        <v>0.19999999999999929</v>
      </c>
      <c r="DZ150" s="23">
        <f t="shared" si="1088"/>
        <v>0.22100000000000009</v>
      </c>
      <c r="EA150" s="23">
        <f t="shared" si="1089"/>
        <v>0.21099999999999941</v>
      </c>
      <c r="EB150" s="23">
        <f t="shared" si="1090"/>
        <v>1.7999999999999794E-2</v>
      </c>
      <c r="EC150" s="23">
        <f t="shared" si="1091"/>
        <v>0.15299999999999958</v>
      </c>
      <c r="ED150" s="23">
        <f t="shared" si="1092"/>
        <v>-0.22900000000000009</v>
      </c>
      <c r="EE150" s="23">
        <f t="shared" si="1093"/>
        <v>-3.8000000000000256E-2</v>
      </c>
      <c r="EF150" s="23">
        <f t="shared" si="1094"/>
        <v>-0.54700000000000015</v>
      </c>
      <c r="EG150" s="23">
        <f t="shared" si="1095"/>
        <v>-0.51600000000000046</v>
      </c>
      <c r="EH150" s="23">
        <f t="shared" si="1096"/>
        <v>-0.48100000000000032</v>
      </c>
      <c r="EI150" s="23">
        <f t="shared" si="1097"/>
        <v>-0.4390000000000005</v>
      </c>
      <c r="EJ150" s="23" t="str">
        <f t="shared" si="1098"/>
        <v/>
      </c>
      <c r="EK150" s="23">
        <f t="shared" si="1099"/>
        <v>-0.46400000000000041</v>
      </c>
      <c r="EL150" s="23">
        <f t="shared" si="1100"/>
        <v>-0.43400000000000016</v>
      </c>
      <c r="EM150" s="23">
        <f t="shared" si="1101"/>
        <v>-0.20300000000000029</v>
      </c>
      <c r="EN150" s="23">
        <f t="shared" si="1102"/>
        <v>-0.15600000000000058</v>
      </c>
      <c r="EO150" s="23">
        <f t="shared" si="1103"/>
        <v>-0.25400000000000045</v>
      </c>
      <c r="EP150" s="23">
        <f t="shared" si="1104"/>
        <v>-3.5000000000000142E-2</v>
      </c>
      <c r="EQ150" s="23">
        <f t="shared" si="1105"/>
        <v>-8.1000000000000405E-2</v>
      </c>
      <c r="ER150" s="23">
        <f t="shared" si="1106"/>
        <v>-4.8000000000000043E-2</v>
      </c>
      <c r="ES150" s="23">
        <f t="shared" si="898"/>
        <v>-0.19900000000000073</v>
      </c>
      <c r="ET150" s="23">
        <f t="shared" si="899"/>
        <v>-0.20999999999999996</v>
      </c>
      <c r="EU150" s="23">
        <f t="shared" si="900"/>
        <v>-0.27600000000000069</v>
      </c>
      <c r="EV150" s="23">
        <f t="shared" si="901"/>
        <v>-0.45800000000000018</v>
      </c>
      <c r="EW150" s="23">
        <f t="shared" si="902"/>
        <v>-0.39900000000000047</v>
      </c>
      <c r="EX150" s="23">
        <f t="shared" si="903"/>
        <v>-0.23099999999999987</v>
      </c>
      <c r="EY150" s="23">
        <f t="shared" si="904"/>
        <v>-0.23500000000000032</v>
      </c>
      <c r="EZ150" s="23">
        <f t="shared" si="905"/>
        <v>-9.2999999999999972E-2</v>
      </c>
      <c r="FA150" s="23">
        <f t="shared" si="1107"/>
        <v>-0.14000000000000057</v>
      </c>
      <c r="FB150" s="23">
        <f t="shared" si="1108"/>
        <v>-8.0000000000000071E-2</v>
      </c>
      <c r="FC150" s="23">
        <f t="shared" si="1109"/>
        <v>-0.15500000000000025</v>
      </c>
      <c r="FD150" s="23">
        <f t="shared" si="1110"/>
        <v>-8.6000000000000298E-2</v>
      </c>
      <c r="FE150" s="23" t="str">
        <f t="shared" si="1111"/>
        <v/>
      </c>
      <c r="FF150" s="23" t="str">
        <f t="shared" si="1112"/>
        <v/>
      </c>
      <c r="FG150" s="23" t="str">
        <f t="shared" si="1113"/>
        <v/>
      </c>
      <c r="FH150" s="23" t="str">
        <f t="shared" si="1114"/>
        <v/>
      </c>
      <c r="FI150" s="23" t="str">
        <f t="shared" si="1115"/>
        <v/>
      </c>
      <c r="FJ150" s="23" t="str">
        <f t="shared" si="1116"/>
        <v/>
      </c>
      <c r="FK150" s="23" t="str">
        <f t="shared" si="1117"/>
        <v/>
      </c>
      <c r="FL150" s="23" t="str">
        <f t="shared" si="1118"/>
        <v/>
      </c>
      <c r="FM150" s="23" t="str">
        <f t="shared" si="1119"/>
        <v/>
      </c>
      <c r="FN150" s="23">
        <f t="shared" si="1120"/>
        <v>-0.23300000000000054</v>
      </c>
      <c r="FO150" s="23">
        <f t="shared" si="1121"/>
        <v>-0.43100000000000049</v>
      </c>
      <c r="FP150" s="23">
        <f t="shared" si="1122"/>
        <v>-0.27800000000000047</v>
      </c>
      <c r="FQ150" s="23">
        <f t="shared" si="922"/>
        <v>-0.82303100000000029</v>
      </c>
      <c r="FR150" s="23">
        <f t="shared" si="923"/>
        <v>-0.55827900000000019</v>
      </c>
      <c r="FS150" s="23">
        <f t="shared" si="924"/>
        <v>-0.10011700000000001</v>
      </c>
      <c r="FT150" s="23">
        <f t="shared" si="925"/>
        <v>-0.52953000000000028</v>
      </c>
      <c r="FU150" s="23">
        <f t="shared" si="926"/>
        <v>-0.47427100000000033</v>
      </c>
      <c r="FV150" s="23">
        <f t="shared" si="927"/>
        <v>-0.15750600000000059</v>
      </c>
      <c r="FW150" s="23">
        <f t="shared" si="928"/>
        <v>-0.49000000000000021</v>
      </c>
      <c r="FX150" s="23">
        <f t="shared" si="1123"/>
        <v>-0.46700000000000053</v>
      </c>
      <c r="FY150" s="23">
        <f t="shared" si="1124"/>
        <v>-0.42900000000000027</v>
      </c>
      <c r="FZ150" s="23">
        <f t="shared" si="1125"/>
        <v>-0.36900000000000022</v>
      </c>
      <c r="GA150" s="23">
        <f t="shared" si="1126"/>
        <v>-0.48000000000000043</v>
      </c>
      <c r="GB150" s="23">
        <f t="shared" si="1127"/>
        <v>-0.39400000000000013</v>
      </c>
      <c r="GC150" s="23">
        <f t="shared" si="1128"/>
        <v>-0.36800000000000033</v>
      </c>
      <c r="GD150" s="23">
        <f t="shared" si="1129"/>
        <v>-0.12800000000000011</v>
      </c>
      <c r="GE150" s="23">
        <f t="shared" si="1130"/>
        <v>-9.9000000000000199E-2</v>
      </c>
      <c r="GF150" s="23">
        <f t="shared" si="1131"/>
        <v>-0.20500000000000007</v>
      </c>
      <c r="GG150" s="23">
        <f t="shared" si="1132"/>
        <v>1.3999999999999346E-2</v>
      </c>
      <c r="GH150" s="23">
        <f t="shared" si="1133"/>
        <v>-2.6000000000000689E-2</v>
      </c>
      <c r="GI150" s="23">
        <f t="shared" si="1134"/>
        <v>1.2999999999999901E-2</v>
      </c>
      <c r="GJ150" s="23">
        <f t="shared" si="1135"/>
        <v>-0.14500000000000046</v>
      </c>
      <c r="GK150" s="23">
        <f t="shared" si="1136"/>
        <v>-0.15700000000000003</v>
      </c>
      <c r="GL150" s="23">
        <f t="shared" si="1137"/>
        <v>-0.19600000000000062</v>
      </c>
      <c r="GM150" s="23">
        <f t="shared" si="1138"/>
        <v>-0.41700000000000026</v>
      </c>
      <c r="GN150" s="23">
        <f t="shared" si="1139"/>
        <v>-0.33499999999999996</v>
      </c>
      <c r="GO150" s="23">
        <f t="shared" si="1140"/>
        <v>-6.6000000000000725E-2</v>
      </c>
      <c r="GP150" s="23">
        <f t="shared" si="1141"/>
        <v>-0.16400000000000059</v>
      </c>
      <c r="GQ150" s="23">
        <f t="shared" si="1142"/>
        <v>-3.1000000000000583E-2</v>
      </c>
      <c r="GR150" s="23">
        <f t="shared" si="1143"/>
        <v>-4.6000000000000263E-2</v>
      </c>
      <c r="GS150" s="23">
        <f t="shared" si="1144"/>
        <v>3.2999999999999474E-2</v>
      </c>
      <c r="GT150" s="23">
        <f t="shared" si="1145"/>
        <v>-3.2000000000000028E-2</v>
      </c>
      <c r="GU150" s="23">
        <f t="shared" si="1146"/>
        <v>-1.8000000000000682E-2</v>
      </c>
      <c r="GV150" s="23">
        <f t="shared" si="1147"/>
        <v>-0.12700000000000067</v>
      </c>
      <c r="GW150" s="23">
        <f t="shared" si="1148"/>
        <v>-0.14500000000000046</v>
      </c>
      <c r="GX150" s="23">
        <f t="shared" si="1149"/>
        <v>1.1999999999999567E-2</v>
      </c>
      <c r="GY150" s="23">
        <f t="shared" si="1150"/>
        <v>5.7999999999999829E-2</v>
      </c>
      <c r="GZ150" s="23">
        <f t="shared" si="1151"/>
        <v>6.4000000000000057E-2</v>
      </c>
      <c r="HA150" s="23">
        <f t="shared" si="1152"/>
        <v>0.10699999999999932</v>
      </c>
      <c r="HB150" s="23">
        <f t="shared" si="1153"/>
        <v>0.18699999999999939</v>
      </c>
      <c r="HC150" s="23">
        <f t="shared" si="1154"/>
        <v>-5.2999999999999936E-2</v>
      </c>
      <c r="HD150" s="23">
        <f t="shared" si="1155"/>
        <v>-6.8000000000000504E-2</v>
      </c>
      <c r="HE150" s="23">
        <f t="shared" si="1156"/>
        <v>-0.1930000000000005</v>
      </c>
      <c r="HF150" s="23">
        <f t="shared" si="1157"/>
        <v>-0.37600000000000033</v>
      </c>
      <c r="HG150" s="23">
        <f t="shared" si="1158"/>
        <v>-0.23000000000000043</v>
      </c>
      <c r="HH150" s="23">
        <f t="shared" si="965"/>
        <v>-0.76965700000000048</v>
      </c>
      <c r="HI150" s="23">
        <f t="shared" si="966"/>
        <v>-0.49908000000000019</v>
      </c>
      <c r="HJ150" s="23">
        <f t="shared" si="967"/>
        <v>-3.5963999999999885E-2</v>
      </c>
      <c r="HK150" s="23">
        <f t="shared" si="968"/>
        <v>-0.46024700000000029</v>
      </c>
      <c r="HL150" s="23">
        <f t="shared" si="969"/>
        <v>-0.40931400000000018</v>
      </c>
      <c r="HM150" s="23">
        <f t="shared" si="970"/>
        <v>-9.8067000000000348E-2</v>
      </c>
      <c r="HO150" s="23">
        <f t="shared" si="1159"/>
        <v>0.28499999999999925</v>
      </c>
      <c r="HP150" s="23">
        <f t="shared" si="1160"/>
        <v>0.17399999999999949</v>
      </c>
      <c r="HQ150" s="23">
        <f t="shared" si="1161"/>
        <v>0.41599999999999948</v>
      </c>
      <c r="HR150" s="23" t="str">
        <f t="shared" si="1162"/>
        <v/>
      </c>
      <c r="HS150" s="23">
        <f t="shared" si="1163"/>
        <v>9.4999999999999751E-2</v>
      </c>
      <c r="HT150" s="23" t="str">
        <f t="shared" si="1164"/>
        <v/>
      </c>
      <c r="HU150" s="23" t="str">
        <f t="shared" si="1165"/>
        <v/>
      </c>
      <c r="HV150" s="23" t="str">
        <f t="shared" si="1166"/>
        <v/>
      </c>
      <c r="HW150" s="23" t="str">
        <f t="shared" si="1167"/>
        <v/>
      </c>
      <c r="HX150" s="23" t="str">
        <f t="shared" si="1168"/>
        <v/>
      </c>
      <c r="HY150" s="23">
        <f t="shared" si="1169"/>
        <v>0.19999999999999929</v>
      </c>
      <c r="HZ150" s="23">
        <f t="shared" si="1170"/>
        <v>0.22100000000000009</v>
      </c>
      <c r="IA150" s="23">
        <f t="shared" si="1171"/>
        <v>0.21099999999999941</v>
      </c>
      <c r="IB150" s="23">
        <f t="shared" si="1172"/>
        <v>1.7999999999999794E-2</v>
      </c>
      <c r="IC150" s="23">
        <f t="shared" si="1173"/>
        <v>0.15299999999999958</v>
      </c>
      <c r="ID150" s="23">
        <f t="shared" si="1174"/>
        <v>0.22900000000000009</v>
      </c>
      <c r="IE150" s="23">
        <f t="shared" si="1175"/>
        <v>3.8000000000000256E-2</v>
      </c>
      <c r="IF150" s="23">
        <f t="shared" si="1176"/>
        <v>0.54700000000000015</v>
      </c>
      <c r="IG150" s="23">
        <f t="shared" si="1177"/>
        <v>0.51600000000000046</v>
      </c>
      <c r="IH150" s="23">
        <f t="shared" si="1178"/>
        <v>0.48100000000000032</v>
      </c>
      <c r="II150" s="23">
        <f t="shared" si="1179"/>
        <v>0.4390000000000005</v>
      </c>
      <c r="IJ150" s="23" t="str">
        <f t="shared" si="1180"/>
        <v/>
      </c>
      <c r="IK150" s="23">
        <f t="shared" si="1181"/>
        <v>0.46400000000000041</v>
      </c>
      <c r="IL150" s="23">
        <f t="shared" si="1182"/>
        <v>0.43400000000000016</v>
      </c>
      <c r="IM150" s="23">
        <f t="shared" si="1183"/>
        <v>0.20300000000000029</v>
      </c>
      <c r="IN150" s="23">
        <f t="shared" si="1184"/>
        <v>0.15600000000000058</v>
      </c>
      <c r="IO150" s="23">
        <f t="shared" si="1185"/>
        <v>0.25400000000000045</v>
      </c>
      <c r="IP150" s="23">
        <f t="shared" si="1186"/>
        <v>3.5000000000000142E-2</v>
      </c>
      <c r="IQ150" s="23">
        <f t="shared" si="1187"/>
        <v>8.1000000000000405E-2</v>
      </c>
      <c r="IR150" s="23">
        <f t="shared" si="1188"/>
        <v>4.8000000000000043E-2</v>
      </c>
      <c r="IS150" s="23">
        <f t="shared" si="1189"/>
        <v>0.19900000000000073</v>
      </c>
      <c r="IT150" s="23">
        <f t="shared" si="1190"/>
        <v>0.20999999999999996</v>
      </c>
      <c r="IU150" s="23">
        <f t="shared" si="1191"/>
        <v>0.27600000000000069</v>
      </c>
      <c r="IV150" s="23">
        <f t="shared" si="1192"/>
        <v>0.45800000000000018</v>
      </c>
      <c r="IW150" s="23">
        <f t="shared" si="1193"/>
        <v>0.39900000000000047</v>
      </c>
      <c r="IX150" s="23">
        <f t="shared" si="1194"/>
        <v>0.23099999999999987</v>
      </c>
      <c r="IY150" s="23">
        <f t="shared" si="1195"/>
        <v>0.23500000000000032</v>
      </c>
      <c r="IZ150" s="23">
        <f t="shared" si="1196"/>
        <v>9.2999999999999972E-2</v>
      </c>
      <c r="JA150" s="23">
        <f t="shared" si="1197"/>
        <v>0.14000000000000057</v>
      </c>
      <c r="JB150" s="23">
        <f t="shared" si="1198"/>
        <v>8.0000000000000071E-2</v>
      </c>
      <c r="JC150" s="23">
        <f t="shared" si="1199"/>
        <v>0.15500000000000025</v>
      </c>
      <c r="JD150" s="23">
        <f t="shared" si="1200"/>
        <v>8.6000000000000298E-2</v>
      </c>
      <c r="JE150" s="23" t="str">
        <f t="shared" si="1201"/>
        <v/>
      </c>
      <c r="JF150" s="23" t="str">
        <f t="shared" si="1202"/>
        <v/>
      </c>
      <c r="JG150" s="23" t="str">
        <f t="shared" si="1203"/>
        <v/>
      </c>
      <c r="JH150" s="23" t="str">
        <f t="shared" si="1204"/>
        <v/>
      </c>
      <c r="JI150" s="23" t="str">
        <f t="shared" si="1205"/>
        <v/>
      </c>
      <c r="JJ150" s="23" t="str">
        <f t="shared" si="1206"/>
        <v/>
      </c>
      <c r="JK150" s="23" t="str">
        <f t="shared" si="1207"/>
        <v/>
      </c>
      <c r="JL150" s="23" t="str">
        <f t="shared" si="1208"/>
        <v/>
      </c>
      <c r="JM150" s="23" t="str">
        <f t="shared" si="1209"/>
        <v/>
      </c>
      <c r="JN150" s="23">
        <f t="shared" si="1210"/>
        <v>0.23300000000000054</v>
      </c>
      <c r="JO150" s="23">
        <f t="shared" si="1211"/>
        <v>0.43100000000000049</v>
      </c>
      <c r="JP150" s="23">
        <f t="shared" si="1212"/>
        <v>0.27800000000000047</v>
      </c>
      <c r="JQ150" s="23">
        <f t="shared" si="1025"/>
        <v>0.82303100000000029</v>
      </c>
      <c r="JR150" s="23">
        <f t="shared" si="1026"/>
        <v>0.55827900000000019</v>
      </c>
      <c r="JS150" s="23">
        <f t="shared" si="1027"/>
        <v>0.10011700000000001</v>
      </c>
      <c r="JT150" s="23">
        <f t="shared" si="1028"/>
        <v>0.52953000000000028</v>
      </c>
      <c r="JU150" s="23">
        <f t="shared" si="1029"/>
        <v>0.47427100000000033</v>
      </c>
      <c r="JV150" s="23">
        <f t="shared" si="1030"/>
        <v>0.15750600000000059</v>
      </c>
      <c r="JW150" s="23">
        <f t="shared" si="1213"/>
        <v>0.49000000000000021</v>
      </c>
      <c r="JX150" s="23">
        <f t="shared" si="1214"/>
        <v>0.46700000000000053</v>
      </c>
      <c r="JY150" s="23">
        <f t="shared" si="1215"/>
        <v>0.42900000000000027</v>
      </c>
      <c r="JZ150" s="23">
        <f t="shared" si="1216"/>
        <v>0.36900000000000022</v>
      </c>
      <c r="KA150" s="23">
        <f t="shared" si="1217"/>
        <v>0.48000000000000043</v>
      </c>
      <c r="KB150" s="23">
        <f t="shared" si="1218"/>
        <v>0.39400000000000013</v>
      </c>
      <c r="KC150" s="23">
        <f t="shared" si="1219"/>
        <v>0.36800000000000033</v>
      </c>
      <c r="KD150" s="23">
        <f t="shared" si="1220"/>
        <v>0.12800000000000011</v>
      </c>
      <c r="KE150" s="23">
        <f t="shared" si="1221"/>
        <v>9.9000000000000199E-2</v>
      </c>
      <c r="KF150" s="23">
        <f t="shared" si="1222"/>
        <v>0.20500000000000007</v>
      </c>
      <c r="KG150" s="23">
        <f t="shared" si="1223"/>
        <v>1.3999999999999346E-2</v>
      </c>
      <c r="KH150" s="23">
        <f t="shared" si="1224"/>
        <v>2.6000000000000689E-2</v>
      </c>
      <c r="KI150" s="23">
        <f t="shared" si="1225"/>
        <v>1.2999999999999901E-2</v>
      </c>
      <c r="KJ150" s="23">
        <f t="shared" si="1226"/>
        <v>0.14500000000000046</v>
      </c>
      <c r="KK150" s="23">
        <f t="shared" si="1227"/>
        <v>0.15700000000000003</v>
      </c>
      <c r="KL150" s="23">
        <f t="shared" si="1228"/>
        <v>0.19600000000000062</v>
      </c>
      <c r="KM150" s="23">
        <f t="shared" si="1229"/>
        <v>0.41700000000000026</v>
      </c>
      <c r="KN150" s="23">
        <f t="shared" si="1230"/>
        <v>0.33499999999999996</v>
      </c>
      <c r="KO150" s="23">
        <f t="shared" si="1231"/>
        <v>6.6000000000000725E-2</v>
      </c>
      <c r="KP150" s="23">
        <f t="shared" si="1232"/>
        <v>0.16400000000000059</v>
      </c>
      <c r="KQ150" s="23">
        <f t="shared" si="1051"/>
        <v>3.1000000000000583E-2</v>
      </c>
      <c r="KR150" s="23">
        <f t="shared" si="1052"/>
        <v>4.6000000000000263E-2</v>
      </c>
      <c r="KS150" s="23">
        <f t="shared" si="1053"/>
        <v>3.2999999999999474E-2</v>
      </c>
      <c r="KT150" s="23">
        <f t="shared" si="1054"/>
        <v>3.2000000000000028E-2</v>
      </c>
      <c r="KU150" s="23">
        <f t="shared" si="1055"/>
        <v>1.8000000000000682E-2</v>
      </c>
      <c r="KV150" s="23">
        <f t="shared" si="1056"/>
        <v>0.12700000000000067</v>
      </c>
      <c r="KW150" s="23">
        <f t="shared" si="1233"/>
        <v>0.14500000000000046</v>
      </c>
      <c r="KX150" s="23">
        <f t="shared" si="1058"/>
        <v>1.1999999999999567E-2</v>
      </c>
      <c r="KY150" s="23">
        <f t="shared" si="1059"/>
        <v>5.7999999999999829E-2</v>
      </c>
      <c r="KZ150" s="23">
        <f t="shared" si="1060"/>
        <v>6.4000000000000057E-2</v>
      </c>
      <c r="LA150" s="23">
        <f t="shared" si="1061"/>
        <v>0.10699999999999932</v>
      </c>
      <c r="LB150" s="23">
        <f t="shared" si="1062"/>
        <v>0.18699999999999939</v>
      </c>
      <c r="LC150" s="23">
        <f t="shared" si="1063"/>
        <v>5.2999999999999936E-2</v>
      </c>
      <c r="LD150" s="23">
        <f t="shared" si="1234"/>
        <v>6.8000000000000504E-2</v>
      </c>
      <c r="LE150" s="23">
        <f t="shared" si="1065"/>
        <v>0.1930000000000005</v>
      </c>
      <c r="LF150" s="23">
        <f t="shared" si="1235"/>
        <v>0.37600000000000033</v>
      </c>
      <c r="LG150" s="23">
        <f t="shared" si="1067"/>
        <v>0.23000000000000043</v>
      </c>
      <c r="LH150" s="23">
        <f t="shared" si="1068"/>
        <v>0.76965700000000048</v>
      </c>
      <c r="LI150" s="23">
        <f t="shared" si="1069"/>
        <v>0.49908000000000019</v>
      </c>
      <c r="LJ150" s="23">
        <f t="shared" si="1070"/>
        <v>3.5963999999999885E-2</v>
      </c>
      <c r="LK150" s="23">
        <f t="shared" si="1071"/>
        <v>0.46024700000000029</v>
      </c>
      <c r="LL150" s="23">
        <f t="shared" si="1072"/>
        <v>0.40931400000000018</v>
      </c>
      <c r="LM150" s="23">
        <f t="shared" si="1072"/>
        <v>9.8067000000000348E-2</v>
      </c>
    </row>
    <row r="151" spans="1:325">
      <c r="A151" s="1">
        <f t="shared" si="1239"/>
        <v>149</v>
      </c>
      <c r="B151" s="19"/>
      <c r="C151" s="4">
        <v>11</v>
      </c>
      <c r="D151" s="4">
        <f t="shared" si="1076"/>
        <v>1016</v>
      </c>
      <c r="E151" s="4" t="s">
        <v>162</v>
      </c>
      <c r="F151" s="4">
        <v>3</v>
      </c>
      <c r="G151" s="4" t="s">
        <v>13</v>
      </c>
      <c r="H151" s="4" t="s">
        <v>19</v>
      </c>
      <c r="I151" s="4"/>
      <c r="J151" s="5">
        <v>97</v>
      </c>
      <c r="K151" s="72"/>
      <c r="L151" s="103">
        <v>4.5059999999999993</v>
      </c>
      <c r="M151" s="7" t="s">
        <v>282</v>
      </c>
      <c r="N151" s="3" t="s">
        <v>227</v>
      </c>
      <c r="O151" s="6">
        <v>4.7610000000000001</v>
      </c>
      <c r="P151" s="6">
        <v>4.6559999999999997</v>
      </c>
      <c r="Q151" s="6">
        <v>4.891</v>
      </c>
      <c r="R151" s="58"/>
      <c r="S151" s="6">
        <v>4.5810000000000004</v>
      </c>
      <c r="T151" s="58"/>
      <c r="U151" s="58"/>
      <c r="V151" s="58"/>
      <c r="W151" s="58"/>
      <c r="X151" s="58"/>
      <c r="Y151" s="6">
        <v>4.6829999999999998</v>
      </c>
      <c r="Z151" s="6">
        <v>4.6929999999999996</v>
      </c>
      <c r="AA151" s="6">
        <v>4.6950000000000003</v>
      </c>
      <c r="AB151" s="6">
        <v>4.5110000000000001</v>
      </c>
      <c r="AC151" s="6">
        <v>4.5940000000000003</v>
      </c>
      <c r="AD151" s="6">
        <v>4.2720000000000002</v>
      </c>
      <c r="AE151" s="6">
        <f t="shared" si="1238"/>
        <v>4.4329999999999998</v>
      </c>
      <c r="AF151" s="107">
        <v>3.8679999999999999</v>
      </c>
      <c r="AG151" s="107">
        <v>3.9510000000000001</v>
      </c>
      <c r="AH151" s="107">
        <v>3.9870000000000001</v>
      </c>
      <c r="AI151" s="107">
        <v>3.99</v>
      </c>
      <c r="AJ151" s="111"/>
      <c r="AK151" s="107">
        <v>4.1920000000000002</v>
      </c>
      <c r="AL151" s="107">
        <v>4.2210000000000001</v>
      </c>
      <c r="AM151" s="107">
        <v>4.2889999999999997</v>
      </c>
      <c r="AN151" s="107">
        <v>4.2759999999999998</v>
      </c>
      <c r="AO151" s="107">
        <v>4.2560000000000002</v>
      </c>
      <c r="AP151" s="107">
        <v>4.3259999999999996</v>
      </c>
      <c r="AQ151" s="107">
        <v>4.3109999999999999</v>
      </c>
      <c r="AR151" s="107">
        <v>4.3520000000000003</v>
      </c>
      <c r="AS151" s="107">
        <v>4.2809999999999997</v>
      </c>
      <c r="AT151" s="107">
        <v>4.2679999999999998</v>
      </c>
      <c r="AU151" s="107">
        <v>4.2009999999999996</v>
      </c>
      <c r="AV151" s="107">
        <v>3.9980000000000002</v>
      </c>
      <c r="AW151" s="107">
        <v>4.0720000000000001</v>
      </c>
      <c r="AX151" s="107">
        <v>4.2789999999999999</v>
      </c>
      <c r="AY151" s="107">
        <v>4.2370000000000001</v>
      </c>
      <c r="AZ151" s="107">
        <v>4.4009999999999998</v>
      </c>
      <c r="BA151" s="107">
        <v>4.3540000000000001</v>
      </c>
      <c r="BB151" s="107">
        <v>4.4450000000000003</v>
      </c>
      <c r="BC151" s="107">
        <v>4.3289999999999997</v>
      </c>
      <c r="BD151" s="107">
        <v>4.3789999999999996</v>
      </c>
      <c r="BE151" s="111"/>
      <c r="BF151" s="111"/>
      <c r="BG151" s="111"/>
      <c r="BH151" s="111"/>
      <c r="BI151" s="111"/>
      <c r="BJ151" s="111"/>
      <c r="BK151" s="111"/>
      <c r="BL151" s="111"/>
      <c r="BM151" s="111"/>
      <c r="BN151" s="107">
        <v>4.2990000000000004</v>
      </c>
      <c r="BO151" s="107">
        <v>4.0350000000000001</v>
      </c>
      <c r="BP151" s="107">
        <v>4.2130000000000001</v>
      </c>
      <c r="BQ151" s="118">
        <v>3.4575360000000002</v>
      </c>
      <c r="BR151" s="91">
        <v>3.8423340000000001</v>
      </c>
      <c r="BS151" s="91">
        <v>5.1187379999999996</v>
      </c>
      <c r="BT151" s="91">
        <v>3.7998159999999999</v>
      </c>
      <c r="BU151" s="91">
        <v>3.9413879999999999</v>
      </c>
      <c r="BV151" s="91">
        <v>5.0930150000000003</v>
      </c>
      <c r="BW151" s="109">
        <v>3.9990000000000001</v>
      </c>
      <c r="BX151" s="109">
        <v>4.0720000000000001</v>
      </c>
      <c r="BY151" s="109">
        <v>4.125</v>
      </c>
      <c r="BZ151" s="109">
        <v>4.1680000000000001</v>
      </c>
      <c r="CA151" s="109">
        <v>4.0910000000000002</v>
      </c>
      <c r="CB151" s="109">
        <v>4.3120000000000003</v>
      </c>
      <c r="CC151" s="109">
        <v>4.3460000000000001</v>
      </c>
      <c r="CD151" s="109">
        <v>4.492</v>
      </c>
      <c r="CE151" s="109">
        <v>4.4409999999999998</v>
      </c>
      <c r="CF151" s="109">
        <v>4.3760000000000003</v>
      </c>
      <c r="CG151" s="109">
        <v>4.4950000000000001</v>
      </c>
      <c r="CH151" s="109">
        <v>4.4909999999999997</v>
      </c>
      <c r="CI151" s="109">
        <v>4.5439999999999996</v>
      </c>
      <c r="CJ151" s="109">
        <v>4.4320000000000004</v>
      </c>
      <c r="CK151" s="109">
        <v>4.4169999999999998</v>
      </c>
      <c r="CL151" s="109">
        <v>4.383</v>
      </c>
      <c r="CM151" s="109">
        <v>4.1029999999999998</v>
      </c>
      <c r="CN151" s="109">
        <v>4.2309999999999999</v>
      </c>
      <c r="CO151" s="109">
        <v>4.51</v>
      </c>
      <c r="CP151" s="109">
        <v>4.4029999999999996</v>
      </c>
      <c r="CQ151" s="109">
        <v>4.5389999999999997</v>
      </c>
      <c r="CR151" s="109">
        <v>4.5250000000000004</v>
      </c>
      <c r="CS151" s="109">
        <v>4.5970000000000004</v>
      </c>
      <c r="CT151" s="109">
        <v>4.508</v>
      </c>
      <c r="CU151" s="109">
        <v>4.5140000000000002</v>
      </c>
      <c r="CV151" s="109">
        <v>4.4560000000000004</v>
      </c>
      <c r="CW151" s="109">
        <v>4.4329999999999998</v>
      </c>
      <c r="CX151" s="109">
        <v>4.5759999999999996</v>
      </c>
      <c r="CY151" s="109">
        <v>4.6210000000000004</v>
      </c>
      <c r="CZ151" s="109">
        <v>4.6269999999999998</v>
      </c>
      <c r="DA151" s="109">
        <v>4.6539999999999999</v>
      </c>
      <c r="DB151" s="109">
        <v>4.6360000000000001</v>
      </c>
      <c r="DC151" s="109">
        <v>4.4610000000000003</v>
      </c>
      <c r="DD151" s="109">
        <v>4.4429999999999996</v>
      </c>
      <c r="DE151" s="109">
        <v>4.4189999999999996</v>
      </c>
      <c r="DF151" s="109">
        <v>4.1829999999999998</v>
      </c>
      <c r="DG151" s="109">
        <v>4.359</v>
      </c>
      <c r="DH151" s="119">
        <v>3.5866609999999999</v>
      </c>
      <c r="DI151" s="119">
        <v>3.9800599999999999</v>
      </c>
      <c r="DJ151" s="119">
        <v>5.2325499999999998</v>
      </c>
      <c r="DK151" s="119">
        <v>3.9662380000000002</v>
      </c>
      <c r="DL151" s="119">
        <v>4.0904290000000003</v>
      </c>
      <c r="DM151" s="119">
        <v>5.2021160000000002</v>
      </c>
      <c r="DO151" s="23">
        <f t="shared" si="1077"/>
        <v>0.25500000000000078</v>
      </c>
      <c r="DP151" s="23">
        <f t="shared" si="1078"/>
        <v>0.15000000000000036</v>
      </c>
      <c r="DQ151" s="23">
        <f t="shared" si="1079"/>
        <v>0.38500000000000068</v>
      </c>
      <c r="DR151" s="23" t="str">
        <f t="shared" si="1080"/>
        <v/>
      </c>
      <c r="DS151" s="23">
        <f t="shared" si="1081"/>
        <v>7.5000000000001066E-2</v>
      </c>
      <c r="DT151" s="23" t="str">
        <f t="shared" si="1082"/>
        <v/>
      </c>
      <c r="DU151" s="23" t="str">
        <f t="shared" si="1083"/>
        <v/>
      </c>
      <c r="DV151" s="23" t="str">
        <f t="shared" si="1084"/>
        <v/>
      </c>
      <c r="DW151" s="23" t="str">
        <f t="shared" si="1085"/>
        <v/>
      </c>
      <c r="DX151" s="23" t="str">
        <f t="shared" si="1086"/>
        <v/>
      </c>
      <c r="DY151" s="23">
        <f t="shared" si="1087"/>
        <v>0.17700000000000049</v>
      </c>
      <c r="DZ151" s="23">
        <f t="shared" si="1088"/>
        <v>0.18700000000000028</v>
      </c>
      <c r="EA151" s="23">
        <f t="shared" si="1089"/>
        <v>0.18900000000000095</v>
      </c>
      <c r="EB151" s="23">
        <f t="shared" si="1090"/>
        <v>5.0000000000007816E-3</v>
      </c>
      <c r="EC151" s="23">
        <f t="shared" si="1091"/>
        <v>8.8000000000000966E-2</v>
      </c>
      <c r="ED151" s="23">
        <f t="shared" si="1092"/>
        <v>-0.2339999999999991</v>
      </c>
      <c r="EE151" s="23">
        <f t="shared" si="1093"/>
        <v>-7.299999999999951E-2</v>
      </c>
      <c r="EF151" s="23">
        <f t="shared" si="1094"/>
        <v>-0.63799999999999946</v>
      </c>
      <c r="EG151" s="23">
        <f t="shared" si="1095"/>
        <v>-0.55499999999999927</v>
      </c>
      <c r="EH151" s="23">
        <f t="shared" si="1096"/>
        <v>-0.51899999999999924</v>
      </c>
      <c r="EI151" s="23">
        <f t="shared" si="1097"/>
        <v>-0.51599999999999913</v>
      </c>
      <c r="EJ151" s="23" t="str">
        <f t="shared" si="1098"/>
        <v/>
      </c>
      <c r="EK151" s="23">
        <f t="shared" si="1099"/>
        <v>-0.31399999999999917</v>
      </c>
      <c r="EL151" s="23">
        <f t="shared" si="1100"/>
        <v>-0.28499999999999925</v>
      </c>
      <c r="EM151" s="23">
        <f t="shared" si="1101"/>
        <v>-0.21699999999999964</v>
      </c>
      <c r="EN151" s="23">
        <f t="shared" si="1102"/>
        <v>-0.22999999999999954</v>
      </c>
      <c r="EO151" s="23">
        <f t="shared" si="1103"/>
        <v>-0.24999999999999911</v>
      </c>
      <c r="EP151" s="23">
        <f t="shared" si="1104"/>
        <v>-0.17999999999999972</v>
      </c>
      <c r="EQ151" s="23">
        <f t="shared" si="1105"/>
        <v>-0.1949999999999994</v>
      </c>
      <c r="ER151" s="23">
        <f t="shared" si="1106"/>
        <v>-0.15399999999999903</v>
      </c>
      <c r="ES151" s="23">
        <f t="shared" si="898"/>
        <v>-0.22499999999999964</v>
      </c>
      <c r="ET151" s="23">
        <f t="shared" si="899"/>
        <v>-0.23799999999999955</v>
      </c>
      <c r="EU151" s="23">
        <f t="shared" si="900"/>
        <v>-0.30499999999999972</v>
      </c>
      <c r="EV151" s="23">
        <f t="shared" si="901"/>
        <v>-0.50799999999999912</v>
      </c>
      <c r="EW151" s="23">
        <f t="shared" si="902"/>
        <v>-0.43399999999999928</v>
      </c>
      <c r="EX151" s="23">
        <f t="shared" si="903"/>
        <v>-0.22699999999999942</v>
      </c>
      <c r="EY151" s="23">
        <f t="shared" si="904"/>
        <v>-0.26899999999999924</v>
      </c>
      <c r="EZ151" s="23">
        <f t="shared" si="905"/>
        <v>-0.10499999999999954</v>
      </c>
      <c r="FA151" s="23">
        <f t="shared" si="1107"/>
        <v>-0.15199999999999925</v>
      </c>
      <c r="FB151" s="23">
        <f t="shared" si="1108"/>
        <v>-6.0999999999999055E-2</v>
      </c>
      <c r="FC151" s="23">
        <f t="shared" si="1109"/>
        <v>-0.1769999999999996</v>
      </c>
      <c r="FD151" s="23">
        <f t="shared" si="1110"/>
        <v>-0.12699999999999978</v>
      </c>
      <c r="FE151" s="23" t="str">
        <f t="shared" si="1111"/>
        <v/>
      </c>
      <c r="FF151" s="23" t="str">
        <f t="shared" si="1112"/>
        <v/>
      </c>
      <c r="FG151" s="23" t="str">
        <f t="shared" si="1113"/>
        <v/>
      </c>
      <c r="FH151" s="23" t="str">
        <f t="shared" si="1114"/>
        <v/>
      </c>
      <c r="FI151" s="23" t="str">
        <f t="shared" si="1115"/>
        <v/>
      </c>
      <c r="FJ151" s="23" t="str">
        <f t="shared" si="1116"/>
        <v/>
      </c>
      <c r="FK151" s="23" t="str">
        <f t="shared" si="1117"/>
        <v/>
      </c>
      <c r="FL151" s="23" t="str">
        <f t="shared" si="1118"/>
        <v/>
      </c>
      <c r="FM151" s="23" t="str">
        <f t="shared" si="1119"/>
        <v/>
      </c>
      <c r="FN151" s="23">
        <f t="shared" si="1120"/>
        <v>-0.20699999999999896</v>
      </c>
      <c r="FO151" s="23">
        <f t="shared" si="1121"/>
        <v>-0.4709999999999992</v>
      </c>
      <c r="FP151" s="23">
        <f t="shared" si="1122"/>
        <v>-0.29299999999999926</v>
      </c>
      <c r="FQ151" s="23">
        <f t="shared" si="922"/>
        <v>-1.0484639999999992</v>
      </c>
      <c r="FR151" s="23">
        <f t="shared" si="923"/>
        <v>-0.6636659999999992</v>
      </c>
      <c r="FS151" s="23">
        <f t="shared" si="924"/>
        <v>0.61273800000000023</v>
      </c>
      <c r="FT151" s="23">
        <f t="shared" si="925"/>
        <v>-0.70618399999999948</v>
      </c>
      <c r="FU151" s="23">
        <f t="shared" si="926"/>
        <v>-0.56461199999999945</v>
      </c>
      <c r="FV151" s="23">
        <f t="shared" si="927"/>
        <v>0.58701500000000095</v>
      </c>
      <c r="FW151" s="23">
        <f t="shared" si="928"/>
        <v>-0.50699999999999923</v>
      </c>
      <c r="FX151" s="23">
        <f t="shared" si="1123"/>
        <v>-0.43399999999999928</v>
      </c>
      <c r="FY151" s="23">
        <f t="shared" si="1124"/>
        <v>-0.38099999999999934</v>
      </c>
      <c r="FZ151" s="23">
        <f t="shared" si="1125"/>
        <v>-0.33799999999999919</v>
      </c>
      <c r="GA151" s="23">
        <f t="shared" si="1126"/>
        <v>-0.41499999999999915</v>
      </c>
      <c r="GB151" s="23">
        <f t="shared" si="1127"/>
        <v>-0.19399999999999906</v>
      </c>
      <c r="GC151" s="23">
        <f t="shared" si="1128"/>
        <v>-0.15999999999999925</v>
      </c>
      <c r="GD151" s="23">
        <f t="shared" si="1129"/>
        <v>-1.3999999999999346E-2</v>
      </c>
      <c r="GE151" s="23">
        <f t="shared" si="1130"/>
        <v>-6.4999999999999503E-2</v>
      </c>
      <c r="GF151" s="23">
        <f t="shared" si="1131"/>
        <v>-0.12999999999999901</v>
      </c>
      <c r="GG151" s="23">
        <f t="shared" si="1132"/>
        <v>-1.0999999999999233E-2</v>
      </c>
      <c r="GH151" s="23">
        <f t="shared" si="1133"/>
        <v>-1.499999999999968E-2</v>
      </c>
      <c r="GI151" s="23">
        <f t="shared" si="1134"/>
        <v>3.8000000000000256E-2</v>
      </c>
      <c r="GJ151" s="23">
        <f t="shared" si="1135"/>
        <v>-7.3999999999998956E-2</v>
      </c>
      <c r="GK151" s="23">
        <f t="shared" si="1136"/>
        <v>-8.8999999999999524E-2</v>
      </c>
      <c r="GL151" s="23">
        <f t="shared" si="1137"/>
        <v>-0.12299999999999933</v>
      </c>
      <c r="GM151" s="23">
        <f t="shared" si="1138"/>
        <v>-0.40299999999999958</v>
      </c>
      <c r="GN151" s="23">
        <f t="shared" si="1139"/>
        <v>-0.27499999999999947</v>
      </c>
      <c r="GO151" s="23">
        <f t="shared" si="1140"/>
        <v>4.0000000000004476E-3</v>
      </c>
      <c r="GP151" s="23">
        <f t="shared" si="1141"/>
        <v>-0.10299999999999976</v>
      </c>
      <c r="GQ151" s="23">
        <f t="shared" si="1142"/>
        <v>3.3000000000000362E-2</v>
      </c>
      <c r="GR151" s="23">
        <f t="shared" si="1143"/>
        <v>1.9000000000001016E-2</v>
      </c>
      <c r="GS151" s="23">
        <f t="shared" si="1144"/>
        <v>9.100000000000108E-2</v>
      </c>
      <c r="GT151" s="23">
        <f t="shared" si="1145"/>
        <v>2.0000000000006679E-3</v>
      </c>
      <c r="GU151" s="23">
        <f t="shared" si="1146"/>
        <v>8.0000000000008953E-3</v>
      </c>
      <c r="GV151" s="23">
        <f t="shared" si="1147"/>
        <v>-4.9999999999998934E-2</v>
      </c>
      <c r="GW151" s="23">
        <f t="shared" si="1148"/>
        <v>-7.299999999999951E-2</v>
      </c>
      <c r="GX151" s="23">
        <f t="shared" si="1149"/>
        <v>7.0000000000000284E-2</v>
      </c>
      <c r="GY151" s="23">
        <f t="shared" si="1150"/>
        <v>0.1150000000000011</v>
      </c>
      <c r="GZ151" s="23">
        <f t="shared" si="1151"/>
        <v>0.12100000000000044</v>
      </c>
      <c r="HA151" s="23">
        <f t="shared" si="1152"/>
        <v>0.14800000000000058</v>
      </c>
      <c r="HB151" s="23">
        <f t="shared" si="1153"/>
        <v>0.13000000000000078</v>
      </c>
      <c r="HC151" s="23">
        <f t="shared" si="1154"/>
        <v>-4.4999999999999041E-2</v>
      </c>
      <c r="HD151" s="23">
        <f t="shared" si="1155"/>
        <v>-6.2999999999999723E-2</v>
      </c>
      <c r="HE151" s="23">
        <f t="shared" si="1156"/>
        <v>-8.6999999999999744E-2</v>
      </c>
      <c r="HF151" s="23">
        <f t="shared" si="1157"/>
        <v>-0.32299999999999951</v>
      </c>
      <c r="HG151" s="23">
        <f t="shared" si="1158"/>
        <v>-0.14699999999999935</v>
      </c>
      <c r="HH151" s="23">
        <f t="shared" si="965"/>
        <v>-0.91933899999999946</v>
      </c>
      <c r="HI151" s="23">
        <f t="shared" si="966"/>
        <v>-0.52593999999999941</v>
      </c>
      <c r="HJ151" s="23">
        <f t="shared" si="967"/>
        <v>0.72655000000000047</v>
      </c>
      <c r="HK151" s="23">
        <f t="shared" si="968"/>
        <v>-0.53976199999999919</v>
      </c>
      <c r="HL151" s="23">
        <f t="shared" si="969"/>
        <v>-0.41557099999999902</v>
      </c>
      <c r="HM151" s="23">
        <f t="shared" si="970"/>
        <v>0.69611600000000085</v>
      </c>
      <c r="HO151" s="23">
        <f t="shared" si="1159"/>
        <v>0.25500000000000078</v>
      </c>
      <c r="HP151" s="23">
        <f t="shared" si="1160"/>
        <v>0.15000000000000036</v>
      </c>
      <c r="HQ151" s="23">
        <f t="shared" si="1161"/>
        <v>0.38500000000000068</v>
      </c>
      <c r="HR151" s="23" t="str">
        <f t="shared" si="1162"/>
        <v/>
      </c>
      <c r="HS151" s="23">
        <f t="shared" si="1163"/>
        <v>7.5000000000001066E-2</v>
      </c>
      <c r="HT151" s="23" t="str">
        <f t="shared" si="1164"/>
        <v/>
      </c>
      <c r="HU151" s="23" t="str">
        <f t="shared" si="1165"/>
        <v/>
      </c>
      <c r="HV151" s="23" t="str">
        <f t="shared" si="1166"/>
        <v/>
      </c>
      <c r="HW151" s="23" t="str">
        <f t="shared" si="1167"/>
        <v/>
      </c>
      <c r="HX151" s="23" t="str">
        <f t="shared" si="1168"/>
        <v/>
      </c>
      <c r="HY151" s="23">
        <f t="shared" si="1169"/>
        <v>0.17700000000000049</v>
      </c>
      <c r="HZ151" s="23">
        <f t="shared" si="1170"/>
        <v>0.18700000000000028</v>
      </c>
      <c r="IA151" s="23">
        <f t="shared" si="1171"/>
        <v>0.18900000000000095</v>
      </c>
      <c r="IB151" s="23">
        <f t="shared" si="1172"/>
        <v>5.0000000000007816E-3</v>
      </c>
      <c r="IC151" s="23">
        <f t="shared" si="1173"/>
        <v>8.8000000000000966E-2</v>
      </c>
      <c r="ID151" s="23">
        <f t="shared" si="1174"/>
        <v>0.2339999999999991</v>
      </c>
      <c r="IE151" s="23">
        <f t="shared" si="1175"/>
        <v>7.299999999999951E-2</v>
      </c>
      <c r="IF151" s="23">
        <f t="shared" si="1176"/>
        <v>0.63799999999999946</v>
      </c>
      <c r="IG151" s="23">
        <f t="shared" si="1177"/>
        <v>0.55499999999999927</v>
      </c>
      <c r="IH151" s="23">
        <f t="shared" si="1178"/>
        <v>0.51899999999999924</v>
      </c>
      <c r="II151" s="23">
        <f t="shared" si="1179"/>
        <v>0.51599999999999913</v>
      </c>
      <c r="IJ151" s="23" t="str">
        <f t="shared" si="1180"/>
        <v/>
      </c>
      <c r="IK151" s="23">
        <f t="shared" si="1181"/>
        <v>0.31399999999999917</v>
      </c>
      <c r="IL151" s="23">
        <f t="shared" si="1182"/>
        <v>0.28499999999999925</v>
      </c>
      <c r="IM151" s="23">
        <f t="shared" si="1183"/>
        <v>0.21699999999999964</v>
      </c>
      <c r="IN151" s="23">
        <f t="shared" si="1184"/>
        <v>0.22999999999999954</v>
      </c>
      <c r="IO151" s="23">
        <f t="shared" si="1185"/>
        <v>0.24999999999999911</v>
      </c>
      <c r="IP151" s="23">
        <f t="shared" si="1186"/>
        <v>0.17999999999999972</v>
      </c>
      <c r="IQ151" s="23">
        <f t="shared" si="1187"/>
        <v>0.1949999999999994</v>
      </c>
      <c r="IR151" s="23">
        <f t="shared" si="1188"/>
        <v>0.15399999999999903</v>
      </c>
      <c r="IS151" s="23">
        <f t="shared" si="1189"/>
        <v>0.22499999999999964</v>
      </c>
      <c r="IT151" s="23">
        <f t="shared" si="1190"/>
        <v>0.23799999999999955</v>
      </c>
      <c r="IU151" s="23">
        <f t="shared" si="1191"/>
        <v>0.30499999999999972</v>
      </c>
      <c r="IV151" s="23">
        <f t="shared" si="1192"/>
        <v>0.50799999999999912</v>
      </c>
      <c r="IW151" s="23">
        <f t="shared" si="1193"/>
        <v>0.43399999999999928</v>
      </c>
      <c r="IX151" s="23">
        <f t="shared" si="1194"/>
        <v>0.22699999999999942</v>
      </c>
      <c r="IY151" s="23">
        <f t="shared" si="1195"/>
        <v>0.26899999999999924</v>
      </c>
      <c r="IZ151" s="23">
        <f t="shared" si="1196"/>
        <v>0.10499999999999954</v>
      </c>
      <c r="JA151" s="23">
        <f t="shared" si="1197"/>
        <v>0.15199999999999925</v>
      </c>
      <c r="JB151" s="23">
        <f t="shared" si="1198"/>
        <v>6.0999999999999055E-2</v>
      </c>
      <c r="JC151" s="23">
        <f t="shared" si="1199"/>
        <v>0.1769999999999996</v>
      </c>
      <c r="JD151" s="23">
        <f t="shared" si="1200"/>
        <v>0.12699999999999978</v>
      </c>
      <c r="JE151" s="23" t="str">
        <f t="shared" si="1201"/>
        <v/>
      </c>
      <c r="JF151" s="23" t="str">
        <f t="shared" si="1202"/>
        <v/>
      </c>
      <c r="JG151" s="23" t="str">
        <f t="shared" si="1203"/>
        <v/>
      </c>
      <c r="JH151" s="23" t="str">
        <f t="shared" si="1204"/>
        <v/>
      </c>
      <c r="JI151" s="23" t="str">
        <f t="shared" si="1205"/>
        <v/>
      </c>
      <c r="JJ151" s="23" t="str">
        <f t="shared" si="1206"/>
        <v/>
      </c>
      <c r="JK151" s="23" t="str">
        <f t="shared" si="1207"/>
        <v/>
      </c>
      <c r="JL151" s="23" t="str">
        <f t="shared" si="1208"/>
        <v/>
      </c>
      <c r="JM151" s="23" t="str">
        <f t="shared" si="1209"/>
        <v/>
      </c>
      <c r="JN151" s="23">
        <f t="shared" si="1210"/>
        <v>0.20699999999999896</v>
      </c>
      <c r="JO151" s="23">
        <f t="shared" si="1211"/>
        <v>0.4709999999999992</v>
      </c>
      <c r="JP151" s="23">
        <f t="shared" si="1212"/>
        <v>0.29299999999999926</v>
      </c>
      <c r="JQ151" s="23">
        <f t="shared" si="1025"/>
        <v>1.0484639999999992</v>
      </c>
      <c r="JR151" s="23">
        <f t="shared" si="1026"/>
        <v>0.6636659999999992</v>
      </c>
      <c r="JS151" s="23">
        <f t="shared" si="1027"/>
        <v>0.61273800000000023</v>
      </c>
      <c r="JT151" s="23">
        <f t="shared" si="1028"/>
        <v>0.70618399999999948</v>
      </c>
      <c r="JU151" s="23">
        <f t="shared" si="1029"/>
        <v>0.56461199999999945</v>
      </c>
      <c r="JV151" s="23">
        <f t="shared" si="1030"/>
        <v>0.58701500000000095</v>
      </c>
      <c r="JW151" s="23">
        <f t="shared" si="1213"/>
        <v>0.50699999999999923</v>
      </c>
      <c r="JX151" s="23">
        <f t="shared" si="1214"/>
        <v>0.43399999999999928</v>
      </c>
      <c r="JY151" s="23">
        <f t="shared" si="1215"/>
        <v>0.38099999999999934</v>
      </c>
      <c r="JZ151" s="23">
        <f t="shared" si="1216"/>
        <v>0.33799999999999919</v>
      </c>
      <c r="KA151" s="23">
        <f t="shared" si="1217"/>
        <v>0.41499999999999915</v>
      </c>
      <c r="KB151" s="23">
        <f t="shared" si="1218"/>
        <v>0.19399999999999906</v>
      </c>
      <c r="KC151" s="23">
        <f t="shared" si="1219"/>
        <v>0.15999999999999925</v>
      </c>
      <c r="KD151" s="23">
        <f t="shared" si="1220"/>
        <v>1.3999999999999346E-2</v>
      </c>
      <c r="KE151" s="23">
        <f t="shared" si="1221"/>
        <v>6.4999999999999503E-2</v>
      </c>
      <c r="KF151" s="23">
        <f t="shared" si="1222"/>
        <v>0.12999999999999901</v>
      </c>
      <c r="KG151" s="23">
        <f t="shared" si="1223"/>
        <v>1.0999999999999233E-2</v>
      </c>
      <c r="KH151" s="23">
        <f t="shared" si="1224"/>
        <v>1.499999999999968E-2</v>
      </c>
      <c r="KI151" s="23">
        <f t="shared" si="1225"/>
        <v>3.8000000000000256E-2</v>
      </c>
      <c r="KJ151" s="23">
        <f t="shared" si="1226"/>
        <v>7.3999999999998956E-2</v>
      </c>
      <c r="KK151" s="23">
        <f t="shared" si="1227"/>
        <v>8.8999999999999524E-2</v>
      </c>
      <c r="KL151" s="23">
        <f t="shared" si="1228"/>
        <v>0.12299999999999933</v>
      </c>
      <c r="KM151" s="23">
        <f t="shared" si="1229"/>
        <v>0.40299999999999958</v>
      </c>
      <c r="KN151" s="23">
        <f t="shared" si="1230"/>
        <v>0.27499999999999947</v>
      </c>
      <c r="KO151" s="23">
        <f t="shared" si="1231"/>
        <v>4.0000000000004476E-3</v>
      </c>
      <c r="KP151" s="23">
        <f t="shared" si="1232"/>
        <v>0.10299999999999976</v>
      </c>
      <c r="KQ151" s="23">
        <f t="shared" si="1051"/>
        <v>3.3000000000000362E-2</v>
      </c>
      <c r="KR151" s="23">
        <f t="shared" si="1052"/>
        <v>1.9000000000001016E-2</v>
      </c>
      <c r="KS151" s="23">
        <f t="shared" si="1053"/>
        <v>9.100000000000108E-2</v>
      </c>
      <c r="KT151" s="23">
        <f t="shared" si="1054"/>
        <v>2.0000000000006679E-3</v>
      </c>
      <c r="KU151" s="23">
        <f t="shared" si="1055"/>
        <v>8.0000000000008953E-3</v>
      </c>
      <c r="KV151" s="23">
        <f t="shared" si="1056"/>
        <v>4.9999999999998934E-2</v>
      </c>
      <c r="KW151" s="23">
        <f t="shared" si="1233"/>
        <v>7.299999999999951E-2</v>
      </c>
      <c r="KX151" s="23">
        <f t="shared" si="1058"/>
        <v>7.0000000000000284E-2</v>
      </c>
      <c r="KY151" s="23">
        <f t="shared" si="1059"/>
        <v>0.1150000000000011</v>
      </c>
      <c r="KZ151" s="23">
        <f t="shared" si="1060"/>
        <v>0.12100000000000044</v>
      </c>
      <c r="LA151" s="23">
        <f t="shared" si="1061"/>
        <v>0.14800000000000058</v>
      </c>
      <c r="LB151" s="23">
        <f t="shared" si="1062"/>
        <v>0.13000000000000078</v>
      </c>
      <c r="LC151" s="23">
        <f t="shared" si="1063"/>
        <v>4.4999999999999041E-2</v>
      </c>
      <c r="LD151" s="23">
        <f t="shared" si="1234"/>
        <v>6.2999999999999723E-2</v>
      </c>
      <c r="LE151" s="23">
        <f t="shared" si="1065"/>
        <v>8.6999999999999744E-2</v>
      </c>
      <c r="LF151" s="23">
        <f t="shared" si="1235"/>
        <v>0.32299999999999951</v>
      </c>
      <c r="LG151" s="23">
        <f t="shared" si="1067"/>
        <v>0.14699999999999935</v>
      </c>
      <c r="LH151" s="23">
        <f t="shared" si="1068"/>
        <v>0.91933899999999946</v>
      </c>
      <c r="LI151" s="23">
        <f t="shared" si="1069"/>
        <v>0.52593999999999941</v>
      </c>
      <c r="LJ151" s="23">
        <f t="shared" si="1070"/>
        <v>0.72655000000000047</v>
      </c>
      <c r="LK151" s="23">
        <f t="shared" si="1071"/>
        <v>0.53976199999999919</v>
      </c>
      <c r="LL151" s="23">
        <f t="shared" si="1072"/>
        <v>0.41557099999999902</v>
      </c>
      <c r="LM151" s="23">
        <f t="shared" si="1072"/>
        <v>0.69611600000000085</v>
      </c>
    </row>
    <row r="152" spans="1:325">
      <c r="A152" s="1">
        <f t="shared" si="1239"/>
        <v>150</v>
      </c>
      <c r="B152" s="19"/>
      <c r="C152" s="4">
        <v>11</v>
      </c>
      <c r="D152" s="4">
        <f t="shared" si="1076"/>
        <v>1016</v>
      </c>
      <c r="E152" s="4" t="s">
        <v>150</v>
      </c>
      <c r="F152" s="4">
        <v>3</v>
      </c>
      <c r="G152" s="4" t="s">
        <v>13</v>
      </c>
      <c r="H152" s="4" t="s">
        <v>14</v>
      </c>
      <c r="I152" s="4"/>
      <c r="J152" s="5">
        <v>96.4</v>
      </c>
      <c r="K152" s="72"/>
      <c r="L152" s="103">
        <v>4.5780000000000003</v>
      </c>
      <c r="M152" s="7" t="s">
        <v>180</v>
      </c>
      <c r="N152" s="3" t="s">
        <v>227</v>
      </c>
      <c r="O152" s="6">
        <v>4.6420000000000003</v>
      </c>
      <c r="P152" s="6">
        <v>4.5359999999999996</v>
      </c>
      <c r="Q152" s="6">
        <v>4.87</v>
      </c>
      <c r="R152" s="58"/>
      <c r="S152" s="6">
        <v>4.7370000000000001</v>
      </c>
      <c r="T152" s="58"/>
      <c r="U152" s="58"/>
      <c r="V152" s="58"/>
      <c r="W152" s="58"/>
      <c r="X152" s="58"/>
      <c r="Y152" s="6">
        <v>4.75</v>
      </c>
      <c r="Z152" s="6">
        <v>4.9139999999999997</v>
      </c>
      <c r="AA152" s="6">
        <v>4.7919999999999998</v>
      </c>
      <c r="AB152" s="6">
        <v>4.5179999999999998</v>
      </c>
      <c r="AC152" s="6">
        <v>4.3470000000000004</v>
      </c>
      <c r="AD152" s="6">
        <v>4.7480000000000002</v>
      </c>
      <c r="AE152" s="6">
        <f t="shared" si="1238"/>
        <v>4.5475000000000003</v>
      </c>
      <c r="AF152" s="107">
        <v>3.8559999999999999</v>
      </c>
      <c r="AG152" s="107">
        <v>3.9420000000000002</v>
      </c>
      <c r="AH152" s="107">
        <v>4.0259999999999998</v>
      </c>
      <c r="AI152" s="107">
        <v>4.0599999999999996</v>
      </c>
      <c r="AJ152" s="111"/>
      <c r="AK152" s="107">
        <v>4.2480000000000002</v>
      </c>
      <c r="AL152" s="107">
        <v>4.258</v>
      </c>
      <c r="AM152" s="107">
        <v>4.4550000000000001</v>
      </c>
      <c r="AN152" s="107">
        <v>4.3029999999999999</v>
      </c>
      <c r="AO152" s="107">
        <v>4.2350000000000003</v>
      </c>
      <c r="AP152" s="107">
        <v>4.3970000000000002</v>
      </c>
      <c r="AQ152" s="107">
        <v>4.343</v>
      </c>
      <c r="AR152" s="107">
        <v>4.548</v>
      </c>
      <c r="AS152" s="107">
        <v>4.3120000000000003</v>
      </c>
      <c r="AT152" s="107">
        <v>4.29</v>
      </c>
      <c r="AU152" s="107">
        <v>4.3360000000000003</v>
      </c>
      <c r="AV152" s="107">
        <v>3.9860000000000002</v>
      </c>
      <c r="AW152" s="107">
        <v>4.1589999999999998</v>
      </c>
      <c r="AX152" s="107">
        <v>4.6349999999999998</v>
      </c>
      <c r="AY152" s="107">
        <v>4.3470000000000004</v>
      </c>
      <c r="AZ152" s="107">
        <v>4.5650000000000004</v>
      </c>
      <c r="BA152" s="107">
        <v>4.484</v>
      </c>
      <c r="BB152" s="107">
        <v>4.5599999999999996</v>
      </c>
      <c r="BC152" s="107">
        <v>4.4050000000000002</v>
      </c>
      <c r="BD152" s="107">
        <v>4.2830000000000004</v>
      </c>
      <c r="BE152" s="111"/>
      <c r="BF152" s="111"/>
      <c r="BG152" s="111"/>
      <c r="BH152" s="111"/>
      <c r="BI152" s="111"/>
      <c r="BJ152" s="111"/>
      <c r="BK152" s="111"/>
      <c r="BL152" s="111"/>
      <c r="BM152" s="111"/>
      <c r="BN152" s="107">
        <v>4.3540000000000001</v>
      </c>
      <c r="BO152" s="107">
        <v>4.1050000000000004</v>
      </c>
      <c r="BP152" s="107">
        <v>4.3639999999999999</v>
      </c>
      <c r="BQ152" s="118">
        <v>3.556991</v>
      </c>
      <c r="BR152" s="91">
        <v>3.994186</v>
      </c>
      <c r="BS152" s="91">
        <v>5.1557040000000001</v>
      </c>
      <c r="BT152" s="91">
        <v>4.0362309999999999</v>
      </c>
      <c r="BU152" s="91">
        <v>4.1421580000000002</v>
      </c>
      <c r="BV152" s="91">
        <v>4.9600220000000004</v>
      </c>
      <c r="BW152" s="109">
        <v>3.903</v>
      </c>
      <c r="BX152" s="109">
        <v>3.9740000000000002</v>
      </c>
      <c r="BY152" s="109">
        <v>4.0679999999999996</v>
      </c>
      <c r="BZ152" s="109">
        <v>4.1120000000000001</v>
      </c>
      <c r="CA152" s="109">
        <v>4.1870000000000003</v>
      </c>
      <c r="CB152" s="109">
        <v>4.2670000000000003</v>
      </c>
      <c r="CC152" s="109">
        <v>4.2779999999999996</v>
      </c>
      <c r="CD152" s="109">
        <v>4.5190000000000001</v>
      </c>
      <c r="CE152" s="109">
        <v>4.3529999999999998</v>
      </c>
      <c r="CF152" s="109">
        <v>4.2709999999999999</v>
      </c>
      <c r="CG152" s="109">
        <v>4.4610000000000003</v>
      </c>
      <c r="CH152" s="109">
        <v>4.4039999999999999</v>
      </c>
      <c r="CI152" s="109">
        <v>4.5999999999999996</v>
      </c>
      <c r="CJ152" s="109">
        <v>4.3449999999999998</v>
      </c>
      <c r="CK152" s="109">
        <v>4.3239999999999998</v>
      </c>
      <c r="CL152" s="109">
        <v>4.3890000000000002</v>
      </c>
      <c r="CM152" s="109">
        <v>4.0170000000000003</v>
      </c>
      <c r="CN152" s="109">
        <v>4.2060000000000004</v>
      </c>
      <c r="CO152" s="109">
        <v>4.7370000000000001</v>
      </c>
      <c r="CP152" s="109">
        <v>4.391</v>
      </c>
      <c r="CQ152" s="109">
        <v>4.5999999999999996</v>
      </c>
      <c r="CR152" s="109">
        <v>4.532</v>
      </c>
      <c r="CS152" s="109">
        <v>4.6059999999999999</v>
      </c>
      <c r="CT152" s="109">
        <v>4.4619999999999997</v>
      </c>
      <c r="CU152" s="109">
        <v>4.33</v>
      </c>
      <c r="CV152" s="109">
        <v>4.2670000000000003</v>
      </c>
      <c r="CW152" s="109">
        <v>4.3819999999999997</v>
      </c>
      <c r="CX152" s="109">
        <v>4.5250000000000004</v>
      </c>
      <c r="CY152" s="109">
        <v>4.6139999999999999</v>
      </c>
      <c r="CZ152" s="109">
        <v>4.71</v>
      </c>
      <c r="DA152" s="109">
        <v>4.7050000000000001</v>
      </c>
      <c r="DB152" s="109">
        <v>3.8839999999999999</v>
      </c>
      <c r="DC152" s="109">
        <v>4.492</v>
      </c>
      <c r="DD152" s="109">
        <v>4.4740000000000002</v>
      </c>
      <c r="DE152" s="109">
        <v>4.3810000000000002</v>
      </c>
      <c r="DF152" s="109">
        <v>4.1459999999999999</v>
      </c>
      <c r="DG152" s="109">
        <v>4.4000000000000004</v>
      </c>
      <c r="DH152" s="119">
        <v>3.5940539999999999</v>
      </c>
      <c r="DI152" s="119">
        <v>4.0346630000000001</v>
      </c>
      <c r="DJ152" s="119">
        <v>5.1912419999999999</v>
      </c>
      <c r="DK152" s="119">
        <v>4.083043</v>
      </c>
      <c r="DL152" s="119">
        <v>4.1862550000000001</v>
      </c>
      <c r="DM152" s="119">
        <v>4.9921870000000004</v>
      </c>
      <c r="DO152" s="23">
        <f t="shared" si="1077"/>
        <v>6.4000000000000057E-2</v>
      </c>
      <c r="DP152" s="23">
        <f t="shared" si="1078"/>
        <v>-4.2000000000000703E-2</v>
      </c>
      <c r="DQ152" s="23">
        <f t="shared" si="1079"/>
        <v>0.29199999999999982</v>
      </c>
      <c r="DR152" s="23" t="str">
        <f t="shared" si="1080"/>
        <v/>
      </c>
      <c r="DS152" s="23">
        <f t="shared" si="1081"/>
        <v>0.15899999999999981</v>
      </c>
      <c r="DT152" s="23" t="str">
        <f t="shared" si="1082"/>
        <v/>
      </c>
      <c r="DU152" s="23" t="str">
        <f t="shared" si="1083"/>
        <v/>
      </c>
      <c r="DV152" s="23" t="str">
        <f t="shared" si="1084"/>
        <v/>
      </c>
      <c r="DW152" s="23" t="str">
        <f t="shared" si="1085"/>
        <v/>
      </c>
      <c r="DX152" s="23" t="str">
        <f t="shared" si="1086"/>
        <v/>
      </c>
      <c r="DY152" s="23">
        <f t="shared" si="1087"/>
        <v>0.17199999999999971</v>
      </c>
      <c r="DZ152" s="23">
        <f t="shared" si="1088"/>
        <v>0.33599999999999941</v>
      </c>
      <c r="EA152" s="23">
        <f t="shared" si="1089"/>
        <v>0.21399999999999952</v>
      </c>
      <c r="EB152" s="23">
        <f t="shared" si="1090"/>
        <v>-6.0000000000000497E-2</v>
      </c>
      <c r="EC152" s="23">
        <f t="shared" si="1091"/>
        <v>-0.23099999999999987</v>
      </c>
      <c r="ED152" s="23">
        <f t="shared" si="1092"/>
        <v>0.16999999999999993</v>
      </c>
      <c r="EE152" s="23">
        <f t="shared" si="1093"/>
        <v>-3.0499999999999972E-2</v>
      </c>
      <c r="EF152" s="23">
        <f t="shared" si="1094"/>
        <v>-0.72200000000000042</v>
      </c>
      <c r="EG152" s="23">
        <f t="shared" si="1095"/>
        <v>-0.63600000000000012</v>
      </c>
      <c r="EH152" s="23">
        <f t="shared" si="1096"/>
        <v>-0.55200000000000049</v>
      </c>
      <c r="EI152" s="23">
        <f t="shared" si="1097"/>
        <v>-0.51800000000000068</v>
      </c>
      <c r="EJ152" s="23" t="str">
        <f t="shared" si="1098"/>
        <v/>
      </c>
      <c r="EK152" s="23">
        <f t="shared" si="1099"/>
        <v>-0.33000000000000007</v>
      </c>
      <c r="EL152" s="23">
        <f t="shared" si="1100"/>
        <v>-0.32000000000000028</v>
      </c>
      <c r="EM152" s="23">
        <f t="shared" si="1101"/>
        <v>-0.12300000000000022</v>
      </c>
      <c r="EN152" s="23">
        <f t="shared" si="1102"/>
        <v>-0.27500000000000036</v>
      </c>
      <c r="EO152" s="23">
        <f t="shared" si="1103"/>
        <v>-0.34299999999999997</v>
      </c>
      <c r="EP152" s="23">
        <f t="shared" si="1104"/>
        <v>-0.18100000000000005</v>
      </c>
      <c r="EQ152" s="23">
        <f t="shared" si="1105"/>
        <v>-0.23500000000000032</v>
      </c>
      <c r="ER152" s="23">
        <f t="shared" si="1106"/>
        <v>-3.0000000000000249E-2</v>
      </c>
      <c r="ES152" s="23">
        <f t="shared" si="898"/>
        <v>-0.26600000000000001</v>
      </c>
      <c r="ET152" s="23">
        <f t="shared" si="899"/>
        <v>-0.28800000000000026</v>
      </c>
      <c r="EU152" s="23">
        <f t="shared" si="900"/>
        <v>-0.24199999999999999</v>
      </c>
      <c r="EV152" s="23">
        <f t="shared" si="901"/>
        <v>-0.59200000000000008</v>
      </c>
      <c r="EW152" s="23">
        <f t="shared" si="902"/>
        <v>-0.41900000000000048</v>
      </c>
      <c r="EX152" s="23">
        <f t="shared" si="903"/>
        <v>5.6999999999999496E-2</v>
      </c>
      <c r="EY152" s="23">
        <f t="shared" si="904"/>
        <v>-0.23099999999999987</v>
      </c>
      <c r="EZ152" s="23">
        <f t="shared" si="905"/>
        <v>-1.2999999999999901E-2</v>
      </c>
      <c r="FA152" s="23">
        <f t="shared" si="1107"/>
        <v>-9.4000000000000306E-2</v>
      </c>
      <c r="FB152" s="23">
        <f t="shared" si="1108"/>
        <v>-1.8000000000000682E-2</v>
      </c>
      <c r="FC152" s="23">
        <f t="shared" si="1109"/>
        <v>-0.17300000000000004</v>
      </c>
      <c r="FD152" s="23">
        <f t="shared" si="1110"/>
        <v>-0.29499999999999993</v>
      </c>
      <c r="FE152" s="23" t="str">
        <f t="shared" si="1111"/>
        <v/>
      </c>
      <c r="FF152" s="23" t="str">
        <f t="shared" si="1112"/>
        <v/>
      </c>
      <c r="FG152" s="23" t="str">
        <f t="shared" si="1113"/>
        <v/>
      </c>
      <c r="FH152" s="23" t="str">
        <f t="shared" si="1114"/>
        <v/>
      </c>
      <c r="FI152" s="23" t="str">
        <f t="shared" si="1115"/>
        <v/>
      </c>
      <c r="FJ152" s="23" t="str">
        <f t="shared" si="1116"/>
        <v/>
      </c>
      <c r="FK152" s="23" t="str">
        <f t="shared" si="1117"/>
        <v/>
      </c>
      <c r="FL152" s="23" t="str">
        <f t="shared" si="1118"/>
        <v/>
      </c>
      <c r="FM152" s="23" t="str">
        <f t="shared" si="1119"/>
        <v/>
      </c>
      <c r="FN152" s="23">
        <f t="shared" si="1120"/>
        <v>-0.2240000000000002</v>
      </c>
      <c r="FO152" s="23">
        <f t="shared" si="1121"/>
        <v>-0.47299999999999986</v>
      </c>
      <c r="FP152" s="23">
        <f t="shared" si="1122"/>
        <v>-0.21400000000000041</v>
      </c>
      <c r="FQ152" s="23">
        <f t="shared" si="922"/>
        <v>-1.0210090000000003</v>
      </c>
      <c r="FR152" s="23">
        <f t="shared" si="923"/>
        <v>-0.58381400000000028</v>
      </c>
      <c r="FS152" s="23">
        <f t="shared" si="924"/>
        <v>0.57770399999999977</v>
      </c>
      <c r="FT152" s="23">
        <f t="shared" si="925"/>
        <v>-0.54176900000000039</v>
      </c>
      <c r="FU152" s="23">
        <f t="shared" si="926"/>
        <v>-0.43584200000000006</v>
      </c>
      <c r="FV152" s="23">
        <f t="shared" si="927"/>
        <v>0.38202200000000008</v>
      </c>
      <c r="FW152" s="23">
        <f t="shared" si="928"/>
        <v>-0.67500000000000027</v>
      </c>
      <c r="FX152" s="23">
        <f t="shared" si="1123"/>
        <v>-0.60400000000000009</v>
      </c>
      <c r="FY152" s="23">
        <f t="shared" si="1124"/>
        <v>-0.51000000000000068</v>
      </c>
      <c r="FZ152" s="23">
        <f t="shared" si="1125"/>
        <v>-0.46600000000000019</v>
      </c>
      <c r="GA152" s="23">
        <f t="shared" si="1126"/>
        <v>-0.39100000000000001</v>
      </c>
      <c r="GB152" s="23">
        <f t="shared" si="1127"/>
        <v>-0.31099999999999994</v>
      </c>
      <c r="GC152" s="23">
        <f t="shared" si="1128"/>
        <v>-0.30000000000000071</v>
      </c>
      <c r="GD152" s="23">
        <f t="shared" si="1129"/>
        <v>-5.9000000000000163E-2</v>
      </c>
      <c r="GE152" s="23">
        <f t="shared" si="1130"/>
        <v>-0.22500000000000053</v>
      </c>
      <c r="GF152" s="23">
        <f t="shared" si="1131"/>
        <v>-0.30700000000000038</v>
      </c>
      <c r="GG152" s="23">
        <f t="shared" si="1132"/>
        <v>-0.11699999999999999</v>
      </c>
      <c r="GH152" s="23">
        <f t="shared" si="1133"/>
        <v>-0.17400000000000038</v>
      </c>
      <c r="GI152" s="23">
        <f t="shared" si="1134"/>
        <v>2.1999999999999353E-2</v>
      </c>
      <c r="GJ152" s="23">
        <f t="shared" si="1135"/>
        <v>-0.23300000000000054</v>
      </c>
      <c r="GK152" s="23">
        <f t="shared" si="1136"/>
        <v>-0.25400000000000045</v>
      </c>
      <c r="GL152" s="23">
        <f t="shared" si="1137"/>
        <v>-0.18900000000000006</v>
      </c>
      <c r="GM152" s="23">
        <f t="shared" si="1138"/>
        <v>-0.56099999999999994</v>
      </c>
      <c r="GN152" s="23">
        <f t="shared" si="1139"/>
        <v>-0.37199999999999989</v>
      </c>
      <c r="GO152" s="23">
        <f t="shared" si="1140"/>
        <v>0.15899999999999981</v>
      </c>
      <c r="GP152" s="23">
        <f t="shared" si="1141"/>
        <v>-0.18700000000000028</v>
      </c>
      <c r="GQ152" s="23">
        <f t="shared" si="1142"/>
        <v>2.1999999999999353E-2</v>
      </c>
      <c r="GR152" s="23">
        <f t="shared" si="1143"/>
        <v>-4.6000000000000263E-2</v>
      </c>
      <c r="GS152" s="23">
        <f t="shared" si="1144"/>
        <v>2.7999999999999581E-2</v>
      </c>
      <c r="GT152" s="23">
        <f t="shared" si="1145"/>
        <v>-0.11600000000000055</v>
      </c>
      <c r="GU152" s="23">
        <f t="shared" si="1146"/>
        <v>-0.24800000000000022</v>
      </c>
      <c r="GV152" s="23">
        <f t="shared" si="1147"/>
        <v>-0.31099999999999994</v>
      </c>
      <c r="GW152" s="23">
        <f t="shared" si="1148"/>
        <v>-0.19600000000000062</v>
      </c>
      <c r="GX152" s="23">
        <f t="shared" si="1149"/>
        <v>-5.2999999999999936E-2</v>
      </c>
      <c r="GY152" s="23">
        <f t="shared" si="1150"/>
        <v>3.5999999999999588E-2</v>
      </c>
      <c r="GZ152" s="23">
        <f t="shared" si="1151"/>
        <v>0.13199999999999967</v>
      </c>
      <c r="HA152" s="23">
        <f t="shared" si="1152"/>
        <v>0.12699999999999978</v>
      </c>
      <c r="HB152" s="23">
        <f t="shared" si="1153"/>
        <v>-0.69400000000000039</v>
      </c>
      <c r="HC152" s="23">
        <f t="shared" si="1154"/>
        <v>-8.6000000000000298E-2</v>
      </c>
      <c r="HD152" s="23">
        <f t="shared" si="1155"/>
        <v>-0.10400000000000009</v>
      </c>
      <c r="HE152" s="23">
        <f t="shared" si="1156"/>
        <v>-0.19700000000000006</v>
      </c>
      <c r="HF152" s="23">
        <f t="shared" si="1157"/>
        <v>-0.43200000000000038</v>
      </c>
      <c r="HG152" s="23">
        <f t="shared" si="1158"/>
        <v>-0.17799999999999994</v>
      </c>
      <c r="HH152" s="23">
        <f t="shared" si="965"/>
        <v>-0.98394600000000043</v>
      </c>
      <c r="HI152" s="23">
        <f t="shared" si="966"/>
        <v>-0.54333700000000018</v>
      </c>
      <c r="HJ152" s="23">
        <f t="shared" si="967"/>
        <v>0.61324199999999962</v>
      </c>
      <c r="HK152" s="23">
        <f t="shared" si="968"/>
        <v>-0.49495700000000031</v>
      </c>
      <c r="HL152" s="23">
        <f t="shared" si="969"/>
        <v>-0.39174500000000023</v>
      </c>
      <c r="HM152" s="23">
        <f t="shared" si="970"/>
        <v>0.41418700000000008</v>
      </c>
      <c r="HO152" s="23">
        <f t="shared" si="1159"/>
        <v>6.4000000000000057E-2</v>
      </c>
      <c r="HP152" s="23">
        <f t="shared" si="1160"/>
        <v>4.2000000000000703E-2</v>
      </c>
      <c r="HQ152" s="23">
        <f t="shared" si="1161"/>
        <v>0.29199999999999982</v>
      </c>
      <c r="HR152" s="23" t="str">
        <f t="shared" si="1162"/>
        <v/>
      </c>
      <c r="HS152" s="23">
        <f t="shared" si="1163"/>
        <v>0.15899999999999981</v>
      </c>
      <c r="HT152" s="23" t="str">
        <f t="shared" si="1164"/>
        <v/>
      </c>
      <c r="HU152" s="23" t="str">
        <f t="shared" si="1165"/>
        <v/>
      </c>
      <c r="HV152" s="23" t="str">
        <f t="shared" si="1166"/>
        <v/>
      </c>
      <c r="HW152" s="23" t="str">
        <f t="shared" si="1167"/>
        <v/>
      </c>
      <c r="HX152" s="23" t="str">
        <f t="shared" si="1168"/>
        <v/>
      </c>
      <c r="HY152" s="23">
        <f t="shared" si="1169"/>
        <v>0.17199999999999971</v>
      </c>
      <c r="HZ152" s="23">
        <f t="shared" si="1170"/>
        <v>0.33599999999999941</v>
      </c>
      <c r="IA152" s="23">
        <f t="shared" si="1171"/>
        <v>0.21399999999999952</v>
      </c>
      <c r="IB152" s="23">
        <f t="shared" si="1172"/>
        <v>6.0000000000000497E-2</v>
      </c>
      <c r="IC152" s="23">
        <f t="shared" si="1173"/>
        <v>0.23099999999999987</v>
      </c>
      <c r="ID152" s="23">
        <f t="shared" si="1174"/>
        <v>0.16999999999999993</v>
      </c>
      <c r="IE152" s="23">
        <f t="shared" si="1175"/>
        <v>3.0499999999999972E-2</v>
      </c>
      <c r="IF152" s="23">
        <f t="shared" si="1176"/>
        <v>0.72200000000000042</v>
      </c>
      <c r="IG152" s="23">
        <f t="shared" si="1177"/>
        <v>0.63600000000000012</v>
      </c>
      <c r="IH152" s="23">
        <f t="shared" si="1178"/>
        <v>0.55200000000000049</v>
      </c>
      <c r="II152" s="23">
        <f t="shared" si="1179"/>
        <v>0.51800000000000068</v>
      </c>
      <c r="IJ152" s="23" t="str">
        <f t="shared" si="1180"/>
        <v/>
      </c>
      <c r="IK152" s="23">
        <f t="shared" si="1181"/>
        <v>0.33000000000000007</v>
      </c>
      <c r="IL152" s="23">
        <f t="shared" si="1182"/>
        <v>0.32000000000000028</v>
      </c>
      <c r="IM152" s="23">
        <f t="shared" si="1183"/>
        <v>0.12300000000000022</v>
      </c>
      <c r="IN152" s="23">
        <f t="shared" si="1184"/>
        <v>0.27500000000000036</v>
      </c>
      <c r="IO152" s="23">
        <f t="shared" si="1185"/>
        <v>0.34299999999999997</v>
      </c>
      <c r="IP152" s="23">
        <f t="shared" si="1186"/>
        <v>0.18100000000000005</v>
      </c>
      <c r="IQ152" s="23">
        <f t="shared" si="1187"/>
        <v>0.23500000000000032</v>
      </c>
      <c r="IR152" s="23">
        <f t="shared" si="1188"/>
        <v>3.0000000000000249E-2</v>
      </c>
      <c r="IS152" s="23">
        <f t="shared" si="1189"/>
        <v>0.26600000000000001</v>
      </c>
      <c r="IT152" s="23">
        <f t="shared" si="1190"/>
        <v>0.28800000000000026</v>
      </c>
      <c r="IU152" s="23">
        <f t="shared" si="1191"/>
        <v>0.24199999999999999</v>
      </c>
      <c r="IV152" s="23">
        <f t="shared" si="1192"/>
        <v>0.59200000000000008</v>
      </c>
      <c r="IW152" s="23">
        <f t="shared" si="1193"/>
        <v>0.41900000000000048</v>
      </c>
      <c r="IX152" s="23">
        <f t="shared" si="1194"/>
        <v>5.6999999999999496E-2</v>
      </c>
      <c r="IY152" s="23">
        <f t="shared" si="1195"/>
        <v>0.23099999999999987</v>
      </c>
      <c r="IZ152" s="23">
        <f t="shared" si="1196"/>
        <v>1.2999999999999901E-2</v>
      </c>
      <c r="JA152" s="23">
        <f t="shared" si="1197"/>
        <v>9.4000000000000306E-2</v>
      </c>
      <c r="JB152" s="23">
        <f t="shared" si="1198"/>
        <v>1.8000000000000682E-2</v>
      </c>
      <c r="JC152" s="23">
        <f t="shared" si="1199"/>
        <v>0.17300000000000004</v>
      </c>
      <c r="JD152" s="23">
        <f t="shared" si="1200"/>
        <v>0.29499999999999993</v>
      </c>
      <c r="JE152" s="23" t="str">
        <f t="shared" si="1201"/>
        <v/>
      </c>
      <c r="JF152" s="23" t="str">
        <f t="shared" si="1202"/>
        <v/>
      </c>
      <c r="JG152" s="23" t="str">
        <f t="shared" si="1203"/>
        <v/>
      </c>
      <c r="JH152" s="23" t="str">
        <f t="shared" si="1204"/>
        <v/>
      </c>
      <c r="JI152" s="23" t="str">
        <f t="shared" si="1205"/>
        <v/>
      </c>
      <c r="JJ152" s="23" t="str">
        <f t="shared" si="1206"/>
        <v/>
      </c>
      <c r="JK152" s="23" t="str">
        <f t="shared" si="1207"/>
        <v/>
      </c>
      <c r="JL152" s="23" t="str">
        <f t="shared" si="1208"/>
        <v/>
      </c>
      <c r="JM152" s="23" t="str">
        <f t="shared" si="1209"/>
        <v/>
      </c>
      <c r="JN152" s="23">
        <f t="shared" si="1210"/>
        <v>0.2240000000000002</v>
      </c>
      <c r="JO152" s="23">
        <f t="shared" si="1211"/>
        <v>0.47299999999999986</v>
      </c>
      <c r="JP152" s="23">
        <f t="shared" si="1212"/>
        <v>0.21400000000000041</v>
      </c>
      <c r="JQ152" s="23">
        <f t="shared" si="1025"/>
        <v>1.0210090000000003</v>
      </c>
      <c r="JR152" s="23">
        <f t="shared" si="1026"/>
        <v>0.58381400000000028</v>
      </c>
      <c r="JS152" s="23">
        <f t="shared" si="1027"/>
        <v>0.57770399999999977</v>
      </c>
      <c r="JT152" s="23">
        <f t="shared" si="1028"/>
        <v>0.54176900000000039</v>
      </c>
      <c r="JU152" s="23">
        <f t="shared" si="1029"/>
        <v>0.43584200000000006</v>
      </c>
      <c r="JV152" s="23">
        <f t="shared" si="1030"/>
        <v>0.38202200000000008</v>
      </c>
      <c r="JW152" s="23">
        <f t="shared" si="1213"/>
        <v>0.67500000000000027</v>
      </c>
      <c r="JX152" s="23">
        <f t="shared" si="1214"/>
        <v>0.60400000000000009</v>
      </c>
      <c r="JY152" s="23">
        <f t="shared" si="1215"/>
        <v>0.51000000000000068</v>
      </c>
      <c r="JZ152" s="23">
        <f t="shared" si="1216"/>
        <v>0.46600000000000019</v>
      </c>
      <c r="KA152" s="23">
        <f t="shared" si="1217"/>
        <v>0.39100000000000001</v>
      </c>
      <c r="KB152" s="23">
        <f t="shared" si="1218"/>
        <v>0.31099999999999994</v>
      </c>
      <c r="KC152" s="23">
        <f t="shared" si="1219"/>
        <v>0.30000000000000071</v>
      </c>
      <c r="KD152" s="23">
        <f t="shared" si="1220"/>
        <v>5.9000000000000163E-2</v>
      </c>
      <c r="KE152" s="23">
        <f t="shared" si="1221"/>
        <v>0.22500000000000053</v>
      </c>
      <c r="KF152" s="23">
        <f t="shared" si="1222"/>
        <v>0.30700000000000038</v>
      </c>
      <c r="KG152" s="23">
        <f t="shared" si="1223"/>
        <v>0.11699999999999999</v>
      </c>
      <c r="KH152" s="23">
        <f t="shared" si="1224"/>
        <v>0.17400000000000038</v>
      </c>
      <c r="KI152" s="23">
        <f t="shared" si="1225"/>
        <v>2.1999999999999353E-2</v>
      </c>
      <c r="KJ152" s="23">
        <f t="shared" si="1226"/>
        <v>0.23300000000000054</v>
      </c>
      <c r="KK152" s="23">
        <f t="shared" si="1227"/>
        <v>0.25400000000000045</v>
      </c>
      <c r="KL152" s="23">
        <f t="shared" si="1228"/>
        <v>0.18900000000000006</v>
      </c>
      <c r="KM152" s="23">
        <f t="shared" si="1229"/>
        <v>0.56099999999999994</v>
      </c>
      <c r="KN152" s="23">
        <f t="shared" si="1230"/>
        <v>0.37199999999999989</v>
      </c>
      <c r="KO152" s="23">
        <f t="shared" si="1231"/>
        <v>0.15899999999999981</v>
      </c>
      <c r="KP152" s="23">
        <f t="shared" si="1232"/>
        <v>0.18700000000000028</v>
      </c>
      <c r="KQ152" s="23">
        <f t="shared" si="1051"/>
        <v>2.1999999999999353E-2</v>
      </c>
      <c r="KR152" s="23">
        <f t="shared" si="1052"/>
        <v>4.6000000000000263E-2</v>
      </c>
      <c r="KS152" s="23">
        <f t="shared" si="1053"/>
        <v>2.7999999999999581E-2</v>
      </c>
      <c r="KT152" s="23">
        <f t="shared" si="1054"/>
        <v>0.11600000000000055</v>
      </c>
      <c r="KU152" s="23">
        <f t="shared" si="1055"/>
        <v>0.24800000000000022</v>
      </c>
      <c r="KV152" s="23">
        <f t="shared" si="1056"/>
        <v>0.31099999999999994</v>
      </c>
      <c r="KW152" s="23">
        <f t="shared" si="1233"/>
        <v>0.19600000000000062</v>
      </c>
      <c r="KX152" s="23">
        <f t="shared" si="1058"/>
        <v>5.2999999999999936E-2</v>
      </c>
      <c r="KY152" s="23">
        <f t="shared" si="1059"/>
        <v>3.5999999999999588E-2</v>
      </c>
      <c r="KZ152" s="23">
        <f t="shared" si="1060"/>
        <v>0.13199999999999967</v>
      </c>
      <c r="LA152" s="23">
        <f t="shared" si="1061"/>
        <v>0.12699999999999978</v>
      </c>
      <c r="LB152" s="23">
        <f t="shared" si="1062"/>
        <v>0.69400000000000039</v>
      </c>
      <c r="LC152" s="23">
        <f t="shared" si="1063"/>
        <v>8.6000000000000298E-2</v>
      </c>
      <c r="LD152" s="23">
        <f t="shared" si="1234"/>
        <v>0.10400000000000009</v>
      </c>
      <c r="LE152" s="23">
        <f t="shared" si="1065"/>
        <v>0.19700000000000006</v>
      </c>
      <c r="LF152" s="23">
        <f t="shared" si="1235"/>
        <v>0.43200000000000038</v>
      </c>
      <c r="LG152" s="23">
        <f t="shared" si="1067"/>
        <v>0.17799999999999994</v>
      </c>
      <c r="LH152" s="23">
        <f t="shared" si="1068"/>
        <v>0.98394600000000043</v>
      </c>
      <c r="LI152" s="23">
        <f t="shared" si="1069"/>
        <v>0.54333700000000018</v>
      </c>
      <c r="LJ152" s="23">
        <f t="shared" si="1070"/>
        <v>0.61324199999999962</v>
      </c>
      <c r="LK152" s="23">
        <f t="shared" si="1071"/>
        <v>0.49495700000000031</v>
      </c>
      <c r="LL152" s="23">
        <f t="shared" si="1072"/>
        <v>0.39174500000000023</v>
      </c>
      <c r="LM152" s="23">
        <f t="shared" si="1072"/>
        <v>0.41418700000000008</v>
      </c>
    </row>
    <row r="153" spans="1:325">
      <c r="A153" s="1">
        <f t="shared" si="1239"/>
        <v>151</v>
      </c>
      <c r="B153" s="19"/>
      <c r="C153" s="4">
        <v>11</v>
      </c>
      <c r="D153" s="4">
        <f t="shared" si="1076"/>
        <v>1016</v>
      </c>
      <c r="E153" s="4" t="s">
        <v>162</v>
      </c>
      <c r="F153" s="4">
        <v>3</v>
      </c>
      <c r="G153" s="4" t="s">
        <v>13</v>
      </c>
      <c r="H153" s="4" t="s">
        <v>19</v>
      </c>
      <c r="I153" s="4"/>
      <c r="J153" s="5">
        <v>96.8</v>
      </c>
      <c r="K153" s="72"/>
      <c r="L153" s="103">
        <v>4.6659999999999986</v>
      </c>
      <c r="M153" s="7" t="s">
        <v>282</v>
      </c>
      <c r="N153" s="3" t="s">
        <v>227</v>
      </c>
      <c r="O153" s="6">
        <v>5.077</v>
      </c>
      <c r="P153" s="6">
        <v>4.7809999999999997</v>
      </c>
      <c r="Q153" s="6">
        <v>5.0549999999999997</v>
      </c>
      <c r="R153" s="58"/>
      <c r="S153" s="6">
        <v>4.758</v>
      </c>
      <c r="T153" s="58"/>
      <c r="U153" s="58"/>
      <c r="V153" s="58"/>
      <c r="W153" s="58"/>
      <c r="X153" s="58"/>
      <c r="Y153" s="6">
        <v>4.9420000000000002</v>
      </c>
      <c r="Z153" s="6">
        <v>5.0170000000000003</v>
      </c>
      <c r="AA153" s="6">
        <v>4.9290000000000003</v>
      </c>
      <c r="AB153" s="6">
        <v>4.7300000000000004</v>
      </c>
      <c r="AC153" s="6">
        <v>4.7350000000000003</v>
      </c>
      <c r="AD153" s="6">
        <v>4.6029999999999998</v>
      </c>
      <c r="AE153" s="6">
        <f t="shared" si="1238"/>
        <v>4.6690000000000005</v>
      </c>
      <c r="AF153" s="107">
        <v>4.21</v>
      </c>
      <c r="AG153" s="107">
        <v>4.2569999999999997</v>
      </c>
      <c r="AH153" s="107">
        <v>4.2759999999999998</v>
      </c>
      <c r="AI153" s="107">
        <v>4.2629999999999999</v>
      </c>
      <c r="AJ153" s="111"/>
      <c r="AK153" s="107">
        <v>4.3120000000000003</v>
      </c>
      <c r="AL153" s="107">
        <v>4.3369999999999997</v>
      </c>
      <c r="AM153" s="107">
        <v>4.5049999999999999</v>
      </c>
      <c r="AN153" s="107">
        <v>4.5910000000000002</v>
      </c>
      <c r="AO153" s="107">
        <v>4.4139999999999997</v>
      </c>
      <c r="AP153" s="107">
        <v>4.6509999999999998</v>
      </c>
      <c r="AQ153" s="107">
        <v>4.6660000000000004</v>
      </c>
      <c r="AR153" s="107">
        <v>4.7169999999999996</v>
      </c>
      <c r="AS153" s="107">
        <v>4.532</v>
      </c>
      <c r="AT153" s="107">
        <v>4.5170000000000003</v>
      </c>
      <c r="AU153" s="107">
        <v>4.3979999999999997</v>
      </c>
      <c r="AV153" s="107">
        <v>4.327</v>
      </c>
      <c r="AW153" s="107">
        <v>4.3140000000000001</v>
      </c>
      <c r="AX153" s="107">
        <v>4.399</v>
      </c>
      <c r="AY153" s="107">
        <v>4.4560000000000004</v>
      </c>
      <c r="AZ153" s="107">
        <v>4.5819999999999999</v>
      </c>
      <c r="BA153" s="107">
        <v>4.5129999999999999</v>
      </c>
      <c r="BB153" s="107">
        <v>4.5599999999999996</v>
      </c>
      <c r="BC153" s="107">
        <v>4.47</v>
      </c>
      <c r="BD153" s="107">
        <v>4.5549999999999997</v>
      </c>
      <c r="BE153" s="111"/>
      <c r="BF153" s="111"/>
      <c r="BG153" s="111"/>
      <c r="BH153" s="111"/>
      <c r="BI153" s="111"/>
      <c r="BJ153" s="111"/>
      <c r="BK153" s="111"/>
      <c r="BL153" s="111"/>
      <c r="BM153" s="111"/>
      <c r="BN153" s="107">
        <v>4.5789999999999997</v>
      </c>
      <c r="BO153" s="107">
        <v>4.3339999999999996</v>
      </c>
      <c r="BP153" s="107">
        <v>4.5529999999999999</v>
      </c>
      <c r="BQ153" s="118">
        <v>3.797218</v>
      </c>
      <c r="BR153" s="91">
        <v>4.0588480000000002</v>
      </c>
      <c r="BS153" s="91">
        <v>4.8527670000000001</v>
      </c>
      <c r="BT153" s="91">
        <v>4.0712089999999996</v>
      </c>
      <c r="BU153" s="91">
        <v>4.1346040000000004</v>
      </c>
      <c r="BV153" s="91">
        <v>4.7231259999999997</v>
      </c>
      <c r="BW153" s="109">
        <v>4.3499999999999996</v>
      </c>
      <c r="BX153" s="109">
        <v>4.38</v>
      </c>
      <c r="BY153" s="109">
        <v>4.399</v>
      </c>
      <c r="BZ153" s="109">
        <v>4.3949999999999996</v>
      </c>
      <c r="CA153" s="109">
        <v>4.2370000000000001</v>
      </c>
      <c r="CB153" s="109">
        <v>4.4340000000000002</v>
      </c>
      <c r="CC153" s="109">
        <v>4.4660000000000002</v>
      </c>
      <c r="CD153" s="109">
        <v>4.6340000000000003</v>
      </c>
      <c r="CE153" s="109">
        <v>4.694</v>
      </c>
      <c r="CF153" s="109">
        <v>4.5179999999999998</v>
      </c>
      <c r="CG153" s="109">
        <v>4.742</v>
      </c>
      <c r="CH153" s="109">
        <v>4.75</v>
      </c>
      <c r="CI153" s="109">
        <v>4.8079999999999998</v>
      </c>
      <c r="CJ153" s="109">
        <v>4.6479999999999997</v>
      </c>
      <c r="CK153" s="109">
        <v>4.6310000000000002</v>
      </c>
      <c r="CL153" s="109">
        <v>4.5289999999999999</v>
      </c>
      <c r="CM153" s="109">
        <v>4.42</v>
      </c>
      <c r="CN153" s="109">
        <v>4.4340000000000002</v>
      </c>
      <c r="CO153" s="109">
        <v>4.6890000000000001</v>
      </c>
      <c r="CP153" s="109">
        <v>4.5789999999999997</v>
      </c>
      <c r="CQ153" s="109">
        <v>4.6920000000000002</v>
      </c>
      <c r="CR153" s="109">
        <v>4.6639999999999997</v>
      </c>
      <c r="CS153" s="109">
        <v>4.74</v>
      </c>
      <c r="CT153" s="109">
        <v>4.6420000000000003</v>
      </c>
      <c r="CU153" s="109">
        <v>4.6719999999999997</v>
      </c>
      <c r="CV153" s="109">
        <v>4.4569999999999999</v>
      </c>
      <c r="CW153" s="109">
        <v>4.5019999999999998</v>
      </c>
      <c r="CX153" s="109">
        <v>4.6580000000000004</v>
      </c>
      <c r="CY153" s="109">
        <v>4.7389999999999999</v>
      </c>
      <c r="CZ153" s="109">
        <v>4.7770000000000001</v>
      </c>
      <c r="DA153" s="109">
        <v>4.8209999999999997</v>
      </c>
      <c r="DB153" s="109">
        <v>4.6840000000000002</v>
      </c>
      <c r="DC153" s="109">
        <v>4.6440000000000001</v>
      </c>
      <c r="DD153" s="109">
        <v>4.6429999999999998</v>
      </c>
      <c r="DE153" s="109">
        <v>4.67</v>
      </c>
      <c r="DF153" s="109">
        <v>4.4539999999999997</v>
      </c>
      <c r="DG153" s="109">
        <v>4.6189999999999998</v>
      </c>
      <c r="DH153" s="119">
        <v>3.8767290000000001</v>
      </c>
      <c r="DI153" s="119">
        <v>4.1494770000000001</v>
      </c>
      <c r="DJ153" s="119">
        <v>4.9668910000000004</v>
      </c>
      <c r="DK153" s="119">
        <v>4.1671149999999999</v>
      </c>
      <c r="DL153" s="119">
        <v>4.233587</v>
      </c>
      <c r="DM153" s="119">
        <v>4.8248129999999998</v>
      </c>
      <c r="DO153" s="23">
        <f t="shared" si="1077"/>
        <v>0.41100000000000136</v>
      </c>
      <c r="DP153" s="23">
        <f t="shared" si="1078"/>
        <v>0.1150000000000011</v>
      </c>
      <c r="DQ153" s="23">
        <f t="shared" si="1079"/>
        <v>0.38900000000000112</v>
      </c>
      <c r="DR153" s="23" t="str">
        <f t="shared" si="1080"/>
        <v/>
      </c>
      <c r="DS153" s="23">
        <f t="shared" si="1081"/>
        <v>9.2000000000001414E-2</v>
      </c>
      <c r="DT153" s="23" t="str">
        <f t="shared" si="1082"/>
        <v/>
      </c>
      <c r="DU153" s="23" t="str">
        <f t="shared" si="1083"/>
        <v/>
      </c>
      <c r="DV153" s="23" t="str">
        <f t="shared" si="1084"/>
        <v/>
      </c>
      <c r="DW153" s="23" t="str">
        <f t="shared" si="1085"/>
        <v/>
      </c>
      <c r="DX153" s="23" t="str">
        <f t="shared" si="1086"/>
        <v/>
      </c>
      <c r="DY153" s="23">
        <f t="shared" si="1087"/>
        <v>0.27600000000000158</v>
      </c>
      <c r="DZ153" s="23">
        <f t="shared" si="1088"/>
        <v>0.35100000000000176</v>
      </c>
      <c r="EA153" s="23">
        <f t="shared" si="1089"/>
        <v>0.26300000000000168</v>
      </c>
      <c r="EB153" s="23">
        <f t="shared" si="1090"/>
        <v>6.4000000000001833E-2</v>
      </c>
      <c r="EC153" s="23">
        <f t="shared" si="1091"/>
        <v>6.9000000000001727E-2</v>
      </c>
      <c r="ED153" s="23">
        <f t="shared" si="1092"/>
        <v>-6.2999999999998835E-2</v>
      </c>
      <c r="EE153" s="23">
        <f t="shared" si="1093"/>
        <v>3.00000000000189E-3</v>
      </c>
      <c r="EF153" s="23">
        <f t="shared" si="1094"/>
        <v>-0.45599999999999863</v>
      </c>
      <c r="EG153" s="23">
        <f t="shared" si="1095"/>
        <v>-0.40899999999999892</v>
      </c>
      <c r="EH153" s="23">
        <f t="shared" si="1096"/>
        <v>-0.38999999999999879</v>
      </c>
      <c r="EI153" s="23">
        <f t="shared" si="1097"/>
        <v>-0.40299999999999869</v>
      </c>
      <c r="EJ153" s="23" t="str">
        <f t="shared" si="1098"/>
        <v/>
      </c>
      <c r="EK153" s="23">
        <f t="shared" si="1099"/>
        <v>-0.35399999999999832</v>
      </c>
      <c r="EL153" s="23">
        <f t="shared" si="1100"/>
        <v>-0.32899999999999885</v>
      </c>
      <c r="EM153" s="23">
        <f t="shared" si="1101"/>
        <v>-0.1609999999999987</v>
      </c>
      <c r="EN153" s="23">
        <f t="shared" si="1102"/>
        <v>-7.4999999999998401E-2</v>
      </c>
      <c r="EO153" s="23">
        <f t="shared" si="1103"/>
        <v>-0.25199999999999889</v>
      </c>
      <c r="EP153" s="23">
        <f t="shared" si="1104"/>
        <v>-1.4999999999998792E-2</v>
      </c>
      <c r="EQ153" s="23">
        <f t="shared" si="1105"/>
        <v>1.7763568394002505E-15</v>
      </c>
      <c r="ER153" s="23">
        <f t="shared" si="1106"/>
        <v>5.1000000000001044E-2</v>
      </c>
      <c r="ES153" s="23">
        <f t="shared" si="898"/>
        <v>-0.13399999999999856</v>
      </c>
      <c r="ET153" s="23">
        <f t="shared" si="899"/>
        <v>-0.14899999999999824</v>
      </c>
      <c r="EU153" s="23">
        <f t="shared" si="900"/>
        <v>-0.26799999999999891</v>
      </c>
      <c r="EV153" s="23">
        <f t="shared" si="901"/>
        <v>-0.33899999999999864</v>
      </c>
      <c r="EW153" s="23">
        <f t="shared" si="902"/>
        <v>-0.35199999999999854</v>
      </c>
      <c r="EX153" s="23">
        <f t="shared" si="903"/>
        <v>-0.26699999999999857</v>
      </c>
      <c r="EY153" s="23">
        <f t="shared" si="904"/>
        <v>-0.20999999999999819</v>
      </c>
      <c r="EZ153" s="23">
        <f t="shared" si="905"/>
        <v>-8.3999999999998742E-2</v>
      </c>
      <c r="FA153" s="23">
        <f t="shared" si="1107"/>
        <v>-0.15299999999999869</v>
      </c>
      <c r="FB153" s="23">
        <f t="shared" si="1108"/>
        <v>-0.10599999999999898</v>
      </c>
      <c r="FC153" s="23">
        <f t="shared" si="1109"/>
        <v>-0.19599999999999884</v>
      </c>
      <c r="FD153" s="23">
        <f t="shared" si="1110"/>
        <v>-0.11099999999999888</v>
      </c>
      <c r="FE153" s="23" t="str">
        <f t="shared" si="1111"/>
        <v/>
      </c>
      <c r="FF153" s="23" t="str">
        <f t="shared" si="1112"/>
        <v/>
      </c>
      <c r="FG153" s="23" t="str">
        <f t="shared" si="1113"/>
        <v/>
      </c>
      <c r="FH153" s="23" t="str">
        <f t="shared" si="1114"/>
        <v/>
      </c>
      <c r="FI153" s="23" t="str">
        <f t="shared" si="1115"/>
        <v/>
      </c>
      <c r="FJ153" s="23" t="str">
        <f t="shared" si="1116"/>
        <v/>
      </c>
      <c r="FK153" s="23" t="str">
        <f t="shared" si="1117"/>
        <v/>
      </c>
      <c r="FL153" s="23" t="str">
        <f t="shared" si="1118"/>
        <v/>
      </c>
      <c r="FM153" s="23" t="str">
        <f t="shared" si="1119"/>
        <v/>
      </c>
      <c r="FN153" s="23">
        <f t="shared" si="1120"/>
        <v>-8.6999999999998856E-2</v>
      </c>
      <c r="FO153" s="23">
        <f t="shared" si="1121"/>
        <v>-0.33199999999999896</v>
      </c>
      <c r="FP153" s="23">
        <f t="shared" si="1122"/>
        <v>-0.11299999999999866</v>
      </c>
      <c r="FQ153" s="23">
        <f t="shared" si="922"/>
        <v>-0.86878199999999861</v>
      </c>
      <c r="FR153" s="23">
        <f t="shared" si="923"/>
        <v>-0.60715199999999836</v>
      </c>
      <c r="FS153" s="23">
        <f t="shared" si="924"/>
        <v>0.18676700000000146</v>
      </c>
      <c r="FT153" s="23">
        <f t="shared" si="925"/>
        <v>-0.59479099999999896</v>
      </c>
      <c r="FU153" s="23">
        <f t="shared" si="926"/>
        <v>-0.5313959999999982</v>
      </c>
      <c r="FV153" s="23">
        <f t="shared" si="927"/>
        <v>5.712600000000112E-2</v>
      </c>
      <c r="FW153" s="23">
        <f t="shared" si="928"/>
        <v>-0.31599999999999895</v>
      </c>
      <c r="FX153" s="23">
        <f t="shared" si="1123"/>
        <v>-0.2859999999999987</v>
      </c>
      <c r="FY153" s="23">
        <f t="shared" si="1124"/>
        <v>-0.26699999999999857</v>
      </c>
      <c r="FZ153" s="23">
        <f t="shared" si="1125"/>
        <v>-0.27099999999999902</v>
      </c>
      <c r="GA153" s="23">
        <f t="shared" si="1126"/>
        <v>-0.42899999999999849</v>
      </c>
      <c r="GB153" s="23">
        <f t="shared" si="1127"/>
        <v>-0.23199999999999843</v>
      </c>
      <c r="GC153" s="23">
        <f t="shared" si="1128"/>
        <v>-0.1999999999999984</v>
      </c>
      <c r="GD153" s="23">
        <f t="shared" si="1129"/>
        <v>-3.1999999999998252E-2</v>
      </c>
      <c r="GE153" s="23">
        <f t="shared" si="1130"/>
        <v>2.8000000000001357E-2</v>
      </c>
      <c r="GF153" s="23">
        <f t="shared" si="1131"/>
        <v>-0.1479999999999988</v>
      </c>
      <c r="GG153" s="23">
        <f t="shared" si="1132"/>
        <v>7.60000000000014E-2</v>
      </c>
      <c r="GH153" s="23">
        <f t="shared" si="1133"/>
        <v>8.4000000000001407E-2</v>
      </c>
      <c r="GI153" s="23">
        <f t="shared" si="1134"/>
        <v>0.14200000000000124</v>
      </c>
      <c r="GJ153" s="23">
        <f t="shared" si="1135"/>
        <v>-1.7999999999998906E-2</v>
      </c>
      <c r="GK153" s="23">
        <f t="shared" si="1136"/>
        <v>-3.4999999999998366E-2</v>
      </c>
      <c r="GL153" s="23">
        <f t="shared" si="1137"/>
        <v>-0.13699999999999868</v>
      </c>
      <c r="GM153" s="23">
        <f t="shared" si="1138"/>
        <v>-0.24599999999999866</v>
      </c>
      <c r="GN153" s="23">
        <f t="shared" si="1139"/>
        <v>-0.23199999999999843</v>
      </c>
      <c r="GO153" s="23">
        <f t="shared" si="1140"/>
        <v>2.3000000000001464E-2</v>
      </c>
      <c r="GP153" s="23">
        <f t="shared" si="1141"/>
        <v>-8.6999999999998856E-2</v>
      </c>
      <c r="GQ153" s="23">
        <f t="shared" si="1142"/>
        <v>2.6000000000001577E-2</v>
      </c>
      <c r="GR153" s="23">
        <f t="shared" si="1143"/>
        <v>-1.9999999999988916E-3</v>
      </c>
      <c r="GS153" s="23">
        <f t="shared" si="1144"/>
        <v>7.400000000000162E-2</v>
      </c>
      <c r="GT153" s="23">
        <f t="shared" si="1145"/>
        <v>-2.3999999999998245E-2</v>
      </c>
      <c r="GU153" s="23">
        <f t="shared" si="1146"/>
        <v>6.0000000000011156E-3</v>
      </c>
      <c r="GV153" s="23">
        <f t="shared" si="1147"/>
        <v>-0.20899999999999874</v>
      </c>
      <c r="GW153" s="23">
        <f t="shared" si="1148"/>
        <v>-0.16399999999999881</v>
      </c>
      <c r="GX153" s="23">
        <f t="shared" si="1149"/>
        <v>-7.9999999999982307E-3</v>
      </c>
      <c r="GY153" s="23">
        <f t="shared" si="1150"/>
        <v>7.3000000000001286E-2</v>
      </c>
      <c r="GZ153" s="23">
        <f t="shared" si="1151"/>
        <v>0.11100000000000154</v>
      </c>
      <c r="HA153" s="23">
        <f t="shared" si="1152"/>
        <v>0.15500000000000114</v>
      </c>
      <c r="HB153" s="23">
        <f t="shared" si="1153"/>
        <v>1.800000000000157E-2</v>
      </c>
      <c r="HC153" s="23">
        <f t="shared" si="1154"/>
        <v>-2.1999999999998465E-2</v>
      </c>
      <c r="HD153" s="23">
        <f t="shared" si="1155"/>
        <v>-2.2999999999998799E-2</v>
      </c>
      <c r="HE153" s="23">
        <f t="shared" si="1156"/>
        <v>4.0000000000013358E-3</v>
      </c>
      <c r="HF153" s="23">
        <f t="shared" si="1157"/>
        <v>-0.21199999999999886</v>
      </c>
      <c r="HG153" s="23">
        <f t="shared" si="1158"/>
        <v>-4.699999999999882E-2</v>
      </c>
      <c r="HH153" s="23">
        <f t="shared" si="965"/>
        <v>-0.7892709999999985</v>
      </c>
      <c r="HI153" s="23">
        <f t="shared" si="966"/>
        <v>-0.51652299999999851</v>
      </c>
      <c r="HJ153" s="23">
        <f t="shared" si="967"/>
        <v>0.3008910000000018</v>
      </c>
      <c r="HK153" s="23">
        <f t="shared" si="968"/>
        <v>-0.49888499999999869</v>
      </c>
      <c r="HL153" s="23">
        <f t="shared" si="969"/>
        <v>-0.4324129999999986</v>
      </c>
      <c r="HM153" s="23">
        <f t="shared" si="970"/>
        <v>0.1588130000000012</v>
      </c>
      <c r="HO153" s="23">
        <f t="shared" si="1159"/>
        <v>0.41100000000000136</v>
      </c>
      <c r="HP153" s="23">
        <f t="shared" si="1160"/>
        <v>0.1150000000000011</v>
      </c>
      <c r="HQ153" s="23">
        <f t="shared" si="1161"/>
        <v>0.38900000000000112</v>
      </c>
      <c r="HR153" s="23" t="str">
        <f t="shared" si="1162"/>
        <v/>
      </c>
      <c r="HS153" s="23">
        <f t="shared" si="1163"/>
        <v>9.2000000000001414E-2</v>
      </c>
      <c r="HT153" s="23" t="str">
        <f t="shared" si="1164"/>
        <v/>
      </c>
      <c r="HU153" s="23" t="str">
        <f t="shared" si="1165"/>
        <v/>
      </c>
      <c r="HV153" s="23" t="str">
        <f t="shared" si="1166"/>
        <v/>
      </c>
      <c r="HW153" s="23" t="str">
        <f t="shared" si="1167"/>
        <v/>
      </c>
      <c r="HX153" s="23" t="str">
        <f t="shared" si="1168"/>
        <v/>
      </c>
      <c r="HY153" s="23">
        <f t="shared" si="1169"/>
        <v>0.27600000000000158</v>
      </c>
      <c r="HZ153" s="23">
        <f t="shared" si="1170"/>
        <v>0.35100000000000176</v>
      </c>
      <c r="IA153" s="23">
        <f t="shared" si="1171"/>
        <v>0.26300000000000168</v>
      </c>
      <c r="IB153" s="23">
        <f t="shared" si="1172"/>
        <v>6.4000000000001833E-2</v>
      </c>
      <c r="IC153" s="23">
        <f t="shared" si="1173"/>
        <v>6.9000000000001727E-2</v>
      </c>
      <c r="ID153" s="23">
        <f t="shared" si="1174"/>
        <v>6.2999999999998835E-2</v>
      </c>
      <c r="IE153" s="23">
        <f t="shared" si="1175"/>
        <v>3.00000000000189E-3</v>
      </c>
      <c r="IF153" s="23">
        <f t="shared" si="1176"/>
        <v>0.45599999999999863</v>
      </c>
      <c r="IG153" s="23">
        <f t="shared" si="1177"/>
        <v>0.40899999999999892</v>
      </c>
      <c r="IH153" s="23">
        <f t="shared" si="1178"/>
        <v>0.38999999999999879</v>
      </c>
      <c r="II153" s="23">
        <f t="shared" si="1179"/>
        <v>0.40299999999999869</v>
      </c>
      <c r="IJ153" s="23" t="str">
        <f t="shared" si="1180"/>
        <v/>
      </c>
      <c r="IK153" s="23">
        <f t="shared" si="1181"/>
        <v>0.35399999999999832</v>
      </c>
      <c r="IL153" s="23">
        <f t="shared" si="1182"/>
        <v>0.32899999999999885</v>
      </c>
      <c r="IM153" s="23">
        <f t="shared" si="1183"/>
        <v>0.1609999999999987</v>
      </c>
      <c r="IN153" s="23">
        <f t="shared" si="1184"/>
        <v>7.4999999999998401E-2</v>
      </c>
      <c r="IO153" s="23">
        <f t="shared" si="1185"/>
        <v>0.25199999999999889</v>
      </c>
      <c r="IP153" s="23">
        <f t="shared" si="1186"/>
        <v>1.4999999999998792E-2</v>
      </c>
      <c r="IQ153" s="23">
        <f t="shared" si="1187"/>
        <v>1.7763568394002505E-15</v>
      </c>
      <c r="IR153" s="23">
        <f t="shared" si="1188"/>
        <v>5.1000000000001044E-2</v>
      </c>
      <c r="IS153" s="23">
        <f t="shared" si="1189"/>
        <v>0.13399999999999856</v>
      </c>
      <c r="IT153" s="23">
        <f t="shared" si="1190"/>
        <v>0.14899999999999824</v>
      </c>
      <c r="IU153" s="23">
        <f t="shared" si="1191"/>
        <v>0.26799999999999891</v>
      </c>
      <c r="IV153" s="23">
        <f t="shared" si="1192"/>
        <v>0.33899999999999864</v>
      </c>
      <c r="IW153" s="23">
        <f t="shared" si="1193"/>
        <v>0.35199999999999854</v>
      </c>
      <c r="IX153" s="23">
        <f t="shared" si="1194"/>
        <v>0.26699999999999857</v>
      </c>
      <c r="IY153" s="23">
        <f t="shared" si="1195"/>
        <v>0.20999999999999819</v>
      </c>
      <c r="IZ153" s="23">
        <f t="shared" si="1196"/>
        <v>8.3999999999998742E-2</v>
      </c>
      <c r="JA153" s="23">
        <f t="shared" si="1197"/>
        <v>0.15299999999999869</v>
      </c>
      <c r="JB153" s="23">
        <f t="shared" si="1198"/>
        <v>0.10599999999999898</v>
      </c>
      <c r="JC153" s="23">
        <f t="shared" si="1199"/>
        <v>0.19599999999999884</v>
      </c>
      <c r="JD153" s="23">
        <f t="shared" si="1200"/>
        <v>0.11099999999999888</v>
      </c>
      <c r="JE153" s="23" t="str">
        <f t="shared" si="1201"/>
        <v/>
      </c>
      <c r="JF153" s="23" t="str">
        <f t="shared" si="1202"/>
        <v/>
      </c>
      <c r="JG153" s="23" t="str">
        <f t="shared" si="1203"/>
        <v/>
      </c>
      <c r="JH153" s="23" t="str">
        <f t="shared" si="1204"/>
        <v/>
      </c>
      <c r="JI153" s="23" t="str">
        <f t="shared" si="1205"/>
        <v/>
      </c>
      <c r="JJ153" s="23" t="str">
        <f t="shared" si="1206"/>
        <v/>
      </c>
      <c r="JK153" s="23" t="str">
        <f t="shared" si="1207"/>
        <v/>
      </c>
      <c r="JL153" s="23" t="str">
        <f t="shared" si="1208"/>
        <v/>
      </c>
      <c r="JM153" s="23" t="str">
        <f t="shared" si="1209"/>
        <v/>
      </c>
      <c r="JN153" s="23">
        <f t="shared" si="1210"/>
        <v>8.6999999999998856E-2</v>
      </c>
      <c r="JO153" s="23">
        <f t="shared" si="1211"/>
        <v>0.33199999999999896</v>
      </c>
      <c r="JP153" s="23">
        <f t="shared" si="1212"/>
        <v>0.11299999999999866</v>
      </c>
      <c r="JQ153" s="23">
        <f t="shared" si="1025"/>
        <v>0.86878199999999861</v>
      </c>
      <c r="JR153" s="23">
        <f t="shared" si="1026"/>
        <v>0.60715199999999836</v>
      </c>
      <c r="JS153" s="23">
        <f t="shared" si="1027"/>
        <v>0.18676700000000146</v>
      </c>
      <c r="JT153" s="23">
        <f t="shared" si="1028"/>
        <v>0.59479099999999896</v>
      </c>
      <c r="JU153" s="23">
        <f t="shared" si="1029"/>
        <v>0.5313959999999982</v>
      </c>
      <c r="JV153" s="23">
        <f t="shared" si="1030"/>
        <v>5.712600000000112E-2</v>
      </c>
      <c r="JW153" s="23">
        <f t="shared" si="1213"/>
        <v>0.31599999999999895</v>
      </c>
      <c r="JX153" s="23">
        <f t="shared" si="1214"/>
        <v>0.2859999999999987</v>
      </c>
      <c r="JY153" s="23">
        <f t="shared" si="1215"/>
        <v>0.26699999999999857</v>
      </c>
      <c r="JZ153" s="23">
        <f t="shared" si="1216"/>
        <v>0.27099999999999902</v>
      </c>
      <c r="KA153" s="23">
        <f t="shared" si="1217"/>
        <v>0.42899999999999849</v>
      </c>
      <c r="KB153" s="23">
        <f t="shared" si="1218"/>
        <v>0.23199999999999843</v>
      </c>
      <c r="KC153" s="23">
        <f t="shared" si="1219"/>
        <v>0.1999999999999984</v>
      </c>
      <c r="KD153" s="23">
        <f t="shared" si="1220"/>
        <v>3.1999999999998252E-2</v>
      </c>
      <c r="KE153" s="23">
        <f t="shared" si="1221"/>
        <v>2.8000000000001357E-2</v>
      </c>
      <c r="KF153" s="23">
        <f t="shared" si="1222"/>
        <v>0.1479999999999988</v>
      </c>
      <c r="KG153" s="23">
        <f t="shared" si="1223"/>
        <v>7.60000000000014E-2</v>
      </c>
      <c r="KH153" s="23">
        <f t="shared" si="1224"/>
        <v>8.4000000000001407E-2</v>
      </c>
      <c r="KI153" s="23">
        <f t="shared" si="1225"/>
        <v>0.14200000000000124</v>
      </c>
      <c r="KJ153" s="23">
        <f t="shared" si="1226"/>
        <v>1.7999999999998906E-2</v>
      </c>
      <c r="KK153" s="23">
        <f t="shared" si="1227"/>
        <v>3.4999999999998366E-2</v>
      </c>
      <c r="KL153" s="23">
        <f t="shared" si="1228"/>
        <v>0.13699999999999868</v>
      </c>
      <c r="KM153" s="23">
        <f t="shared" si="1229"/>
        <v>0.24599999999999866</v>
      </c>
      <c r="KN153" s="23">
        <f t="shared" si="1230"/>
        <v>0.23199999999999843</v>
      </c>
      <c r="KO153" s="23">
        <f t="shared" si="1231"/>
        <v>2.3000000000001464E-2</v>
      </c>
      <c r="KP153" s="23">
        <f t="shared" si="1232"/>
        <v>8.6999999999998856E-2</v>
      </c>
      <c r="KQ153" s="23">
        <f t="shared" si="1051"/>
        <v>2.6000000000001577E-2</v>
      </c>
      <c r="KR153" s="23">
        <f t="shared" si="1052"/>
        <v>1.9999999999988916E-3</v>
      </c>
      <c r="KS153" s="23">
        <f t="shared" si="1053"/>
        <v>7.400000000000162E-2</v>
      </c>
      <c r="KT153" s="23">
        <f t="shared" si="1054"/>
        <v>2.3999999999998245E-2</v>
      </c>
      <c r="KU153" s="23">
        <f t="shared" si="1055"/>
        <v>6.0000000000011156E-3</v>
      </c>
      <c r="KV153" s="23">
        <f t="shared" si="1056"/>
        <v>0.20899999999999874</v>
      </c>
      <c r="KW153" s="23">
        <f t="shared" si="1233"/>
        <v>0.16399999999999881</v>
      </c>
      <c r="KX153" s="23">
        <f t="shared" si="1058"/>
        <v>7.9999999999982307E-3</v>
      </c>
      <c r="KY153" s="23">
        <f t="shared" si="1059"/>
        <v>7.3000000000001286E-2</v>
      </c>
      <c r="KZ153" s="23">
        <f t="shared" si="1060"/>
        <v>0.11100000000000154</v>
      </c>
      <c r="LA153" s="23">
        <f t="shared" si="1061"/>
        <v>0.15500000000000114</v>
      </c>
      <c r="LB153" s="23">
        <f t="shared" si="1062"/>
        <v>1.800000000000157E-2</v>
      </c>
      <c r="LC153" s="23">
        <f t="shared" si="1063"/>
        <v>2.1999999999998465E-2</v>
      </c>
      <c r="LD153" s="23">
        <f t="shared" si="1234"/>
        <v>2.2999999999998799E-2</v>
      </c>
      <c r="LE153" s="23">
        <f t="shared" si="1065"/>
        <v>4.0000000000013358E-3</v>
      </c>
      <c r="LF153" s="23">
        <f t="shared" si="1235"/>
        <v>0.21199999999999886</v>
      </c>
      <c r="LG153" s="23">
        <f t="shared" si="1067"/>
        <v>4.699999999999882E-2</v>
      </c>
      <c r="LH153" s="23">
        <f t="shared" si="1068"/>
        <v>0.7892709999999985</v>
      </c>
      <c r="LI153" s="23">
        <f t="shared" si="1069"/>
        <v>0.51652299999999851</v>
      </c>
      <c r="LJ153" s="23">
        <f t="shared" si="1070"/>
        <v>0.3008910000000018</v>
      </c>
      <c r="LK153" s="23">
        <f t="shared" si="1071"/>
        <v>0.49888499999999869</v>
      </c>
      <c r="LL153" s="23">
        <f t="shared" si="1072"/>
        <v>0.4324129999999986</v>
      </c>
      <c r="LM153" s="23">
        <f t="shared" si="1072"/>
        <v>0.1588130000000012</v>
      </c>
    </row>
    <row r="154" spans="1:325">
      <c r="A154" s="1">
        <f t="shared" si="1239"/>
        <v>152</v>
      </c>
      <c r="B154" s="34" t="s">
        <v>374</v>
      </c>
      <c r="C154" s="4">
        <v>14</v>
      </c>
      <c r="D154" s="4">
        <f t="shared" si="1076"/>
        <v>1016</v>
      </c>
      <c r="E154" s="4" t="s">
        <v>183</v>
      </c>
      <c r="F154" s="4">
        <v>1</v>
      </c>
      <c r="G154" s="4" t="s">
        <v>13</v>
      </c>
      <c r="H154" s="4" t="s">
        <v>19</v>
      </c>
      <c r="I154" s="4"/>
      <c r="J154" s="5">
        <v>85.6</v>
      </c>
      <c r="K154" s="67">
        <v>0</v>
      </c>
      <c r="L154" s="104">
        <v>4.7240000000000002</v>
      </c>
      <c r="M154" s="7" t="s">
        <v>415</v>
      </c>
      <c r="N154" s="3" t="s">
        <v>227</v>
      </c>
      <c r="O154" s="23">
        <v>4.9260000000000002</v>
      </c>
      <c r="P154" s="23">
        <v>4.8620000000000001</v>
      </c>
      <c r="Q154" s="23">
        <v>5.1970000000000001</v>
      </c>
      <c r="R154" s="64"/>
      <c r="S154" s="23">
        <v>4.8860000000000001</v>
      </c>
      <c r="T154" s="23">
        <v>4.7919999999999998</v>
      </c>
      <c r="U154" s="23">
        <v>4.7949999999999999</v>
      </c>
      <c r="V154" s="58"/>
      <c r="W154" s="64"/>
      <c r="X154" s="64"/>
      <c r="Y154" s="23">
        <v>4.7389999999999999</v>
      </c>
      <c r="Z154" s="23">
        <v>4.7309999999999999</v>
      </c>
      <c r="AA154" s="23">
        <v>4.78</v>
      </c>
      <c r="AB154" s="6">
        <v>4.5170000000000003</v>
      </c>
      <c r="AC154" s="23">
        <v>4.8710000000000004</v>
      </c>
      <c r="AD154" s="1">
        <v>4.6219999999999999</v>
      </c>
      <c r="AE154" s="23">
        <f t="shared" ref="AE154:AE160" si="1240">IF((AC154&lt;&gt;"")*AND(AD154&lt;&gt;""),AVERAGE(AC154,AD154),"")</f>
        <v>4.7465000000000002</v>
      </c>
      <c r="AF154" s="107">
        <v>4.5259999999999998</v>
      </c>
      <c r="AG154" s="107">
        <v>4.5469999999999997</v>
      </c>
      <c r="AH154" s="107">
        <v>4.6210000000000004</v>
      </c>
      <c r="AI154" s="107">
        <v>4.76</v>
      </c>
      <c r="AJ154" s="107">
        <v>4.9000000000000004</v>
      </c>
      <c r="AK154" s="107">
        <v>4.6379999999999999</v>
      </c>
      <c r="AL154" s="107">
        <v>4.6470000000000002</v>
      </c>
      <c r="AM154" s="107">
        <v>5.0179999999999998</v>
      </c>
      <c r="AN154" s="107">
        <v>5.03</v>
      </c>
      <c r="AO154" s="107">
        <v>4.9050000000000002</v>
      </c>
      <c r="AP154" s="107">
        <v>5.03</v>
      </c>
      <c r="AQ154" s="107">
        <v>5.0609999999999999</v>
      </c>
      <c r="AR154" s="107">
        <v>5.0670000000000002</v>
      </c>
      <c r="AS154" s="107">
        <v>4.9480000000000004</v>
      </c>
      <c r="AT154" s="107">
        <v>4.9450000000000003</v>
      </c>
      <c r="AU154" s="107">
        <v>5.008</v>
      </c>
      <c r="AV154" s="107">
        <v>4.72</v>
      </c>
      <c r="AW154" s="107">
        <v>4.8</v>
      </c>
      <c r="AX154" s="107">
        <v>5.1660000000000004</v>
      </c>
      <c r="AY154" s="107">
        <v>5.048</v>
      </c>
      <c r="AZ154" s="107">
        <v>5.0869999999999997</v>
      </c>
      <c r="BA154" s="107">
        <v>5.1520000000000001</v>
      </c>
      <c r="BB154" s="107">
        <v>5.2060000000000004</v>
      </c>
      <c r="BC154" s="107">
        <v>5.2069999999999999</v>
      </c>
      <c r="BD154" s="107">
        <v>5.2039999999999997</v>
      </c>
      <c r="BE154" s="107">
        <v>4.694</v>
      </c>
      <c r="BF154" s="107">
        <v>4.9320000000000004</v>
      </c>
      <c r="BG154" s="107">
        <v>4.9039999999999999</v>
      </c>
      <c r="BH154" s="107">
        <v>5.0129999999999999</v>
      </c>
      <c r="BI154" s="107">
        <v>5.2370000000000001</v>
      </c>
      <c r="BJ154" s="107">
        <v>5.0709999999999997</v>
      </c>
      <c r="BK154" s="107">
        <v>4.2370000000000001</v>
      </c>
      <c r="BL154" s="107">
        <v>4.59</v>
      </c>
      <c r="BM154" s="107">
        <v>4.4989999999999997</v>
      </c>
      <c r="BN154" s="107">
        <v>4.9009999999999998</v>
      </c>
      <c r="BO154" s="107">
        <v>4.7359999999999998</v>
      </c>
      <c r="BP154" s="107">
        <v>4.8739999999999997</v>
      </c>
      <c r="BQ154" s="91">
        <v>4.3555609999999998</v>
      </c>
      <c r="BR154" s="91">
        <v>4.6978210000000002</v>
      </c>
      <c r="BS154" s="91">
        <v>5.6906030000000003</v>
      </c>
      <c r="BT154" s="91">
        <v>4.7098769999999996</v>
      </c>
      <c r="BU154" s="91">
        <v>4.7813939999999997</v>
      </c>
      <c r="BV154" s="91">
        <v>5.6425520000000002</v>
      </c>
      <c r="BW154" s="109">
        <v>4.5389999999999997</v>
      </c>
      <c r="BX154" s="109">
        <v>4.5609999999999999</v>
      </c>
      <c r="BY154" s="109">
        <v>4.6360000000000001</v>
      </c>
      <c r="BZ154" s="109">
        <v>4.7779999999999996</v>
      </c>
      <c r="CA154" s="109">
        <v>4.923</v>
      </c>
      <c r="CB154" s="109">
        <v>4.6639999999999997</v>
      </c>
      <c r="CC154" s="109">
        <v>4.673</v>
      </c>
      <c r="CD154" s="109">
        <v>5.0519999999999996</v>
      </c>
      <c r="CE154" s="109">
        <v>5.0650000000000004</v>
      </c>
      <c r="CF154" s="109">
        <v>4.9379999999999997</v>
      </c>
      <c r="CG154" s="109">
        <v>5.0709999999999997</v>
      </c>
      <c r="CH154" s="109">
        <v>5.1029999999999998</v>
      </c>
      <c r="CI154" s="109">
        <v>5.1100000000000003</v>
      </c>
      <c r="CJ154" s="109">
        <v>4.97</v>
      </c>
      <c r="CK154" s="109">
        <v>4.968</v>
      </c>
      <c r="CL154" s="109">
        <v>5.0490000000000004</v>
      </c>
      <c r="CM154" s="109">
        <v>4.7389999999999999</v>
      </c>
      <c r="CN154" s="109">
        <v>4.8289999999999997</v>
      </c>
      <c r="CO154" s="109">
        <v>5.2789999999999999</v>
      </c>
      <c r="CP154" s="109">
        <v>5.0880000000000001</v>
      </c>
      <c r="CQ154" s="109">
        <v>5.1440000000000001</v>
      </c>
      <c r="CR154" s="109">
        <v>5.22</v>
      </c>
      <c r="CS154" s="109">
        <v>5.3</v>
      </c>
      <c r="CT154" s="109">
        <v>5.3019999999999996</v>
      </c>
      <c r="CU154" s="109">
        <v>5.266</v>
      </c>
      <c r="CV154" s="109">
        <v>4.7759999999999998</v>
      </c>
      <c r="CW154" s="109">
        <v>4.9939999999999998</v>
      </c>
      <c r="CX154" s="109">
        <v>5.0339999999999998</v>
      </c>
      <c r="CY154" s="109">
        <v>5.16</v>
      </c>
      <c r="CZ154" s="109">
        <v>5.3680000000000003</v>
      </c>
      <c r="DA154" s="109">
        <v>5.2430000000000003</v>
      </c>
      <c r="DB154" s="109">
        <v>4.4960000000000004</v>
      </c>
      <c r="DC154" s="109">
        <v>4.798</v>
      </c>
      <c r="DD154" s="109">
        <v>4.734</v>
      </c>
      <c r="DE154" s="109">
        <v>4.9249999999999998</v>
      </c>
      <c r="DF154" s="109">
        <v>4.7539999999999996</v>
      </c>
      <c r="DG154" s="109">
        <v>4.9000000000000004</v>
      </c>
      <c r="DH154" s="119">
        <v>4.3832610000000001</v>
      </c>
      <c r="DI154" s="119">
        <v>4.7292019999999999</v>
      </c>
      <c r="DJ154" s="119">
        <v>5.7311990000000002</v>
      </c>
      <c r="DK154" s="119">
        <v>4.7437839999999998</v>
      </c>
      <c r="DL154" s="119">
        <v>4.8152400000000002</v>
      </c>
      <c r="DM154" s="119">
        <v>5.6825190000000001</v>
      </c>
      <c r="DO154" s="23">
        <f t="shared" si="1077"/>
        <v>0.20199999999999996</v>
      </c>
      <c r="DP154" s="23">
        <f t="shared" si="1078"/>
        <v>0.1379999999999999</v>
      </c>
      <c r="DQ154" s="23">
        <f t="shared" si="1079"/>
        <v>0.47299999999999986</v>
      </c>
      <c r="DR154" s="23" t="str">
        <f t="shared" si="1080"/>
        <v/>
      </c>
      <c r="DS154" s="23">
        <f t="shared" si="1081"/>
        <v>0.16199999999999992</v>
      </c>
      <c r="DT154" s="23">
        <f t="shared" si="1082"/>
        <v>6.7999999999999616E-2</v>
      </c>
      <c r="DU154" s="23">
        <f t="shared" si="1083"/>
        <v>7.099999999999973E-2</v>
      </c>
      <c r="DV154" s="23" t="str">
        <f t="shared" si="1084"/>
        <v/>
      </c>
      <c r="DW154" s="23" t="str">
        <f t="shared" si="1085"/>
        <v/>
      </c>
      <c r="DX154" s="23" t="str">
        <f t="shared" si="1086"/>
        <v/>
      </c>
      <c r="DY154" s="23">
        <f t="shared" si="1087"/>
        <v>1.499999999999968E-2</v>
      </c>
      <c r="DZ154" s="23">
        <f t="shared" si="1088"/>
        <v>6.9999999999996732E-3</v>
      </c>
      <c r="EA154" s="23">
        <f t="shared" si="1089"/>
        <v>5.600000000000005E-2</v>
      </c>
      <c r="EB154" s="23">
        <f t="shared" si="1090"/>
        <v>-0.20699999999999985</v>
      </c>
      <c r="EC154" s="23">
        <f t="shared" si="1091"/>
        <v>0.14700000000000024</v>
      </c>
      <c r="ED154" s="23">
        <f t="shared" si="1092"/>
        <v>-0.10200000000000031</v>
      </c>
      <c r="EE154" s="23">
        <f t="shared" si="1093"/>
        <v>2.2499999999999964E-2</v>
      </c>
      <c r="EF154" s="23">
        <f t="shared" si="1094"/>
        <v>-0.1980000000000004</v>
      </c>
      <c r="EG154" s="23">
        <f t="shared" si="1095"/>
        <v>-0.17700000000000049</v>
      </c>
      <c r="EH154" s="23">
        <f t="shared" si="1096"/>
        <v>-0.10299999999999976</v>
      </c>
      <c r="EI154" s="23">
        <f t="shared" si="1097"/>
        <v>3.5999999999999588E-2</v>
      </c>
      <c r="EJ154" s="23">
        <f t="shared" si="1098"/>
        <v>0.17600000000000016</v>
      </c>
      <c r="EK154" s="23">
        <f t="shared" si="1099"/>
        <v>-8.6000000000000298E-2</v>
      </c>
      <c r="EL154" s="23">
        <f t="shared" si="1100"/>
        <v>-7.6999999999999957E-2</v>
      </c>
      <c r="EM154" s="23">
        <f t="shared" si="1101"/>
        <v>0.29399999999999959</v>
      </c>
      <c r="EN154" s="23">
        <f t="shared" si="1102"/>
        <v>0.30600000000000005</v>
      </c>
      <c r="EO154" s="23">
        <f t="shared" si="1103"/>
        <v>0.18100000000000005</v>
      </c>
      <c r="EP154" s="23">
        <f t="shared" si="1104"/>
        <v>0.30600000000000005</v>
      </c>
      <c r="EQ154" s="23">
        <f t="shared" si="1105"/>
        <v>0.33699999999999974</v>
      </c>
      <c r="ER154" s="23">
        <f t="shared" si="1106"/>
        <v>0.34299999999999997</v>
      </c>
      <c r="ES154" s="23">
        <f t="shared" si="898"/>
        <v>0.2240000000000002</v>
      </c>
      <c r="ET154" s="23">
        <f t="shared" si="899"/>
        <v>0.22100000000000009</v>
      </c>
      <c r="EU154" s="23">
        <f t="shared" si="900"/>
        <v>0.28399999999999981</v>
      </c>
      <c r="EV154" s="23">
        <f t="shared" si="901"/>
        <v>-4.0000000000004476E-3</v>
      </c>
      <c r="EW154" s="23">
        <f t="shared" si="902"/>
        <v>7.5999999999999623E-2</v>
      </c>
      <c r="EX154" s="23">
        <f t="shared" si="903"/>
        <v>0.44200000000000017</v>
      </c>
      <c r="EY154" s="23">
        <f t="shared" si="904"/>
        <v>0.32399999999999984</v>
      </c>
      <c r="EZ154" s="23">
        <f t="shared" si="905"/>
        <v>0.36299999999999955</v>
      </c>
      <c r="FA154" s="23">
        <f t="shared" si="1107"/>
        <v>0.42799999999999994</v>
      </c>
      <c r="FB154" s="23">
        <f t="shared" si="1108"/>
        <v>0.48200000000000021</v>
      </c>
      <c r="FC154" s="23">
        <f t="shared" si="1109"/>
        <v>0.48299999999999965</v>
      </c>
      <c r="FD154" s="23">
        <f t="shared" si="1110"/>
        <v>0.47999999999999954</v>
      </c>
      <c r="FE154" s="23">
        <f t="shared" si="1111"/>
        <v>-3.0000000000000249E-2</v>
      </c>
      <c r="FF154" s="23">
        <f t="shared" si="1112"/>
        <v>0.20800000000000018</v>
      </c>
      <c r="FG154" s="23">
        <f t="shared" si="1113"/>
        <v>0.17999999999999972</v>
      </c>
      <c r="FH154" s="23">
        <f t="shared" si="1114"/>
        <v>0.2889999999999997</v>
      </c>
      <c r="FI154" s="23">
        <f t="shared" si="1115"/>
        <v>0.5129999999999999</v>
      </c>
      <c r="FJ154" s="23">
        <f t="shared" si="1116"/>
        <v>0.34699999999999953</v>
      </c>
      <c r="FK154" s="23">
        <f t="shared" si="1117"/>
        <v>-0.4870000000000001</v>
      </c>
      <c r="FL154" s="23">
        <f t="shared" si="1118"/>
        <v>-0.13400000000000034</v>
      </c>
      <c r="FM154" s="23">
        <f t="shared" si="1119"/>
        <v>-0.22500000000000053</v>
      </c>
      <c r="FN154" s="23">
        <f t="shared" si="1120"/>
        <v>0.1769999999999996</v>
      </c>
      <c r="FO154" s="23">
        <f t="shared" si="1121"/>
        <v>1.1999999999999567E-2</v>
      </c>
      <c r="FP154" s="23">
        <f t="shared" si="1122"/>
        <v>0.14999999999999947</v>
      </c>
      <c r="FQ154" s="23">
        <f t="shared" si="922"/>
        <v>-0.36843900000000041</v>
      </c>
      <c r="FR154" s="23">
        <f t="shared" si="923"/>
        <v>-2.6178999999999952E-2</v>
      </c>
      <c r="FS154" s="23">
        <f t="shared" si="924"/>
        <v>0.9666030000000001</v>
      </c>
      <c r="FT154" s="23">
        <f t="shared" si="925"/>
        <v>-1.4123000000000552E-2</v>
      </c>
      <c r="FU154" s="23">
        <f t="shared" si="926"/>
        <v>5.7393999999999501E-2</v>
      </c>
      <c r="FV154" s="23">
        <f t="shared" si="927"/>
        <v>0.91855200000000004</v>
      </c>
      <c r="FW154" s="23">
        <f t="shared" si="928"/>
        <v>-0.1850000000000005</v>
      </c>
      <c r="FX154" s="23">
        <f t="shared" si="1123"/>
        <v>-0.16300000000000026</v>
      </c>
      <c r="FY154" s="23">
        <f t="shared" si="1124"/>
        <v>-8.8000000000000078E-2</v>
      </c>
      <c r="FZ154" s="23">
        <f t="shared" si="1125"/>
        <v>5.3999999999999382E-2</v>
      </c>
      <c r="GA154" s="23">
        <f t="shared" si="1126"/>
        <v>0.19899999999999984</v>
      </c>
      <c r="GB154" s="23">
        <f t="shared" si="1127"/>
        <v>-6.0000000000000497E-2</v>
      </c>
      <c r="GC154" s="23">
        <f t="shared" si="1128"/>
        <v>-5.1000000000000156E-2</v>
      </c>
      <c r="GD154" s="23">
        <f t="shared" si="1129"/>
        <v>0.3279999999999994</v>
      </c>
      <c r="GE154" s="23">
        <f t="shared" si="1130"/>
        <v>0.34100000000000019</v>
      </c>
      <c r="GF154" s="23">
        <f t="shared" si="1131"/>
        <v>0.21399999999999952</v>
      </c>
      <c r="GG154" s="23">
        <f t="shared" si="1132"/>
        <v>0.34699999999999953</v>
      </c>
      <c r="GH154" s="23">
        <f t="shared" si="1133"/>
        <v>0.37899999999999956</v>
      </c>
      <c r="GI154" s="23">
        <f t="shared" si="1134"/>
        <v>0.38600000000000012</v>
      </c>
      <c r="GJ154" s="23">
        <f t="shared" si="1135"/>
        <v>0.24599999999999955</v>
      </c>
      <c r="GK154" s="23">
        <f t="shared" si="1136"/>
        <v>0.24399999999999977</v>
      </c>
      <c r="GL154" s="23">
        <f t="shared" si="1137"/>
        <v>0.32500000000000018</v>
      </c>
      <c r="GM154" s="23">
        <f t="shared" si="1138"/>
        <v>1.499999999999968E-2</v>
      </c>
      <c r="GN154" s="23">
        <f t="shared" si="1139"/>
        <v>0.10499999999999954</v>
      </c>
      <c r="GO154" s="23">
        <f t="shared" si="1140"/>
        <v>0.55499999999999972</v>
      </c>
      <c r="GP154" s="23">
        <f t="shared" si="1141"/>
        <v>0.36399999999999988</v>
      </c>
      <c r="GQ154" s="23">
        <f t="shared" si="1142"/>
        <v>0.41999999999999993</v>
      </c>
      <c r="GR154" s="23">
        <f t="shared" si="1143"/>
        <v>0.49599999999999955</v>
      </c>
      <c r="GS154" s="23">
        <f t="shared" si="1144"/>
        <v>0.57599999999999962</v>
      </c>
      <c r="GT154" s="23">
        <f t="shared" si="1145"/>
        <v>0.5779999999999994</v>
      </c>
      <c r="GU154" s="23">
        <f t="shared" si="1146"/>
        <v>0.54199999999999982</v>
      </c>
      <c r="GV154" s="23">
        <f t="shared" si="1147"/>
        <v>5.1999999999999602E-2</v>
      </c>
      <c r="GW154" s="23">
        <f t="shared" si="1148"/>
        <v>0.26999999999999957</v>
      </c>
      <c r="GX154" s="23">
        <f t="shared" si="1149"/>
        <v>0.30999999999999961</v>
      </c>
      <c r="GY154" s="23">
        <f t="shared" si="1150"/>
        <v>0.43599999999999994</v>
      </c>
      <c r="GZ154" s="23">
        <f t="shared" si="1151"/>
        <v>0.64400000000000013</v>
      </c>
      <c r="HA154" s="23">
        <f t="shared" si="1152"/>
        <v>0.51900000000000013</v>
      </c>
      <c r="HB154" s="23">
        <f t="shared" si="1153"/>
        <v>-0.22799999999999976</v>
      </c>
      <c r="HC154" s="23">
        <f t="shared" si="1154"/>
        <v>7.3999999999999844E-2</v>
      </c>
      <c r="HD154" s="23">
        <f t="shared" si="1155"/>
        <v>9.9999999999997868E-3</v>
      </c>
      <c r="HE154" s="23">
        <f t="shared" si="1156"/>
        <v>0.20099999999999962</v>
      </c>
      <c r="HF154" s="23">
        <f t="shared" si="1157"/>
        <v>2.9999999999999361E-2</v>
      </c>
      <c r="HG154" s="23">
        <f t="shared" si="1158"/>
        <v>0.17600000000000016</v>
      </c>
      <c r="HH154" s="23">
        <f t="shared" si="965"/>
        <v>-0.34073900000000013</v>
      </c>
      <c r="HI154" s="23">
        <f t="shared" si="966"/>
        <v>5.2019999999997069E-3</v>
      </c>
      <c r="HJ154" s="23">
        <f t="shared" si="967"/>
        <v>1.007199</v>
      </c>
      <c r="HK154" s="23">
        <f t="shared" si="968"/>
        <v>1.978399999999958E-2</v>
      </c>
      <c r="HL154" s="23">
        <f t="shared" si="969"/>
        <v>9.1239999999999988E-2</v>
      </c>
      <c r="HM154" s="23">
        <f t="shared" si="970"/>
        <v>0.9585189999999999</v>
      </c>
      <c r="HO154" s="23">
        <f t="shared" si="1159"/>
        <v>0.20199999999999996</v>
      </c>
      <c r="HP154" s="23">
        <f t="shared" si="1160"/>
        <v>0.1379999999999999</v>
      </c>
      <c r="HQ154" s="23">
        <f t="shared" si="1161"/>
        <v>0.47299999999999986</v>
      </c>
      <c r="HR154" s="23" t="str">
        <f t="shared" si="1162"/>
        <v/>
      </c>
      <c r="HS154" s="23">
        <f t="shared" si="1163"/>
        <v>0.16199999999999992</v>
      </c>
      <c r="HT154" s="23">
        <f t="shared" si="1164"/>
        <v>6.7999999999999616E-2</v>
      </c>
      <c r="HU154" s="23">
        <f t="shared" si="1165"/>
        <v>7.099999999999973E-2</v>
      </c>
      <c r="HV154" s="23" t="str">
        <f t="shared" si="1166"/>
        <v/>
      </c>
      <c r="HW154" s="23" t="str">
        <f t="shared" si="1167"/>
        <v/>
      </c>
      <c r="HX154" s="23" t="str">
        <f t="shared" si="1168"/>
        <v/>
      </c>
      <c r="HY154" s="23">
        <f t="shared" si="1169"/>
        <v>1.499999999999968E-2</v>
      </c>
      <c r="HZ154" s="23">
        <f t="shared" si="1170"/>
        <v>6.9999999999996732E-3</v>
      </c>
      <c r="IA154" s="23">
        <f t="shared" si="1171"/>
        <v>5.600000000000005E-2</v>
      </c>
      <c r="IB154" s="23">
        <f t="shared" si="1172"/>
        <v>0.20699999999999985</v>
      </c>
      <c r="IC154" s="23">
        <f t="shared" si="1173"/>
        <v>0.14700000000000024</v>
      </c>
      <c r="ID154" s="23">
        <f t="shared" si="1174"/>
        <v>0.10200000000000031</v>
      </c>
      <c r="IE154" s="23">
        <f t="shared" si="1175"/>
        <v>2.2499999999999964E-2</v>
      </c>
      <c r="IF154" s="23">
        <f t="shared" si="1176"/>
        <v>0.1980000000000004</v>
      </c>
      <c r="IG154" s="23">
        <f t="shared" si="1177"/>
        <v>0.17700000000000049</v>
      </c>
      <c r="IH154" s="23">
        <f t="shared" si="1178"/>
        <v>0.10299999999999976</v>
      </c>
      <c r="II154" s="23">
        <f t="shared" si="1179"/>
        <v>3.5999999999999588E-2</v>
      </c>
      <c r="IJ154" s="23">
        <f t="shared" si="1180"/>
        <v>0.17600000000000016</v>
      </c>
      <c r="IK154" s="23">
        <f t="shared" si="1181"/>
        <v>8.6000000000000298E-2</v>
      </c>
      <c r="IL154" s="23">
        <f t="shared" si="1182"/>
        <v>7.6999999999999957E-2</v>
      </c>
      <c r="IM154" s="23">
        <f t="shared" si="1183"/>
        <v>0.29399999999999959</v>
      </c>
      <c r="IN154" s="23">
        <f t="shared" si="1184"/>
        <v>0.30600000000000005</v>
      </c>
      <c r="IO154" s="23">
        <f t="shared" si="1185"/>
        <v>0.18100000000000005</v>
      </c>
      <c r="IP154" s="23">
        <f t="shared" si="1186"/>
        <v>0.30600000000000005</v>
      </c>
      <c r="IQ154" s="23">
        <f t="shared" si="1187"/>
        <v>0.33699999999999974</v>
      </c>
      <c r="IR154" s="23">
        <f t="shared" si="1188"/>
        <v>0.34299999999999997</v>
      </c>
      <c r="IS154" s="23">
        <f t="shared" si="1189"/>
        <v>0.2240000000000002</v>
      </c>
      <c r="IT154" s="23">
        <f t="shared" si="1190"/>
        <v>0.22100000000000009</v>
      </c>
      <c r="IU154" s="23">
        <f t="shared" si="1191"/>
        <v>0.28399999999999981</v>
      </c>
      <c r="IV154" s="23">
        <f t="shared" si="1192"/>
        <v>4.0000000000004476E-3</v>
      </c>
      <c r="IW154" s="23">
        <f t="shared" si="1193"/>
        <v>7.5999999999999623E-2</v>
      </c>
      <c r="IX154" s="23">
        <f t="shared" si="1194"/>
        <v>0.44200000000000017</v>
      </c>
      <c r="IY154" s="23">
        <f t="shared" si="1195"/>
        <v>0.32399999999999984</v>
      </c>
      <c r="IZ154" s="23">
        <f t="shared" si="1196"/>
        <v>0.36299999999999955</v>
      </c>
      <c r="JA154" s="23">
        <f t="shared" si="1197"/>
        <v>0.42799999999999994</v>
      </c>
      <c r="JB154" s="23">
        <f t="shared" si="1198"/>
        <v>0.48200000000000021</v>
      </c>
      <c r="JC154" s="23">
        <f t="shared" si="1199"/>
        <v>0.48299999999999965</v>
      </c>
      <c r="JD154" s="23">
        <f t="shared" si="1200"/>
        <v>0.47999999999999954</v>
      </c>
      <c r="JE154" s="23">
        <f t="shared" si="1201"/>
        <v>3.0000000000000249E-2</v>
      </c>
      <c r="JF154" s="23">
        <f t="shared" si="1202"/>
        <v>0.20800000000000018</v>
      </c>
      <c r="JG154" s="23">
        <f t="shared" si="1203"/>
        <v>0.17999999999999972</v>
      </c>
      <c r="JH154" s="23">
        <f t="shared" si="1204"/>
        <v>0.2889999999999997</v>
      </c>
      <c r="JI154" s="23">
        <f t="shared" si="1205"/>
        <v>0.5129999999999999</v>
      </c>
      <c r="JJ154" s="23">
        <f t="shared" si="1206"/>
        <v>0.34699999999999953</v>
      </c>
      <c r="JK154" s="23">
        <f t="shared" si="1207"/>
        <v>0.4870000000000001</v>
      </c>
      <c r="JL154" s="23">
        <f t="shared" si="1208"/>
        <v>0.13400000000000034</v>
      </c>
      <c r="JM154" s="23">
        <f t="shared" si="1209"/>
        <v>0.22500000000000053</v>
      </c>
      <c r="JN154" s="23">
        <f t="shared" si="1210"/>
        <v>0.1769999999999996</v>
      </c>
      <c r="JO154" s="23">
        <f t="shared" si="1211"/>
        <v>1.1999999999999567E-2</v>
      </c>
      <c r="JP154" s="23">
        <f t="shared" si="1212"/>
        <v>0.14999999999999947</v>
      </c>
      <c r="JQ154" s="23">
        <f t="shared" si="1025"/>
        <v>0.36843900000000041</v>
      </c>
      <c r="JR154" s="23">
        <f t="shared" si="1026"/>
        <v>2.6178999999999952E-2</v>
      </c>
      <c r="JS154" s="23">
        <f t="shared" si="1027"/>
        <v>0.9666030000000001</v>
      </c>
      <c r="JT154" s="23">
        <f t="shared" si="1028"/>
        <v>1.4123000000000552E-2</v>
      </c>
      <c r="JU154" s="23">
        <f t="shared" si="1029"/>
        <v>5.7393999999999501E-2</v>
      </c>
      <c r="JV154" s="23">
        <f t="shared" si="1030"/>
        <v>0.91855200000000004</v>
      </c>
      <c r="JW154" s="23">
        <f t="shared" si="1213"/>
        <v>0.1850000000000005</v>
      </c>
      <c r="JX154" s="23">
        <f t="shared" si="1214"/>
        <v>0.16300000000000026</v>
      </c>
      <c r="JY154" s="23">
        <f t="shared" si="1215"/>
        <v>8.8000000000000078E-2</v>
      </c>
      <c r="JZ154" s="23">
        <f t="shared" si="1216"/>
        <v>5.3999999999999382E-2</v>
      </c>
      <c r="KA154" s="23">
        <f t="shared" si="1217"/>
        <v>0.19899999999999984</v>
      </c>
      <c r="KB154" s="23">
        <f t="shared" si="1218"/>
        <v>6.0000000000000497E-2</v>
      </c>
      <c r="KC154" s="23">
        <f t="shared" si="1219"/>
        <v>5.1000000000000156E-2</v>
      </c>
      <c r="KD154" s="23">
        <f t="shared" si="1220"/>
        <v>0.3279999999999994</v>
      </c>
      <c r="KE154" s="23">
        <f t="shared" si="1221"/>
        <v>0.34100000000000019</v>
      </c>
      <c r="KF154" s="23">
        <f t="shared" si="1222"/>
        <v>0.21399999999999952</v>
      </c>
      <c r="KG154" s="23">
        <f t="shared" si="1223"/>
        <v>0.34699999999999953</v>
      </c>
      <c r="KH154" s="23">
        <f t="shared" si="1224"/>
        <v>0.37899999999999956</v>
      </c>
      <c r="KI154" s="23">
        <f t="shared" si="1225"/>
        <v>0.38600000000000012</v>
      </c>
      <c r="KJ154" s="23">
        <f t="shared" si="1226"/>
        <v>0.24599999999999955</v>
      </c>
      <c r="KK154" s="23">
        <f t="shared" si="1227"/>
        <v>0.24399999999999977</v>
      </c>
      <c r="KL154" s="23">
        <f t="shared" si="1228"/>
        <v>0.32500000000000018</v>
      </c>
      <c r="KM154" s="23">
        <f t="shared" si="1229"/>
        <v>1.499999999999968E-2</v>
      </c>
      <c r="KN154" s="23">
        <f t="shared" si="1230"/>
        <v>0.10499999999999954</v>
      </c>
      <c r="KO154" s="23">
        <f t="shared" si="1231"/>
        <v>0.55499999999999972</v>
      </c>
      <c r="KP154" s="23">
        <f t="shared" si="1232"/>
        <v>0.36399999999999988</v>
      </c>
      <c r="KQ154" s="23">
        <f t="shared" si="1051"/>
        <v>0.41999999999999993</v>
      </c>
      <c r="KR154" s="23">
        <f t="shared" si="1052"/>
        <v>0.49599999999999955</v>
      </c>
      <c r="KS154" s="23">
        <f t="shared" si="1053"/>
        <v>0.57599999999999962</v>
      </c>
      <c r="KT154" s="23">
        <f t="shared" si="1054"/>
        <v>0.5779999999999994</v>
      </c>
      <c r="KU154" s="23">
        <f t="shared" si="1055"/>
        <v>0.54199999999999982</v>
      </c>
      <c r="KV154" s="23">
        <f t="shared" si="1056"/>
        <v>5.1999999999999602E-2</v>
      </c>
      <c r="KW154" s="23">
        <f t="shared" si="1233"/>
        <v>0.26999999999999957</v>
      </c>
      <c r="KX154" s="23">
        <f t="shared" si="1058"/>
        <v>0.30999999999999961</v>
      </c>
      <c r="KY154" s="23">
        <f t="shared" si="1059"/>
        <v>0.43599999999999994</v>
      </c>
      <c r="KZ154" s="23">
        <f t="shared" si="1060"/>
        <v>0.64400000000000013</v>
      </c>
      <c r="LA154" s="23">
        <f t="shared" si="1061"/>
        <v>0.51900000000000013</v>
      </c>
      <c r="LB154" s="23">
        <f t="shared" si="1062"/>
        <v>0.22799999999999976</v>
      </c>
      <c r="LC154" s="23">
        <f t="shared" si="1063"/>
        <v>7.3999999999999844E-2</v>
      </c>
      <c r="LD154" s="23">
        <f t="shared" si="1234"/>
        <v>9.9999999999997868E-3</v>
      </c>
      <c r="LE154" s="23">
        <f t="shared" si="1065"/>
        <v>0.20099999999999962</v>
      </c>
      <c r="LF154" s="23">
        <f t="shared" si="1235"/>
        <v>2.9999999999999361E-2</v>
      </c>
      <c r="LG154" s="23">
        <f t="shared" si="1067"/>
        <v>0.17600000000000016</v>
      </c>
      <c r="LH154" s="23">
        <f t="shared" si="1068"/>
        <v>0.34073900000000013</v>
      </c>
      <c r="LI154" s="23">
        <f t="shared" si="1069"/>
        <v>5.2019999999997069E-3</v>
      </c>
      <c r="LJ154" s="23">
        <f t="shared" si="1070"/>
        <v>1.007199</v>
      </c>
      <c r="LK154" s="23">
        <f t="shared" si="1071"/>
        <v>1.978399999999958E-2</v>
      </c>
      <c r="LL154" s="23">
        <f t="shared" si="1072"/>
        <v>9.1239999999999988E-2</v>
      </c>
      <c r="LM154" s="23">
        <f t="shared" si="1072"/>
        <v>0.9585189999999999</v>
      </c>
    </row>
    <row r="155" spans="1:325">
      <c r="A155" s="1">
        <f t="shared" si="1239"/>
        <v>153</v>
      </c>
      <c r="B155" s="34"/>
      <c r="C155" s="4">
        <v>14</v>
      </c>
      <c r="D155" s="4">
        <f t="shared" si="1076"/>
        <v>1016</v>
      </c>
      <c r="E155" s="4" t="s">
        <v>182</v>
      </c>
      <c r="F155" s="4">
        <v>1</v>
      </c>
      <c r="G155" s="4" t="s">
        <v>13</v>
      </c>
      <c r="H155" s="4" t="s">
        <v>19</v>
      </c>
      <c r="I155" s="4"/>
      <c r="J155" s="5">
        <v>85.4</v>
      </c>
      <c r="K155" s="72"/>
      <c r="L155" s="104">
        <v>4.7460000000000004</v>
      </c>
      <c r="M155" s="7" t="s">
        <v>415</v>
      </c>
      <c r="N155" s="3" t="s">
        <v>227</v>
      </c>
      <c r="O155" s="23">
        <v>4.9409999999999998</v>
      </c>
      <c r="P155" s="23">
        <v>4.8860000000000001</v>
      </c>
      <c r="Q155" s="23">
        <v>5.218</v>
      </c>
      <c r="R155" s="64"/>
      <c r="S155" s="23">
        <v>4.9080000000000004</v>
      </c>
      <c r="T155" s="23">
        <v>4.8140000000000001</v>
      </c>
      <c r="U155" s="23">
        <v>4.8170000000000002</v>
      </c>
      <c r="V155" s="58"/>
      <c r="W155" s="64"/>
      <c r="X155" s="64"/>
      <c r="Y155" s="23">
        <v>4.7560000000000002</v>
      </c>
      <c r="Z155" s="23">
        <v>4.7469999999999999</v>
      </c>
      <c r="AA155" s="23">
        <v>4.7990000000000004</v>
      </c>
      <c r="AB155" s="6">
        <v>4.5309999999999997</v>
      </c>
      <c r="AC155" s="23">
        <v>4.8940000000000001</v>
      </c>
      <c r="AD155" s="1">
        <v>4.6449999999999996</v>
      </c>
      <c r="AE155" s="23">
        <f t="shared" si="1240"/>
        <v>4.7694999999999999</v>
      </c>
      <c r="AF155" s="107">
        <v>4.5599999999999996</v>
      </c>
      <c r="AG155" s="107">
        <v>4.5819999999999999</v>
      </c>
      <c r="AH155" s="107">
        <v>4.6609999999999996</v>
      </c>
      <c r="AI155" s="107">
        <v>4.7969999999999997</v>
      </c>
      <c r="AJ155" s="107">
        <v>4.9359999999999999</v>
      </c>
      <c r="AK155" s="107">
        <v>4.6829999999999998</v>
      </c>
      <c r="AL155" s="107">
        <v>4.6890000000000001</v>
      </c>
      <c r="AM155" s="107">
        <v>5.0570000000000004</v>
      </c>
      <c r="AN155" s="107">
        <v>5.0629999999999997</v>
      </c>
      <c r="AO155" s="107">
        <v>4.9359999999999999</v>
      </c>
      <c r="AP155" s="107">
        <v>5.0819999999999999</v>
      </c>
      <c r="AQ155" s="107">
        <v>5.0979999999999999</v>
      </c>
      <c r="AR155" s="107">
        <v>5.1029999999999998</v>
      </c>
      <c r="AS155" s="107">
        <v>4.9790000000000001</v>
      </c>
      <c r="AT155" s="107">
        <v>4.9770000000000003</v>
      </c>
      <c r="AU155" s="107">
        <v>5.0430000000000001</v>
      </c>
      <c r="AV155" s="107">
        <v>4.766</v>
      </c>
      <c r="AW155" s="107">
        <v>4.8390000000000004</v>
      </c>
      <c r="AX155" s="107">
        <v>5.1909999999999998</v>
      </c>
      <c r="AY155" s="107">
        <v>5.0780000000000003</v>
      </c>
      <c r="AZ155" s="107">
        <v>5.1230000000000002</v>
      </c>
      <c r="BA155" s="107">
        <v>5.1779999999999999</v>
      </c>
      <c r="BB155" s="107">
        <v>5.2290000000000001</v>
      </c>
      <c r="BC155" s="107">
        <v>5.2279999999999998</v>
      </c>
      <c r="BD155" s="107">
        <v>5.2409999999999997</v>
      </c>
      <c r="BE155" s="107">
        <v>4.7229999999999999</v>
      </c>
      <c r="BF155" s="107">
        <v>4.9630000000000001</v>
      </c>
      <c r="BG155" s="107">
        <v>4.9279999999999999</v>
      </c>
      <c r="BH155" s="107">
        <v>5.0389999999999997</v>
      </c>
      <c r="BI155" s="107">
        <v>5.26</v>
      </c>
      <c r="BJ155" s="107">
        <v>5.093</v>
      </c>
      <c r="BK155" s="107">
        <v>4.242</v>
      </c>
      <c r="BL155" s="107">
        <v>4.601</v>
      </c>
      <c r="BM155" s="107">
        <v>4.508</v>
      </c>
      <c r="BN155" s="107">
        <v>4.9329999999999998</v>
      </c>
      <c r="BO155" s="107">
        <v>4.7699999999999996</v>
      </c>
      <c r="BP155" s="107">
        <v>4.91</v>
      </c>
      <c r="BQ155" s="91">
        <v>4.3786930000000002</v>
      </c>
      <c r="BR155" s="91">
        <v>4.7241390000000001</v>
      </c>
      <c r="BS155" s="91">
        <v>5.7176200000000001</v>
      </c>
      <c r="BT155" s="91">
        <v>4.7354880000000001</v>
      </c>
      <c r="BU155" s="91">
        <v>4.8081670000000001</v>
      </c>
      <c r="BV155" s="91">
        <v>5.6688029999999996</v>
      </c>
      <c r="BW155" s="109">
        <v>4.5720000000000001</v>
      </c>
      <c r="BX155" s="109">
        <v>4.5949999999999998</v>
      </c>
      <c r="BY155" s="109">
        <v>4.6779999999999999</v>
      </c>
      <c r="BZ155" s="109">
        <v>4.8150000000000004</v>
      </c>
      <c r="CA155" s="109">
        <v>4.9589999999999996</v>
      </c>
      <c r="CB155" s="109">
        <v>4.7089999999999996</v>
      </c>
      <c r="CC155" s="109">
        <v>4.7149999999999999</v>
      </c>
      <c r="CD155" s="109">
        <v>5.0910000000000002</v>
      </c>
      <c r="CE155" s="109">
        <v>5.0979999999999999</v>
      </c>
      <c r="CF155" s="109">
        <v>4.9690000000000003</v>
      </c>
      <c r="CG155" s="109">
        <v>5.1239999999999997</v>
      </c>
      <c r="CH155" s="109">
        <v>5.141</v>
      </c>
      <c r="CI155" s="109">
        <v>5.1459999999999999</v>
      </c>
      <c r="CJ155" s="109">
        <v>5.0019999999999998</v>
      </c>
      <c r="CK155" s="109">
        <v>5</v>
      </c>
      <c r="CL155" s="109">
        <v>5.085</v>
      </c>
      <c r="CM155" s="109">
        <v>4.7839999999999998</v>
      </c>
      <c r="CN155" s="109">
        <v>4.8620000000000001</v>
      </c>
      <c r="CO155" s="109">
        <v>5.3049999999999997</v>
      </c>
      <c r="CP155" s="109">
        <v>5.1180000000000003</v>
      </c>
      <c r="CQ155" s="109">
        <v>5.1820000000000004</v>
      </c>
      <c r="CR155" s="109">
        <v>5.2469999999999999</v>
      </c>
      <c r="CS155" s="109">
        <v>5.3250000000000002</v>
      </c>
      <c r="CT155" s="109">
        <v>5.3239999999999998</v>
      </c>
      <c r="CU155" s="109">
        <v>5.3049999999999997</v>
      </c>
      <c r="CV155" s="109">
        <v>4.8079999999999998</v>
      </c>
      <c r="CW155" s="109">
        <v>5.0259999999999998</v>
      </c>
      <c r="CX155" s="109">
        <v>5.0609999999999999</v>
      </c>
      <c r="CY155" s="109">
        <v>5.1879999999999997</v>
      </c>
      <c r="CZ155" s="109">
        <v>5.3929999999999998</v>
      </c>
      <c r="DA155" s="109">
        <v>5.2670000000000003</v>
      </c>
      <c r="DB155" s="109">
        <v>4.5060000000000002</v>
      </c>
      <c r="DC155" s="109">
        <v>4.8129999999999997</v>
      </c>
      <c r="DD155" s="109">
        <v>4.7460000000000004</v>
      </c>
      <c r="DE155" s="109">
        <v>4.9569999999999999</v>
      </c>
      <c r="DF155" s="109">
        <v>4.7889999999999997</v>
      </c>
      <c r="DG155" s="109">
        <v>4.9370000000000003</v>
      </c>
      <c r="DH155" s="119">
        <v>4.4067299999999996</v>
      </c>
      <c r="DI155" s="119">
        <v>4.7559979999999999</v>
      </c>
      <c r="DJ155" s="119">
        <v>5.7633279999999996</v>
      </c>
      <c r="DK155" s="119">
        <v>4.7698309999999999</v>
      </c>
      <c r="DL155" s="119">
        <v>4.8425450000000003</v>
      </c>
      <c r="DM155" s="119">
        <v>5.7140009999999997</v>
      </c>
      <c r="DO155" s="23">
        <f t="shared" si="1077"/>
        <v>0.1949999999999994</v>
      </c>
      <c r="DP155" s="23">
        <f t="shared" si="1078"/>
        <v>0.13999999999999968</v>
      </c>
      <c r="DQ155" s="23">
        <f t="shared" si="1079"/>
        <v>0.47199999999999953</v>
      </c>
      <c r="DR155" s="23" t="str">
        <f t="shared" si="1080"/>
        <v/>
      </c>
      <c r="DS155" s="23">
        <f t="shared" si="1081"/>
        <v>0.16199999999999992</v>
      </c>
      <c r="DT155" s="23">
        <f t="shared" si="1082"/>
        <v>6.7999999999999616E-2</v>
      </c>
      <c r="DU155" s="23">
        <f t="shared" si="1083"/>
        <v>7.099999999999973E-2</v>
      </c>
      <c r="DV155" s="23" t="str">
        <f t="shared" si="1084"/>
        <v/>
      </c>
      <c r="DW155" s="23" t="str">
        <f t="shared" si="1085"/>
        <v/>
      </c>
      <c r="DX155" s="23" t="str">
        <f t="shared" si="1086"/>
        <v/>
      </c>
      <c r="DY155" s="23">
        <f t="shared" si="1087"/>
        <v>9.9999999999997868E-3</v>
      </c>
      <c r="DZ155" s="23">
        <f t="shared" si="1088"/>
        <v>9.9999999999944578E-4</v>
      </c>
      <c r="EA155" s="23">
        <f t="shared" si="1089"/>
        <v>5.2999999999999936E-2</v>
      </c>
      <c r="EB155" s="23">
        <f t="shared" si="1090"/>
        <v>-0.21500000000000075</v>
      </c>
      <c r="EC155" s="23">
        <f t="shared" si="1091"/>
        <v>0.14799999999999969</v>
      </c>
      <c r="ED155" s="23">
        <f t="shared" si="1092"/>
        <v>-0.10100000000000087</v>
      </c>
      <c r="EE155" s="23">
        <f t="shared" si="1093"/>
        <v>2.349999999999941E-2</v>
      </c>
      <c r="EF155" s="23">
        <f t="shared" si="1094"/>
        <v>-0.18600000000000083</v>
      </c>
      <c r="EG155" s="23">
        <f t="shared" si="1095"/>
        <v>-0.16400000000000059</v>
      </c>
      <c r="EH155" s="23">
        <f t="shared" si="1096"/>
        <v>-8.5000000000000853E-2</v>
      </c>
      <c r="EI155" s="23">
        <f t="shared" si="1097"/>
        <v>5.0999999999999268E-2</v>
      </c>
      <c r="EJ155" s="23">
        <f t="shared" si="1098"/>
        <v>0.1899999999999995</v>
      </c>
      <c r="EK155" s="23">
        <f t="shared" si="1099"/>
        <v>-6.3000000000000611E-2</v>
      </c>
      <c r="EL155" s="23">
        <f t="shared" si="1100"/>
        <v>-5.7000000000000384E-2</v>
      </c>
      <c r="EM155" s="23">
        <f t="shared" si="1101"/>
        <v>0.31099999999999994</v>
      </c>
      <c r="EN155" s="23">
        <f t="shared" si="1102"/>
        <v>0.31699999999999928</v>
      </c>
      <c r="EO155" s="23">
        <f t="shared" si="1103"/>
        <v>0.1899999999999995</v>
      </c>
      <c r="EP155" s="23">
        <f t="shared" si="1104"/>
        <v>0.33599999999999941</v>
      </c>
      <c r="EQ155" s="23">
        <f t="shared" si="1105"/>
        <v>0.35199999999999942</v>
      </c>
      <c r="ER155" s="23">
        <f t="shared" si="1106"/>
        <v>0.35699999999999932</v>
      </c>
      <c r="ES155" s="23">
        <f t="shared" si="898"/>
        <v>0.23299999999999965</v>
      </c>
      <c r="ET155" s="23">
        <f t="shared" si="899"/>
        <v>0.23099999999999987</v>
      </c>
      <c r="EU155" s="23">
        <f t="shared" si="900"/>
        <v>0.29699999999999971</v>
      </c>
      <c r="EV155" s="23">
        <f t="shared" si="901"/>
        <v>1.9999999999999574E-2</v>
      </c>
      <c r="EW155" s="23">
        <f t="shared" si="902"/>
        <v>9.2999999999999972E-2</v>
      </c>
      <c r="EX155" s="23">
        <f t="shared" si="903"/>
        <v>0.4449999999999994</v>
      </c>
      <c r="EY155" s="23">
        <f t="shared" si="904"/>
        <v>0.33199999999999985</v>
      </c>
      <c r="EZ155" s="23">
        <f t="shared" si="905"/>
        <v>0.37699999999999978</v>
      </c>
      <c r="FA155" s="23">
        <f t="shared" si="1107"/>
        <v>0.4319999999999995</v>
      </c>
      <c r="FB155" s="23">
        <f t="shared" si="1108"/>
        <v>0.48299999999999965</v>
      </c>
      <c r="FC155" s="23">
        <f t="shared" si="1109"/>
        <v>0.48199999999999932</v>
      </c>
      <c r="FD155" s="23">
        <f t="shared" si="1110"/>
        <v>0.49499999999999922</v>
      </c>
      <c r="FE155" s="23">
        <f t="shared" si="1111"/>
        <v>-2.3000000000000576E-2</v>
      </c>
      <c r="FF155" s="23">
        <f t="shared" si="1112"/>
        <v>0.21699999999999964</v>
      </c>
      <c r="FG155" s="23">
        <f t="shared" si="1113"/>
        <v>0.1819999999999995</v>
      </c>
      <c r="FH155" s="23">
        <f t="shared" si="1114"/>
        <v>0.29299999999999926</v>
      </c>
      <c r="FI155" s="23">
        <f t="shared" si="1115"/>
        <v>0.51399999999999935</v>
      </c>
      <c r="FJ155" s="23">
        <f t="shared" si="1116"/>
        <v>0.34699999999999953</v>
      </c>
      <c r="FK155" s="23">
        <f t="shared" si="1117"/>
        <v>-0.50400000000000045</v>
      </c>
      <c r="FL155" s="23">
        <f t="shared" si="1118"/>
        <v>-0.14500000000000046</v>
      </c>
      <c r="FM155" s="23">
        <f t="shared" si="1119"/>
        <v>-0.23800000000000043</v>
      </c>
      <c r="FN155" s="23">
        <f t="shared" si="1120"/>
        <v>0.18699999999999939</v>
      </c>
      <c r="FO155" s="23">
        <f t="shared" si="1121"/>
        <v>2.3999999999999133E-2</v>
      </c>
      <c r="FP155" s="23">
        <f t="shared" si="1122"/>
        <v>0.1639999999999997</v>
      </c>
      <c r="FQ155" s="23">
        <f t="shared" si="922"/>
        <v>-0.36730700000000027</v>
      </c>
      <c r="FR155" s="23">
        <f t="shared" si="923"/>
        <v>-2.1861000000000352E-2</v>
      </c>
      <c r="FS155" s="23">
        <f t="shared" si="924"/>
        <v>0.97161999999999971</v>
      </c>
      <c r="FT155" s="23">
        <f t="shared" si="925"/>
        <v>-1.0512000000000299E-2</v>
      </c>
      <c r="FU155" s="23">
        <f t="shared" si="926"/>
        <v>6.2166999999999639E-2</v>
      </c>
      <c r="FV155" s="23">
        <f t="shared" si="927"/>
        <v>0.92280299999999915</v>
      </c>
      <c r="FW155" s="23">
        <f t="shared" si="928"/>
        <v>-0.17400000000000038</v>
      </c>
      <c r="FX155" s="23">
        <f t="shared" si="1123"/>
        <v>-0.15100000000000069</v>
      </c>
      <c r="FY155" s="23">
        <f t="shared" si="1124"/>
        <v>-6.8000000000000504E-2</v>
      </c>
      <c r="FZ155" s="23">
        <f t="shared" si="1125"/>
        <v>6.899999999999995E-2</v>
      </c>
      <c r="GA155" s="23">
        <f t="shared" si="1126"/>
        <v>0.21299999999999919</v>
      </c>
      <c r="GB155" s="23">
        <f t="shared" si="1127"/>
        <v>-3.700000000000081E-2</v>
      </c>
      <c r="GC155" s="23">
        <f t="shared" si="1128"/>
        <v>-3.1000000000000583E-2</v>
      </c>
      <c r="GD155" s="23">
        <f t="shared" si="1129"/>
        <v>0.34499999999999975</v>
      </c>
      <c r="GE155" s="23">
        <f t="shared" si="1130"/>
        <v>0.35199999999999942</v>
      </c>
      <c r="GF155" s="23">
        <f t="shared" si="1131"/>
        <v>0.22299999999999986</v>
      </c>
      <c r="GG155" s="23">
        <f t="shared" si="1132"/>
        <v>0.37799999999999923</v>
      </c>
      <c r="GH155" s="23">
        <f t="shared" si="1133"/>
        <v>0.39499999999999957</v>
      </c>
      <c r="GI155" s="23">
        <f t="shared" si="1134"/>
        <v>0.39999999999999947</v>
      </c>
      <c r="GJ155" s="23">
        <f t="shared" si="1135"/>
        <v>0.25599999999999934</v>
      </c>
      <c r="GK155" s="23">
        <f t="shared" si="1136"/>
        <v>0.25399999999999956</v>
      </c>
      <c r="GL155" s="23">
        <f t="shared" si="1137"/>
        <v>0.33899999999999952</v>
      </c>
      <c r="GM155" s="23">
        <f t="shared" si="1138"/>
        <v>3.7999999999999368E-2</v>
      </c>
      <c r="GN155" s="23">
        <f t="shared" si="1139"/>
        <v>0.11599999999999966</v>
      </c>
      <c r="GO155" s="23">
        <f t="shared" si="1140"/>
        <v>0.55899999999999928</v>
      </c>
      <c r="GP155" s="23">
        <f t="shared" si="1141"/>
        <v>0.37199999999999989</v>
      </c>
      <c r="GQ155" s="23">
        <f t="shared" si="1142"/>
        <v>0.43599999999999994</v>
      </c>
      <c r="GR155" s="23">
        <f t="shared" si="1143"/>
        <v>0.50099999999999945</v>
      </c>
      <c r="GS155" s="23">
        <f t="shared" si="1144"/>
        <v>0.57899999999999974</v>
      </c>
      <c r="GT155" s="23">
        <f t="shared" si="1145"/>
        <v>0.5779999999999994</v>
      </c>
      <c r="GU155" s="23">
        <f t="shared" si="1146"/>
        <v>0.55899999999999928</v>
      </c>
      <c r="GV155" s="23">
        <f t="shared" si="1147"/>
        <v>6.1999999999999389E-2</v>
      </c>
      <c r="GW155" s="23">
        <f t="shared" si="1148"/>
        <v>0.27999999999999936</v>
      </c>
      <c r="GX155" s="23">
        <f t="shared" si="1149"/>
        <v>0.3149999999999995</v>
      </c>
      <c r="GY155" s="23">
        <f t="shared" si="1150"/>
        <v>0.44199999999999928</v>
      </c>
      <c r="GZ155" s="23">
        <f t="shared" si="1151"/>
        <v>0.64699999999999935</v>
      </c>
      <c r="HA155" s="23">
        <f t="shared" si="1152"/>
        <v>0.52099999999999991</v>
      </c>
      <c r="HB155" s="23">
        <f t="shared" si="1153"/>
        <v>-0.24000000000000021</v>
      </c>
      <c r="HC155" s="23">
        <f t="shared" si="1154"/>
        <v>6.6999999999999282E-2</v>
      </c>
      <c r="HD155" s="23">
        <f t="shared" si="1155"/>
        <v>0</v>
      </c>
      <c r="HE155" s="23">
        <f t="shared" si="1156"/>
        <v>0.21099999999999941</v>
      </c>
      <c r="HF155" s="23">
        <f t="shared" si="1157"/>
        <v>4.2999999999999261E-2</v>
      </c>
      <c r="HG155" s="23">
        <f t="shared" si="1158"/>
        <v>0.19099999999999984</v>
      </c>
      <c r="HH155" s="23">
        <f t="shared" si="965"/>
        <v>-0.33927000000000085</v>
      </c>
      <c r="HI155" s="23">
        <f t="shared" si="966"/>
        <v>9.9979999999995073E-3</v>
      </c>
      <c r="HJ155" s="23">
        <f t="shared" si="967"/>
        <v>1.0173279999999991</v>
      </c>
      <c r="HK155" s="23">
        <f t="shared" si="968"/>
        <v>2.3830999999999491E-2</v>
      </c>
      <c r="HL155" s="23">
        <f t="shared" si="969"/>
        <v>9.6544999999999881E-2</v>
      </c>
      <c r="HM155" s="23">
        <f t="shared" si="970"/>
        <v>0.96800099999999922</v>
      </c>
      <c r="HO155" s="23">
        <f t="shared" si="1159"/>
        <v>0.1949999999999994</v>
      </c>
      <c r="HP155" s="23">
        <f t="shared" si="1160"/>
        <v>0.13999999999999968</v>
      </c>
      <c r="HQ155" s="23">
        <f t="shared" si="1161"/>
        <v>0.47199999999999953</v>
      </c>
      <c r="HR155" s="23" t="str">
        <f t="shared" si="1162"/>
        <v/>
      </c>
      <c r="HS155" s="23">
        <f t="shared" si="1163"/>
        <v>0.16199999999999992</v>
      </c>
      <c r="HT155" s="23">
        <f t="shared" si="1164"/>
        <v>6.7999999999999616E-2</v>
      </c>
      <c r="HU155" s="23">
        <f t="shared" si="1165"/>
        <v>7.099999999999973E-2</v>
      </c>
      <c r="HV155" s="23" t="str">
        <f t="shared" si="1166"/>
        <v/>
      </c>
      <c r="HW155" s="23" t="str">
        <f t="shared" si="1167"/>
        <v/>
      </c>
      <c r="HX155" s="23" t="str">
        <f t="shared" si="1168"/>
        <v/>
      </c>
      <c r="HY155" s="23">
        <f t="shared" si="1169"/>
        <v>9.9999999999997868E-3</v>
      </c>
      <c r="HZ155" s="23">
        <f t="shared" si="1170"/>
        <v>9.9999999999944578E-4</v>
      </c>
      <c r="IA155" s="23">
        <f t="shared" si="1171"/>
        <v>5.2999999999999936E-2</v>
      </c>
      <c r="IB155" s="23">
        <f t="shared" si="1172"/>
        <v>0.21500000000000075</v>
      </c>
      <c r="IC155" s="23">
        <f t="shared" si="1173"/>
        <v>0.14799999999999969</v>
      </c>
      <c r="ID155" s="23">
        <f t="shared" si="1174"/>
        <v>0.10100000000000087</v>
      </c>
      <c r="IE155" s="23">
        <f t="shared" si="1175"/>
        <v>2.349999999999941E-2</v>
      </c>
      <c r="IF155" s="23">
        <f t="shared" si="1176"/>
        <v>0.18600000000000083</v>
      </c>
      <c r="IG155" s="23">
        <f t="shared" si="1177"/>
        <v>0.16400000000000059</v>
      </c>
      <c r="IH155" s="23">
        <f t="shared" si="1178"/>
        <v>8.5000000000000853E-2</v>
      </c>
      <c r="II155" s="23">
        <f t="shared" si="1179"/>
        <v>5.0999999999999268E-2</v>
      </c>
      <c r="IJ155" s="23">
        <f t="shared" si="1180"/>
        <v>0.1899999999999995</v>
      </c>
      <c r="IK155" s="23">
        <f t="shared" si="1181"/>
        <v>6.3000000000000611E-2</v>
      </c>
      <c r="IL155" s="23">
        <f t="shared" si="1182"/>
        <v>5.7000000000000384E-2</v>
      </c>
      <c r="IM155" s="23">
        <f t="shared" si="1183"/>
        <v>0.31099999999999994</v>
      </c>
      <c r="IN155" s="23">
        <f t="shared" si="1184"/>
        <v>0.31699999999999928</v>
      </c>
      <c r="IO155" s="23">
        <f t="shared" si="1185"/>
        <v>0.1899999999999995</v>
      </c>
      <c r="IP155" s="23">
        <f t="shared" si="1186"/>
        <v>0.33599999999999941</v>
      </c>
      <c r="IQ155" s="23">
        <f t="shared" si="1187"/>
        <v>0.35199999999999942</v>
      </c>
      <c r="IR155" s="23">
        <f t="shared" si="1188"/>
        <v>0.35699999999999932</v>
      </c>
      <c r="IS155" s="23">
        <f t="shared" si="1189"/>
        <v>0.23299999999999965</v>
      </c>
      <c r="IT155" s="23">
        <f t="shared" si="1190"/>
        <v>0.23099999999999987</v>
      </c>
      <c r="IU155" s="23">
        <f t="shared" si="1191"/>
        <v>0.29699999999999971</v>
      </c>
      <c r="IV155" s="23">
        <f t="shared" si="1192"/>
        <v>1.9999999999999574E-2</v>
      </c>
      <c r="IW155" s="23">
        <f t="shared" si="1193"/>
        <v>9.2999999999999972E-2</v>
      </c>
      <c r="IX155" s="23">
        <f t="shared" si="1194"/>
        <v>0.4449999999999994</v>
      </c>
      <c r="IY155" s="23">
        <f t="shared" si="1195"/>
        <v>0.33199999999999985</v>
      </c>
      <c r="IZ155" s="23">
        <f t="shared" si="1196"/>
        <v>0.37699999999999978</v>
      </c>
      <c r="JA155" s="23">
        <f t="shared" si="1197"/>
        <v>0.4319999999999995</v>
      </c>
      <c r="JB155" s="23">
        <f t="shared" si="1198"/>
        <v>0.48299999999999965</v>
      </c>
      <c r="JC155" s="23">
        <f t="shared" si="1199"/>
        <v>0.48199999999999932</v>
      </c>
      <c r="JD155" s="23">
        <f t="shared" si="1200"/>
        <v>0.49499999999999922</v>
      </c>
      <c r="JE155" s="23">
        <f t="shared" si="1201"/>
        <v>2.3000000000000576E-2</v>
      </c>
      <c r="JF155" s="23">
        <f t="shared" si="1202"/>
        <v>0.21699999999999964</v>
      </c>
      <c r="JG155" s="23">
        <f t="shared" si="1203"/>
        <v>0.1819999999999995</v>
      </c>
      <c r="JH155" s="23">
        <f t="shared" si="1204"/>
        <v>0.29299999999999926</v>
      </c>
      <c r="JI155" s="23">
        <f t="shared" si="1205"/>
        <v>0.51399999999999935</v>
      </c>
      <c r="JJ155" s="23">
        <f t="shared" si="1206"/>
        <v>0.34699999999999953</v>
      </c>
      <c r="JK155" s="23">
        <f t="shared" si="1207"/>
        <v>0.50400000000000045</v>
      </c>
      <c r="JL155" s="23">
        <f t="shared" si="1208"/>
        <v>0.14500000000000046</v>
      </c>
      <c r="JM155" s="23">
        <f t="shared" si="1209"/>
        <v>0.23800000000000043</v>
      </c>
      <c r="JN155" s="23">
        <f t="shared" si="1210"/>
        <v>0.18699999999999939</v>
      </c>
      <c r="JO155" s="23">
        <f t="shared" si="1211"/>
        <v>2.3999999999999133E-2</v>
      </c>
      <c r="JP155" s="23">
        <f t="shared" si="1212"/>
        <v>0.1639999999999997</v>
      </c>
      <c r="JQ155" s="23">
        <f t="shared" si="1025"/>
        <v>0.36730700000000027</v>
      </c>
      <c r="JR155" s="23">
        <f t="shared" si="1026"/>
        <v>2.1861000000000352E-2</v>
      </c>
      <c r="JS155" s="23">
        <f t="shared" si="1027"/>
        <v>0.97161999999999971</v>
      </c>
      <c r="JT155" s="23">
        <f t="shared" si="1028"/>
        <v>1.0512000000000299E-2</v>
      </c>
      <c r="JU155" s="23">
        <f t="shared" si="1029"/>
        <v>6.2166999999999639E-2</v>
      </c>
      <c r="JV155" s="23">
        <f t="shared" si="1030"/>
        <v>0.92280299999999915</v>
      </c>
      <c r="JW155" s="23">
        <f t="shared" si="1213"/>
        <v>0.17400000000000038</v>
      </c>
      <c r="JX155" s="23">
        <f t="shared" si="1214"/>
        <v>0.15100000000000069</v>
      </c>
      <c r="JY155" s="23">
        <f t="shared" si="1215"/>
        <v>6.8000000000000504E-2</v>
      </c>
      <c r="JZ155" s="23">
        <f t="shared" si="1216"/>
        <v>6.899999999999995E-2</v>
      </c>
      <c r="KA155" s="23">
        <f t="shared" si="1217"/>
        <v>0.21299999999999919</v>
      </c>
      <c r="KB155" s="23">
        <f t="shared" si="1218"/>
        <v>3.700000000000081E-2</v>
      </c>
      <c r="KC155" s="23">
        <f t="shared" si="1219"/>
        <v>3.1000000000000583E-2</v>
      </c>
      <c r="KD155" s="23">
        <f t="shared" si="1220"/>
        <v>0.34499999999999975</v>
      </c>
      <c r="KE155" s="23">
        <f t="shared" si="1221"/>
        <v>0.35199999999999942</v>
      </c>
      <c r="KF155" s="23">
        <f t="shared" si="1222"/>
        <v>0.22299999999999986</v>
      </c>
      <c r="KG155" s="23">
        <f t="shared" si="1223"/>
        <v>0.37799999999999923</v>
      </c>
      <c r="KH155" s="23">
        <f t="shared" si="1224"/>
        <v>0.39499999999999957</v>
      </c>
      <c r="KI155" s="23">
        <f t="shared" si="1225"/>
        <v>0.39999999999999947</v>
      </c>
      <c r="KJ155" s="23">
        <f t="shared" si="1226"/>
        <v>0.25599999999999934</v>
      </c>
      <c r="KK155" s="23">
        <f t="shared" si="1227"/>
        <v>0.25399999999999956</v>
      </c>
      <c r="KL155" s="23">
        <f t="shared" si="1228"/>
        <v>0.33899999999999952</v>
      </c>
      <c r="KM155" s="23">
        <f t="shared" si="1229"/>
        <v>3.7999999999999368E-2</v>
      </c>
      <c r="KN155" s="23">
        <f t="shared" si="1230"/>
        <v>0.11599999999999966</v>
      </c>
      <c r="KO155" s="23">
        <f t="shared" si="1231"/>
        <v>0.55899999999999928</v>
      </c>
      <c r="KP155" s="23">
        <f t="shared" si="1232"/>
        <v>0.37199999999999989</v>
      </c>
      <c r="KQ155" s="23">
        <f t="shared" si="1051"/>
        <v>0.43599999999999994</v>
      </c>
      <c r="KR155" s="23">
        <f t="shared" si="1052"/>
        <v>0.50099999999999945</v>
      </c>
      <c r="KS155" s="23">
        <f t="shared" si="1053"/>
        <v>0.57899999999999974</v>
      </c>
      <c r="KT155" s="23">
        <f t="shared" si="1054"/>
        <v>0.5779999999999994</v>
      </c>
      <c r="KU155" s="23">
        <f t="shared" si="1055"/>
        <v>0.55899999999999928</v>
      </c>
      <c r="KV155" s="23">
        <f t="shared" si="1056"/>
        <v>6.1999999999999389E-2</v>
      </c>
      <c r="KW155" s="23">
        <f t="shared" si="1233"/>
        <v>0.27999999999999936</v>
      </c>
      <c r="KX155" s="23">
        <f t="shared" si="1058"/>
        <v>0.3149999999999995</v>
      </c>
      <c r="KY155" s="23">
        <f t="shared" si="1059"/>
        <v>0.44199999999999928</v>
      </c>
      <c r="KZ155" s="23">
        <f t="shared" si="1060"/>
        <v>0.64699999999999935</v>
      </c>
      <c r="LA155" s="23">
        <f t="shared" si="1061"/>
        <v>0.52099999999999991</v>
      </c>
      <c r="LB155" s="23">
        <f t="shared" si="1062"/>
        <v>0.24000000000000021</v>
      </c>
      <c r="LC155" s="23">
        <f t="shared" si="1063"/>
        <v>6.6999999999999282E-2</v>
      </c>
      <c r="LD155" s="23">
        <f t="shared" si="1234"/>
        <v>0</v>
      </c>
      <c r="LE155" s="23">
        <f t="shared" si="1065"/>
        <v>0.21099999999999941</v>
      </c>
      <c r="LF155" s="23">
        <f t="shared" si="1235"/>
        <v>4.2999999999999261E-2</v>
      </c>
      <c r="LG155" s="23">
        <f t="shared" si="1067"/>
        <v>0.19099999999999984</v>
      </c>
      <c r="LH155" s="23">
        <f t="shared" si="1068"/>
        <v>0.33927000000000085</v>
      </c>
      <c r="LI155" s="23">
        <f t="shared" si="1069"/>
        <v>9.9979999999995073E-3</v>
      </c>
      <c r="LJ155" s="23">
        <f t="shared" si="1070"/>
        <v>1.0173279999999991</v>
      </c>
      <c r="LK155" s="23">
        <f t="shared" si="1071"/>
        <v>2.3830999999999491E-2</v>
      </c>
      <c r="LL155" s="23">
        <f t="shared" si="1072"/>
        <v>9.6544999999999881E-2</v>
      </c>
      <c r="LM155" s="23">
        <f t="shared" si="1072"/>
        <v>0.96800099999999922</v>
      </c>
    </row>
    <row r="156" spans="1:325">
      <c r="A156" s="1">
        <f t="shared" si="1239"/>
        <v>154</v>
      </c>
      <c r="B156" s="34"/>
      <c r="C156" s="4">
        <v>14</v>
      </c>
      <c r="D156" s="4">
        <f t="shared" si="1076"/>
        <v>1016</v>
      </c>
      <c r="E156" s="4" t="s">
        <v>184</v>
      </c>
      <c r="F156" s="4">
        <v>1</v>
      </c>
      <c r="G156" s="4" t="s">
        <v>13</v>
      </c>
      <c r="H156" s="4" t="s">
        <v>19</v>
      </c>
      <c r="I156" s="4"/>
      <c r="J156" s="5">
        <v>91.4</v>
      </c>
      <c r="K156" s="67">
        <v>1.0049999999999999</v>
      </c>
      <c r="L156" s="104">
        <v>4.7959999999999994</v>
      </c>
      <c r="M156" s="7" t="s">
        <v>415</v>
      </c>
      <c r="N156" s="3" t="s">
        <v>227</v>
      </c>
      <c r="O156" s="23">
        <v>5.0190000000000001</v>
      </c>
      <c r="P156" s="23">
        <v>4.7670000000000003</v>
      </c>
      <c r="Q156" s="23">
        <v>5.2309999999999999</v>
      </c>
      <c r="R156" s="64"/>
      <c r="S156" s="23">
        <v>4.931</v>
      </c>
      <c r="T156" s="23">
        <v>4.8380000000000001</v>
      </c>
      <c r="U156" s="23">
        <v>4.8369999999999997</v>
      </c>
      <c r="V156" s="58"/>
      <c r="W156" s="64"/>
      <c r="X156" s="64"/>
      <c r="Y156" s="23">
        <v>4.8840000000000003</v>
      </c>
      <c r="Z156" s="23">
        <v>4.9160000000000004</v>
      </c>
      <c r="AA156" s="23">
        <v>4.87</v>
      </c>
      <c r="AB156" s="6">
        <v>4.6920000000000002</v>
      </c>
      <c r="AC156" s="23">
        <v>4.7359999999999998</v>
      </c>
      <c r="AD156" s="1">
        <v>4.5860000000000003</v>
      </c>
      <c r="AE156" s="23">
        <f t="shared" si="1240"/>
        <v>4.6609999999999996</v>
      </c>
      <c r="AF156" s="107">
        <v>4.08</v>
      </c>
      <c r="AG156" s="107">
        <v>4.069</v>
      </c>
      <c r="AH156" s="107">
        <v>4.1180000000000003</v>
      </c>
      <c r="AI156" s="107">
        <v>4.2130000000000001</v>
      </c>
      <c r="AJ156" s="107">
        <v>4.1900000000000004</v>
      </c>
      <c r="AK156" s="107">
        <v>4.0880000000000001</v>
      </c>
      <c r="AL156" s="107">
        <v>4.1130000000000004</v>
      </c>
      <c r="AM156" s="107">
        <v>4.3760000000000003</v>
      </c>
      <c r="AN156" s="107">
        <v>4.4089999999999998</v>
      </c>
      <c r="AO156" s="107">
        <v>4.2930000000000001</v>
      </c>
      <c r="AP156" s="107">
        <v>4.4880000000000004</v>
      </c>
      <c r="AQ156" s="107">
        <v>4.4829999999999997</v>
      </c>
      <c r="AR156" s="107">
        <v>4.524</v>
      </c>
      <c r="AS156" s="107">
        <v>4.3070000000000004</v>
      </c>
      <c r="AT156" s="107">
        <v>4.2939999999999996</v>
      </c>
      <c r="AU156" s="107">
        <v>4.4130000000000003</v>
      </c>
      <c r="AV156" s="107">
        <v>4.2210000000000001</v>
      </c>
      <c r="AW156" s="107">
        <v>4.24</v>
      </c>
      <c r="AX156" s="107">
        <v>4.5410000000000004</v>
      </c>
      <c r="AY156" s="107">
        <v>4.4580000000000002</v>
      </c>
      <c r="AZ156" s="107">
        <v>4.5039999999999996</v>
      </c>
      <c r="BA156" s="107">
        <v>4.5730000000000004</v>
      </c>
      <c r="BB156" s="107">
        <v>4.6340000000000003</v>
      </c>
      <c r="BC156" s="107">
        <v>4.6639999999999997</v>
      </c>
      <c r="BD156" s="107">
        <v>4.6040000000000001</v>
      </c>
      <c r="BE156" s="107">
        <v>4.4050000000000002</v>
      </c>
      <c r="BF156" s="107">
        <v>4.431</v>
      </c>
      <c r="BG156" s="107">
        <v>4.6029999999999998</v>
      </c>
      <c r="BH156" s="107">
        <v>4.67</v>
      </c>
      <c r="BI156" s="107">
        <v>4.7060000000000004</v>
      </c>
      <c r="BJ156" s="107">
        <v>4.742</v>
      </c>
      <c r="BK156" s="107">
        <v>4.4829999999999997</v>
      </c>
      <c r="BL156" s="107">
        <v>4.593</v>
      </c>
      <c r="BM156" s="107">
        <v>4.5720000000000001</v>
      </c>
      <c r="BN156" s="107">
        <v>4.3159999999999998</v>
      </c>
      <c r="BO156" s="107">
        <v>4.2069999999999999</v>
      </c>
      <c r="BP156" s="107">
        <v>4.3079999999999998</v>
      </c>
      <c r="BQ156" s="91">
        <v>4.0343260000000001</v>
      </c>
      <c r="BR156" s="91">
        <v>4.3105580000000003</v>
      </c>
      <c r="BS156" s="91">
        <v>4.8838619999999997</v>
      </c>
      <c r="BT156" s="91">
        <v>4.3161860000000001</v>
      </c>
      <c r="BU156" s="91">
        <v>4.3834819999999999</v>
      </c>
      <c r="BV156" s="91">
        <v>4.8374750000000004</v>
      </c>
      <c r="BW156" s="109">
        <v>4.2469999999999999</v>
      </c>
      <c r="BX156" s="109">
        <v>4.234</v>
      </c>
      <c r="BY156" s="109">
        <v>4.2770000000000001</v>
      </c>
      <c r="BZ156" s="109">
        <v>4.3710000000000004</v>
      </c>
      <c r="CA156" s="109">
        <v>4.3559999999999999</v>
      </c>
      <c r="CB156" s="109">
        <v>4.2450000000000001</v>
      </c>
      <c r="CC156" s="109">
        <v>4.2709999999999999</v>
      </c>
      <c r="CD156" s="109">
        <v>4.5279999999999996</v>
      </c>
      <c r="CE156" s="109">
        <v>4.5739999999999998</v>
      </c>
      <c r="CF156" s="109">
        <v>4.452</v>
      </c>
      <c r="CG156" s="109">
        <v>4.6559999999999997</v>
      </c>
      <c r="CH156" s="109">
        <v>4.6440000000000001</v>
      </c>
      <c r="CI156" s="109">
        <v>4.681</v>
      </c>
      <c r="CJ156" s="109">
        <v>4.468</v>
      </c>
      <c r="CK156" s="109">
        <v>4.4569999999999999</v>
      </c>
      <c r="CL156" s="109">
        <v>4.5599999999999996</v>
      </c>
      <c r="CM156" s="109">
        <v>4.3659999999999997</v>
      </c>
      <c r="CN156" s="109">
        <v>4.3920000000000003</v>
      </c>
      <c r="CO156" s="109">
        <v>4.7190000000000003</v>
      </c>
      <c r="CP156" s="109">
        <v>4.6020000000000003</v>
      </c>
      <c r="CQ156" s="109">
        <v>4.6479999999999997</v>
      </c>
      <c r="CR156" s="109">
        <v>4.7220000000000004</v>
      </c>
      <c r="CS156" s="109">
        <v>4.7880000000000003</v>
      </c>
      <c r="CT156" s="109">
        <v>4.82</v>
      </c>
      <c r="CU156" s="109">
        <v>4.7720000000000002</v>
      </c>
      <c r="CV156" s="109">
        <v>4.5110000000000001</v>
      </c>
      <c r="CW156" s="109">
        <v>4.5629999999999997</v>
      </c>
      <c r="CX156" s="109">
        <v>4.7110000000000003</v>
      </c>
      <c r="CY156" s="109">
        <v>4.7990000000000004</v>
      </c>
      <c r="CZ156" s="109">
        <v>4.8579999999999997</v>
      </c>
      <c r="DA156" s="109">
        <v>4.8689999999999998</v>
      </c>
      <c r="DB156" s="109">
        <v>4.835</v>
      </c>
      <c r="DC156" s="109">
        <v>4.7060000000000004</v>
      </c>
      <c r="DD156" s="109">
        <v>4.6829999999999998</v>
      </c>
      <c r="DE156" s="109">
        <v>4.4749999999999996</v>
      </c>
      <c r="DF156" s="109">
        <v>4.367</v>
      </c>
      <c r="DG156" s="109">
        <v>4.4640000000000004</v>
      </c>
      <c r="DH156" s="119">
        <v>4.2154759999999998</v>
      </c>
      <c r="DI156" s="119">
        <v>4.4825350000000004</v>
      </c>
      <c r="DJ156" s="119">
        <v>5.0308919999999997</v>
      </c>
      <c r="DK156" s="119">
        <v>4.4827170000000001</v>
      </c>
      <c r="DL156" s="119">
        <v>4.5523160000000003</v>
      </c>
      <c r="DM156" s="119">
        <v>4.9857019999999999</v>
      </c>
      <c r="DO156" s="23">
        <f t="shared" si="1077"/>
        <v>0.22300000000000075</v>
      </c>
      <c r="DP156" s="23">
        <f t="shared" si="1078"/>
        <v>-2.8999999999999027E-2</v>
      </c>
      <c r="DQ156" s="23">
        <f t="shared" si="1079"/>
        <v>0.4350000000000005</v>
      </c>
      <c r="DR156" s="23" t="str">
        <f t="shared" si="1080"/>
        <v/>
      </c>
      <c r="DS156" s="23">
        <f t="shared" si="1081"/>
        <v>0.13500000000000068</v>
      </c>
      <c r="DT156" s="23">
        <f t="shared" si="1082"/>
        <v>4.2000000000000703E-2</v>
      </c>
      <c r="DU156" s="23">
        <f t="shared" si="1083"/>
        <v>4.1000000000000369E-2</v>
      </c>
      <c r="DV156" s="23" t="str">
        <f t="shared" si="1084"/>
        <v/>
      </c>
      <c r="DW156" s="23" t="str">
        <f t="shared" si="1085"/>
        <v/>
      </c>
      <c r="DX156" s="23" t="str">
        <f t="shared" si="1086"/>
        <v/>
      </c>
      <c r="DY156" s="23">
        <f t="shared" si="1087"/>
        <v>8.8000000000000966E-2</v>
      </c>
      <c r="DZ156" s="23">
        <f t="shared" si="1088"/>
        <v>0.12000000000000099</v>
      </c>
      <c r="EA156" s="23">
        <f t="shared" si="1089"/>
        <v>7.4000000000000732E-2</v>
      </c>
      <c r="EB156" s="23">
        <f t="shared" si="1090"/>
        <v>-0.1039999999999992</v>
      </c>
      <c r="EC156" s="23">
        <f t="shared" si="1091"/>
        <v>-5.9999999999999609E-2</v>
      </c>
      <c r="ED156" s="23">
        <f t="shared" si="1092"/>
        <v>-0.20999999999999908</v>
      </c>
      <c r="EE156" s="23">
        <f t="shared" si="1093"/>
        <v>-0.13499999999999979</v>
      </c>
      <c r="EF156" s="23">
        <f t="shared" si="1094"/>
        <v>-0.7159999999999993</v>
      </c>
      <c r="EG156" s="23">
        <f t="shared" si="1095"/>
        <v>-0.72699999999999942</v>
      </c>
      <c r="EH156" s="23">
        <f t="shared" si="1096"/>
        <v>-0.67799999999999905</v>
      </c>
      <c r="EI156" s="23">
        <f t="shared" si="1097"/>
        <v>-0.5829999999999993</v>
      </c>
      <c r="EJ156" s="23">
        <f t="shared" si="1098"/>
        <v>-0.60599999999999898</v>
      </c>
      <c r="EK156" s="23">
        <f t="shared" si="1099"/>
        <v>-0.7079999999999993</v>
      </c>
      <c r="EL156" s="23">
        <f t="shared" si="1100"/>
        <v>-0.68299999999999894</v>
      </c>
      <c r="EM156" s="23">
        <f t="shared" si="1101"/>
        <v>-0.41999999999999904</v>
      </c>
      <c r="EN156" s="23">
        <f t="shared" si="1102"/>
        <v>-0.38699999999999957</v>
      </c>
      <c r="EO156" s="23">
        <f t="shared" si="1103"/>
        <v>-0.50299999999999923</v>
      </c>
      <c r="EP156" s="23">
        <f t="shared" si="1104"/>
        <v>-0.30799999999999894</v>
      </c>
      <c r="EQ156" s="23">
        <f t="shared" si="1105"/>
        <v>-0.31299999999999972</v>
      </c>
      <c r="ER156" s="23">
        <f t="shared" si="1106"/>
        <v>-0.27199999999999935</v>
      </c>
      <c r="ES156" s="23">
        <f t="shared" si="898"/>
        <v>-0.48899999999999899</v>
      </c>
      <c r="ET156" s="23">
        <f t="shared" si="899"/>
        <v>-0.50199999999999978</v>
      </c>
      <c r="EU156" s="23">
        <f t="shared" si="900"/>
        <v>-0.38299999999999912</v>
      </c>
      <c r="EV156" s="23">
        <f t="shared" si="901"/>
        <v>-0.57499999999999929</v>
      </c>
      <c r="EW156" s="23">
        <f t="shared" si="902"/>
        <v>-0.55599999999999916</v>
      </c>
      <c r="EX156" s="23">
        <f t="shared" si="903"/>
        <v>-0.25499999999999901</v>
      </c>
      <c r="EY156" s="23">
        <f t="shared" si="904"/>
        <v>-0.33799999999999919</v>
      </c>
      <c r="EZ156" s="23">
        <f t="shared" si="905"/>
        <v>-0.29199999999999982</v>
      </c>
      <c r="FA156" s="23">
        <f t="shared" si="1107"/>
        <v>-0.22299999999999898</v>
      </c>
      <c r="FB156" s="23">
        <f t="shared" si="1108"/>
        <v>-0.16199999999999903</v>
      </c>
      <c r="FC156" s="23">
        <f t="shared" si="1109"/>
        <v>-0.13199999999999967</v>
      </c>
      <c r="FD156" s="23">
        <f t="shared" si="1110"/>
        <v>-0.19199999999999928</v>
      </c>
      <c r="FE156" s="23">
        <f t="shared" si="1111"/>
        <v>-0.39099999999999913</v>
      </c>
      <c r="FF156" s="23">
        <f t="shared" si="1112"/>
        <v>-0.36499999999999932</v>
      </c>
      <c r="FG156" s="23">
        <f t="shared" si="1113"/>
        <v>-0.19299999999999962</v>
      </c>
      <c r="FH156" s="23">
        <f t="shared" si="1114"/>
        <v>-0.12599999999999945</v>
      </c>
      <c r="FI156" s="23">
        <f t="shared" si="1115"/>
        <v>-8.999999999999897E-2</v>
      </c>
      <c r="FJ156" s="23">
        <f t="shared" si="1116"/>
        <v>-5.3999999999999382E-2</v>
      </c>
      <c r="FK156" s="23">
        <f t="shared" si="1117"/>
        <v>-0.31299999999999972</v>
      </c>
      <c r="FL156" s="23">
        <f t="shared" si="1118"/>
        <v>-0.2029999999999994</v>
      </c>
      <c r="FM156" s="23">
        <f t="shared" si="1119"/>
        <v>-0.22399999999999931</v>
      </c>
      <c r="FN156" s="23">
        <f t="shared" si="1120"/>
        <v>-0.47999999999999954</v>
      </c>
      <c r="FO156" s="23">
        <f t="shared" si="1121"/>
        <v>-0.58899999999999952</v>
      </c>
      <c r="FP156" s="23">
        <f t="shared" si="1122"/>
        <v>-0.48799999999999955</v>
      </c>
      <c r="FQ156" s="23">
        <f t="shared" si="922"/>
        <v>-0.7616739999999993</v>
      </c>
      <c r="FR156" s="23">
        <f t="shared" si="923"/>
        <v>-0.48544199999999904</v>
      </c>
      <c r="FS156" s="23">
        <f t="shared" si="924"/>
        <v>8.7862000000000329E-2</v>
      </c>
      <c r="FT156" s="23">
        <f t="shared" si="925"/>
        <v>-0.4798139999999993</v>
      </c>
      <c r="FU156" s="23">
        <f t="shared" si="926"/>
        <v>-0.4125179999999995</v>
      </c>
      <c r="FV156" s="23">
        <f t="shared" si="927"/>
        <v>4.1475000000001039E-2</v>
      </c>
      <c r="FW156" s="23">
        <f t="shared" si="928"/>
        <v>-0.54899999999999949</v>
      </c>
      <c r="FX156" s="23">
        <f t="shared" si="1123"/>
        <v>-0.56199999999999939</v>
      </c>
      <c r="FY156" s="23">
        <f t="shared" si="1124"/>
        <v>-0.51899999999999924</v>
      </c>
      <c r="FZ156" s="23">
        <f t="shared" si="1125"/>
        <v>-0.42499999999999893</v>
      </c>
      <c r="GA156" s="23">
        <f t="shared" si="1126"/>
        <v>-0.4399999999999995</v>
      </c>
      <c r="GB156" s="23">
        <f t="shared" si="1127"/>
        <v>-0.55099999999999927</v>
      </c>
      <c r="GC156" s="23">
        <f t="shared" si="1128"/>
        <v>-0.52499999999999947</v>
      </c>
      <c r="GD156" s="23">
        <f t="shared" si="1129"/>
        <v>-0.26799999999999979</v>
      </c>
      <c r="GE156" s="23">
        <f t="shared" si="1130"/>
        <v>-0.22199999999999953</v>
      </c>
      <c r="GF156" s="23">
        <f t="shared" si="1131"/>
        <v>-0.34399999999999942</v>
      </c>
      <c r="GG156" s="23">
        <f t="shared" si="1132"/>
        <v>-0.13999999999999968</v>
      </c>
      <c r="GH156" s="23">
        <f t="shared" si="1133"/>
        <v>-0.15199999999999925</v>
      </c>
      <c r="GI156" s="23">
        <f t="shared" si="1134"/>
        <v>-0.11499999999999932</v>
      </c>
      <c r="GJ156" s="23">
        <f t="shared" si="1135"/>
        <v>-0.3279999999999994</v>
      </c>
      <c r="GK156" s="23">
        <f t="shared" si="1136"/>
        <v>-0.33899999999999952</v>
      </c>
      <c r="GL156" s="23">
        <f t="shared" si="1137"/>
        <v>-0.23599999999999977</v>
      </c>
      <c r="GM156" s="23">
        <f t="shared" si="1138"/>
        <v>-0.42999999999999972</v>
      </c>
      <c r="GN156" s="23">
        <f t="shared" si="1139"/>
        <v>-0.40399999999999903</v>
      </c>
      <c r="GO156" s="23">
        <f t="shared" si="1140"/>
        <v>-7.6999999999999069E-2</v>
      </c>
      <c r="GP156" s="23">
        <f t="shared" si="1141"/>
        <v>-0.19399999999999906</v>
      </c>
      <c r="GQ156" s="23">
        <f t="shared" si="1142"/>
        <v>-0.14799999999999969</v>
      </c>
      <c r="GR156" s="23">
        <f t="shared" si="1143"/>
        <v>-7.3999999999998956E-2</v>
      </c>
      <c r="GS156" s="23">
        <f t="shared" si="1144"/>
        <v>-7.9999999999991189E-3</v>
      </c>
      <c r="GT156" s="23">
        <f t="shared" si="1145"/>
        <v>2.4000000000000909E-2</v>
      </c>
      <c r="GU156" s="23">
        <f t="shared" si="1146"/>
        <v>-2.3999999999999133E-2</v>
      </c>
      <c r="GV156" s="23">
        <f t="shared" si="1147"/>
        <v>-0.28499999999999925</v>
      </c>
      <c r="GW156" s="23">
        <f t="shared" si="1148"/>
        <v>-0.23299999999999965</v>
      </c>
      <c r="GX156" s="23">
        <f t="shared" si="1149"/>
        <v>-8.4999999999999076E-2</v>
      </c>
      <c r="GY156" s="23">
        <f t="shared" si="1150"/>
        <v>3.0000000000010019E-3</v>
      </c>
      <c r="GZ156" s="23">
        <f t="shared" si="1151"/>
        <v>6.2000000000000277E-2</v>
      </c>
      <c r="HA156" s="23">
        <f t="shared" si="1152"/>
        <v>7.3000000000000398E-2</v>
      </c>
      <c r="HB156" s="23">
        <f t="shared" si="1153"/>
        <v>3.900000000000059E-2</v>
      </c>
      <c r="HC156" s="23">
        <f t="shared" si="1154"/>
        <v>-8.999999999999897E-2</v>
      </c>
      <c r="HD156" s="23">
        <f t="shared" si="1155"/>
        <v>-0.11299999999999955</v>
      </c>
      <c r="HE156" s="23">
        <f t="shared" si="1156"/>
        <v>-0.32099999999999973</v>
      </c>
      <c r="HF156" s="23">
        <f t="shared" si="1157"/>
        <v>-0.42899999999999938</v>
      </c>
      <c r="HG156" s="23">
        <f t="shared" si="1158"/>
        <v>-0.33199999999999896</v>
      </c>
      <c r="HH156" s="23">
        <f t="shared" si="965"/>
        <v>-0.5805239999999996</v>
      </c>
      <c r="HI156" s="23">
        <f t="shared" si="966"/>
        <v>-0.31346499999999899</v>
      </c>
      <c r="HJ156" s="23">
        <f t="shared" si="967"/>
        <v>0.23489200000000032</v>
      </c>
      <c r="HK156" s="23">
        <f t="shared" si="968"/>
        <v>-0.31328299999999931</v>
      </c>
      <c r="HL156" s="23">
        <f t="shared" si="969"/>
        <v>-0.24368399999999912</v>
      </c>
      <c r="HM156" s="23">
        <f t="shared" si="970"/>
        <v>0.18970200000000048</v>
      </c>
      <c r="HO156" s="23">
        <f t="shared" si="1159"/>
        <v>0.22300000000000075</v>
      </c>
      <c r="HP156" s="23">
        <f t="shared" si="1160"/>
        <v>2.8999999999999027E-2</v>
      </c>
      <c r="HQ156" s="23">
        <f t="shared" si="1161"/>
        <v>0.4350000000000005</v>
      </c>
      <c r="HR156" s="23" t="str">
        <f t="shared" si="1162"/>
        <v/>
      </c>
      <c r="HS156" s="23">
        <f t="shared" si="1163"/>
        <v>0.13500000000000068</v>
      </c>
      <c r="HT156" s="23">
        <f t="shared" si="1164"/>
        <v>4.2000000000000703E-2</v>
      </c>
      <c r="HU156" s="23">
        <f t="shared" si="1165"/>
        <v>4.1000000000000369E-2</v>
      </c>
      <c r="HV156" s="23" t="str">
        <f t="shared" si="1166"/>
        <v/>
      </c>
      <c r="HW156" s="23" t="str">
        <f t="shared" si="1167"/>
        <v/>
      </c>
      <c r="HX156" s="23" t="str">
        <f t="shared" si="1168"/>
        <v/>
      </c>
      <c r="HY156" s="23">
        <f t="shared" si="1169"/>
        <v>8.8000000000000966E-2</v>
      </c>
      <c r="HZ156" s="23">
        <f t="shared" si="1170"/>
        <v>0.12000000000000099</v>
      </c>
      <c r="IA156" s="23">
        <f t="shared" si="1171"/>
        <v>7.4000000000000732E-2</v>
      </c>
      <c r="IB156" s="23">
        <f t="shared" si="1172"/>
        <v>0.1039999999999992</v>
      </c>
      <c r="IC156" s="23">
        <f t="shared" si="1173"/>
        <v>5.9999999999999609E-2</v>
      </c>
      <c r="ID156" s="23">
        <f t="shared" si="1174"/>
        <v>0.20999999999999908</v>
      </c>
      <c r="IE156" s="23">
        <f t="shared" si="1175"/>
        <v>0.13499999999999979</v>
      </c>
      <c r="IF156" s="23">
        <f t="shared" si="1176"/>
        <v>0.7159999999999993</v>
      </c>
      <c r="IG156" s="23">
        <f t="shared" si="1177"/>
        <v>0.72699999999999942</v>
      </c>
      <c r="IH156" s="23">
        <f t="shared" si="1178"/>
        <v>0.67799999999999905</v>
      </c>
      <c r="II156" s="23">
        <f t="shared" si="1179"/>
        <v>0.5829999999999993</v>
      </c>
      <c r="IJ156" s="23">
        <f t="shared" si="1180"/>
        <v>0.60599999999999898</v>
      </c>
      <c r="IK156" s="23">
        <f t="shared" si="1181"/>
        <v>0.7079999999999993</v>
      </c>
      <c r="IL156" s="23">
        <f t="shared" si="1182"/>
        <v>0.68299999999999894</v>
      </c>
      <c r="IM156" s="23">
        <f t="shared" si="1183"/>
        <v>0.41999999999999904</v>
      </c>
      <c r="IN156" s="23">
        <f t="shared" si="1184"/>
        <v>0.38699999999999957</v>
      </c>
      <c r="IO156" s="23">
        <f t="shared" si="1185"/>
        <v>0.50299999999999923</v>
      </c>
      <c r="IP156" s="23">
        <f t="shared" si="1186"/>
        <v>0.30799999999999894</v>
      </c>
      <c r="IQ156" s="23">
        <f t="shared" si="1187"/>
        <v>0.31299999999999972</v>
      </c>
      <c r="IR156" s="23">
        <f t="shared" si="1188"/>
        <v>0.27199999999999935</v>
      </c>
      <c r="IS156" s="23">
        <f t="shared" si="1189"/>
        <v>0.48899999999999899</v>
      </c>
      <c r="IT156" s="23">
        <f t="shared" si="1190"/>
        <v>0.50199999999999978</v>
      </c>
      <c r="IU156" s="23">
        <f t="shared" si="1191"/>
        <v>0.38299999999999912</v>
      </c>
      <c r="IV156" s="23">
        <f t="shared" si="1192"/>
        <v>0.57499999999999929</v>
      </c>
      <c r="IW156" s="23">
        <f t="shared" si="1193"/>
        <v>0.55599999999999916</v>
      </c>
      <c r="IX156" s="23">
        <f t="shared" si="1194"/>
        <v>0.25499999999999901</v>
      </c>
      <c r="IY156" s="23">
        <f t="shared" si="1195"/>
        <v>0.33799999999999919</v>
      </c>
      <c r="IZ156" s="23">
        <f t="shared" si="1196"/>
        <v>0.29199999999999982</v>
      </c>
      <c r="JA156" s="23">
        <f t="shared" si="1197"/>
        <v>0.22299999999999898</v>
      </c>
      <c r="JB156" s="23">
        <f t="shared" si="1198"/>
        <v>0.16199999999999903</v>
      </c>
      <c r="JC156" s="23">
        <f t="shared" si="1199"/>
        <v>0.13199999999999967</v>
      </c>
      <c r="JD156" s="23">
        <f t="shared" si="1200"/>
        <v>0.19199999999999928</v>
      </c>
      <c r="JE156" s="23">
        <f t="shared" si="1201"/>
        <v>0.39099999999999913</v>
      </c>
      <c r="JF156" s="23">
        <f t="shared" si="1202"/>
        <v>0.36499999999999932</v>
      </c>
      <c r="JG156" s="23">
        <f t="shared" si="1203"/>
        <v>0.19299999999999962</v>
      </c>
      <c r="JH156" s="23">
        <f t="shared" si="1204"/>
        <v>0.12599999999999945</v>
      </c>
      <c r="JI156" s="23">
        <f t="shared" si="1205"/>
        <v>8.999999999999897E-2</v>
      </c>
      <c r="JJ156" s="23">
        <f t="shared" si="1206"/>
        <v>5.3999999999999382E-2</v>
      </c>
      <c r="JK156" s="23">
        <f t="shared" si="1207"/>
        <v>0.31299999999999972</v>
      </c>
      <c r="JL156" s="23">
        <f t="shared" si="1208"/>
        <v>0.2029999999999994</v>
      </c>
      <c r="JM156" s="23">
        <f t="shared" si="1209"/>
        <v>0.22399999999999931</v>
      </c>
      <c r="JN156" s="23">
        <f t="shared" si="1210"/>
        <v>0.47999999999999954</v>
      </c>
      <c r="JO156" s="23">
        <f t="shared" si="1211"/>
        <v>0.58899999999999952</v>
      </c>
      <c r="JP156" s="23">
        <f t="shared" si="1212"/>
        <v>0.48799999999999955</v>
      </c>
      <c r="JQ156" s="23">
        <f t="shared" si="1025"/>
        <v>0.7616739999999993</v>
      </c>
      <c r="JR156" s="23">
        <f t="shared" si="1026"/>
        <v>0.48544199999999904</v>
      </c>
      <c r="JS156" s="23">
        <f t="shared" si="1027"/>
        <v>8.7862000000000329E-2</v>
      </c>
      <c r="JT156" s="23">
        <f t="shared" si="1028"/>
        <v>0.4798139999999993</v>
      </c>
      <c r="JU156" s="23">
        <f t="shared" si="1029"/>
        <v>0.4125179999999995</v>
      </c>
      <c r="JV156" s="23">
        <f t="shared" si="1030"/>
        <v>4.1475000000001039E-2</v>
      </c>
      <c r="JW156" s="23">
        <f t="shared" si="1213"/>
        <v>0.54899999999999949</v>
      </c>
      <c r="JX156" s="23">
        <f t="shared" si="1214"/>
        <v>0.56199999999999939</v>
      </c>
      <c r="JY156" s="23">
        <f t="shared" si="1215"/>
        <v>0.51899999999999924</v>
      </c>
      <c r="JZ156" s="23">
        <f t="shared" si="1216"/>
        <v>0.42499999999999893</v>
      </c>
      <c r="KA156" s="23">
        <f t="shared" si="1217"/>
        <v>0.4399999999999995</v>
      </c>
      <c r="KB156" s="23">
        <f t="shared" si="1218"/>
        <v>0.55099999999999927</v>
      </c>
      <c r="KC156" s="23">
        <f t="shared" si="1219"/>
        <v>0.52499999999999947</v>
      </c>
      <c r="KD156" s="23">
        <f t="shared" si="1220"/>
        <v>0.26799999999999979</v>
      </c>
      <c r="KE156" s="23">
        <f t="shared" si="1221"/>
        <v>0.22199999999999953</v>
      </c>
      <c r="KF156" s="23">
        <f t="shared" si="1222"/>
        <v>0.34399999999999942</v>
      </c>
      <c r="KG156" s="23">
        <f t="shared" si="1223"/>
        <v>0.13999999999999968</v>
      </c>
      <c r="KH156" s="23">
        <f t="shared" si="1224"/>
        <v>0.15199999999999925</v>
      </c>
      <c r="KI156" s="23">
        <f t="shared" si="1225"/>
        <v>0.11499999999999932</v>
      </c>
      <c r="KJ156" s="23">
        <f t="shared" si="1226"/>
        <v>0.3279999999999994</v>
      </c>
      <c r="KK156" s="23">
        <f t="shared" si="1227"/>
        <v>0.33899999999999952</v>
      </c>
      <c r="KL156" s="23">
        <f t="shared" si="1228"/>
        <v>0.23599999999999977</v>
      </c>
      <c r="KM156" s="23">
        <f t="shared" si="1229"/>
        <v>0.42999999999999972</v>
      </c>
      <c r="KN156" s="23">
        <f t="shared" si="1230"/>
        <v>0.40399999999999903</v>
      </c>
      <c r="KO156" s="23">
        <f t="shared" si="1231"/>
        <v>7.6999999999999069E-2</v>
      </c>
      <c r="KP156" s="23">
        <f t="shared" si="1232"/>
        <v>0.19399999999999906</v>
      </c>
      <c r="KQ156" s="23">
        <f t="shared" si="1051"/>
        <v>0.14799999999999969</v>
      </c>
      <c r="KR156" s="23">
        <f t="shared" si="1052"/>
        <v>7.3999999999998956E-2</v>
      </c>
      <c r="KS156" s="23">
        <f t="shared" si="1053"/>
        <v>7.9999999999991189E-3</v>
      </c>
      <c r="KT156" s="23">
        <f t="shared" si="1054"/>
        <v>2.4000000000000909E-2</v>
      </c>
      <c r="KU156" s="23">
        <f t="shared" si="1055"/>
        <v>2.3999999999999133E-2</v>
      </c>
      <c r="KV156" s="23">
        <f t="shared" si="1056"/>
        <v>0.28499999999999925</v>
      </c>
      <c r="KW156" s="23">
        <f t="shared" si="1233"/>
        <v>0.23299999999999965</v>
      </c>
      <c r="KX156" s="23">
        <f t="shared" si="1058"/>
        <v>8.4999999999999076E-2</v>
      </c>
      <c r="KY156" s="23">
        <f t="shared" si="1059"/>
        <v>3.0000000000010019E-3</v>
      </c>
      <c r="KZ156" s="23">
        <f t="shared" si="1060"/>
        <v>6.2000000000000277E-2</v>
      </c>
      <c r="LA156" s="23">
        <f t="shared" si="1061"/>
        <v>7.3000000000000398E-2</v>
      </c>
      <c r="LB156" s="23">
        <f t="shared" si="1062"/>
        <v>3.900000000000059E-2</v>
      </c>
      <c r="LC156" s="23">
        <f t="shared" si="1063"/>
        <v>8.999999999999897E-2</v>
      </c>
      <c r="LD156" s="23">
        <f t="shared" si="1234"/>
        <v>0.11299999999999955</v>
      </c>
      <c r="LE156" s="23">
        <f t="shared" si="1065"/>
        <v>0.32099999999999973</v>
      </c>
      <c r="LF156" s="23">
        <f t="shared" si="1235"/>
        <v>0.42899999999999938</v>
      </c>
      <c r="LG156" s="23">
        <f t="shared" si="1067"/>
        <v>0.33199999999999896</v>
      </c>
      <c r="LH156" s="23">
        <f t="shared" si="1068"/>
        <v>0.5805239999999996</v>
      </c>
      <c r="LI156" s="23">
        <f t="shared" si="1069"/>
        <v>0.31346499999999899</v>
      </c>
      <c r="LJ156" s="23">
        <f t="shared" si="1070"/>
        <v>0.23489200000000032</v>
      </c>
      <c r="LK156" s="23">
        <f t="shared" si="1071"/>
        <v>0.31328299999999931</v>
      </c>
      <c r="LL156" s="23">
        <f t="shared" si="1072"/>
        <v>0.24368399999999912</v>
      </c>
      <c r="LM156" s="23">
        <f t="shared" si="1072"/>
        <v>0.18970200000000048</v>
      </c>
    </row>
    <row r="157" spans="1:325">
      <c r="A157" s="1">
        <f t="shared" ref="A157:A160" si="1241">A156+1</f>
        <v>155</v>
      </c>
      <c r="B157" s="34"/>
      <c r="C157" s="4">
        <v>14</v>
      </c>
      <c r="D157" s="4">
        <f t="shared" si="1076"/>
        <v>1016</v>
      </c>
      <c r="E157" s="4" t="s">
        <v>171</v>
      </c>
      <c r="F157" s="4">
        <v>1</v>
      </c>
      <c r="G157" s="4" t="s">
        <v>13</v>
      </c>
      <c r="H157" s="4" t="s">
        <v>19</v>
      </c>
      <c r="I157" s="4"/>
      <c r="J157" s="5">
        <v>90.8</v>
      </c>
      <c r="K157" s="72"/>
      <c r="L157" s="104">
        <v>5.5460000000000012</v>
      </c>
      <c r="M157" s="7" t="s">
        <v>415</v>
      </c>
      <c r="N157" s="3" t="s">
        <v>227</v>
      </c>
      <c r="O157" s="23">
        <v>6</v>
      </c>
      <c r="P157" s="23">
        <v>5.6429999999999998</v>
      </c>
      <c r="Q157" s="23">
        <v>6.0119999999999996</v>
      </c>
      <c r="R157" s="64"/>
      <c r="S157" s="23">
        <v>5.7519999999999998</v>
      </c>
      <c r="T157" s="23">
        <v>5.6059999999999999</v>
      </c>
      <c r="U157" s="23">
        <v>5.6059999999999999</v>
      </c>
      <c r="V157" s="58"/>
      <c r="W157" s="64"/>
      <c r="X157" s="64"/>
      <c r="Y157" s="23">
        <v>5.944</v>
      </c>
      <c r="Z157" s="23">
        <v>5.9589999999999996</v>
      </c>
      <c r="AA157" s="23">
        <v>5.8570000000000002</v>
      </c>
      <c r="AB157" s="6">
        <v>5.7590000000000003</v>
      </c>
      <c r="AC157" s="23">
        <v>5.6440000000000001</v>
      </c>
      <c r="AD157" s="23">
        <v>5.35</v>
      </c>
      <c r="AE157" s="23">
        <f t="shared" si="1240"/>
        <v>5.4969999999999999</v>
      </c>
      <c r="AF157" s="107">
        <v>4.6710000000000003</v>
      </c>
      <c r="AG157" s="107">
        <v>4.6619999999999999</v>
      </c>
      <c r="AH157" s="107">
        <v>4.7560000000000002</v>
      </c>
      <c r="AI157" s="107">
        <v>4.8470000000000004</v>
      </c>
      <c r="AJ157" s="107">
        <v>4.8769999999999998</v>
      </c>
      <c r="AK157" s="107">
        <v>4.7480000000000002</v>
      </c>
      <c r="AL157" s="107">
        <v>4.7889999999999997</v>
      </c>
      <c r="AM157" s="107">
        <v>5.0979999999999999</v>
      </c>
      <c r="AN157" s="107">
        <v>5.0060000000000002</v>
      </c>
      <c r="AO157" s="107">
        <v>4.8369999999999997</v>
      </c>
      <c r="AP157" s="107">
        <v>4.97</v>
      </c>
      <c r="AQ157" s="107">
        <v>4.944</v>
      </c>
      <c r="AR157" s="107">
        <v>5.1630000000000003</v>
      </c>
      <c r="AS157" s="107">
        <v>4.9329999999999998</v>
      </c>
      <c r="AT157" s="107">
        <v>4.9089999999999998</v>
      </c>
      <c r="AU157" s="107">
        <v>5.1280000000000001</v>
      </c>
      <c r="AV157" s="107">
        <v>4.8</v>
      </c>
      <c r="AW157" s="107">
        <v>4.915</v>
      </c>
      <c r="AX157" s="107">
        <v>5.3849999999999998</v>
      </c>
      <c r="AY157" s="107">
        <v>5.1260000000000003</v>
      </c>
      <c r="AZ157" s="107">
        <v>5.1989999999999998</v>
      </c>
      <c r="BA157" s="107">
        <v>5.3040000000000003</v>
      </c>
      <c r="BB157" s="107">
        <v>5.391</v>
      </c>
      <c r="BC157" s="107">
        <v>5.3680000000000003</v>
      </c>
      <c r="BD157" s="107">
        <v>5.0270000000000001</v>
      </c>
      <c r="BE157" s="107">
        <v>5.1429999999999998</v>
      </c>
      <c r="BF157" s="107">
        <v>5.15</v>
      </c>
      <c r="BG157" s="107">
        <v>5.351</v>
      </c>
      <c r="BH157" s="107">
        <v>5.44</v>
      </c>
      <c r="BI157" s="107">
        <v>5.4429999999999996</v>
      </c>
      <c r="BJ157" s="107">
        <v>5.484</v>
      </c>
      <c r="BK157" s="107">
        <v>5.5209999999999999</v>
      </c>
      <c r="BL157" s="107">
        <v>5.4189999999999996</v>
      </c>
      <c r="BM157" s="107">
        <v>5.407</v>
      </c>
      <c r="BN157" s="107">
        <v>4.9660000000000002</v>
      </c>
      <c r="BO157" s="107">
        <v>4.8499999999999996</v>
      </c>
      <c r="BP157" s="107">
        <v>4.9909999999999997</v>
      </c>
      <c r="BQ157" s="91">
        <v>4.7497680000000004</v>
      </c>
      <c r="BR157" s="91">
        <v>5.1174340000000003</v>
      </c>
      <c r="BS157" s="91">
        <v>5.928026</v>
      </c>
      <c r="BT157" s="91">
        <v>5.0989199999999997</v>
      </c>
      <c r="BU157" s="91">
        <v>5.2194320000000003</v>
      </c>
      <c r="BV157" s="91">
        <v>5.8511430000000004</v>
      </c>
      <c r="BW157" s="109">
        <v>4.6740000000000004</v>
      </c>
      <c r="BX157" s="109">
        <v>4.6660000000000004</v>
      </c>
      <c r="BY157" s="109">
        <v>4.7619999999999996</v>
      </c>
      <c r="BZ157" s="109">
        <v>4.8559999999999999</v>
      </c>
      <c r="CA157" s="109">
        <v>4.9089999999999998</v>
      </c>
      <c r="CB157" s="109">
        <v>4.7699999999999996</v>
      </c>
      <c r="CC157" s="109">
        <v>4.8090000000000002</v>
      </c>
      <c r="CD157" s="109">
        <v>5.1260000000000003</v>
      </c>
      <c r="CE157" s="109">
        <v>5.0380000000000003</v>
      </c>
      <c r="CF157" s="109">
        <v>4.8760000000000003</v>
      </c>
      <c r="CG157" s="109">
        <v>5.0330000000000004</v>
      </c>
      <c r="CH157" s="109">
        <v>5.0119999999999996</v>
      </c>
      <c r="CI157" s="109">
        <v>5.1870000000000003</v>
      </c>
      <c r="CJ157" s="109">
        <v>4.9509999999999996</v>
      </c>
      <c r="CK157" s="109">
        <v>4.9290000000000003</v>
      </c>
      <c r="CL157" s="109">
        <v>5.15</v>
      </c>
      <c r="CM157" s="109">
        <v>4.8049999999999997</v>
      </c>
      <c r="CN157" s="109">
        <v>4.9260000000000002</v>
      </c>
      <c r="CO157" s="109">
        <v>5.4489999999999998</v>
      </c>
      <c r="CP157" s="109">
        <v>5.1470000000000002</v>
      </c>
      <c r="CQ157" s="109">
        <v>5.23</v>
      </c>
      <c r="CR157" s="109">
        <v>5.3360000000000003</v>
      </c>
      <c r="CS157" s="109">
        <v>5.4279999999999999</v>
      </c>
      <c r="CT157" s="109">
        <v>5.4050000000000002</v>
      </c>
      <c r="CU157" s="109">
        <v>5.1059999999999999</v>
      </c>
      <c r="CV157" s="109">
        <v>5.1980000000000004</v>
      </c>
      <c r="CW157" s="109">
        <v>5.1980000000000004</v>
      </c>
      <c r="CX157" s="109">
        <v>5.4610000000000003</v>
      </c>
      <c r="CY157" s="109">
        <v>5.548</v>
      </c>
      <c r="CZ157" s="109">
        <v>5.5490000000000004</v>
      </c>
      <c r="DA157" s="109">
        <v>5.6360000000000001</v>
      </c>
      <c r="DB157" s="109">
        <v>5.6539999999999999</v>
      </c>
      <c r="DC157" s="109">
        <v>5.5389999999999997</v>
      </c>
      <c r="DD157" s="109">
        <v>5.5410000000000004</v>
      </c>
      <c r="DE157" s="109">
        <v>4.976</v>
      </c>
      <c r="DF157" s="109">
        <v>4.8559999999999999</v>
      </c>
      <c r="DG157" s="109">
        <v>5.0019999999999998</v>
      </c>
      <c r="DH157" s="119">
        <v>4.7580900000000002</v>
      </c>
      <c r="DI157" s="119">
        <v>5.1276869999999999</v>
      </c>
      <c r="DJ157" s="119">
        <v>5.937684</v>
      </c>
      <c r="DK157" s="119">
        <v>5.1120510000000001</v>
      </c>
      <c r="DL157" s="119">
        <v>5.2310610000000004</v>
      </c>
      <c r="DM157" s="119">
        <v>5.8600500000000002</v>
      </c>
      <c r="DO157" s="23">
        <f t="shared" si="1077"/>
        <v>0.45399999999999885</v>
      </c>
      <c r="DP157" s="23">
        <f t="shared" si="1078"/>
        <v>9.6999999999998643E-2</v>
      </c>
      <c r="DQ157" s="23">
        <f t="shared" si="1079"/>
        <v>0.46599999999999842</v>
      </c>
      <c r="DR157" s="23" t="str">
        <f t="shared" si="1080"/>
        <v/>
      </c>
      <c r="DS157" s="23">
        <f t="shared" si="1081"/>
        <v>0.20599999999999863</v>
      </c>
      <c r="DT157" s="23">
        <f t="shared" si="1082"/>
        <v>5.9999999999998721E-2</v>
      </c>
      <c r="DU157" s="23">
        <f t="shared" si="1083"/>
        <v>5.9999999999998721E-2</v>
      </c>
      <c r="DV157" s="23" t="str">
        <f t="shared" si="1084"/>
        <v/>
      </c>
      <c r="DW157" s="23" t="str">
        <f t="shared" si="1085"/>
        <v/>
      </c>
      <c r="DX157" s="23" t="str">
        <f t="shared" si="1086"/>
        <v/>
      </c>
      <c r="DY157" s="23">
        <f t="shared" si="1087"/>
        <v>0.3979999999999988</v>
      </c>
      <c r="DZ157" s="23">
        <f t="shared" si="1088"/>
        <v>0.41299999999999848</v>
      </c>
      <c r="EA157" s="23">
        <f t="shared" si="1089"/>
        <v>0.31099999999999905</v>
      </c>
      <c r="EB157" s="23">
        <f t="shared" si="1090"/>
        <v>0.21299999999999919</v>
      </c>
      <c r="EC157" s="23">
        <f t="shared" si="1091"/>
        <v>9.7999999999998977E-2</v>
      </c>
      <c r="ED157" s="23">
        <f t="shared" si="1092"/>
        <v>-0.19600000000000151</v>
      </c>
      <c r="EE157" s="23">
        <f t="shared" si="1093"/>
        <v>-4.9000000000001265E-2</v>
      </c>
      <c r="EF157" s="23">
        <f t="shared" si="1094"/>
        <v>-0.87500000000000089</v>
      </c>
      <c r="EG157" s="23">
        <f t="shared" si="1095"/>
        <v>-0.88400000000000123</v>
      </c>
      <c r="EH157" s="23">
        <f t="shared" si="1096"/>
        <v>-0.79000000000000092</v>
      </c>
      <c r="EI157" s="23">
        <f t="shared" si="1097"/>
        <v>-0.69900000000000073</v>
      </c>
      <c r="EJ157" s="23">
        <f t="shared" si="1098"/>
        <v>-0.66900000000000137</v>
      </c>
      <c r="EK157" s="23">
        <f t="shared" si="1099"/>
        <v>-0.79800000000000093</v>
      </c>
      <c r="EL157" s="23">
        <f t="shared" si="1100"/>
        <v>-0.75700000000000145</v>
      </c>
      <c r="EM157" s="23">
        <f t="shared" si="1101"/>
        <v>-0.44800000000000129</v>
      </c>
      <c r="EN157" s="23">
        <f t="shared" si="1102"/>
        <v>-0.54000000000000092</v>
      </c>
      <c r="EO157" s="23">
        <f t="shared" si="1103"/>
        <v>-0.70900000000000141</v>
      </c>
      <c r="EP157" s="23">
        <f t="shared" si="1104"/>
        <v>-0.5760000000000014</v>
      </c>
      <c r="EQ157" s="23">
        <f t="shared" si="1105"/>
        <v>-0.6020000000000012</v>
      </c>
      <c r="ER157" s="23">
        <f t="shared" si="1106"/>
        <v>-0.3830000000000009</v>
      </c>
      <c r="ES157" s="23">
        <f t="shared" si="898"/>
        <v>-0.61300000000000132</v>
      </c>
      <c r="ET157" s="23">
        <f t="shared" si="899"/>
        <v>-0.63700000000000134</v>
      </c>
      <c r="EU157" s="23">
        <f t="shared" si="900"/>
        <v>-0.41800000000000104</v>
      </c>
      <c r="EV157" s="23">
        <f t="shared" si="901"/>
        <v>-0.74600000000000133</v>
      </c>
      <c r="EW157" s="23">
        <f t="shared" si="902"/>
        <v>-0.63100000000000112</v>
      </c>
      <c r="EX157" s="23">
        <f t="shared" si="903"/>
        <v>-0.16100000000000136</v>
      </c>
      <c r="EY157" s="23">
        <f t="shared" si="904"/>
        <v>-0.42000000000000082</v>
      </c>
      <c r="EZ157" s="23">
        <f t="shared" si="905"/>
        <v>-0.34700000000000131</v>
      </c>
      <c r="FA157" s="23">
        <f t="shared" si="1107"/>
        <v>-0.24200000000000088</v>
      </c>
      <c r="FB157" s="23">
        <f t="shared" si="1108"/>
        <v>-0.15500000000000114</v>
      </c>
      <c r="FC157" s="23">
        <f t="shared" si="1109"/>
        <v>-0.17800000000000082</v>
      </c>
      <c r="FD157" s="23">
        <f t="shared" si="1110"/>
        <v>-0.51900000000000102</v>
      </c>
      <c r="FE157" s="23">
        <f t="shared" si="1111"/>
        <v>-0.40300000000000136</v>
      </c>
      <c r="FF157" s="23">
        <f t="shared" si="1112"/>
        <v>-0.3960000000000008</v>
      </c>
      <c r="FG157" s="23">
        <f t="shared" si="1113"/>
        <v>-0.19500000000000117</v>
      </c>
      <c r="FH157" s="23">
        <f t="shared" si="1114"/>
        <v>-0.10600000000000076</v>
      </c>
      <c r="FI157" s="23">
        <f t="shared" si="1115"/>
        <v>-0.10300000000000153</v>
      </c>
      <c r="FJ157" s="23">
        <f t="shared" si="1116"/>
        <v>-6.2000000000001165E-2</v>
      </c>
      <c r="FK157" s="23">
        <f t="shared" si="1117"/>
        <v>-2.5000000000001243E-2</v>
      </c>
      <c r="FL157" s="23">
        <f t="shared" si="1118"/>
        <v>-0.12700000000000156</v>
      </c>
      <c r="FM157" s="23">
        <f t="shared" si="1119"/>
        <v>-0.13900000000000112</v>
      </c>
      <c r="FN157" s="23">
        <f t="shared" si="1120"/>
        <v>-0.58000000000000096</v>
      </c>
      <c r="FO157" s="23">
        <f t="shared" si="1121"/>
        <v>-0.69600000000000151</v>
      </c>
      <c r="FP157" s="23">
        <f t="shared" si="1122"/>
        <v>-0.55500000000000149</v>
      </c>
      <c r="FQ157" s="23">
        <f t="shared" si="922"/>
        <v>-0.79623200000000072</v>
      </c>
      <c r="FR157" s="23">
        <f t="shared" si="923"/>
        <v>-0.42856600000000089</v>
      </c>
      <c r="FS157" s="23">
        <f t="shared" si="924"/>
        <v>0.38202599999999887</v>
      </c>
      <c r="FT157" s="23">
        <f t="shared" si="925"/>
        <v>-0.44708000000000148</v>
      </c>
      <c r="FU157" s="23">
        <f t="shared" si="926"/>
        <v>-0.32656800000000086</v>
      </c>
      <c r="FV157" s="23">
        <f t="shared" si="927"/>
        <v>0.30514299999999928</v>
      </c>
      <c r="FW157" s="23">
        <f t="shared" si="928"/>
        <v>-0.87200000000000077</v>
      </c>
      <c r="FX157" s="23">
        <f t="shared" si="1123"/>
        <v>-0.88000000000000078</v>
      </c>
      <c r="FY157" s="23">
        <f t="shared" si="1124"/>
        <v>-0.78400000000000158</v>
      </c>
      <c r="FZ157" s="23">
        <f t="shared" si="1125"/>
        <v>-0.69000000000000128</v>
      </c>
      <c r="GA157" s="23">
        <f t="shared" si="1126"/>
        <v>-0.63700000000000134</v>
      </c>
      <c r="GB157" s="23">
        <f t="shared" si="1127"/>
        <v>-0.77600000000000158</v>
      </c>
      <c r="GC157" s="23">
        <f t="shared" si="1128"/>
        <v>-0.73700000000000099</v>
      </c>
      <c r="GD157" s="23">
        <f t="shared" si="1129"/>
        <v>-0.42000000000000082</v>
      </c>
      <c r="GE157" s="23">
        <f t="shared" si="1130"/>
        <v>-0.5080000000000009</v>
      </c>
      <c r="GF157" s="23">
        <f t="shared" si="1131"/>
        <v>-0.67000000000000082</v>
      </c>
      <c r="GG157" s="23">
        <f t="shared" si="1132"/>
        <v>-0.51300000000000079</v>
      </c>
      <c r="GH157" s="23">
        <f t="shared" si="1133"/>
        <v>-0.53400000000000158</v>
      </c>
      <c r="GI157" s="23">
        <f t="shared" si="1134"/>
        <v>-0.35900000000000087</v>
      </c>
      <c r="GJ157" s="23">
        <f t="shared" si="1135"/>
        <v>-0.59500000000000153</v>
      </c>
      <c r="GK157" s="23">
        <f t="shared" si="1136"/>
        <v>-0.61700000000000088</v>
      </c>
      <c r="GL157" s="23">
        <f t="shared" si="1137"/>
        <v>-0.3960000000000008</v>
      </c>
      <c r="GM157" s="23">
        <f t="shared" si="1138"/>
        <v>-0.74100000000000144</v>
      </c>
      <c r="GN157" s="23">
        <f t="shared" si="1139"/>
        <v>-0.62000000000000099</v>
      </c>
      <c r="GO157" s="23">
        <f t="shared" si="1140"/>
        <v>-9.7000000000001307E-2</v>
      </c>
      <c r="GP157" s="23">
        <f t="shared" si="1141"/>
        <v>-0.39900000000000091</v>
      </c>
      <c r="GQ157" s="23">
        <f t="shared" si="1142"/>
        <v>-0.31600000000000072</v>
      </c>
      <c r="GR157" s="23">
        <f t="shared" si="1143"/>
        <v>-0.21000000000000085</v>
      </c>
      <c r="GS157" s="23">
        <f t="shared" si="1144"/>
        <v>-0.11800000000000122</v>
      </c>
      <c r="GT157" s="23">
        <f t="shared" si="1145"/>
        <v>-0.1410000000000009</v>
      </c>
      <c r="GU157" s="23">
        <f t="shared" si="1146"/>
        <v>-0.44000000000000128</v>
      </c>
      <c r="GV157" s="23">
        <f t="shared" si="1147"/>
        <v>-0.34800000000000075</v>
      </c>
      <c r="GW157" s="23">
        <f t="shared" si="1148"/>
        <v>-0.34800000000000075</v>
      </c>
      <c r="GX157" s="23">
        <f t="shared" si="1149"/>
        <v>-8.5000000000000853E-2</v>
      </c>
      <c r="GY157" s="23">
        <f t="shared" si="1150"/>
        <v>1.9999999999988916E-3</v>
      </c>
      <c r="GZ157" s="23">
        <f t="shared" si="1151"/>
        <v>2.9999999999992255E-3</v>
      </c>
      <c r="HA157" s="23">
        <f t="shared" si="1152"/>
        <v>8.999999999999897E-2</v>
      </c>
      <c r="HB157" s="23">
        <f t="shared" si="1153"/>
        <v>0.10799999999999876</v>
      </c>
      <c r="HC157" s="23">
        <f t="shared" si="1154"/>
        <v>-7.0000000000014495E-3</v>
      </c>
      <c r="HD157" s="23">
        <f t="shared" si="1155"/>
        <v>-5.0000000000007816E-3</v>
      </c>
      <c r="HE157" s="23">
        <f t="shared" si="1156"/>
        <v>-0.57000000000000117</v>
      </c>
      <c r="HF157" s="23">
        <f t="shared" si="1157"/>
        <v>-0.69000000000000128</v>
      </c>
      <c r="HG157" s="23">
        <f t="shared" si="1158"/>
        <v>-0.54400000000000137</v>
      </c>
      <c r="HH157" s="23">
        <f t="shared" si="965"/>
        <v>-0.787910000000001</v>
      </c>
      <c r="HI157" s="23">
        <f t="shared" si="966"/>
        <v>-0.41831300000000127</v>
      </c>
      <c r="HJ157" s="23">
        <f t="shared" si="967"/>
        <v>0.39168399999999881</v>
      </c>
      <c r="HK157" s="23">
        <f t="shared" si="968"/>
        <v>-0.43394900000000103</v>
      </c>
      <c r="HL157" s="23">
        <f t="shared" si="969"/>
        <v>-0.31493900000000075</v>
      </c>
      <c r="HM157" s="23">
        <f t="shared" si="970"/>
        <v>0.31404999999999905</v>
      </c>
      <c r="HO157" s="23">
        <f t="shared" si="1159"/>
        <v>0.45399999999999885</v>
      </c>
      <c r="HP157" s="23">
        <f t="shared" si="1160"/>
        <v>9.6999999999998643E-2</v>
      </c>
      <c r="HQ157" s="23">
        <f t="shared" si="1161"/>
        <v>0.46599999999999842</v>
      </c>
      <c r="HR157" s="23" t="str">
        <f t="shared" si="1162"/>
        <v/>
      </c>
      <c r="HS157" s="23">
        <f t="shared" si="1163"/>
        <v>0.20599999999999863</v>
      </c>
      <c r="HT157" s="23">
        <f t="shared" si="1164"/>
        <v>5.9999999999998721E-2</v>
      </c>
      <c r="HU157" s="23">
        <f t="shared" si="1165"/>
        <v>5.9999999999998721E-2</v>
      </c>
      <c r="HV157" s="23" t="str">
        <f t="shared" si="1166"/>
        <v/>
      </c>
      <c r="HW157" s="23" t="str">
        <f t="shared" si="1167"/>
        <v/>
      </c>
      <c r="HX157" s="23" t="str">
        <f t="shared" si="1168"/>
        <v/>
      </c>
      <c r="HY157" s="23">
        <f t="shared" si="1169"/>
        <v>0.3979999999999988</v>
      </c>
      <c r="HZ157" s="23">
        <f t="shared" si="1170"/>
        <v>0.41299999999999848</v>
      </c>
      <c r="IA157" s="23">
        <f t="shared" si="1171"/>
        <v>0.31099999999999905</v>
      </c>
      <c r="IB157" s="23">
        <f t="shared" si="1172"/>
        <v>0.21299999999999919</v>
      </c>
      <c r="IC157" s="23">
        <f t="shared" si="1173"/>
        <v>9.7999999999998977E-2</v>
      </c>
      <c r="ID157" s="23">
        <f t="shared" si="1174"/>
        <v>0.19600000000000151</v>
      </c>
      <c r="IE157" s="23">
        <f t="shared" si="1175"/>
        <v>4.9000000000001265E-2</v>
      </c>
      <c r="IF157" s="23">
        <f t="shared" si="1176"/>
        <v>0.87500000000000089</v>
      </c>
      <c r="IG157" s="23">
        <f t="shared" si="1177"/>
        <v>0.88400000000000123</v>
      </c>
      <c r="IH157" s="23">
        <f t="shared" si="1178"/>
        <v>0.79000000000000092</v>
      </c>
      <c r="II157" s="23">
        <f t="shared" si="1179"/>
        <v>0.69900000000000073</v>
      </c>
      <c r="IJ157" s="23">
        <f t="shared" si="1180"/>
        <v>0.66900000000000137</v>
      </c>
      <c r="IK157" s="23">
        <f t="shared" si="1181"/>
        <v>0.79800000000000093</v>
      </c>
      <c r="IL157" s="23">
        <f t="shared" si="1182"/>
        <v>0.75700000000000145</v>
      </c>
      <c r="IM157" s="23">
        <f t="shared" si="1183"/>
        <v>0.44800000000000129</v>
      </c>
      <c r="IN157" s="23">
        <f t="shared" si="1184"/>
        <v>0.54000000000000092</v>
      </c>
      <c r="IO157" s="23">
        <f t="shared" si="1185"/>
        <v>0.70900000000000141</v>
      </c>
      <c r="IP157" s="23">
        <f t="shared" si="1186"/>
        <v>0.5760000000000014</v>
      </c>
      <c r="IQ157" s="23">
        <f t="shared" si="1187"/>
        <v>0.6020000000000012</v>
      </c>
      <c r="IR157" s="23">
        <f t="shared" si="1188"/>
        <v>0.3830000000000009</v>
      </c>
      <c r="IS157" s="23">
        <f t="shared" si="1189"/>
        <v>0.61300000000000132</v>
      </c>
      <c r="IT157" s="23">
        <f t="shared" si="1190"/>
        <v>0.63700000000000134</v>
      </c>
      <c r="IU157" s="23">
        <f t="shared" si="1191"/>
        <v>0.41800000000000104</v>
      </c>
      <c r="IV157" s="23">
        <f t="shared" si="1192"/>
        <v>0.74600000000000133</v>
      </c>
      <c r="IW157" s="23">
        <f t="shared" si="1193"/>
        <v>0.63100000000000112</v>
      </c>
      <c r="IX157" s="23">
        <f t="shared" si="1194"/>
        <v>0.16100000000000136</v>
      </c>
      <c r="IY157" s="23">
        <f t="shared" si="1195"/>
        <v>0.42000000000000082</v>
      </c>
      <c r="IZ157" s="23">
        <f t="shared" si="1196"/>
        <v>0.34700000000000131</v>
      </c>
      <c r="JA157" s="23">
        <f t="shared" si="1197"/>
        <v>0.24200000000000088</v>
      </c>
      <c r="JB157" s="23">
        <f t="shared" si="1198"/>
        <v>0.15500000000000114</v>
      </c>
      <c r="JC157" s="23">
        <f t="shared" si="1199"/>
        <v>0.17800000000000082</v>
      </c>
      <c r="JD157" s="23">
        <f t="shared" si="1200"/>
        <v>0.51900000000000102</v>
      </c>
      <c r="JE157" s="23">
        <f t="shared" si="1201"/>
        <v>0.40300000000000136</v>
      </c>
      <c r="JF157" s="23">
        <f t="shared" si="1202"/>
        <v>0.3960000000000008</v>
      </c>
      <c r="JG157" s="23">
        <f t="shared" si="1203"/>
        <v>0.19500000000000117</v>
      </c>
      <c r="JH157" s="23">
        <f t="shared" si="1204"/>
        <v>0.10600000000000076</v>
      </c>
      <c r="JI157" s="23">
        <f t="shared" si="1205"/>
        <v>0.10300000000000153</v>
      </c>
      <c r="JJ157" s="23">
        <f t="shared" si="1206"/>
        <v>6.2000000000001165E-2</v>
      </c>
      <c r="JK157" s="23">
        <f t="shared" si="1207"/>
        <v>2.5000000000001243E-2</v>
      </c>
      <c r="JL157" s="23">
        <f t="shared" si="1208"/>
        <v>0.12700000000000156</v>
      </c>
      <c r="JM157" s="23">
        <f t="shared" si="1209"/>
        <v>0.13900000000000112</v>
      </c>
      <c r="JN157" s="23">
        <f t="shared" si="1210"/>
        <v>0.58000000000000096</v>
      </c>
      <c r="JO157" s="23">
        <f t="shared" si="1211"/>
        <v>0.69600000000000151</v>
      </c>
      <c r="JP157" s="23">
        <f t="shared" si="1212"/>
        <v>0.55500000000000149</v>
      </c>
      <c r="JQ157" s="23">
        <f t="shared" si="1025"/>
        <v>0.79623200000000072</v>
      </c>
      <c r="JR157" s="23">
        <f t="shared" si="1026"/>
        <v>0.42856600000000089</v>
      </c>
      <c r="JS157" s="23">
        <f t="shared" si="1027"/>
        <v>0.38202599999999887</v>
      </c>
      <c r="JT157" s="23">
        <f t="shared" si="1028"/>
        <v>0.44708000000000148</v>
      </c>
      <c r="JU157" s="23">
        <f t="shared" si="1029"/>
        <v>0.32656800000000086</v>
      </c>
      <c r="JV157" s="23">
        <f t="shared" si="1030"/>
        <v>0.30514299999999928</v>
      </c>
      <c r="JW157" s="23">
        <f t="shared" si="1213"/>
        <v>0.87200000000000077</v>
      </c>
      <c r="JX157" s="23">
        <f t="shared" si="1214"/>
        <v>0.88000000000000078</v>
      </c>
      <c r="JY157" s="23">
        <f t="shared" si="1215"/>
        <v>0.78400000000000158</v>
      </c>
      <c r="JZ157" s="23">
        <f t="shared" si="1216"/>
        <v>0.69000000000000128</v>
      </c>
      <c r="KA157" s="23">
        <f t="shared" si="1217"/>
        <v>0.63700000000000134</v>
      </c>
      <c r="KB157" s="23">
        <f t="shared" si="1218"/>
        <v>0.77600000000000158</v>
      </c>
      <c r="KC157" s="23">
        <f t="shared" si="1219"/>
        <v>0.73700000000000099</v>
      </c>
      <c r="KD157" s="23">
        <f t="shared" si="1220"/>
        <v>0.42000000000000082</v>
      </c>
      <c r="KE157" s="23">
        <f t="shared" si="1221"/>
        <v>0.5080000000000009</v>
      </c>
      <c r="KF157" s="23">
        <f t="shared" si="1222"/>
        <v>0.67000000000000082</v>
      </c>
      <c r="KG157" s="23">
        <f t="shared" si="1223"/>
        <v>0.51300000000000079</v>
      </c>
      <c r="KH157" s="23">
        <f t="shared" si="1224"/>
        <v>0.53400000000000158</v>
      </c>
      <c r="KI157" s="23">
        <f t="shared" si="1225"/>
        <v>0.35900000000000087</v>
      </c>
      <c r="KJ157" s="23">
        <f t="shared" si="1226"/>
        <v>0.59500000000000153</v>
      </c>
      <c r="KK157" s="23">
        <f t="shared" si="1227"/>
        <v>0.61700000000000088</v>
      </c>
      <c r="KL157" s="23">
        <f t="shared" si="1228"/>
        <v>0.3960000000000008</v>
      </c>
      <c r="KM157" s="23">
        <f t="shared" si="1229"/>
        <v>0.74100000000000144</v>
      </c>
      <c r="KN157" s="23">
        <f t="shared" si="1230"/>
        <v>0.62000000000000099</v>
      </c>
      <c r="KO157" s="23">
        <f t="shared" si="1231"/>
        <v>9.7000000000001307E-2</v>
      </c>
      <c r="KP157" s="23">
        <f t="shared" si="1232"/>
        <v>0.39900000000000091</v>
      </c>
      <c r="KQ157" s="23">
        <f t="shared" si="1051"/>
        <v>0.31600000000000072</v>
      </c>
      <c r="KR157" s="23">
        <f t="shared" si="1052"/>
        <v>0.21000000000000085</v>
      </c>
      <c r="KS157" s="23">
        <f t="shared" si="1053"/>
        <v>0.11800000000000122</v>
      </c>
      <c r="KT157" s="23">
        <f t="shared" si="1054"/>
        <v>0.1410000000000009</v>
      </c>
      <c r="KU157" s="23">
        <f t="shared" si="1055"/>
        <v>0.44000000000000128</v>
      </c>
      <c r="KV157" s="23">
        <f t="shared" si="1056"/>
        <v>0.34800000000000075</v>
      </c>
      <c r="KW157" s="23">
        <f t="shared" si="1233"/>
        <v>0.34800000000000075</v>
      </c>
      <c r="KX157" s="23">
        <f t="shared" si="1058"/>
        <v>8.5000000000000853E-2</v>
      </c>
      <c r="KY157" s="23">
        <f t="shared" si="1059"/>
        <v>1.9999999999988916E-3</v>
      </c>
      <c r="KZ157" s="23">
        <f t="shared" si="1060"/>
        <v>2.9999999999992255E-3</v>
      </c>
      <c r="LA157" s="23">
        <f t="shared" si="1061"/>
        <v>8.999999999999897E-2</v>
      </c>
      <c r="LB157" s="23">
        <f t="shared" si="1062"/>
        <v>0.10799999999999876</v>
      </c>
      <c r="LC157" s="23">
        <f t="shared" si="1063"/>
        <v>7.0000000000014495E-3</v>
      </c>
      <c r="LD157" s="23">
        <f t="shared" si="1234"/>
        <v>5.0000000000007816E-3</v>
      </c>
      <c r="LE157" s="23">
        <f t="shared" si="1065"/>
        <v>0.57000000000000117</v>
      </c>
      <c r="LF157" s="23">
        <f t="shared" si="1235"/>
        <v>0.69000000000000128</v>
      </c>
      <c r="LG157" s="23">
        <f t="shared" si="1067"/>
        <v>0.54400000000000137</v>
      </c>
      <c r="LH157" s="23">
        <f t="shared" si="1068"/>
        <v>0.787910000000001</v>
      </c>
      <c r="LI157" s="23">
        <f t="shared" si="1069"/>
        <v>0.41831300000000127</v>
      </c>
      <c r="LJ157" s="23">
        <f t="shared" si="1070"/>
        <v>0.39168399999999881</v>
      </c>
      <c r="LK157" s="23">
        <f t="shared" si="1071"/>
        <v>0.43394900000000103</v>
      </c>
      <c r="LL157" s="23">
        <f t="shared" si="1072"/>
        <v>0.31493900000000075</v>
      </c>
      <c r="LM157" s="23">
        <f t="shared" si="1072"/>
        <v>0.31404999999999905</v>
      </c>
    </row>
    <row r="158" spans="1:325">
      <c r="A158" s="1">
        <f t="shared" si="1241"/>
        <v>156</v>
      </c>
      <c r="B158" s="34"/>
      <c r="C158" s="4">
        <v>14</v>
      </c>
      <c r="D158" s="4">
        <f t="shared" si="1076"/>
        <v>1016</v>
      </c>
      <c r="E158" s="4" t="s">
        <v>185</v>
      </c>
      <c r="F158" s="4">
        <v>1</v>
      </c>
      <c r="G158" s="4" t="s">
        <v>16</v>
      </c>
      <c r="H158" s="4"/>
      <c r="I158" s="4"/>
      <c r="J158" s="5">
        <v>92.8</v>
      </c>
      <c r="K158" s="67">
        <v>2E-3</v>
      </c>
      <c r="L158" s="104">
        <v>5.5980000000000008</v>
      </c>
      <c r="M158" s="7" t="s">
        <v>415</v>
      </c>
      <c r="N158" s="3" t="s">
        <v>227</v>
      </c>
      <c r="O158" s="23">
        <v>5.702</v>
      </c>
      <c r="P158" s="23">
        <v>5.5810000000000004</v>
      </c>
      <c r="Q158" s="23">
        <v>6.0229999999999997</v>
      </c>
      <c r="R158" s="64"/>
      <c r="S158" s="23">
        <v>5.7089999999999996</v>
      </c>
      <c r="T158" s="23">
        <v>5.6210000000000004</v>
      </c>
      <c r="U158" s="23">
        <v>5.6289999999999996</v>
      </c>
      <c r="V158" s="58"/>
      <c r="W158" s="64"/>
      <c r="X158" s="64"/>
      <c r="Y158" s="23">
        <v>5.8780000000000001</v>
      </c>
      <c r="Z158" s="23">
        <v>5.8140000000000001</v>
      </c>
      <c r="AA158" s="23">
        <v>5.7370000000000001</v>
      </c>
      <c r="AB158" s="6">
        <v>5.7590000000000003</v>
      </c>
      <c r="AC158" s="23">
        <v>5.6479999999999997</v>
      </c>
      <c r="AD158" s="23">
        <v>5.4249999999999998</v>
      </c>
      <c r="AE158" s="23">
        <f t="shared" si="1240"/>
        <v>5.5365000000000002</v>
      </c>
      <c r="AF158" s="107">
        <v>5.1470000000000002</v>
      </c>
      <c r="AG158" s="107">
        <v>5.2939999999999996</v>
      </c>
      <c r="AH158" s="107">
        <v>5.117</v>
      </c>
      <c r="AI158" s="107">
        <v>5.3810000000000002</v>
      </c>
      <c r="AJ158" s="107">
        <v>5.7549999999999999</v>
      </c>
      <c r="AK158" s="107">
        <v>4.4359999999999999</v>
      </c>
      <c r="AL158" s="107">
        <v>4.4710000000000001</v>
      </c>
      <c r="AM158" s="107">
        <v>5.3840000000000003</v>
      </c>
      <c r="AN158" s="107">
        <v>5.7460000000000004</v>
      </c>
      <c r="AO158" s="107">
        <v>6.0389999999999997</v>
      </c>
      <c r="AP158" s="107">
        <v>4.9550000000000001</v>
      </c>
      <c r="AQ158" s="107">
        <v>5.47</v>
      </c>
      <c r="AR158" s="107">
        <v>5.5110000000000001</v>
      </c>
      <c r="AS158" s="107">
        <v>5.8680000000000003</v>
      </c>
      <c r="AT158" s="107">
        <v>5.86</v>
      </c>
      <c r="AU158" s="107">
        <v>5.5620000000000003</v>
      </c>
      <c r="AV158" s="107">
        <v>5.0570000000000004</v>
      </c>
      <c r="AW158" s="107">
        <v>5.2789999999999999</v>
      </c>
      <c r="AX158" s="107">
        <v>5.8230000000000004</v>
      </c>
      <c r="AY158" s="107">
        <v>5.8010000000000002</v>
      </c>
      <c r="AZ158" s="107">
        <v>5.36</v>
      </c>
      <c r="BA158" s="107">
        <v>6.1050000000000004</v>
      </c>
      <c r="BB158" s="107">
        <v>6.2549999999999999</v>
      </c>
      <c r="BC158" s="107">
        <v>6.2759999999999998</v>
      </c>
      <c r="BD158" s="107">
        <v>5.1619999999999999</v>
      </c>
      <c r="BE158" s="107">
        <v>5.3369999999999997</v>
      </c>
      <c r="BF158" s="107">
        <v>5.6740000000000004</v>
      </c>
      <c r="BG158" s="107">
        <v>5.7889999999999997</v>
      </c>
      <c r="BH158" s="107">
        <v>5.7939999999999996</v>
      </c>
      <c r="BI158" s="107">
        <v>6.2640000000000002</v>
      </c>
      <c r="BJ158" s="107">
        <v>6.0940000000000003</v>
      </c>
      <c r="BK158" s="107">
        <v>5.7</v>
      </c>
      <c r="BL158" s="107">
        <v>5.8780000000000001</v>
      </c>
      <c r="BM158" s="107">
        <v>5.9630000000000001</v>
      </c>
      <c r="BN158" s="107">
        <v>5.9329999999999998</v>
      </c>
      <c r="BO158" s="107">
        <v>5.6349999999999998</v>
      </c>
      <c r="BP158" s="107">
        <v>5.5019999999999998</v>
      </c>
      <c r="BQ158" s="91">
        <v>5.0727500000000001</v>
      </c>
      <c r="BR158" s="91">
        <v>5.4159179999999996</v>
      </c>
      <c r="BS158" s="91">
        <v>6.1508139999999996</v>
      </c>
      <c r="BT158" s="91">
        <v>5.304379</v>
      </c>
      <c r="BU158" s="91">
        <v>5.4771380000000001</v>
      </c>
      <c r="BV158" s="91">
        <v>6.1201530000000002</v>
      </c>
      <c r="BW158" s="109">
        <v>5.1479999999999997</v>
      </c>
      <c r="BX158" s="109">
        <v>5.2939999999999996</v>
      </c>
      <c r="BY158" s="109">
        <v>5.1180000000000003</v>
      </c>
      <c r="BZ158" s="109">
        <v>5.3819999999999997</v>
      </c>
      <c r="CA158" s="109">
        <v>5.7569999999999997</v>
      </c>
      <c r="CB158" s="109">
        <v>4.4409999999999998</v>
      </c>
      <c r="CC158" s="109">
        <v>4.4740000000000002</v>
      </c>
      <c r="CD158" s="109">
        <v>5.3879999999999999</v>
      </c>
      <c r="CE158" s="109">
        <v>5.7519999999999998</v>
      </c>
      <c r="CF158" s="109">
        <v>6.0449999999999999</v>
      </c>
      <c r="CG158" s="109">
        <v>4.96</v>
      </c>
      <c r="CH158" s="109">
        <v>5.4720000000000004</v>
      </c>
      <c r="CI158" s="109">
        <v>5.5129999999999999</v>
      </c>
      <c r="CJ158" s="109">
        <v>5.8710000000000004</v>
      </c>
      <c r="CK158" s="109">
        <v>5.8630000000000004</v>
      </c>
      <c r="CL158" s="109">
        <v>5.5629999999999997</v>
      </c>
      <c r="CM158" s="109">
        <v>5.0579999999999998</v>
      </c>
      <c r="CN158" s="109">
        <v>5.38</v>
      </c>
      <c r="CO158" s="109">
        <v>5.8250000000000002</v>
      </c>
      <c r="CP158" s="109">
        <v>5.8029999999999999</v>
      </c>
      <c r="CQ158" s="109">
        <v>5.3620000000000001</v>
      </c>
      <c r="CR158" s="109">
        <v>6.1079999999999997</v>
      </c>
      <c r="CS158" s="109">
        <v>6.258</v>
      </c>
      <c r="CT158" s="109">
        <v>6.2779999999999996</v>
      </c>
      <c r="CU158" s="109">
        <v>5.1680000000000001</v>
      </c>
      <c r="CV158" s="109">
        <v>5.3419999999999996</v>
      </c>
      <c r="CW158" s="109">
        <v>5.6790000000000003</v>
      </c>
      <c r="CX158" s="109">
        <v>5.7949999999999999</v>
      </c>
      <c r="CY158" s="109">
        <v>5.7960000000000003</v>
      </c>
      <c r="CZ158" s="109">
        <v>6.2670000000000003</v>
      </c>
      <c r="DA158" s="109">
        <v>6.0960000000000001</v>
      </c>
      <c r="DB158" s="109">
        <v>5.7</v>
      </c>
      <c r="DC158" s="109">
        <v>5.88</v>
      </c>
      <c r="DD158" s="109">
        <v>5.9660000000000002</v>
      </c>
      <c r="DE158" s="109">
        <v>5.9349999999999996</v>
      </c>
      <c r="DF158" s="109">
        <v>5.6360000000000001</v>
      </c>
      <c r="DG158" s="109">
        <v>5.5030000000000001</v>
      </c>
      <c r="DH158" s="119">
        <v>5.0750789999999997</v>
      </c>
      <c r="DI158" s="119">
        <v>5.4176710000000003</v>
      </c>
      <c r="DJ158" s="119">
        <v>6.1516229999999998</v>
      </c>
      <c r="DK158" s="119">
        <v>5.3069980000000001</v>
      </c>
      <c r="DL158" s="119">
        <v>5.4789599999999998</v>
      </c>
      <c r="DM158" s="119">
        <v>6.1209340000000001</v>
      </c>
      <c r="DO158" s="23">
        <f t="shared" si="1077"/>
        <v>0.1039999999999992</v>
      </c>
      <c r="DP158" s="23">
        <f t="shared" si="1078"/>
        <v>-1.7000000000000348E-2</v>
      </c>
      <c r="DQ158" s="23">
        <f t="shared" si="1079"/>
        <v>0.42499999999999893</v>
      </c>
      <c r="DR158" s="23" t="str">
        <f t="shared" si="1080"/>
        <v/>
      </c>
      <c r="DS158" s="23">
        <f t="shared" si="1081"/>
        <v>0.11099999999999888</v>
      </c>
      <c r="DT158" s="23">
        <f t="shared" si="1082"/>
        <v>2.2999999999999687E-2</v>
      </c>
      <c r="DU158" s="23">
        <f t="shared" si="1083"/>
        <v>3.0999999999998806E-2</v>
      </c>
      <c r="DV158" s="23" t="str">
        <f t="shared" si="1084"/>
        <v/>
      </c>
      <c r="DW158" s="23" t="str">
        <f t="shared" si="1085"/>
        <v/>
      </c>
      <c r="DX158" s="23" t="str">
        <f t="shared" si="1086"/>
        <v/>
      </c>
      <c r="DY158" s="23">
        <f t="shared" si="1087"/>
        <v>0.27999999999999936</v>
      </c>
      <c r="DZ158" s="23">
        <f t="shared" si="1088"/>
        <v>0.2159999999999993</v>
      </c>
      <c r="EA158" s="23">
        <f t="shared" si="1089"/>
        <v>0.13899999999999935</v>
      </c>
      <c r="EB158" s="23">
        <f t="shared" si="1090"/>
        <v>0.16099999999999959</v>
      </c>
      <c r="EC158" s="23">
        <f t="shared" si="1091"/>
        <v>4.9999999999998934E-2</v>
      </c>
      <c r="ED158" s="23">
        <f t="shared" si="1092"/>
        <v>-0.17300000000000093</v>
      </c>
      <c r="EE158" s="23">
        <f t="shared" si="1093"/>
        <v>-6.1500000000000554E-2</v>
      </c>
      <c r="EF158" s="23">
        <f t="shared" si="1094"/>
        <v>-0.45100000000000051</v>
      </c>
      <c r="EG158" s="23">
        <f t="shared" si="1095"/>
        <v>-0.30400000000000116</v>
      </c>
      <c r="EH158" s="23">
        <f t="shared" si="1096"/>
        <v>-0.48100000000000076</v>
      </c>
      <c r="EI158" s="23">
        <f t="shared" si="1097"/>
        <v>-0.21700000000000053</v>
      </c>
      <c r="EJ158" s="23">
        <f t="shared" si="1098"/>
        <v>0.15699999999999914</v>
      </c>
      <c r="EK158" s="23">
        <f t="shared" si="1099"/>
        <v>-1.1620000000000008</v>
      </c>
      <c r="EL158" s="23">
        <f t="shared" si="1100"/>
        <v>-1.1270000000000007</v>
      </c>
      <c r="EM158" s="23">
        <f t="shared" si="1101"/>
        <v>-0.21400000000000041</v>
      </c>
      <c r="EN158" s="23">
        <f t="shared" si="1102"/>
        <v>0.14799999999999969</v>
      </c>
      <c r="EO158" s="23">
        <f t="shared" si="1103"/>
        <v>0.44099999999999895</v>
      </c>
      <c r="EP158" s="23">
        <f t="shared" si="1104"/>
        <v>-0.64300000000000068</v>
      </c>
      <c r="EQ158" s="23">
        <f t="shared" si="1105"/>
        <v>-0.128000000000001</v>
      </c>
      <c r="ER158" s="23">
        <f t="shared" si="1106"/>
        <v>-8.7000000000000632E-2</v>
      </c>
      <c r="ES158" s="23">
        <f t="shared" si="898"/>
        <v>0.26999999999999957</v>
      </c>
      <c r="ET158" s="23">
        <f t="shared" si="899"/>
        <v>0.26199999999999957</v>
      </c>
      <c r="EU158" s="23">
        <f t="shared" si="900"/>
        <v>-3.6000000000000476E-2</v>
      </c>
      <c r="EV158" s="23">
        <f t="shared" si="901"/>
        <v>-0.54100000000000037</v>
      </c>
      <c r="EW158" s="23">
        <f t="shared" si="902"/>
        <v>-0.31900000000000084</v>
      </c>
      <c r="EX158" s="23">
        <f t="shared" si="903"/>
        <v>0.22499999999999964</v>
      </c>
      <c r="EY158" s="23">
        <f t="shared" si="904"/>
        <v>0.2029999999999994</v>
      </c>
      <c r="EZ158" s="23">
        <f t="shared" si="905"/>
        <v>-0.23800000000000043</v>
      </c>
      <c r="FA158" s="23">
        <f t="shared" si="1107"/>
        <v>0.50699999999999967</v>
      </c>
      <c r="FB158" s="23">
        <f t="shared" si="1108"/>
        <v>0.65699999999999914</v>
      </c>
      <c r="FC158" s="23">
        <f t="shared" si="1109"/>
        <v>0.67799999999999905</v>
      </c>
      <c r="FD158" s="23">
        <f t="shared" si="1110"/>
        <v>-0.43600000000000083</v>
      </c>
      <c r="FE158" s="23">
        <f t="shared" si="1111"/>
        <v>-0.26100000000000101</v>
      </c>
      <c r="FF158" s="23">
        <f t="shared" si="1112"/>
        <v>7.5999999999999623E-2</v>
      </c>
      <c r="FG158" s="23">
        <f t="shared" si="1113"/>
        <v>0.19099999999999895</v>
      </c>
      <c r="FH158" s="23">
        <f t="shared" si="1114"/>
        <v>0.19599999999999884</v>
      </c>
      <c r="FI158" s="23">
        <f t="shared" si="1115"/>
        <v>0.66599999999999948</v>
      </c>
      <c r="FJ158" s="23">
        <f t="shared" si="1116"/>
        <v>0.49599999999999955</v>
      </c>
      <c r="FK158" s="23">
        <f t="shared" si="1117"/>
        <v>0.10199999999999942</v>
      </c>
      <c r="FL158" s="23">
        <f t="shared" si="1118"/>
        <v>0.27999999999999936</v>
      </c>
      <c r="FM158" s="23">
        <f t="shared" si="1119"/>
        <v>0.36499999999999932</v>
      </c>
      <c r="FN158" s="23">
        <f t="shared" si="1120"/>
        <v>0.33499999999999908</v>
      </c>
      <c r="FO158" s="23">
        <f t="shared" si="1121"/>
        <v>3.6999999999999034E-2</v>
      </c>
      <c r="FP158" s="23">
        <f t="shared" si="1122"/>
        <v>-9.6000000000000973E-2</v>
      </c>
      <c r="FQ158" s="23">
        <f t="shared" si="922"/>
        <v>-0.52525000000000066</v>
      </c>
      <c r="FR158" s="23">
        <f t="shared" si="923"/>
        <v>-0.18208200000000119</v>
      </c>
      <c r="FS158" s="23">
        <f t="shared" si="924"/>
        <v>0.55281399999999881</v>
      </c>
      <c r="FT158" s="23">
        <f t="shared" si="925"/>
        <v>-0.2936210000000008</v>
      </c>
      <c r="FU158" s="23">
        <f t="shared" si="926"/>
        <v>-0.12086200000000069</v>
      </c>
      <c r="FV158" s="23">
        <f t="shared" si="927"/>
        <v>0.52215299999999942</v>
      </c>
      <c r="FW158" s="23">
        <f t="shared" si="928"/>
        <v>-0.45000000000000107</v>
      </c>
      <c r="FX158" s="23">
        <f t="shared" si="1123"/>
        <v>-0.30400000000000116</v>
      </c>
      <c r="FY158" s="23">
        <f t="shared" si="1124"/>
        <v>-0.48000000000000043</v>
      </c>
      <c r="FZ158" s="23">
        <f t="shared" si="1125"/>
        <v>-0.21600000000000108</v>
      </c>
      <c r="GA158" s="23">
        <f t="shared" si="1126"/>
        <v>0.15899999999999892</v>
      </c>
      <c r="GB158" s="23">
        <f t="shared" si="1127"/>
        <v>-1.1570000000000009</v>
      </c>
      <c r="GC158" s="23">
        <f t="shared" si="1128"/>
        <v>-1.1240000000000006</v>
      </c>
      <c r="GD158" s="23">
        <f t="shared" si="1129"/>
        <v>-0.21000000000000085</v>
      </c>
      <c r="GE158" s="23">
        <f t="shared" si="1130"/>
        <v>0.15399999999999903</v>
      </c>
      <c r="GF158" s="23">
        <f t="shared" si="1131"/>
        <v>0.44699999999999918</v>
      </c>
      <c r="GG158" s="23">
        <f t="shared" si="1132"/>
        <v>-0.63800000000000079</v>
      </c>
      <c r="GH158" s="23">
        <f t="shared" si="1133"/>
        <v>-0.12600000000000033</v>
      </c>
      <c r="GI158" s="23">
        <f t="shared" si="1134"/>
        <v>-8.5000000000000853E-2</v>
      </c>
      <c r="GJ158" s="23">
        <f t="shared" si="1135"/>
        <v>0.27299999999999969</v>
      </c>
      <c r="GK158" s="23">
        <f t="shared" si="1136"/>
        <v>0.26499999999999968</v>
      </c>
      <c r="GL158" s="23">
        <f t="shared" si="1137"/>
        <v>-3.500000000000103E-2</v>
      </c>
      <c r="GM158" s="23">
        <f t="shared" si="1138"/>
        <v>-0.54000000000000092</v>
      </c>
      <c r="GN158" s="23">
        <f t="shared" si="1139"/>
        <v>-0.21800000000000086</v>
      </c>
      <c r="GO158" s="23">
        <f t="shared" si="1140"/>
        <v>0.22699999999999942</v>
      </c>
      <c r="GP158" s="23">
        <f t="shared" si="1141"/>
        <v>0.20499999999999918</v>
      </c>
      <c r="GQ158" s="23">
        <f t="shared" si="1142"/>
        <v>-0.23600000000000065</v>
      </c>
      <c r="GR158" s="23">
        <f t="shared" si="1143"/>
        <v>0.5099999999999989</v>
      </c>
      <c r="GS158" s="23">
        <f t="shared" si="1144"/>
        <v>0.65999999999999925</v>
      </c>
      <c r="GT158" s="23">
        <f t="shared" si="1145"/>
        <v>0.67999999999999883</v>
      </c>
      <c r="GU158" s="23">
        <f t="shared" si="1146"/>
        <v>-0.4300000000000006</v>
      </c>
      <c r="GV158" s="23">
        <f t="shared" si="1147"/>
        <v>-0.25600000000000112</v>
      </c>
      <c r="GW158" s="23">
        <f t="shared" si="1148"/>
        <v>8.0999999999999517E-2</v>
      </c>
      <c r="GX158" s="23">
        <f t="shared" si="1149"/>
        <v>0.19699999999999918</v>
      </c>
      <c r="GY158" s="23">
        <f t="shared" si="1150"/>
        <v>0.19799999999999951</v>
      </c>
      <c r="GZ158" s="23">
        <f t="shared" si="1151"/>
        <v>0.66899999999999959</v>
      </c>
      <c r="HA158" s="23">
        <f t="shared" si="1152"/>
        <v>0.49799999999999933</v>
      </c>
      <c r="HB158" s="23">
        <f t="shared" si="1153"/>
        <v>0.10199999999999942</v>
      </c>
      <c r="HC158" s="23">
        <f t="shared" si="1154"/>
        <v>0.28199999999999914</v>
      </c>
      <c r="HD158" s="23">
        <f t="shared" si="1155"/>
        <v>0.36799999999999944</v>
      </c>
      <c r="HE158" s="23">
        <f t="shared" si="1156"/>
        <v>0.33699999999999886</v>
      </c>
      <c r="HF158" s="23">
        <f t="shared" si="1157"/>
        <v>3.7999999999999368E-2</v>
      </c>
      <c r="HG158" s="23">
        <f t="shared" si="1158"/>
        <v>-9.5000000000000639E-2</v>
      </c>
      <c r="HH158" s="23">
        <f t="shared" si="965"/>
        <v>-0.52292100000000108</v>
      </c>
      <c r="HI158" s="23">
        <f t="shared" si="966"/>
        <v>-0.18032900000000041</v>
      </c>
      <c r="HJ158" s="23">
        <f t="shared" si="967"/>
        <v>0.55362299999999909</v>
      </c>
      <c r="HK158" s="23">
        <f t="shared" si="968"/>
        <v>-0.29100200000000065</v>
      </c>
      <c r="HL158" s="23">
        <f t="shared" si="969"/>
        <v>-0.11904000000000092</v>
      </c>
      <c r="HM158" s="23">
        <f t="shared" si="970"/>
        <v>0.52293399999999934</v>
      </c>
      <c r="HO158" s="23">
        <f t="shared" si="1159"/>
        <v>0.1039999999999992</v>
      </c>
      <c r="HP158" s="23">
        <f t="shared" si="1160"/>
        <v>1.7000000000000348E-2</v>
      </c>
      <c r="HQ158" s="23">
        <f t="shared" si="1161"/>
        <v>0.42499999999999893</v>
      </c>
      <c r="HR158" s="23" t="str">
        <f t="shared" si="1162"/>
        <v/>
      </c>
      <c r="HS158" s="23">
        <f t="shared" si="1163"/>
        <v>0.11099999999999888</v>
      </c>
      <c r="HT158" s="23">
        <f t="shared" si="1164"/>
        <v>2.2999999999999687E-2</v>
      </c>
      <c r="HU158" s="23">
        <f t="shared" si="1165"/>
        <v>3.0999999999998806E-2</v>
      </c>
      <c r="HV158" s="23" t="str">
        <f t="shared" si="1166"/>
        <v/>
      </c>
      <c r="HW158" s="23" t="str">
        <f t="shared" si="1167"/>
        <v/>
      </c>
      <c r="HX158" s="23" t="str">
        <f t="shared" si="1168"/>
        <v/>
      </c>
      <c r="HY158" s="23">
        <f t="shared" si="1169"/>
        <v>0.27999999999999936</v>
      </c>
      <c r="HZ158" s="23">
        <f t="shared" si="1170"/>
        <v>0.2159999999999993</v>
      </c>
      <c r="IA158" s="23">
        <f t="shared" si="1171"/>
        <v>0.13899999999999935</v>
      </c>
      <c r="IB158" s="23">
        <f t="shared" si="1172"/>
        <v>0.16099999999999959</v>
      </c>
      <c r="IC158" s="23">
        <f t="shared" si="1173"/>
        <v>4.9999999999998934E-2</v>
      </c>
      <c r="ID158" s="23">
        <f t="shared" si="1174"/>
        <v>0.17300000000000093</v>
      </c>
      <c r="IE158" s="23">
        <f t="shared" si="1175"/>
        <v>6.1500000000000554E-2</v>
      </c>
      <c r="IF158" s="23">
        <f t="shared" si="1176"/>
        <v>0.45100000000000051</v>
      </c>
      <c r="IG158" s="23">
        <f t="shared" si="1177"/>
        <v>0.30400000000000116</v>
      </c>
      <c r="IH158" s="23">
        <f t="shared" si="1178"/>
        <v>0.48100000000000076</v>
      </c>
      <c r="II158" s="23">
        <f t="shared" si="1179"/>
        <v>0.21700000000000053</v>
      </c>
      <c r="IJ158" s="23">
        <f t="shared" si="1180"/>
        <v>0.15699999999999914</v>
      </c>
      <c r="IK158" s="23">
        <f t="shared" si="1181"/>
        <v>1.1620000000000008</v>
      </c>
      <c r="IL158" s="23">
        <f t="shared" si="1182"/>
        <v>1.1270000000000007</v>
      </c>
      <c r="IM158" s="23">
        <f t="shared" si="1183"/>
        <v>0.21400000000000041</v>
      </c>
      <c r="IN158" s="23">
        <f t="shared" si="1184"/>
        <v>0.14799999999999969</v>
      </c>
      <c r="IO158" s="23">
        <f t="shared" si="1185"/>
        <v>0.44099999999999895</v>
      </c>
      <c r="IP158" s="23">
        <f t="shared" si="1186"/>
        <v>0.64300000000000068</v>
      </c>
      <c r="IQ158" s="23">
        <f t="shared" si="1187"/>
        <v>0.128000000000001</v>
      </c>
      <c r="IR158" s="23">
        <f t="shared" si="1188"/>
        <v>8.7000000000000632E-2</v>
      </c>
      <c r="IS158" s="23">
        <f t="shared" si="1189"/>
        <v>0.26999999999999957</v>
      </c>
      <c r="IT158" s="23">
        <f t="shared" si="1190"/>
        <v>0.26199999999999957</v>
      </c>
      <c r="IU158" s="23">
        <f t="shared" si="1191"/>
        <v>3.6000000000000476E-2</v>
      </c>
      <c r="IV158" s="23">
        <f t="shared" si="1192"/>
        <v>0.54100000000000037</v>
      </c>
      <c r="IW158" s="23">
        <f t="shared" si="1193"/>
        <v>0.31900000000000084</v>
      </c>
      <c r="IX158" s="23">
        <f t="shared" si="1194"/>
        <v>0.22499999999999964</v>
      </c>
      <c r="IY158" s="23">
        <f t="shared" si="1195"/>
        <v>0.2029999999999994</v>
      </c>
      <c r="IZ158" s="23">
        <f t="shared" si="1196"/>
        <v>0.23800000000000043</v>
      </c>
      <c r="JA158" s="23">
        <f t="shared" si="1197"/>
        <v>0.50699999999999967</v>
      </c>
      <c r="JB158" s="23">
        <f t="shared" si="1198"/>
        <v>0.65699999999999914</v>
      </c>
      <c r="JC158" s="23">
        <f t="shared" si="1199"/>
        <v>0.67799999999999905</v>
      </c>
      <c r="JD158" s="23">
        <f t="shared" si="1200"/>
        <v>0.43600000000000083</v>
      </c>
      <c r="JE158" s="23">
        <f t="shared" si="1201"/>
        <v>0.26100000000000101</v>
      </c>
      <c r="JF158" s="23">
        <f t="shared" si="1202"/>
        <v>7.5999999999999623E-2</v>
      </c>
      <c r="JG158" s="23">
        <f t="shared" si="1203"/>
        <v>0.19099999999999895</v>
      </c>
      <c r="JH158" s="23">
        <f t="shared" si="1204"/>
        <v>0.19599999999999884</v>
      </c>
      <c r="JI158" s="23">
        <f t="shared" si="1205"/>
        <v>0.66599999999999948</v>
      </c>
      <c r="JJ158" s="23">
        <f t="shared" si="1206"/>
        <v>0.49599999999999955</v>
      </c>
      <c r="JK158" s="23">
        <f t="shared" si="1207"/>
        <v>0.10199999999999942</v>
      </c>
      <c r="JL158" s="23">
        <f t="shared" si="1208"/>
        <v>0.27999999999999936</v>
      </c>
      <c r="JM158" s="23">
        <f t="shared" si="1209"/>
        <v>0.36499999999999932</v>
      </c>
      <c r="JN158" s="23">
        <f t="shared" si="1210"/>
        <v>0.33499999999999908</v>
      </c>
      <c r="JO158" s="23">
        <f t="shared" si="1211"/>
        <v>3.6999999999999034E-2</v>
      </c>
      <c r="JP158" s="23">
        <f t="shared" si="1212"/>
        <v>9.6000000000000973E-2</v>
      </c>
      <c r="JQ158" s="23">
        <f t="shared" si="1025"/>
        <v>0.52525000000000066</v>
      </c>
      <c r="JR158" s="23">
        <f t="shared" si="1026"/>
        <v>0.18208200000000119</v>
      </c>
      <c r="JS158" s="23">
        <f t="shared" si="1027"/>
        <v>0.55281399999999881</v>
      </c>
      <c r="JT158" s="23">
        <f t="shared" si="1028"/>
        <v>0.2936210000000008</v>
      </c>
      <c r="JU158" s="23">
        <f t="shared" si="1029"/>
        <v>0.12086200000000069</v>
      </c>
      <c r="JV158" s="23">
        <f t="shared" si="1030"/>
        <v>0.52215299999999942</v>
      </c>
      <c r="JW158" s="23">
        <f t="shared" si="1213"/>
        <v>0.45000000000000107</v>
      </c>
      <c r="JX158" s="23">
        <f t="shared" si="1214"/>
        <v>0.30400000000000116</v>
      </c>
      <c r="JY158" s="23">
        <f t="shared" si="1215"/>
        <v>0.48000000000000043</v>
      </c>
      <c r="JZ158" s="23">
        <f t="shared" si="1216"/>
        <v>0.21600000000000108</v>
      </c>
      <c r="KA158" s="23">
        <f t="shared" si="1217"/>
        <v>0.15899999999999892</v>
      </c>
      <c r="KB158" s="23">
        <f t="shared" si="1218"/>
        <v>1.1570000000000009</v>
      </c>
      <c r="KC158" s="23">
        <f t="shared" si="1219"/>
        <v>1.1240000000000006</v>
      </c>
      <c r="KD158" s="23">
        <f t="shared" si="1220"/>
        <v>0.21000000000000085</v>
      </c>
      <c r="KE158" s="23">
        <f t="shared" si="1221"/>
        <v>0.15399999999999903</v>
      </c>
      <c r="KF158" s="23">
        <f t="shared" si="1222"/>
        <v>0.44699999999999918</v>
      </c>
      <c r="KG158" s="23">
        <f t="shared" si="1223"/>
        <v>0.63800000000000079</v>
      </c>
      <c r="KH158" s="23">
        <f t="shared" si="1224"/>
        <v>0.12600000000000033</v>
      </c>
      <c r="KI158" s="23">
        <f t="shared" si="1225"/>
        <v>8.5000000000000853E-2</v>
      </c>
      <c r="KJ158" s="23">
        <f t="shared" si="1226"/>
        <v>0.27299999999999969</v>
      </c>
      <c r="KK158" s="23">
        <f t="shared" si="1227"/>
        <v>0.26499999999999968</v>
      </c>
      <c r="KL158" s="23">
        <f t="shared" si="1228"/>
        <v>3.500000000000103E-2</v>
      </c>
      <c r="KM158" s="23">
        <f t="shared" si="1229"/>
        <v>0.54000000000000092</v>
      </c>
      <c r="KN158" s="23">
        <f t="shared" si="1230"/>
        <v>0.21800000000000086</v>
      </c>
      <c r="KO158" s="23">
        <f t="shared" si="1231"/>
        <v>0.22699999999999942</v>
      </c>
      <c r="KP158" s="23">
        <f t="shared" si="1232"/>
        <v>0.20499999999999918</v>
      </c>
      <c r="KQ158" s="23">
        <f t="shared" si="1051"/>
        <v>0.23600000000000065</v>
      </c>
      <c r="KR158" s="23">
        <f t="shared" si="1052"/>
        <v>0.5099999999999989</v>
      </c>
      <c r="KS158" s="23">
        <f t="shared" si="1053"/>
        <v>0.65999999999999925</v>
      </c>
      <c r="KT158" s="23">
        <f t="shared" si="1054"/>
        <v>0.67999999999999883</v>
      </c>
      <c r="KU158" s="23">
        <f t="shared" si="1055"/>
        <v>0.4300000000000006</v>
      </c>
      <c r="KV158" s="23">
        <f t="shared" si="1056"/>
        <v>0.25600000000000112</v>
      </c>
      <c r="KW158" s="23">
        <f t="shared" si="1233"/>
        <v>8.0999999999999517E-2</v>
      </c>
      <c r="KX158" s="23">
        <f t="shared" si="1058"/>
        <v>0.19699999999999918</v>
      </c>
      <c r="KY158" s="23">
        <f t="shared" si="1059"/>
        <v>0.19799999999999951</v>
      </c>
      <c r="KZ158" s="23">
        <f t="shared" si="1060"/>
        <v>0.66899999999999959</v>
      </c>
      <c r="LA158" s="23">
        <f t="shared" si="1061"/>
        <v>0.49799999999999933</v>
      </c>
      <c r="LB158" s="23">
        <f t="shared" si="1062"/>
        <v>0.10199999999999942</v>
      </c>
      <c r="LC158" s="23">
        <f t="shared" si="1063"/>
        <v>0.28199999999999914</v>
      </c>
      <c r="LD158" s="23">
        <f t="shared" si="1234"/>
        <v>0.36799999999999944</v>
      </c>
      <c r="LE158" s="23">
        <f t="shared" si="1065"/>
        <v>0.33699999999999886</v>
      </c>
      <c r="LF158" s="23">
        <f t="shared" si="1235"/>
        <v>3.7999999999999368E-2</v>
      </c>
      <c r="LG158" s="23">
        <f t="shared" si="1067"/>
        <v>9.5000000000000639E-2</v>
      </c>
      <c r="LH158" s="23">
        <f t="shared" si="1068"/>
        <v>0.52292100000000108</v>
      </c>
      <c r="LI158" s="23">
        <f t="shared" si="1069"/>
        <v>0.18032900000000041</v>
      </c>
      <c r="LJ158" s="23">
        <f t="shared" si="1070"/>
        <v>0.55362299999999909</v>
      </c>
      <c r="LK158" s="23">
        <f t="shared" si="1071"/>
        <v>0.29100200000000065</v>
      </c>
      <c r="LL158" s="23">
        <f t="shared" si="1072"/>
        <v>0.11904000000000092</v>
      </c>
      <c r="LM158" s="23">
        <f t="shared" si="1072"/>
        <v>0.52293399999999934</v>
      </c>
    </row>
    <row r="159" spans="1:325">
      <c r="A159" s="1">
        <f t="shared" si="1241"/>
        <v>157</v>
      </c>
      <c r="B159" s="34"/>
      <c r="C159" s="4">
        <v>14</v>
      </c>
      <c r="D159" s="4">
        <f t="shared" si="1076"/>
        <v>1016</v>
      </c>
      <c r="E159" s="4" t="s">
        <v>184</v>
      </c>
      <c r="F159" s="4">
        <v>3</v>
      </c>
      <c r="G159" s="4" t="s">
        <v>13</v>
      </c>
      <c r="H159" s="4" t="s">
        <v>19</v>
      </c>
      <c r="I159" s="4"/>
      <c r="J159" s="5">
        <v>97.6</v>
      </c>
      <c r="K159" s="72"/>
      <c r="L159" s="104">
        <v>3.2610000000000006</v>
      </c>
      <c r="M159" s="7" t="s">
        <v>282</v>
      </c>
      <c r="N159" s="3" t="s">
        <v>227</v>
      </c>
      <c r="O159" s="23">
        <v>3.6869999999999998</v>
      </c>
      <c r="P159" s="23">
        <v>3.4609999999999999</v>
      </c>
      <c r="Q159" s="23">
        <v>3.645</v>
      </c>
      <c r="R159" s="64"/>
      <c r="S159" s="23">
        <v>3.1970000000000001</v>
      </c>
      <c r="T159" s="64"/>
      <c r="U159" s="64"/>
      <c r="V159" s="64"/>
      <c r="W159" s="64"/>
      <c r="X159" s="64"/>
      <c r="Y159" s="23">
        <v>3.5150000000000001</v>
      </c>
      <c r="Z159" s="23">
        <v>3.5230000000000001</v>
      </c>
      <c r="AA159" s="23">
        <v>3.5049999999999999</v>
      </c>
      <c r="AB159" s="6">
        <v>3.367</v>
      </c>
      <c r="AC159" s="23">
        <v>3.456</v>
      </c>
      <c r="AD159" s="23">
        <v>2.9910000000000001</v>
      </c>
      <c r="AE159" s="23">
        <f t="shared" si="1240"/>
        <v>3.2235</v>
      </c>
      <c r="AF159" s="107">
        <v>2.6539999999999999</v>
      </c>
      <c r="AG159" s="107">
        <v>2.7280000000000002</v>
      </c>
      <c r="AH159" s="107">
        <v>2.74</v>
      </c>
      <c r="AI159" s="107">
        <v>2.6269999999999998</v>
      </c>
      <c r="AJ159" s="64"/>
      <c r="AK159" s="107">
        <v>2.698</v>
      </c>
      <c r="AL159" s="107">
        <v>2.7149999999999999</v>
      </c>
      <c r="AM159" s="107">
        <v>2.8420000000000001</v>
      </c>
      <c r="AN159" s="107">
        <v>2.9590000000000001</v>
      </c>
      <c r="AO159" s="107">
        <v>2.8109999999999999</v>
      </c>
      <c r="AP159" s="107">
        <v>3.149</v>
      </c>
      <c r="AQ159" s="107">
        <v>3.15</v>
      </c>
      <c r="AR159" s="107">
        <v>3.1850000000000001</v>
      </c>
      <c r="AS159" s="107">
        <v>2.9039999999999999</v>
      </c>
      <c r="AT159" s="107">
        <v>2.8940000000000001</v>
      </c>
      <c r="AU159" s="107">
        <v>2.6619999999999999</v>
      </c>
      <c r="AV159" s="107">
        <v>2.8660000000000001</v>
      </c>
      <c r="AW159" s="107">
        <v>2.7080000000000002</v>
      </c>
      <c r="AX159" s="107">
        <v>1.641</v>
      </c>
      <c r="AY159" s="107">
        <v>2.79</v>
      </c>
      <c r="AZ159" s="107">
        <v>2.9950000000000001</v>
      </c>
      <c r="BA159" s="107">
        <v>2.6720000000000002</v>
      </c>
      <c r="BB159" s="107">
        <v>2.5609999999999999</v>
      </c>
      <c r="BC159" s="107">
        <v>2.2890000000000001</v>
      </c>
      <c r="BD159" s="107">
        <v>2.8109999999999999</v>
      </c>
      <c r="BE159" s="64"/>
      <c r="BF159" s="64"/>
      <c r="BG159" s="64"/>
      <c r="BH159" s="64"/>
      <c r="BI159" s="64"/>
      <c r="BJ159" s="64"/>
      <c r="BK159" s="64"/>
      <c r="BL159" s="64"/>
      <c r="BM159" s="64"/>
      <c r="BN159" s="107">
        <v>3.05</v>
      </c>
      <c r="BO159" s="107">
        <v>2.7610000000000001</v>
      </c>
      <c r="BP159" s="107">
        <v>2.9980000000000002</v>
      </c>
      <c r="BQ159" s="91">
        <v>2.456197</v>
      </c>
      <c r="BR159" s="91">
        <v>2.68038</v>
      </c>
      <c r="BS159" s="91">
        <v>3.4870999999999999</v>
      </c>
      <c r="BT159" s="91">
        <v>2.5629089999999999</v>
      </c>
      <c r="BU159" s="91">
        <v>2.6937639999999998</v>
      </c>
      <c r="BV159" s="91">
        <v>3.4734729999999998</v>
      </c>
      <c r="BW159" s="109">
        <v>2.9140000000000001</v>
      </c>
      <c r="BX159" s="109">
        <v>2.9449999999999998</v>
      </c>
      <c r="BY159" s="109">
        <v>2.9729999999999999</v>
      </c>
      <c r="BZ159" s="109">
        <v>2.968</v>
      </c>
      <c r="CA159" s="109">
        <v>2.4710000000000001</v>
      </c>
      <c r="CB159" s="109">
        <v>3.0019999999999998</v>
      </c>
      <c r="CC159" s="109">
        <v>3.03</v>
      </c>
      <c r="CD159" s="109">
        <v>3.18</v>
      </c>
      <c r="CE159" s="109">
        <v>3.2280000000000002</v>
      </c>
      <c r="CF159" s="109">
        <v>3.101</v>
      </c>
      <c r="CG159" s="109">
        <v>3.3450000000000002</v>
      </c>
      <c r="CH159" s="109">
        <v>3.3450000000000002</v>
      </c>
      <c r="CI159" s="109">
        <v>3.395</v>
      </c>
      <c r="CJ159" s="109">
        <v>3.1669999999999998</v>
      </c>
      <c r="CK159" s="109">
        <v>3.153</v>
      </c>
      <c r="CL159" s="109">
        <v>3.11</v>
      </c>
      <c r="CM159" s="109">
        <v>3.0640000000000001</v>
      </c>
      <c r="CN159" s="109">
        <v>3.0270000000000001</v>
      </c>
      <c r="CO159" s="109">
        <v>3.012</v>
      </c>
      <c r="CP159" s="109">
        <v>3.1829999999999998</v>
      </c>
      <c r="CQ159" s="109">
        <v>3.3149999999999999</v>
      </c>
      <c r="CR159" s="109">
        <v>3.2250000000000001</v>
      </c>
      <c r="CS159" s="109">
        <v>3.2450000000000001</v>
      </c>
      <c r="CT159" s="109">
        <v>3.133</v>
      </c>
      <c r="CU159" s="109">
        <v>3.2320000000000002</v>
      </c>
      <c r="CV159" s="109">
        <v>3.2120000000000002</v>
      </c>
      <c r="CW159" s="109">
        <v>3.097</v>
      </c>
      <c r="CX159" s="109">
        <v>3.2490000000000001</v>
      </c>
      <c r="CY159" s="109">
        <v>3.2970000000000002</v>
      </c>
      <c r="CZ159" s="109">
        <v>3.1789999999999998</v>
      </c>
      <c r="DA159" s="109">
        <v>3.28</v>
      </c>
      <c r="DB159" s="109">
        <v>3.8559999999999999</v>
      </c>
      <c r="DC159" s="109">
        <v>3.2549999999999999</v>
      </c>
      <c r="DD159" s="109">
        <v>3.262</v>
      </c>
      <c r="DE159" s="109">
        <v>3.2170000000000001</v>
      </c>
      <c r="DF159" s="109">
        <v>3.0190000000000001</v>
      </c>
      <c r="DG159" s="109">
        <v>3.1930000000000001</v>
      </c>
      <c r="DH159" s="119">
        <v>2.6985960000000002</v>
      </c>
      <c r="DI159" s="119">
        <v>2.957811</v>
      </c>
      <c r="DJ159" s="119">
        <v>3.680768</v>
      </c>
      <c r="DK159" s="119">
        <v>2.8980429999999999</v>
      </c>
      <c r="DL159" s="119">
        <v>3.003126</v>
      </c>
      <c r="DM159" s="119">
        <v>3.651513</v>
      </c>
      <c r="DO159" s="23">
        <f t="shared" si="1077"/>
        <v>0.42599999999999927</v>
      </c>
      <c r="DP159" s="23">
        <f t="shared" si="1078"/>
        <v>0.19999999999999929</v>
      </c>
      <c r="DQ159" s="23">
        <f t="shared" si="1079"/>
        <v>0.38399999999999945</v>
      </c>
      <c r="DR159" s="23" t="str">
        <f t="shared" si="1080"/>
        <v/>
      </c>
      <c r="DS159" s="23">
        <f t="shared" si="1081"/>
        <v>-6.4000000000000501E-2</v>
      </c>
      <c r="DT159" s="23" t="str">
        <f t="shared" si="1082"/>
        <v/>
      </c>
      <c r="DU159" s="23" t="str">
        <f t="shared" si="1083"/>
        <v/>
      </c>
      <c r="DV159" s="23" t="str">
        <f t="shared" si="1084"/>
        <v/>
      </c>
      <c r="DW159" s="23" t="str">
        <f t="shared" si="1085"/>
        <v/>
      </c>
      <c r="DX159" s="23" t="str">
        <f t="shared" si="1086"/>
        <v/>
      </c>
      <c r="DY159" s="23">
        <f t="shared" si="1087"/>
        <v>0.25399999999999956</v>
      </c>
      <c r="DZ159" s="23">
        <f t="shared" si="1088"/>
        <v>0.26199999999999957</v>
      </c>
      <c r="EA159" s="23">
        <f t="shared" si="1089"/>
        <v>0.24399999999999933</v>
      </c>
      <c r="EB159" s="23">
        <f t="shared" si="1090"/>
        <v>0.10599999999999943</v>
      </c>
      <c r="EC159" s="23">
        <f t="shared" si="1091"/>
        <v>0.1949999999999994</v>
      </c>
      <c r="ED159" s="23">
        <f t="shared" si="1092"/>
        <v>-0.27000000000000046</v>
      </c>
      <c r="EE159" s="23">
        <f t="shared" si="1093"/>
        <v>-3.7500000000000533E-2</v>
      </c>
      <c r="EF159" s="23">
        <f t="shared" si="1094"/>
        <v>-0.60700000000000065</v>
      </c>
      <c r="EG159" s="23">
        <f t="shared" si="1095"/>
        <v>-0.53300000000000036</v>
      </c>
      <c r="EH159" s="23">
        <f t="shared" si="1096"/>
        <v>-0.52100000000000035</v>
      </c>
      <c r="EI159" s="23">
        <f t="shared" si="1097"/>
        <v>-0.63400000000000079</v>
      </c>
      <c r="EJ159" s="23" t="str">
        <f t="shared" si="1098"/>
        <v/>
      </c>
      <c r="EK159" s="23">
        <f t="shared" si="1099"/>
        <v>-0.56300000000000061</v>
      </c>
      <c r="EL159" s="23">
        <f t="shared" si="1100"/>
        <v>-0.54600000000000071</v>
      </c>
      <c r="EM159" s="23">
        <f t="shared" si="1101"/>
        <v>-0.41900000000000048</v>
      </c>
      <c r="EN159" s="23">
        <f t="shared" si="1102"/>
        <v>-0.30200000000000049</v>
      </c>
      <c r="EO159" s="23">
        <f t="shared" si="1103"/>
        <v>-0.45000000000000062</v>
      </c>
      <c r="EP159" s="23">
        <f t="shared" si="1104"/>
        <v>-0.11200000000000054</v>
      </c>
      <c r="EQ159" s="23">
        <f t="shared" si="1105"/>
        <v>-0.11100000000000065</v>
      </c>
      <c r="ER159" s="23">
        <f t="shared" si="1106"/>
        <v>-7.6000000000000512E-2</v>
      </c>
      <c r="ES159" s="23">
        <f t="shared" si="898"/>
        <v>-0.35700000000000065</v>
      </c>
      <c r="ET159" s="23">
        <f t="shared" si="899"/>
        <v>-0.36700000000000044</v>
      </c>
      <c r="EU159" s="23">
        <f t="shared" si="900"/>
        <v>-0.59900000000000064</v>
      </c>
      <c r="EV159" s="23">
        <f t="shared" si="901"/>
        <v>-0.39500000000000046</v>
      </c>
      <c r="EW159" s="23">
        <f t="shared" si="902"/>
        <v>-0.55300000000000038</v>
      </c>
      <c r="EX159" s="23">
        <f t="shared" si="903"/>
        <v>-1.6200000000000006</v>
      </c>
      <c r="EY159" s="23">
        <f t="shared" si="904"/>
        <v>-0.47100000000000053</v>
      </c>
      <c r="EZ159" s="23">
        <f t="shared" si="905"/>
        <v>-0.26600000000000046</v>
      </c>
      <c r="FA159" s="23">
        <f t="shared" si="1107"/>
        <v>-0.58900000000000041</v>
      </c>
      <c r="FB159" s="23">
        <f t="shared" si="1108"/>
        <v>-0.70000000000000062</v>
      </c>
      <c r="FC159" s="23">
        <f t="shared" si="1109"/>
        <v>-0.97200000000000042</v>
      </c>
      <c r="FD159" s="23">
        <f t="shared" si="1110"/>
        <v>-0.45000000000000062</v>
      </c>
      <c r="FE159" s="23" t="str">
        <f t="shared" si="1111"/>
        <v/>
      </c>
      <c r="FF159" s="23" t="str">
        <f t="shared" si="1112"/>
        <v/>
      </c>
      <c r="FG159" s="23" t="str">
        <f t="shared" si="1113"/>
        <v/>
      </c>
      <c r="FH159" s="23" t="str">
        <f t="shared" si="1114"/>
        <v/>
      </c>
      <c r="FI159" s="23" t="str">
        <f t="shared" si="1115"/>
        <v/>
      </c>
      <c r="FJ159" s="23" t="str">
        <f t="shared" si="1116"/>
        <v/>
      </c>
      <c r="FK159" s="23" t="str">
        <f t="shared" si="1117"/>
        <v/>
      </c>
      <c r="FL159" s="23" t="str">
        <f t="shared" si="1118"/>
        <v/>
      </c>
      <c r="FM159" s="23" t="str">
        <f t="shared" si="1119"/>
        <v/>
      </c>
      <c r="FN159" s="23">
        <f t="shared" si="1120"/>
        <v>-0.21100000000000074</v>
      </c>
      <c r="FO159" s="23">
        <f t="shared" si="1121"/>
        <v>-0.50000000000000044</v>
      </c>
      <c r="FP159" s="23">
        <f t="shared" si="1122"/>
        <v>-0.26300000000000034</v>
      </c>
      <c r="FQ159" s="23">
        <f t="shared" si="922"/>
        <v>-0.8048030000000006</v>
      </c>
      <c r="FR159" s="23">
        <f t="shared" si="923"/>
        <v>-0.58062000000000058</v>
      </c>
      <c r="FS159" s="23">
        <f t="shared" si="924"/>
        <v>0.2260999999999993</v>
      </c>
      <c r="FT159" s="23">
        <f t="shared" si="925"/>
        <v>-0.69809100000000068</v>
      </c>
      <c r="FU159" s="23">
        <f t="shared" si="926"/>
        <v>-0.56723600000000074</v>
      </c>
      <c r="FV159" s="23">
        <f t="shared" si="927"/>
        <v>0.21247299999999925</v>
      </c>
      <c r="FW159" s="23">
        <f t="shared" si="928"/>
        <v>-0.34700000000000042</v>
      </c>
      <c r="FX159" s="23">
        <f t="shared" si="1123"/>
        <v>-0.31600000000000072</v>
      </c>
      <c r="FY159" s="23">
        <f t="shared" si="1124"/>
        <v>-0.2880000000000007</v>
      </c>
      <c r="FZ159" s="23">
        <f t="shared" si="1125"/>
        <v>-0.29300000000000059</v>
      </c>
      <c r="GA159" s="23">
        <f t="shared" si="1126"/>
        <v>-0.79000000000000048</v>
      </c>
      <c r="GB159" s="23">
        <f t="shared" si="1127"/>
        <v>-0.25900000000000079</v>
      </c>
      <c r="GC159" s="23">
        <f t="shared" si="1128"/>
        <v>-0.23100000000000076</v>
      </c>
      <c r="GD159" s="23">
        <f t="shared" si="1129"/>
        <v>-8.1000000000000405E-2</v>
      </c>
      <c r="GE159" s="23">
        <f t="shared" si="1130"/>
        <v>-3.3000000000000362E-2</v>
      </c>
      <c r="GF159" s="23">
        <f t="shared" si="1131"/>
        <v>-0.16000000000000059</v>
      </c>
      <c r="GG159" s="23">
        <f t="shared" si="1132"/>
        <v>8.3999999999999631E-2</v>
      </c>
      <c r="GH159" s="23">
        <f t="shared" si="1133"/>
        <v>8.3999999999999631E-2</v>
      </c>
      <c r="GI159" s="23">
        <f t="shared" si="1134"/>
        <v>0.13399999999999945</v>
      </c>
      <c r="GJ159" s="23">
        <f t="shared" si="1135"/>
        <v>-9.400000000000075E-2</v>
      </c>
      <c r="GK159" s="23">
        <f t="shared" si="1136"/>
        <v>-0.10800000000000054</v>
      </c>
      <c r="GL159" s="23">
        <f t="shared" si="1137"/>
        <v>-0.15100000000000069</v>
      </c>
      <c r="GM159" s="23">
        <f t="shared" si="1138"/>
        <v>-0.19700000000000051</v>
      </c>
      <c r="GN159" s="23">
        <f t="shared" si="1139"/>
        <v>-0.23400000000000043</v>
      </c>
      <c r="GO159" s="23">
        <f t="shared" si="1140"/>
        <v>-0.24900000000000055</v>
      </c>
      <c r="GP159" s="23">
        <f t="shared" si="1141"/>
        <v>-7.8000000000000735E-2</v>
      </c>
      <c r="GQ159" s="23">
        <f t="shared" si="1142"/>
        <v>5.3999999999999382E-2</v>
      </c>
      <c r="GR159" s="23">
        <f t="shared" si="1143"/>
        <v>-3.6000000000000476E-2</v>
      </c>
      <c r="GS159" s="23">
        <f t="shared" si="1144"/>
        <v>-1.6000000000000458E-2</v>
      </c>
      <c r="GT159" s="23">
        <f t="shared" si="1145"/>
        <v>-0.12800000000000056</v>
      </c>
      <c r="GU159" s="23">
        <f t="shared" si="1146"/>
        <v>-2.9000000000000359E-2</v>
      </c>
      <c r="GV159" s="23">
        <f t="shared" si="1147"/>
        <v>-4.9000000000000377E-2</v>
      </c>
      <c r="GW159" s="23">
        <f t="shared" si="1148"/>
        <v>-0.16400000000000059</v>
      </c>
      <c r="GX159" s="23">
        <f t="shared" si="1149"/>
        <v>-1.2000000000000455E-2</v>
      </c>
      <c r="GY159" s="23">
        <f t="shared" si="1150"/>
        <v>3.5999999999999588E-2</v>
      </c>
      <c r="GZ159" s="23">
        <f t="shared" si="1151"/>
        <v>-8.2000000000000739E-2</v>
      </c>
      <c r="HA159" s="23">
        <f t="shared" si="1152"/>
        <v>1.899999999999924E-2</v>
      </c>
      <c r="HB159" s="23">
        <f t="shared" si="1153"/>
        <v>0.59499999999999931</v>
      </c>
      <c r="HC159" s="23">
        <f t="shared" si="1154"/>
        <v>-6.0000000000006715E-3</v>
      </c>
      <c r="HD159" s="23">
        <f t="shared" si="1155"/>
        <v>9.9999999999944578E-4</v>
      </c>
      <c r="HE159" s="23">
        <f t="shared" si="1156"/>
        <v>-4.4000000000000483E-2</v>
      </c>
      <c r="HF159" s="23">
        <f t="shared" si="1157"/>
        <v>-0.24200000000000044</v>
      </c>
      <c r="HG159" s="23">
        <f t="shared" si="1158"/>
        <v>-6.8000000000000504E-2</v>
      </c>
      <c r="HH159" s="23">
        <f t="shared" si="965"/>
        <v>-0.56240400000000035</v>
      </c>
      <c r="HI159" s="23">
        <f t="shared" si="966"/>
        <v>-0.3031890000000006</v>
      </c>
      <c r="HJ159" s="23">
        <f t="shared" si="967"/>
        <v>0.41976799999999947</v>
      </c>
      <c r="HK159" s="23">
        <f t="shared" si="968"/>
        <v>-0.36295700000000064</v>
      </c>
      <c r="HL159" s="23">
        <f t="shared" si="969"/>
        <v>-0.2578740000000006</v>
      </c>
      <c r="HM159" s="23">
        <f t="shared" si="970"/>
        <v>0.39051299999999944</v>
      </c>
      <c r="HO159" s="23">
        <f t="shared" si="1159"/>
        <v>0.42599999999999927</v>
      </c>
      <c r="HP159" s="23">
        <f t="shared" si="1160"/>
        <v>0.19999999999999929</v>
      </c>
      <c r="HQ159" s="23">
        <f t="shared" si="1161"/>
        <v>0.38399999999999945</v>
      </c>
      <c r="HR159" s="23" t="str">
        <f t="shared" si="1162"/>
        <v/>
      </c>
      <c r="HS159" s="23">
        <f t="shared" si="1163"/>
        <v>6.4000000000000501E-2</v>
      </c>
      <c r="HT159" s="23" t="str">
        <f t="shared" si="1164"/>
        <v/>
      </c>
      <c r="HU159" s="23" t="str">
        <f t="shared" si="1165"/>
        <v/>
      </c>
      <c r="HV159" s="23" t="str">
        <f t="shared" si="1166"/>
        <v/>
      </c>
      <c r="HW159" s="23" t="str">
        <f t="shared" si="1167"/>
        <v/>
      </c>
      <c r="HX159" s="23" t="str">
        <f t="shared" si="1168"/>
        <v/>
      </c>
      <c r="HY159" s="23">
        <f t="shared" si="1169"/>
        <v>0.25399999999999956</v>
      </c>
      <c r="HZ159" s="23">
        <f t="shared" si="1170"/>
        <v>0.26199999999999957</v>
      </c>
      <c r="IA159" s="23">
        <f t="shared" si="1171"/>
        <v>0.24399999999999933</v>
      </c>
      <c r="IB159" s="23">
        <f t="shared" si="1172"/>
        <v>0.10599999999999943</v>
      </c>
      <c r="IC159" s="23">
        <f t="shared" si="1173"/>
        <v>0.1949999999999994</v>
      </c>
      <c r="ID159" s="23">
        <f t="shared" si="1174"/>
        <v>0.27000000000000046</v>
      </c>
      <c r="IE159" s="23">
        <f t="shared" si="1175"/>
        <v>3.7500000000000533E-2</v>
      </c>
      <c r="IF159" s="23">
        <f t="shared" si="1176"/>
        <v>0.60700000000000065</v>
      </c>
      <c r="IG159" s="23">
        <f t="shared" si="1177"/>
        <v>0.53300000000000036</v>
      </c>
      <c r="IH159" s="23">
        <f t="shared" si="1178"/>
        <v>0.52100000000000035</v>
      </c>
      <c r="II159" s="23">
        <f t="shared" si="1179"/>
        <v>0.63400000000000079</v>
      </c>
      <c r="IJ159" s="23" t="str">
        <f t="shared" si="1180"/>
        <v/>
      </c>
      <c r="IK159" s="23">
        <f t="shared" si="1181"/>
        <v>0.56300000000000061</v>
      </c>
      <c r="IL159" s="23">
        <f t="shared" si="1182"/>
        <v>0.54600000000000071</v>
      </c>
      <c r="IM159" s="23">
        <f t="shared" si="1183"/>
        <v>0.41900000000000048</v>
      </c>
      <c r="IN159" s="23">
        <f t="shared" si="1184"/>
        <v>0.30200000000000049</v>
      </c>
      <c r="IO159" s="23">
        <f t="shared" si="1185"/>
        <v>0.45000000000000062</v>
      </c>
      <c r="IP159" s="23">
        <f t="shared" si="1186"/>
        <v>0.11200000000000054</v>
      </c>
      <c r="IQ159" s="23">
        <f t="shared" si="1187"/>
        <v>0.11100000000000065</v>
      </c>
      <c r="IR159" s="23">
        <f t="shared" si="1188"/>
        <v>7.6000000000000512E-2</v>
      </c>
      <c r="IS159" s="23">
        <f t="shared" si="1189"/>
        <v>0.35700000000000065</v>
      </c>
      <c r="IT159" s="23">
        <f t="shared" si="1190"/>
        <v>0.36700000000000044</v>
      </c>
      <c r="IU159" s="23">
        <f t="shared" si="1191"/>
        <v>0.59900000000000064</v>
      </c>
      <c r="IV159" s="23">
        <f t="shared" si="1192"/>
        <v>0.39500000000000046</v>
      </c>
      <c r="IW159" s="23">
        <f t="shared" si="1193"/>
        <v>0.55300000000000038</v>
      </c>
      <c r="IX159" s="23">
        <f t="shared" si="1194"/>
        <v>1.6200000000000006</v>
      </c>
      <c r="IY159" s="23">
        <f t="shared" si="1195"/>
        <v>0.47100000000000053</v>
      </c>
      <c r="IZ159" s="23">
        <f t="shared" si="1196"/>
        <v>0.26600000000000046</v>
      </c>
      <c r="JA159" s="23">
        <f t="shared" si="1197"/>
        <v>0.58900000000000041</v>
      </c>
      <c r="JB159" s="23">
        <f t="shared" si="1198"/>
        <v>0.70000000000000062</v>
      </c>
      <c r="JC159" s="23">
        <f t="shared" si="1199"/>
        <v>0.97200000000000042</v>
      </c>
      <c r="JD159" s="23">
        <f t="shared" si="1200"/>
        <v>0.45000000000000062</v>
      </c>
      <c r="JE159" s="23" t="str">
        <f t="shared" si="1201"/>
        <v/>
      </c>
      <c r="JF159" s="23" t="str">
        <f t="shared" si="1202"/>
        <v/>
      </c>
      <c r="JG159" s="23" t="str">
        <f t="shared" si="1203"/>
        <v/>
      </c>
      <c r="JH159" s="23" t="str">
        <f t="shared" si="1204"/>
        <v/>
      </c>
      <c r="JI159" s="23" t="str">
        <f t="shared" si="1205"/>
        <v/>
      </c>
      <c r="JJ159" s="23" t="str">
        <f t="shared" si="1206"/>
        <v/>
      </c>
      <c r="JK159" s="23" t="str">
        <f t="shared" si="1207"/>
        <v/>
      </c>
      <c r="JL159" s="23" t="str">
        <f t="shared" si="1208"/>
        <v/>
      </c>
      <c r="JM159" s="23" t="str">
        <f t="shared" si="1209"/>
        <v/>
      </c>
      <c r="JN159" s="23">
        <f t="shared" si="1210"/>
        <v>0.21100000000000074</v>
      </c>
      <c r="JO159" s="23">
        <f t="shared" si="1211"/>
        <v>0.50000000000000044</v>
      </c>
      <c r="JP159" s="23">
        <f t="shared" si="1212"/>
        <v>0.26300000000000034</v>
      </c>
      <c r="JQ159" s="23">
        <f t="shared" si="1025"/>
        <v>0.8048030000000006</v>
      </c>
      <c r="JR159" s="23">
        <f t="shared" si="1026"/>
        <v>0.58062000000000058</v>
      </c>
      <c r="JS159" s="23">
        <f t="shared" si="1027"/>
        <v>0.2260999999999993</v>
      </c>
      <c r="JT159" s="23">
        <f t="shared" si="1028"/>
        <v>0.69809100000000068</v>
      </c>
      <c r="JU159" s="23">
        <f t="shared" si="1029"/>
        <v>0.56723600000000074</v>
      </c>
      <c r="JV159" s="23">
        <f t="shared" si="1030"/>
        <v>0.21247299999999925</v>
      </c>
      <c r="JW159" s="23">
        <f t="shared" si="1213"/>
        <v>0.34700000000000042</v>
      </c>
      <c r="JX159" s="23">
        <f t="shared" si="1214"/>
        <v>0.31600000000000072</v>
      </c>
      <c r="JY159" s="23">
        <f t="shared" si="1215"/>
        <v>0.2880000000000007</v>
      </c>
      <c r="JZ159" s="23">
        <f t="shared" si="1216"/>
        <v>0.29300000000000059</v>
      </c>
      <c r="KA159" s="23">
        <f t="shared" si="1217"/>
        <v>0.79000000000000048</v>
      </c>
      <c r="KB159" s="23">
        <f t="shared" si="1218"/>
        <v>0.25900000000000079</v>
      </c>
      <c r="KC159" s="23">
        <f t="shared" si="1219"/>
        <v>0.23100000000000076</v>
      </c>
      <c r="KD159" s="23">
        <f t="shared" si="1220"/>
        <v>8.1000000000000405E-2</v>
      </c>
      <c r="KE159" s="23">
        <f t="shared" si="1221"/>
        <v>3.3000000000000362E-2</v>
      </c>
      <c r="KF159" s="23">
        <f t="shared" si="1222"/>
        <v>0.16000000000000059</v>
      </c>
      <c r="KG159" s="23">
        <f t="shared" si="1223"/>
        <v>8.3999999999999631E-2</v>
      </c>
      <c r="KH159" s="23">
        <f t="shared" si="1224"/>
        <v>8.3999999999999631E-2</v>
      </c>
      <c r="KI159" s="23">
        <f t="shared" si="1225"/>
        <v>0.13399999999999945</v>
      </c>
      <c r="KJ159" s="23">
        <f t="shared" si="1226"/>
        <v>9.400000000000075E-2</v>
      </c>
      <c r="KK159" s="23">
        <f t="shared" si="1227"/>
        <v>0.10800000000000054</v>
      </c>
      <c r="KL159" s="23">
        <f t="shared" si="1228"/>
        <v>0.15100000000000069</v>
      </c>
      <c r="KM159" s="23">
        <f t="shared" si="1229"/>
        <v>0.19700000000000051</v>
      </c>
      <c r="KN159" s="23">
        <f t="shared" si="1230"/>
        <v>0.23400000000000043</v>
      </c>
      <c r="KO159" s="23">
        <f t="shared" si="1231"/>
        <v>0.24900000000000055</v>
      </c>
      <c r="KP159" s="23">
        <f t="shared" si="1232"/>
        <v>7.8000000000000735E-2</v>
      </c>
      <c r="KQ159" s="23">
        <f t="shared" si="1051"/>
        <v>5.3999999999999382E-2</v>
      </c>
      <c r="KR159" s="23">
        <f t="shared" si="1052"/>
        <v>3.6000000000000476E-2</v>
      </c>
      <c r="KS159" s="23">
        <f t="shared" si="1053"/>
        <v>1.6000000000000458E-2</v>
      </c>
      <c r="KT159" s="23">
        <f t="shared" si="1054"/>
        <v>0.12800000000000056</v>
      </c>
      <c r="KU159" s="23">
        <f t="shared" si="1055"/>
        <v>2.9000000000000359E-2</v>
      </c>
      <c r="KV159" s="23">
        <f t="shared" si="1056"/>
        <v>4.9000000000000377E-2</v>
      </c>
      <c r="KW159" s="23">
        <f t="shared" si="1233"/>
        <v>0.16400000000000059</v>
      </c>
      <c r="KX159" s="23">
        <f t="shared" si="1058"/>
        <v>1.2000000000000455E-2</v>
      </c>
      <c r="KY159" s="23">
        <f t="shared" si="1059"/>
        <v>3.5999999999999588E-2</v>
      </c>
      <c r="KZ159" s="23">
        <f t="shared" si="1060"/>
        <v>8.2000000000000739E-2</v>
      </c>
      <c r="LA159" s="23">
        <f t="shared" si="1061"/>
        <v>1.899999999999924E-2</v>
      </c>
      <c r="LB159" s="23">
        <f t="shared" si="1062"/>
        <v>0.59499999999999931</v>
      </c>
      <c r="LC159" s="23">
        <f t="shared" si="1063"/>
        <v>6.0000000000006715E-3</v>
      </c>
      <c r="LD159" s="23">
        <f t="shared" si="1234"/>
        <v>9.9999999999944578E-4</v>
      </c>
      <c r="LE159" s="23">
        <f t="shared" si="1065"/>
        <v>4.4000000000000483E-2</v>
      </c>
      <c r="LF159" s="23">
        <f t="shared" si="1235"/>
        <v>0.24200000000000044</v>
      </c>
      <c r="LG159" s="23">
        <f t="shared" si="1067"/>
        <v>6.8000000000000504E-2</v>
      </c>
      <c r="LH159" s="23">
        <f t="shared" si="1068"/>
        <v>0.56240400000000035</v>
      </c>
      <c r="LI159" s="23">
        <f t="shared" si="1069"/>
        <v>0.3031890000000006</v>
      </c>
      <c r="LJ159" s="23">
        <f t="shared" si="1070"/>
        <v>0.41976799999999947</v>
      </c>
      <c r="LK159" s="23">
        <f t="shared" si="1071"/>
        <v>0.36295700000000064</v>
      </c>
      <c r="LL159" s="23">
        <f t="shared" si="1072"/>
        <v>0.2578740000000006</v>
      </c>
      <c r="LM159" s="23">
        <f t="shared" si="1072"/>
        <v>0.39051299999999944</v>
      </c>
    </row>
    <row r="160" spans="1:325">
      <c r="A160" s="1">
        <f t="shared" si="1241"/>
        <v>158</v>
      </c>
      <c r="B160" s="19"/>
      <c r="C160" s="4">
        <v>14</v>
      </c>
      <c r="D160" s="4">
        <f t="shared" si="1076"/>
        <v>1016</v>
      </c>
      <c r="E160" s="4" t="s">
        <v>137</v>
      </c>
      <c r="F160" s="4">
        <v>3</v>
      </c>
      <c r="G160" s="4" t="s">
        <v>13</v>
      </c>
      <c r="H160" s="4" t="s">
        <v>19</v>
      </c>
      <c r="I160" s="4"/>
      <c r="J160" s="5">
        <v>98.2</v>
      </c>
      <c r="K160" s="72"/>
      <c r="L160" s="104">
        <v>4.0609999999999999</v>
      </c>
      <c r="M160" s="7" t="s">
        <v>282</v>
      </c>
      <c r="N160" s="3" t="s">
        <v>227</v>
      </c>
      <c r="O160" s="23">
        <v>4.3929999999999998</v>
      </c>
      <c r="P160" s="23">
        <v>4.2530000000000001</v>
      </c>
      <c r="Q160" s="23">
        <v>4.3150000000000004</v>
      </c>
      <c r="R160" s="64"/>
      <c r="S160" s="23">
        <v>3.9180000000000001</v>
      </c>
      <c r="T160" s="64"/>
      <c r="U160" s="64"/>
      <c r="V160" s="64"/>
      <c r="W160" s="64"/>
      <c r="X160" s="64"/>
      <c r="Y160" s="23">
        <v>4.2030000000000003</v>
      </c>
      <c r="Z160" s="23">
        <v>4.2009999999999996</v>
      </c>
      <c r="AA160" s="23">
        <v>4.2190000000000003</v>
      </c>
      <c r="AB160" s="6">
        <v>4.0739999999999998</v>
      </c>
      <c r="AC160" s="23">
        <v>4.2469999999999999</v>
      </c>
      <c r="AD160" s="23">
        <v>3.81</v>
      </c>
      <c r="AE160" s="23">
        <f t="shared" si="1240"/>
        <v>4.0285000000000002</v>
      </c>
      <c r="AF160" s="107">
        <v>3.6459999999999999</v>
      </c>
      <c r="AG160" s="107">
        <v>3.7589999999999999</v>
      </c>
      <c r="AH160" s="107">
        <v>3.7269999999999999</v>
      </c>
      <c r="AI160" s="107">
        <v>3.5649999999999999</v>
      </c>
      <c r="AJ160" s="64"/>
      <c r="AK160" s="107">
        <v>3.5819999999999999</v>
      </c>
      <c r="AL160" s="107">
        <v>3.5950000000000002</v>
      </c>
      <c r="AM160" s="107">
        <v>3.7810000000000001</v>
      </c>
      <c r="AN160" s="107">
        <v>3.9729999999999999</v>
      </c>
      <c r="AO160" s="107">
        <v>3.7639999999999998</v>
      </c>
      <c r="AP160" s="107">
        <v>4.1630000000000003</v>
      </c>
      <c r="AQ160" s="107">
        <v>4.1680000000000001</v>
      </c>
      <c r="AR160" s="107">
        <v>4.194</v>
      </c>
      <c r="AS160" s="107">
        <v>3.92</v>
      </c>
      <c r="AT160" s="107">
        <v>3.9129999999999998</v>
      </c>
      <c r="AU160" s="107">
        <v>3.5289999999999999</v>
      </c>
      <c r="AV160" s="107">
        <v>3.8690000000000002</v>
      </c>
      <c r="AW160" s="107">
        <v>3.6349999999999998</v>
      </c>
      <c r="AX160" s="107">
        <v>2.4609999999999999</v>
      </c>
      <c r="AY160" s="107">
        <v>3.6890000000000001</v>
      </c>
      <c r="AZ160" s="107">
        <v>3.8839999999999999</v>
      </c>
      <c r="BA160" s="107">
        <v>3.5019999999999998</v>
      </c>
      <c r="BB160" s="107">
        <v>3.3559999999999999</v>
      </c>
      <c r="BC160" s="107">
        <v>3.0720000000000001</v>
      </c>
      <c r="BD160" s="107">
        <v>3.694</v>
      </c>
      <c r="BE160" s="64"/>
      <c r="BF160" s="64"/>
      <c r="BG160" s="64"/>
      <c r="BH160" s="64"/>
      <c r="BI160" s="64"/>
      <c r="BJ160" s="64"/>
      <c r="BK160" s="64"/>
      <c r="BL160" s="64"/>
      <c r="BM160" s="64"/>
      <c r="BN160" s="107">
        <v>4.1210000000000004</v>
      </c>
      <c r="BO160" s="107">
        <v>3.7480000000000002</v>
      </c>
      <c r="BP160" s="107">
        <v>4.0140000000000002</v>
      </c>
      <c r="BQ160" s="91">
        <v>3.229012</v>
      </c>
      <c r="BR160" s="91">
        <v>3.4530370000000001</v>
      </c>
      <c r="BS160" s="91">
        <v>4.5578640000000004</v>
      </c>
      <c r="BT160" s="91">
        <v>3.369882</v>
      </c>
      <c r="BU160" s="91">
        <v>3.4629470000000002</v>
      </c>
      <c r="BV160" s="91">
        <v>4.5531889999999997</v>
      </c>
      <c r="BW160" s="109">
        <v>3.9820000000000002</v>
      </c>
      <c r="BX160" s="109">
        <v>4.032</v>
      </c>
      <c r="BY160" s="109">
        <v>4.0170000000000003</v>
      </c>
      <c r="BZ160" s="109">
        <v>3.9710000000000001</v>
      </c>
      <c r="CA160" s="109">
        <v>3.202</v>
      </c>
      <c r="CB160" s="109">
        <v>3.9470000000000001</v>
      </c>
      <c r="CC160" s="109">
        <v>3.972</v>
      </c>
      <c r="CD160" s="109">
        <v>4.173</v>
      </c>
      <c r="CE160" s="109">
        <v>4.2809999999999997</v>
      </c>
      <c r="CF160" s="109">
        <v>4.0910000000000002</v>
      </c>
      <c r="CG160" s="109">
        <v>4.3849999999999998</v>
      </c>
      <c r="CH160" s="109">
        <v>4.383</v>
      </c>
      <c r="CI160" s="109">
        <v>4.4249999999999998</v>
      </c>
      <c r="CJ160" s="109">
        <v>4.242</v>
      </c>
      <c r="CK160" s="109">
        <v>4.2309999999999999</v>
      </c>
      <c r="CL160" s="109">
        <v>4.0060000000000002</v>
      </c>
      <c r="CM160" s="109">
        <v>4.0839999999999996</v>
      </c>
      <c r="CN160" s="109">
        <v>4.0039999999999996</v>
      </c>
      <c r="CO160" s="109">
        <v>3.6709999999999998</v>
      </c>
      <c r="CP160" s="109">
        <v>4.0990000000000002</v>
      </c>
      <c r="CQ160" s="109">
        <v>4.2160000000000002</v>
      </c>
      <c r="CR160" s="109">
        <v>4.0609999999999999</v>
      </c>
      <c r="CS160" s="109">
        <v>4.0369999999999999</v>
      </c>
      <c r="CT160" s="109">
        <v>3.883</v>
      </c>
      <c r="CU160" s="109">
        <v>4.1269999999999998</v>
      </c>
      <c r="CV160" s="109">
        <v>4.1180000000000003</v>
      </c>
      <c r="CW160" s="109">
        <v>3.9830000000000001</v>
      </c>
      <c r="CX160" s="109">
        <v>4.0620000000000003</v>
      </c>
      <c r="CY160" s="109">
        <v>4.0709999999999997</v>
      </c>
      <c r="CZ160" s="109">
        <v>3.92</v>
      </c>
      <c r="DA160" s="109">
        <v>4.0220000000000002</v>
      </c>
      <c r="DB160" s="109">
        <v>4.7439999999999998</v>
      </c>
      <c r="DC160" s="109">
        <v>4.0259999999999998</v>
      </c>
      <c r="DD160" s="109">
        <v>4.0359999999999996</v>
      </c>
      <c r="DE160" s="109">
        <v>4.3230000000000004</v>
      </c>
      <c r="DF160" s="109">
        <v>4.0659999999999998</v>
      </c>
      <c r="DG160" s="109">
        <v>4.2469999999999999</v>
      </c>
      <c r="DH160" s="119">
        <v>3.4807769999999998</v>
      </c>
      <c r="DI160" s="119">
        <v>3.7534100000000001</v>
      </c>
      <c r="DJ160" s="119">
        <v>4.7778020000000003</v>
      </c>
      <c r="DK160" s="119">
        <v>3.7124860000000002</v>
      </c>
      <c r="DL160" s="119">
        <v>3.7947259999999998</v>
      </c>
      <c r="DM160" s="119">
        <v>4.7540979999999999</v>
      </c>
      <c r="DO160" s="23">
        <f t="shared" si="1077"/>
        <v>0.33199999999999985</v>
      </c>
      <c r="DP160" s="23">
        <f t="shared" si="1078"/>
        <v>0.19200000000000017</v>
      </c>
      <c r="DQ160" s="23">
        <f t="shared" si="1079"/>
        <v>0.25400000000000045</v>
      </c>
      <c r="DR160" s="23" t="str">
        <f t="shared" si="1080"/>
        <v/>
      </c>
      <c r="DS160" s="23">
        <f t="shared" si="1081"/>
        <v>-0.14299999999999979</v>
      </c>
      <c r="DT160" s="23" t="str">
        <f t="shared" si="1082"/>
        <v/>
      </c>
      <c r="DU160" s="23" t="str">
        <f t="shared" si="1083"/>
        <v/>
      </c>
      <c r="DV160" s="23" t="str">
        <f t="shared" si="1084"/>
        <v/>
      </c>
      <c r="DW160" s="23" t="str">
        <f t="shared" si="1085"/>
        <v/>
      </c>
      <c r="DX160" s="23" t="str">
        <f t="shared" si="1086"/>
        <v/>
      </c>
      <c r="DY160" s="23">
        <f t="shared" si="1087"/>
        <v>0.14200000000000035</v>
      </c>
      <c r="DZ160" s="23">
        <f t="shared" si="1088"/>
        <v>0.13999999999999968</v>
      </c>
      <c r="EA160" s="23">
        <f t="shared" si="1089"/>
        <v>0.15800000000000036</v>
      </c>
      <c r="EB160" s="23">
        <f t="shared" si="1090"/>
        <v>1.2999999999999901E-2</v>
      </c>
      <c r="EC160" s="23">
        <f t="shared" si="1091"/>
        <v>0.18599999999999994</v>
      </c>
      <c r="ED160" s="23">
        <f t="shared" si="1092"/>
        <v>-0.25099999999999989</v>
      </c>
      <c r="EE160" s="23">
        <f t="shared" si="1093"/>
        <v>-3.2499999999999751E-2</v>
      </c>
      <c r="EF160" s="23">
        <f t="shared" si="1094"/>
        <v>-0.41500000000000004</v>
      </c>
      <c r="EG160" s="23">
        <f t="shared" si="1095"/>
        <v>-0.30200000000000005</v>
      </c>
      <c r="EH160" s="23">
        <f t="shared" si="1096"/>
        <v>-0.33400000000000007</v>
      </c>
      <c r="EI160" s="23">
        <f t="shared" si="1097"/>
        <v>-0.496</v>
      </c>
      <c r="EJ160" s="23" t="str">
        <f t="shared" si="1098"/>
        <v/>
      </c>
      <c r="EK160" s="23">
        <f t="shared" si="1099"/>
        <v>-0.47900000000000009</v>
      </c>
      <c r="EL160" s="23">
        <f t="shared" si="1100"/>
        <v>-0.46599999999999975</v>
      </c>
      <c r="EM160" s="23">
        <f t="shared" si="1101"/>
        <v>-0.2799999999999998</v>
      </c>
      <c r="EN160" s="23">
        <f t="shared" si="1102"/>
        <v>-8.8000000000000078E-2</v>
      </c>
      <c r="EO160" s="23">
        <f t="shared" si="1103"/>
        <v>-0.29700000000000015</v>
      </c>
      <c r="EP160" s="23">
        <f t="shared" si="1104"/>
        <v>0.10200000000000031</v>
      </c>
      <c r="EQ160" s="23">
        <f t="shared" si="1105"/>
        <v>0.10700000000000021</v>
      </c>
      <c r="ER160" s="23">
        <f t="shared" si="1106"/>
        <v>0.13300000000000001</v>
      </c>
      <c r="ES160" s="23">
        <f t="shared" si="898"/>
        <v>-0.14100000000000001</v>
      </c>
      <c r="ET160" s="23">
        <f t="shared" si="899"/>
        <v>-0.14800000000000013</v>
      </c>
      <c r="EU160" s="23">
        <f t="shared" si="900"/>
        <v>-0.53200000000000003</v>
      </c>
      <c r="EV160" s="23">
        <f t="shared" si="901"/>
        <v>-0.19199999999999973</v>
      </c>
      <c r="EW160" s="23">
        <f t="shared" si="902"/>
        <v>-0.42600000000000016</v>
      </c>
      <c r="EX160" s="23">
        <f t="shared" si="903"/>
        <v>-1.6</v>
      </c>
      <c r="EY160" s="23">
        <f t="shared" si="904"/>
        <v>-0.37199999999999989</v>
      </c>
      <c r="EZ160" s="23">
        <f t="shared" si="905"/>
        <v>-0.17700000000000005</v>
      </c>
      <c r="FA160" s="23">
        <f t="shared" si="1107"/>
        <v>-0.55900000000000016</v>
      </c>
      <c r="FB160" s="23">
        <f t="shared" si="1108"/>
        <v>-0.70500000000000007</v>
      </c>
      <c r="FC160" s="23">
        <f t="shared" si="1109"/>
        <v>-0.98899999999999988</v>
      </c>
      <c r="FD160" s="23">
        <f t="shared" si="1110"/>
        <v>-0.36699999999999999</v>
      </c>
      <c r="FE160" s="23" t="str">
        <f t="shared" si="1111"/>
        <v/>
      </c>
      <c r="FF160" s="23" t="str">
        <f t="shared" si="1112"/>
        <v/>
      </c>
      <c r="FG160" s="23" t="str">
        <f t="shared" si="1113"/>
        <v/>
      </c>
      <c r="FH160" s="23" t="str">
        <f t="shared" si="1114"/>
        <v/>
      </c>
      <c r="FI160" s="23" t="str">
        <f t="shared" si="1115"/>
        <v/>
      </c>
      <c r="FJ160" s="23" t="str">
        <f t="shared" si="1116"/>
        <v/>
      </c>
      <c r="FK160" s="23" t="str">
        <f t="shared" si="1117"/>
        <v/>
      </c>
      <c r="FL160" s="23" t="str">
        <f t="shared" si="1118"/>
        <v/>
      </c>
      <c r="FM160" s="23" t="str">
        <f t="shared" si="1119"/>
        <v/>
      </c>
      <c r="FN160" s="23">
        <f t="shared" si="1120"/>
        <v>6.0000000000000497E-2</v>
      </c>
      <c r="FO160" s="23">
        <f t="shared" si="1121"/>
        <v>-0.31299999999999972</v>
      </c>
      <c r="FP160" s="23">
        <f t="shared" si="1122"/>
        <v>-4.6999999999999709E-2</v>
      </c>
      <c r="FQ160" s="23">
        <f t="shared" si="922"/>
        <v>-0.83198799999999995</v>
      </c>
      <c r="FR160" s="23">
        <f t="shared" si="923"/>
        <v>-0.60796299999999981</v>
      </c>
      <c r="FS160" s="23">
        <f t="shared" si="924"/>
        <v>0.49686400000000042</v>
      </c>
      <c r="FT160" s="23">
        <f t="shared" si="925"/>
        <v>-0.6911179999999999</v>
      </c>
      <c r="FU160" s="23">
        <f t="shared" si="926"/>
        <v>-0.59805299999999972</v>
      </c>
      <c r="FV160" s="23">
        <f t="shared" si="927"/>
        <v>0.49218899999999977</v>
      </c>
      <c r="FW160" s="23">
        <f t="shared" si="928"/>
        <v>-7.8999999999999737E-2</v>
      </c>
      <c r="FX160" s="23">
        <f t="shared" si="1123"/>
        <v>-2.8999999999999915E-2</v>
      </c>
      <c r="FY160" s="23">
        <f t="shared" si="1124"/>
        <v>-4.3999999999999595E-2</v>
      </c>
      <c r="FZ160" s="23">
        <f t="shared" si="1125"/>
        <v>-8.9999999999999858E-2</v>
      </c>
      <c r="GA160" s="23">
        <f t="shared" si="1126"/>
        <v>-0.85899999999999999</v>
      </c>
      <c r="GB160" s="23">
        <f t="shared" si="1127"/>
        <v>-0.11399999999999988</v>
      </c>
      <c r="GC160" s="23">
        <f t="shared" si="1128"/>
        <v>-8.8999999999999968E-2</v>
      </c>
      <c r="GD160" s="23">
        <f t="shared" si="1129"/>
        <v>0.1120000000000001</v>
      </c>
      <c r="GE160" s="23">
        <f t="shared" si="1130"/>
        <v>0.21999999999999975</v>
      </c>
      <c r="GF160" s="23">
        <f t="shared" si="1131"/>
        <v>3.0000000000000249E-2</v>
      </c>
      <c r="GG160" s="23">
        <f t="shared" si="1132"/>
        <v>0.32399999999999984</v>
      </c>
      <c r="GH160" s="23">
        <f t="shared" si="1133"/>
        <v>0.32200000000000006</v>
      </c>
      <c r="GI160" s="23">
        <f t="shared" si="1134"/>
        <v>0.36399999999999988</v>
      </c>
      <c r="GJ160" s="23">
        <f t="shared" si="1135"/>
        <v>0.18100000000000005</v>
      </c>
      <c r="GK160" s="23">
        <f t="shared" si="1136"/>
        <v>0.16999999999999993</v>
      </c>
      <c r="GL160" s="23">
        <f t="shared" si="1137"/>
        <v>-5.4999999999999716E-2</v>
      </c>
      <c r="GM160" s="23">
        <f t="shared" si="1138"/>
        <v>2.2999999999999687E-2</v>
      </c>
      <c r="GN160" s="23">
        <f t="shared" si="1139"/>
        <v>-5.7000000000000384E-2</v>
      </c>
      <c r="GO160" s="23">
        <f t="shared" si="1140"/>
        <v>-0.39000000000000012</v>
      </c>
      <c r="GP160" s="23">
        <f t="shared" si="1141"/>
        <v>3.8000000000000256E-2</v>
      </c>
      <c r="GQ160" s="23">
        <f t="shared" si="1142"/>
        <v>0.15500000000000025</v>
      </c>
      <c r="GR160" s="23">
        <f t="shared" si="1143"/>
        <v>0</v>
      </c>
      <c r="GS160" s="23">
        <f t="shared" si="1144"/>
        <v>-2.4000000000000021E-2</v>
      </c>
      <c r="GT160" s="23">
        <f t="shared" si="1145"/>
        <v>-0.17799999999999994</v>
      </c>
      <c r="GU160" s="23">
        <f t="shared" si="1146"/>
        <v>6.5999999999999837E-2</v>
      </c>
      <c r="GV160" s="23">
        <f t="shared" si="1147"/>
        <v>5.7000000000000384E-2</v>
      </c>
      <c r="GW160" s="23">
        <f t="shared" si="1148"/>
        <v>-7.7999999999999847E-2</v>
      </c>
      <c r="GX160" s="23">
        <f t="shared" si="1149"/>
        <v>1.000000000000334E-3</v>
      </c>
      <c r="GY160" s="23">
        <f t="shared" si="1150"/>
        <v>9.9999999999997868E-3</v>
      </c>
      <c r="GZ160" s="23">
        <f t="shared" si="1151"/>
        <v>-0.14100000000000001</v>
      </c>
      <c r="HA160" s="23">
        <f t="shared" si="1152"/>
        <v>-3.8999999999999702E-2</v>
      </c>
      <c r="HB160" s="23">
        <f t="shared" si="1153"/>
        <v>0.68299999999999983</v>
      </c>
      <c r="HC160" s="23">
        <f t="shared" si="1154"/>
        <v>-3.5000000000000142E-2</v>
      </c>
      <c r="HD160" s="23">
        <f t="shared" si="1155"/>
        <v>-2.5000000000000355E-2</v>
      </c>
      <c r="HE160" s="23">
        <f t="shared" si="1156"/>
        <v>0.26200000000000045</v>
      </c>
      <c r="HF160" s="23">
        <f t="shared" si="1157"/>
        <v>4.9999999999998934E-3</v>
      </c>
      <c r="HG160" s="23">
        <f t="shared" si="1158"/>
        <v>0.18599999999999994</v>
      </c>
      <c r="HH160" s="23">
        <f t="shared" si="965"/>
        <v>-0.58022300000000016</v>
      </c>
      <c r="HI160" s="23">
        <f t="shared" si="966"/>
        <v>-0.30758999999999981</v>
      </c>
      <c r="HJ160" s="23">
        <f t="shared" si="967"/>
        <v>0.71680200000000038</v>
      </c>
      <c r="HK160" s="23">
        <f t="shared" si="968"/>
        <v>-0.34851399999999977</v>
      </c>
      <c r="HL160" s="23">
        <f t="shared" si="969"/>
        <v>-0.26627400000000012</v>
      </c>
      <c r="HM160" s="23">
        <f t="shared" si="970"/>
        <v>0.69309799999999999</v>
      </c>
      <c r="HO160" s="23">
        <f t="shared" si="1159"/>
        <v>0.33199999999999985</v>
      </c>
      <c r="HP160" s="23">
        <f t="shared" si="1160"/>
        <v>0.19200000000000017</v>
      </c>
      <c r="HQ160" s="23">
        <f t="shared" si="1161"/>
        <v>0.25400000000000045</v>
      </c>
      <c r="HR160" s="23" t="str">
        <f t="shared" si="1162"/>
        <v/>
      </c>
      <c r="HS160" s="23">
        <f t="shared" si="1163"/>
        <v>0.14299999999999979</v>
      </c>
      <c r="HT160" s="23" t="str">
        <f t="shared" si="1164"/>
        <v/>
      </c>
      <c r="HU160" s="23" t="str">
        <f t="shared" si="1165"/>
        <v/>
      </c>
      <c r="HV160" s="23" t="str">
        <f t="shared" si="1166"/>
        <v/>
      </c>
      <c r="HW160" s="23" t="str">
        <f t="shared" si="1167"/>
        <v/>
      </c>
      <c r="HX160" s="23" t="str">
        <f t="shared" si="1168"/>
        <v/>
      </c>
      <c r="HY160" s="23">
        <f t="shared" si="1169"/>
        <v>0.14200000000000035</v>
      </c>
      <c r="HZ160" s="23">
        <f t="shared" si="1170"/>
        <v>0.13999999999999968</v>
      </c>
      <c r="IA160" s="23">
        <f t="shared" si="1171"/>
        <v>0.15800000000000036</v>
      </c>
      <c r="IB160" s="23">
        <f t="shared" si="1172"/>
        <v>1.2999999999999901E-2</v>
      </c>
      <c r="IC160" s="23">
        <f t="shared" si="1173"/>
        <v>0.18599999999999994</v>
      </c>
      <c r="ID160" s="23">
        <f t="shared" si="1174"/>
        <v>0.25099999999999989</v>
      </c>
      <c r="IE160" s="23">
        <f t="shared" si="1175"/>
        <v>3.2499999999999751E-2</v>
      </c>
      <c r="IF160" s="23">
        <f t="shared" si="1176"/>
        <v>0.41500000000000004</v>
      </c>
      <c r="IG160" s="23">
        <f t="shared" si="1177"/>
        <v>0.30200000000000005</v>
      </c>
      <c r="IH160" s="23">
        <f t="shared" si="1178"/>
        <v>0.33400000000000007</v>
      </c>
      <c r="II160" s="23">
        <f t="shared" si="1179"/>
        <v>0.496</v>
      </c>
      <c r="IJ160" s="23" t="str">
        <f t="shared" si="1180"/>
        <v/>
      </c>
      <c r="IK160" s="23">
        <f t="shared" si="1181"/>
        <v>0.47900000000000009</v>
      </c>
      <c r="IL160" s="23">
        <f t="shared" si="1182"/>
        <v>0.46599999999999975</v>
      </c>
      <c r="IM160" s="23">
        <f t="shared" si="1183"/>
        <v>0.2799999999999998</v>
      </c>
      <c r="IN160" s="23">
        <f t="shared" si="1184"/>
        <v>8.8000000000000078E-2</v>
      </c>
      <c r="IO160" s="23">
        <f t="shared" si="1185"/>
        <v>0.29700000000000015</v>
      </c>
      <c r="IP160" s="23">
        <f t="shared" si="1186"/>
        <v>0.10200000000000031</v>
      </c>
      <c r="IQ160" s="23">
        <f t="shared" si="1187"/>
        <v>0.10700000000000021</v>
      </c>
      <c r="IR160" s="23">
        <f t="shared" si="1188"/>
        <v>0.13300000000000001</v>
      </c>
      <c r="IS160" s="23">
        <f t="shared" si="1189"/>
        <v>0.14100000000000001</v>
      </c>
      <c r="IT160" s="23">
        <f t="shared" si="1190"/>
        <v>0.14800000000000013</v>
      </c>
      <c r="IU160" s="23">
        <f t="shared" si="1191"/>
        <v>0.53200000000000003</v>
      </c>
      <c r="IV160" s="23">
        <f t="shared" si="1192"/>
        <v>0.19199999999999973</v>
      </c>
      <c r="IW160" s="23">
        <f t="shared" si="1193"/>
        <v>0.42600000000000016</v>
      </c>
      <c r="IX160" s="23">
        <f t="shared" si="1194"/>
        <v>1.6</v>
      </c>
      <c r="IY160" s="23">
        <f t="shared" si="1195"/>
        <v>0.37199999999999989</v>
      </c>
      <c r="IZ160" s="23">
        <f t="shared" si="1196"/>
        <v>0.17700000000000005</v>
      </c>
      <c r="JA160" s="23">
        <f t="shared" si="1197"/>
        <v>0.55900000000000016</v>
      </c>
      <c r="JB160" s="23">
        <f t="shared" si="1198"/>
        <v>0.70500000000000007</v>
      </c>
      <c r="JC160" s="23">
        <f t="shared" si="1199"/>
        <v>0.98899999999999988</v>
      </c>
      <c r="JD160" s="23">
        <f t="shared" si="1200"/>
        <v>0.36699999999999999</v>
      </c>
      <c r="JE160" s="23" t="str">
        <f t="shared" si="1201"/>
        <v/>
      </c>
      <c r="JF160" s="23" t="str">
        <f t="shared" si="1202"/>
        <v/>
      </c>
      <c r="JG160" s="23" t="str">
        <f t="shared" si="1203"/>
        <v/>
      </c>
      <c r="JH160" s="23" t="str">
        <f t="shared" si="1204"/>
        <v/>
      </c>
      <c r="JI160" s="23" t="str">
        <f t="shared" si="1205"/>
        <v/>
      </c>
      <c r="JJ160" s="23" t="str">
        <f t="shared" si="1206"/>
        <v/>
      </c>
      <c r="JK160" s="23" t="str">
        <f t="shared" si="1207"/>
        <v/>
      </c>
      <c r="JL160" s="23" t="str">
        <f t="shared" si="1208"/>
        <v/>
      </c>
      <c r="JM160" s="23" t="str">
        <f t="shared" si="1209"/>
        <v/>
      </c>
      <c r="JN160" s="23">
        <f t="shared" si="1210"/>
        <v>6.0000000000000497E-2</v>
      </c>
      <c r="JO160" s="23">
        <f t="shared" si="1211"/>
        <v>0.31299999999999972</v>
      </c>
      <c r="JP160" s="23">
        <f t="shared" si="1212"/>
        <v>4.6999999999999709E-2</v>
      </c>
      <c r="JQ160" s="23">
        <f t="shared" si="1025"/>
        <v>0.83198799999999995</v>
      </c>
      <c r="JR160" s="23">
        <f t="shared" si="1026"/>
        <v>0.60796299999999981</v>
      </c>
      <c r="JS160" s="23">
        <f t="shared" si="1027"/>
        <v>0.49686400000000042</v>
      </c>
      <c r="JT160" s="23">
        <f t="shared" si="1028"/>
        <v>0.6911179999999999</v>
      </c>
      <c r="JU160" s="23">
        <f t="shared" si="1029"/>
        <v>0.59805299999999972</v>
      </c>
      <c r="JV160" s="23">
        <f t="shared" si="1030"/>
        <v>0.49218899999999977</v>
      </c>
      <c r="JW160" s="23">
        <f t="shared" si="1213"/>
        <v>7.8999999999999737E-2</v>
      </c>
      <c r="JX160" s="23">
        <f t="shared" si="1214"/>
        <v>2.8999999999999915E-2</v>
      </c>
      <c r="JY160" s="23">
        <f t="shared" si="1215"/>
        <v>4.3999999999999595E-2</v>
      </c>
      <c r="JZ160" s="23">
        <f t="shared" si="1216"/>
        <v>8.9999999999999858E-2</v>
      </c>
      <c r="KA160" s="23">
        <f t="shared" si="1217"/>
        <v>0.85899999999999999</v>
      </c>
      <c r="KB160" s="23">
        <f t="shared" si="1218"/>
        <v>0.11399999999999988</v>
      </c>
      <c r="KC160" s="23">
        <f t="shared" si="1219"/>
        <v>8.8999999999999968E-2</v>
      </c>
      <c r="KD160" s="23">
        <f t="shared" si="1220"/>
        <v>0.1120000000000001</v>
      </c>
      <c r="KE160" s="23">
        <f t="shared" si="1221"/>
        <v>0.21999999999999975</v>
      </c>
      <c r="KF160" s="23">
        <f t="shared" si="1222"/>
        <v>3.0000000000000249E-2</v>
      </c>
      <c r="KG160" s="23">
        <f t="shared" si="1223"/>
        <v>0.32399999999999984</v>
      </c>
      <c r="KH160" s="23">
        <f t="shared" si="1224"/>
        <v>0.32200000000000006</v>
      </c>
      <c r="KI160" s="23">
        <f t="shared" si="1225"/>
        <v>0.36399999999999988</v>
      </c>
      <c r="KJ160" s="23">
        <f t="shared" si="1226"/>
        <v>0.18100000000000005</v>
      </c>
      <c r="KK160" s="23">
        <f t="shared" si="1227"/>
        <v>0.16999999999999993</v>
      </c>
      <c r="KL160" s="23">
        <f t="shared" si="1228"/>
        <v>5.4999999999999716E-2</v>
      </c>
      <c r="KM160" s="23">
        <f t="shared" si="1229"/>
        <v>2.2999999999999687E-2</v>
      </c>
      <c r="KN160" s="23">
        <f t="shared" si="1230"/>
        <v>5.7000000000000384E-2</v>
      </c>
      <c r="KO160" s="23">
        <f t="shared" si="1231"/>
        <v>0.39000000000000012</v>
      </c>
      <c r="KP160" s="23">
        <f t="shared" si="1232"/>
        <v>3.8000000000000256E-2</v>
      </c>
      <c r="KQ160" s="23">
        <f t="shared" si="1051"/>
        <v>0.15500000000000025</v>
      </c>
      <c r="KR160" s="23">
        <f t="shared" si="1052"/>
        <v>0</v>
      </c>
      <c r="KS160" s="23">
        <f t="shared" si="1053"/>
        <v>2.4000000000000021E-2</v>
      </c>
      <c r="KT160" s="23">
        <f t="shared" si="1054"/>
        <v>0.17799999999999994</v>
      </c>
      <c r="KU160" s="23">
        <f t="shared" si="1055"/>
        <v>6.5999999999999837E-2</v>
      </c>
      <c r="KV160" s="23">
        <f t="shared" si="1056"/>
        <v>5.7000000000000384E-2</v>
      </c>
      <c r="KW160" s="23">
        <f t="shared" si="1233"/>
        <v>7.7999999999999847E-2</v>
      </c>
      <c r="KX160" s="23">
        <f t="shared" si="1058"/>
        <v>1.000000000000334E-3</v>
      </c>
      <c r="KY160" s="23">
        <f t="shared" si="1059"/>
        <v>9.9999999999997868E-3</v>
      </c>
      <c r="KZ160" s="23">
        <f t="shared" si="1060"/>
        <v>0.14100000000000001</v>
      </c>
      <c r="LA160" s="23">
        <f t="shared" si="1061"/>
        <v>3.8999999999999702E-2</v>
      </c>
      <c r="LB160" s="23">
        <f t="shared" si="1062"/>
        <v>0.68299999999999983</v>
      </c>
      <c r="LC160" s="23">
        <f t="shared" si="1063"/>
        <v>3.5000000000000142E-2</v>
      </c>
      <c r="LD160" s="23">
        <f t="shared" si="1234"/>
        <v>2.5000000000000355E-2</v>
      </c>
      <c r="LE160" s="23">
        <f t="shared" si="1065"/>
        <v>0.26200000000000045</v>
      </c>
      <c r="LF160" s="23">
        <f t="shared" si="1235"/>
        <v>4.9999999999998934E-3</v>
      </c>
      <c r="LG160" s="23">
        <f t="shared" si="1067"/>
        <v>0.18599999999999994</v>
      </c>
      <c r="LH160" s="23">
        <f t="shared" si="1068"/>
        <v>0.58022300000000016</v>
      </c>
      <c r="LI160" s="23">
        <f t="shared" si="1069"/>
        <v>0.30758999999999981</v>
      </c>
      <c r="LJ160" s="23">
        <f t="shared" si="1070"/>
        <v>0.71680200000000038</v>
      </c>
      <c r="LK160" s="23">
        <f t="shared" si="1071"/>
        <v>0.34851399999999977</v>
      </c>
      <c r="LL160" s="23">
        <f t="shared" si="1072"/>
        <v>0.26627400000000012</v>
      </c>
      <c r="LM160" s="23">
        <f t="shared" si="1072"/>
        <v>0.69309799999999999</v>
      </c>
    </row>
    <row r="161" spans="2:329">
      <c r="N161" s="3" t="s">
        <v>227</v>
      </c>
      <c r="AS161" s="108"/>
      <c r="AT161" s="108"/>
      <c r="AU161" s="108"/>
      <c r="AV161" s="108"/>
      <c r="AW161" s="108"/>
      <c r="AX161" s="108"/>
      <c r="AY161" s="108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</row>
    <row r="162" spans="2:329">
      <c r="E162" s="18" t="s">
        <v>57</v>
      </c>
      <c r="F162" s="1">
        <f>COUNTIF(F3:F160,"=1")</f>
        <v>86</v>
      </c>
      <c r="G162" s="18" t="s">
        <v>14</v>
      </c>
      <c r="H162" s="1">
        <f>COUNTIF(H3:H160,"=npi")</f>
        <v>40</v>
      </c>
      <c r="I162" s="18" t="s">
        <v>345</v>
      </c>
      <c r="J162">
        <f>COUNTIF(I3:I160,"=pd")</f>
        <v>7</v>
      </c>
      <c r="N162" s="3"/>
      <c r="AS162" s="108"/>
      <c r="AT162" s="108"/>
      <c r="AU162" s="108"/>
      <c r="AV162" s="108"/>
      <c r="AW162" s="108"/>
      <c r="AX162" s="108"/>
      <c r="AY162" s="108"/>
      <c r="HO162" s="1" t="str">
        <f>HO2</f>
        <v>CIS(D)</v>
      </c>
      <c r="HP162" s="1" t="str">
        <f>HP2</f>
        <v>CC2</v>
      </c>
      <c r="HQ162" s="1" t="str">
        <f>HQ2</f>
        <v>EOM-MP2</v>
      </c>
      <c r="HR162" s="1"/>
      <c r="HS162" s="1" t="str">
        <f>HS2</f>
        <v>CCSD</v>
      </c>
      <c r="HT162" s="1" t="str">
        <f>HT2</f>
        <v>CCSD(T)(a)*</v>
      </c>
      <c r="HU162" s="1" t="str">
        <f>HU2</f>
        <v>CCSDR(3)</v>
      </c>
      <c r="HV162" s="1" t="str">
        <f>HV2</f>
        <v>CCSDT-3</v>
      </c>
      <c r="HW162" s="1" t="str">
        <f>HW2</f>
        <v>CC3</v>
      </c>
      <c r="HX162" s="1"/>
      <c r="HY162" s="1" t="str">
        <f t="shared" ref="HY162:JD162" si="1242">HY2</f>
        <v>SOS-ADC(2) [TM]</v>
      </c>
      <c r="HZ162" s="1" t="str">
        <f t="shared" si="1242"/>
        <v>SOS-CC2</v>
      </c>
      <c r="IA162" s="1" t="str">
        <f t="shared" si="1242"/>
        <v>SCS-CC2</v>
      </c>
      <c r="IB162" s="1" t="str">
        <f t="shared" si="1242"/>
        <v>SOS-ADC(2) [QC]</v>
      </c>
      <c r="IC162" s="1" t="str">
        <f t="shared" si="1242"/>
        <v>ADC(2)</v>
      </c>
      <c r="ID162" s="1" t="str">
        <f t="shared" si="1242"/>
        <v>ADC(3)</v>
      </c>
      <c r="IE162" s="1" t="str">
        <f t="shared" si="1242"/>
        <v>ADC(2.5)</v>
      </c>
      <c r="IF162" s="1" t="str">
        <f t="shared" si="1242"/>
        <v>TPSSh</v>
      </c>
      <c r="IG162" s="1" t="str">
        <f t="shared" si="1242"/>
        <v>t-HCTHhyb</v>
      </c>
      <c r="IH162" s="1" t="str">
        <f t="shared" si="1242"/>
        <v>B3LYP</v>
      </c>
      <c r="II162" s="1" t="str">
        <f t="shared" si="1242"/>
        <v>PBE0</v>
      </c>
      <c r="IJ162" s="1" t="str">
        <f t="shared" si="1242"/>
        <v>cSCAN0</v>
      </c>
      <c r="IK162" s="1" t="str">
        <f t="shared" si="1242"/>
        <v>M06</v>
      </c>
      <c r="IL162" s="1" t="str">
        <f t="shared" si="1242"/>
        <v>cM06</v>
      </c>
      <c r="IM162" s="1" t="str">
        <f t="shared" si="1242"/>
        <v>SOGGA11-X</v>
      </c>
      <c r="IN162" s="1" t="str">
        <f t="shared" si="1242"/>
        <v>BMK</v>
      </c>
      <c r="IO162" s="1" t="str">
        <f t="shared" si="1242"/>
        <v>MN15</v>
      </c>
      <c r="IP162" s="1" t="str">
        <f t="shared" si="1242"/>
        <v>M08-HX</v>
      </c>
      <c r="IQ162" s="1" t="str">
        <f t="shared" si="1242"/>
        <v>M06-2X</v>
      </c>
      <c r="IR162" s="1" t="str">
        <f t="shared" si="1242"/>
        <v>cM06-2X</v>
      </c>
      <c r="IS162" s="1" t="str">
        <f t="shared" si="1242"/>
        <v>M06-SX</v>
      </c>
      <c r="IT162" s="1" t="str">
        <f t="shared" si="1242"/>
        <v>cM06-SX</v>
      </c>
      <c r="IU162" s="1" t="str">
        <f t="shared" si="1242"/>
        <v>CAM-BLYP</v>
      </c>
      <c r="IV162" s="1" t="str">
        <f t="shared" si="1242"/>
        <v>tCAM-B3LYP</v>
      </c>
      <c r="IW162" s="1" t="str">
        <f t="shared" si="1242"/>
        <v>mCAM-B3LYP</v>
      </c>
      <c r="IX162" s="1" t="str">
        <f t="shared" si="1242"/>
        <v>rCAM-B3LYP</v>
      </c>
      <c r="IY162" s="1" t="str">
        <f t="shared" si="1242"/>
        <v>wB97X-D</v>
      </c>
      <c r="IZ162" s="1" t="str">
        <f t="shared" si="1242"/>
        <v>wB97M-V</v>
      </c>
      <c r="JA162" s="1" t="str">
        <f t="shared" si="1242"/>
        <v>wB97X</v>
      </c>
      <c r="JB162" s="1" t="str">
        <f t="shared" si="1242"/>
        <v>wB97</v>
      </c>
      <c r="JC162" s="1" t="str">
        <f t="shared" si="1242"/>
        <v>LC-wPBE</v>
      </c>
      <c r="JD162" s="1" t="str">
        <f t="shared" si="1242"/>
        <v>M11</v>
      </c>
      <c r="JE162" s="1" t="str">
        <f t="shared" ref="JE162:KJ162" si="1243">JE2</f>
        <v>B2PLYP</v>
      </c>
      <c r="JF162" s="1" t="str">
        <f t="shared" si="1243"/>
        <v>PBE0-DH</v>
      </c>
      <c r="JG162" s="1" t="str">
        <f t="shared" si="1243"/>
        <v>PBE-QIDH</v>
      </c>
      <c r="JH162" s="1" t="str">
        <f t="shared" si="1243"/>
        <v>wB2PLYP</v>
      </c>
      <c r="JI162" s="1" t="str">
        <f t="shared" si="1243"/>
        <v>RSH-0DH</v>
      </c>
      <c r="JJ162" s="1" t="str">
        <f t="shared" si="1243"/>
        <v>RSX-QIDH</v>
      </c>
      <c r="JK162" s="1" t="str">
        <f t="shared" si="1243"/>
        <v>wB97X-2</v>
      </c>
      <c r="JL162" s="1" t="str">
        <f t="shared" si="1243"/>
        <v>SOS-wB88PP86</v>
      </c>
      <c r="JM162" s="1" t="str">
        <f t="shared" si="1243"/>
        <v>SOS-wPBEPP86</v>
      </c>
      <c r="JN162" s="1" t="str">
        <f t="shared" si="1243"/>
        <v>cLH12ct-SsirPW92</v>
      </c>
      <c r="JO162" s="1" t="str">
        <f t="shared" si="1243"/>
        <v>cLH14t-calPBE</v>
      </c>
      <c r="JP162" s="1" t="str">
        <f t="shared" si="1243"/>
        <v>cLH20t</v>
      </c>
      <c r="JQ162" s="1" t="str">
        <f t="shared" si="1243"/>
        <v>BSE/G0W0@PBE0</v>
      </c>
      <c r="JR162" s="1" t="str">
        <f t="shared" si="1243"/>
        <v>BSE/G0W0@CAM-B3LYP</v>
      </c>
      <c r="JS162" s="1" t="str">
        <f t="shared" si="1243"/>
        <v>BSE/G0W0@HF</v>
      </c>
      <c r="JT162" s="1" t="str">
        <f t="shared" si="1243"/>
        <v>BSE/evGW@PBE0</v>
      </c>
      <c r="JU162" s="1" t="str">
        <f t="shared" si="1243"/>
        <v>BSE/evGW@CAM-B3LYP</v>
      </c>
      <c r="JV162" s="1" t="str">
        <f t="shared" si="1243"/>
        <v>BSE/evGW@HF</v>
      </c>
      <c r="JW162" s="1" t="str">
        <f t="shared" si="1243"/>
        <v>TPSSh</v>
      </c>
      <c r="JX162" s="1" t="str">
        <f t="shared" si="1243"/>
        <v>t-HCTHhyb</v>
      </c>
      <c r="JY162" s="1" t="str">
        <f t="shared" si="1243"/>
        <v>B3LYP</v>
      </c>
      <c r="JZ162" s="1" t="str">
        <f t="shared" si="1243"/>
        <v>PBE0</v>
      </c>
      <c r="KA162" s="1" t="str">
        <f t="shared" si="1243"/>
        <v>cSCAN0</v>
      </c>
      <c r="KB162" s="1" t="str">
        <f t="shared" si="1243"/>
        <v>M06</v>
      </c>
      <c r="KC162" s="1" t="str">
        <f t="shared" si="1243"/>
        <v>cM06</v>
      </c>
      <c r="KD162" s="1" t="str">
        <f t="shared" si="1243"/>
        <v>SOGGA11-X</v>
      </c>
      <c r="KE162" s="1" t="str">
        <f t="shared" si="1243"/>
        <v>BMK</v>
      </c>
      <c r="KF162" s="1" t="str">
        <f t="shared" si="1243"/>
        <v>MN15</v>
      </c>
      <c r="KG162" s="1" t="str">
        <f t="shared" si="1243"/>
        <v>M08-HX</v>
      </c>
      <c r="KH162" s="1" t="str">
        <f t="shared" si="1243"/>
        <v>M06-2X</v>
      </c>
      <c r="KI162" s="1" t="str">
        <f t="shared" si="1243"/>
        <v>cM06-2X</v>
      </c>
      <c r="KJ162" s="1" t="str">
        <f t="shared" si="1243"/>
        <v>M06-SX</v>
      </c>
      <c r="KK162" s="1" t="str">
        <f t="shared" ref="KK162:LM162" si="1244">KK2</f>
        <v>cM06-SX</v>
      </c>
      <c r="KL162" s="1" t="str">
        <f t="shared" si="1244"/>
        <v>CAM-BLYP</v>
      </c>
      <c r="KM162" s="1" t="str">
        <f t="shared" si="1244"/>
        <v>tCAM-B3LYP</v>
      </c>
      <c r="KN162" s="1" t="str">
        <f t="shared" si="1244"/>
        <v>mCAM-B3LYP</v>
      </c>
      <c r="KO162" s="1" t="str">
        <f t="shared" si="1244"/>
        <v>rCAM-B3LYP</v>
      </c>
      <c r="KP162" s="1" t="str">
        <f t="shared" si="1244"/>
        <v>wB97X-D</v>
      </c>
      <c r="KQ162" s="1" t="str">
        <f t="shared" si="1244"/>
        <v>wB97M-V</v>
      </c>
      <c r="KR162" s="1" t="str">
        <f t="shared" si="1244"/>
        <v>wB97X</v>
      </c>
      <c r="KS162" s="1" t="str">
        <f t="shared" si="1244"/>
        <v>wB97</v>
      </c>
      <c r="KT162" s="1" t="str">
        <f t="shared" si="1244"/>
        <v>LC-wPBE</v>
      </c>
      <c r="KU162" s="1" t="str">
        <f t="shared" si="1244"/>
        <v>M11</v>
      </c>
      <c r="KV162" s="1" t="str">
        <f t="shared" si="1244"/>
        <v>B2PLYP</v>
      </c>
      <c r="KW162" s="1" t="str">
        <f t="shared" si="1244"/>
        <v>PBE0-DH</v>
      </c>
      <c r="KX162" s="1" t="str">
        <f t="shared" si="1244"/>
        <v>PBE-QIDH</v>
      </c>
      <c r="KY162" s="1" t="str">
        <f t="shared" si="1244"/>
        <v>wB2PLYP</v>
      </c>
      <c r="KZ162" s="1" t="str">
        <f t="shared" si="1244"/>
        <v>RSH-0DH</v>
      </c>
      <c r="LA162" s="1" t="str">
        <f t="shared" si="1244"/>
        <v>RSX-QIDH</v>
      </c>
      <c r="LB162" s="1" t="str">
        <f t="shared" si="1244"/>
        <v>wB97X-2</v>
      </c>
      <c r="LC162" s="1" t="str">
        <f t="shared" si="1244"/>
        <v>SOS-wB88PP86</v>
      </c>
      <c r="LD162" s="1" t="str">
        <f t="shared" si="1244"/>
        <v>SOS-wPBEPP86</v>
      </c>
      <c r="LE162" s="1" t="str">
        <f t="shared" si="1244"/>
        <v>cLH12ct-SsirPW92</v>
      </c>
      <c r="LF162" s="1" t="str">
        <f t="shared" si="1244"/>
        <v>cLH14t-calPBE</v>
      </c>
      <c r="LG162" s="1" t="str">
        <f t="shared" si="1244"/>
        <v>cLH20t</v>
      </c>
      <c r="LH162" s="1" t="str">
        <f t="shared" si="1244"/>
        <v>BSE/G0W0@PBE0</v>
      </c>
      <c r="LI162" s="1" t="str">
        <f t="shared" si="1244"/>
        <v>BSE/G0W0@CAM-B3LYP</v>
      </c>
      <c r="LJ162" s="1" t="str">
        <f t="shared" si="1244"/>
        <v>BSE/G0W0@HF</v>
      </c>
      <c r="LK162" s="1" t="str">
        <f t="shared" si="1244"/>
        <v>BSE/evGW@PBE0</v>
      </c>
      <c r="LL162" s="1" t="str">
        <f t="shared" si="1244"/>
        <v>BSE/evGW@CAM-B3LYP</v>
      </c>
      <c r="LM162" s="1" t="str">
        <f t="shared" si="1244"/>
        <v>BSE/evGW@HF</v>
      </c>
    </row>
    <row r="163" spans="2:329">
      <c r="E163" s="18" t="s">
        <v>59</v>
      </c>
      <c r="F163" s="1">
        <f>COUNTIF(F3:F160,"=3")</f>
        <v>72</v>
      </c>
      <c r="G163" s="18" t="s">
        <v>60</v>
      </c>
      <c r="H163" s="1">
        <f>COUNTIF(H3:H160,"=ppi")</f>
        <v>103</v>
      </c>
      <c r="I163" s="1"/>
      <c r="N163" s="3"/>
      <c r="AS163" s="108"/>
      <c r="AT163" s="108"/>
      <c r="AU163" s="108"/>
      <c r="AV163" s="108"/>
      <c r="AW163" s="108"/>
      <c r="AX163" s="108"/>
      <c r="AY163" s="108"/>
      <c r="HL163" s="1" t="s">
        <v>432</v>
      </c>
      <c r="HM163" s="1" t="s">
        <v>1</v>
      </c>
      <c r="HO163" s="8">
        <f>AVERAGE(DO3:DO160)</f>
        <v>0.22752564102564102</v>
      </c>
      <c r="HP163" s="8">
        <f>AVERAGE(DP3:DP160)</f>
        <v>2.4356687898089147E-2</v>
      </c>
      <c r="HQ163" s="8">
        <f>AVERAGE(DQ3:DQ160)</f>
        <v>0.49380891719745218</v>
      </c>
      <c r="HR163" s="8"/>
      <c r="HS163" s="8">
        <f>AVERAGE(DS3:DS160)</f>
        <v>0.17403184713375791</v>
      </c>
      <c r="HT163" s="8">
        <f>AVERAGE(DT3:DT160)</f>
        <v>0.11808823529411766</v>
      </c>
      <c r="HU163" s="8">
        <f>AVERAGE(DU3:DU160)</f>
        <v>0.11302352941176462</v>
      </c>
      <c r="HV163" s="8">
        <f>AVERAGE(DV3:DV160)</f>
        <v>8.2848484848484838E-2</v>
      </c>
      <c r="HW163" s="23">
        <f>AVERAGE(DW3:DW160)</f>
        <v>-2.8311111111111113E-2</v>
      </c>
      <c r="HX163" s="8"/>
      <c r="HY163" s="8">
        <f t="shared" ref="HY163:JD163" si="1245">AVERAGE(DY3:DY160)</f>
        <v>0.2229363057324841</v>
      </c>
      <c r="HZ163" s="8">
        <f t="shared" si="1245"/>
        <v>0.27131210191082789</v>
      </c>
      <c r="IA163" s="8">
        <f t="shared" si="1245"/>
        <v>0.19210191082802536</v>
      </c>
      <c r="IB163" s="8">
        <f t="shared" si="1245"/>
        <v>1.0299363057324824E-2</v>
      </c>
      <c r="IC163" s="8">
        <f t="shared" si="1245"/>
        <v>-3.0904458598726127E-2</v>
      </c>
      <c r="ID163" s="8">
        <f t="shared" si="1245"/>
        <v>-5.7317567567567583E-2</v>
      </c>
      <c r="IE163" s="8">
        <f t="shared" si="1245"/>
        <v>-4.6385135135135182E-2</v>
      </c>
      <c r="IF163" s="8">
        <f t="shared" si="1245"/>
        <v>-0.44313114754098359</v>
      </c>
      <c r="IG163" s="8">
        <f t="shared" si="1245"/>
        <v>-0.39359836065573767</v>
      </c>
      <c r="IH163" s="8">
        <f t="shared" si="1245"/>
        <v>-0.34729426229508203</v>
      </c>
      <c r="II163" s="8">
        <f t="shared" si="1245"/>
        <v>-0.28375409836065568</v>
      </c>
      <c r="IJ163" s="8">
        <f t="shared" si="1245"/>
        <v>-7.293150684931507E-2</v>
      </c>
      <c r="IK163" s="8">
        <f t="shared" si="1245"/>
        <v>-0.35703278688524592</v>
      </c>
      <c r="IL163" s="8">
        <f t="shared" si="1245"/>
        <v>-0.3381311475409835</v>
      </c>
      <c r="IM163" s="8">
        <f t="shared" si="1245"/>
        <v>-2.559016393442624E-2</v>
      </c>
      <c r="IN163" s="8">
        <f t="shared" si="1245"/>
        <v>-1.9352459016393469E-2</v>
      </c>
      <c r="IO163" s="8">
        <f t="shared" si="1245"/>
        <v>-9.7500000000000003E-2</v>
      </c>
      <c r="IP163" s="8">
        <f t="shared" si="1245"/>
        <v>8.811475409836067E-3</v>
      </c>
      <c r="IQ163" s="8">
        <f t="shared" si="1245"/>
        <v>2.6885245901639362E-2</v>
      </c>
      <c r="IR163" s="8">
        <f t="shared" si="1245"/>
        <v>9.5557377049180367E-2</v>
      </c>
      <c r="IS163" s="8">
        <f t="shared" si="1245"/>
        <v>-7.1967213114754083E-2</v>
      </c>
      <c r="IT163" s="8">
        <f t="shared" si="1245"/>
        <v>-8.2762295081967224E-2</v>
      </c>
      <c r="IU163" s="8">
        <f t="shared" si="1245"/>
        <v>-6.3813559322033891E-2</v>
      </c>
      <c r="IV163" s="8">
        <f t="shared" si="1245"/>
        <v>-0.32606557377049195</v>
      </c>
      <c r="IW163" s="8">
        <f t="shared" si="1245"/>
        <v>-0.23348360655737699</v>
      </c>
      <c r="IX163" s="8">
        <f t="shared" si="1245"/>
        <v>0.10671296296296298</v>
      </c>
      <c r="IY163" s="8">
        <f t="shared" si="1245"/>
        <v>-1.5627118644067777E-2</v>
      </c>
      <c r="IZ163" s="8">
        <f t="shared" si="1245"/>
        <v>7.5666666666666688E-2</v>
      </c>
      <c r="JA163" s="8">
        <f t="shared" si="1245"/>
        <v>0.10161016949152545</v>
      </c>
      <c r="JB163" s="8">
        <f t="shared" si="1245"/>
        <v>0.15524576271186444</v>
      </c>
      <c r="JC163" s="8">
        <f t="shared" si="1245"/>
        <v>7.8135593220338972E-2</v>
      </c>
      <c r="JD163" s="8">
        <f t="shared" si="1245"/>
        <v>1.6355932203389826E-2</v>
      </c>
      <c r="JE163" s="8">
        <f t="shared" ref="JE163:KJ163" si="1246">AVERAGE(FE3:FE160)</f>
        <v>-0.17565217391304347</v>
      </c>
      <c r="JF163" s="8">
        <f t="shared" si="1246"/>
        <v>5.2391304347826087E-2</v>
      </c>
      <c r="JG163" s="8">
        <f t="shared" si="1246"/>
        <v>0.12118840579710137</v>
      </c>
      <c r="JH163" s="8">
        <f t="shared" si="1246"/>
        <v>0.2610434782608696</v>
      </c>
      <c r="JI163" s="8">
        <f t="shared" si="1246"/>
        <v>0.47778260869565214</v>
      </c>
      <c r="JJ163" s="8">
        <f t="shared" si="1246"/>
        <v>0.35842028985507246</v>
      </c>
      <c r="JK163" s="8">
        <f t="shared" si="1246"/>
        <v>-0.43426086956521737</v>
      </c>
      <c r="JL163" s="8">
        <f t="shared" si="1246"/>
        <v>3.8217391304347773E-2</v>
      </c>
      <c r="JM163" s="8">
        <f t="shared" si="1246"/>
        <v>-3.797101449275427E-3</v>
      </c>
      <c r="JN163" s="8">
        <f t="shared" si="1246"/>
        <v>-5.7770491803278701E-2</v>
      </c>
      <c r="JO163" s="8">
        <f t="shared" si="1246"/>
        <v>-0.2470983606557377</v>
      </c>
      <c r="JP163" s="8">
        <f t="shared" si="1246"/>
        <v>-9.1303278688524558E-2</v>
      </c>
      <c r="JQ163" s="8">
        <f t="shared" si="1246"/>
        <v>-0.68984712295081985</v>
      </c>
      <c r="JR163" s="8">
        <f t="shared" si="1246"/>
        <v>-0.3493417295081967</v>
      </c>
      <c r="JS163" s="8">
        <f t="shared" si="1246"/>
        <v>0.43270189344262294</v>
      </c>
      <c r="JT163" s="8">
        <f t="shared" si="1246"/>
        <v>-0.33000125619834714</v>
      </c>
      <c r="JU163" s="8">
        <f t="shared" si="1246"/>
        <v>-0.26014074590163944</v>
      </c>
      <c r="JV163" s="8">
        <f t="shared" si="1246"/>
        <v>0.32840022950819686</v>
      </c>
      <c r="JW163" s="8">
        <f t="shared" si="1246"/>
        <v>-0.33861475409836062</v>
      </c>
      <c r="JX163" s="8">
        <f t="shared" si="1246"/>
        <v>-0.29804098360655729</v>
      </c>
      <c r="JY163" s="8">
        <f t="shared" si="1246"/>
        <v>-0.24622131147540993</v>
      </c>
      <c r="JZ163" s="8">
        <f t="shared" si="1246"/>
        <v>-0.16078196721311477</v>
      </c>
      <c r="KA163" s="8">
        <f t="shared" si="1246"/>
        <v>-0.14962295081967211</v>
      </c>
      <c r="KB163" s="8">
        <f t="shared" si="1246"/>
        <v>-0.24681147540983603</v>
      </c>
      <c r="KC163" s="8">
        <f t="shared" si="1246"/>
        <v>-0.22584426229508195</v>
      </c>
      <c r="KD163" s="8">
        <f t="shared" si="1246"/>
        <v>0.1135819672131147</v>
      </c>
      <c r="KE163" s="8">
        <f t="shared" si="1246"/>
        <v>0.10100000000000005</v>
      </c>
      <c r="KF163" s="8">
        <f t="shared" si="1246"/>
        <v>1.9057377049180368E-2</v>
      </c>
      <c r="KG163" s="8">
        <f t="shared" si="1246"/>
        <v>0.12273770491803272</v>
      </c>
      <c r="KH163" s="8">
        <f t="shared" si="1246"/>
        <v>0.14431967213114746</v>
      </c>
      <c r="KI163" s="8">
        <f t="shared" si="1246"/>
        <v>0.21033606557377046</v>
      </c>
      <c r="KJ163" s="8">
        <f t="shared" si="1246"/>
        <v>3.7893442622950808E-2</v>
      </c>
      <c r="KK163" s="8">
        <f t="shared" ref="KK163:LM163" si="1247">AVERAGE(GK3:GK160)</f>
        <v>2.7254098360655763E-2</v>
      </c>
      <c r="KL163" s="8">
        <f t="shared" si="1247"/>
        <v>7.5967213114754073E-2</v>
      </c>
      <c r="KM163" s="8">
        <f t="shared" si="1247"/>
        <v>-0.23336065573770498</v>
      </c>
      <c r="KN163" s="8">
        <f t="shared" si="1247"/>
        <v>-0.11326229508196722</v>
      </c>
      <c r="KO163" s="8">
        <f t="shared" si="1247"/>
        <v>0.32893442622950808</v>
      </c>
      <c r="KP163" s="8">
        <f t="shared" si="1247"/>
        <v>0.11299180327868855</v>
      </c>
      <c r="KQ163" s="8">
        <f t="shared" si="1247"/>
        <v>0.20656557377049181</v>
      </c>
      <c r="KR163" s="8">
        <f t="shared" si="1247"/>
        <v>0.26316393442622943</v>
      </c>
      <c r="KS163" s="8">
        <f t="shared" si="1247"/>
        <v>0.34540983606557391</v>
      </c>
      <c r="KT163" s="8">
        <f t="shared" si="1247"/>
        <v>0.29025819672131148</v>
      </c>
      <c r="KU163" s="8">
        <f t="shared" si="1247"/>
        <v>0.1662622950819671</v>
      </c>
      <c r="KV163" s="8">
        <f t="shared" si="1247"/>
        <v>-0.1048196721311475</v>
      </c>
      <c r="KW163" s="8">
        <f t="shared" si="1247"/>
        <v>3.874590163934425E-2</v>
      </c>
      <c r="KX163" s="8">
        <f t="shared" si="1247"/>
        <v>0.14429508196721316</v>
      </c>
      <c r="KY163" s="8">
        <f t="shared" si="1247"/>
        <v>0.26271311475409842</v>
      </c>
      <c r="KZ163" s="8">
        <f t="shared" si="1247"/>
        <v>0.39378688524590166</v>
      </c>
      <c r="LA163" s="8">
        <f t="shared" si="1247"/>
        <v>0.33795901639344256</v>
      </c>
      <c r="LB163" s="8">
        <f t="shared" si="1247"/>
        <v>-0.16409836065573763</v>
      </c>
      <c r="LC163" s="8">
        <f t="shared" si="1247"/>
        <v>9.5221311475409895E-2</v>
      </c>
      <c r="LD163" s="8">
        <f t="shared" si="1247"/>
        <v>6.9254098360655755E-2</v>
      </c>
      <c r="LE163" s="8">
        <f t="shared" si="1247"/>
        <v>3.4508196721311453E-2</v>
      </c>
      <c r="LF163" s="8">
        <f t="shared" si="1247"/>
        <v>-0.14122950819672125</v>
      </c>
      <c r="LG163" s="8">
        <f t="shared" si="1247"/>
        <v>7.8032786885246005E-3</v>
      </c>
      <c r="LH163" s="8">
        <f t="shared" si="1247"/>
        <v>-0.57486972131147529</v>
      </c>
      <c r="LI163" s="8">
        <f t="shared" si="1247"/>
        <v>-0.22727606557377045</v>
      </c>
      <c r="LJ163" s="8">
        <f t="shared" si="1247"/>
        <v>0.53287390163934434</v>
      </c>
      <c r="LK163" s="8">
        <f t="shared" si="1247"/>
        <v>-0.20456527049180323</v>
      </c>
      <c r="LL163" s="8">
        <f t="shared" si="1247"/>
        <v>-0.13109595901639334</v>
      </c>
      <c r="LM163" s="8">
        <f t="shared" si="1247"/>
        <v>0.42868468032786905</v>
      </c>
    </row>
    <row r="164" spans="2:329">
      <c r="E164" s="18" t="s">
        <v>62</v>
      </c>
      <c r="F164" s="1">
        <f>COUNTIF(G3:G160,"=V")</f>
        <v>149</v>
      </c>
      <c r="G164" s="18"/>
      <c r="H164" s="1"/>
      <c r="I164" s="1"/>
      <c r="N164" s="3" t="s">
        <v>227</v>
      </c>
      <c r="AS164" s="108"/>
      <c r="AT164" s="108"/>
      <c r="AU164" s="108"/>
      <c r="AV164" s="108"/>
      <c r="AW164" s="108"/>
      <c r="AX164" s="108"/>
      <c r="AY164" s="108"/>
      <c r="HM164" s="1" t="s">
        <v>2</v>
      </c>
      <c r="HO164" s="8" t="e">
        <f>AVERAGE(HO3:HO160)</f>
        <v>#VALUE!</v>
      </c>
      <c r="HP164" s="8">
        <f>AVERAGE(HP3:HP160)</f>
        <v>0.10125714285714289</v>
      </c>
      <c r="HQ164" s="8">
        <f>AVERAGE(HQ3:HQ160)</f>
        <v>0.50703571428571415</v>
      </c>
      <c r="HR164" s="8"/>
      <c r="HS164" s="8">
        <f>AVERAGE(HS3:HS160)</f>
        <v>0.1936751592356688</v>
      </c>
      <c r="HT164" s="8">
        <f>AVERAGE(HT3:HT160)</f>
        <v>0.11808823529411766</v>
      </c>
      <c r="HU164" s="8">
        <f>AVERAGE(HU3:HU160)</f>
        <v>0.11302352941176462</v>
      </c>
      <c r="HV164" s="8">
        <f>AVERAGE(HV3:HV160)</f>
        <v>8.2939393939393924E-2</v>
      </c>
      <c r="HW164" s="23">
        <f>AVERAGE(HW3:HW160)</f>
        <v>2.9511111111111099E-2</v>
      </c>
      <c r="HX164" s="8"/>
      <c r="HY164" s="8">
        <f t="shared" ref="HY164:JD164" si="1248">AVERAGE(HY3:HY160)</f>
        <v>0.2229363057324841</v>
      </c>
      <c r="HZ164" s="8">
        <f t="shared" si="1248"/>
        <v>0.27131210191082789</v>
      </c>
      <c r="IA164" s="8">
        <f t="shared" si="1248"/>
        <v>0.19214012738853492</v>
      </c>
      <c r="IB164" s="8">
        <f t="shared" si="1248"/>
        <v>8.1560509554140154E-2</v>
      </c>
      <c r="IC164" s="8">
        <f t="shared" si="1248"/>
        <v>0.1268662420382165</v>
      </c>
      <c r="ID164" s="8">
        <f t="shared" si="1248"/>
        <v>0.21607432432432433</v>
      </c>
      <c r="IE164" s="8">
        <f t="shared" si="1248"/>
        <v>7.4581081081081108E-2</v>
      </c>
      <c r="IF164" s="8">
        <f t="shared" si="1248"/>
        <v>0.46985245901639333</v>
      </c>
      <c r="IG164" s="8">
        <f t="shared" si="1248"/>
        <v>0.42376229508196728</v>
      </c>
      <c r="IH164" s="8">
        <f t="shared" si="1248"/>
        <v>0.37624508196721318</v>
      </c>
      <c r="II164" s="8">
        <f t="shared" si="1248"/>
        <v>0.33554098360655737</v>
      </c>
      <c r="IJ164" s="8">
        <f t="shared" si="1248"/>
        <v>0.27295890410958923</v>
      </c>
      <c r="IK164" s="8">
        <f t="shared" si="1248"/>
        <v>0.38478688524590149</v>
      </c>
      <c r="IL164" s="8">
        <f t="shared" si="1248"/>
        <v>0.36872131147540987</v>
      </c>
      <c r="IM164" s="8">
        <f t="shared" si="1248"/>
        <v>0.2276393442622951</v>
      </c>
      <c r="IN164" s="8">
        <f t="shared" si="1248"/>
        <v>0.19589344262295091</v>
      </c>
      <c r="IO164" s="8">
        <f t="shared" si="1248"/>
        <v>0.25376229508196713</v>
      </c>
      <c r="IP164" s="8">
        <f t="shared" si="1248"/>
        <v>0.19338524590163939</v>
      </c>
      <c r="IQ164" s="8">
        <f t="shared" si="1248"/>
        <v>0.17460655737704919</v>
      </c>
      <c r="IR164" s="8">
        <f t="shared" si="1248"/>
        <v>0.17283606557377054</v>
      </c>
      <c r="IS164" s="8">
        <f t="shared" si="1248"/>
        <v>0.22344262295081971</v>
      </c>
      <c r="IT164" s="8">
        <f t="shared" si="1248"/>
        <v>0.22974590163934427</v>
      </c>
      <c r="IU164" s="8">
        <f t="shared" si="1248"/>
        <v>0.24613559322033901</v>
      </c>
      <c r="IV164" s="8">
        <f t="shared" si="1248"/>
        <v>0.35314754098360657</v>
      </c>
      <c r="IW164" s="8">
        <f t="shared" si="1248"/>
        <v>0.28343442622950815</v>
      </c>
      <c r="IX164" s="8">
        <f t="shared" si="1248"/>
        <v>0.52454629629629634</v>
      </c>
      <c r="IY164" s="8">
        <f t="shared" si="1248"/>
        <v>0.23849152542372878</v>
      </c>
      <c r="IZ164" s="8">
        <f t="shared" si="1248"/>
        <v>0.21143859649122815</v>
      </c>
      <c r="JA164" s="8">
        <f t="shared" si="1248"/>
        <v>0.31993220338983075</v>
      </c>
      <c r="JB164" s="8">
        <f t="shared" si="1248"/>
        <v>0.38429661016949157</v>
      </c>
      <c r="JC164" s="8">
        <f t="shared" si="1248"/>
        <v>0.42389830508474585</v>
      </c>
      <c r="JD164" s="8">
        <f t="shared" si="1248"/>
        <v>0.27423728813559317</v>
      </c>
      <c r="JE164" s="8">
        <f t="shared" ref="JE164:KJ164" si="1249">AVERAGE(JE3:JE160)</f>
        <v>0.20191304347826086</v>
      </c>
      <c r="JF164" s="8">
        <f t="shared" si="1249"/>
        <v>0.14749275362318839</v>
      </c>
      <c r="JG164" s="8">
        <f t="shared" si="1249"/>
        <v>0.15852173913043482</v>
      </c>
      <c r="JH164" s="8">
        <f t="shared" si="1249"/>
        <v>0.26985507246376805</v>
      </c>
      <c r="JI164" s="8">
        <f t="shared" si="1249"/>
        <v>0.48337681159420282</v>
      </c>
      <c r="JJ164" s="8">
        <f t="shared" si="1249"/>
        <v>0.36218840579710149</v>
      </c>
      <c r="JK164" s="8">
        <f t="shared" si="1249"/>
        <v>0.4735942028985507</v>
      </c>
      <c r="JL164" s="8">
        <f t="shared" si="1249"/>
        <v>0.13111594202898555</v>
      </c>
      <c r="JM164" s="8">
        <f t="shared" si="1249"/>
        <v>0.15136231884057991</v>
      </c>
      <c r="JN164" s="8">
        <f t="shared" si="1249"/>
        <v>0.20888524590163943</v>
      </c>
      <c r="JO164" s="8">
        <f t="shared" si="1249"/>
        <v>0.31485245901639342</v>
      </c>
      <c r="JP164" s="8">
        <f t="shared" si="1249"/>
        <v>0.18743442622950821</v>
      </c>
      <c r="JQ164" s="8">
        <f t="shared" si="1249"/>
        <v>0.68984712295081985</v>
      </c>
      <c r="JR164" s="8">
        <f t="shared" si="1249"/>
        <v>0.35115948360655735</v>
      </c>
      <c r="JS164" s="8">
        <f t="shared" si="1249"/>
        <v>0.46479184426229508</v>
      </c>
      <c r="JT164" s="8">
        <f t="shared" si="1249"/>
        <v>0.33732161983471065</v>
      </c>
      <c r="JU164" s="8">
        <f t="shared" si="1249"/>
        <v>0.28079289344262304</v>
      </c>
      <c r="JV164" s="8">
        <f t="shared" si="1249"/>
        <v>0.38002481967213125</v>
      </c>
      <c r="JW164" s="8">
        <f t="shared" si="1249"/>
        <v>0.3933032786885246</v>
      </c>
      <c r="JX164" s="8">
        <f t="shared" si="1249"/>
        <v>0.35653278688524603</v>
      </c>
      <c r="JY164" s="8">
        <f t="shared" si="1249"/>
        <v>0.30705737704918035</v>
      </c>
      <c r="JZ164" s="8">
        <f t="shared" si="1249"/>
        <v>0.25761803278688533</v>
      </c>
      <c r="KA164" s="8">
        <f t="shared" si="1249"/>
        <v>0.3354098360655739</v>
      </c>
      <c r="KB164" s="8">
        <f t="shared" si="1249"/>
        <v>0.30858196721311476</v>
      </c>
      <c r="KC164" s="8">
        <f t="shared" si="1249"/>
        <v>0.2929262295081968</v>
      </c>
      <c r="KD164" s="8">
        <f t="shared" si="1249"/>
        <v>0.20043442622950816</v>
      </c>
      <c r="KE164" s="8">
        <f t="shared" si="1249"/>
        <v>0.18572131147540993</v>
      </c>
      <c r="KF164" s="8">
        <f t="shared" si="1249"/>
        <v>0.20243442622950816</v>
      </c>
      <c r="KG164" s="8">
        <f t="shared" si="1249"/>
        <v>0.23055737704918039</v>
      </c>
      <c r="KH164" s="8">
        <f t="shared" si="1249"/>
        <v>0.2048770491803279</v>
      </c>
      <c r="KI164" s="8">
        <f t="shared" si="1249"/>
        <v>0.2313196721311476</v>
      </c>
      <c r="KJ164" s="8">
        <f t="shared" si="1249"/>
        <v>0.18969672131147544</v>
      </c>
      <c r="KK164" s="8">
        <f t="shared" ref="KK164:LM164" si="1250">AVERAGE(KK3:KK160)</f>
        <v>0.1937786885245901</v>
      </c>
      <c r="KL164" s="8">
        <f t="shared" si="1250"/>
        <v>0.19198360655737703</v>
      </c>
      <c r="KM164" s="8">
        <f t="shared" si="1250"/>
        <v>0.29208196721311475</v>
      </c>
      <c r="KN164" s="8">
        <f t="shared" si="1250"/>
        <v>0.2100491803278689</v>
      </c>
      <c r="KO164" s="8">
        <f t="shared" si="1250"/>
        <v>0.42529508196721327</v>
      </c>
      <c r="KP164" s="8">
        <f t="shared" si="1250"/>
        <v>0.20310655737704944</v>
      </c>
      <c r="KQ164" s="8">
        <f t="shared" si="1250"/>
        <v>0.23748360655737705</v>
      </c>
      <c r="KR164" s="8">
        <f t="shared" si="1250"/>
        <v>0.29678688524590152</v>
      </c>
      <c r="KS164" s="8">
        <f t="shared" si="1250"/>
        <v>0.36762295081967211</v>
      </c>
      <c r="KT164" s="8">
        <f t="shared" si="1250"/>
        <v>0.3585696721311476</v>
      </c>
      <c r="KU164" s="8">
        <f t="shared" si="1250"/>
        <v>0.27424590163934437</v>
      </c>
      <c r="KV164" s="8">
        <f t="shared" si="1250"/>
        <v>0.15139344262295087</v>
      </c>
      <c r="KW164" s="8">
        <f t="shared" si="1250"/>
        <v>0.16172950819672133</v>
      </c>
      <c r="KX164" s="8">
        <f t="shared" si="1250"/>
        <v>0.16178688524590171</v>
      </c>
      <c r="KY164" s="8">
        <f t="shared" si="1250"/>
        <v>0.26995901639344277</v>
      </c>
      <c r="KZ164" s="8">
        <f t="shared" si="1250"/>
        <v>0.43014754098360664</v>
      </c>
      <c r="LA164" s="8">
        <f t="shared" si="1250"/>
        <v>0.3467950819672132</v>
      </c>
      <c r="LB164" s="8">
        <f t="shared" si="1250"/>
        <v>0.41590163934426222</v>
      </c>
      <c r="LC164" s="8">
        <f t="shared" si="1250"/>
        <v>0.12149999999999997</v>
      </c>
      <c r="LD164" s="8">
        <f t="shared" si="1250"/>
        <v>0.10415573770491798</v>
      </c>
      <c r="LE164" s="8">
        <f t="shared" si="1250"/>
        <v>0.18947540983606562</v>
      </c>
      <c r="LF164" s="8">
        <f t="shared" si="1250"/>
        <v>0.25247540983606565</v>
      </c>
      <c r="LG164" s="8">
        <f t="shared" si="1250"/>
        <v>0.15403278688524594</v>
      </c>
      <c r="LH164" s="8">
        <f t="shared" si="1250"/>
        <v>0.57745116393442608</v>
      </c>
      <c r="LI164" s="8">
        <f t="shared" si="1250"/>
        <v>0.25053972131147528</v>
      </c>
      <c r="LJ164" s="8">
        <f t="shared" si="1250"/>
        <v>0.54835522950819671</v>
      </c>
      <c r="LK164" s="8">
        <f t="shared" si="1250"/>
        <v>0.24756117213114745</v>
      </c>
      <c r="LL164" s="8">
        <f t="shared" si="1250"/>
        <v>0.20400384426229498</v>
      </c>
      <c r="LM164" s="8">
        <f t="shared" si="1250"/>
        <v>0.44814620491803292</v>
      </c>
    </row>
    <row r="165" spans="2:329">
      <c r="E165" s="18" t="s">
        <v>66</v>
      </c>
      <c r="F165" s="1">
        <f>COUNTIF(G3:G160,"=R")</f>
        <v>9</v>
      </c>
      <c r="G165" s="18" t="s">
        <v>567</v>
      </c>
      <c r="H165" s="1">
        <f>COUNTIF(J3:J160,"&gt;85")</f>
        <v>135</v>
      </c>
      <c r="I165" s="1"/>
      <c r="N165" s="3" t="s">
        <v>227</v>
      </c>
      <c r="HM165" s="1" t="s">
        <v>404</v>
      </c>
      <c r="HO165" s="8">
        <f>STDEVA(DO3:DO160)</f>
        <v>0.17493491615386542</v>
      </c>
      <c r="HP165" s="8">
        <f>STDEVA(DP3:DP160)</f>
        <v>0.11442481647290109</v>
      </c>
      <c r="HQ165" s="8">
        <f>STDEVA(DQ3:DQ160)</f>
        <v>0.15404095916171495</v>
      </c>
      <c r="HR165" s="8"/>
      <c r="HS165" s="8">
        <f>STDEVA(DS3:DS160)</f>
        <v>0.16235413257405534</v>
      </c>
      <c r="HT165" s="8">
        <f>STDEVA(DT3:DT160)</f>
        <v>7.033890626419996E-2</v>
      </c>
      <c r="HU165" s="8">
        <f>STDEVA(DU3:DU160)</f>
        <v>7.0648383014319402E-2</v>
      </c>
      <c r="HV165" s="8">
        <f>STDEVA(DV3:DV160)</f>
        <v>4.8219473981745926E-2</v>
      </c>
      <c r="HW165" s="23">
        <f>STDEVA(DW3:DW160)</f>
        <v>2.0965162847969412E-2</v>
      </c>
      <c r="HX165" s="8"/>
      <c r="HY165" s="8">
        <f t="shared" ref="HY165:JD165" si="1251">STDEVA(DY3:DY160)</f>
        <v>0.10308918727208362</v>
      </c>
      <c r="HZ165" s="8">
        <f t="shared" si="1251"/>
        <v>0.11825471495469111</v>
      </c>
      <c r="IA165" s="8">
        <f t="shared" si="1251"/>
        <v>7.3886883808220297E-2</v>
      </c>
      <c r="IB165" s="8">
        <f t="shared" si="1251"/>
        <v>0.10540516852068382</v>
      </c>
      <c r="IC165" s="8">
        <f t="shared" si="1251"/>
        <v>0.15200053911170788</v>
      </c>
      <c r="ID165" s="8">
        <f t="shared" si="1251"/>
        <v>0.24825045305255131</v>
      </c>
      <c r="IE165" s="8">
        <f t="shared" si="1251"/>
        <v>8.178051547336522E-2</v>
      </c>
      <c r="IF165" s="8">
        <f t="shared" si="1251"/>
        <v>0.30835535015036841</v>
      </c>
      <c r="IG165" s="8">
        <f t="shared" si="1251"/>
        <v>0.28594618809575917</v>
      </c>
      <c r="IH165" s="8">
        <f t="shared" si="1251"/>
        <v>0.25152165707322388</v>
      </c>
      <c r="II165" s="8">
        <f t="shared" si="1251"/>
        <v>0.25691139987731676</v>
      </c>
      <c r="IJ165" s="8">
        <f t="shared" si="1251"/>
        <v>0.24591531111393711</v>
      </c>
      <c r="IK165" s="8">
        <f t="shared" si="1251"/>
        <v>0.29031570973655896</v>
      </c>
      <c r="IL165" s="8">
        <f t="shared" si="1251"/>
        <v>0.28232494715346679</v>
      </c>
      <c r="IM165" s="8">
        <f t="shared" si="1251"/>
        <v>0.2526157325029541</v>
      </c>
      <c r="IN165" s="8">
        <f t="shared" si="1251"/>
        <v>0.21509607170004358</v>
      </c>
      <c r="IO165" s="8">
        <f t="shared" si="1251"/>
        <v>0.26393717533306366</v>
      </c>
      <c r="IP165" s="8">
        <f t="shared" si="1251"/>
        <v>0.23884916157653899</v>
      </c>
      <c r="IQ165" s="8">
        <f t="shared" si="1251"/>
        <v>0.20655388938448527</v>
      </c>
      <c r="IR165" s="8">
        <f t="shared" si="1251"/>
        <v>0.19562910677200709</v>
      </c>
      <c r="IS165" s="8">
        <f t="shared" si="1251"/>
        <v>0.23617447785883774</v>
      </c>
      <c r="IT165" s="8">
        <f t="shared" si="1251"/>
        <v>0.23858711416077436</v>
      </c>
      <c r="IU165" s="8">
        <f t="shared" si="1251"/>
        <v>0.26714509109479934</v>
      </c>
      <c r="IV165" s="8">
        <f t="shared" si="1251"/>
        <v>0.2314847372649568</v>
      </c>
      <c r="IW165" s="8">
        <f t="shared" si="1251"/>
        <v>0.22840926513873253</v>
      </c>
      <c r="IX165" s="8">
        <f t="shared" si="1251"/>
        <v>0.59679044713474327</v>
      </c>
      <c r="IY165" s="8">
        <f t="shared" si="1251"/>
        <v>0.2534014621370036</v>
      </c>
      <c r="IZ165" s="8">
        <f t="shared" si="1251"/>
        <v>0.23296662187924633</v>
      </c>
      <c r="JA165" s="8">
        <f t="shared" si="1251"/>
        <v>0.34652889822490207</v>
      </c>
      <c r="JB165" s="8">
        <f t="shared" si="1251"/>
        <v>0.40722115912823414</v>
      </c>
      <c r="JC165" s="8">
        <f t="shared" si="1251"/>
        <v>0.4757645692244018</v>
      </c>
      <c r="JD165" s="8">
        <f t="shared" si="1251"/>
        <v>0.30380887165527926</v>
      </c>
      <c r="JE165" s="8">
        <f t="shared" ref="JE165:KJ165" si="1252">STDEVA(FE3:FE160)</f>
        <v>0.14341656969125324</v>
      </c>
      <c r="JF165" s="8">
        <f t="shared" si="1252"/>
        <v>0.12752508305627816</v>
      </c>
      <c r="JG165" s="8">
        <f t="shared" si="1252"/>
        <v>0.11564915806391153</v>
      </c>
      <c r="JH165" s="8">
        <f t="shared" si="1252"/>
        <v>0.18321842562734156</v>
      </c>
      <c r="JI165" s="8">
        <f t="shared" si="1252"/>
        <v>0.30314447085963148</v>
      </c>
      <c r="JJ165" s="8">
        <f t="shared" si="1252"/>
        <v>0.232921135624198</v>
      </c>
      <c r="JK165" s="8">
        <f t="shared" si="1252"/>
        <v>0.35324185597772767</v>
      </c>
      <c r="JL165" s="8">
        <f t="shared" si="1252"/>
        <v>0.12532008986595952</v>
      </c>
      <c r="JM165" s="8">
        <f t="shared" si="1252"/>
        <v>0.14278773364484998</v>
      </c>
      <c r="JN165" s="8">
        <f t="shared" si="1252"/>
        <v>0.22942393653345902</v>
      </c>
      <c r="JO165" s="8">
        <f t="shared" si="1252"/>
        <v>0.25620305060797149</v>
      </c>
      <c r="JP165" s="8">
        <f t="shared" si="1252"/>
        <v>0.19447688074127778</v>
      </c>
      <c r="JQ165" s="8">
        <f t="shared" si="1252"/>
        <v>0.29887797148843631</v>
      </c>
      <c r="JR165" s="8">
        <f t="shared" si="1252"/>
        <v>0.23686727686784348</v>
      </c>
      <c r="JS165" s="8">
        <f t="shared" si="1252"/>
        <v>0.38579360803037233</v>
      </c>
      <c r="JT165" s="8">
        <f t="shared" si="1252"/>
        <v>0.25082372689683602</v>
      </c>
      <c r="JU165" s="8">
        <f t="shared" si="1252"/>
        <v>0.24617701068790551</v>
      </c>
      <c r="JV165" s="8">
        <f t="shared" si="1252"/>
        <v>0.34224471359040165</v>
      </c>
      <c r="JW165" s="8">
        <f t="shared" si="1252"/>
        <v>0.3077604352603685</v>
      </c>
      <c r="JX165" s="8">
        <f t="shared" si="1252"/>
        <v>0.28769652848536931</v>
      </c>
      <c r="JY165" s="8">
        <f t="shared" si="1252"/>
        <v>0.25128316049373545</v>
      </c>
      <c r="JZ165" s="8">
        <f t="shared" si="1252"/>
        <v>0.2411001607584087</v>
      </c>
      <c r="KA165" s="8">
        <f t="shared" si="1252"/>
        <v>0.35585995475207655</v>
      </c>
      <c r="KB165" s="8">
        <f t="shared" si="1252"/>
        <v>0.29675505593314594</v>
      </c>
      <c r="KC165" s="8">
        <f t="shared" si="1252"/>
        <v>0.28999539579896755</v>
      </c>
      <c r="KD165" s="8">
        <f t="shared" si="1252"/>
        <v>0.22645652709209774</v>
      </c>
      <c r="KE165" s="8">
        <f t="shared" si="1252"/>
        <v>0.21324559191724882</v>
      </c>
      <c r="KF165" s="8">
        <f t="shared" si="1252"/>
        <v>0.24433944822203155</v>
      </c>
      <c r="KG165" s="8">
        <f t="shared" si="1252"/>
        <v>0.25464050906153279</v>
      </c>
      <c r="KH165" s="8">
        <f t="shared" si="1252"/>
        <v>0.21619537629071373</v>
      </c>
      <c r="KI165" s="8">
        <f t="shared" si="1252"/>
        <v>0.20085323342658173</v>
      </c>
      <c r="KJ165" s="8">
        <f t="shared" si="1252"/>
        <v>0.23188598825748824</v>
      </c>
      <c r="KK165" s="8">
        <f t="shared" ref="KK165:LM165" si="1253">STDEVA(GK3:GK160)</f>
        <v>0.234380434215961</v>
      </c>
      <c r="KL165" s="8">
        <f t="shared" si="1253"/>
        <v>0.21477020541674718</v>
      </c>
      <c r="KM165" s="8">
        <f t="shared" si="1253"/>
        <v>0.24419887941013813</v>
      </c>
      <c r="KN165" s="8">
        <f t="shared" si="1253"/>
        <v>0.20944968710545131</v>
      </c>
      <c r="KO165" s="8">
        <f t="shared" si="1253"/>
        <v>0.38363836716086175</v>
      </c>
      <c r="KP165" s="8">
        <f t="shared" si="1253"/>
        <v>0.21970147402775791</v>
      </c>
      <c r="KQ165" s="8">
        <f t="shared" si="1253"/>
        <v>0.22732487386471581</v>
      </c>
      <c r="KR165" s="8">
        <f t="shared" si="1253"/>
        <v>0.27433818401696564</v>
      </c>
      <c r="KS165" s="8">
        <f t="shared" si="1253"/>
        <v>0.30784975973581996</v>
      </c>
      <c r="KT165" s="8">
        <f t="shared" si="1253"/>
        <v>0.33671516438233851</v>
      </c>
      <c r="KU165" s="8">
        <f t="shared" si="1253"/>
        <v>0.30153451784308416</v>
      </c>
      <c r="KV165" s="8">
        <f t="shared" si="1253"/>
        <v>0.154486011537911</v>
      </c>
      <c r="KW165" s="8">
        <f t="shared" si="1253"/>
        <v>0.18512932088370326</v>
      </c>
      <c r="KX165" s="8">
        <f t="shared" si="1253"/>
        <v>0.14726186278532222</v>
      </c>
      <c r="KY165" s="8">
        <f t="shared" si="1253"/>
        <v>0.21502262787077517</v>
      </c>
      <c r="KZ165" s="8">
        <f t="shared" si="1253"/>
        <v>0.34318046286346982</v>
      </c>
      <c r="LA165" s="8">
        <f t="shared" si="1253"/>
        <v>0.2542210555522883</v>
      </c>
      <c r="LB165" s="8">
        <f t="shared" si="1253"/>
        <v>0.46733404977925591</v>
      </c>
      <c r="LC165" s="8">
        <f t="shared" si="1253"/>
        <v>0.13993017508996841</v>
      </c>
      <c r="LD165" s="8">
        <f t="shared" si="1253"/>
        <v>0.14186175720055202</v>
      </c>
      <c r="LE165" s="8">
        <f t="shared" si="1253"/>
        <v>0.23210904400303764</v>
      </c>
      <c r="LF165" s="8">
        <f t="shared" si="1253"/>
        <v>0.24893364634715009</v>
      </c>
      <c r="LG165" s="8">
        <f t="shared" si="1253"/>
        <v>0.19559116091729889</v>
      </c>
      <c r="LH165" s="8">
        <f t="shared" si="1253"/>
        <v>0.28050921023128395</v>
      </c>
      <c r="LI165" s="8">
        <f t="shared" si="1253"/>
        <v>0.20430059099445352</v>
      </c>
      <c r="LJ165" s="8">
        <f t="shared" si="1253"/>
        <v>0.37291515704690442</v>
      </c>
      <c r="LK165" s="8">
        <f t="shared" si="1253"/>
        <v>0.21652667624516991</v>
      </c>
      <c r="LL165" s="8">
        <f t="shared" si="1253"/>
        <v>0.20199732528722383</v>
      </c>
      <c r="LM165" s="8">
        <f t="shared" si="1253"/>
        <v>0.32728588355791211</v>
      </c>
    </row>
    <row r="166" spans="2:329">
      <c r="E166" s="1"/>
      <c r="F166" s="1"/>
      <c r="G166" s="1"/>
      <c r="H166" s="1"/>
      <c r="I166" s="1"/>
      <c r="N166" s="3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</row>
    <row r="167" spans="2:329">
      <c r="E167" s="18" t="s">
        <v>71</v>
      </c>
      <c r="F167" s="1">
        <f>SUM(F162:F163)</f>
        <v>158</v>
      </c>
      <c r="G167" s="1"/>
      <c r="H167" s="1"/>
      <c r="I167" s="1"/>
      <c r="N167" s="3" t="s">
        <v>227</v>
      </c>
      <c r="HL167" s="1" t="s">
        <v>434</v>
      </c>
      <c r="HM167" s="1" t="s">
        <v>2</v>
      </c>
      <c r="HO167" s="8" t="e">
        <f>AVERAGEIF($F$3:$F$160,"1",HO3:HO160)</f>
        <v>#VALUE!</v>
      </c>
      <c r="HP167" s="8">
        <f>AVERAGEIF($F$3:$F$160,"1",HP3:HP160)</f>
        <v>8.7311688311688271E-2</v>
      </c>
      <c r="HQ167" s="8">
        <f>AVERAGEIF($F$3:$F$160,"1",HQ3:HQ160)</f>
        <v>0.58428571428571408</v>
      </c>
      <c r="HR167" s="8"/>
      <c r="HS167" s="8">
        <f>AVERAGEIF($F$3:$F$160,"1",HS3:HS160)</f>
        <v>0.26801176470588228</v>
      </c>
      <c r="HT167" s="8">
        <f>AVERAGEIF($F$3:$F$160,"1",HT3:HT160)</f>
        <v>0.11808823529411766</v>
      </c>
      <c r="HU167" s="8">
        <f>AVERAGEIF($F$3:$F$160,"1",HU3:HU160)</f>
        <v>0.11302352941176462</v>
      </c>
      <c r="HV167" s="8">
        <f>AVERAGEIF($F$3:$F$160,"1",HV3:HV160)</f>
        <v>8.2939393939393924E-2</v>
      </c>
      <c r="HW167" s="8">
        <f>AVERAGEIF($F$3:$F$160,"1",HW3:HW160)</f>
        <v>3.2390243902439012E-2</v>
      </c>
      <c r="HX167" s="8"/>
      <c r="HY167" s="8">
        <f t="shared" ref="HY167:JD167" si="1254">AVERAGEIF($F$3:$F$160,"1",HY3:HY160)</f>
        <v>0.21270588235294116</v>
      </c>
      <c r="HZ167" s="8">
        <f t="shared" si="1254"/>
        <v>0.26243529411764699</v>
      </c>
      <c r="IA167" s="8">
        <f t="shared" si="1254"/>
        <v>0.17689411764705876</v>
      </c>
      <c r="IB167" s="8">
        <f t="shared" si="1254"/>
        <v>0.10112941176470593</v>
      </c>
      <c r="IC167" s="8">
        <f t="shared" si="1254"/>
        <v>0.12091764705882349</v>
      </c>
      <c r="ID167" s="8">
        <f t="shared" si="1254"/>
        <v>0.19076250000000008</v>
      </c>
      <c r="IE167" s="8">
        <f t="shared" si="1254"/>
        <v>7.3956250000000043E-2</v>
      </c>
      <c r="IF167" s="8">
        <f t="shared" si="1254"/>
        <v>0.42975362318840588</v>
      </c>
      <c r="IG167" s="8">
        <f t="shared" si="1254"/>
        <v>0.39817391304347849</v>
      </c>
      <c r="IH167" s="8">
        <f t="shared" si="1254"/>
        <v>0.33698550724637694</v>
      </c>
      <c r="II167" s="8">
        <f t="shared" si="1254"/>
        <v>0.25062318840579717</v>
      </c>
      <c r="IJ167" s="8">
        <f t="shared" si="1254"/>
        <v>0.23562903225806467</v>
      </c>
      <c r="IK167" s="8">
        <f t="shared" si="1254"/>
        <v>0.37023188405797103</v>
      </c>
      <c r="IL167" s="8">
        <f t="shared" si="1254"/>
        <v>0.35520289855072457</v>
      </c>
      <c r="IM167" s="8">
        <f t="shared" si="1254"/>
        <v>0.22814492753623178</v>
      </c>
      <c r="IN167" s="8">
        <f t="shared" si="1254"/>
        <v>0.19762318840579707</v>
      </c>
      <c r="IO167" s="8">
        <f t="shared" si="1254"/>
        <v>0.2309420289855072</v>
      </c>
      <c r="IP167" s="8">
        <f t="shared" si="1254"/>
        <v>0.2548550724637681</v>
      </c>
      <c r="IQ167" s="8">
        <f t="shared" si="1254"/>
        <v>0.21427536231884053</v>
      </c>
      <c r="IR167" s="8">
        <f t="shared" si="1254"/>
        <v>0.23559420289855068</v>
      </c>
      <c r="IS167" s="8">
        <f t="shared" si="1254"/>
        <v>0.21805797101449276</v>
      </c>
      <c r="IT167" s="8">
        <f t="shared" si="1254"/>
        <v>0.22202898550724659</v>
      </c>
      <c r="IU167" s="8">
        <f t="shared" si="1254"/>
        <v>0.19049275362318838</v>
      </c>
      <c r="IV167" s="8">
        <f t="shared" si="1254"/>
        <v>0.32071014492753641</v>
      </c>
      <c r="IW167" s="8">
        <f t="shared" si="1254"/>
        <v>0.21004347826086961</v>
      </c>
      <c r="IX167" s="8">
        <f t="shared" si="1254"/>
        <v>0.45039130434782598</v>
      </c>
      <c r="IY167" s="8">
        <f t="shared" si="1254"/>
        <v>0.21395652173913035</v>
      </c>
      <c r="IZ167" s="8">
        <f t="shared" si="1254"/>
        <v>0.26299999999999996</v>
      </c>
      <c r="JA167" s="8">
        <f t="shared" si="1254"/>
        <v>0.34120289855072472</v>
      </c>
      <c r="JB167" s="8">
        <f t="shared" si="1254"/>
        <v>0.42008695652173922</v>
      </c>
      <c r="JC167" s="8">
        <f t="shared" si="1254"/>
        <v>0.40618840579710169</v>
      </c>
      <c r="JD167" s="8">
        <f t="shared" si="1254"/>
        <v>0.30510144927536226</v>
      </c>
      <c r="JE167" s="8">
        <f t="shared" ref="JE167:KJ167" si="1255">AVERAGEIF($F$3:$F$160,"1",JE3:JE160)</f>
        <v>0.20191304347826086</v>
      </c>
      <c r="JF167" s="8">
        <f t="shared" si="1255"/>
        <v>0.14749275362318839</v>
      </c>
      <c r="JG167" s="8">
        <f t="shared" si="1255"/>
        <v>0.15852173913043482</v>
      </c>
      <c r="JH167" s="8">
        <f t="shared" si="1255"/>
        <v>0.26985507246376805</v>
      </c>
      <c r="JI167" s="8">
        <f t="shared" si="1255"/>
        <v>0.48337681159420282</v>
      </c>
      <c r="JJ167" s="8">
        <f t="shared" si="1255"/>
        <v>0.36218840579710149</v>
      </c>
      <c r="JK167" s="8">
        <f t="shared" si="1255"/>
        <v>0.4735942028985507</v>
      </c>
      <c r="JL167" s="8">
        <f t="shared" si="1255"/>
        <v>0.13111594202898555</v>
      </c>
      <c r="JM167" s="8">
        <f t="shared" si="1255"/>
        <v>0.15136231884057991</v>
      </c>
      <c r="JN167" s="8">
        <f t="shared" si="1255"/>
        <v>0.22313043478260869</v>
      </c>
      <c r="JO167" s="8">
        <f t="shared" si="1255"/>
        <v>0.25878260869565223</v>
      </c>
      <c r="JP167" s="8">
        <f t="shared" si="1255"/>
        <v>0.18068115942028989</v>
      </c>
      <c r="JQ167" s="8">
        <f t="shared" si="1255"/>
        <v>0.57397684057971021</v>
      </c>
      <c r="JR167" s="8">
        <f t="shared" si="1255"/>
        <v>0.20348668115942029</v>
      </c>
      <c r="JS167" s="8">
        <f t="shared" si="1255"/>
        <v>0.58857514492753638</v>
      </c>
      <c r="JT167" s="8">
        <f t="shared" si="1255"/>
        <v>0.18275513043478261</v>
      </c>
      <c r="JU167" s="8">
        <f t="shared" si="1255"/>
        <v>0.13092602898550726</v>
      </c>
      <c r="JV167" s="8">
        <f t="shared" si="1255"/>
        <v>0.4743265507246377</v>
      </c>
      <c r="JW167" s="8">
        <f t="shared" si="1255"/>
        <v>0.38911594202898564</v>
      </c>
      <c r="JX167" s="8">
        <f t="shared" si="1255"/>
        <v>0.35614492753623195</v>
      </c>
      <c r="JY167" s="8">
        <f t="shared" si="1255"/>
        <v>0.30159420289855082</v>
      </c>
      <c r="JZ167" s="8">
        <f t="shared" si="1255"/>
        <v>0.23577391304347825</v>
      </c>
      <c r="KA167" s="8">
        <f t="shared" si="1255"/>
        <v>0.23265217391304344</v>
      </c>
      <c r="KB167" s="8">
        <f t="shared" si="1255"/>
        <v>0.33494202898550735</v>
      </c>
      <c r="KC167" s="8">
        <f t="shared" si="1255"/>
        <v>0.32313043478260867</v>
      </c>
      <c r="KD167" s="8">
        <f t="shared" si="1255"/>
        <v>0.28137681159420291</v>
      </c>
      <c r="KE167" s="8">
        <f t="shared" si="1255"/>
        <v>0.24553623188405793</v>
      </c>
      <c r="KF167" s="8">
        <f t="shared" si="1255"/>
        <v>0.23753623188405781</v>
      </c>
      <c r="KG167" s="8">
        <f t="shared" si="1255"/>
        <v>0.31855072463768119</v>
      </c>
      <c r="KH167" s="8">
        <f t="shared" si="1255"/>
        <v>0.27847826086956529</v>
      </c>
      <c r="KI167" s="8">
        <f t="shared" si="1255"/>
        <v>0.3166956521739131</v>
      </c>
      <c r="KJ167" s="8">
        <f t="shared" si="1255"/>
        <v>0.23272463768115936</v>
      </c>
      <c r="KK167" s="8">
        <f t="shared" ref="KK167:LM167" si="1256">AVERAGEIF($F$3:$F$160,"1",KK3:KK160)</f>
        <v>0.23418840579710143</v>
      </c>
      <c r="KL167" s="8">
        <f t="shared" si="1256"/>
        <v>0.24356521739130432</v>
      </c>
      <c r="KM167" s="8">
        <f t="shared" si="1256"/>
        <v>0.28330434782608699</v>
      </c>
      <c r="KN167" s="8">
        <f t="shared" si="1256"/>
        <v>0.1956956521739131</v>
      </c>
      <c r="KO167" s="8">
        <f t="shared" si="1256"/>
        <v>0.58011594202898564</v>
      </c>
      <c r="KP167" s="8">
        <f t="shared" si="1256"/>
        <v>0.2734057971014493</v>
      </c>
      <c r="KQ167" s="8">
        <f t="shared" si="1256"/>
        <v>0.35114492753623183</v>
      </c>
      <c r="KR167" s="8">
        <f t="shared" si="1256"/>
        <v>0.44811594202898525</v>
      </c>
      <c r="KS167" s="8">
        <f t="shared" si="1256"/>
        <v>0.54315942028985531</v>
      </c>
      <c r="KT167" s="8">
        <f t="shared" si="1256"/>
        <v>0.52985507246376795</v>
      </c>
      <c r="KU167" s="8">
        <f t="shared" si="1256"/>
        <v>0.40455072463768121</v>
      </c>
      <c r="KV167" s="8">
        <f t="shared" si="1256"/>
        <v>0.1706231884057971</v>
      </c>
      <c r="KW167" s="8">
        <f t="shared" si="1256"/>
        <v>0.18318840579710144</v>
      </c>
      <c r="KX167" s="8">
        <f t="shared" si="1256"/>
        <v>0.228927536231884</v>
      </c>
      <c r="KY167" s="8">
        <f t="shared" si="1256"/>
        <v>0.38256521739130439</v>
      </c>
      <c r="KZ167" s="8">
        <f t="shared" si="1256"/>
        <v>0.61223188405797091</v>
      </c>
      <c r="LA167" s="8">
        <f t="shared" si="1256"/>
        <v>0.48360869565217368</v>
      </c>
      <c r="LB167" s="8">
        <f t="shared" si="1256"/>
        <v>0.40878260869565225</v>
      </c>
      <c r="LC167" s="8">
        <f t="shared" si="1256"/>
        <v>0.16266666666666668</v>
      </c>
      <c r="LD167" s="8">
        <f t="shared" si="1256"/>
        <v>0.12826086956521737</v>
      </c>
      <c r="LE167" s="8">
        <f t="shared" si="1256"/>
        <v>0.23134782608695653</v>
      </c>
      <c r="LF167" s="8">
        <f t="shared" si="1256"/>
        <v>0.24214492753623201</v>
      </c>
      <c r="LG167" s="8">
        <f t="shared" si="1256"/>
        <v>0.18636231884057977</v>
      </c>
      <c r="LH167" s="8">
        <f t="shared" si="1256"/>
        <v>0.45786971014492756</v>
      </c>
      <c r="LI167" s="8">
        <f t="shared" si="1256"/>
        <v>0.12483555072463773</v>
      </c>
      <c r="LJ167" s="8">
        <f t="shared" si="1256"/>
        <v>0.69287605797101459</v>
      </c>
      <c r="LK167" s="8">
        <f t="shared" si="1256"/>
        <v>0.12835111594202903</v>
      </c>
      <c r="LL167" s="8">
        <f t="shared" si="1256"/>
        <v>0.10719676811594209</v>
      </c>
      <c r="LM167" s="8">
        <f t="shared" si="1256"/>
        <v>0.57434828985507269</v>
      </c>
    </row>
    <row r="168" spans="2:329">
      <c r="N168" s="3" t="s">
        <v>227</v>
      </c>
      <c r="HL168" s="1" t="s">
        <v>435</v>
      </c>
      <c r="HM168" s="1" t="s">
        <v>2</v>
      </c>
      <c r="HO168" s="8">
        <f>AVERAGEIF($F$3:$F$160,"3",HO3:HO160)</f>
        <v>0.27934920634920646</v>
      </c>
      <c r="HP168" s="8">
        <f>AVERAGEIF($F$3:$F$160,"3",HP3:HP160)</f>
        <v>0.11830158730158735</v>
      </c>
      <c r="HQ168" s="8">
        <f>AVERAGEIF($F$3:$F$160,"3",HQ3:HQ160)</f>
        <v>0.41261904761904789</v>
      </c>
      <c r="HR168" s="8"/>
      <c r="HS168" s="8">
        <f>AVERAGEIF($F$3:$F$160,"3",HS3:HS160)</f>
        <v>0.1059166666666668</v>
      </c>
      <c r="HT168" s="8"/>
      <c r="HU168" s="8"/>
      <c r="HV168" s="8"/>
      <c r="HW168" s="8"/>
      <c r="HX168" s="8"/>
      <c r="HY168" s="8">
        <f t="shared" ref="HY168:JD168" si="1257">AVERAGEIF($F$3:$F$160,"3",HY3:HY160)</f>
        <v>0.23501388888888883</v>
      </c>
      <c r="HZ168" s="8">
        <f t="shared" si="1257"/>
        <v>0.28179166666666672</v>
      </c>
      <c r="IA168" s="8">
        <f t="shared" si="1257"/>
        <v>0.21013888888888888</v>
      </c>
      <c r="IB168" s="8">
        <f t="shared" si="1257"/>
        <v>5.8458333333333327E-2</v>
      </c>
      <c r="IC168" s="8">
        <f t="shared" si="1257"/>
        <v>0.13388888888888884</v>
      </c>
      <c r="ID168" s="8">
        <f t="shared" si="1257"/>
        <v>0.24585294117647058</v>
      </c>
      <c r="IE168" s="8">
        <f t="shared" si="1257"/>
        <v>7.5316176470588317E-2</v>
      </c>
      <c r="IF168" s="8">
        <f t="shared" si="1257"/>
        <v>0.52205660377358476</v>
      </c>
      <c r="IG168" s="8">
        <f t="shared" si="1257"/>
        <v>0.45707547169811319</v>
      </c>
      <c r="IH168" s="8">
        <f t="shared" si="1257"/>
        <v>0.42735660377358486</v>
      </c>
      <c r="II168" s="8">
        <f t="shared" si="1257"/>
        <v>0.44609433962264144</v>
      </c>
      <c r="IJ168" s="8">
        <f t="shared" si="1257"/>
        <v>0.48336363636363638</v>
      </c>
      <c r="IK168" s="8">
        <f t="shared" si="1257"/>
        <v>0.4037358490566037</v>
      </c>
      <c r="IL168" s="8">
        <f t="shared" si="1257"/>
        <v>0.38632075471698119</v>
      </c>
      <c r="IM168" s="8">
        <f t="shared" si="1257"/>
        <v>0.22698113207547163</v>
      </c>
      <c r="IN168" s="8">
        <f t="shared" si="1257"/>
        <v>0.1936415094339623</v>
      </c>
      <c r="IO168" s="8">
        <f t="shared" si="1257"/>
        <v>0.28347169811320738</v>
      </c>
      <c r="IP168" s="8">
        <f t="shared" si="1257"/>
        <v>0.11335849056603775</v>
      </c>
      <c r="IQ168" s="8">
        <f t="shared" si="1257"/>
        <v>0.12296226415094348</v>
      </c>
      <c r="IR168" s="8">
        <f t="shared" si="1257"/>
        <v>9.1132075471698229E-2</v>
      </c>
      <c r="IS168" s="8">
        <f t="shared" si="1257"/>
        <v>0.23045283018867918</v>
      </c>
      <c r="IT168" s="8">
        <f t="shared" si="1257"/>
        <v>0.2397924528301886</v>
      </c>
      <c r="IU168" s="8">
        <f t="shared" si="1257"/>
        <v>0.32448979591836741</v>
      </c>
      <c r="IV168" s="8">
        <f t="shared" si="1257"/>
        <v>0.39537735849056599</v>
      </c>
      <c r="IW168" s="8">
        <f t="shared" si="1257"/>
        <v>0.37898113207547152</v>
      </c>
      <c r="IX168" s="8">
        <f t="shared" si="1257"/>
        <v>0.65574358974358971</v>
      </c>
      <c r="IY168" s="8">
        <f t="shared" si="1257"/>
        <v>0.27304081632653054</v>
      </c>
      <c r="IZ168" s="8">
        <f t="shared" si="1257"/>
        <v>0.14304081632653068</v>
      </c>
      <c r="JA168" s="8">
        <f t="shared" si="1257"/>
        <v>0.28997959183673466</v>
      </c>
      <c r="JB168" s="8">
        <f t="shared" si="1257"/>
        <v>0.33389795918367365</v>
      </c>
      <c r="JC168" s="8">
        <f t="shared" si="1257"/>
        <v>0.44883673469387769</v>
      </c>
      <c r="JD168" s="8">
        <f t="shared" si="1257"/>
        <v>0.23077551020408163</v>
      </c>
      <c r="JE168" s="8"/>
      <c r="JF168" s="8"/>
      <c r="JG168" s="8"/>
      <c r="JH168" s="8"/>
      <c r="JI168" s="8"/>
      <c r="JJ168" s="8"/>
      <c r="JK168" s="8"/>
      <c r="JL168" s="8"/>
      <c r="JM168" s="8"/>
      <c r="JN168" s="8">
        <f t="shared" ref="JN168:KS168" si="1258">AVERAGEIF($F$3:$F$160,"3",JN3:JN160)</f>
        <v>0.19033962264150939</v>
      </c>
      <c r="JO168" s="8">
        <f t="shared" si="1258"/>
        <v>0.38784905660377361</v>
      </c>
      <c r="JP168" s="8">
        <f t="shared" si="1258"/>
        <v>0.19622641509433961</v>
      </c>
      <c r="JQ168" s="8">
        <f t="shared" si="1258"/>
        <v>0.84069711320754692</v>
      </c>
      <c r="JR168" s="8">
        <f t="shared" si="1258"/>
        <v>0.54341275471698092</v>
      </c>
      <c r="JS168" s="8">
        <f t="shared" si="1258"/>
        <v>0.30364000000000008</v>
      </c>
      <c r="JT168" s="8">
        <f t="shared" si="1258"/>
        <v>0.54241946153846154</v>
      </c>
      <c r="JU168" s="8">
        <f t="shared" si="1258"/>
        <v>0.47590258490566051</v>
      </c>
      <c r="JV168" s="8">
        <f t="shared" si="1258"/>
        <v>0.257254641509434</v>
      </c>
      <c r="JW168" s="8">
        <f t="shared" si="1258"/>
        <v>0.39875471698113196</v>
      </c>
      <c r="JX168" s="8">
        <f t="shared" si="1258"/>
        <v>0.35703773584905646</v>
      </c>
      <c r="JY168" s="8">
        <f t="shared" si="1258"/>
        <v>0.31416981132075472</v>
      </c>
      <c r="JZ168" s="8">
        <f t="shared" si="1258"/>
        <v>0.28605660377358477</v>
      </c>
      <c r="KA168" s="8">
        <f t="shared" si="1258"/>
        <v>0.46918867924528285</v>
      </c>
      <c r="KB168" s="8">
        <f t="shared" si="1258"/>
        <v>0.27426415094339623</v>
      </c>
      <c r="KC168" s="8">
        <f t="shared" si="1258"/>
        <v>0.25360377358490582</v>
      </c>
      <c r="KD168" s="8">
        <f t="shared" si="1258"/>
        <v>9.5056603773584908E-2</v>
      </c>
      <c r="KE168" s="8">
        <f t="shared" si="1258"/>
        <v>0.10784905660377365</v>
      </c>
      <c r="KF168" s="8">
        <f t="shared" si="1258"/>
        <v>0.15673584905660376</v>
      </c>
      <c r="KG168" s="8">
        <f t="shared" si="1258"/>
        <v>0.11600000000000003</v>
      </c>
      <c r="KH168" s="8">
        <f t="shared" si="1258"/>
        <v>0.10905660377358503</v>
      </c>
      <c r="KI168" s="8">
        <f t="shared" si="1258"/>
        <v>0.12016981132075473</v>
      </c>
      <c r="KJ168" s="8">
        <f t="shared" si="1258"/>
        <v>0.13367924528301889</v>
      </c>
      <c r="KK168" s="8">
        <f t="shared" si="1258"/>
        <v>0.14116981132075471</v>
      </c>
      <c r="KL168" s="8">
        <f t="shared" si="1258"/>
        <v>0.12483018867924521</v>
      </c>
      <c r="KM168" s="8">
        <f t="shared" si="1258"/>
        <v>0.30350943396226404</v>
      </c>
      <c r="KN168" s="8">
        <f t="shared" si="1258"/>
        <v>0.22873584905660374</v>
      </c>
      <c r="KO168" s="8">
        <f t="shared" si="1258"/>
        <v>0.22373584905660385</v>
      </c>
      <c r="KP168" s="8">
        <f t="shared" si="1258"/>
        <v>0.11158490566037739</v>
      </c>
      <c r="KQ168" s="8">
        <f t="shared" si="1258"/>
        <v>8.9509433962264157E-2</v>
      </c>
      <c r="KR168" s="8">
        <f t="shared" si="1258"/>
        <v>9.9773584905660517E-2</v>
      </c>
      <c r="KS168" s="8">
        <f t="shared" si="1258"/>
        <v>0.13909433962264156</v>
      </c>
      <c r="KT168" s="8">
        <f t="shared" ref="KT168:LM168" si="1259">AVERAGEIF($F$3:$F$160,"3",KT3:KT160)</f>
        <v>0.13557547169811321</v>
      </c>
      <c r="KU168" s="8">
        <f t="shared" si="1259"/>
        <v>0.10460377358490582</v>
      </c>
      <c r="KV168" s="8">
        <f t="shared" si="1259"/>
        <v>0.12635849056603762</v>
      </c>
      <c r="KW168" s="8">
        <f t="shared" si="1259"/>
        <v>0.13379245283018865</v>
      </c>
      <c r="KX168" s="8">
        <f t="shared" si="1259"/>
        <v>7.4377358490566092E-2</v>
      </c>
      <c r="KY168" s="8">
        <f t="shared" si="1259"/>
        <v>0.1233584905660378</v>
      </c>
      <c r="KZ168" s="8">
        <f t="shared" si="1259"/>
        <v>0.19309433962264164</v>
      </c>
      <c r="LA168" s="8">
        <f t="shared" si="1259"/>
        <v>0.16867924528301886</v>
      </c>
      <c r="LB168" s="8">
        <f t="shared" si="1259"/>
        <v>0.42516981132075476</v>
      </c>
      <c r="LC168" s="8">
        <f t="shared" si="1259"/>
        <v>6.7905660377358415E-2</v>
      </c>
      <c r="LD168" s="8">
        <f t="shared" si="1259"/>
        <v>7.2773584905660285E-2</v>
      </c>
      <c r="LE168" s="8">
        <f t="shared" si="1259"/>
        <v>0.13496226415094337</v>
      </c>
      <c r="LF168" s="8">
        <f t="shared" si="1259"/>
        <v>0.26592452830188673</v>
      </c>
      <c r="LG168" s="8">
        <f t="shared" si="1259"/>
        <v>0.11194339622641507</v>
      </c>
      <c r="LH168" s="8">
        <f t="shared" si="1259"/>
        <v>0.73313267924528325</v>
      </c>
      <c r="LI168" s="8">
        <f t="shared" si="1259"/>
        <v>0.41419232075471696</v>
      </c>
      <c r="LJ168" s="8">
        <f t="shared" si="1259"/>
        <v>0.36020547169811323</v>
      </c>
      <c r="LK168" s="8">
        <f t="shared" si="1259"/>
        <v>0.40275916981132082</v>
      </c>
      <c r="LL168" s="8">
        <f t="shared" si="1259"/>
        <v>0.33003569811320749</v>
      </c>
      <c r="LM168" s="8">
        <f t="shared" si="1259"/>
        <v>0.28384537735849069</v>
      </c>
    </row>
    <row r="169" spans="2:329">
      <c r="B169" s="1"/>
      <c r="C169" s="1" t="s">
        <v>572</v>
      </c>
      <c r="D169" s="1" t="s">
        <v>573</v>
      </c>
      <c r="E169" s="1" t="s">
        <v>576</v>
      </c>
      <c r="F169" s="1" t="s">
        <v>574</v>
      </c>
      <c r="G169" s="1" t="s">
        <v>575</v>
      </c>
      <c r="H169" s="1" t="s">
        <v>140</v>
      </c>
      <c r="I169" s="1"/>
      <c r="N169" s="3" t="s">
        <v>227</v>
      </c>
      <c r="HL169" s="1" t="s">
        <v>19</v>
      </c>
      <c r="HM169" s="1" t="s">
        <v>2</v>
      </c>
      <c r="HO169" s="8" t="e">
        <f>AVERAGEIF($H$3:$H$160,"ppi",HO3:HO160)</f>
        <v>#VALUE!</v>
      </c>
      <c r="HP169" s="8">
        <f>AVERAGEIF($H$3:$H$160,"ppi",HP3:HP160)</f>
        <v>0.10716494845360824</v>
      </c>
      <c r="HQ169" s="8">
        <f>AVERAGEIF($H$3:$H$160,"ppi",HQ3:HQ160)</f>
        <v>0.52809278350515454</v>
      </c>
      <c r="HR169" s="8"/>
      <c r="HS169" s="8">
        <f>AVERAGEIF($H$3:$H$160,"ppi",HS3:HS160)</f>
        <v>0.1703627450980392</v>
      </c>
      <c r="HT169" s="8">
        <f>AVERAGEIF($H$3:$H$160,"ppi",HT3:HT160)</f>
        <v>0.10490476190476183</v>
      </c>
      <c r="HU169" s="8">
        <f>AVERAGEIF($H$3:$H$160,"ppi",HU3:HU160)</f>
        <v>0.1082962962962962</v>
      </c>
      <c r="HV169" s="8">
        <f>AVERAGEIF($H$3:$H$160,"ppi",HV3:HV160)</f>
        <v>7.3999999999999969E-2</v>
      </c>
      <c r="HW169" s="8">
        <f>AVERAGEIF($H$3:$H$160,"ppi",HW3:HW160)</f>
        <v>2.7833333333333321E-2</v>
      </c>
      <c r="HX169" s="8"/>
      <c r="HY169" s="8">
        <f t="shared" ref="HY169:JD169" si="1260">AVERAGEIF($H$3:$H$160,"ppi",HY3:HY160)</f>
        <v>0.19941176470588234</v>
      </c>
      <c r="HZ169" s="8">
        <f t="shared" si="1260"/>
        <v>0.2264803921568628</v>
      </c>
      <c r="IA169" s="8">
        <f t="shared" si="1260"/>
        <v>0.18070588235294116</v>
      </c>
      <c r="IB169" s="8">
        <f t="shared" si="1260"/>
        <v>8.5392156862745122E-2</v>
      </c>
      <c r="IC169" s="8">
        <f t="shared" si="1260"/>
        <v>9.7754901960784318E-2</v>
      </c>
      <c r="ID169" s="8">
        <f t="shared" si="1260"/>
        <v>0.20491752577319586</v>
      </c>
      <c r="IE169" s="8">
        <f t="shared" si="1260"/>
        <v>8.2056701030927881E-2</v>
      </c>
      <c r="IF169" s="8">
        <f t="shared" si="1260"/>
        <v>0.43942168674698778</v>
      </c>
      <c r="IG169" s="8">
        <f t="shared" si="1260"/>
        <v>0.40567469879518098</v>
      </c>
      <c r="IH169" s="8">
        <f t="shared" si="1260"/>
        <v>0.37066144578313265</v>
      </c>
      <c r="II169" s="8">
        <f t="shared" si="1260"/>
        <v>0.35228915662650612</v>
      </c>
      <c r="IJ169" s="8">
        <f t="shared" si="1260"/>
        <v>0.31650000000000006</v>
      </c>
      <c r="IK169" s="8">
        <f t="shared" si="1260"/>
        <v>0.36003614457831318</v>
      </c>
      <c r="IL169" s="8">
        <f t="shared" si="1260"/>
        <v>0.34686746987951811</v>
      </c>
      <c r="IM169" s="8">
        <f t="shared" si="1260"/>
        <v>0.2528915662650601</v>
      </c>
      <c r="IN169" s="8">
        <f t="shared" si="1260"/>
        <v>0.2093493975903615</v>
      </c>
      <c r="IO169" s="8">
        <f t="shared" si="1260"/>
        <v>0.23804819277108447</v>
      </c>
      <c r="IP169" s="8">
        <f t="shared" si="1260"/>
        <v>0.17204819277108424</v>
      </c>
      <c r="IQ169" s="8">
        <f t="shared" si="1260"/>
        <v>0.18038554216867472</v>
      </c>
      <c r="IR169" s="8">
        <f t="shared" si="1260"/>
        <v>0.1802168674698795</v>
      </c>
      <c r="IS169" s="8">
        <f t="shared" si="1260"/>
        <v>0.22637349397590353</v>
      </c>
      <c r="IT169" s="8">
        <f t="shared" si="1260"/>
        <v>0.23032530120481937</v>
      </c>
      <c r="IU169" s="8">
        <f t="shared" si="1260"/>
        <v>0.29421249999999988</v>
      </c>
      <c r="IV169" s="8">
        <f t="shared" si="1260"/>
        <v>0.3136746987951809</v>
      </c>
      <c r="IW169" s="8">
        <f t="shared" si="1260"/>
        <v>0.30980722891566265</v>
      </c>
      <c r="IX169" s="8">
        <f t="shared" si="1260"/>
        <v>0.56422535211267566</v>
      </c>
      <c r="IY169" s="8">
        <f t="shared" si="1260"/>
        <v>0.26484999999999992</v>
      </c>
      <c r="IZ169" s="8">
        <f t="shared" si="1260"/>
        <v>0.22653246753246772</v>
      </c>
      <c r="JA169" s="8">
        <f t="shared" si="1260"/>
        <v>0.3288625</v>
      </c>
      <c r="JB169" s="8">
        <f t="shared" si="1260"/>
        <v>0.39102499999999996</v>
      </c>
      <c r="JC169" s="8">
        <f t="shared" si="1260"/>
        <v>0.45907500000000001</v>
      </c>
      <c r="JD169" s="8">
        <f t="shared" si="1260"/>
        <v>0.2899500000000001</v>
      </c>
      <c r="JE169" s="8">
        <f t="shared" ref="JE169:KJ169" si="1261">AVERAGEIF($H$3:$H$160,"ppi",JE3:JE160)</f>
        <v>0.18697826086956534</v>
      </c>
      <c r="JF169" s="8">
        <f t="shared" si="1261"/>
        <v>0.18106521739130435</v>
      </c>
      <c r="JG169" s="8">
        <f t="shared" si="1261"/>
        <v>0.15178260869565213</v>
      </c>
      <c r="JH169" s="8">
        <f t="shared" si="1261"/>
        <v>0.25102173913043474</v>
      </c>
      <c r="JI169" s="8">
        <f t="shared" si="1261"/>
        <v>0.43136956521739139</v>
      </c>
      <c r="JJ169" s="8">
        <f t="shared" si="1261"/>
        <v>0.31715217391304334</v>
      </c>
      <c r="JK169" s="8">
        <f t="shared" si="1261"/>
        <v>0.390413043478261</v>
      </c>
      <c r="JL169" s="8">
        <f t="shared" si="1261"/>
        <v>0.10741304347826096</v>
      </c>
      <c r="JM169" s="8">
        <f t="shared" si="1261"/>
        <v>0.13167391304347853</v>
      </c>
      <c r="JN169" s="8">
        <f t="shared" si="1261"/>
        <v>0.20416867469879524</v>
      </c>
      <c r="JO169" s="8">
        <f t="shared" si="1261"/>
        <v>0.326144578313253</v>
      </c>
      <c r="JP169" s="8">
        <f t="shared" si="1261"/>
        <v>0.21749397590361455</v>
      </c>
      <c r="JQ169" s="8">
        <f t="shared" si="1261"/>
        <v>0.6902586265060241</v>
      </c>
      <c r="JR169" s="8">
        <f t="shared" si="1261"/>
        <v>0.38647037349397589</v>
      </c>
      <c r="JS169" s="8">
        <f t="shared" si="1261"/>
        <v>0.35047096385542187</v>
      </c>
      <c r="JT169" s="8">
        <f t="shared" si="1261"/>
        <v>0.37663204878048784</v>
      </c>
      <c r="JU169" s="8">
        <f t="shared" si="1261"/>
        <v>0.32817106024096382</v>
      </c>
      <c r="JV169" s="8">
        <f t="shared" si="1261"/>
        <v>0.30977987951807234</v>
      </c>
      <c r="JW169" s="8">
        <f t="shared" si="1261"/>
        <v>0.33960240963855426</v>
      </c>
      <c r="JX169" s="8">
        <f t="shared" si="1261"/>
        <v>0.31674698795180728</v>
      </c>
      <c r="JY169" s="8">
        <f t="shared" si="1261"/>
        <v>0.28098795180722896</v>
      </c>
      <c r="JZ169" s="8">
        <f t="shared" si="1261"/>
        <v>0.25186746987951819</v>
      </c>
      <c r="KA169" s="8">
        <f t="shared" si="1261"/>
        <v>0.38400000000000006</v>
      </c>
      <c r="KB169" s="8">
        <f t="shared" si="1261"/>
        <v>0.25793975903614463</v>
      </c>
      <c r="KC169" s="8">
        <f t="shared" si="1261"/>
        <v>0.24538554216867484</v>
      </c>
      <c r="KD169" s="8">
        <f t="shared" si="1261"/>
        <v>0.21432530120481921</v>
      </c>
      <c r="KE169" s="8">
        <f t="shared" si="1261"/>
        <v>0.20201204819277122</v>
      </c>
      <c r="KF169" s="8">
        <f t="shared" si="1261"/>
        <v>0.17971084337349388</v>
      </c>
      <c r="KG169" s="8">
        <f t="shared" si="1261"/>
        <v>0.23074698795180723</v>
      </c>
      <c r="KH169" s="8">
        <f t="shared" si="1261"/>
        <v>0.23297590361445775</v>
      </c>
      <c r="KI169" s="8">
        <f t="shared" si="1261"/>
        <v>0.25407228915662666</v>
      </c>
      <c r="KJ169" s="8">
        <f t="shared" si="1261"/>
        <v>0.18639759036144579</v>
      </c>
      <c r="KK169" s="8">
        <f t="shared" ref="KK169:LM169" si="1262">AVERAGEIF($H$3:$H$160,"ppi",KK3:KK160)</f>
        <v>0.1874096385542168</v>
      </c>
      <c r="KL169" s="8">
        <f t="shared" si="1262"/>
        <v>0.21767469879518067</v>
      </c>
      <c r="KM169" s="8">
        <f t="shared" si="1262"/>
        <v>0.23407228915662665</v>
      </c>
      <c r="KN169" s="8">
        <f t="shared" si="1262"/>
        <v>0.2158915662650602</v>
      </c>
      <c r="KO169" s="8">
        <f t="shared" si="1262"/>
        <v>0.40063855421686745</v>
      </c>
      <c r="KP169" s="8">
        <f t="shared" si="1262"/>
        <v>0.21510843373493987</v>
      </c>
      <c r="KQ169" s="8">
        <f t="shared" si="1262"/>
        <v>0.25824096385542161</v>
      </c>
      <c r="KR169" s="8">
        <f t="shared" si="1262"/>
        <v>0.29015662650602408</v>
      </c>
      <c r="KS169" s="8">
        <f t="shared" si="1262"/>
        <v>0.35136144578313255</v>
      </c>
      <c r="KT169" s="8">
        <f t="shared" si="1262"/>
        <v>0.36364457831325292</v>
      </c>
      <c r="KU169" s="8">
        <f t="shared" si="1262"/>
        <v>0.29507228915662653</v>
      </c>
      <c r="KV169" s="8">
        <f t="shared" si="1262"/>
        <v>0.11595180722891567</v>
      </c>
      <c r="KW169" s="8">
        <f t="shared" si="1262"/>
        <v>0.17991566265060235</v>
      </c>
      <c r="KX169" s="8">
        <f t="shared" si="1262"/>
        <v>0.16537349397590365</v>
      </c>
      <c r="KY169" s="8">
        <f t="shared" si="1262"/>
        <v>0.27120481927710843</v>
      </c>
      <c r="KZ169" s="8">
        <f t="shared" si="1262"/>
        <v>0.3973734939759036</v>
      </c>
      <c r="LA169" s="8">
        <f t="shared" si="1262"/>
        <v>0.31669879518072275</v>
      </c>
      <c r="LB169" s="8">
        <f t="shared" si="1262"/>
        <v>0.32843373493975919</v>
      </c>
      <c r="LC169" s="8">
        <f t="shared" si="1262"/>
        <v>0.10360240963855409</v>
      </c>
      <c r="LD169" s="8">
        <f t="shared" si="1262"/>
        <v>7.6771084337349346E-2</v>
      </c>
      <c r="LE169" s="8">
        <f t="shared" si="1262"/>
        <v>0.1835180722891567</v>
      </c>
      <c r="LF169" s="8">
        <f t="shared" si="1262"/>
        <v>0.24546987951807231</v>
      </c>
      <c r="LG169" s="8">
        <f t="shared" si="1262"/>
        <v>0.17536144578313256</v>
      </c>
      <c r="LH169" s="8">
        <f t="shared" si="1262"/>
        <v>0.5394395542168674</v>
      </c>
      <c r="LI169" s="8">
        <f t="shared" si="1262"/>
        <v>0.2520306987951807</v>
      </c>
      <c r="LJ169" s="8">
        <f t="shared" si="1262"/>
        <v>0.46407550602409642</v>
      </c>
      <c r="LK169" s="8">
        <f t="shared" si="1262"/>
        <v>0.2580474939759036</v>
      </c>
      <c r="LL169" s="8">
        <f t="shared" si="1262"/>
        <v>0.22773067469879513</v>
      </c>
      <c r="LM169" s="8">
        <f t="shared" si="1262"/>
        <v>0.3991265421686746</v>
      </c>
    </row>
    <row r="170" spans="2:329">
      <c r="B170" s="18" t="s">
        <v>308</v>
      </c>
      <c r="C170" s="1">
        <f>COUNTIFS($D$3:$D$160,"12",$F$3:$F$160,"1",$G$3:$G$160,"V")</f>
        <v>0</v>
      </c>
      <c r="D170" s="1">
        <f>COUNTIFS($D$3:$D$160,"12",$F$3:$F$160,"1",$G$3:$G$160,"R")</f>
        <v>0</v>
      </c>
      <c r="E170" s="1">
        <f>COUNTIFS($D$3:$D$160,"12",$F$3:$F$160,"1",$G$3:$G$160,"R")</f>
        <v>0</v>
      </c>
      <c r="F170" s="1">
        <f>COUNTIFS($D$3:$D$160,"12",$F$3:$F$160,"3",$G$3:$G$160,"V")</f>
        <v>0</v>
      </c>
      <c r="G170" s="1">
        <f>COUNTIFS($D$3:$D$160,"12",$F$3:$F$160,"3",$G$3:$G$160,"R")</f>
        <v>0</v>
      </c>
      <c r="H170" s="1">
        <f>COUNTIFS($D$3:$D$160,"12",$F$3:$F$160,"3",$G$3:$G$160,"R")</f>
        <v>0</v>
      </c>
      <c r="I170" s="1">
        <f>SUM(C170:G170)</f>
        <v>0</v>
      </c>
      <c r="N170" s="3" t="s">
        <v>227</v>
      </c>
      <c r="HL170" s="1" t="s">
        <v>14</v>
      </c>
      <c r="HM170" s="1" t="s">
        <v>2</v>
      </c>
      <c r="HO170" s="8">
        <f>AVERAGEIF($H$3:$H$160,"npi",HO3:HO160)</f>
        <v>0.18597142857142868</v>
      </c>
      <c r="HP170" s="8">
        <f>AVERAGEIF($H$3:$H$160,"npi",HP3:HP160)</f>
        <v>9.4114285714285636E-2</v>
      </c>
      <c r="HQ170" s="8">
        <f>AVERAGEIF($H$3:$H$160,"npi",HQ3:HQ160)</f>
        <v>0.47160000000000002</v>
      </c>
      <c r="HR170" s="8"/>
      <c r="HS170" s="8">
        <f>AVERAGEIF($H$3:$H$160,"npi",HS3:HS160)</f>
        <v>0.27330000000000004</v>
      </c>
      <c r="HT170" s="8">
        <f>AVERAGEIF($H$3:$H$160,"npi",HT3:HT160)</f>
        <v>0.15705555555555578</v>
      </c>
      <c r="HU170" s="8">
        <f>AVERAGEIF($H$3:$H$160,"npi",HU3:HU160)</f>
        <v>0.14260000000000009</v>
      </c>
      <c r="HV170" s="8">
        <f>AVERAGEIF($H$3:$H$160,"npi",HV3:HV160)</f>
        <v>0.10527777777777793</v>
      </c>
      <c r="HW170" s="8">
        <f>AVERAGEIF($H$3:$H$160,"npi",HW3:HW160)</f>
        <v>3.6285714285714095E-2</v>
      </c>
      <c r="HX170" s="8"/>
      <c r="HY170" s="8">
        <f t="shared" ref="HY170:JD170" si="1263">AVERAGEIF($H$3:$H$160,"npi",HY3:HY160)</f>
        <v>0.27695000000000014</v>
      </c>
      <c r="HZ170" s="8">
        <f t="shared" si="1263"/>
        <v>0.39160000000000011</v>
      </c>
      <c r="IA170" s="8">
        <f t="shared" si="1263"/>
        <v>0.233875</v>
      </c>
      <c r="IB170" s="8">
        <f t="shared" si="1263"/>
        <v>7.0325000000000054E-2</v>
      </c>
      <c r="IC170" s="8">
        <f t="shared" si="1263"/>
        <v>0.21487499999999984</v>
      </c>
      <c r="ID170" s="8">
        <f t="shared" si="1263"/>
        <v>0.25827500000000014</v>
      </c>
      <c r="IE170" s="8">
        <f t="shared" si="1263"/>
        <v>5.2025000000000078E-2</v>
      </c>
      <c r="IF170" s="8">
        <f t="shared" si="1263"/>
        <v>0.6061612903225807</v>
      </c>
      <c r="IG170" s="8">
        <f t="shared" si="1263"/>
        <v>0.53577419354838707</v>
      </c>
      <c r="IH170" s="8">
        <f t="shared" si="1263"/>
        <v>0.41199999999999981</v>
      </c>
      <c r="II170" s="8">
        <f t="shared" si="1263"/>
        <v>0.3406129032258064</v>
      </c>
      <c r="IJ170" s="8">
        <f t="shared" si="1263"/>
        <v>0.13552941176470579</v>
      </c>
      <c r="IK170" s="8">
        <f t="shared" si="1263"/>
        <v>0.29035483870967738</v>
      </c>
      <c r="IL170" s="8">
        <f t="shared" si="1263"/>
        <v>0.2761935483870967</v>
      </c>
      <c r="IM170" s="8">
        <f t="shared" si="1263"/>
        <v>0.17548387096774201</v>
      </c>
      <c r="IN170" s="8">
        <f t="shared" si="1263"/>
        <v>0.1593548387096774</v>
      </c>
      <c r="IO170" s="8">
        <f t="shared" si="1263"/>
        <v>0.20812903225806439</v>
      </c>
      <c r="IP170" s="8">
        <f t="shared" si="1263"/>
        <v>0.15864516129032263</v>
      </c>
      <c r="IQ170" s="8">
        <f t="shared" si="1263"/>
        <v>0.17967741935483872</v>
      </c>
      <c r="IR170" s="8">
        <f t="shared" si="1263"/>
        <v>0.17648387096774201</v>
      </c>
      <c r="IS170" s="8">
        <f t="shared" si="1263"/>
        <v>0.1783548387096773</v>
      </c>
      <c r="IT170" s="8">
        <f t="shared" si="1263"/>
        <v>0.19425806451612901</v>
      </c>
      <c r="IU170" s="8">
        <f t="shared" si="1263"/>
        <v>0.15706666666666669</v>
      </c>
      <c r="IV170" s="8">
        <f t="shared" si="1263"/>
        <v>0.4752580645161289</v>
      </c>
      <c r="IW170" s="8">
        <f t="shared" si="1263"/>
        <v>0.23867741935483863</v>
      </c>
      <c r="IX170" s="8">
        <f t="shared" si="1263"/>
        <v>0.49193103448275866</v>
      </c>
      <c r="IY170" s="8">
        <f t="shared" si="1263"/>
        <v>0.14009999999999997</v>
      </c>
      <c r="IZ170" s="8">
        <f t="shared" si="1263"/>
        <v>0.20351724137931043</v>
      </c>
      <c r="JA170" s="8">
        <f t="shared" si="1263"/>
        <v>0.21283333333333354</v>
      </c>
      <c r="JB170" s="8">
        <f t="shared" si="1263"/>
        <v>0.27726666666666672</v>
      </c>
      <c r="JC170" s="8">
        <f t="shared" si="1263"/>
        <v>0.25393333333333357</v>
      </c>
      <c r="JD170" s="8">
        <f t="shared" si="1263"/>
        <v>0.20963333333333331</v>
      </c>
      <c r="JE170" s="8">
        <f t="shared" ref="JE170:KJ170" si="1264">AVERAGEIF($H$3:$H$160,"npi",JE3:JE160)</f>
        <v>0.23758823529411757</v>
      </c>
      <c r="JF170" s="8">
        <f t="shared" si="1264"/>
        <v>6.7764705882352921E-2</v>
      </c>
      <c r="JG170" s="8">
        <f t="shared" si="1264"/>
        <v>0.16517647058823545</v>
      </c>
      <c r="JH170" s="8">
        <f t="shared" si="1264"/>
        <v>0.33676470588235308</v>
      </c>
      <c r="JI170" s="8">
        <f t="shared" si="1264"/>
        <v>0.56070588235294139</v>
      </c>
      <c r="JJ170" s="8">
        <f t="shared" si="1264"/>
        <v>0.44176470588235311</v>
      </c>
      <c r="JK170" s="8">
        <f t="shared" si="1264"/>
        <v>0.81176470588235272</v>
      </c>
      <c r="JL170" s="8">
        <f t="shared" si="1264"/>
        <v>0.13223529411764703</v>
      </c>
      <c r="JM170" s="8">
        <f t="shared" si="1264"/>
        <v>0.12035294117647058</v>
      </c>
      <c r="JN170" s="8">
        <f t="shared" si="1264"/>
        <v>0.15832258064516128</v>
      </c>
      <c r="JO170" s="8">
        <f t="shared" si="1264"/>
        <v>0.31419354838709673</v>
      </c>
      <c r="JP170" s="8">
        <f t="shared" si="1264"/>
        <v>0.12335483870967742</v>
      </c>
      <c r="JQ170" s="8">
        <f t="shared" si="1264"/>
        <v>0.75604493548387075</v>
      </c>
      <c r="JR170" s="8">
        <f t="shared" si="1264"/>
        <v>0.31182841935483868</v>
      </c>
      <c r="JS170" s="8">
        <f t="shared" si="1264"/>
        <v>0.76072851612903225</v>
      </c>
      <c r="JT170" s="8">
        <f t="shared" si="1264"/>
        <v>0.25662819354838695</v>
      </c>
      <c r="JU170" s="8">
        <f t="shared" si="1264"/>
        <v>0.2022253870967741</v>
      </c>
      <c r="JV170" s="8">
        <f t="shared" si="1264"/>
        <v>0.54299348387096769</v>
      </c>
      <c r="JW170" s="8">
        <f t="shared" si="1264"/>
        <v>0.57303225806451608</v>
      </c>
      <c r="JX170" s="8">
        <f t="shared" si="1264"/>
        <v>0.50935483870967724</v>
      </c>
      <c r="JY170" s="8">
        <f t="shared" si="1264"/>
        <v>0.38006451612903225</v>
      </c>
      <c r="JZ170" s="8">
        <f t="shared" si="1264"/>
        <v>0.30259354838709696</v>
      </c>
      <c r="KA170" s="8">
        <f t="shared" si="1264"/>
        <v>0.21258064516129027</v>
      </c>
      <c r="KB170" s="8">
        <f t="shared" si="1264"/>
        <v>0.26516129032258062</v>
      </c>
      <c r="KC170" s="8">
        <f t="shared" si="1264"/>
        <v>0.25051612903225806</v>
      </c>
      <c r="KD170" s="8">
        <f t="shared" si="1264"/>
        <v>0.17209677419354852</v>
      </c>
      <c r="KE170" s="8">
        <f t="shared" si="1264"/>
        <v>0.13790322580645159</v>
      </c>
      <c r="KF170" s="8">
        <f t="shared" si="1264"/>
        <v>0.16080645161290322</v>
      </c>
      <c r="KG170" s="8">
        <f t="shared" si="1264"/>
        <v>0.14938709677419357</v>
      </c>
      <c r="KH170" s="8">
        <f t="shared" si="1264"/>
        <v>0.15829032258064527</v>
      </c>
      <c r="KI170" s="8">
        <f t="shared" si="1264"/>
        <v>0.2089677419354839</v>
      </c>
      <c r="KJ170" s="8">
        <f t="shared" si="1264"/>
        <v>0.15183870967741941</v>
      </c>
      <c r="KK170" s="8">
        <f t="shared" ref="KK170:LM170" si="1265">AVERAGEIF($H$3:$H$160,"npi",KK3:KK160)</f>
        <v>0.16690322580645156</v>
      </c>
      <c r="KL170" s="8">
        <f t="shared" si="1265"/>
        <v>0.14690322580645163</v>
      </c>
      <c r="KM170" s="8">
        <f t="shared" si="1265"/>
        <v>0.44825806451612882</v>
      </c>
      <c r="KN170" s="8">
        <f t="shared" si="1265"/>
        <v>0.20470967741935484</v>
      </c>
      <c r="KO170" s="8">
        <f t="shared" si="1265"/>
        <v>0.52535483870967747</v>
      </c>
      <c r="KP170" s="8">
        <f t="shared" si="1265"/>
        <v>0.13409677419354843</v>
      </c>
      <c r="KQ170" s="8">
        <f t="shared" si="1265"/>
        <v>0.21909677419354842</v>
      </c>
      <c r="KR170" s="8">
        <f t="shared" si="1265"/>
        <v>0.22716129032258073</v>
      </c>
      <c r="KS170" s="8">
        <f t="shared" si="1265"/>
        <v>0.31980645161290328</v>
      </c>
      <c r="KT170" s="8">
        <f t="shared" si="1265"/>
        <v>0.25383870967741951</v>
      </c>
      <c r="KU170" s="8">
        <f t="shared" si="1265"/>
        <v>0.19867741935483876</v>
      </c>
      <c r="KV170" s="8">
        <f t="shared" si="1265"/>
        <v>0.23983870967741919</v>
      </c>
      <c r="KW170" s="8">
        <f t="shared" si="1265"/>
        <v>0.11664516129032268</v>
      </c>
      <c r="KX170" s="8">
        <f t="shared" si="1265"/>
        <v>0.13829032258064536</v>
      </c>
      <c r="KY170" s="8">
        <f t="shared" si="1265"/>
        <v>0.27358064516129038</v>
      </c>
      <c r="KZ170" s="8">
        <f t="shared" si="1265"/>
        <v>0.4551935483870968</v>
      </c>
      <c r="LA170" s="8">
        <f t="shared" si="1265"/>
        <v>0.38922580645161298</v>
      </c>
      <c r="LB170" s="8">
        <f t="shared" si="1265"/>
        <v>0.71267741935483864</v>
      </c>
      <c r="LC170" s="8">
        <f t="shared" si="1265"/>
        <v>0.11541935483870983</v>
      </c>
      <c r="LD170" s="8">
        <f t="shared" si="1265"/>
        <v>9.8096774193548397E-2</v>
      </c>
      <c r="LE170" s="8">
        <f t="shared" si="1265"/>
        <v>0.13680645161290322</v>
      </c>
      <c r="LF170" s="8">
        <f t="shared" si="1265"/>
        <v>0.28429032258064507</v>
      </c>
      <c r="LG170" s="8">
        <f t="shared" si="1265"/>
        <v>0.1047096774193549</v>
      </c>
      <c r="LH170" s="8">
        <f t="shared" si="1265"/>
        <v>0.71801958064516125</v>
      </c>
      <c r="LI170" s="8">
        <f t="shared" si="1265"/>
        <v>0.27622606451612891</v>
      </c>
      <c r="LJ170" s="8">
        <f t="shared" si="1265"/>
        <v>0.78519048387096768</v>
      </c>
      <c r="LK170" s="8">
        <f t="shared" si="1265"/>
        <v>0.22020761290322569</v>
      </c>
      <c r="LL170" s="8">
        <f t="shared" si="1265"/>
        <v>0.16939609677419357</v>
      </c>
      <c r="LM170" s="8">
        <f t="shared" si="1265"/>
        <v>0.57164706451612912</v>
      </c>
    </row>
    <row r="171" spans="2:329">
      <c r="B171" s="18" t="s">
        <v>565</v>
      </c>
      <c r="C171" s="1">
        <f>COUNTIFS($D$3:$D$160,"35",$F$3:$F$160,"1",$G$3:$G$160,"V")</f>
        <v>0</v>
      </c>
      <c r="D171" s="1">
        <f>COUNTIFS($D$3:$D$160,"35",$F$3:$F$160,"1",$G$3:$G$160,"R")</f>
        <v>0</v>
      </c>
      <c r="E171" s="1">
        <f>COUNTIFS($D$3:$D$160,"35",$F$3:$F$160,"1",$G$3:$G$160,"M")</f>
        <v>0</v>
      </c>
      <c r="F171" s="1">
        <f>COUNTIFS($D$3:$D$160,"35",$F$3:$F$160,"3",$G$3:$G$160,"V")</f>
        <v>0</v>
      </c>
      <c r="G171" s="1">
        <f>COUNTIFS($D$3:$D$160,"35",$F$3:$F$160,"3",$G$3:$G$160,"R")</f>
        <v>0</v>
      </c>
      <c r="H171" s="1">
        <f>COUNTIFS($D$3:$D$160,"35",$F$3:$F$160,"3",$G$3:$G$160,"M")</f>
        <v>0</v>
      </c>
      <c r="I171" s="1">
        <f>SUM(C171:G171)</f>
        <v>0</v>
      </c>
      <c r="N171" s="3" t="s">
        <v>227</v>
      </c>
      <c r="HL171" s="1" t="s">
        <v>16</v>
      </c>
      <c r="HM171" s="1" t="s">
        <v>2</v>
      </c>
      <c r="HO171" s="8">
        <f>AVERAGEIF($G$3:$G$160,"R",HO3:HO160)</f>
        <v>6.6749999999999921E-2</v>
      </c>
      <c r="HP171" s="8">
        <f>AVERAGEIF($G$3:$G$160,"R",HP3:HP160)</f>
        <v>6.0875000000000068E-2</v>
      </c>
      <c r="HQ171" s="8">
        <f>AVERAGEIF($G$3:$G$160,"R",HQ3:HQ160)</f>
        <v>0.40674999999999978</v>
      </c>
      <c r="HR171" s="8"/>
      <c r="HS171" s="8">
        <f>AVERAGEIF($G$3:$G$160,"R",HS3:HS160)</f>
        <v>6.0444444444444349E-2</v>
      </c>
      <c r="HT171" s="8">
        <f>AVERAGEIF($G$3:$G$160,"R",HT3:HT160)</f>
        <v>5.0250000000000128E-2</v>
      </c>
      <c r="HU171" s="8">
        <f>AVERAGEIF($G$3:$G$160,"R",HU3:HU160)</f>
        <v>5.014285714285701E-2</v>
      </c>
      <c r="HV171" s="8">
        <f>AVERAGEIF($G$3:$G$160,"R",HV3:HV160)</f>
        <v>4.8000000000000043E-2</v>
      </c>
      <c r="HW171" s="8">
        <f>AVERAGEIF($G$3:$G$160,"R",HW3:HW160)</f>
        <v>4.6666666666665968E-3</v>
      </c>
      <c r="HX171" s="8"/>
      <c r="HY171" s="8">
        <f>AVERAGEIF($G$3:$G$160,"R",HY3:HY160)</f>
        <v>0.23988888888888882</v>
      </c>
      <c r="HZ171" s="8">
        <f>AVERAGEIF($G$3:$G$160,"R",HZ3:HZ160)</f>
        <v>0.18099999999999991</v>
      </c>
      <c r="IA171" s="8">
        <f>AVERAGEIF($G$3:$G$160,"R",IA3:IA160)</f>
        <v>9.9666666666666542E-2</v>
      </c>
      <c r="IB171" s="8">
        <f>AVERAGEIF($G$3:$G$160,"R",IB3:IB160)</f>
        <v>0.11311111111111109</v>
      </c>
      <c r="IC171" s="8">
        <f>AVERAGEIF($G$3:$G$160,"R",IC3:IC160)</f>
        <v>4.5555555555555377E-2</v>
      </c>
      <c r="ID171" s="8">
        <f>AVERAGEIF($H$3:$H$160,"npi",ID4:ID161)</f>
        <v>0.19589743589743591</v>
      </c>
      <c r="IE171" s="8">
        <f>AVERAGEIF($H$3:$H$160,"npi",IE4:IE161)</f>
        <v>6.2743589743589762E-2</v>
      </c>
      <c r="IF171" s="8">
        <f t="shared" ref="IF171:JK171" si="1266">AVERAGEIF($G$3:$G$160,"R",IF3:IF160)</f>
        <v>0.25737500000000008</v>
      </c>
      <c r="IG171" s="8">
        <f t="shared" si="1266"/>
        <v>0.17737500000000006</v>
      </c>
      <c r="IH171" s="8">
        <f t="shared" si="1266"/>
        <v>0.29562500000000008</v>
      </c>
      <c r="II171" s="8">
        <f t="shared" si="1266"/>
        <v>0.14212500000000006</v>
      </c>
      <c r="IJ171" s="8">
        <f t="shared" si="1266"/>
        <v>0.30374999999999996</v>
      </c>
      <c r="IK171" s="8">
        <f t="shared" si="1266"/>
        <v>1.0075000000000001</v>
      </c>
      <c r="IL171" s="8">
        <f t="shared" si="1266"/>
        <v>0.95400000000000018</v>
      </c>
      <c r="IM171" s="8">
        <f t="shared" si="1266"/>
        <v>0.16774999999999995</v>
      </c>
      <c r="IN171" s="8">
        <f t="shared" si="1266"/>
        <v>0.19787499999999991</v>
      </c>
      <c r="IO171" s="8">
        <f t="shared" si="1266"/>
        <v>0.59362499999999985</v>
      </c>
      <c r="IP171" s="8">
        <f t="shared" si="1266"/>
        <v>0.54937500000000017</v>
      </c>
      <c r="IQ171" s="8">
        <f t="shared" si="1266"/>
        <v>9.5000000000000195E-2</v>
      </c>
      <c r="IR171" s="8">
        <f t="shared" si="1266"/>
        <v>8.2125000000000004E-2</v>
      </c>
      <c r="IS171" s="8">
        <f t="shared" si="1266"/>
        <v>0.36774999999999991</v>
      </c>
      <c r="IT171" s="8">
        <f t="shared" si="1266"/>
        <v>0.3612499999999999</v>
      </c>
      <c r="IU171" s="8">
        <f t="shared" si="1266"/>
        <v>9.9375000000000213E-2</v>
      </c>
      <c r="IV171" s="8">
        <f t="shared" si="1266"/>
        <v>0.28950000000000015</v>
      </c>
      <c r="IW171" s="8">
        <f t="shared" si="1266"/>
        <v>0.18325000000000014</v>
      </c>
      <c r="IX171" s="8">
        <f t="shared" si="1266"/>
        <v>0.29062499999999991</v>
      </c>
      <c r="IY171" s="8">
        <f t="shared" si="1266"/>
        <v>0.34387499999999988</v>
      </c>
      <c r="IZ171" s="8">
        <f t="shared" si="1266"/>
        <v>9.4874999999999876E-2</v>
      </c>
      <c r="JA171" s="8">
        <f t="shared" si="1266"/>
        <v>0.63224999999999998</v>
      </c>
      <c r="JB171" s="8">
        <f t="shared" si="1266"/>
        <v>0.71837499999999987</v>
      </c>
      <c r="JC171" s="8">
        <f t="shared" si="1266"/>
        <v>0.70949999999999958</v>
      </c>
      <c r="JD171" s="8">
        <f t="shared" si="1266"/>
        <v>0.35937500000000017</v>
      </c>
      <c r="JE171" s="8">
        <f t="shared" si="1266"/>
        <v>0.21533333333333338</v>
      </c>
      <c r="JF171" s="8">
        <f t="shared" si="1266"/>
        <v>0.11600000000000003</v>
      </c>
      <c r="JG171" s="8">
        <f t="shared" si="1266"/>
        <v>0.19133333333333322</v>
      </c>
      <c r="JH171" s="8">
        <f t="shared" si="1266"/>
        <v>0.22466666666666649</v>
      </c>
      <c r="JI171" s="8">
        <f t="shared" si="1266"/>
        <v>0.66299999999999992</v>
      </c>
      <c r="JJ171" s="8">
        <f t="shared" si="1266"/>
        <v>0.48200000000000004</v>
      </c>
      <c r="JK171" s="8">
        <f t="shared" si="1266"/>
        <v>0.15316666666666676</v>
      </c>
      <c r="JL171" s="8">
        <f t="shared" ref="JL171:KQ171" si="1267">AVERAGEIF($G$3:$G$160,"R",JL3:JL160)</f>
        <v>0.30966666666666653</v>
      </c>
      <c r="JM171" s="8">
        <f t="shared" si="1267"/>
        <v>0.3901666666666665</v>
      </c>
      <c r="JN171" s="8">
        <f t="shared" si="1267"/>
        <v>0.45374999999999988</v>
      </c>
      <c r="JO171" s="8">
        <f t="shared" si="1267"/>
        <v>0.20024999999999982</v>
      </c>
      <c r="JP171" s="8">
        <f t="shared" si="1267"/>
        <v>0.12387500000000012</v>
      </c>
      <c r="JQ171" s="8">
        <f t="shared" si="1267"/>
        <v>0.42906125000000012</v>
      </c>
      <c r="JR171" s="8">
        <f t="shared" si="1267"/>
        <v>0.13721687500000018</v>
      </c>
      <c r="JS171" s="8">
        <f t="shared" si="1267"/>
        <v>0.50411637499999984</v>
      </c>
      <c r="JT171" s="8">
        <f t="shared" si="1267"/>
        <v>0.24707675000000001</v>
      </c>
      <c r="JU171" s="8">
        <f t="shared" si="1267"/>
        <v>9.3693500000000207E-2</v>
      </c>
      <c r="JV171" s="8">
        <f t="shared" si="1267"/>
        <v>0.47731249999999997</v>
      </c>
      <c r="JW171" s="8">
        <f t="shared" si="1267"/>
        <v>0.25400000000000017</v>
      </c>
      <c r="JX171" s="8">
        <f t="shared" si="1267"/>
        <v>0.17712500000000025</v>
      </c>
      <c r="JY171" s="8">
        <f t="shared" si="1267"/>
        <v>0.29462500000000014</v>
      </c>
      <c r="JZ171" s="8">
        <f t="shared" si="1267"/>
        <v>0.14300000000000018</v>
      </c>
      <c r="KA171" s="8">
        <f t="shared" si="1267"/>
        <v>0.30724999999999975</v>
      </c>
      <c r="KB171" s="8">
        <f t="shared" si="1267"/>
        <v>1.0022500000000001</v>
      </c>
      <c r="KC171" s="8">
        <f t="shared" si="1267"/>
        <v>0.95050000000000001</v>
      </c>
      <c r="KD171" s="8">
        <f t="shared" si="1267"/>
        <v>0.16612500000000002</v>
      </c>
      <c r="KE171" s="8">
        <f t="shared" si="1267"/>
        <v>0.20199999999999985</v>
      </c>
      <c r="KF171" s="8">
        <f t="shared" si="1267"/>
        <v>0.59949999999999992</v>
      </c>
      <c r="KG171" s="8">
        <f t="shared" si="1267"/>
        <v>0.54312500000000008</v>
      </c>
      <c r="KH171" s="8">
        <f t="shared" si="1267"/>
        <v>9.3875000000000097E-2</v>
      </c>
      <c r="KI171" s="8">
        <f t="shared" si="1267"/>
        <v>8.1875000000000142E-2</v>
      </c>
      <c r="KJ171" s="8">
        <f t="shared" si="1267"/>
        <v>0.37062499999999993</v>
      </c>
      <c r="KK171" s="8">
        <f t="shared" si="1267"/>
        <v>0.36400000000000005</v>
      </c>
      <c r="KL171" s="8">
        <f t="shared" si="1267"/>
        <v>0.10012500000000013</v>
      </c>
      <c r="KM171" s="8">
        <f t="shared" si="1267"/>
        <v>0.28875000000000006</v>
      </c>
      <c r="KN171" s="8">
        <f t="shared" si="1267"/>
        <v>0.17012500000000008</v>
      </c>
      <c r="KO171" s="8">
        <f t="shared" si="1267"/>
        <v>0.29337499999999972</v>
      </c>
      <c r="KP171" s="8">
        <f t="shared" si="1267"/>
        <v>0.34599999999999986</v>
      </c>
      <c r="KQ171" s="8">
        <f t="shared" si="1267"/>
        <v>9.3374999999999986E-2</v>
      </c>
      <c r="KR171" s="8">
        <f t="shared" ref="KR171:LM171" si="1268">AVERAGEIF($G$3:$G$160,"R",KR3:KR160)</f>
        <v>0.63537499999999991</v>
      </c>
      <c r="KS171" s="8">
        <f t="shared" si="1268"/>
        <v>0.72162499999999985</v>
      </c>
      <c r="KT171" s="8">
        <f t="shared" si="1268"/>
        <v>0.71174999999999977</v>
      </c>
      <c r="KU171" s="8">
        <f t="shared" si="1268"/>
        <v>0.35100000000000009</v>
      </c>
      <c r="KV171" s="8">
        <f t="shared" si="1268"/>
        <v>0.17637500000000012</v>
      </c>
      <c r="KW171" s="8">
        <f t="shared" si="1268"/>
        <v>0.14774999999999983</v>
      </c>
      <c r="KX171" s="8">
        <f t="shared" si="1268"/>
        <v>0.21562499999999996</v>
      </c>
      <c r="KY171" s="8">
        <f t="shared" si="1268"/>
        <v>0.24299999999999988</v>
      </c>
      <c r="KZ171" s="8">
        <f t="shared" si="1268"/>
        <v>0.67312499999999986</v>
      </c>
      <c r="LA171" s="8">
        <f t="shared" si="1268"/>
        <v>0.49462499999999987</v>
      </c>
      <c r="LB171" s="8">
        <f t="shared" si="1268"/>
        <v>0.173375</v>
      </c>
      <c r="LC171" s="8">
        <f t="shared" si="1268"/>
        <v>0.33074999999999977</v>
      </c>
      <c r="LD171" s="8">
        <f t="shared" si="1268"/>
        <v>0.41174999999999989</v>
      </c>
      <c r="LE171" s="8">
        <f t="shared" si="1268"/>
        <v>0.45537499999999981</v>
      </c>
      <c r="LF171" s="8">
        <f t="shared" si="1268"/>
        <v>0.20187499999999997</v>
      </c>
      <c r="LG171" s="8">
        <f t="shared" si="1268"/>
        <v>0.12387500000000007</v>
      </c>
      <c r="LH171" s="8">
        <f t="shared" si="1268"/>
        <v>0.42711900000000019</v>
      </c>
      <c r="LI171" s="8">
        <f t="shared" si="1268"/>
        <v>0.13553625000000008</v>
      </c>
      <c r="LJ171" s="8">
        <f t="shared" si="1268"/>
        <v>0.50502074999999991</v>
      </c>
      <c r="LK171" s="8">
        <f t="shared" si="1268"/>
        <v>0.24476062500000018</v>
      </c>
      <c r="LL171" s="8">
        <f t="shared" si="1268"/>
        <v>9.1943000000000052E-2</v>
      </c>
      <c r="LM171" s="8">
        <f t="shared" si="1268"/>
        <v>0.47815937499999994</v>
      </c>
    </row>
    <row r="172" spans="2:329">
      <c r="B172" s="18" t="s">
        <v>566</v>
      </c>
      <c r="C172" s="1">
        <f>COUNTIFS($D$3:$D$160,"69",$F$3:$F$160,"1",$G$3:$G$160,"V")</f>
        <v>0</v>
      </c>
      <c r="D172" s="1">
        <f>COUNTIFS($D$3:$D$160,"69",$F$3:$F$160,"1",$G$3:$G$160,"R")</f>
        <v>0</v>
      </c>
      <c r="E172" s="1">
        <f>COUNTIFS($D$3:$D$160,"69",$F$3:$F$160,"1",$G$3:$G$160,"M")</f>
        <v>0</v>
      </c>
      <c r="F172" s="1">
        <f>COUNTIFS($D$3:$D$160,"69",$F$3:$F$160,"3",$G$3:$G$160,"V")</f>
        <v>0</v>
      </c>
      <c r="G172" s="1">
        <f>COUNTIFS($D$3:$D$160,"69",$F$3:$F$160,"3",$G$3:$G$160,"R")</f>
        <v>0</v>
      </c>
      <c r="H172" s="1">
        <f>COUNTIFS($D$3:$D$160,"69",$F$3:$F$160,"3",$G$3:$G$160,"M")</f>
        <v>0</v>
      </c>
      <c r="I172" s="1">
        <f>SUM(C172:G172)</f>
        <v>0</v>
      </c>
      <c r="N172" s="3" t="s">
        <v>227</v>
      </c>
      <c r="HL172" s="1" t="s">
        <v>433</v>
      </c>
      <c r="HM172" s="1" t="s">
        <v>2</v>
      </c>
      <c r="HO172" s="8" t="e">
        <f>AVERAGEIF($J$3:$J$160,"&gt;=85",HO3:HO160)</f>
        <v>#VALUE!</v>
      </c>
      <c r="HP172" s="8">
        <f>AVERAGEIF($J$3:$J$160,"&gt;=85",HP3:HP160)</f>
        <v>9.9500000000000047E-2</v>
      </c>
      <c r="HQ172" s="8">
        <f>AVERAGEIF($J$3:$J$160,"&gt;=85",HQ3:HQ160)</f>
        <v>0.47010833333333335</v>
      </c>
      <c r="HR172" s="8"/>
      <c r="HS172" s="8">
        <f>AVERAGEIF($J$3:$J$160,"&gt;=85",HS3:HS160)</f>
        <v>0.16212499999999999</v>
      </c>
      <c r="HT172" s="8">
        <f>AVERAGEIF($J$3:$J$160,"&gt;=85",HT3:HT160)</f>
        <v>9.5755102040816262E-2</v>
      </c>
      <c r="HU172" s="8">
        <f>AVERAGEIF($J$3:$J$160,"&gt;=85",HU3:HU160)</f>
        <v>9.3078124999999845E-2</v>
      </c>
      <c r="HV172" s="8">
        <f>AVERAGEIF($J$3:$J$160,"&gt;=85",HV3:HV160)</f>
        <v>7.0586956521739033E-2</v>
      </c>
      <c r="HW172" s="8">
        <f>AVERAGEIF($J$3:$J$160,"&gt;=85",HW3:HW160)</f>
        <v>2.1575757575757637E-2</v>
      </c>
      <c r="HX172" s="8"/>
      <c r="HY172" s="8">
        <f t="shared" ref="HY172:JD172" si="1269">AVERAGEIF($J$3:$J$160,"&gt;=85",HY3:HY160)</f>
        <v>0.21145588235294102</v>
      </c>
      <c r="HZ172" s="8">
        <f t="shared" si="1269"/>
        <v>0.25549264705882335</v>
      </c>
      <c r="IA172" s="8">
        <f t="shared" si="1269"/>
        <v>0.18192647058823519</v>
      </c>
      <c r="IB172" s="8">
        <f t="shared" si="1269"/>
        <v>7.6691176470588263E-2</v>
      </c>
      <c r="IC172" s="8">
        <f t="shared" si="1269"/>
        <v>0.12312499999999993</v>
      </c>
      <c r="ID172" s="8">
        <f t="shared" si="1269"/>
        <v>0.20480620155038765</v>
      </c>
      <c r="IE172" s="8">
        <f t="shared" si="1269"/>
        <v>7.1554263565891521E-2</v>
      </c>
      <c r="IF172" s="8">
        <f t="shared" si="1269"/>
        <v>0.4800283018867923</v>
      </c>
      <c r="IG172" s="8">
        <f t="shared" si="1269"/>
        <v>0.4325094339622641</v>
      </c>
      <c r="IH172" s="8">
        <f t="shared" si="1269"/>
        <v>0.39053679245283018</v>
      </c>
      <c r="II172" s="8">
        <f t="shared" si="1269"/>
        <v>0.35392452830188698</v>
      </c>
      <c r="IJ172" s="8">
        <f t="shared" si="1269"/>
        <v>0.29028813559322042</v>
      </c>
      <c r="IK172" s="8">
        <f t="shared" si="1269"/>
        <v>0.40764150943396221</v>
      </c>
      <c r="IL172" s="8">
        <f t="shared" si="1269"/>
        <v>0.38977358490566033</v>
      </c>
      <c r="IM172" s="8">
        <f t="shared" si="1269"/>
        <v>0.21943396226415088</v>
      </c>
      <c r="IN172" s="8">
        <f t="shared" si="1269"/>
        <v>0.18822641509433957</v>
      </c>
      <c r="IO172" s="8">
        <f t="shared" si="1269"/>
        <v>0.27046226415094332</v>
      </c>
      <c r="IP172" s="8">
        <f t="shared" si="1269"/>
        <v>0.17531132075471689</v>
      </c>
      <c r="IQ172" s="8">
        <f t="shared" si="1269"/>
        <v>0.15223584905660376</v>
      </c>
      <c r="IR172" s="8">
        <f t="shared" si="1269"/>
        <v>0.14270754716981135</v>
      </c>
      <c r="IS172" s="8">
        <f t="shared" si="1269"/>
        <v>0.22644339622641516</v>
      </c>
      <c r="IT172" s="8">
        <f t="shared" si="1269"/>
        <v>0.23411320754716974</v>
      </c>
      <c r="IU172" s="8">
        <f t="shared" si="1269"/>
        <v>0.24220588235294116</v>
      </c>
      <c r="IV172" s="8">
        <f t="shared" si="1269"/>
        <v>0.36779245283018885</v>
      </c>
      <c r="IW172" s="8">
        <f t="shared" si="1269"/>
        <v>0.30043396226415098</v>
      </c>
      <c r="IX172" s="8">
        <f t="shared" si="1269"/>
        <v>0.49502173913043473</v>
      </c>
      <c r="IY172" s="8">
        <f t="shared" si="1269"/>
        <v>0.23187254901960774</v>
      </c>
      <c r="IZ172" s="8">
        <f t="shared" si="1269"/>
        <v>0.177039603960396</v>
      </c>
      <c r="JA172" s="8">
        <f t="shared" si="1269"/>
        <v>0.29363725490196074</v>
      </c>
      <c r="JB172" s="8">
        <f t="shared" si="1269"/>
        <v>0.35096078431372535</v>
      </c>
      <c r="JC172" s="8">
        <f t="shared" si="1269"/>
        <v>0.39872549019607834</v>
      </c>
      <c r="JD172" s="8">
        <f t="shared" si="1269"/>
        <v>0.24561764705882352</v>
      </c>
      <c r="JE172" s="8">
        <f t="shared" ref="JE172:KJ172" si="1270">AVERAGEIF($J$3:$J$160,"&gt;=85",JE3:JE160)</f>
        <v>0.20492452830188684</v>
      </c>
      <c r="JF172" s="8">
        <f t="shared" si="1270"/>
        <v>0.14247169811320748</v>
      </c>
      <c r="JG172" s="8">
        <f t="shared" si="1270"/>
        <v>0.13156603773584896</v>
      </c>
      <c r="JH172" s="8">
        <f t="shared" si="1270"/>
        <v>0.21515094339622631</v>
      </c>
      <c r="JI172" s="8">
        <f t="shared" si="1270"/>
        <v>0.42145283018867924</v>
      </c>
      <c r="JJ172" s="8">
        <f t="shared" si="1270"/>
        <v>0.3090566037735849</v>
      </c>
      <c r="JK172" s="8">
        <f t="shared" si="1270"/>
        <v>0.44588679245283014</v>
      </c>
      <c r="JL172" s="8">
        <f t="shared" si="1270"/>
        <v>0.1130377358490566</v>
      </c>
      <c r="JM172" s="8">
        <f t="shared" si="1270"/>
        <v>0.14939622641509445</v>
      </c>
      <c r="JN172" s="8">
        <f t="shared" si="1270"/>
        <v>0.21200943396226421</v>
      </c>
      <c r="JO172" s="8">
        <f t="shared" si="1270"/>
        <v>0.32802830188679255</v>
      </c>
      <c r="JP172" s="8">
        <f t="shared" si="1270"/>
        <v>0.1919433962264151</v>
      </c>
      <c r="JQ172" s="8">
        <f t="shared" si="1270"/>
        <v>0.70807637735849072</v>
      </c>
      <c r="JR172" s="8">
        <f t="shared" si="1270"/>
        <v>0.38260922641509443</v>
      </c>
      <c r="JS172" s="8">
        <f t="shared" si="1270"/>
        <v>0.42489416981132072</v>
      </c>
      <c r="JT172" s="8">
        <f t="shared" si="1270"/>
        <v>0.37197196190476195</v>
      </c>
      <c r="JU172" s="8">
        <f t="shared" si="1270"/>
        <v>0.30752648113207548</v>
      </c>
      <c r="JV172" s="8">
        <f t="shared" si="1270"/>
        <v>0.34885795283018867</v>
      </c>
      <c r="JW172" s="8">
        <f t="shared" si="1270"/>
        <v>0.39101886792452839</v>
      </c>
      <c r="JX172" s="8">
        <f t="shared" si="1270"/>
        <v>0.3537641509433963</v>
      </c>
      <c r="JY172" s="8">
        <f t="shared" si="1270"/>
        <v>0.30683962264150944</v>
      </c>
      <c r="JZ172" s="8">
        <f t="shared" si="1270"/>
        <v>0.25265471698113207</v>
      </c>
      <c r="KA172" s="8">
        <f t="shared" si="1270"/>
        <v>0.34278301886792445</v>
      </c>
      <c r="KB172" s="8">
        <f t="shared" si="1270"/>
        <v>0.31376415094339616</v>
      </c>
      <c r="KC172" s="8">
        <f t="shared" si="1270"/>
        <v>0.29546226415094351</v>
      </c>
      <c r="KD172" s="8">
        <f t="shared" si="1270"/>
        <v>0.16794339622641516</v>
      </c>
      <c r="KE172" s="8">
        <f t="shared" si="1270"/>
        <v>0.15500943396226413</v>
      </c>
      <c r="KF172" s="8">
        <f t="shared" si="1270"/>
        <v>0.19344339622641499</v>
      </c>
      <c r="KG172" s="8">
        <f t="shared" si="1270"/>
        <v>0.19867924528301889</v>
      </c>
      <c r="KH172" s="8">
        <f t="shared" si="1270"/>
        <v>0.16466037735849065</v>
      </c>
      <c r="KI172" s="8">
        <f t="shared" si="1270"/>
        <v>0.18833018867924525</v>
      </c>
      <c r="KJ172" s="8">
        <f t="shared" si="1270"/>
        <v>0.17279245283018868</v>
      </c>
      <c r="KK172" s="8">
        <f t="shared" ref="KK172:LM172" si="1271">AVERAGEIF($J$3:$J$160,"&gt;=85",KK3:KK160)</f>
        <v>0.17783962264150929</v>
      </c>
      <c r="KL172" s="8">
        <f t="shared" si="1271"/>
        <v>0.15966037735849045</v>
      </c>
      <c r="KM172" s="8">
        <f t="shared" si="1271"/>
        <v>0.29225471698113209</v>
      </c>
      <c r="KN172" s="8">
        <f t="shared" si="1271"/>
        <v>0.20375471698113207</v>
      </c>
      <c r="KO172" s="8">
        <f t="shared" si="1271"/>
        <v>0.35985849056603764</v>
      </c>
      <c r="KP172" s="8">
        <f t="shared" si="1271"/>
        <v>0.17037735849056607</v>
      </c>
      <c r="KQ172" s="8">
        <f t="shared" si="1271"/>
        <v>0.18451886792452829</v>
      </c>
      <c r="KR172" s="8">
        <f t="shared" si="1271"/>
        <v>0.24554716981132069</v>
      </c>
      <c r="KS172" s="8">
        <f t="shared" si="1271"/>
        <v>0.30938679245283007</v>
      </c>
      <c r="KT172" s="8">
        <f t="shared" si="1271"/>
        <v>0.30040094339622647</v>
      </c>
      <c r="KU172" s="8">
        <f t="shared" si="1271"/>
        <v>0.22225471698113203</v>
      </c>
      <c r="KV172" s="8">
        <f t="shared" si="1271"/>
        <v>0.14383962264150937</v>
      </c>
      <c r="KW172" s="8">
        <f t="shared" si="1271"/>
        <v>0.14532075471698105</v>
      </c>
      <c r="KX172" s="8">
        <f t="shared" si="1271"/>
        <v>0.13332075471698121</v>
      </c>
      <c r="KY172" s="8">
        <f t="shared" si="1271"/>
        <v>0.22166981132075472</v>
      </c>
      <c r="KZ172" s="8">
        <f t="shared" si="1271"/>
        <v>0.36787735849056602</v>
      </c>
      <c r="LA172" s="8">
        <f t="shared" si="1271"/>
        <v>0.29731132075471695</v>
      </c>
      <c r="LB172" s="8">
        <f t="shared" si="1271"/>
        <v>0.39880188679245293</v>
      </c>
      <c r="LC172" s="8">
        <f t="shared" si="1271"/>
        <v>9.3641509433962142E-2</v>
      </c>
      <c r="LD172" s="8">
        <f t="shared" si="1271"/>
        <v>8.3094339622641414E-2</v>
      </c>
      <c r="LE172" s="8">
        <f t="shared" si="1271"/>
        <v>0.17443396226415095</v>
      </c>
      <c r="LF172" s="8">
        <f t="shared" si="1271"/>
        <v>0.24533018867924533</v>
      </c>
      <c r="LG172" s="8">
        <f t="shared" si="1271"/>
        <v>0.13833018867924529</v>
      </c>
      <c r="LH172" s="8">
        <f t="shared" si="1271"/>
        <v>0.60337648113207554</v>
      </c>
      <c r="LI172" s="8">
        <f t="shared" si="1271"/>
        <v>0.27465605660377346</v>
      </c>
      <c r="LJ172" s="8">
        <f t="shared" si="1271"/>
        <v>0.50059936792452819</v>
      </c>
      <c r="LK172" s="8">
        <f t="shared" si="1271"/>
        <v>0.26725315094339602</v>
      </c>
      <c r="LL172" s="8">
        <f t="shared" si="1271"/>
        <v>0.21066219811320744</v>
      </c>
      <c r="LM172" s="8">
        <f t="shared" si="1271"/>
        <v>0.40659241509433963</v>
      </c>
    </row>
    <row r="173" spans="2:329">
      <c r="B173" s="18" t="s">
        <v>571</v>
      </c>
      <c r="C173" s="1">
        <f>COUNTIFS($D$3:$D$160,"1016",$F$3:$F$160,"1",$G$3:$G$160,"V")</f>
        <v>79</v>
      </c>
      <c r="D173" s="1">
        <f>COUNTIFS($D$3:$D$160,"1016",$F$3:$F$160,"1",$G$3:$G$160,"R")</f>
        <v>7</v>
      </c>
      <c r="E173" s="1">
        <f>COUNTIFS($D$3:$D$160,"1016",$F$3:$F$160,"1",$G$3:$G$160,"M")</f>
        <v>0</v>
      </c>
      <c r="F173" s="1">
        <f>COUNTIFS($D$3:$D$160,"1016",$F$3:$F$160,"3",$G$3:$G$160,"V")</f>
        <v>70</v>
      </c>
      <c r="G173" s="1">
        <f>COUNTIFS($D$3:$D$160,"1016",$F$3:$F$160,"3",$G$3:$G$160,"R")</f>
        <v>2</v>
      </c>
      <c r="H173" s="1">
        <f>COUNTIFS($D$3:$D$160,"1016",$F$3:$F$160,"3",$G$3:$G$160,"M")</f>
        <v>0</v>
      </c>
      <c r="I173" s="1">
        <f>SUM(C173:G173)</f>
        <v>158</v>
      </c>
      <c r="N173" s="3" t="s">
        <v>227</v>
      </c>
    </row>
    <row r="174" spans="2:329">
      <c r="B174" s="1"/>
      <c r="C174" s="1">
        <f t="shared" ref="C174:H174" si="1272">SUM(C170:C173)</f>
        <v>79</v>
      </c>
      <c r="D174" s="1">
        <f t="shared" si="1272"/>
        <v>7</v>
      </c>
      <c r="E174" s="1">
        <f t="shared" si="1272"/>
        <v>0</v>
      </c>
      <c r="F174" s="1">
        <f t="shared" si="1272"/>
        <v>70</v>
      </c>
      <c r="G174" s="1">
        <f t="shared" si="1272"/>
        <v>2</v>
      </c>
      <c r="H174" s="1">
        <f t="shared" si="1272"/>
        <v>0</v>
      </c>
      <c r="I174" s="1"/>
      <c r="N174" s="3" t="s">
        <v>227</v>
      </c>
    </row>
    <row r="175" spans="2:329">
      <c r="B175" s="1"/>
      <c r="C175" s="1">
        <f>SUM(C174:E174)</f>
        <v>86</v>
      </c>
      <c r="D175" s="1"/>
      <c r="E175" s="1"/>
      <c r="F175" s="1">
        <f>SUM(F174:G174)</f>
        <v>72</v>
      </c>
      <c r="G175" s="1"/>
      <c r="H175" s="1"/>
      <c r="I175" s="1"/>
      <c r="N175" s="3" t="s">
        <v>227</v>
      </c>
      <c r="LH175" s="106">
        <v>-0.57566480327868852</v>
      </c>
      <c r="LI175" s="106">
        <v>0.57824624590163909</v>
      </c>
      <c r="LJ175" s="106">
        <v>0.2154521855306368</v>
      </c>
      <c r="LK175" s="106"/>
      <c r="LL175" s="106">
        <v>0.45840594202898555</v>
      </c>
      <c r="LM175" s="106">
        <v>0.73426475471698138</v>
      </c>
      <c r="LN175" s="106">
        <v>0.53941545783132516</v>
      </c>
      <c r="LO175" s="106">
        <v>0.71998732258064513</v>
      </c>
      <c r="LP175" s="106">
        <v>0.43186900000000022</v>
      </c>
      <c r="LQ175" s="106">
        <v>0.60429157547169809</v>
      </c>
    </row>
    <row r="176" spans="2:329">
      <c r="JO176" s="106">
        <v>-0.69128974590163939</v>
      </c>
      <c r="JP176" s="106">
        <v>0.69128974590163939</v>
      </c>
      <c r="JQ176" s="106">
        <v>0.19697991194260953</v>
      </c>
      <c r="JR176" s="106"/>
      <c r="JS176" s="106">
        <v>0.57565800000000034</v>
      </c>
      <c r="JT176" s="106">
        <v>0.84182918867924506</v>
      </c>
      <c r="JU176" s="106">
        <v>0.69118633734939761</v>
      </c>
      <c r="JV176" s="106">
        <v>0.75801267741935463</v>
      </c>
      <c r="JW176" s="106">
        <v>0.43381125000000015</v>
      </c>
      <c r="JX176" s="106">
        <v>0.71024618867924527</v>
      </c>
      <c r="JY176" s="106"/>
      <c r="LH176" s="106">
        <v>-0.22807114754098359</v>
      </c>
      <c r="LI176" s="106">
        <v>0.2513348032786884</v>
      </c>
      <c r="LJ176" s="106">
        <v>0.2036725680324592</v>
      </c>
      <c r="LK176" s="106"/>
      <c r="LL176" s="106">
        <v>0.12537178260869569</v>
      </c>
      <c r="LM176" s="106">
        <v>0.41532439622641509</v>
      </c>
      <c r="LN176" s="106">
        <v>0.25200660240963851</v>
      </c>
      <c r="LO176" s="106">
        <v>0.27819380645161279</v>
      </c>
      <c r="LP176" s="106">
        <v>0.14028625000000011</v>
      </c>
      <c r="LQ176" s="106">
        <v>0.27557115094339618</v>
      </c>
    </row>
    <row r="177" spans="275:329">
      <c r="JO177" s="106">
        <v>-0.3507843524590164</v>
      </c>
      <c r="JP177" s="106">
        <v>0.352274237704918</v>
      </c>
      <c r="JQ177" s="106">
        <v>0.21994458706529019</v>
      </c>
      <c r="JR177" s="106"/>
      <c r="JS177" s="106">
        <v>0.20458813043478266</v>
      </c>
      <c r="JT177" s="106">
        <v>0.54454483018867905</v>
      </c>
      <c r="JU177" s="106">
        <v>0.38691615662650602</v>
      </c>
      <c r="JV177" s="106">
        <v>0.31379616129032256</v>
      </c>
      <c r="JW177" s="106">
        <v>0.14196687500000021</v>
      </c>
      <c r="JX177" s="106">
        <v>0.38477903773584921</v>
      </c>
      <c r="JY177" s="106"/>
      <c r="LH177" s="106">
        <v>0.53207881967213133</v>
      </c>
      <c r="LI177" s="106">
        <v>0.54762572131147547</v>
      </c>
      <c r="LJ177" s="106">
        <v>0.34984763540260438</v>
      </c>
      <c r="LK177" s="106"/>
      <c r="LL177" s="106">
        <v>0.69233982608695654</v>
      </c>
      <c r="LM177" s="106">
        <v>0.35922433962264155</v>
      </c>
      <c r="LN177" s="106">
        <v>0.46419598795180717</v>
      </c>
      <c r="LO177" s="106">
        <v>0.7832227419354838</v>
      </c>
      <c r="LP177" s="106">
        <v>0.50027074999999988</v>
      </c>
      <c r="LQ177" s="106">
        <v>0.49975974528301892</v>
      </c>
    </row>
    <row r="178" spans="275:329">
      <c r="JO178" s="106">
        <v>0.43125927049180324</v>
      </c>
      <c r="JP178" s="106">
        <v>0.46371051639344263</v>
      </c>
      <c r="JQ178" s="106">
        <v>0.38239757195624785</v>
      </c>
      <c r="JR178" s="106"/>
      <c r="JS178" s="106">
        <v>0.58744471014492761</v>
      </c>
      <c r="JT178" s="106">
        <v>0.30262260377358502</v>
      </c>
      <c r="JU178" s="106">
        <v>0.35007431325301214</v>
      </c>
      <c r="JV178" s="106">
        <v>0.75876077419354837</v>
      </c>
      <c r="JW178" s="106">
        <v>0.49936637499999981</v>
      </c>
      <c r="JX178" s="106">
        <v>0.42314018867924519</v>
      </c>
      <c r="JY178" s="106"/>
      <c r="LH178" s="106">
        <v>-0.20536035245901643</v>
      </c>
      <c r="LI178" s="106">
        <v>0.24835625409836062</v>
      </c>
      <c r="LJ178" s="106">
        <v>0.22090396813072299</v>
      </c>
      <c r="LK178" s="106"/>
      <c r="LL178" s="106">
        <v>0.12888734782608696</v>
      </c>
      <c r="LM178" s="106">
        <v>0.40389124528301884</v>
      </c>
      <c r="LN178" s="106">
        <v>0.25802339759036147</v>
      </c>
      <c r="LO178" s="106">
        <v>0.22217535483870951</v>
      </c>
      <c r="LP178" s="106">
        <v>0.24951062500000021</v>
      </c>
      <c r="LQ178" s="106">
        <v>0.26816824528301875</v>
      </c>
    </row>
    <row r="179" spans="275:329">
      <c r="JO179" s="106">
        <v>-0.33145580165289262</v>
      </c>
      <c r="JP179" s="106">
        <v>0.33844558677685938</v>
      </c>
      <c r="JQ179" s="106">
        <v>0.24180896129231894</v>
      </c>
      <c r="JR179" s="106"/>
      <c r="JS179" s="106">
        <v>0.18385657971014494</v>
      </c>
      <c r="JT179" s="106">
        <v>0.54357330769230772</v>
      </c>
      <c r="JU179" s="106">
        <v>0.37708326829268302</v>
      </c>
      <c r="JV179" s="106">
        <v>0.25859593548387089</v>
      </c>
      <c r="JW179" s="106">
        <v>0.25182675000000004</v>
      </c>
      <c r="JX179" s="106">
        <v>0.37416243809523814</v>
      </c>
      <c r="JY179" s="106"/>
      <c r="LH179" s="106">
        <v>-0.13189104098360649</v>
      </c>
      <c r="LI179" s="106">
        <v>0.20479892622950815</v>
      </c>
      <c r="LJ179" s="106">
        <v>0.21228416772785344</v>
      </c>
      <c r="LK179" s="106"/>
      <c r="LL179" s="106">
        <v>0.10773300000000005</v>
      </c>
      <c r="LM179" s="106">
        <v>0.33116777358490562</v>
      </c>
      <c r="LN179" s="106">
        <v>0.22770657831325294</v>
      </c>
      <c r="LO179" s="106">
        <v>0.17136383870967742</v>
      </c>
      <c r="LP179" s="106">
        <v>9.6693000000000084E-2</v>
      </c>
      <c r="LQ179" s="106">
        <v>0.21157729245283008</v>
      </c>
    </row>
    <row r="180" spans="275:329">
      <c r="JO180" s="106">
        <v>-0.2615833688524592</v>
      </c>
      <c r="JP180" s="106">
        <v>0.28229323770491821</v>
      </c>
      <c r="JQ180" s="106">
        <v>0.24702066441511714</v>
      </c>
      <c r="JR180" s="106"/>
      <c r="JS180" s="106">
        <v>0.13270924637681161</v>
      </c>
      <c r="JT180" s="106">
        <v>0.47703466037735864</v>
      </c>
      <c r="JU180" s="106">
        <v>0.3291836144578314</v>
      </c>
      <c r="JV180" s="106">
        <v>0.20419312903225795</v>
      </c>
      <c r="JW180" s="106">
        <v>9.8443500000000239E-2</v>
      </c>
      <c r="JX180" s="106">
        <v>0.30938536792452836</v>
      </c>
      <c r="JY180" s="106"/>
      <c r="LH180" s="106">
        <v>0.42788959836065588</v>
      </c>
      <c r="LI180" s="106">
        <v>0.44741669672131157</v>
      </c>
      <c r="LJ180" s="106">
        <v>0.31478745386717072</v>
      </c>
      <c r="LK180" s="106"/>
      <c r="LL180" s="106">
        <v>0.57381205797101464</v>
      </c>
      <c r="LM180" s="106">
        <v>0.28286424528301901</v>
      </c>
      <c r="LN180" s="106">
        <v>0.39924702409638541</v>
      </c>
      <c r="LO180" s="106">
        <v>0.56967932258064524</v>
      </c>
      <c r="LP180" s="106">
        <v>0.47340937499999991</v>
      </c>
      <c r="LQ180" s="106">
        <v>0.40575279245283019</v>
      </c>
    </row>
    <row r="181" spans="275:329">
      <c r="JO181" s="106">
        <v>0.32695760655737721</v>
      </c>
      <c r="JP181" s="106">
        <v>0.37887727868852483</v>
      </c>
      <c r="JQ181" s="106">
        <v>0.34668409607053008</v>
      </c>
      <c r="JR181" s="106"/>
      <c r="JS181" s="106">
        <v>0.47319611594202898</v>
      </c>
      <c r="JT181" s="106">
        <v>0.25608483018867922</v>
      </c>
      <c r="JU181" s="106">
        <v>0.30928590361445774</v>
      </c>
      <c r="JV181" s="106">
        <v>0.54102574193548381</v>
      </c>
      <c r="JW181" s="106">
        <v>0.47256249999999994</v>
      </c>
      <c r="JX181" s="106">
        <v>0.34702776415094339</v>
      </c>
      <c r="JY181" s="106"/>
    </row>
    <row r="185" spans="275:329">
      <c r="JO185" s="106">
        <v>-0.69064220491803274</v>
      </c>
      <c r="JP185" s="106">
        <v>0.69064220491803274</v>
      </c>
      <c r="JQ185" s="106">
        <v>0.19703216213724642</v>
      </c>
      <c r="JR185" s="106"/>
      <c r="JS185" s="106">
        <v>0.57451307246376826</v>
      </c>
      <c r="JT185" s="106">
        <v>0.84182918867924506</v>
      </c>
      <c r="JU185" s="106">
        <v>0.69023453012048186</v>
      </c>
      <c r="JV185" s="106">
        <v>0.75801267741935463</v>
      </c>
      <c r="JW185" s="106">
        <v>0.43381125000000015</v>
      </c>
      <c r="JX185" s="106">
        <v>0.70899147169811327</v>
      </c>
    </row>
    <row r="186" spans="275:329">
      <c r="JO186" s="106">
        <v>-0.35013681147540976</v>
      </c>
      <c r="JP186" s="106">
        <v>0.35195456557377042</v>
      </c>
      <c r="JQ186" s="106">
        <v>0.21994245285755368</v>
      </c>
      <c r="JR186" s="106"/>
      <c r="JS186" s="106">
        <v>0.2040229130434783</v>
      </c>
      <c r="JT186" s="106">
        <v>0.54454483018867905</v>
      </c>
      <c r="JU186" s="106">
        <v>0.38644627710843366</v>
      </c>
      <c r="JV186" s="106">
        <v>0.31379616129032256</v>
      </c>
      <c r="JW186" s="106">
        <v>0.14196687500000021</v>
      </c>
      <c r="JX186" s="106">
        <v>0.38352432075471699</v>
      </c>
    </row>
    <row r="187" spans="275:329">
      <c r="JO187" s="106">
        <v>0.43190681147540988</v>
      </c>
      <c r="JP187" s="106">
        <v>0.46404658196721305</v>
      </c>
      <c r="JQ187" s="106">
        <v>0.38302447108158488</v>
      </c>
      <c r="JR187" s="106"/>
      <c r="JS187" s="106">
        <v>0.58803891304347833</v>
      </c>
      <c r="JT187" s="106">
        <v>0.30262260377358502</v>
      </c>
      <c r="JU187" s="106">
        <v>0.35056828915662663</v>
      </c>
      <c r="JV187" s="106">
        <v>0.75876077419354837</v>
      </c>
      <c r="JW187" s="106">
        <v>0.49936637499999981</v>
      </c>
      <c r="JX187" s="106">
        <v>0.42403641509433954</v>
      </c>
    </row>
    <row r="188" spans="275:329">
      <c r="JO188" s="106">
        <v>-0.3308029090909092</v>
      </c>
      <c r="JP188" s="106">
        <v>0.33812327272727255</v>
      </c>
      <c r="JQ188" s="106">
        <v>0.24147453120335508</v>
      </c>
      <c r="JR188" s="106"/>
      <c r="JS188" s="106">
        <v>0.18329136231884055</v>
      </c>
      <c r="JT188" s="106">
        <v>0.54357330769230772</v>
      </c>
      <c r="JU188" s="106">
        <v>0.37660765853658545</v>
      </c>
      <c r="JV188" s="106">
        <v>0.25859593548387089</v>
      </c>
      <c r="JW188" s="106">
        <v>0.25182675000000004</v>
      </c>
      <c r="JX188" s="106">
        <v>0.37289577142857155</v>
      </c>
    </row>
    <row r="189" spans="275:329">
      <c r="JO189" s="106">
        <v>-0.26093582786885255</v>
      </c>
      <c r="JP189" s="106">
        <v>0.28158797540983616</v>
      </c>
      <c r="JQ189" s="106">
        <v>0.24685289990143316</v>
      </c>
      <c r="JR189" s="106"/>
      <c r="JS189" s="106">
        <v>0.1314622608695652</v>
      </c>
      <c r="JT189" s="106">
        <v>0.47703466037735864</v>
      </c>
      <c r="JU189" s="106">
        <v>0.32814696385542164</v>
      </c>
      <c r="JV189" s="106">
        <v>0.20419312903225795</v>
      </c>
      <c r="JW189" s="106">
        <v>9.8443500000000239E-2</v>
      </c>
      <c r="JX189" s="106">
        <v>0.30844157547169815</v>
      </c>
    </row>
    <row r="190" spans="275:329">
      <c r="JO190" s="106">
        <v>0.32760514754098369</v>
      </c>
      <c r="JP190" s="106">
        <v>0.3792133442622953</v>
      </c>
      <c r="JQ190" s="106">
        <v>0.3476496220498918</v>
      </c>
      <c r="JR190" s="106"/>
      <c r="JS190" s="106">
        <v>0.47379031884057965</v>
      </c>
      <c r="JT190" s="106">
        <v>0.25608483018867922</v>
      </c>
      <c r="JU190" s="106">
        <v>0.30977987951807223</v>
      </c>
      <c r="JV190" s="106">
        <v>0.54102574193548381</v>
      </c>
      <c r="JW190" s="106">
        <v>0.47256249999999994</v>
      </c>
      <c r="JX190" s="106">
        <v>0.34792399056603773</v>
      </c>
    </row>
  </sheetData>
  <mergeCells count="4">
    <mergeCell ref="B1:M1"/>
    <mergeCell ref="O1:AE1"/>
    <mergeCell ref="DO1:EE1"/>
    <mergeCell ref="HO1:IE1"/>
  </mergeCells>
  <phoneticPr fontId="17" type="noConversion"/>
  <conditionalFormatting sqref="J3:J160">
    <cfRule type="cellIs" dxfId="5" priority="1" operator="lessThan">
      <formula>65</formula>
    </cfRule>
    <cfRule type="cellIs" dxfId="4" priority="2" operator="between">
      <formula>65</formula>
      <formula>85</formula>
    </cfRule>
    <cfRule type="cellIs" dxfId="3" priority="3" operator="greaterThan">
      <formula>85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6DACE-2D0D-A54E-80DF-B0CF06F1A8F6}">
  <dimension ref="A1:AV73"/>
  <sheetViews>
    <sheetView zoomScale="90" zoomScaleNormal="90" workbookViewId="0">
      <selection activeCell="L75" sqref="L75"/>
    </sheetView>
  </sheetViews>
  <sheetFormatPr baseColWidth="10" defaultRowHeight="16"/>
  <cols>
    <col min="1" max="1" width="3.6640625" customWidth="1"/>
    <col min="3" max="3" width="3.1640625" customWidth="1"/>
    <col min="4" max="4" width="4.6640625" customWidth="1"/>
    <col min="5" max="5" width="6.83203125" customWidth="1"/>
    <col min="6" max="6" width="3.1640625" customWidth="1"/>
    <col min="7" max="7" width="3" customWidth="1"/>
    <col min="8" max="8" width="4.6640625" customWidth="1"/>
    <col min="9" max="9" width="7" customWidth="1"/>
    <col min="10" max="10" width="6.5" customWidth="1"/>
    <col min="11" max="11" width="6.33203125" customWidth="1"/>
    <col min="12" max="12" width="24" customWidth="1"/>
    <col min="13" max="13" width="3.33203125" customWidth="1"/>
    <col min="14" max="16" width="6.33203125" bestFit="1" customWidth="1"/>
    <col min="17" max="17" width="7" bestFit="1" customWidth="1"/>
    <col min="18" max="22" width="6.33203125" bestFit="1" customWidth="1"/>
    <col min="23" max="23" width="3.6640625" bestFit="1" customWidth="1"/>
    <col min="24" max="30" width="6.33203125" bestFit="1" customWidth="1"/>
  </cols>
  <sheetData>
    <row r="1" spans="1:48">
      <c r="A1" s="1"/>
      <c r="B1" s="140" t="s">
        <v>0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"/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  <c r="AA1" s="141"/>
      <c r="AB1" s="141"/>
      <c r="AC1" s="141"/>
      <c r="AD1" s="141"/>
    </row>
    <row r="2" spans="1:48" ht="105">
      <c r="A2" s="1"/>
      <c r="B2" s="102" t="s">
        <v>3</v>
      </c>
      <c r="C2" s="21" t="s">
        <v>4</v>
      </c>
      <c r="D2" s="21" t="s">
        <v>121</v>
      </c>
      <c r="E2" s="102" t="s">
        <v>5</v>
      </c>
      <c r="F2" s="21" t="s">
        <v>601</v>
      </c>
      <c r="G2" s="21" t="s">
        <v>6</v>
      </c>
      <c r="H2" s="21" t="s">
        <v>152</v>
      </c>
      <c r="I2" s="21" t="s">
        <v>375</v>
      </c>
      <c r="J2" s="22" t="s">
        <v>376</v>
      </c>
      <c r="K2" s="21" t="s">
        <v>7</v>
      </c>
      <c r="L2" s="102" t="s">
        <v>119</v>
      </c>
      <c r="M2" s="3" t="s">
        <v>227</v>
      </c>
      <c r="N2" s="21" t="s">
        <v>117</v>
      </c>
      <c r="O2" s="21" t="s">
        <v>8</v>
      </c>
      <c r="P2" s="21" t="s">
        <v>201</v>
      </c>
      <c r="Q2" s="21" t="s">
        <v>118</v>
      </c>
      <c r="R2" s="21" t="s">
        <v>113</v>
      </c>
      <c r="S2" s="21" t="s">
        <v>207</v>
      </c>
      <c r="T2" s="21" t="s">
        <v>114</v>
      </c>
      <c r="U2" s="21" t="s">
        <v>200</v>
      </c>
      <c r="V2" s="21" t="s">
        <v>9</v>
      </c>
      <c r="W2" s="21" t="s">
        <v>206</v>
      </c>
      <c r="X2" s="21" t="s">
        <v>123</v>
      </c>
      <c r="Y2" s="21" t="s">
        <v>111</v>
      </c>
      <c r="Z2" s="21" t="s">
        <v>112</v>
      </c>
      <c r="AA2" s="21" t="s">
        <v>202</v>
      </c>
      <c r="AB2" s="21" t="s">
        <v>10</v>
      </c>
      <c r="AC2" s="21" t="s">
        <v>11</v>
      </c>
      <c r="AD2" s="21" t="s">
        <v>110</v>
      </c>
    </row>
    <row r="3" spans="1:48">
      <c r="A3" s="1">
        <v>1</v>
      </c>
      <c r="B3" s="2" t="s">
        <v>454</v>
      </c>
      <c r="C3" s="4">
        <v>10</v>
      </c>
      <c r="D3" s="4">
        <f>_xlfn.SWITCH(C3,1,12,2,12,3,35,4,35,5,35,6,69,7,69,8,69,9,69,1016)</f>
        <v>1016</v>
      </c>
      <c r="E3" s="4" t="s">
        <v>251</v>
      </c>
      <c r="F3" s="4">
        <v>1</v>
      </c>
      <c r="G3" s="4" t="s">
        <v>13</v>
      </c>
      <c r="H3" s="4" t="s">
        <v>19</v>
      </c>
      <c r="I3" s="5">
        <v>86.6</v>
      </c>
      <c r="J3" s="67">
        <v>1.9E-2</v>
      </c>
      <c r="K3" s="103">
        <v>5.1910000000000007</v>
      </c>
      <c r="L3" s="7" t="s">
        <v>130</v>
      </c>
      <c r="M3" s="3" t="s">
        <v>227</v>
      </c>
      <c r="N3" s="6">
        <v>5.4729999999999999</v>
      </c>
      <c r="O3" s="6">
        <v>5.2850000000000001</v>
      </c>
      <c r="P3" s="6">
        <v>5.7519999999999998</v>
      </c>
      <c r="Q3" s="45"/>
      <c r="R3" s="6">
        <v>5.3789999999999996</v>
      </c>
      <c r="S3" s="6">
        <v>5.2880000000000003</v>
      </c>
      <c r="T3" s="6">
        <v>5.2939999999999996</v>
      </c>
      <c r="U3" s="6">
        <v>5.2569999999999997</v>
      </c>
      <c r="V3" s="6">
        <v>5.1989999999999998</v>
      </c>
      <c r="W3" s="45"/>
      <c r="X3" s="6">
        <v>5.2039999999999997</v>
      </c>
      <c r="Y3" s="6">
        <v>5.2350000000000003</v>
      </c>
      <c r="Z3" s="6">
        <v>5.2549999999999999</v>
      </c>
      <c r="AA3" s="6">
        <v>4.9569999999999999</v>
      </c>
      <c r="AB3" s="6">
        <v>5.2350000000000003</v>
      </c>
      <c r="AC3" s="4">
        <v>5.1769999999999996</v>
      </c>
      <c r="AD3" s="23">
        <f t="shared" ref="AD3:AD11" si="0">AVERAGE(AB3:AC3)</f>
        <v>5.2059999999999995</v>
      </c>
      <c r="AF3" s="122"/>
      <c r="AG3" s="122"/>
      <c r="AH3" s="122"/>
      <c r="AI3" s="122"/>
      <c r="AJ3" s="122"/>
      <c r="AK3" s="122"/>
      <c r="AL3" s="122"/>
      <c r="AM3" s="122"/>
      <c r="AN3" s="122"/>
      <c r="AO3" s="122"/>
      <c r="AP3" s="122"/>
      <c r="AQ3" s="122"/>
      <c r="AR3" s="122"/>
      <c r="AS3" s="122"/>
      <c r="AT3" s="122"/>
      <c r="AU3" s="122"/>
      <c r="AV3" s="122"/>
    </row>
    <row r="4" spans="1:48">
      <c r="A4" s="1">
        <f>A3+1</f>
        <v>2</v>
      </c>
      <c r="B4" s="2"/>
      <c r="C4" s="4">
        <v>10</v>
      </c>
      <c r="D4" s="4">
        <f t="shared" ref="D4:D58" si="1">_xlfn.SWITCH(C4,1,12,2,12,3,35,4,35,5,35,6,69,7,69,8,69,9,69,1016)</f>
        <v>1016</v>
      </c>
      <c r="E4" s="4" t="s">
        <v>251</v>
      </c>
      <c r="F4" s="4">
        <v>1</v>
      </c>
      <c r="G4" s="4" t="s">
        <v>13</v>
      </c>
      <c r="H4" s="4" t="s">
        <v>19</v>
      </c>
      <c r="I4" s="5">
        <v>89</v>
      </c>
      <c r="J4" s="67">
        <v>0.26300000000000001</v>
      </c>
      <c r="K4" s="103">
        <v>5.3040000000000003</v>
      </c>
      <c r="L4" s="7" t="s">
        <v>130</v>
      </c>
      <c r="M4" s="3" t="s">
        <v>227</v>
      </c>
      <c r="N4" s="6">
        <v>5.4470000000000001</v>
      </c>
      <c r="O4" s="45"/>
      <c r="P4" s="6">
        <v>5.8040000000000003</v>
      </c>
      <c r="Q4" s="45"/>
      <c r="R4" s="6">
        <v>5.5190000000000001</v>
      </c>
      <c r="S4" s="6">
        <v>5.3780000000000001</v>
      </c>
      <c r="T4" s="6">
        <v>5.3689999999999998</v>
      </c>
      <c r="U4" s="6">
        <v>5.36</v>
      </c>
      <c r="V4" s="6">
        <v>5.2839999999999998</v>
      </c>
      <c r="W4" s="45"/>
      <c r="X4" s="6">
        <v>5.41</v>
      </c>
      <c r="Y4" s="6">
        <v>5.4649999999999999</v>
      </c>
      <c r="Z4" s="6">
        <v>5.4059999999999997</v>
      </c>
      <c r="AA4" s="6">
        <v>5.181</v>
      </c>
      <c r="AB4" s="6">
        <v>5.2009999999999996</v>
      </c>
      <c r="AC4" s="4">
        <v>5.2460000000000004</v>
      </c>
      <c r="AD4" s="23">
        <f t="shared" si="0"/>
        <v>5.2234999999999996</v>
      </c>
      <c r="AF4" s="122"/>
      <c r="AG4" s="122"/>
      <c r="AH4" s="122"/>
      <c r="AI4" s="122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</row>
    <row r="5" spans="1:48">
      <c r="A5" s="1">
        <f t="shared" ref="A5:A58" si="2">A4+1</f>
        <v>3</v>
      </c>
      <c r="B5" s="2"/>
      <c r="C5" s="4">
        <v>10</v>
      </c>
      <c r="D5" s="4">
        <f t="shared" si="1"/>
        <v>1016</v>
      </c>
      <c r="E5" s="4" t="s">
        <v>168</v>
      </c>
      <c r="F5" s="4">
        <v>1</v>
      </c>
      <c r="G5" s="4" t="s">
        <v>13</v>
      </c>
      <c r="H5" s="4" t="s">
        <v>14</v>
      </c>
      <c r="I5" s="5">
        <v>87.8</v>
      </c>
      <c r="J5" s="67">
        <v>1E-3</v>
      </c>
      <c r="K5" s="103">
        <v>5.3040000000000003</v>
      </c>
      <c r="L5" s="7" t="s">
        <v>130</v>
      </c>
      <c r="M5" s="3" t="s">
        <v>227</v>
      </c>
      <c r="N5" s="23">
        <v>5.4020000000000001</v>
      </c>
      <c r="O5" s="23">
        <v>5.202</v>
      </c>
      <c r="P5" s="23">
        <v>5.7750000000000004</v>
      </c>
      <c r="Q5" s="45"/>
      <c r="R5" s="6">
        <v>5.5640000000000001</v>
      </c>
      <c r="S5" s="23">
        <v>5.4020000000000001</v>
      </c>
      <c r="T5" s="23">
        <v>5.391</v>
      </c>
      <c r="U5" s="23">
        <v>5.3970000000000002</v>
      </c>
      <c r="V5" s="6">
        <v>5.2969999999999997</v>
      </c>
      <c r="W5" s="45"/>
      <c r="X5" s="23">
        <v>5.5369999999999999</v>
      </c>
      <c r="Y5" s="23">
        <v>5.585</v>
      </c>
      <c r="Z5" s="23">
        <v>5.3479999999999999</v>
      </c>
      <c r="AA5" s="23">
        <v>5.2850000000000001</v>
      </c>
      <c r="AB5" s="23">
        <v>5.1390000000000002</v>
      </c>
      <c r="AC5" s="4">
        <v>5.5609999999999999</v>
      </c>
      <c r="AD5" s="23">
        <f t="shared" si="0"/>
        <v>5.35</v>
      </c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</row>
    <row r="6" spans="1:48">
      <c r="A6" s="1">
        <f t="shared" si="2"/>
        <v>4</v>
      </c>
      <c r="B6" s="2"/>
      <c r="C6" s="4">
        <v>10</v>
      </c>
      <c r="D6" s="4">
        <f t="shared" si="1"/>
        <v>1016</v>
      </c>
      <c r="E6" s="4" t="s">
        <v>168</v>
      </c>
      <c r="F6" s="4">
        <v>1</v>
      </c>
      <c r="G6" s="4" t="s">
        <v>16</v>
      </c>
      <c r="H6" s="4"/>
      <c r="I6" s="5">
        <v>92.1</v>
      </c>
      <c r="J6" s="67">
        <v>8.9999999999999993E-3</v>
      </c>
      <c r="K6" s="103">
        <v>5.5740000000000016</v>
      </c>
      <c r="L6" s="7" t="s">
        <v>130</v>
      </c>
      <c r="M6" s="3" t="s">
        <v>227</v>
      </c>
      <c r="N6" s="6">
        <v>5.73</v>
      </c>
      <c r="O6" s="6">
        <v>5.5170000000000003</v>
      </c>
      <c r="P6" s="6">
        <v>5.9930000000000003</v>
      </c>
      <c r="Q6" s="45"/>
      <c r="R6" s="6">
        <v>5.6959999999999997</v>
      </c>
      <c r="S6" s="6">
        <v>5.6130000000000004</v>
      </c>
      <c r="T6" s="6">
        <v>5.6239999999999997</v>
      </c>
      <c r="U6" s="23">
        <v>5.609</v>
      </c>
      <c r="V6" s="23">
        <v>5.5650000000000004</v>
      </c>
      <c r="W6" s="45"/>
      <c r="X6" s="6">
        <v>5.8410000000000002</v>
      </c>
      <c r="Y6" s="6">
        <v>5.7880000000000003</v>
      </c>
      <c r="Z6" s="6">
        <v>5.6539999999999999</v>
      </c>
      <c r="AA6" s="6">
        <v>5.7009999999999996</v>
      </c>
      <c r="AB6" s="6">
        <v>5.5679999999999996</v>
      </c>
      <c r="AC6" s="4">
        <v>5.5179999999999998</v>
      </c>
      <c r="AD6" s="23">
        <f t="shared" si="0"/>
        <v>5.5429999999999993</v>
      </c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</row>
    <row r="7" spans="1:48">
      <c r="A7" s="1">
        <f t="shared" si="2"/>
        <v>5</v>
      </c>
      <c r="B7" s="2"/>
      <c r="C7" s="4">
        <v>10</v>
      </c>
      <c r="D7" s="4">
        <f t="shared" si="1"/>
        <v>1016</v>
      </c>
      <c r="E7" s="4" t="s">
        <v>168</v>
      </c>
      <c r="F7" s="4">
        <v>1</v>
      </c>
      <c r="G7" s="4" t="s">
        <v>13</v>
      </c>
      <c r="H7" s="4" t="s">
        <v>14</v>
      </c>
      <c r="I7" s="5">
        <v>88.4</v>
      </c>
      <c r="J7" s="67">
        <v>3.0000000000000001E-3</v>
      </c>
      <c r="K7" s="103">
        <v>5.8760000000000012</v>
      </c>
      <c r="L7" s="7" t="s">
        <v>130</v>
      </c>
      <c r="M7" s="3" t="s">
        <v>227</v>
      </c>
      <c r="N7" s="6">
        <v>6.0279999999999996</v>
      </c>
      <c r="O7" s="6">
        <v>5.7949999999999999</v>
      </c>
      <c r="P7" s="6">
        <v>6.3780000000000001</v>
      </c>
      <c r="Q7" s="45"/>
      <c r="R7" s="6">
        <v>6.1280000000000001</v>
      </c>
      <c r="S7" s="6">
        <v>5.9610000000000003</v>
      </c>
      <c r="T7" s="6">
        <v>5.9619999999999997</v>
      </c>
      <c r="U7" s="23">
        <v>5.9740000000000002</v>
      </c>
      <c r="V7" s="6">
        <v>5.875</v>
      </c>
      <c r="W7" s="45"/>
      <c r="X7" s="6">
        <v>6.1239999999999997</v>
      </c>
      <c r="Y7" s="6">
        <v>6.1630000000000003</v>
      </c>
      <c r="Z7" s="6">
        <v>5.8120000000000003</v>
      </c>
      <c r="AA7" s="6">
        <v>5.8719999999999999</v>
      </c>
      <c r="AB7" s="6">
        <v>5.7320000000000002</v>
      </c>
      <c r="AC7" s="6">
        <v>6.101</v>
      </c>
      <c r="AD7" s="23">
        <f t="shared" si="0"/>
        <v>5.9165000000000001</v>
      </c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</row>
    <row r="8" spans="1:48">
      <c r="A8" s="1">
        <f t="shared" si="2"/>
        <v>6</v>
      </c>
      <c r="B8" s="2"/>
      <c r="C8" s="4">
        <v>10</v>
      </c>
      <c r="D8" s="4">
        <f t="shared" si="1"/>
        <v>1016</v>
      </c>
      <c r="E8" s="4" t="s">
        <v>168</v>
      </c>
      <c r="F8" s="4">
        <v>1</v>
      </c>
      <c r="G8" s="4" t="s">
        <v>16</v>
      </c>
      <c r="H8" s="4"/>
      <c r="I8" s="5">
        <v>91.9</v>
      </c>
      <c r="J8" s="67">
        <v>1E-3</v>
      </c>
      <c r="K8" s="103">
        <v>5.931</v>
      </c>
      <c r="L8" s="7" t="s">
        <v>130</v>
      </c>
      <c r="M8" s="3" t="s">
        <v>227</v>
      </c>
      <c r="N8" s="23">
        <v>5.9809999999999999</v>
      </c>
      <c r="O8" s="23">
        <v>5.8460000000000001</v>
      </c>
      <c r="P8" s="23">
        <v>6.3460000000000001</v>
      </c>
      <c r="Q8" s="45"/>
      <c r="R8" s="6">
        <v>6.0519999999999996</v>
      </c>
      <c r="S8" s="6">
        <v>5.9740000000000002</v>
      </c>
      <c r="T8" s="23">
        <v>5.9770000000000003</v>
      </c>
      <c r="U8" s="23">
        <v>5.9569999999999999</v>
      </c>
      <c r="V8" s="6">
        <v>5.9169999999999998</v>
      </c>
      <c r="W8" s="45"/>
      <c r="X8" s="23">
        <v>6.1890000000000001</v>
      </c>
      <c r="Y8" s="23">
        <v>6.1360000000000001</v>
      </c>
      <c r="Z8" s="23">
        <v>6.0010000000000003</v>
      </c>
      <c r="AA8" s="23">
        <v>6.048</v>
      </c>
      <c r="AB8" s="23">
        <v>5.8940000000000001</v>
      </c>
      <c r="AC8" s="6">
        <v>5.87</v>
      </c>
      <c r="AD8" s="23">
        <f t="shared" si="0"/>
        <v>5.8819999999999997</v>
      </c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</row>
    <row r="9" spans="1:48">
      <c r="A9" s="1">
        <f t="shared" si="2"/>
        <v>7</v>
      </c>
      <c r="B9" s="2"/>
      <c r="C9" s="4">
        <v>10</v>
      </c>
      <c r="D9" s="4">
        <f t="shared" si="1"/>
        <v>1016</v>
      </c>
      <c r="E9" s="4" t="s">
        <v>251</v>
      </c>
      <c r="F9" s="4">
        <v>1</v>
      </c>
      <c r="G9" s="4" t="s">
        <v>13</v>
      </c>
      <c r="H9" s="4" t="s">
        <v>19</v>
      </c>
      <c r="I9" s="5">
        <v>87.6</v>
      </c>
      <c r="J9" s="67">
        <v>0.32300000000000001</v>
      </c>
      <c r="K9" s="103">
        <v>6.394000000000001</v>
      </c>
      <c r="L9" s="7" t="s">
        <v>130</v>
      </c>
      <c r="M9" s="3" t="s">
        <v>227</v>
      </c>
      <c r="N9" s="45"/>
      <c r="O9" s="45"/>
      <c r="P9" s="6">
        <v>6.9379999999999997</v>
      </c>
      <c r="Q9" s="45"/>
      <c r="R9" s="6">
        <v>6.6429999999999998</v>
      </c>
      <c r="S9" s="6">
        <v>6.532</v>
      </c>
      <c r="T9" s="6">
        <v>6.5</v>
      </c>
      <c r="U9" s="6">
        <v>6.4729999999999999</v>
      </c>
      <c r="V9" s="6">
        <v>6.38</v>
      </c>
      <c r="W9" s="45"/>
      <c r="X9" s="6">
        <v>6.5519999999999996</v>
      </c>
      <c r="Y9" s="6">
        <v>6.5890000000000004</v>
      </c>
      <c r="Z9" s="6">
        <v>6.5229999999999997</v>
      </c>
      <c r="AA9" s="6">
        <v>6.3239999999999998</v>
      </c>
      <c r="AB9" s="37">
        <v>6.3120000000000003</v>
      </c>
      <c r="AC9" s="4">
        <v>6.4720000000000004</v>
      </c>
      <c r="AD9" s="23">
        <f t="shared" si="0"/>
        <v>6.3920000000000003</v>
      </c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</row>
    <row r="10" spans="1:48">
      <c r="A10" s="1">
        <f t="shared" si="2"/>
        <v>8</v>
      </c>
      <c r="B10" s="2"/>
      <c r="C10" s="4">
        <v>10</v>
      </c>
      <c r="D10" s="4">
        <f t="shared" si="1"/>
        <v>1016</v>
      </c>
      <c r="E10" s="4" t="s">
        <v>251</v>
      </c>
      <c r="F10" s="4">
        <v>1</v>
      </c>
      <c r="G10" s="4" t="s">
        <v>13</v>
      </c>
      <c r="H10" s="4" t="s">
        <v>19</v>
      </c>
      <c r="I10" s="5">
        <v>87.5</v>
      </c>
      <c r="J10" s="67">
        <v>0.14799999999999999</v>
      </c>
      <c r="K10" s="103">
        <v>6.4799999999999986</v>
      </c>
      <c r="L10" s="7" t="s">
        <v>130</v>
      </c>
      <c r="M10" s="3" t="s">
        <v>227</v>
      </c>
      <c r="N10" s="45"/>
      <c r="O10" s="45"/>
      <c r="P10" s="6">
        <v>7.008</v>
      </c>
      <c r="Q10" s="45"/>
      <c r="R10" s="6">
        <v>6.6980000000000004</v>
      </c>
      <c r="S10" s="6">
        <v>6.6079999999999997</v>
      </c>
      <c r="T10" s="6">
        <v>6.5739999999999998</v>
      </c>
      <c r="U10" s="6">
        <v>6.5510000000000002</v>
      </c>
      <c r="V10" s="6">
        <v>6.4589999999999996</v>
      </c>
      <c r="W10" s="45"/>
      <c r="X10" s="6">
        <v>6.7569999999999997</v>
      </c>
      <c r="Y10" s="6">
        <v>6.7210000000000001</v>
      </c>
      <c r="Z10" s="6">
        <v>6.6470000000000002</v>
      </c>
      <c r="AA10" s="6">
        <v>6.5819999999999999</v>
      </c>
      <c r="AB10" s="37">
        <v>6.5309999999999997</v>
      </c>
      <c r="AC10" s="4">
        <v>6.4020000000000001</v>
      </c>
      <c r="AD10" s="23">
        <f t="shared" si="0"/>
        <v>6.4664999999999999</v>
      </c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</row>
    <row r="11" spans="1:48">
      <c r="A11" s="1">
        <f t="shared" si="2"/>
        <v>9</v>
      </c>
      <c r="B11" s="2"/>
      <c r="C11" s="4">
        <v>10</v>
      </c>
      <c r="D11" s="4">
        <f t="shared" si="1"/>
        <v>1016</v>
      </c>
      <c r="E11" s="4" t="s">
        <v>251</v>
      </c>
      <c r="F11" s="4">
        <v>1</v>
      </c>
      <c r="G11" s="4" t="s">
        <v>16</v>
      </c>
      <c r="H11" s="4"/>
      <c r="I11" s="5"/>
      <c r="J11" s="67">
        <v>5.5E-2</v>
      </c>
      <c r="K11" s="103">
        <v>6.5810000000000004</v>
      </c>
      <c r="L11" s="7" t="s">
        <v>130</v>
      </c>
      <c r="M11" s="3" t="s">
        <v>227</v>
      </c>
      <c r="N11" s="45"/>
      <c r="O11" s="45"/>
      <c r="P11" s="6">
        <v>7.0460000000000003</v>
      </c>
      <c r="Q11" s="45"/>
      <c r="R11" s="6">
        <v>6.8289999999999997</v>
      </c>
      <c r="S11" s="6">
        <v>6.6619999999999999</v>
      </c>
      <c r="T11" s="6">
        <v>6.6719999999999997</v>
      </c>
      <c r="U11" s="6">
        <v>6.7</v>
      </c>
      <c r="V11" s="6">
        <v>6.5780000000000003</v>
      </c>
      <c r="W11" s="45"/>
      <c r="X11" s="6">
        <v>6.8609999999999998</v>
      </c>
      <c r="Y11" s="6">
        <v>6.8179999999999996</v>
      </c>
      <c r="Z11" s="6">
        <v>6.5839999999999996</v>
      </c>
      <c r="AA11" s="6">
        <v>6.7089999999999996</v>
      </c>
      <c r="AB11" s="37">
        <v>6.1539999999999999</v>
      </c>
      <c r="AC11" s="37">
        <v>7.0919999999999996</v>
      </c>
      <c r="AD11" s="23">
        <f t="shared" si="0"/>
        <v>6.6229999999999993</v>
      </c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</row>
    <row r="12" spans="1:48">
      <c r="A12" s="1">
        <f t="shared" si="2"/>
        <v>10</v>
      </c>
      <c r="B12" s="2"/>
      <c r="C12" s="4">
        <v>10</v>
      </c>
      <c r="D12" s="4">
        <f t="shared" si="1"/>
        <v>1016</v>
      </c>
      <c r="E12" s="4" t="s">
        <v>252</v>
      </c>
      <c r="F12" s="4">
        <v>3</v>
      </c>
      <c r="G12" s="4" t="s">
        <v>13</v>
      </c>
      <c r="H12" s="4" t="s">
        <v>19</v>
      </c>
      <c r="I12" s="5">
        <v>97.4</v>
      </c>
      <c r="J12" s="72"/>
      <c r="K12" s="103">
        <v>3.9749999999999996</v>
      </c>
      <c r="L12" s="7" t="s">
        <v>282</v>
      </c>
      <c r="M12" s="3" t="s">
        <v>227</v>
      </c>
      <c r="N12" s="23">
        <v>4.556</v>
      </c>
      <c r="O12" s="23">
        <v>4.1260000000000003</v>
      </c>
      <c r="P12" s="23">
        <v>4.3890000000000002</v>
      </c>
      <c r="Q12" s="45"/>
      <c r="R12" s="6">
        <v>3.984</v>
      </c>
      <c r="S12" s="45"/>
      <c r="T12" s="45"/>
      <c r="U12" s="45"/>
      <c r="V12" s="45"/>
      <c r="W12" s="45"/>
      <c r="X12" s="23">
        <v>4.2450000000000001</v>
      </c>
      <c r="Y12" s="23">
        <v>4.2549999999999999</v>
      </c>
      <c r="Z12" s="23">
        <v>4.2140000000000004</v>
      </c>
      <c r="AA12" s="23">
        <v>4.0670000000000002</v>
      </c>
      <c r="AB12" s="6">
        <v>4.0960000000000001</v>
      </c>
      <c r="AC12" s="6">
        <v>3.734</v>
      </c>
      <c r="AD12" s="23">
        <f>AVERAGE(AB12:AC12)</f>
        <v>3.915</v>
      </c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</row>
    <row r="13" spans="1:48">
      <c r="A13" s="1">
        <f t="shared" si="2"/>
        <v>11</v>
      </c>
      <c r="B13" s="2"/>
      <c r="C13" s="4">
        <v>10</v>
      </c>
      <c r="D13" s="4">
        <f t="shared" si="1"/>
        <v>1016</v>
      </c>
      <c r="E13" s="4" t="s">
        <v>252</v>
      </c>
      <c r="F13" s="4">
        <v>3</v>
      </c>
      <c r="G13" s="4" t="s">
        <v>13</v>
      </c>
      <c r="H13" s="4" t="s">
        <v>19</v>
      </c>
      <c r="I13" s="5">
        <v>97</v>
      </c>
      <c r="J13" s="72"/>
      <c r="K13" s="103">
        <v>4.8670000000000009</v>
      </c>
      <c r="L13" s="7" t="s">
        <v>282</v>
      </c>
      <c r="M13" s="3" t="s">
        <v>227</v>
      </c>
      <c r="N13" s="6">
        <v>5.3979999999999997</v>
      </c>
      <c r="O13" s="6">
        <v>5.024</v>
      </c>
      <c r="P13" s="6">
        <v>5.319</v>
      </c>
      <c r="Q13" s="45"/>
      <c r="R13" s="6">
        <v>4.9379999999999997</v>
      </c>
      <c r="S13" s="45"/>
      <c r="T13" s="45"/>
      <c r="U13" s="45"/>
      <c r="V13" s="45"/>
      <c r="W13" s="45"/>
      <c r="X13" s="6">
        <v>5.0839999999999996</v>
      </c>
      <c r="Y13" s="6">
        <v>5.101</v>
      </c>
      <c r="Z13" s="6">
        <v>5.0789999999999997</v>
      </c>
      <c r="AA13" s="6">
        <v>4.8949999999999996</v>
      </c>
      <c r="AB13" s="23">
        <v>4.9889999999999999</v>
      </c>
      <c r="AC13" s="6">
        <v>4.657</v>
      </c>
      <c r="AD13" s="23">
        <f>AVERAGE(AB13:AC13)</f>
        <v>4.8230000000000004</v>
      </c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</row>
    <row r="14" spans="1:48">
      <c r="A14" s="1">
        <f>A13+1</f>
        <v>12</v>
      </c>
      <c r="B14" s="2"/>
      <c r="C14" s="4">
        <v>10</v>
      </c>
      <c r="D14" s="4">
        <f t="shared" si="1"/>
        <v>1016</v>
      </c>
      <c r="E14" s="4" t="s">
        <v>154</v>
      </c>
      <c r="F14" s="4">
        <v>3</v>
      </c>
      <c r="G14" s="4" t="s">
        <v>13</v>
      </c>
      <c r="H14" s="4" t="s">
        <v>14</v>
      </c>
      <c r="I14" s="5">
        <v>96.2</v>
      </c>
      <c r="J14" s="72"/>
      <c r="K14" s="103">
        <v>5.1789999999999985</v>
      </c>
      <c r="L14" s="7" t="s">
        <v>282</v>
      </c>
      <c r="M14" s="3" t="s">
        <v>227</v>
      </c>
      <c r="N14" s="23">
        <v>5.4790000000000001</v>
      </c>
      <c r="O14" s="23">
        <v>5.056</v>
      </c>
      <c r="P14" s="23">
        <v>5.58</v>
      </c>
      <c r="Q14" s="45"/>
      <c r="R14" s="6">
        <v>5.359</v>
      </c>
      <c r="S14" s="45"/>
      <c r="T14" s="45"/>
      <c r="U14" s="45"/>
      <c r="V14" s="45"/>
      <c r="W14" s="45"/>
      <c r="X14" s="23">
        <v>5.4509999999999996</v>
      </c>
      <c r="Y14" s="23">
        <v>5.4870000000000001</v>
      </c>
      <c r="Z14" s="23">
        <v>5.3479999999999999</v>
      </c>
      <c r="AA14" s="23">
        <v>5.2160000000000002</v>
      </c>
      <c r="AB14" s="6">
        <v>5.0030000000000001</v>
      </c>
      <c r="AC14" s="6">
        <v>5.3170000000000002</v>
      </c>
      <c r="AD14" s="23">
        <f>AVERAGE(AB14:AC14)</f>
        <v>5.16</v>
      </c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</row>
    <row r="15" spans="1:48">
      <c r="A15" s="1">
        <f t="shared" si="2"/>
        <v>13</v>
      </c>
      <c r="B15" s="2"/>
      <c r="C15" s="4">
        <v>10</v>
      </c>
      <c r="D15" s="4">
        <f t="shared" si="1"/>
        <v>1016</v>
      </c>
      <c r="E15" s="4" t="s">
        <v>154</v>
      </c>
      <c r="F15" s="4">
        <v>3</v>
      </c>
      <c r="G15" s="4" t="s">
        <v>16</v>
      </c>
      <c r="H15" s="4"/>
      <c r="I15" s="5">
        <v>97.2</v>
      </c>
      <c r="J15" s="72"/>
      <c r="K15" s="103">
        <v>5.5360000000000005</v>
      </c>
      <c r="L15" s="7" t="s">
        <v>282</v>
      </c>
      <c r="M15" s="3" t="s">
        <v>227</v>
      </c>
      <c r="N15" s="6">
        <v>5.702</v>
      </c>
      <c r="O15" s="6">
        <v>5.4649999999999999</v>
      </c>
      <c r="P15" s="6">
        <v>5.907</v>
      </c>
      <c r="Q15" s="45"/>
      <c r="R15" s="6">
        <v>5.62</v>
      </c>
      <c r="S15" s="45"/>
      <c r="T15" s="45"/>
      <c r="U15" s="45"/>
      <c r="V15" s="45"/>
      <c r="W15" s="45"/>
      <c r="X15" s="6">
        <v>5.8019999999999996</v>
      </c>
      <c r="Y15" s="6">
        <v>5.7480000000000002</v>
      </c>
      <c r="Z15" s="6">
        <v>5.6539999999999999</v>
      </c>
      <c r="AA15" s="6">
        <v>5.6619999999999999</v>
      </c>
      <c r="AB15" s="6">
        <v>5.5209999999999999</v>
      </c>
      <c r="AC15" s="6">
        <v>5.4459999999999997</v>
      </c>
      <c r="AD15" s="23">
        <f>AVERAGE(AB15:AC15)</f>
        <v>5.4834999999999994</v>
      </c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</row>
    <row r="16" spans="1:48">
      <c r="A16" s="1">
        <f t="shared" si="2"/>
        <v>14</v>
      </c>
      <c r="B16" s="2" t="s">
        <v>455</v>
      </c>
      <c r="C16" s="4">
        <v>8</v>
      </c>
      <c r="D16" s="4">
        <f t="shared" si="1"/>
        <v>69</v>
      </c>
      <c r="E16" s="4" t="s">
        <v>251</v>
      </c>
      <c r="F16" s="4">
        <v>1</v>
      </c>
      <c r="G16" s="4" t="s">
        <v>13</v>
      </c>
      <c r="H16" s="4" t="s">
        <v>19</v>
      </c>
      <c r="I16" s="5">
        <v>86.6</v>
      </c>
      <c r="J16" s="6">
        <v>6.0999999999999999E-2</v>
      </c>
      <c r="K16" s="103">
        <v>4.7360000000000007</v>
      </c>
      <c r="L16" s="7" t="s">
        <v>130</v>
      </c>
      <c r="M16" s="3" t="s">
        <v>227</v>
      </c>
      <c r="N16" s="6">
        <v>4.9009999999999998</v>
      </c>
      <c r="O16" s="6">
        <v>4.774</v>
      </c>
      <c r="P16" s="6">
        <v>5.1280000000000001</v>
      </c>
      <c r="Q16" s="6">
        <v>4.5419999999999998</v>
      </c>
      <c r="R16" s="6">
        <v>4.9950000000000001</v>
      </c>
      <c r="S16" s="6">
        <v>4.82</v>
      </c>
      <c r="T16" s="6">
        <v>4.8159999999999998</v>
      </c>
      <c r="U16" s="6">
        <v>4.8140000000000001</v>
      </c>
      <c r="V16" s="6">
        <v>4.7329999999999997</v>
      </c>
      <c r="W16" s="121"/>
      <c r="X16" s="6">
        <v>4.84</v>
      </c>
      <c r="Y16" s="6">
        <v>4.9550000000000001</v>
      </c>
      <c r="Z16" s="6">
        <v>4.899</v>
      </c>
      <c r="AA16" s="6">
        <v>4.5960000000000001</v>
      </c>
      <c r="AB16" s="6">
        <v>4.62</v>
      </c>
      <c r="AC16" s="6">
        <v>4.8520000000000003</v>
      </c>
      <c r="AD16" s="6">
        <f>IF((AB16&lt;&gt;"")*AND(AC16&lt;&gt;""),AVERAGE(AB16,AC16),"")</f>
        <v>4.7360000000000007</v>
      </c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</row>
    <row r="17" spans="1:48">
      <c r="A17" s="1">
        <f t="shared" si="2"/>
        <v>15</v>
      </c>
      <c r="B17" s="2"/>
      <c r="C17" s="4">
        <v>8</v>
      </c>
      <c r="D17" s="4">
        <f t="shared" si="1"/>
        <v>69</v>
      </c>
      <c r="E17" s="4" t="s">
        <v>168</v>
      </c>
      <c r="F17" s="4">
        <v>1</v>
      </c>
      <c r="G17" s="4" t="s">
        <v>13</v>
      </c>
      <c r="H17" s="4" t="s">
        <v>14</v>
      </c>
      <c r="I17" s="5">
        <v>86.4</v>
      </c>
      <c r="J17" s="6">
        <v>3.0000000000000001E-3</v>
      </c>
      <c r="K17" s="103">
        <v>5.1790000000000012</v>
      </c>
      <c r="L17" s="7" t="s">
        <v>130</v>
      </c>
      <c r="M17" s="3" t="s">
        <v>227</v>
      </c>
      <c r="N17" s="6">
        <v>5.2279999999999998</v>
      </c>
      <c r="O17" s="6">
        <v>5.0049999999999999</v>
      </c>
      <c r="P17" s="6">
        <v>5.5570000000000004</v>
      </c>
      <c r="Q17" s="6">
        <v>5.1210000000000004</v>
      </c>
      <c r="R17" s="6">
        <v>5.4649999999999999</v>
      </c>
      <c r="S17" s="6">
        <v>5.2809999999999997</v>
      </c>
      <c r="T17" s="6">
        <v>5.2809999999999997</v>
      </c>
      <c r="U17" s="6">
        <v>5.2759999999999998</v>
      </c>
      <c r="V17" s="6">
        <v>5.1619999999999999</v>
      </c>
      <c r="W17" s="121"/>
      <c r="X17" s="6">
        <v>5.431</v>
      </c>
      <c r="Y17" s="6">
        <v>5.5430000000000001</v>
      </c>
      <c r="Z17" s="6">
        <v>5.4039999999999999</v>
      </c>
      <c r="AA17" s="6">
        <v>5.181</v>
      </c>
      <c r="AB17" s="6">
        <v>4.8419999999999996</v>
      </c>
      <c r="AC17" s="6">
        <v>5.4669999999999996</v>
      </c>
      <c r="AD17" s="6">
        <f t="shared" ref="AD17:AD26" si="3">IF((AB17&lt;&gt;"")*AND(AC17&lt;&gt;""),AVERAGE(AB17,AC17),"")</f>
        <v>5.1544999999999996</v>
      </c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</row>
    <row r="18" spans="1:48">
      <c r="A18" s="1">
        <f t="shared" si="2"/>
        <v>16</v>
      </c>
      <c r="B18" s="2"/>
      <c r="C18" s="4">
        <v>8</v>
      </c>
      <c r="D18" s="4">
        <f t="shared" si="1"/>
        <v>69</v>
      </c>
      <c r="E18" s="4" t="s">
        <v>251</v>
      </c>
      <c r="F18" s="4">
        <v>1</v>
      </c>
      <c r="G18" s="4" t="s">
        <v>13</v>
      </c>
      <c r="H18" s="4" t="s">
        <v>19</v>
      </c>
      <c r="I18" s="5">
        <v>85</v>
      </c>
      <c r="J18" s="6">
        <v>0.16300000000000001</v>
      </c>
      <c r="K18" s="103">
        <v>5.5980000000000008</v>
      </c>
      <c r="L18" s="7" t="s">
        <v>130</v>
      </c>
      <c r="M18" s="3" t="s">
        <v>227</v>
      </c>
      <c r="N18" s="6">
        <v>5.6689999999999996</v>
      </c>
      <c r="O18" s="6">
        <v>5.6550000000000002</v>
      </c>
      <c r="P18" s="6">
        <v>6.0460000000000003</v>
      </c>
      <c r="Q18" s="6">
        <v>5.5720000000000001</v>
      </c>
      <c r="R18" s="6">
        <v>5.94</v>
      </c>
      <c r="S18" s="6">
        <v>5.7160000000000002</v>
      </c>
      <c r="T18" s="6">
        <v>5.7009999999999996</v>
      </c>
      <c r="U18" s="6">
        <v>5.7030000000000003</v>
      </c>
      <c r="V18" s="6">
        <v>5.6020000000000003</v>
      </c>
      <c r="W18" s="121"/>
      <c r="X18" s="6">
        <v>5.8369999999999997</v>
      </c>
      <c r="Y18" s="6">
        <v>5.9390000000000001</v>
      </c>
      <c r="Z18" s="6">
        <v>5.8479999999999999</v>
      </c>
      <c r="AA18" s="6">
        <v>5.5960000000000001</v>
      </c>
      <c r="AB18" s="6">
        <v>5.5439999999999996</v>
      </c>
      <c r="AC18" s="6">
        <v>5.7439999999999998</v>
      </c>
      <c r="AD18" s="6">
        <f>IF((AB18&lt;&gt;"")*AND(AC18&lt;&gt;""),AVERAGE(AB18,AC18),"")</f>
        <v>5.6440000000000001</v>
      </c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</row>
    <row r="19" spans="1:48">
      <c r="A19" s="1">
        <f t="shared" si="2"/>
        <v>17</v>
      </c>
      <c r="B19" s="2"/>
      <c r="C19" s="4">
        <v>8</v>
      </c>
      <c r="D19" s="4">
        <f t="shared" si="1"/>
        <v>69</v>
      </c>
      <c r="E19" s="4" t="s">
        <v>168</v>
      </c>
      <c r="F19" s="4">
        <v>1</v>
      </c>
      <c r="G19" s="4" t="s">
        <v>16</v>
      </c>
      <c r="H19" s="4"/>
      <c r="I19" s="5">
        <v>91.2</v>
      </c>
      <c r="J19" s="6">
        <v>4.0000000000000001E-3</v>
      </c>
      <c r="K19" s="103">
        <v>5.6150000000000011</v>
      </c>
      <c r="L19" s="7" t="s">
        <v>130</v>
      </c>
      <c r="M19" s="3" t="s">
        <v>227</v>
      </c>
      <c r="N19" s="6">
        <v>5.7050000000000001</v>
      </c>
      <c r="O19" s="6">
        <v>5.53</v>
      </c>
      <c r="P19" s="6">
        <v>5.9459999999999997</v>
      </c>
      <c r="Q19" s="6">
        <v>5.6909999999999998</v>
      </c>
      <c r="R19" s="6">
        <v>5.742</v>
      </c>
      <c r="S19" s="6">
        <v>5.6459999999999999</v>
      </c>
      <c r="T19" s="6">
        <v>5.6529999999999996</v>
      </c>
      <c r="U19" s="6">
        <v>5.6550000000000002</v>
      </c>
      <c r="V19" s="6">
        <v>5.6020000000000003</v>
      </c>
      <c r="W19" s="121"/>
      <c r="X19" s="6">
        <v>5.8559999999999999</v>
      </c>
      <c r="Y19" s="6">
        <v>5.8170000000000002</v>
      </c>
      <c r="Z19" s="6">
        <v>5.7210000000000001</v>
      </c>
      <c r="AA19" s="6">
        <v>5.7039999999999997</v>
      </c>
      <c r="AB19" s="6">
        <v>5.5460000000000003</v>
      </c>
      <c r="AC19" s="6">
        <v>5.5949999999999998</v>
      </c>
      <c r="AD19" s="6">
        <f>IF((AB19&lt;&gt;"")*AND(AC19&lt;&gt;""),AVERAGE(AB19,AC19),"")</f>
        <v>5.5705</v>
      </c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</row>
    <row r="20" spans="1:48">
      <c r="A20" s="1">
        <f t="shared" si="2"/>
        <v>18</v>
      </c>
      <c r="B20" s="2"/>
      <c r="C20" s="4">
        <v>8</v>
      </c>
      <c r="D20" s="4">
        <f t="shared" si="1"/>
        <v>69</v>
      </c>
      <c r="E20" s="4" t="s">
        <v>168</v>
      </c>
      <c r="F20" s="4">
        <v>1</v>
      </c>
      <c r="G20" s="4" t="s">
        <v>13</v>
      </c>
      <c r="H20" s="4" t="s">
        <v>14</v>
      </c>
      <c r="I20" s="5">
        <v>83.3</v>
      </c>
      <c r="J20" s="6">
        <v>0</v>
      </c>
      <c r="K20" s="103">
        <v>5.6289999999999996</v>
      </c>
      <c r="L20" s="7" t="s">
        <v>130</v>
      </c>
      <c r="M20" s="3" t="s">
        <v>227</v>
      </c>
      <c r="N20" s="6">
        <v>6.2</v>
      </c>
      <c r="O20" s="6">
        <v>5.41</v>
      </c>
      <c r="P20" s="6">
        <v>6.4189999999999996</v>
      </c>
      <c r="Q20" s="121"/>
      <c r="R20" s="6">
        <v>6.3949999999999996</v>
      </c>
      <c r="S20" s="6">
        <v>5.9089999999999998</v>
      </c>
      <c r="T20" s="6">
        <v>5.915</v>
      </c>
      <c r="U20" s="6">
        <v>5.7690000000000001</v>
      </c>
      <c r="V20" s="6">
        <v>5.5579999999999998</v>
      </c>
      <c r="W20" s="121"/>
      <c r="X20" s="6">
        <v>6.1340000000000003</v>
      </c>
      <c r="Y20" s="6">
        <v>6.3319999999999999</v>
      </c>
      <c r="Z20" s="6">
        <v>5.8979999999999997</v>
      </c>
      <c r="AA20" s="6">
        <v>5.8419999999999996</v>
      </c>
      <c r="AB20" s="6">
        <v>5.2489999999999997</v>
      </c>
      <c r="AC20" s="6">
        <v>6.8390000000000004</v>
      </c>
      <c r="AD20" s="6">
        <f t="shared" si="3"/>
        <v>6.0440000000000005</v>
      </c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</row>
    <row r="21" spans="1:48">
      <c r="A21" s="1">
        <f t="shared" si="2"/>
        <v>19</v>
      </c>
      <c r="B21" s="2"/>
      <c r="C21" s="4">
        <v>8</v>
      </c>
      <c r="D21" s="4">
        <f t="shared" si="1"/>
        <v>69</v>
      </c>
      <c r="E21" s="4" t="s">
        <v>168</v>
      </c>
      <c r="F21" s="4">
        <v>1</v>
      </c>
      <c r="G21" s="4" t="s">
        <v>13</v>
      </c>
      <c r="H21" s="4" t="s">
        <v>14</v>
      </c>
      <c r="I21" s="5">
        <v>88.1</v>
      </c>
      <c r="J21" s="6">
        <v>0</v>
      </c>
      <c r="K21" s="103">
        <v>5.9810000000000008</v>
      </c>
      <c r="L21" s="7" t="s">
        <v>130</v>
      </c>
      <c r="M21" s="3" t="s">
        <v>227</v>
      </c>
      <c r="N21" s="6">
        <v>5.891</v>
      </c>
      <c r="O21" s="6">
        <v>5.9359999999999999</v>
      </c>
      <c r="P21" s="6">
        <v>6.1689999999999996</v>
      </c>
      <c r="Q21" s="6">
        <v>5.8179999999999996</v>
      </c>
      <c r="R21" s="6">
        <v>6.0960000000000001</v>
      </c>
      <c r="S21" s="6">
        <v>5.9530000000000003</v>
      </c>
      <c r="T21" s="6">
        <v>5.9279999999999999</v>
      </c>
      <c r="U21" s="6">
        <v>6.0720000000000001</v>
      </c>
      <c r="V21" s="6">
        <v>5.9909999999999997</v>
      </c>
      <c r="W21" s="121"/>
      <c r="X21" s="6">
        <v>5.8929999999999998</v>
      </c>
      <c r="Y21" s="6">
        <v>6.0960000000000001</v>
      </c>
      <c r="Z21" s="6">
        <v>6.1379999999999999</v>
      </c>
      <c r="AA21" s="6">
        <v>5.6189999999999998</v>
      </c>
      <c r="AB21" s="6">
        <v>5.6829999999999998</v>
      </c>
      <c r="AC21" s="6">
        <v>6.2779999999999996</v>
      </c>
      <c r="AD21" s="6">
        <f t="shared" si="3"/>
        <v>5.9804999999999993</v>
      </c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</row>
    <row r="22" spans="1:48">
      <c r="A22" s="1">
        <f t="shared" si="2"/>
        <v>20</v>
      </c>
      <c r="B22" s="2"/>
      <c r="C22" s="4">
        <v>8</v>
      </c>
      <c r="D22" s="4">
        <f t="shared" si="1"/>
        <v>69</v>
      </c>
      <c r="E22" s="4" t="s">
        <v>251</v>
      </c>
      <c r="F22" s="4">
        <v>1</v>
      </c>
      <c r="G22" s="4" t="s">
        <v>13</v>
      </c>
      <c r="H22" s="4" t="s">
        <v>19</v>
      </c>
      <c r="I22" s="5">
        <v>88.5</v>
      </c>
      <c r="J22" s="6">
        <v>0.48899999999999999</v>
      </c>
      <c r="K22" s="103">
        <v>6.383</v>
      </c>
      <c r="L22" s="7" t="s">
        <v>130</v>
      </c>
      <c r="M22" s="3" t="s">
        <v>227</v>
      </c>
      <c r="N22" s="6">
        <v>6.4279999999999999</v>
      </c>
      <c r="O22" s="6">
        <v>6.3529999999999998</v>
      </c>
      <c r="P22" s="6">
        <v>6.7460000000000004</v>
      </c>
      <c r="Q22" s="121"/>
      <c r="R22" s="6">
        <v>6.5910000000000002</v>
      </c>
      <c r="S22" s="6">
        <v>6.4980000000000002</v>
      </c>
      <c r="T22" s="6">
        <v>6.4409999999999998</v>
      </c>
      <c r="U22" s="6">
        <v>6.4539999999999997</v>
      </c>
      <c r="V22" s="6">
        <v>6.3769999999999998</v>
      </c>
      <c r="W22" s="121"/>
      <c r="X22" s="6">
        <v>6.4690000000000003</v>
      </c>
      <c r="Y22" s="6">
        <v>6.5839999999999996</v>
      </c>
      <c r="Z22" s="6">
        <v>6.492</v>
      </c>
      <c r="AA22" s="6">
        <v>6.2389999999999999</v>
      </c>
      <c r="AB22" s="6">
        <v>6.2460000000000004</v>
      </c>
      <c r="AC22" s="6">
        <v>6.4340000000000002</v>
      </c>
      <c r="AD22" s="6">
        <f t="shared" si="3"/>
        <v>6.34</v>
      </c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</row>
    <row r="23" spans="1:48">
      <c r="A23" s="1">
        <f t="shared" si="2"/>
        <v>21</v>
      </c>
      <c r="B23" s="2"/>
      <c r="C23" s="4">
        <v>8</v>
      </c>
      <c r="D23" s="4">
        <f t="shared" si="1"/>
        <v>69</v>
      </c>
      <c r="E23" s="4" t="s">
        <v>252</v>
      </c>
      <c r="F23" s="4">
        <v>3</v>
      </c>
      <c r="G23" s="4" t="s">
        <v>13</v>
      </c>
      <c r="H23" s="4" t="s">
        <v>19</v>
      </c>
      <c r="I23" s="5">
        <v>97.6</v>
      </c>
      <c r="J23" s="72"/>
      <c r="K23" s="103">
        <v>3.8639999999999999</v>
      </c>
      <c r="L23" s="7" t="s">
        <v>180</v>
      </c>
      <c r="M23" s="3" t="s">
        <v>227</v>
      </c>
      <c r="N23" s="6">
        <v>4.157</v>
      </c>
      <c r="O23" s="6">
        <v>3.9420000000000002</v>
      </c>
      <c r="P23" s="6">
        <v>4.0380000000000003</v>
      </c>
      <c r="Q23" s="6">
        <v>3.7080000000000002</v>
      </c>
      <c r="R23" s="6">
        <v>3.867</v>
      </c>
      <c r="S23" s="121"/>
      <c r="T23" s="121"/>
      <c r="U23" s="121"/>
      <c r="V23" s="121"/>
      <c r="W23" s="121"/>
      <c r="X23" s="6">
        <v>4.008</v>
      </c>
      <c r="Y23" s="6">
        <v>4.0579999999999998</v>
      </c>
      <c r="Z23" s="6">
        <v>4.0229999999999997</v>
      </c>
      <c r="AA23" s="6">
        <v>3.839</v>
      </c>
      <c r="AB23" s="6">
        <v>3.847</v>
      </c>
      <c r="AC23" s="6">
        <v>3.7080000000000002</v>
      </c>
      <c r="AD23" s="6">
        <f t="shared" si="3"/>
        <v>3.7774999999999999</v>
      </c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</row>
    <row r="24" spans="1:48">
      <c r="A24" s="1">
        <f t="shared" si="2"/>
        <v>22</v>
      </c>
      <c r="B24" s="2"/>
      <c r="C24" s="4">
        <v>8</v>
      </c>
      <c r="D24" s="4">
        <f t="shared" si="1"/>
        <v>69</v>
      </c>
      <c r="E24" s="4" t="s">
        <v>252</v>
      </c>
      <c r="F24" s="4">
        <v>3</v>
      </c>
      <c r="G24" s="4" t="s">
        <v>13</v>
      </c>
      <c r="H24" s="4" t="s">
        <v>19</v>
      </c>
      <c r="I24" s="5">
        <v>97</v>
      </c>
      <c r="J24" s="72"/>
      <c r="K24" s="103">
        <v>4.6619999999999999</v>
      </c>
      <c r="L24" s="7" t="s">
        <v>180</v>
      </c>
      <c r="M24" s="3" t="s">
        <v>227</v>
      </c>
      <c r="N24" s="6">
        <v>4.9089999999999998</v>
      </c>
      <c r="O24" s="6">
        <v>4.7590000000000003</v>
      </c>
      <c r="P24" s="6">
        <v>4.9420000000000002</v>
      </c>
      <c r="Q24" s="6">
        <v>4.4909999999999997</v>
      </c>
      <c r="R24" s="6">
        <v>4.7460000000000004</v>
      </c>
      <c r="S24" s="121"/>
      <c r="T24" s="121"/>
      <c r="U24" s="121"/>
      <c r="V24" s="121"/>
      <c r="W24" s="121"/>
      <c r="X24" s="6">
        <v>4.899</v>
      </c>
      <c r="Y24" s="6">
        <v>4.9580000000000002</v>
      </c>
      <c r="Z24" s="6">
        <v>4.8949999999999996</v>
      </c>
      <c r="AA24" s="6">
        <v>4.7030000000000003</v>
      </c>
      <c r="AB24" s="6">
        <v>4.67</v>
      </c>
      <c r="AC24" s="6">
        <v>4.6120000000000001</v>
      </c>
      <c r="AD24" s="6">
        <f t="shared" si="3"/>
        <v>4.641</v>
      </c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</row>
    <row r="25" spans="1:48">
      <c r="A25" s="1">
        <f t="shared" si="2"/>
        <v>23</v>
      </c>
      <c r="B25" s="2"/>
      <c r="C25" s="4">
        <v>8</v>
      </c>
      <c r="D25" s="4">
        <f t="shared" si="1"/>
        <v>69</v>
      </c>
      <c r="E25" s="4" t="s">
        <v>154</v>
      </c>
      <c r="F25" s="4">
        <v>3</v>
      </c>
      <c r="G25" s="4" t="s">
        <v>13</v>
      </c>
      <c r="H25" s="4" t="s">
        <v>14</v>
      </c>
      <c r="I25" s="5">
        <v>95.9</v>
      </c>
      <c r="J25" s="72"/>
      <c r="K25" s="103">
        <v>5.0019999999999998</v>
      </c>
      <c r="L25" s="7" t="s">
        <v>180</v>
      </c>
      <c r="M25" s="3" t="s">
        <v>227</v>
      </c>
      <c r="N25" s="6">
        <v>5.0979999999999999</v>
      </c>
      <c r="O25" s="6">
        <v>4.891</v>
      </c>
      <c r="P25" s="6">
        <v>5.3150000000000004</v>
      </c>
      <c r="Q25" s="6">
        <v>4.9130000000000003</v>
      </c>
      <c r="R25" s="6">
        <v>5.2140000000000004</v>
      </c>
      <c r="S25" s="121"/>
      <c r="T25" s="121"/>
      <c r="U25" s="121"/>
      <c r="V25" s="121"/>
      <c r="W25" s="121"/>
      <c r="X25" s="6">
        <v>5.298</v>
      </c>
      <c r="Y25" s="6">
        <v>5.3920000000000003</v>
      </c>
      <c r="Z25" s="6">
        <v>5.2450000000000001</v>
      </c>
      <c r="AA25" s="6">
        <v>5.0679999999999996</v>
      </c>
      <c r="AB25" s="6">
        <v>4.75</v>
      </c>
      <c r="AC25" s="6">
        <v>5.1980000000000004</v>
      </c>
      <c r="AD25" s="6">
        <f t="shared" si="3"/>
        <v>4.9740000000000002</v>
      </c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</row>
    <row r="26" spans="1:48">
      <c r="A26" s="1">
        <f t="shared" si="2"/>
        <v>24</v>
      </c>
      <c r="B26" s="2"/>
      <c r="C26" s="4">
        <v>8</v>
      </c>
      <c r="D26" s="4">
        <f t="shared" si="1"/>
        <v>69</v>
      </c>
      <c r="E26" s="4" t="s">
        <v>154</v>
      </c>
      <c r="F26" s="4">
        <v>3</v>
      </c>
      <c r="G26" s="4" t="s">
        <v>16</v>
      </c>
      <c r="H26" s="4"/>
      <c r="I26" s="5">
        <v>96.9</v>
      </c>
      <c r="J26" s="72"/>
      <c r="K26" s="103">
        <v>5.5579999999999998</v>
      </c>
      <c r="L26" s="7" t="s">
        <v>180</v>
      </c>
      <c r="M26" s="3" t="s">
        <v>227</v>
      </c>
      <c r="N26" s="6">
        <v>5.7030000000000003</v>
      </c>
      <c r="O26" s="6">
        <v>5.4960000000000004</v>
      </c>
      <c r="P26" s="6">
        <v>5.8940000000000001</v>
      </c>
      <c r="Q26" s="6">
        <v>5.7590000000000003</v>
      </c>
      <c r="R26" s="6">
        <v>5.69</v>
      </c>
      <c r="S26" s="121"/>
      <c r="T26" s="121"/>
      <c r="U26" s="121"/>
      <c r="V26" s="121"/>
      <c r="W26" s="121"/>
      <c r="X26" s="6">
        <v>5.8369999999999997</v>
      </c>
      <c r="Y26" s="6">
        <v>5.7960000000000003</v>
      </c>
      <c r="Z26" s="6">
        <v>5.6959999999999997</v>
      </c>
      <c r="AA26" s="6">
        <v>5.6870000000000003</v>
      </c>
      <c r="AB26" s="6">
        <v>5.5140000000000002</v>
      </c>
      <c r="AC26" s="6">
        <v>5.5419999999999998</v>
      </c>
      <c r="AD26" s="6">
        <f t="shared" si="3"/>
        <v>5.5280000000000005</v>
      </c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</row>
    <row r="27" spans="1:48">
      <c r="A27" s="1">
        <f t="shared" si="2"/>
        <v>25</v>
      </c>
      <c r="B27" s="2" t="s">
        <v>456</v>
      </c>
      <c r="C27" s="4">
        <v>11</v>
      </c>
      <c r="D27" s="4">
        <f t="shared" si="1"/>
        <v>1016</v>
      </c>
      <c r="E27" s="4" t="s">
        <v>168</v>
      </c>
      <c r="F27" s="4">
        <v>1</v>
      </c>
      <c r="G27" s="4" t="s">
        <v>16</v>
      </c>
      <c r="H27" s="4"/>
      <c r="I27" s="5">
        <v>91.2</v>
      </c>
      <c r="J27" s="67">
        <v>2E-3</v>
      </c>
      <c r="K27" s="103">
        <v>4.9539999999999997</v>
      </c>
      <c r="L27" s="7" t="s">
        <v>130</v>
      </c>
      <c r="M27" s="3" t="s">
        <v>227</v>
      </c>
      <c r="N27" s="6">
        <v>5.1390000000000002</v>
      </c>
      <c r="O27" s="6">
        <v>4.9219999999999997</v>
      </c>
      <c r="P27" s="6">
        <v>5.43</v>
      </c>
      <c r="Q27" s="121"/>
      <c r="R27" s="6">
        <v>5.125</v>
      </c>
      <c r="S27" s="6">
        <v>5.0090000000000003</v>
      </c>
      <c r="T27" s="6">
        <v>5.0129999999999999</v>
      </c>
      <c r="U27" s="6">
        <v>4.9989999999999997</v>
      </c>
      <c r="V27" s="6">
        <v>4.9340000000000002</v>
      </c>
      <c r="W27" s="121"/>
      <c r="X27" s="6">
        <v>5.33</v>
      </c>
      <c r="Y27" s="6">
        <v>5.27</v>
      </c>
      <c r="Z27" s="6">
        <v>5.1539999999999999</v>
      </c>
      <c r="AA27" s="6">
        <v>5.181</v>
      </c>
      <c r="AB27" s="6">
        <v>4.976</v>
      </c>
      <c r="AC27" s="6">
        <v>4.9080000000000004</v>
      </c>
      <c r="AD27" s="6">
        <v>4.9420000000000002</v>
      </c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</row>
    <row r="28" spans="1:48">
      <c r="A28" s="1">
        <f t="shared" si="2"/>
        <v>26</v>
      </c>
      <c r="B28" s="2"/>
      <c r="C28" s="4">
        <v>11</v>
      </c>
      <c r="D28" s="4">
        <f t="shared" si="1"/>
        <v>1016</v>
      </c>
      <c r="E28" s="4" t="s">
        <v>251</v>
      </c>
      <c r="F28" s="4">
        <v>1</v>
      </c>
      <c r="G28" s="4" t="s">
        <v>13</v>
      </c>
      <c r="H28" s="4" t="s">
        <v>19</v>
      </c>
      <c r="I28" s="5">
        <v>88.2</v>
      </c>
      <c r="J28" s="67">
        <v>0.151</v>
      </c>
      <c r="K28" s="103">
        <v>5.0070000000000014</v>
      </c>
      <c r="L28" s="7" t="s">
        <v>130</v>
      </c>
      <c r="M28" s="3" t="s">
        <v>227</v>
      </c>
      <c r="N28" s="6">
        <v>5.1180000000000003</v>
      </c>
      <c r="O28" s="6">
        <v>5.0659999999999998</v>
      </c>
      <c r="P28" s="6">
        <v>5.5069999999999997</v>
      </c>
      <c r="Q28" s="121"/>
      <c r="R28" s="6">
        <v>5.2119999999999997</v>
      </c>
      <c r="S28" s="6">
        <v>5.0919999999999996</v>
      </c>
      <c r="T28" s="6">
        <v>5.0860000000000003</v>
      </c>
      <c r="U28" s="6">
        <v>5.0670000000000002</v>
      </c>
      <c r="V28" s="6">
        <v>5.0010000000000003</v>
      </c>
      <c r="W28" s="121"/>
      <c r="X28" s="6">
        <v>5.0919999999999996</v>
      </c>
      <c r="Y28" s="6">
        <v>5.1719999999999997</v>
      </c>
      <c r="Z28" s="6">
        <v>5.14</v>
      </c>
      <c r="AA28" s="6">
        <v>4.8550000000000004</v>
      </c>
      <c r="AB28" s="6">
        <v>4.96</v>
      </c>
      <c r="AC28" s="6">
        <v>4.9889999999999999</v>
      </c>
      <c r="AD28" s="6">
        <v>4.9744999999999999</v>
      </c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</row>
    <row r="29" spans="1:48">
      <c r="A29" s="1">
        <f t="shared" si="2"/>
        <v>27</v>
      </c>
      <c r="B29" s="2"/>
      <c r="C29" s="4">
        <v>11</v>
      </c>
      <c r="D29" s="4">
        <f t="shared" si="1"/>
        <v>1016</v>
      </c>
      <c r="E29" s="4" t="s">
        <v>168</v>
      </c>
      <c r="F29" s="4">
        <v>1</v>
      </c>
      <c r="G29" s="4" t="s">
        <v>16</v>
      </c>
      <c r="H29" s="4"/>
      <c r="I29" s="5">
        <v>91.9</v>
      </c>
      <c r="J29" s="67">
        <v>5.0000000000000001E-3</v>
      </c>
      <c r="K29" s="103">
        <v>5.3960000000000008</v>
      </c>
      <c r="L29" s="7" t="s">
        <v>130</v>
      </c>
      <c r="M29" s="3" t="s">
        <v>227</v>
      </c>
      <c r="N29" s="6">
        <v>5.3769999999999998</v>
      </c>
      <c r="O29" s="6">
        <v>5.3259999999999996</v>
      </c>
      <c r="P29" s="6">
        <v>5.8529999999999998</v>
      </c>
      <c r="Q29" s="121"/>
      <c r="R29" s="6">
        <v>5.5369999999999999</v>
      </c>
      <c r="S29" s="6">
        <v>5.4359999999999999</v>
      </c>
      <c r="T29" s="6">
        <v>5.4409999999999998</v>
      </c>
      <c r="U29" s="6">
        <v>5.4290000000000003</v>
      </c>
      <c r="V29" s="6">
        <v>5.375</v>
      </c>
      <c r="W29" s="121"/>
      <c r="X29" s="6">
        <v>5.7149999999999999</v>
      </c>
      <c r="Y29" s="6">
        <v>5.657</v>
      </c>
      <c r="Z29" s="6">
        <v>5.5449999999999999</v>
      </c>
      <c r="AA29" s="6">
        <v>5.57</v>
      </c>
      <c r="AB29" s="6">
        <v>5.3739999999999997</v>
      </c>
      <c r="AC29" s="6">
        <v>5.3129999999999997</v>
      </c>
      <c r="AD29" s="6">
        <v>5.3434999999999997</v>
      </c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</row>
    <row r="30" spans="1:48">
      <c r="A30" s="1">
        <f t="shared" si="2"/>
        <v>28</v>
      </c>
      <c r="B30" s="2"/>
      <c r="C30" s="4">
        <v>11</v>
      </c>
      <c r="D30" s="4">
        <f t="shared" si="1"/>
        <v>1016</v>
      </c>
      <c r="E30" s="4" t="s">
        <v>168</v>
      </c>
      <c r="F30" s="4">
        <v>1</v>
      </c>
      <c r="G30" s="4" t="s">
        <v>13</v>
      </c>
      <c r="H30" s="4" t="s">
        <v>14</v>
      </c>
      <c r="I30" s="5">
        <v>88.6</v>
      </c>
      <c r="J30" s="67">
        <v>0</v>
      </c>
      <c r="K30" s="103">
        <v>5.524</v>
      </c>
      <c r="L30" s="7" t="s">
        <v>130</v>
      </c>
      <c r="M30" s="3" t="s">
        <v>227</v>
      </c>
      <c r="N30" s="6">
        <v>5.5229999999999997</v>
      </c>
      <c r="O30" s="6">
        <v>5.5190000000000001</v>
      </c>
      <c r="P30" s="6">
        <v>5.8390000000000004</v>
      </c>
      <c r="Q30" s="121"/>
      <c r="R30" s="6">
        <v>5.7130000000000001</v>
      </c>
      <c r="S30" s="6">
        <v>5.6180000000000003</v>
      </c>
      <c r="T30" s="6">
        <v>5.6150000000000002</v>
      </c>
      <c r="U30" s="6">
        <v>5.6020000000000003</v>
      </c>
      <c r="V30" s="6">
        <v>5.54</v>
      </c>
      <c r="W30" s="121"/>
      <c r="X30" s="6">
        <v>5.569</v>
      </c>
      <c r="Y30" s="6">
        <v>5.7649999999999997</v>
      </c>
      <c r="Z30" s="6">
        <v>5.69</v>
      </c>
      <c r="AA30" s="6">
        <v>5.3170000000000002</v>
      </c>
      <c r="AB30" s="6">
        <v>5.2859999999999996</v>
      </c>
      <c r="AC30" s="6">
        <v>5.806</v>
      </c>
      <c r="AD30" s="6">
        <v>5.5459999999999994</v>
      </c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</row>
    <row r="31" spans="1:48">
      <c r="A31" s="1">
        <f t="shared" si="2"/>
        <v>29</v>
      </c>
      <c r="B31" s="2"/>
      <c r="C31" s="4">
        <v>11</v>
      </c>
      <c r="D31" s="4">
        <f t="shared" si="1"/>
        <v>1016</v>
      </c>
      <c r="E31" s="4" t="s">
        <v>251</v>
      </c>
      <c r="F31" s="4">
        <v>1</v>
      </c>
      <c r="G31" s="4" t="s">
        <v>13</v>
      </c>
      <c r="H31" s="4" t="s">
        <v>19</v>
      </c>
      <c r="I31" s="5">
        <v>88.6</v>
      </c>
      <c r="J31" s="67">
        <v>0.33700000000000002</v>
      </c>
      <c r="K31" s="103">
        <v>5.4979999999999993</v>
      </c>
      <c r="L31" s="7" t="s">
        <v>130</v>
      </c>
      <c r="M31" s="3" t="s">
        <v>227</v>
      </c>
      <c r="N31" s="6">
        <v>5.9260000000000002</v>
      </c>
      <c r="O31" s="6">
        <v>5.4870000000000001</v>
      </c>
      <c r="P31" s="6">
        <v>6.0549999999999997</v>
      </c>
      <c r="Q31" s="121"/>
      <c r="R31" s="6">
        <v>5.7439999999999998</v>
      </c>
      <c r="S31" s="6">
        <v>5.6029999999999998</v>
      </c>
      <c r="T31" s="6">
        <v>5.5709999999999997</v>
      </c>
      <c r="U31" s="6">
        <v>5.5570000000000004</v>
      </c>
      <c r="V31" s="6">
        <v>5.47</v>
      </c>
      <c r="W31" s="121"/>
      <c r="X31" s="6">
        <v>5.7069999999999999</v>
      </c>
      <c r="Y31" s="6">
        <v>5.7469999999999999</v>
      </c>
      <c r="Z31" s="6">
        <v>5.6609999999999996</v>
      </c>
      <c r="AA31" s="6">
        <v>5.4790000000000001</v>
      </c>
      <c r="AB31" s="6">
        <v>5.4269999999999996</v>
      </c>
      <c r="AC31" s="6">
        <v>5.4619999999999997</v>
      </c>
      <c r="AD31" s="6">
        <v>5.4444999999999997</v>
      </c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</row>
    <row r="32" spans="1:48">
      <c r="A32" s="1">
        <f t="shared" si="2"/>
        <v>30</v>
      </c>
      <c r="B32" s="2"/>
      <c r="C32" s="4">
        <v>11</v>
      </c>
      <c r="D32" s="4">
        <f t="shared" si="1"/>
        <v>1016</v>
      </c>
      <c r="E32" s="4" t="s">
        <v>252</v>
      </c>
      <c r="F32" s="4">
        <v>3</v>
      </c>
      <c r="G32" s="4" t="s">
        <v>13</v>
      </c>
      <c r="H32" s="4" t="s">
        <v>19</v>
      </c>
      <c r="I32" s="5">
        <v>97.5</v>
      </c>
      <c r="J32" s="72"/>
      <c r="K32" s="103">
        <v>4.2379999999999995</v>
      </c>
      <c r="L32" s="7" t="s">
        <v>282</v>
      </c>
      <c r="M32" s="3" t="s">
        <v>227</v>
      </c>
      <c r="N32" s="6">
        <v>4.7439999999999998</v>
      </c>
      <c r="O32" s="6">
        <v>4.3680000000000003</v>
      </c>
      <c r="P32" s="6">
        <v>4.5990000000000002</v>
      </c>
      <c r="Q32" s="121"/>
      <c r="R32" s="6">
        <v>4.2489999999999997</v>
      </c>
      <c r="S32" s="121"/>
      <c r="T32" s="121"/>
      <c r="U32" s="121"/>
      <c r="V32" s="121"/>
      <c r="W32" s="121"/>
      <c r="X32" s="6">
        <v>4.415</v>
      </c>
      <c r="Y32" s="6">
        <v>4.4660000000000002</v>
      </c>
      <c r="Z32" s="6">
        <v>4.3769999999999998</v>
      </c>
      <c r="AA32" s="6">
        <v>4.2300000000000004</v>
      </c>
      <c r="AB32" s="6">
        <v>4.2830000000000004</v>
      </c>
      <c r="AC32" s="6">
        <v>4.0179999999999998</v>
      </c>
      <c r="AD32" s="6">
        <v>4.1505000000000001</v>
      </c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</row>
    <row r="33" spans="1:48">
      <c r="A33" s="1">
        <f t="shared" si="2"/>
        <v>31</v>
      </c>
      <c r="B33" s="2"/>
      <c r="C33" s="4">
        <v>11</v>
      </c>
      <c r="D33" s="4">
        <f t="shared" si="1"/>
        <v>1016</v>
      </c>
      <c r="E33" s="4" t="s">
        <v>252</v>
      </c>
      <c r="F33" s="4">
        <v>3</v>
      </c>
      <c r="G33" s="4" t="s">
        <v>13</v>
      </c>
      <c r="H33" s="4" t="s">
        <v>19</v>
      </c>
      <c r="I33" s="5">
        <v>97.3</v>
      </c>
      <c r="J33" s="72"/>
      <c r="K33" s="103">
        <v>4.370000000000001</v>
      </c>
      <c r="L33" s="7" t="s">
        <v>282</v>
      </c>
      <c r="M33" s="3" t="s">
        <v>227</v>
      </c>
      <c r="N33" s="6">
        <v>4.7729999999999997</v>
      </c>
      <c r="O33" s="6">
        <v>4.5090000000000003</v>
      </c>
      <c r="P33" s="6">
        <v>4.7830000000000004</v>
      </c>
      <c r="Q33" s="121"/>
      <c r="R33" s="6">
        <v>4.4240000000000004</v>
      </c>
      <c r="S33" s="121"/>
      <c r="T33" s="121"/>
      <c r="U33" s="121"/>
      <c r="V33" s="121"/>
      <c r="W33" s="121"/>
      <c r="X33" s="6">
        <v>4.673</v>
      </c>
      <c r="Y33" s="6">
        <v>4.6989999999999998</v>
      </c>
      <c r="Z33" s="6">
        <v>4.6109999999999998</v>
      </c>
      <c r="AA33" s="6">
        <v>4.4939999999999998</v>
      </c>
      <c r="AB33" s="6">
        <v>4.4690000000000003</v>
      </c>
      <c r="AC33" s="6">
        <v>4.1920000000000002</v>
      </c>
      <c r="AD33" s="6">
        <v>4.3305000000000007</v>
      </c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</row>
    <row r="34" spans="1:48">
      <c r="A34" s="1">
        <f t="shared" si="2"/>
        <v>32</v>
      </c>
      <c r="B34" s="2"/>
      <c r="C34" s="4">
        <v>11</v>
      </c>
      <c r="D34" s="4">
        <f t="shared" si="1"/>
        <v>1016</v>
      </c>
      <c r="E34" s="4" t="s">
        <v>154</v>
      </c>
      <c r="F34" s="4">
        <v>3</v>
      </c>
      <c r="G34" s="4" t="s">
        <v>16</v>
      </c>
      <c r="H34" s="4"/>
      <c r="I34" s="5">
        <v>96.8</v>
      </c>
      <c r="J34" s="72"/>
      <c r="K34" s="103">
        <v>4.9260000000000002</v>
      </c>
      <c r="L34" s="7" t="s">
        <v>282</v>
      </c>
      <c r="M34" s="3" t="s">
        <v>227</v>
      </c>
      <c r="N34" s="6">
        <v>5.1289999999999996</v>
      </c>
      <c r="O34" s="6">
        <v>4.88</v>
      </c>
      <c r="P34" s="6">
        <v>5.3710000000000004</v>
      </c>
      <c r="Q34" s="121"/>
      <c r="R34" s="6">
        <v>5.069</v>
      </c>
      <c r="S34" s="121"/>
      <c r="T34" s="121"/>
      <c r="U34" s="121"/>
      <c r="V34" s="121"/>
      <c r="W34" s="121"/>
      <c r="X34" s="6">
        <v>5.3019999999999996</v>
      </c>
      <c r="Y34" s="6">
        <v>5.24</v>
      </c>
      <c r="Z34" s="6">
        <v>5.1820000000000004</v>
      </c>
      <c r="AA34" s="6">
        <v>5.1559999999999997</v>
      </c>
      <c r="AB34" s="6">
        <v>4.9379999999999997</v>
      </c>
      <c r="AC34" s="6">
        <v>4.8550000000000004</v>
      </c>
      <c r="AD34" s="6">
        <v>4.8964999999999996</v>
      </c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</row>
    <row r="35" spans="1:48">
      <c r="A35" s="1">
        <f t="shared" si="2"/>
        <v>33</v>
      </c>
      <c r="B35" s="2"/>
      <c r="C35" s="4">
        <v>11</v>
      </c>
      <c r="D35" s="4">
        <f t="shared" si="1"/>
        <v>1016</v>
      </c>
      <c r="E35" s="4" t="s">
        <v>154</v>
      </c>
      <c r="F35" s="4">
        <v>3</v>
      </c>
      <c r="G35" s="4" t="s">
        <v>13</v>
      </c>
      <c r="H35" s="4" t="s">
        <v>14</v>
      </c>
      <c r="I35" s="5">
        <v>96.7</v>
      </c>
      <c r="J35" s="72"/>
      <c r="K35" s="103">
        <v>5.3760000000000003</v>
      </c>
      <c r="L35" s="7" t="s">
        <v>282</v>
      </c>
      <c r="M35" s="3" t="s">
        <v>227</v>
      </c>
      <c r="N35" s="6">
        <v>5.4470000000000001</v>
      </c>
      <c r="O35" s="6">
        <v>5.2930000000000001</v>
      </c>
      <c r="P35" s="6">
        <v>5.5949999999999998</v>
      </c>
      <c r="Q35" s="121"/>
      <c r="R35" s="6">
        <v>5.4470000000000001</v>
      </c>
      <c r="S35" s="121"/>
      <c r="T35" s="121"/>
      <c r="U35" s="121"/>
      <c r="V35" s="121"/>
      <c r="W35" s="121"/>
      <c r="X35" s="6">
        <v>5.4240000000000004</v>
      </c>
      <c r="Y35" s="6">
        <v>5.5990000000000002</v>
      </c>
      <c r="Z35" s="6">
        <v>5.3150000000000004</v>
      </c>
      <c r="AA35" s="6">
        <v>5.1879999999999997</v>
      </c>
      <c r="AB35" s="6">
        <v>5.085</v>
      </c>
      <c r="AC35" s="6">
        <v>5.54</v>
      </c>
      <c r="AD35" s="6">
        <v>5.3125</v>
      </c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</row>
    <row r="36" spans="1:48">
      <c r="A36" s="1">
        <f t="shared" si="2"/>
        <v>34</v>
      </c>
      <c r="B36" s="2"/>
      <c r="C36" s="4">
        <v>11</v>
      </c>
      <c r="D36" s="4">
        <f t="shared" si="1"/>
        <v>1016</v>
      </c>
      <c r="E36" s="4" t="s">
        <v>154</v>
      </c>
      <c r="F36" s="4">
        <v>3</v>
      </c>
      <c r="G36" s="4" t="s">
        <v>16</v>
      </c>
      <c r="H36" s="4"/>
      <c r="I36" s="5">
        <v>97</v>
      </c>
      <c r="J36" s="72"/>
      <c r="K36" s="103">
        <v>5.3959999999999999</v>
      </c>
      <c r="L36" s="7" t="s">
        <v>282</v>
      </c>
      <c r="M36" s="3" t="s">
        <v>227</v>
      </c>
      <c r="N36" s="6">
        <v>5.3579999999999997</v>
      </c>
      <c r="O36" s="6">
        <v>5.31</v>
      </c>
      <c r="P36" s="6">
        <v>5.82</v>
      </c>
      <c r="Q36" s="121"/>
      <c r="R36" s="6">
        <v>5.508</v>
      </c>
      <c r="S36" s="121"/>
      <c r="T36" s="121"/>
      <c r="U36" s="121"/>
      <c r="V36" s="121"/>
      <c r="W36" s="121"/>
      <c r="X36" s="6">
        <v>5.7</v>
      </c>
      <c r="Y36" s="6">
        <v>5.641</v>
      </c>
      <c r="Z36" s="6">
        <v>5.5289999999999999</v>
      </c>
      <c r="AA36" s="6">
        <v>5.5570000000000004</v>
      </c>
      <c r="AB36" s="6">
        <v>5.3559999999999999</v>
      </c>
      <c r="AC36" s="6">
        <v>5.2859999999999996</v>
      </c>
      <c r="AD36" s="6">
        <v>5.3209999999999997</v>
      </c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</row>
    <row r="37" spans="1:48">
      <c r="A37" s="1">
        <f t="shared" si="2"/>
        <v>35</v>
      </c>
      <c r="B37" s="2" t="s">
        <v>457</v>
      </c>
      <c r="C37" s="4">
        <v>9</v>
      </c>
      <c r="D37" s="4">
        <f t="shared" si="1"/>
        <v>69</v>
      </c>
      <c r="E37" s="4" t="s">
        <v>168</v>
      </c>
      <c r="F37" s="4">
        <v>1</v>
      </c>
      <c r="G37" s="4" t="s">
        <v>13</v>
      </c>
      <c r="H37" s="4" t="s">
        <v>14</v>
      </c>
      <c r="I37" s="5">
        <v>86.8</v>
      </c>
      <c r="J37" s="67">
        <v>0</v>
      </c>
      <c r="K37" s="103">
        <v>4.9800000000000004</v>
      </c>
      <c r="L37" s="7" t="s">
        <v>130</v>
      </c>
      <c r="M37" s="3" t="s">
        <v>227</v>
      </c>
      <c r="N37" s="6">
        <v>5.0620000000000003</v>
      </c>
      <c r="O37" s="6">
        <v>4.9409999999999998</v>
      </c>
      <c r="P37" s="6">
        <v>5.2960000000000003</v>
      </c>
      <c r="Q37" s="121"/>
      <c r="R37" s="6">
        <v>5.2320000000000002</v>
      </c>
      <c r="S37" s="6">
        <v>5.0979999999999999</v>
      </c>
      <c r="T37" s="6">
        <v>5.0949999999999998</v>
      </c>
      <c r="U37" s="6">
        <v>5.0709999999999997</v>
      </c>
      <c r="V37" s="6">
        <v>4.9969999999999999</v>
      </c>
      <c r="W37" s="121"/>
      <c r="X37" s="6">
        <v>5.0949999999999998</v>
      </c>
      <c r="Y37" s="6">
        <v>5.2939999999999996</v>
      </c>
      <c r="Z37" s="6">
        <v>5.19</v>
      </c>
      <c r="AA37" s="6">
        <v>4.8419999999999996</v>
      </c>
      <c r="AB37" s="6">
        <v>4.726</v>
      </c>
      <c r="AC37" s="6">
        <v>5.3259999999999996</v>
      </c>
      <c r="AD37" s="6">
        <v>5.0259999999999998</v>
      </c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</row>
    <row r="38" spans="1:48">
      <c r="A38" s="1">
        <f t="shared" si="2"/>
        <v>36</v>
      </c>
      <c r="B38" s="2"/>
      <c r="C38" s="4">
        <v>9</v>
      </c>
      <c r="D38" s="4">
        <f t="shared" si="1"/>
        <v>69</v>
      </c>
      <c r="E38" s="4" t="s">
        <v>251</v>
      </c>
      <c r="F38" s="4">
        <v>1</v>
      </c>
      <c r="G38" s="4" t="s">
        <v>13</v>
      </c>
      <c r="H38" s="4" t="s">
        <v>19</v>
      </c>
      <c r="I38" s="5">
        <v>89.4</v>
      </c>
      <c r="J38" s="67">
        <v>0.19900000000000001</v>
      </c>
      <c r="K38" s="103">
        <v>5.2789999999999999</v>
      </c>
      <c r="L38" s="7" t="s">
        <v>130</v>
      </c>
      <c r="M38" s="3" t="s">
        <v>227</v>
      </c>
      <c r="N38" s="6">
        <v>5.4889999999999999</v>
      </c>
      <c r="O38" s="6">
        <v>5.2809999999999997</v>
      </c>
      <c r="P38" s="6">
        <v>5.6479999999999997</v>
      </c>
      <c r="Q38" s="121"/>
      <c r="R38" s="6">
        <v>5.5069999999999997</v>
      </c>
      <c r="S38" s="6">
        <v>5.3310000000000004</v>
      </c>
      <c r="T38" s="6">
        <v>5.3209999999999997</v>
      </c>
      <c r="U38" s="6">
        <v>5.327</v>
      </c>
      <c r="V38" s="6">
        <v>5.2489999999999997</v>
      </c>
      <c r="W38" s="121"/>
      <c r="X38" s="6">
        <v>5.46</v>
      </c>
      <c r="Y38" s="6">
        <v>5.516</v>
      </c>
      <c r="Z38" s="6">
        <v>5.4390000000000001</v>
      </c>
      <c r="AA38" s="6">
        <v>5.2370000000000001</v>
      </c>
      <c r="AB38" s="6">
        <v>5.2119999999999997</v>
      </c>
      <c r="AC38" s="6">
        <v>5.28</v>
      </c>
      <c r="AD38" s="6">
        <v>5.2460000000000004</v>
      </c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</row>
    <row r="39" spans="1:48">
      <c r="A39" s="1">
        <f t="shared" si="2"/>
        <v>37</v>
      </c>
      <c r="B39" s="2"/>
      <c r="C39" s="4">
        <v>9</v>
      </c>
      <c r="D39" s="4">
        <f t="shared" si="1"/>
        <v>69</v>
      </c>
      <c r="E39" s="4" t="s">
        <v>168</v>
      </c>
      <c r="F39" s="4">
        <v>1</v>
      </c>
      <c r="G39" s="4" t="s">
        <v>16</v>
      </c>
      <c r="H39" s="4"/>
      <c r="I39" s="5">
        <v>92.3</v>
      </c>
      <c r="J39" s="67">
        <v>1E-3</v>
      </c>
      <c r="K39" s="103">
        <v>5.8159999999999998</v>
      </c>
      <c r="L39" s="7" t="s">
        <v>130</v>
      </c>
      <c r="M39" s="3" t="s">
        <v>227</v>
      </c>
      <c r="N39" s="6">
        <v>5.8639999999999999</v>
      </c>
      <c r="O39" s="6">
        <v>5.7469999999999999</v>
      </c>
      <c r="P39" s="6">
        <v>6.15</v>
      </c>
      <c r="Q39" s="121"/>
      <c r="R39" s="6">
        <v>5.9329999999999998</v>
      </c>
      <c r="S39" s="6">
        <v>5.8330000000000002</v>
      </c>
      <c r="T39" s="6">
        <v>5.8410000000000002</v>
      </c>
      <c r="U39" s="6">
        <v>5.8410000000000002</v>
      </c>
      <c r="V39" s="6">
        <v>5.7889999999999997</v>
      </c>
      <c r="W39" s="121"/>
      <c r="X39" s="6">
        <v>6.1390000000000002</v>
      </c>
      <c r="Y39" s="6">
        <v>6.06</v>
      </c>
      <c r="Z39" s="6">
        <v>5.9550000000000001</v>
      </c>
      <c r="AA39" s="6">
        <v>5.9930000000000003</v>
      </c>
      <c r="AB39" s="6">
        <v>5.8120000000000003</v>
      </c>
      <c r="AC39" s="6">
        <v>5.7149999999999999</v>
      </c>
      <c r="AD39" s="6">
        <v>5.7640000000000002</v>
      </c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</row>
    <row r="40" spans="1:48">
      <c r="A40" s="1">
        <f t="shared" si="2"/>
        <v>38</v>
      </c>
      <c r="B40" s="2"/>
      <c r="C40" s="4">
        <v>9</v>
      </c>
      <c r="D40" s="4">
        <f t="shared" si="1"/>
        <v>69</v>
      </c>
      <c r="E40" s="4" t="s">
        <v>251</v>
      </c>
      <c r="F40" s="4">
        <v>1</v>
      </c>
      <c r="G40" s="4" t="s">
        <v>13</v>
      </c>
      <c r="H40" s="4" t="s">
        <v>19</v>
      </c>
      <c r="I40" s="5">
        <v>84.1</v>
      </c>
      <c r="J40" s="67">
        <v>5.8999999999999997E-2</v>
      </c>
      <c r="K40" s="103">
        <v>6.3410000000000002</v>
      </c>
      <c r="L40" s="7" t="s">
        <v>130</v>
      </c>
      <c r="M40" s="3" t="s">
        <v>227</v>
      </c>
      <c r="N40" s="6">
        <v>7.0990000000000002</v>
      </c>
      <c r="O40" s="6">
        <v>6.37</v>
      </c>
      <c r="P40" s="6">
        <v>6.8929999999999998</v>
      </c>
      <c r="Q40" s="121"/>
      <c r="R40" s="6">
        <v>6.7539999999999996</v>
      </c>
      <c r="S40" s="6">
        <v>6.5170000000000003</v>
      </c>
      <c r="T40" s="6">
        <v>6.4909999999999997</v>
      </c>
      <c r="U40" s="6">
        <v>6.4660000000000002</v>
      </c>
      <c r="V40" s="6">
        <v>6.335</v>
      </c>
      <c r="W40" s="121"/>
      <c r="X40" s="6">
        <v>6.6859999999999999</v>
      </c>
      <c r="Y40" s="6">
        <v>6.8040000000000003</v>
      </c>
      <c r="Z40" s="6">
        <v>6.673</v>
      </c>
      <c r="AA40" s="6">
        <v>6.4260000000000002</v>
      </c>
      <c r="AB40" s="6">
        <v>6.26</v>
      </c>
      <c r="AC40" s="6">
        <v>6.5979999999999999</v>
      </c>
      <c r="AD40" s="6">
        <v>6.4290000000000003</v>
      </c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</row>
    <row r="41" spans="1:48">
      <c r="A41" s="1">
        <f t="shared" si="2"/>
        <v>39</v>
      </c>
      <c r="B41" s="2"/>
      <c r="C41" s="4">
        <v>9</v>
      </c>
      <c r="D41" s="4">
        <f t="shared" si="1"/>
        <v>69</v>
      </c>
      <c r="E41" s="4" t="s">
        <v>168</v>
      </c>
      <c r="F41" s="4">
        <v>1</v>
      </c>
      <c r="G41" s="4" t="s">
        <v>13</v>
      </c>
      <c r="H41" s="4" t="s">
        <v>14</v>
      </c>
      <c r="I41" s="5">
        <v>88</v>
      </c>
      <c r="J41" s="67">
        <v>0</v>
      </c>
      <c r="K41" s="103">
        <v>6.4050000000000002</v>
      </c>
      <c r="L41" s="7" t="s">
        <v>130</v>
      </c>
      <c r="M41" s="3" t="s">
        <v>227</v>
      </c>
      <c r="N41" s="6">
        <v>6.44</v>
      </c>
      <c r="O41" s="6">
        <v>6.2770000000000001</v>
      </c>
      <c r="P41" s="6">
        <v>6.6890000000000001</v>
      </c>
      <c r="Q41" s="121"/>
      <c r="R41" s="6">
        <v>6.6390000000000002</v>
      </c>
      <c r="S41" s="6">
        <v>6.5259999999999998</v>
      </c>
      <c r="T41" s="6">
        <v>6.5229999999999997</v>
      </c>
      <c r="U41" s="6">
        <v>6.5030000000000001</v>
      </c>
      <c r="V41" s="6">
        <v>6.4059999999999997</v>
      </c>
      <c r="W41" s="121"/>
      <c r="X41" s="6">
        <v>6.4669999999999996</v>
      </c>
      <c r="Y41" s="6">
        <v>6.6710000000000003</v>
      </c>
      <c r="Z41" s="6">
        <v>6.57</v>
      </c>
      <c r="AA41" s="6">
        <v>6.2149999999999999</v>
      </c>
      <c r="AB41" s="6">
        <v>6.0869999999999997</v>
      </c>
      <c r="AC41" s="6">
        <v>6.851</v>
      </c>
      <c r="AD41" s="6">
        <v>6.4690000000000003</v>
      </c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</row>
    <row r="42" spans="1:48">
      <c r="A42" s="1">
        <f t="shared" si="2"/>
        <v>40</v>
      </c>
      <c r="B42" s="2"/>
      <c r="C42" s="4">
        <v>9</v>
      </c>
      <c r="D42" s="4">
        <f t="shared" si="1"/>
        <v>69</v>
      </c>
      <c r="E42" s="4" t="s">
        <v>168</v>
      </c>
      <c r="F42" s="4">
        <v>1</v>
      </c>
      <c r="G42" s="4" t="s">
        <v>16</v>
      </c>
      <c r="H42" s="4"/>
      <c r="I42" s="5">
        <v>92.3</v>
      </c>
      <c r="J42" s="67">
        <v>1E-3</v>
      </c>
      <c r="K42" s="103">
        <v>6.5679999999999996</v>
      </c>
      <c r="L42" s="7" t="s">
        <v>130</v>
      </c>
      <c r="M42" s="3" t="s">
        <v>227</v>
      </c>
      <c r="N42" s="6">
        <v>6.7850000000000001</v>
      </c>
      <c r="O42" s="6">
        <v>6.4909999999999997</v>
      </c>
      <c r="P42" s="6">
        <v>6.9379999999999997</v>
      </c>
      <c r="Q42" s="121"/>
      <c r="R42" s="6">
        <v>6.71</v>
      </c>
      <c r="S42" s="6">
        <v>6.59</v>
      </c>
      <c r="T42" s="6">
        <v>6.5970000000000004</v>
      </c>
      <c r="U42" s="6">
        <v>6.5970000000000004</v>
      </c>
      <c r="V42" s="6">
        <v>6.5359999999999996</v>
      </c>
      <c r="W42" s="121"/>
      <c r="X42" s="6">
        <v>6.9279999999999999</v>
      </c>
      <c r="Y42" s="6">
        <v>6.8339999999999996</v>
      </c>
      <c r="Z42" s="6">
        <v>6.72</v>
      </c>
      <c r="AA42" s="6">
        <v>6.7830000000000004</v>
      </c>
      <c r="AB42" s="6">
        <v>6.5819999999999999</v>
      </c>
      <c r="AC42" s="6">
        <v>6.4889999999999999</v>
      </c>
      <c r="AD42" s="6">
        <v>6.5359999999999996</v>
      </c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</row>
    <row r="43" spans="1:48">
      <c r="A43" s="1">
        <f t="shared" si="2"/>
        <v>41</v>
      </c>
      <c r="B43" s="2"/>
      <c r="C43" s="4">
        <v>9</v>
      </c>
      <c r="D43" s="4">
        <f t="shared" si="1"/>
        <v>69</v>
      </c>
      <c r="E43" s="4" t="s">
        <v>251</v>
      </c>
      <c r="F43" s="4">
        <v>1</v>
      </c>
      <c r="G43" s="4" t="s">
        <v>13</v>
      </c>
      <c r="H43" s="4" t="s">
        <v>19</v>
      </c>
      <c r="I43" s="5">
        <v>88.8</v>
      </c>
      <c r="J43" s="67">
        <v>0.184</v>
      </c>
      <c r="K43" s="103">
        <v>6.6</v>
      </c>
      <c r="L43" s="7" t="s">
        <v>130</v>
      </c>
      <c r="M43" s="3" t="s">
        <v>227</v>
      </c>
      <c r="N43" s="6">
        <v>6.5659999999999998</v>
      </c>
      <c r="O43" s="6">
        <v>6.601</v>
      </c>
      <c r="P43" s="6">
        <v>7.133</v>
      </c>
      <c r="Q43" s="121"/>
      <c r="R43" s="6">
        <v>6.9029999999999996</v>
      </c>
      <c r="S43" s="6">
        <v>6.74</v>
      </c>
      <c r="T43" s="6">
        <v>6.6680000000000001</v>
      </c>
      <c r="U43" s="6">
        <v>6.6749999999999998</v>
      </c>
      <c r="V43" s="6">
        <v>6.5720000000000001</v>
      </c>
      <c r="W43" s="121"/>
      <c r="X43" s="6">
        <v>6.9480000000000004</v>
      </c>
      <c r="Y43" s="6">
        <v>6.9669999999999996</v>
      </c>
      <c r="Z43" s="6">
        <v>6.8419999999999996</v>
      </c>
      <c r="AA43" s="6">
        <v>6.71</v>
      </c>
      <c r="AB43" s="6">
        <v>6.569</v>
      </c>
      <c r="AC43" s="6">
        <v>6.7080000000000002</v>
      </c>
      <c r="AD43" s="6">
        <v>6.6390000000000002</v>
      </c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</row>
    <row r="44" spans="1:48">
      <c r="A44" s="1">
        <f t="shared" si="2"/>
        <v>42</v>
      </c>
      <c r="B44" s="2"/>
      <c r="C44" s="4">
        <v>9</v>
      </c>
      <c r="D44" s="4">
        <f t="shared" si="1"/>
        <v>69</v>
      </c>
      <c r="E44" s="4" t="s">
        <v>168</v>
      </c>
      <c r="F44" s="4">
        <v>1</v>
      </c>
      <c r="G44" s="4" t="s">
        <v>16</v>
      </c>
      <c r="H44" s="4"/>
      <c r="I44" s="5">
        <v>92.4</v>
      </c>
      <c r="J44" s="67">
        <v>0</v>
      </c>
      <c r="K44" s="103">
        <v>6.7430000000000003</v>
      </c>
      <c r="L44" s="7" t="s">
        <v>130</v>
      </c>
      <c r="M44" s="3" t="s">
        <v>227</v>
      </c>
      <c r="N44" s="6">
        <v>6.6479999999999997</v>
      </c>
      <c r="O44" s="6">
        <v>6.6420000000000003</v>
      </c>
      <c r="P44" s="6">
        <v>7.1120000000000001</v>
      </c>
      <c r="Q44" s="121"/>
      <c r="R44" s="6">
        <v>6.8840000000000003</v>
      </c>
      <c r="S44" s="6">
        <v>6.7610000000000001</v>
      </c>
      <c r="T44" s="6">
        <v>6.7679999999999998</v>
      </c>
      <c r="U44" s="6">
        <v>6.7690000000000001</v>
      </c>
      <c r="V44" s="6">
        <v>6.7050000000000001</v>
      </c>
      <c r="W44" s="121"/>
      <c r="X44" s="6">
        <v>7.1120000000000001</v>
      </c>
      <c r="Y44" s="6">
        <v>7.0179999999999998</v>
      </c>
      <c r="Z44" s="6">
        <v>6.8920000000000003</v>
      </c>
      <c r="AA44" s="6">
        <v>6.9649999999999999</v>
      </c>
      <c r="AB44" s="6">
        <v>6.7309999999999999</v>
      </c>
      <c r="AC44" s="6">
        <v>6.657</v>
      </c>
      <c r="AD44" s="6">
        <v>6.694</v>
      </c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</row>
    <row r="45" spans="1:48">
      <c r="A45" s="1">
        <f t="shared" si="2"/>
        <v>43</v>
      </c>
      <c r="B45" s="2"/>
      <c r="C45" s="4">
        <v>9</v>
      </c>
      <c r="D45" s="4">
        <f t="shared" si="1"/>
        <v>69</v>
      </c>
      <c r="E45" s="4" t="s">
        <v>252</v>
      </c>
      <c r="F45" s="4">
        <v>3</v>
      </c>
      <c r="G45" s="4" t="s">
        <v>13</v>
      </c>
      <c r="H45" s="4" t="s">
        <v>19</v>
      </c>
      <c r="I45" s="5">
        <v>98.1</v>
      </c>
      <c r="J45" s="72"/>
      <c r="K45" s="103">
        <v>3.7959999999999998</v>
      </c>
      <c r="L45" s="7" t="s">
        <v>180</v>
      </c>
      <c r="M45" s="3" t="s">
        <v>227</v>
      </c>
      <c r="N45" s="6">
        <v>4.048</v>
      </c>
      <c r="O45" s="6">
        <v>3.89</v>
      </c>
      <c r="P45" s="6">
        <v>3.9489999999999998</v>
      </c>
      <c r="Q45" s="121"/>
      <c r="R45" s="6">
        <v>3.7559999999999998</v>
      </c>
      <c r="S45" s="121"/>
      <c r="T45" s="121"/>
      <c r="U45" s="121"/>
      <c r="V45" s="121"/>
      <c r="W45" s="121"/>
      <c r="X45" s="6">
        <v>3.944</v>
      </c>
      <c r="Y45" s="6">
        <v>3.9750000000000001</v>
      </c>
      <c r="Z45" s="6">
        <v>3.9489999999999998</v>
      </c>
      <c r="AA45" s="6">
        <v>3.7949999999999999</v>
      </c>
      <c r="AB45" s="6">
        <v>3.83</v>
      </c>
      <c r="AC45" s="6">
        <v>3.5750000000000002</v>
      </c>
      <c r="AD45" s="6">
        <v>3.7029999999999998</v>
      </c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  <c r="AP45" s="122"/>
      <c r="AQ45" s="122"/>
      <c r="AR45" s="122"/>
      <c r="AS45" s="122"/>
      <c r="AT45" s="122"/>
      <c r="AU45" s="122"/>
      <c r="AV45" s="122"/>
    </row>
    <row r="46" spans="1:48">
      <c r="A46" s="1">
        <f t="shared" si="2"/>
        <v>44</v>
      </c>
      <c r="B46" s="2"/>
      <c r="C46" s="4">
        <v>9</v>
      </c>
      <c r="D46" s="4">
        <f t="shared" si="1"/>
        <v>69</v>
      </c>
      <c r="E46" s="4" t="s">
        <v>154</v>
      </c>
      <c r="F46" s="4">
        <v>3</v>
      </c>
      <c r="G46" s="4" t="s">
        <v>13</v>
      </c>
      <c r="H46" s="4" t="s">
        <v>14</v>
      </c>
      <c r="I46" s="5">
        <v>96.2</v>
      </c>
      <c r="J46" s="72"/>
      <c r="K46" s="103">
        <v>4.8179999999999996</v>
      </c>
      <c r="L46" s="7" t="s">
        <v>180</v>
      </c>
      <c r="M46" s="3" t="s">
        <v>227</v>
      </c>
      <c r="N46" s="6">
        <v>4.87</v>
      </c>
      <c r="O46" s="6">
        <v>4.7300000000000004</v>
      </c>
      <c r="P46" s="6">
        <v>5.0449999999999999</v>
      </c>
      <c r="Q46" s="121"/>
      <c r="R46" s="6">
        <v>4.9649999999999999</v>
      </c>
      <c r="S46" s="121"/>
      <c r="T46" s="121"/>
      <c r="U46" s="121"/>
      <c r="V46" s="121"/>
      <c r="W46" s="121"/>
      <c r="X46" s="6">
        <v>4.9370000000000003</v>
      </c>
      <c r="Y46" s="6">
        <v>5.1210000000000004</v>
      </c>
      <c r="Z46" s="6">
        <v>5</v>
      </c>
      <c r="AA46" s="6">
        <v>4.7009999999999996</v>
      </c>
      <c r="AB46" s="6">
        <v>4.5250000000000004</v>
      </c>
      <c r="AC46" s="6">
        <v>5.0730000000000004</v>
      </c>
      <c r="AD46" s="6">
        <v>4.7990000000000004</v>
      </c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/>
      <c r="AR46" s="122"/>
      <c r="AS46" s="122"/>
      <c r="AT46" s="122"/>
      <c r="AU46" s="122"/>
      <c r="AV46" s="122"/>
    </row>
    <row r="47" spans="1:48">
      <c r="A47" s="1">
        <f t="shared" si="2"/>
        <v>45</v>
      </c>
      <c r="B47" s="2"/>
      <c r="C47" s="4">
        <v>9</v>
      </c>
      <c r="D47" s="4">
        <f t="shared" si="1"/>
        <v>69</v>
      </c>
      <c r="E47" s="4" t="s">
        <v>252</v>
      </c>
      <c r="F47" s="4">
        <v>3</v>
      </c>
      <c r="G47" s="4" t="s">
        <v>13</v>
      </c>
      <c r="H47" s="4" t="s">
        <v>19</v>
      </c>
      <c r="I47" s="5">
        <v>97.1</v>
      </c>
      <c r="J47" s="72"/>
      <c r="K47" s="103">
        <v>5.3810000000000002</v>
      </c>
      <c r="L47" s="7" t="s">
        <v>180</v>
      </c>
      <c r="M47" s="3" t="s">
        <v>227</v>
      </c>
      <c r="N47" s="6">
        <v>5.8419999999999996</v>
      </c>
      <c r="O47" s="6">
        <v>5.508</v>
      </c>
      <c r="P47" s="6">
        <v>5.742</v>
      </c>
      <c r="Q47" s="121"/>
      <c r="R47" s="6">
        <v>5.4969999999999999</v>
      </c>
      <c r="S47" s="121"/>
      <c r="T47" s="121"/>
      <c r="U47" s="121"/>
      <c r="V47" s="121"/>
      <c r="W47" s="121"/>
      <c r="X47" s="6">
        <v>5.72</v>
      </c>
      <c r="Y47" s="6">
        <v>5.7839999999999998</v>
      </c>
      <c r="Z47" s="6">
        <v>5.6989999999999998</v>
      </c>
      <c r="AA47" s="6">
        <v>5.5229999999999997</v>
      </c>
      <c r="AB47" s="6">
        <v>5.43</v>
      </c>
      <c r="AC47" s="6">
        <v>5.3410000000000002</v>
      </c>
      <c r="AD47" s="6">
        <v>5.3860000000000001</v>
      </c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</row>
    <row r="48" spans="1:48">
      <c r="A48" s="1">
        <f t="shared" si="2"/>
        <v>46</v>
      </c>
      <c r="B48" s="2"/>
      <c r="C48" s="4">
        <v>9</v>
      </c>
      <c r="D48" s="4">
        <f t="shared" si="1"/>
        <v>69</v>
      </c>
      <c r="E48" s="4" t="s">
        <v>154</v>
      </c>
      <c r="F48" s="4">
        <v>3</v>
      </c>
      <c r="G48" s="4" t="s">
        <v>16</v>
      </c>
      <c r="H48" s="4"/>
      <c r="I48" s="5">
        <v>97.3</v>
      </c>
      <c r="J48" s="72"/>
      <c r="K48" s="103">
        <v>5.74</v>
      </c>
      <c r="L48" s="7" t="s">
        <v>180</v>
      </c>
      <c r="M48" s="3" t="s">
        <v>227</v>
      </c>
      <c r="N48" s="6">
        <v>5.8680000000000003</v>
      </c>
      <c r="O48" s="6">
        <v>5.7050000000000001</v>
      </c>
      <c r="P48" s="6">
        <v>6.0880000000000001</v>
      </c>
      <c r="Q48" s="121"/>
      <c r="R48" s="6">
        <v>5.8730000000000002</v>
      </c>
      <c r="S48" s="121"/>
      <c r="T48" s="121"/>
      <c r="U48" s="121"/>
      <c r="V48" s="121"/>
      <c r="W48" s="121"/>
      <c r="X48" s="6">
        <v>6.11</v>
      </c>
      <c r="Y48" s="6">
        <v>6.032</v>
      </c>
      <c r="Z48" s="6">
        <v>5.9219999999999997</v>
      </c>
      <c r="AA48" s="6">
        <v>5.968</v>
      </c>
      <c r="AB48" s="6">
        <v>5.7679999999999998</v>
      </c>
      <c r="AC48" s="6">
        <v>5.6589999999999998</v>
      </c>
      <c r="AD48" s="6">
        <v>5.7140000000000004</v>
      </c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</row>
    <row r="49" spans="1:48">
      <c r="A49" s="1">
        <f t="shared" si="2"/>
        <v>47</v>
      </c>
      <c r="B49" s="2" t="s">
        <v>458</v>
      </c>
      <c r="C49" s="4">
        <v>8</v>
      </c>
      <c r="D49" s="4">
        <f t="shared" si="1"/>
        <v>69</v>
      </c>
      <c r="E49" s="4" t="s">
        <v>168</v>
      </c>
      <c r="F49" s="4">
        <v>1</v>
      </c>
      <c r="G49" s="4" t="s">
        <v>13</v>
      </c>
      <c r="H49" s="4" t="s">
        <v>14</v>
      </c>
      <c r="I49" s="5">
        <v>86.4</v>
      </c>
      <c r="J49" s="67">
        <v>0</v>
      </c>
      <c r="K49" s="103">
        <v>4.9349999999999996</v>
      </c>
      <c r="L49" s="7" t="s">
        <v>130</v>
      </c>
      <c r="M49" s="3" t="s">
        <v>227</v>
      </c>
      <c r="N49" s="6">
        <v>5.0350000000000001</v>
      </c>
      <c r="O49" s="6">
        <v>4.9119999999999999</v>
      </c>
      <c r="P49" s="6">
        <v>5.2539999999999996</v>
      </c>
      <c r="Q49" s="6">
        <v>4.9710000000000001</v>
      </c>
      <c r="R49" s="6">
        <v>5.2089999999999996</v>
      </c>
      <c r="S49" s="6">
        <v>5.0609999999999999</v>
      </c>
      <c r="T49" s="6">
        <v>5.0570000000000004</v>
      </c>
      <c r="U49" s="6">
        <v>5.03</v>
      </c>
      <c r="V49" s="6">
        <v>4.95</v>
      </c>
      <c r="W49" s="121"/>
      <c r="X49" s="6">
        <v>5.0750000000000002</v>
      </c>
      <c r="Y49" s="6">
        <v>5.28</v>
      </c>
      <c r="Z49" s="6">
        <v>5.1749999999999998</v>
      </c>
      <c r="AA49" s="6">
        <v>4.8209999999999997</v>
      </c>
      <c r="AB49" s="6">
        <v>4.694</v>
      </c>
      <c r="AC49" s="6">
        <v>5.2939999999999996</v>
      </c>
      <c r="AD49" s="6">
        <v>4.9939999999999998</v>
      </c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</row>
    <row r="50" spans="1:48">
      <c r="A50" s="1">
        <f t="shared" si="2"/>
        <v>48</v>
      </c>
      <c r="B50" s="2"/>
      <c r="C50" s="4">
        <v>8</v>
      </c>
      <c r="D50" s="4">
        <f t="shared" si="1"/>
        <v>69</v>
      </c>
      <c r="E50" s="4" t="s">
        <v>251</v>
      </c>
      <c r="F50" s="4">
        <v>1</v>
      </c>
      <c r="G50" s="4" t="s">
        <v>13</v>
      </c>
      <c r="H50" s="4" t="s">
        <v>19</v>
      </c>
      <c r="I50" s="5">
        <v>88.8</v>
      </c>
      <c r="J50" s="67">
        <v>0.19900000000000001</v>
      </c>
      <c r="K50" s="103">
        <v>5.3810000000000002</v>
      </c>
      <c r="L50" s="7" t="s">
        <v>130</v>
      </c>
      <c r="M50" s="3" t="s">
        <v>227</v>
      </c>
      <c r="N50" s="6">
        <v>5.5869999999999997</v>
      </c>
      <c r="O50" s="6">
        <v>5.4189999999999996</v>
      </c>
      <c r="P50" s="6">
        <v>5.7160000000000002</v>
      </c>
      <c r="Q50" s="6">
        <v>5.2030000000000003</v>
      </c>
      <c r="R50" s="6">
        <v>5.6109999999999998</v>
      </c>
      <c r="S50" s="6">
        <v>5.4379999999999997</v>
      </c>
      <c r="T50" s="6">
        <v>5.4279999999999999</v>
      </c>
      <c r="U50" s="6">
        <v>5.4329999999999998</v>
      </c>
      <c r="V50" s="6">
        <v>5.3570000000000002</v>
      </c>
      <c r="W50" s="121"/>
      <c r="X50" s="6">
        <v>5.54</v>
      </c>
      <c r="Y50" s="6">
        <v>5.6150000000000002</v>
      </c>
      <c r="Z50" s="6">
        <v>5.5510000000000002</v>
      </c>
      <c r="AA50" s="6">
        <v>5.3150000000000004</v>
      </c>
      <c r="AB50" s="6">
        <v>5.3319999999999999</v>
      </c>
      <c r="AC50" s="6">
        <v>5.375</v>
      </c>
      <c r="AD50" s="6">
        <v>5.3540000000000001</v>
      </c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</row>
    <row r="51" spans="1:48">
      <c r="A51" s="1">
        <f t="shared" si="2"/>
        <v>49</v>
      </c>
      <c r="B51" s="2"/>
      <c r="C51" s="4">
        <v>8</v>
      </c>
      <c r="D51" s="4">
        <f t="shared" si="1"/>
        <v>69</v>
      </c>
      <c r="E51" s="4" t="s">
        <v>168</v>
      </c>
      <c r="F51" s="4">
        <v>1</v>
      </c>
      <c r="G51" s="4" t="s">
        <v>16</v>
      </c>
      <c r="H51" s="4"/>
      <c r="I51" s="5">
        <v>91.9</v>
      </c>
      <c r="J51" s="67">
        <v>3.0000000000000001E-3</v>
      </c>
      <c r="K51" s="103">
        <v>6.0519999999999996</v>
      </c>
      <c r="L51" s="7" t="s">
        <v>130</v>
      </c>
      <c r="M51" s="3" t="s">
        <v>227</v>
      </c>
      <c r="N51" s="6">
        <v>6.18</v>
      </c>
      <c r="O51" s="6">
        <v>6.0179999999999998</v>
      </c>
      <c r="P51" s="6">
        <v>6.3840000000000003</v>
      </c>
      <c r="Q51" s="6">
        <v>6.15</v>
      </c>
      <c r="R51" s="6">
        <v>6.1840000000000002</v>
      </c>
      <c r="S51" s="6">
        <v>6.0730000000000004</v>
      </c>
      <c r="T51" s="6">
        <v>6.08</v>
      </c>
      <c r="U51" s="6">
        <v>6.0810000000000004</v>
      </c>
      <c r="V51" s="6">
        <v>6.0259999999999998</v>
      </c>
      <c r="W51" s="121"/>
      <c r="X51" s="6">
        <v>6.3689999999999998</v>
      </c>
      <c r="Y51" s="6">
        <v>6.2949999999999999</v>
      </c>
      <c r="Z51" s="6">
        <v>6.202</v>
      </c>
      <c r="AA51" s="6">
        <v>6.2229999999999999</v>
      </c>
      <c r="AB51" s="6">
        <v>6.0780000000000003</v>
      </c>
      <c r="AC51" s="6">
        <v>5.9560000000000004</v>
      </c>
      <c r="AD51" s="6">
        <v>6.0170000000000003</v>
      </c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</row>
    <row r="52" spans="1:48">
      <c r="A52" s="1">
        <f t="shared" si="2"/>
        <v>50</v>
      </c>
      <c r="B52" s="2"/>
      <c r="C52" s="4">
        <v>8</v>
      </c>
      <c r="D52" s="4">
        <f t="shared" si="1"/>
        <v>69</v>
      </c>
      <c r="E52" s="4" t="s">
        <v>251</v>
      </c>
      <c r="F52" s="4">
        <v>1</v>
      </c>
      <c r="G52" s="4" t="s">
        <v>13</v>
      </c>
      <c r="H52" s="4" t="s">
        <v>19</v>
      </c>
      <c r="I52" s="5">
        <v>83.7</v>
      </c>
      <c r="J52" s="67">
        <v>4.7E-2</v>
      </c>
      <c r="K52" s="103">
        <v>6.2869999999999999</v>
      </c>
      <c r="L52" s="7" t="s">
        <v>130</v>
      </c>
      <c r="M52" s="3" t="s">
        <v>227</v>
      </c>
      <c r="N52" s="6">
        <v>6.6159999999999997</v>
      </c>
      <c r="O52" s="6">
        <v>6.3550000000000004</v>
      </c>
      <c r="P52" s="6">
        <v>6.8579999999999997</v>
      </c>
      <c r="Q52" s="6">
        <v>6.43</v>
      </c>
      <c r="R52" s="6">
        <v>6.7460000000000004</v>
      </c>
      <c r="S52" s="6">
        <v>6.4480000000000004</v>
      </c>
      <c r="T52" s="6">
        <v>6.431</v>
      </c>
      <c r="U52" s="6">
        <v>6.4169999999999998</v>
      </c>
      <c r="V52" s="6">
        <v>6.28</v>
      </c>
      <c r="W52" s="121"/>
      <c r="X52" s="6">
        <v>6.681</v>
      </c>
      <c r="Y52" s="6">
        <v>6.806</v>
      </c>
      <c r="Z52" s="6">
        <v>6.6630000000000003</v>
      </c>
      <c r="AA52" s="6">
        <v>6.4169999999999998</v>
      </c>
      <c r="AB52" s="6">
        <v>6.23</v>
      </c>
      <c r="AC52" s="6">
        <v>6.5739999999999998</v>
      </c>
      <c r="AD52" s="6">
        <v>6.4020000000000001</v>
      </c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</row>
    <row r="53" spans="1:48">
      <c r="A53" s="1">
        <f t="shared" si="2"/>
        <v>51</v>
      </c>
      <c r="B53" s="2"/>
      <c r="C53" s="4">
        <v>8</v>
      </c>
      <c r="D53" s="4">
        <f t="shared" si="1"/>
        <v>69</v>
      </c>
      <c r="E53" s="4" t="s">
        <v>168</v>
      </c>
      <c r="F53" s="4">
        <v>1</v>
      </c>
      <c r="G53" s="4" t="s">
        <v>13</v>
      </c>
      <c r="H53" s="4" t="s">
        <v>14</v>
      </c>
      <c r="I53" s="5">
        <v>87.9</v>
      </c>
      <c r="J53" s="67">
        <v>0</v>
      </c>
      <c r="K53" s="103">
        <v>6.3120000000000003</v>
      </c>
      <c r="L53" s="7" t="s">
        <v>130</v>
      </c>
      <c r="M53" s="3" t="s">
        <v>227</v>
      </c>
      <c r="N53" s="6">
        <v>6.3869999999999996</v>
      </c>
      <c r="O53" s="6">
        <v>6.2009999999999996</v>
      </c>
      <c r="P53" s="6">
        <v>6.5990000000000002</v>
      </c>
      <c r="Q53" s="6">
        <v>6.2889999999999997</v>
      </c>
      <c r="R53" s="6">
        <v>6.5579999999999998</v>
      </c>
      <c r="S53" s="6">
        <v>6.4320000000000004</v>
      </c>
      <c r="T53" s="6">
        <v>6.4290000000000003</v>
      </c>
      <c r="U53" s="6">
        <v>6.4080000000000004</v>
      </c>
      <c r="V53" s="6">
        <v>6.3109999999999999</v>
      </c>
      <c r="W53" s="121"/>
      <c r="X53" s="6">
        <v>6.3929999999999998</v>
      </c>
      <c r="Y53" s="6">
        <v>6.5970000000000004</v>
      </c>
      <c r="Z53" s="6">
        <v>6.4889999999999999</v>
      </c>
      <c r="AA53" s="6">
        <v>6.141</v>
      </c>
      <c r="AB53" s="6">
        <v>6.0019999999999998</v>
      </c>
      <c r="AC53" s="6">
        <v>6.7670000000000003</v>
      </c>
      <c r="AD53" s="6">
        <v>6.3849999999999998</v>
      </c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</row>
    <row r="54" spans="1:48">
      <c r="A54" s="1">
        <f t="shared" si="2"/>
        <v>52</v>
      </c>
      <c r="B54" s="2"/>
      <c r="C54" s="4">
        <v>8</v>
      </c>
      <c r="D54" s="4">
        <f t="shared" si="1"/>
        <v>69</v>
      </c>
      <c r="E54" s="4" t="s">
        <v>251</v>
      </c>
      <c r="F54" s="4">
        <v>1</v>
      </c>
      <c r="G54" s="4" t="s">
        <v>13</v>
      </c>
      <c r="H54" s="4" t="s">
        <v>19</v>
      </c>
      <c r="I54" s="5">
        <v>88.1</v>
      </c>
      <c r="J54" s="67">
        <v>0.19800000000000001</v>
      </c>
      <c r="K54" s="103">
        <v>6.7359999999999998</v>
      </c>
      <c r="L54" s="7" t="s">
        <v>130</v>
      </c>
      <c r="M54" s="3" t="s">
        <v>227</v>
      </c>
      <c r="N54" s="6">
        <v>6.6630000000000003</v>
      </c>
      <c r="O54" s="6">
        <v>6.7779999999999996</v>
      </c>
      <c r="P54" s="6">
        <v>7.282</v>
      </c>
      <c r="Q54" s="6">
        <v>6.7320000000000002</v>
      </c>
      <c r="R54" s="6">
        <v>7.0590000000000002</v>
      </c>
      <c r="S54" s="6">
        <v>6.891</v>
      </c>
      <c r="T54" s="6">
        <v>6.81</v>
      </c>
      <c r="U54" s="6">
        <v>6.8150000000000004</v>
      </c>
      <c r="V54" s="6">
        <v>6.7060000000000004</v>
      </c>
      <c r="W54" s="121"/>
      <c r="X54" s="6">
        <v>7.1079999999999997</v>
      </c>
      <c r="Y54" s="6">
        <v>7.1379999999999999</v>
      </c>
      <c r="Z54" s="6">
        <v>6.9930000000000003</v>
      </c>
      <c r="AA54" s="6">
        <v>6.867</v>
      </c>
      <c r="AB54" s="6">
        <v>6.74</v>
      </c>
      <c r="AC54" s="6">
        <v>6.8419999999999996</v>
      </c>
      <c r="AD54" s="6">
        <v>6.7910000000000004</v>
      </c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</row>
    <row r="55" spans="1:48">
      <c r="A55" s="1">
        <f t="shared" si="2"/>
        <v>53</v>
      </c>
      <c r="B55" s="2"/>
      <c r="C55" s="4">
        <v>8</v>
      </c>
      <c r="D55" s="4">
        <f t="shared" si="1"/>
        <v>69</v>
      </c>
      <c r="E55" s="4" t="s">
        <v>252</v>
      </c>
      <c r="F55" s="4">
        <v>3</v>
      </c>
      <c r="G55" s="4" t="s">
        <v>13</v>
      </c>
      <c r="H55" s="4" t="s">
        <v>19</v>
      </c>
      <c r="I55" s="5">
        <v>98.1</v>
      </c>
      <c r="J55" s="72"/>
      <c r="K55" s="103">
        <v>3.8959999999999999</v>
      </c>
      <c r="L55" s="7" t="s">
        <v>180</v>
      </c>
      <c r="M55" s="3" t="s">
        <v>227</v>
      </c>
      <c r="N55" s="6">
        <v>4.1360000000000001</v>
      </c>
      <c r="O55" s="6">
        <v>3.9940000000000002</v>
      </c>
      <c r="P55" s="6">
        <v>4.0170000000000003</v>
      </c>
      <c r="Q55" s="6">
        <v>3.6480000000000001</v>
      </c>
      <c r="R55" s="6">
        <v>3.8559999999999999</v>
      </c>
      <c r="S55" s="121"/>
      <c r="T55" s="121"/>
      <c r="U55" s="121"/>
      <c r="V55" s="121"/>
      <c r="W55" s="121"/>
      <c r="X55" s="6">
        <v>4.032</v>
      </c>
      <c r="Y55" s="6">
        <v>4.0670000000000002</v>
      </c>
      <c r="Z55" s="6">
        <v>4.0449999999999999</v>
      </c>
      <c r="AA55" s="6">
        <v>3.8849999999999998</v>
      </c>
      <c r="AB55" s="6">
        <v>3.9289999999999998</v>
      </c>
      <c r="AC55" s="6">
        <v>3.85</v>
      </c>
      <c r="AD55" s="6">
        <v>3.89</v>
      </c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</row>
    <row r="56" spans="1:48">
      <c r="A56" s="1">
        <f t="shared" si="2"/>
        <v>54</v>
      </c>
      <c r="B56" s="2"/>
      <c r="C56" s="4">
        <v>8</v>
      </c>
      <c r="D56" s="4">
        <f t="shared" si="1"/>
        <v>69</v>
      </c>
      <c r="E56" s="4" t="s">
        <v>154</v>
      </c>
      <c r="F56" s="4">
        <v>3</v>
      </c>
      <c r="G56" s="4" t="s">
        <v>13</v>
      </c>
      <c r="H56" s="4" t="s">
        <v>14</v>
      </c>
      <c r="I56" s="5">
        <v>96.1</v>
      </c>
      <c r="J56" s="72"/>
      <c r="K56" s="103">
        <v>4.7759999999999998</v>
      </c>
      <c r="L56" s="7" t="s">
        <v>180</v>
      </c>
      <c r="M56" s="3" t="s">
        <v>227</v>
      </c>
      <c r="N56" s="6">
        <v>4.8579999999999997</v>
      </c>
      <c r="O56" s="6">
        <v>4.7039999999999997</v>
      </c>
      <c r="P56" s="6">
        <v>5.0090000000000003</v>
      </c>
      <c r="Q56" s="6">
        <v>4.7210000000000001</v>
      </c>
      <c r="R56" s="6">
        <v>4.9459999999999997</v>
      </c>
      <c r="S56" s="121"/>
      <c r="T56" s="121"/>
      <c r="U56" s="121"/>
      <c r="V56" s="121"/>
      <c r="W56" s="121"/>
      <c r="X56" s="6">
        <v>4.9189999999999996</v>
      </c>
      <c r="Y56" s="6">
        <v>5.1070000000000002</v>
      </c>
      <c r="Z56" s="6">
        <v>4.9829999999999997</v>
      </c>
      <c r="AA56" s="6">
        <v>4.8620000000000001</v>
      </c>
      <c r="AB56" s="6">
        <v>4.4960000000000004</v>
      </c>
      <c r="AC56" s="6">
        <v>5.0469999999999997</v>
      </c>
      <c r="AD56" s="6">
        <v>4.7720000000000002</v>
      </c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</row>
    <row r="57" spans="1:48">
      <c r="A57" s="1">
        <f t="shared" si="2"/>
        <v>55</v>
      </c>
      <c r="B57" s="2"/>
      <c r="C57" s="4">
        <v>8</v>
      </c>
      <c r="D57" s="4">
        <f t="shared" si="1"/>
        <v>69</v>
      </c>
      <c r="E57" s="4" t="s">
        <v>252</v>
      </c>
      <c r="F57" s="4">
        <v>3</v>
      </c>
      <c r="G57" s="4" t="s">
        <v>13</v>
      </c>
      <c r="H57" s="4" t="s">
        <v>19</v>
      </c>
      <c r="I57" s="5">
        <v>97</v>
      </c>
      <c r="J57" s="72"/>
      <c r="K57" s="103">
        <v>5.3819999999999997</v>
      </c>
      <c r="L57" s="7" t="s">
        <v>180</v>
      </c>
      <c r="M57" s="3" t="s">
        <v>227</v>
      </c>
      <c r="N57" s="6">
        <v>5.8680000000000003</v>
      </c>
      <c r="O57" s="6">
        <v>5.5179999999999998</v>
      </c>
      <c r="P57" s="6">
        <v>5.7370000000000001</v>
      </c>
      <c r="Q57" s="6">
        <v>5.3040000000000003</v>
      </c>
      <c r="R57" s="6">
        <v>5.5119999999999996</v>
      </c>
      <c r="S57" s="121"/>
      <c r="T57" s="121"/>
      <c r="U57" s="121"/>
      <c r="V57" s="121"/>
      <c r="W57" s="121"/>
      <c r="X57" s="6">
        <v>5.7270000000000003</v>
      </c>
      <c r="Y57" s="6">
        <v>5.7949999999999999</v>
      </c>
      <c r="Z57" s="6">
        <v>5.71</v>
      </c>
      <c r="AA57" s="6">
        <v>5.53</v>
      </c>
      <c r="AB57" s="6">
        <v>5.4340000000000002</v>
      </c>
      <c r="AC57" s="6">
        <v>5.3559999999999999</v>
      </c>
      <c r="AD57" s="6">
        <v>5.3949999999999996</v>
      </c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</row>
    <row r="58" spans="1:48">
      <c r="A58" s="1">
        <f t="shared" si="2"/>
        <v>56</v>
      </c>
      <c r="B58" s="2"/>
      <c r="C58" s="4">
        <v>8</v>
      </c>
      <c r="D58" s="4">
        <f t="shared" si="1"/>
        <v>69</v>
      </c>
      <c r="E58" s="4" t="s">
        <v>154</v>
      </c>
      <c r="F58" s="4">
        <v>3</v>
      </c>
      <c r="G58" s="4" t="s">
        <v>16</v>
      </c>
      <c r="H58" s="4"/>
      <c r="I58" s="5">
        <v>97.2</v>
      </c>
      <c r="J58" s="72"/>
      <c r="K58" s="103">
        <v>5.968</v>
      </c>
      <c r="L58" s="7" t="s">
        <v>180</v>
      </c>
      <c r="M58" s="3" t="s">
        <v>227</v>
      </c>
      <c r="N58" s="6">
        <v>6.1609999999999996</v>
      </c>
      <c r="O58" s="6">
        <v>5.9669999999999996</v>
      </c>
      <c r="P58" s="6">
        <v>6.3140000000000001</v>
      </c>
      <c r="Q58" s="6">
        <v>6.173</v>
      </c>
      <c r="R58" s="6">
        <v>6.1150000000000002</v>
      </c>
      <c r="S58" s="121"/>
      <c r="T58" s="121"/>
      <c r="U58" s="121"/>
      <c r="V58" s="121"/>
      <c r="W58" s="121"/>
      <c r="X58" s="6">
        <v>6.3339999999999996</v>
      </c>
      <c r="Y58" s="6">
        <v>6.2590000000000003</v>
      </c>
      <c r="Z58" s="6">
        <v>6.1609999999999996</v>
      </c>
      <c r="AA58" s="6">
        <v>6.1920000000000002</v>
      </c>
      <c r="AB58" s="6">
        <v>6.0259999999999998</v>
      </c>
      <c r="AC58" s="6">
        <v>5.8920000000000003</v>
      </c>
      <c r="AD58" s="6">
        <v>5.9589999999999996</v>
      </c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</row>
    <row r="59" spans="1:48">
      <c r="M59" s="3" t="s">
        <v>227</v>
      </c>
    </row>
    <row r="60" spans="1:48">
      <c r="B60" s="18" t="s">
        <v>308</v>
      </c>
      <c r="C60" s="1">
        <f>COUNTIF(D3:D58,"=12")</f>
        <v>0</v>
      </c>
      <c r="D60" s="18"/>
      <c r="E60" s="18" t="s">
        <v>57</v>
      </c>
      <c r="F60" s="1">
        <f>COUNTIF(F3:F58,"=1")</f>
        <v>35</v>
      </c>
      <c r="G60" s="18" t="s">
        <v>14</v>
      </c>
      <c r="H60" s="1">
        <f>COUNTIF(H3:H58,"=npi")</f>
        <v>15</v>
      </c>
    </row>
    <row r="61" spans="1:48">
      <c r="B61" s="18" t="s">
        <v>565</v>
      </c>
      <c r="C61" s="1">
        <f>COUNTIF(D3:D58,"=35")</f>
        <v>0</v>
      </c>
      <c r="D61" s="1"/>
      <c r="E61" s="18" t="s">
        <v>59</v>
      </c>
      <c r="F61" s="1">
        <f>COUNTIF(F3:F58,"=3")</f>
        <v>21</v>
      </c>
      <c r="G61" s="18" t="s">
        <v>60</v>
      </c>
      <c r="H61" s="1">
        <f>COUNTIF(H3:H58,"=ppi")</f>
        <v>25</v>
      </c>
    </row>
    <row r="62" spans="1:48">
      <c r="B62" s="18" t="s">
        <v>566</v>
      </c>
      <c r="C62" s="1">
        <f>COUNTIF(D3:D60,"=69")</f>
        <v>33</v>
      </c>
      <c r="D62" s="18"/>
      <c r="E62" s="18" t="s">
        <v>62</v>
      </c>
      <c r="F62" s="1">
        <f>COUNTIF(G3:G58,"=V")</f>
        <v>40</v>
      </c>
      <c r="G62" s="18"/>
      <c r="H62" s="1"/>
    </row>
    <row r="63" spans="1:48">
      <c r="B63" s="18" t="s">
        <v>306</v>
      </c>
      <c r="C63" s="1">
        <f>COUNTIF(D3:D60,"=1016")</f>
        <v>23</v>
      </c>
      <c r="D63" s="1"/>
      <c r="E63" s="18" t="s">
        <v>66</v>
      </c>
      <c r="F63" s="1">
        <f>COUNTIF(G3:G58,"=R")</f>
        <v>16</v>
      </c>
      <c r="G63" s="18" t="s">
        <v>567</v>
      </c>
      <c r="H63" s="1">
        <f>COUNTIF(I3:I58,"&gt;85")</f>
        <v>51</v>
      </c>
    </row>
    <row r="64" spans="1:48">
      <c r="B64" s="18"/>
      <c r="C64" s="1"/>
      <c r="D64" s="1"/>
      <c r="E64" s="1"/>
      <c r="F64" s="1"/>
      <c r="G64" s="1"/>
      <c r="H64" s="1"/>
    </row>
    <row r="65" spans="2:9">
      <c r="B65" s="18" t="s">
        <v>71</v>
      </c>
      <c r="C65" s="1">
        <f>SUM(C60:C64)</f>
        <v>56</v>
      </c>
      <c r="D65" s="1"/>
      <c r="E65" s="18" t="s">
        <v>71</v>
      </c>
      <c r="F65" s="1">
        <f>SUM(F60:F61)</f>
        <v>56</v>
      </c>
      <c r="G65" s="1"/>
      <c r="H65" s="1"/>
    </row>
    <row r="67" spans="2:9">
      <c r="B67" s="1"/>
      <c r="C67" s="1" t="s">
        <v>572</v>
      </c>
      <c r="D67" s="1" t="s">
        <v>573</v>
      </c>
      <c r="E67" s="1" t="s">
        <v>576</v>
      </c>
      <c r="F67" s="1" t="s">
        <v>574</v>
      </c>
      <c r="G67" s="1" t="s">
        <v>575</v>
      </c>
      <c r="H67" s="1" t="s">
        <v>140</v>
      </c>
      <c r="I67" s="1"/>
    </row>
    <row r="68" spans="2:9">
      <c r="B68" s="18" t="s">
        <v>308</v>
      </c>
      <c r="C68" s="1">
        <f>COUNTIFS($D$3:$D$58,"12",$F$3:$F$58,"1",$G$3:$G$58,"V")</f>
        <v>0</v>
      </c>
      <c r="D68" s="1">
        <f>COUNTIFS($D$3:$D$58,"12",$F$3:$F$58,"1",$G$3:$G$58,"R")</f>
        <v>0</v>
      </c>
      <c r="E68" s="1">
        <f>COUNTIFS($D$3:$D$58,"12",$F$3:$F$58,"1",$G$3:$G$58,"M")</f>
        <v>0</v>
      </c>
      <c r="F68" s="1">
        <f>COUNTIFS($D$3:$D$58,"12",$F$3:$F$58,"3",$G$3:$G$58,"V")</f>
        <v>0</v>
      </c>
      <c r="G68" s="1">
        <f>COUNTIFS($D$3:$D$58,"12",$F$3:$F$58,"3",$G$3:$G$58,"R")</f>
        <v>0</v>
      </c>
      <c r="H68" s="1">
        <f>COUNTIFS($D$3:$D$58,"12",$F$3:$F$58,"3",$G$3:$G$58,"M")</f>
        <v>0</v>
      </c>
      <c r="I68" s="1">
        <f>SUM(C68:G68)</f>
        <v>0</v>
      </c>
    </row>
    <row r="69" spans="2:9">
      <c r="B69" s="18" t="s">
        <v>565</v>
      </c>
      <c r="C69" s="1">
        <f>COUNTIFS($D$3:$D$58,"35",$F$3:$F$58,"1",$G$3:$G$58,"V")</f>
        <v>0</v>
      </c>
      <c r="D69" s="1">
        <f>COUNTIFS($D$3:$D$58,"35",$F$3:$F$58,"1",$G$3:$G$58,"R")</f>
        <v>0</v>
      </c>
      <c r="E69" s="1">
        <f>COUNTIFS($D$3:$D$58,"35",$F$3:$F$58,"1",$G$3:$G$58,"M")</f>
        <v>0</v>
      </c>
      <c r="F69" s="1">
        <f>COUNTIFS($D$3:$D$58,"35",$F$3:$F$58,"3",$G$3:$G$58,"V")</f>
        <v>0</v>
      </c>
      <c r="G69" s="1">
        <f>COUNTIFS($D$3:$D$58,"35",$F$3:$F$58,"3",$G$3:$G$58,"R")</f>
        <v>0</v>
      </c>
      <c r="H69" s="1">
        <f>COUNTIFS($D$3:$D$58,"35",$F$3:$F$58,"3",$G$3:$G$58,"M")</f>
        <v>0</v>
      </c>
      <c r="I69" s="1">
        <f>SUM(C69:G69)</f>
        <v>0</v>
      </c>
    </row>
    <row r="70" spans="2:9">
      <c r="B70" s="18" t="s">
        <v>566</v>
      </c>
      <c r="C70" s="1">
        <f>COUNTIFS($D$3:$D$58,"69",$F$3:$F$58,"1",$G$3:$G$58,"V")</f>
        <v>16</v>
      </c>
      <c r="D70" s="1">
        <f>COUNTIFS($D$3:$D$58,"69",$F$3:$F$58,"1",$G$3:$G$58,"R")</f>
        <v>5</v>
      </c>
      <c r="E70" s="1">
        <f>COUNTIFS($D$3:$D$58,"69",$F$3:$F$58,"1",$G$3:$G$58,"M")</f>
        <v>0</v>
      </c>
      <c r="F70" s="1">
        <f>COUNTIFS($D$3:$D$58,"69",$F$3:$F$58,"3",$G$3:$G$58,"V")</f>
        <v>9</v>
      </c>
      <c r="G70" s="1">
        <f>COUNTIFS($D$3:$D$58,"69",$F$3:$F$58,"3",$G$3:$G$58,"R")</f>
        <v>3</v>
      </c>
      <c r="H70" s="1">
        <f>COUNTIFS($D$3:$D$58,"69",$F$3:$F$58,"3",$G$3:$G$58,"M")</f>
        <v>0</v>
      </c>
      <c r="I70" s="1">
        <f>SUM(C70:G70)</f>
        <v>33</v>
      </c>
    </row>
    <row r="71" spans="2:9">
      <c r="B71" s="18" t="s">
        <v>571</v>
      </c>
      <c r="C71" s="1">
        <f>COUNTIFS($D$3:$D$58,"1016",$F$3:$F$58,"1",$G$3:$G$58,"V")</f>
        <v>9</v>
      </c>
      <c r="D71" s="1">
        <f>COUNTIFS($D$3:$D$58,"1016",$F$3:$F$58,"1",$G$3:$G$58,"R")</f>
        <v>5</v>
      </c>
      <c r="E71" s="1">
        <f>COUNTIFS($D$3:$D$58,"1016",$F$3:$F$58,"1",$G$3:$G$58,"M")</f>
        <v>0</v>
      </c>
      <c r="F71" s="1">
        <f>COUNTIFS($D$3:$D$58,"1016",$F$3:$F$58,"3",$G$3:$G$58,"V")</f>
        <v>6</v>
      </c>
      <c r="G71" s="1">
        <f>COUNTIFS($D$3:$D$58,"1016",$F$3:$F$58,"3",$G$3:$G$58,"R")</f>
        <v>3</v>
      </c>
      <c r="H71" s="1">
        <f>COUNTIFS($D$3:$D$58,"1016",$F$3:$F$58,"3",$G$3:$G$58,"M")</f>
        <v>0</v>
      </c>
      <c r="I71" s="1">
        <f>SUM(C71:G71)</f>
        <v>23</v>
      </c>
    </row>
    <row r="72" spans="2:9">
      <c r="B72" s="1"/>
      <c r="C72" s="1">
        <f t="shared" ref="C72:H72" si="4">SUM(C68:C71)</f>
        <v>25</v>
      </c>
      <c r="D72" s="1">
        <f t="shared" si="4"/>
        <v>10</v>
      </c>
      <c r="E72" s="1">
        <f t="shared" si="4"/>
        <v>0</v>
      </c>
      <c r="F72" s="1">
        <f t="shared" si="4"/>
        <v>15</v>
      </c>
      <c r="G72" s="1">
        <f t="shared" si="4"/>
        <v>6</v>
      </c>
      <c r="H72" s="1">
        <f t="shared" si="4"/>
        <v>0</v>
      </c>
      <c r="I72" s="1"/>
    </row>
    <row r="73" spans="2:9">
      <c r="B73" s="1"/>
      <c r="C73" s="1">
        <f>SUM(C72:E72)</f>
        <v>35</v>
      </c>
      <c r="D73" s="1"/>
      <c r="E73" s="1"/>
      <c r="F73" s="1">
        <f>SUM(F72:G72)</f>
        <v>21</v>
      </c>
      <c r="G73" s="1"/>
      <c r="H73" s="1"/>
      <c r="I73" s="1"/>
    </row>
  </sheetData>
  <mergeCells count="2">
    <mergeCell ref="B1:L1"/>
    <mergeCell ref="N1:AD1"/>
  </mergeCells>
  <conditionalFormatting sqref="I3:I58">
    <cfRule type="cellIs" dxfId="2" priority="1" operator="lessThan">
      <formula>65</formula>
    </cfRule>
    <cfRule type="cellIs" dxfId="1" priority="2" operator="between">
      <formula>65</formula>
      <formula>85</formula>
    </cfRule>
    <cfRule type="cellIs" dxfId="0" priority="3" operator="greaterThan">
      <formula>85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18100-CCBD-3D49-9479-E348864A1D77}">
  <dimension ref="A1:AI940"/>
  <sheetViews>
    <sheetView topLeftCell="A37" zoomScale="90" zoomScaleNormal="90" workbookViewId="0">
      <selection activeCell="D3" sqref="D3"/>
    </sheetView>
  </sheetViews>
  <sheetFormatPr baseColWidth="10" defaultRowHeight="16"/>
  <cols>
    <col min="1" max="1" width="3.6640625" customWidth="1"/>
    <col min="4" max="4" width="3.1640625" customWidth="1"/>
    <col min="5" max="5" width="4.6640625" customWidth="1"/>
    <col min="6" max="6" width="6.33203125" customWidth="1"/>
    <col min="7" max="7" width="24" customWidth="1"/>
    <col min="8" max="8" width="2.83203125" style="1" customWidth="1"/>
    <col min="9" max="9" width="3.33203125" customWidth="1"/>
    <col min="10" max="12" width="6.33203125" bestFit="1" customWidth="1"/>
    <col min="13" max="13" width="7" bestFit="1" customWidth="1"/>
    <col min="14" max="17" width="6.33203125" bestFit="1" customWidth="1"/>
  </cols>
  <sheetData>
    <row r="1" spans="1:35">
      <c r="A1" s="1"/>
      <c r="B1" s="140" t="s">
        <v>0</v>
      </c>
      <c r="C1" s="140"/>
      <c r="D1" s="140"/>
      <c r="E1" s="140"/>
      <c r="F1" s="140"/>
      <c r="G1" s="140"/>
      <c r="H1" s="31"/>
      <c r="I1" s="1"/>
      <c r="J1" s="141"/>
      <c r="K1" s="141"/>
      <c r="L1" s="141"/>
      <c r="M1" s="141"/>
      <c r="N1" s="141"/>
      <c r="O1" s="141"/>
      <c r="P1" s="141"/>
      <c r="Q1" s="141"/>
    </row>
    <row r="2" spans="1:35" ht="104">
      <c r="A2" s="1"/>
      <c r="B2" s="102" t="s">
        <v>3</v>
      </c>
      <c r="C2" s="102" t="s">
        <v>5</v>
      </c>
      <c r="D2" s="21" t="s">
        <v>601</v>
      </c>
      <c r="E2" s="21" t="s">
        <v>152</v>
      </c>
      <c r="F2" s="21" t="s">
        <v>7</v>
      </c>
      <c r="G2" s="102" t="s">
        <v>119</v>
      </c>
      <c r="H2" s="21" t="s">
        <v>570</v>
      </c>
      <c r="I2" s="3" t="s">
        <v>227</v>
      </c>
      <c r="J2" s="21" t="s">
        <v>9</v>
      </c>
      <c r="K2" s="21" t="s">
        <v>206</v>
      </c>
      <c r="L2" s="21" t="s">
        <v>470</v>
      </c>
      <c r="M2" s="21" t="s">
        <v>471</v>
      </c>
      <c r="N2" s="21" t="s">
        <v>219</v>
      </c>
      <c r="O2" s="21" t="s">
        <v>220</v>
      </c>
      <c r="P2" s="21" t="s">
        <v>213</v>
      </c>
      <c r="Q2" s="21" t="s">
        <v>212</v>
      </c>
    </row>
    <row r="3" spans="1:35">
      <c r="A3" s="1">
        <v>1</v>
      </c>
      <c r="B3" s="2" t="s">
        <v>459</v>
      </c>
      <c r="C3" s="4" t="s">
        <v>460</v>
      </c>
      <c r="D3" s="4">
        <v>1</v>
      </c>
      <c r="E3" s="4" t="s">
        <v>472</v>
      </c>
      <c r="F3" s="61">
        <v>3.0649999999999999</v>
      </c>
      <c r="G3" s="1" t="s">
        <v>468</v>
      </c>
      <c r="H3" s="10" t="s">
        <v>128</v>
      </c>
      <c r="I3" s="3" t="s">
        <v>227</v>
      </c>
      <c r="J3" s="23">
        <v>3.09</v>
      </c>
      <c r="K3" s="23">
        <v>2.8980000000000001</v>
      </c>
      <c r="L3" s="23">
        <v>3.242</v>
      </c>
      <c r="M3" s="45"/>
      <c r="N3" s="23">
        <v>3.149</v>
      </c>
      <c r="O3" s="23">
        <v>3.0089999999999999</v>
      </c>
      <c r="P3" s="23">
        <v>3.0470000000000002</v>
      </c>
      <c r="Q3" s="23">
        <v>3.03</v>
      </c>
      <c r="S3" s="122"/>
      <c r="T3" s="122"/>
      <c r="U3" s="122"/>
      <c r="V3" s="122"/>
      <c r="W3" s="122"/>
      <c r="X3" s="122"/>
      <c r="Y3" s="122"/>
      <c r="Z3" s="122"/>
      <c r="AA3" s="122"/>
      <c r="AB3" s="122"/>
      <c r="AC3" s="122"/>
      <c r="AD3" s="122"/>
      <c r="AE3" s="122"/>
      <c r="AF3" s="122"/>
      <c r="AG3" s="122"/>
      <c r="AH3" s="122"/>
      <c r="AI3" s="122"/>
    </row>
    <row r="4" spans="1:35">
      <c r="A4" s="1">
        <f>A3+1</f>
        <v>2</v>
      </c>
      <c r="B4" s="2"/>
      <c r="C4" s="4" t="s">
        <v>461</v>
      </c>
      <c r="D4" s="4">
        <v>1</v>
      </c>
      <c r="E4" s="4" t="s">
        <v>467</v>
      </c>
      <c r="F4" s="61">
        <v>3.0920000000000001</v>
      </c>
      <c r="G4" s="1" t="s">
        <v>468</v>
      </c>
      <c r="H4" s="10" t="s">
        <v>128</v>
      </c>
      <c r="I4" s="3" t="s">
        <v>227</v>
      </c>
      <c r="J4" s="23">
        <v>3.044</v>
      </c>
      <c r="K4" s="23">
        <v>2.9119999999999999</v>
      </c>
      <c r="L4" s="23">
        <v>3.2629999999999999</v>
      </c>
      <c r="M4" s="45"/>
      <c r="N4" s="23">
        <v>3.0489999999999999</v>
      </c>
      <c r="O4" s="23">
        <v>2.972</v>
      </c>
      <c r="P4" s="23">
        <v>2.968</v>
      </c>
      <c r="Q4" s="23">
        <v>3.0150000000000001</v>
      </c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</row>
    <row r="5" spans="1:35">
      <c r="A5" s="1">
        <f t="shared" ref="A5:A69" si="0">A4+1</f>
        <v>3</v>
      </c>
      <c r="B5" s="2"/>
      <c r="C5" s="4" t="s">
        <v>462</v>
      </c>
      <c r="D5" s="4">
        <v>1</v>
      </c>
      <c r="E5" s="4" t="s">
        <v>467</v>
      </c>
      <c r="F5" s="61">
        <v>3.4790000000000001</v>
      </c>
      <c r="G5" s="1" t="s">
        <v>468</v>
      </c>
      <c r="H5" s="10" t="s">
        <v>128</v>
      </c>
      <c r="I5" s="3" t="s">
        <v>227</v>
      </c>
      <c r="J5" s="23">
        <v>3.5960000000000001</v>
      </c>
      <c r="K5" s="23">
        <v>3.4220000000000002</v>
      </c>
      <c r="L5" s="23">
        <v>3.8740000000000001</v>
      </c>
      <c r="M5" s="45"/>
      <c r="N5" s="23">
        <v>3.472</v>
      </c>
      <c r="O5" s="23">
        <v>3.4540000000000002</v>
      </c>
      <c r="P5" s="23">
        <v>3.371</v>
      </c>
      <c r="Q5" s="23">
        <v>3.4540000000000002</v>
      </c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</row>
    <row r="6" spans="1:35">
      <c r="A6" s="1">
        <f t="shared" si="0"/>
        <v>4</v>
      </c>
      <c r="B6" s="2"/>
      <c r="C6" s="4" t="s">
        <v>463</v>
      </c>
      <c r="D6" s="4">
        <v>3</v>
      </c>
      <c r="E6" s="4" t="s">
        <v>472</v>
      </c>
      <c r="F6" s="61">
        <v>2.6920000000000002</v>
      </c>
      <c r="G6" s="1" t="s">
        <v>469</v>
      </c>
      <c r="H6" s="10" t="s">
        <v>128</v>
      </c>
      <c r="I6" s="3" t="s">
        <v>227</v>
      </c>
      <c r="J6" s="23">
        <v>2.7080000000000002</v>
      </c>
      <c r="K6" s="23">
        <v>2.4859999999999998</v>
      </c>
      <c r="L6" s="45"/>
      <c r="M6" s="45"/>
      <c r="N6" s="45"/>
      <c r="O6" s="23">
        <v>2.5620000000000003</v>
      </c>
      <c r="P6" s="23">
        <v>2.59</v>
      </c>
      <c r="Q6" s="23">
        <v>2.5779999999999998</v>
      </c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</row>
    <row r="7" spans="1:35">
      <c r="A7" s="1">
        <f t="shared" si="0"/>
        <v>5</v>
      </c>
      <c r="B7" s="2"/>
      <c r="C7" s="4" t="s">
        <v>464</v>
      </c>
      <c r="D7" s="4">
        <v>3</v>
      </c>
      <c r="E7" s="4" t="s">
        <v>467</v>
      </c>
      <c r="F7" s="61">
        <v>2.8449999999999998</v>
      </c>
      <c r="G7" s="1" t="s">
        <v>469</v>
      </c>
      <c r="H7" s="10" t="s">
        <v>128</v>
      </c>
      <c r="I7" s="3" t="s">
        <v>227</v>
      </c>
      <c r="J7" s="23">
        <v>2.8109999999999999</v>
      </c>
      <c r="K7" s="23">
        <v>2.6310000000000002</v>
      </c>
      <c r="L7" s="45"/>
      <c r="M7" s="45"/>
      <c r="N7" s="45"/>
      <c r="O7" s="23">
        <v>2.7789999999999999</v>
      </c>
      <c r="P7" s="23">
        <v>2.7389999999999999</v>
      </c>
      <c r="Q7" s="23">
        <v>2.8180000000000001</v>
      </c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</row>
    <row r="8" spans="1:35">
      <c r="A8" s="1">
        <f t="shared" si="0"/>
        <v>6</v>
      </c>
      <c r="B8" s="2"/>
      <c r="C8" s="4" t="s">
        <v>465</v>
      </c>
      <c r="D8" s="4">
        <v>3</v>
      </c>
      <c r="E8" s="4" t="s">
        <v>467</v>
      </c>
      <c r="F8" s="61">
        <v>3.2290000000000001</v>
      </c>
      <c r="G8" s="1" t="s">
        <v>469</v>
      </c>
      <c r="H8" s="10" t="s">
        <v>128</v>
      </c>
      <c r="I8" s="3" t="s">
        <v>227</v>
      </c>
      <c r="J8" s="23">
        <v>3.3980000000000001</v>
      </c>
      <c r="K8" s="23">
        <v>3.1789999999999998</v>
      </c>
      <c r="L8" s="45"/>
      <c r="M8" s="45"/>
      <c r="N8" s="45"/>
      <c r="O8" s="23">
        <v>3.214</v>
      </c>
      <c r="P8" s="23">
        <v>3.1240000000000001</v>
      </c>
      <c r="Q8" s="23">
        <v>3.2029999999999998</v>
      </c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</row>
    <row r="9" spans="1:35">
      <c r="A9" s="1">
        <f t="shared" si="0"/>
        <v>7</v>
      </c>
      <c r="B9" s="2" t="s">
        <v>466</v>
      </c>
      <c r="C9" s="4" t="s">
        <v>460</v>
      </c>
      <c r="D9" s="4">
        <v>1</v>
      </c>
      <c r="E9" s="4" t="s">
        <v>467</v>
      </c>
      <c r="F9" s="23">
        <v>2.5720000000000001</v>
      </c>
      <c r="G9" s="1" t="s">
        <v>473</v>
      </c>
      <c r="H9" s="1" t="s">
        <v>15</v>
      </c>
      <c r="I9" s="3" t="s">
        <v>227</v>
      </c>
      <c r="J9" s="23">
        <v>2.5960000000000001</v>
      </c>
      <c r="K9" s="23">
        <v>2.4159999999999999</v>
      </c>
      <c r="L9" s="23">
        <v>2.7439999999999998</v>
      </c>
      <c r="M9" s="45"/>
      <c r="N9" s="23">
        <v>2.5390000000000001</v>
      </c>
      <c r="O9" s="23">
        <v>2.4769999999999999</v>
      </c>
      <c r="P9" s="45"/>
      <c r="Q9" s="45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</row>
    <row r="10" spans="1:35">
      <c r="A10" s="1">
        <f t="shared" si="0"/>
        <v>8</v>
      </c>
      <c r="B10" s="2"/>
      <c r="C10" s="4" t="s">
        <v>461</v>
      </c>
      <c r="D10" s="4">
        <v>1</v>
      </c>
      <c r="E10" s="4" t="s">
        <v>467</v>
      </c>
      <c r="F10" s="23">
        <v>2.7930000000000001</v>
      </c>
      <c r="G10" s="1" t="s">
        <v>473</v>
      </c>
      <c r="H10" s="1" t="s">
        <v>15</v>
      </c>
      <c r="I10" s="3" t="s">
        <v>227</v>
      </c>
      <c r="J10" s="23">
        <v>2.6710000000000003</v>
      </c>
      <c r="K10" s="23">
        <v>2.56</v>
      </c>
      <c r="L10" s="23">
        <v>2.97</v>
      </c>
      <c r="M10" s="45"/>
      <c r="N10" s="23">
        <v>2.6739999999999999</v>
      </c>
      <c r="O10" s="23">
        <v>2.6579999999999999</v>
      </c>
      <c r="P10" s="45"/>
      <c r="Q10" s="45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</row>
    <row r="11" spans="1:35">
      <c r="A11" s="1">
        <f t="shared" si="0"/>
        <v>9</v>
      </c>
      <c r="B11" s="2"/>
      <c r="C11" s="4" t="s">
        <v>462</v>
      </c>
      <c r="D11" s="4">
        <v>1</v>
      </c>
      <c r="E11" s="4" t="s">
        <v>467</v>
      </c>
      <c r="F11" s="54">
        <v>3.3159999999999998</v>
      </c>
      <c r="G11" s="1" t="s">
        <v>473</v>
      </c>
      <c r="H11" s="10" t="s">
        <v>128</v>
      </c>
      <c r="I11" s="3" t="s">
        <v>227</v>
      </c>
      <c r="J11" s="23">
        <v>3.2450000000000001</v>
      </c>
      <c r="K11" s="23">
        <v>3.1110000000000002</v>
      </c>
      <c r="L11" s="23">
        <v>3.528</v>
      </c>
      <c r="M11" s="45"/>
      <c r="N11" s="23">
        <v>3.0449999999999999</v>
      </c>
      <c r="O11" s="23">
        <v>3.0449999999999999</v>
      </c>
      <c r="P11" s="45"/>
      <c r="Q11" s="45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</row>
    <row r="12" spans="1:35">
      <c r="A12" s="1">
        <f t="shared" si="0"/>
        <v>10</v>
      </c>
      <c r="B12" s="2"/>
      <c r="C12" s="4" t="s">
        <v>461</v>
      </c>
      <c r="D12" s="4">
        <v>1</v>
      </c>
      <c r="E12" s="4" t="s">
        <v>467</v>
      </c>
      <c r="F12" s="54">
        <v>5.9329999999999998</v>
      </c>
      <c r="G12" s="1" t="s">
        <v>468</v>
      </c>
      <c r="H12" s="10" t="s">
        <v>128</v>
      </c>
      <c r="I12" s="3" t="s">
        <v>227</v>
      </c>
      <c r="J12" s="23">
        <v>5.7519999999999998</v>
      </c>
      <c r="K12" s="23">
        <v>5.9190000000000005</v>
      </c>
      <c r="L12" s="23">
        <v>6.0110000000000001</v>
      </c>
      <c r="M12" s="45"/>
      <c r="N12" s="23">
        <v>6.0469999999999997</v>
      </c>
      <c r="O12" s="23">
        <v>6.0209999999999999</v>
      </c>
      <c r="P12" s="45"/>
      <c r="Q12" s="45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</row>
    <row r="13" spans="1:35">
      <c r="A13" s="1">
        <f t="shared" si="0"/>
        <v>11</v>
      </c>
      <c r="B13" s="2"/>
      <c r="C13" s="4" t="s">
        <v>463</v>
      </c>
      <c r="D13" s="4">
        <v>3</v>
      </c>
      <c r="E13" s="4" t="s">
        <v>467</v>
      </c>
      <c r="F13" s="23">
        <v>2.0630000000000002</v>
      </c>
      <c r="G13" s="1" t="s">
        <v>473</v>
      </c>
      <c r="H13" s="4" t="s">
        <v>15</v>
      </c>
      <c r="I13" s="3" t="s">
        <v>227</v>
      </c>
      <c r="J13" s="23">
        <v>2.1579999999999999</v>
      </c>
      <c r="K13" s="23">
        <v>1.9180000000000001</v>
      </c>
      <c r="L13" s="45"/>
      <c r="M13" s="45"/>
      <c r="N13" s="23">
        <v>1.9870000000000001</v>
      </c>
      <c r="O13" s="23">
        <v>1.9330000000000001</v>
      </c>
      <c r="P13" s="45"/>
      <c r="Q13" s="45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</row>
    <row r="14" spans="1:35">
      <c r="A14" s="1">
        <f>A13+1</f>
        <v>12</v>
      </c>
      <c r="B14" s="2"/>
      <c r="C14" s="4" t="s">
        <v>464</v>
      </c>
      <c r="D14" s="4">
        <v>3</v>
      </c>
      <c r="E14" s="4" t="s">
        <v>467</v>
      </c>
      <c r="F14" s="23">
        <v>2.4710000000000001</v>
      </c>
      <c r="G14" s="1" t="s">
        <v>473</v>
      </c>
      <c r="H14" s="4" t="s">
        <v>15</v>
      </c>
      <c r="I14" s="3" t="s">
        <v>227</v>
      </c>
      <c r="J14" s="23">
        <v>2.4390000000000001</v>
      </c>
      <c r="K14" s="23">
        <v>2.258</v>
      </c>
      <c r="L14" s="45"/>
      <c r="M14" s="45"/>
      <c r="N14" s="23">
        <v>2.367</v>
      </c>
      <c r="O14" s="23">
        <v>2.355</v>
      </c>
      <c r="P14" s="45"/>
      <c r="Q14" s="45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</row>
    <row r="15" spans="1:35">
      <c r="A15" s="1">
        <f t="shared" si="0"/>
        <v>13</v>
      </c>
      <c r="B15" s="2"/>
      <c r="C15" s="4" t="s">
        <v>465</v>
      </c>
      <c r="D15" s="4">
        <v>3</v>
      </c>
      <c r="E15" s="4" t="s">
        <v>467</v>
      </c>
      <c r="F15" s="54">
        <v>2.972</v>
      </c>
      <c r="G15" s="1" t="s">
        <v>468</v>
      </c>
      <c r="H15" s="10" t="s">
        <v>128</v>
      </c>
      <c r="I15" s="3" t="s">
        <v>227</v>
      </c>
      <c r="J15" s="23">
        <v>3.0369999999999999</v>
      </c>
      <c r="K15" s="23">
        <v>2.8380000000000001</v>
      </c>
      <c r="L15" s="45"/>
      <c r="M15" s="45"/>
      <c r="N15" s="23">
        <v>2.7930000000000001</v>
      </c>
      <c r="O15" s="23">
        <v>2.7909999999999999</v>
      </c>
      <c r="P15" s="45"/>
      <c r="Q15" s="45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</row>
    <row r="16" spans="1:35">
      <c r="A16" s="1">
        <f t="shared" si="0"/>
        <v>14</v>
      </c>
      <c r="B16" s="2"/>
      <c r="C16" s="4" t="s">
        <v>464</v>
      </c>
      <c r="D16" s="4">
        <v>3</v>
      </c>
      <c r="E16" s="4" t="s">
        <v>467</v>
      </c>
      <c r="F16" s="54">
        <v>5.8</v>
      </c>
      <c r="G16" s="1" t="s">
        <v>468</v>
      </c>
      <c r="H16" s="10" t="s">
        <v>128</v>
      </c>
      <c r="I16" s="3" t="s">
        <v>227</v>
      </c>
      <c r="J16" s="23">
        <v>5.76</v>
      </c>
      <c r="K16" s="23">
        <v>5.7670000000000003</v>
      </c>
      <c r="L16" s="45"/>
      <c r="M16" s="45"/>
      <c r="N16" s="23">
        <v>5.8250000000000002</v>
      </c>
      <c r="O16" s="23">
        <v>5.79</v>
      </c>
      <c r="P16" s="45"/>
      <c r="Q16" s="45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</row>
    <row r="17" spans="1:35">
      <c r="A17" s="1">
        <f t="shared" si="0"/>
        <v>15</v>
      </c>
      <c r="B17" s="2" t="s">
        <v>474</v>
      </c>
      <c r="C17" s="4" t="s">
        <v>460</v>
      </c>
      <c r="D17" s="4">
        <v>1</v>
      </c>
      <c r="E17" s="4" t="s">
        <v>467</v>
      </c>
      <c r="F17" s="23">
        <v>3.08</v>
      </c>
      <c r="G17" s="1" t="s">
        <v>120</v>
      </c>
      <c r="H17" s="4" t="s">
        <v>15</v>
      </c>
      <c r="I17" s="3" t="s">
        <v>227</v>
      </c>
      <c r="J17" s="23">
        <v>3.12</v>
      </c>
      <c r="K17" s="23">
        <v>2.9279999999999999</v>
      </c>
      <c r="L17" s="23">
        <v>3.222</v>
      </c>
      <c r="M17" s="45"/>
      <c r="N17" s="23">
        <v>3.1429999999999998</v>
      </c>
      <c r="O17" s="23">
        <v>3.0670000000000002</v>
      </c>
      <c r="P17" s="45"/>
      <c r="Q17" s="45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</row>
    <row r="18" spans="1:35">
      <c r="A18" s="1">
        <f t="shared" si="0"/>
        <v>16</v>
      </c>
      <c r="B18" s="2"/>
      <c r="C18" s="4" t="s">
        <v>462</v>
      </c>
      <c r="D18" s="4">
        <v>1</v>
      </c>
      <c r="E18" s="4" t="s">
        <v>467</v>
      </c>
      <c r="F18" s="54">
        <v>3.754</v>
      </c>
      <c r="G18" s="1" t="s">
        <v>475</v>
      </c>
      <c r="H18" s="10" t="s">
        <v>128</v>
      </c>
      <c r="I18" s="3" t="s">
        <v>227</v>
      </c>
      <c r="J18" s="23">
        <v>3.7429999999999999</v>
      </c>
      <c r="K18" s="23">
        <v>3.593</v>
      </c>
      <c r="L18" s="23">
        <v>4.1100000000000003</v>
      </c>
      <c r="M18" s="23">
        <v>3.754</v>
      </c>
      <c r="N18" s="23">
        <v>3.6139999999999999</v>
      </c>
      <c r="O18" s="23">
        <v>3.6419999999999999</v>
      </c>
      <c r="P18" s="45"/>
      <c r="Q18" s="45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</row>
    <row r="19" spans="1:35">
      <c r="A19" s="1">
        <f t="shared" si="0"/>
        <v>17</v>
      </c>
      <c r="B19" s="2"/>
      <c r="C19" s="4" t="s">
        <v>461</v>
      </c>
      <c r="D19" s="4">
        <v>1</v>
      </c>
      <c r="E19" s="4" t="s">
        <v>467</v>
      </c>
      <c r="F19" s="23">
        <v>3.8290000000000002</v>
      </c>
      <c r="G19" s="1" t="s">
        <v>120</v>
      </c>
      <c r="H19" s="1" t="s">
        <v>15</v>
      </c>
      <c r="I19" s="3" t="s">
        <v>227</v>
      </c>
      <c r="J19" s="23">
        <v>3.7</v>
      </c>
      <c r="K19" s="23">
        <v>3.58</v>
      </c>
      <c r="L19" s="23">
        <v>4.1020000000000003</v>
      </c>
      <c r="M19" s="23">
        <v>3.746</v>
      </c>
      <c r="N19" s="23">
        <v>3.6230000000000002</v>
      </c>
      <c r="O19" s="23">
        <v>3.6520000000000001</v>
      </c>
      <c r="P19" s="45"/>
      <c r="Q19" s="45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</row>
    <row r="20" spans="1:35">
      <c r="A20" s="1">
        <f t="shared" si="0"/>
        <v>18</v>
      </c>
      <c r="B20" s="2"/>
      <c r="C20" s="4" t="s">
        <v>461</v>
      </c>
      <c r="D20" s="4">
        <v>1</v>
      </c>
      <c r="E20" s="4" t="s">
        <v>467</v>
      </c>
      <c r="F20" s="54">
        <v>5.4969999999999999</v>
      </c>
      <c r="G20" s="1" t="s">
        <v>475</v>
      </c>
      <c r="H20" s="10" t="s">
        <v>128</v>
      </c>
      <c r="I20" s="3" t="s">
        <v>227</v>
      </c>
      <c r="J20" s="23">
        <v>5.5570000000000004</v>
      </c>
      <c r="K20" s="23">
        <v>5.41</v>
      </c>
      <c r="L20" s="23">
        <v>5.6859999999999999</v>
      </c>
      <c r="M20" s="45"/>
      <c r="N20" s="23">
        <v>5.4489999999999998</v>
      </c>
      <c r="O20" s="23">
        <v>5.26</v>
      </c>
      <c r="P20" s="45"/>
      <c r="Q20" s="45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</row>
    <row r="21" spans="1:35">
      <c r="A21" s="1">
        <f t="shared" si="0"/>
        <v>19</v>
      </c>
      <c r="B21" s="2"/>
      <c r="C21" s="4" t="s">
        <v>460</v>
      </c>
      <c r="D21" s="4">
        <v>1</v>
      </c>
      <c r="E21" s="4" t="s">
        <v>467</v>
      </c>
      <c r="F21" s="54">
        <v>5.7510000000000003</v>
      </c>
      <c r="G21" s="1" t="s">
        <v>475</v>
      </c>
      <c r="H21" s="10" t="s">
        <v>128</v>
      </c>
      <c r="I21" s="3" t="s">
        <v>227</v>
      </c>
      <c r="J21" s="23">
        <v>5.6180000000000003</v>
      </c>
      <c r="K21" s="23">
        <v>5.6820000000000004</v>
      </c>
      <c r="L21" s="23">
        <v>5.9219999999999997</v>
      </c>
      <c r="M21" s="45"/>
      <c r="N21" s="23">
        <v>6.0380000000000003</v>
      </c>
      <c r="O21" s="23">
        <v>5.9320000000000004</v>
      </c>
      <c r="P21" s="45"/>
      <c r="Q21" s="45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</row>
    <row r="22" spans="1:35">
      <c r="A22" s="1">
        <f t="shared" si="0"/>
        <v>20</v>
      </c>
      <c r="B22" s="2"/>
      <c r="C22" s="4" t="s">
        <v>463</v>
      </c>
      <c r="D22" s="4">
        <v>3</v>
      </c>
      <c r="E22" s="4" t="s">
        <v>467</v>
      </c>
      <c r="F22" s="23">
        <v>2.5499999999999998</v>
      </c>
      <c r="G22" s="1" t="s">
        <v>473</v>
      </c>
      <c r="H22" s="1" t="s">
        <v>15</v>
      </c>
      <c r="I22" s="3" t="s">
        <v>227</v>
      </c>
      <c r="J22" s="23">
        <v>2.6259999999999999</v>
      </c>
      <c r="K22" s="23">
        <v>2.4390000000000001</v>
      </c>
      <c r="L22" s="45"/>
      <c r="M22" s="45"/>
      <c r="N22" s="23">
        <v>2.5720000000000001</v>
      </c>
      <c r="O22" s="23">
        <v>2.5070000000000001</v>
      </c>
      <c r="P22" s="45"/>
      <c r="Q22" s="45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</row>
    <row r="23" spans="1:35">
      <c r="A23" s="1">
        <f t="shared" si="0"/>
        <v>21</v>
      </c>
      <c r="B23" s="2"/>
      <c r="C23" s="4" t="s">
        <v>464</v>
      </c>
      <c r="D23" s="4">
        <v>3</v>
      </c>
      <c r="E23" s="4" t="s">
        <v>467</v>
      </c>
      <c r="F23" s="23">
        <v>3.5819999999999999</v>
      </c>
      <c r="G23" s="1" t="s">
        <v>473</v>
      </c>
      <c r="H23" s="1" t="s">
        <v>15</v>
      </c>
      <c r="I23" s="3" t="s">
        <v>227</v>
      </c>
      <c r="J23" s="23">
        <v>3.508</v>
      </c>
      <c r="K23" s="23">
        <v>3.327</v>
      </c>
      <c r="L23" s="45"/>
      <c r="M23" s="45"/>
      <c r="N23" s="23">
        <v>3.3929999999999998</v>
      </c>
      <c r="O23" s="23">
        <v>3.4279999999999999</v>
      </c>
      <c r="P23" s="45"/>
      <c r="Q23" s="45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</row>
    <row r="24" spans="1:35">
      <c r="A24" s="1">
        <f t="shared" si="0"/>
        <v>22</v>
      </c>
      <c r="B24" s="2"/>
      <c r="C24" s="4" t="s">
        <v>465</v>
      </c>
      <c r="D24" s="4">
        <v>3</v>
      </c>
      <c r="E24" s="4" t="s">
        <v>467</v>
      </c>
      <c r="F24" s="54">
        <v>3.6179999999999999</v>
      </c>
      <c r="G24" s="1" t="s">
        <v>468</v>
      </c>
      <c r="H24" s="10" t="s">
        <v>128</v>
      </c>
      <c r="I24" s="3" t="s">
        <v>227</v>
      </c>
      <c r="J24" s="23">
        <v>3.6310000000000002</v>
      </c>
      <c r="K24" s="23">
        <v>3.4319999999999999</v>
      </c>
      <c r="L24" s="45"/>
      <c r="M24" s="45"/>
      <c r="N24" s="23">
        <v>3.4790000000000001</v>
      </c>
      <c r="O24" s="23">
        <v>3.5089999999999999</v>
      </c>
      <c r="P24" s="45"/>
      <c r="Q24" s="45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</row>
    <row r="25" spans="1:35">
      <c r="A25" s="1">
        <f t="shared" si="0"/>
        <v>23</v>
      </c>
      <c r="B25" s="2"/>
      <c r="C25" s="4" t="s">
        <v>464</v>
      </c>
      <c r="D25" s="4">
        <v>3</v>
      </c>
      <c r="E25" s="4" t="s">
        <v>467</v>
      </c>
      <c r="F25" s="54">
        <v>4.8170000000000002</v>
      </c>
      <c r="G25" s="1" t="s">
        <v>468</v>
      </c>
      <c r="H25" s="10" t="s">
        <v>128</v>
      </c>
      <c r="I25" s="3" t="s">
        <v>227</v>
      </c>
      <c r="J25" s="23">
        <v>4.9000000000000004</v>
      </c>
      <c r="K25" s="23">
        <v>4.7160000000000002</v>
      </c>
      <c r="L25" s="45"/>
      <c r="M25" s="45"/>
      <c r="N25" s="23">
        <v>4.7460000000000004</v>
      </c>
      <c r="O25" s="23">
        <v>4.6509999999999998</v>
      </c>
      <c r="P25" s="45"/>
      <c r="Q25" s="45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</row>
    <row r="26" spans="1:35">
      <c r="A26" s="1">
        <f t="shared" si="0"/>
        <v>24</v>
      </c>
      <c r="B26" s="2" t="s">
        <v>476</v>
      </c>
      <c r="C26" s="4" t="s">
        <v>462</v>
      </c>
      <c r="D26" s="4">
        <v>1</v>
      </c>
      <c r="E26" s="4" t="s">
        <v>478</v>
      </c>
      <c r="F26" s="23">
        <v>0.90300000000000002</v>
      </c>
      <c r="G26" s="1" t="s">
        <v>120</v>
      </c>
      <c r="H26" s="1" t="s">
        <v>15</v>
      </c>
      <c r="I26" s="3" t="s">
        <v>227</v>
      </c>
      <c r="J26" s="23">
        <v>0.92500000000000004</v>
      </c>
      <c r="K26" s="23">
        <v>0.86299999999999999</v>
      </c>
      <c r="L26" s="23">
        <v>0.91900000000000004</v>
      </c>
      <c r="M26" s="23">
        <v>0.89</v>
      </c>
      <c r="N26" s="23">
        <v>0.55400000000000005</v>
      </c>
      <c r="O26" s="23">
        <v>0.55000000000000004</v>
      </c>
      <c r="P26" s="23">
        <v>0.56800000000000006</v>
      </c>
      <c r="Q26" s="23">
        <v>0.58399999999999996</v>
      </c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</row>
    <row r="27" spans="1:35">
      <c r="A27" s="1">
        <f t="shared" si="0"/>
        <v>25</v>
      </c>
      <c r="B27" s="2"/>
      <c r="C27" s="4" t="s">
        <v>461</v>
      </c>
      <c r="D27" s="4">
        <v>1</v>
      </c>
      <c r="E27" s="4" t="s">
        <v>478</v>
      </c>
      <c r="F27" s="23">
        <v>1.671</v>
      </c>
      <c r="G27" s="1" t="s">
        <v>479</v>
      </c>
      <c r="H27" s="1" t="s">
        <v>15</v>
      </c>
      <c r="I27" s="3" t="s">
        <v>227</v>
      </c>
      <c r="J27" s="23">
        <v>1.698</v>
      </c>
      <c r="K27" s="23">
        <v>1.6480000000000001</v>
      </c>
      <c r="L27" s="23">
        <v>1.6760000000000002</v>
      </c>
      <c r="M27" s="23">
        <v>1.661</v>
      </c>
      <c r="N27" s="23">
        <v>1.3440000000000001</v>
      </c>
      <c r="O27" s="23">
        <v>1.3180000000000001</v>
      </c>
      <c r="P27" s="23">
        <v>1.3940000000000001</v>
      </c>
      <c r="Q27" s="23">
        <v>1.409</v>
      </c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</row>
    <row r="28" spans="1:35">
      <c r="A28" s="1">
        <f t="shared" si="0"/>
        <v>26</v>
      </c>
      <c r="B28" s="2"/>
      <c r="C28" s="4" t="s">
        <v>460</v>
      </c>
      <c r="D28" s="4">
        <v>1</v>
      </c>
      <c r="E28" s="4" t="s">
        <v>478</v>
      </c>
      <c r="F28" s="23">
        <v>2.4039999999999999</v>
      </c>
      <c r="G28" s="7" t="s">
        <v>475</v>
      </c>
      <c r="H28" s="1" t="s">
        <v>15</v>
      </c>
      <c r="I28" s="3" t="s">
        <v>227</v>
      </c>
      <c r="J28" s="23">
        <v>2.4369999999999998</v>
      </c>
      <c r="K28" s="23">
        <v>2.41</v>
      </c>
      <c r="L28" s="23">
        <v>2.4079999999999999</v>
      </c>
      <c r="M28" s="45"/>
      <c r="N28" s="23">
        <v>2.3660000000000001</v>
      </c>
      <c r="O28" s="23">
        <v>2.278</v>
      </c>
      <c r="P28" s="23">
        <v>2.39</v>
      </c>
      <c r="Q28" s="23">
        <v>2.3820000000000001</v>
      </c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</row>
    <row r="29" spans="1:35">
      <c r="A29" s="1">
        <f t="shared" si="0"/>
        <v>27</v>
      </c>
      <c r="B29" s="2"/>
      <c r="C29" s="4" t="s">
        <v>461</v>
      </c>
      <c r="D29" s="4">
        <v>1</v>
      </c>
      <c r="E29" s="4" t="s">
        <v>138</v>
      </c>
      <c r="F29" s="23">
        <v>2.8369999999999997</v>
      </c>
      <c r="G29" s="7" t="s">
        <v>475</v>
      </c>
      <c r="H29" s="1" t="s">
        <v>15</v>
      </c>
      <c r="I29" s="3" t="s">
        <v>227</v>
      </c>
      <c r="J29" s="23">
        <v>2.8839999999999999</v>
      </c>
      <c r="K29" s="23">
        <v>2.84</v>
      </c>
      <c r="L29" s="23">
        <v>2.8540000000000001</v>
      </c>
      <c r="M29" s="45"/>
      <c r="N29" s="23">
        <v>2.4780000000000002</v>
      </c>
      <c r="O29" s="23">
        <v>2.4209999999999998</v>
      </c>
      <c r="P29" s="23">
        <v>2.56</v>
      </c>
      <c r="Q29" s="23">
        <v>2.569</v>
      </c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</row>
    <row r="30" spans="1:35">
      <c r="A30" s="1">
        <f t="shared" si="0"/>
        <v>28</v>
      </c>
      <c r="B30" s="2"/>
      <c r="C30" s="4" t="s">
        <v>465</v>
      </c>
      <c r="D30" s="4">
        <v>3</v>
      </c>
      <c r="E30" s="4" t="s">
        <v>478</v>
      </c>
      <c r="F30" s="23">
        <v>0.64700000000000002</v>
      </c>
      <c r="G30" s="1" t="s">
        <v>120</v>
      </c>
      <c r="H30" s="1" t="s">
        <v>15</v>
      </c>
      <c r="I30" s="3" t="s">
        <v>227</v>
      </c>
      <c r="J30" s="23">
        <v>0.66500000000000004</v>
      </c>
      <c r="K30" s="23">
        <v>0.60599999999999998</v>
      </c>
      <c r="L30" s="45"/>
      <c r="M30" s="45"/>
      <c r="N30" s="23">
        <v>0.29199999999999998</v>
      </c>
      <c r="O30" s="23">
        <v>0.28800000000000003</v>
      </c>
      <c r="P30" s="23">
        <v>0.312</v>
      </c>
      <c r="Q30" s="23">
        <v>0.318</v>
      </c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</row>
    <row r="31" spans="1:35">
      <c r="A31" s="1">
        <f t="shared" si="0"/>
        <v>29</v>
      </c>
      <c r="B31" s="2"/>
      <c r="C31" s="4" t="s">
        <v>464</v>
      </c>
      <c r="D31" s="4">
        <v>3</v>
      </c>
      <c r="E31" s="4" t="s">
        <v>478</v>
      </c>
      <c r="F31" s="23">
        <v>1.109</v>
      </c>
      <c r="G31" s="1" t="s">
        <v>480</v>
      </c>
      <c r="H31" s="1" t="s">
        <v>15</v>
      </c>
      <c r="I31" s="3" t="s">
        <v>227</v>
      </c>
      <c r="J31" s="23">
        <v>1.1219999999999999</v>
      </c>
      <c r="K31" s="23">
        <v>1.089</v>
      </c>
      <c r="L31" s="45"/>
      <c r="M31" s="45"/>
      <c r="N31" s="23">
        <v>0.89600000000000002</v>
      </c>
      <c r="O31" s="23">
        <v>0.88500000000000001</v>
      </c>
      <c r="P31" s="23">
        <v>0.92800000000000005</v>
      </c>
      <c r="Q31" s="23">
        <v>0.93300000000000005</v>
      </c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</row>
    <row r="32" spans="1:35">
      <c r="A32" s="1">
        <f t="shared" si="0"/>
        <v>30</v>
      </c>
      <c r="B32" s="2"/>
      <c r="C32" s="4" t="s">
        <v>463</v>
      </c>
      <c r="D32" s="4">
        <v>3</v>
      </c>
      <c r="E32" s="4" t="s">
        <v>478</v>
      </c>
      <c r="F32" s="1">
        <v>1.4590000000000001</v>
      </c>
      <c r="G32" s="1" t="s">
        <v>481</v>
      </c>
      <c r="H32" s="1" t="s">
        <v>15</v>
      </c>
      <c r="I32" s="3" t="s">
        <v>227</v>
      </c>
      <c r="J32" s="23">
        <v>1.4710000000000001</v>
      </c>
      <c r="K32" s="23">
        <v>1.452</v>
      </c>
      <c r="L32" s="45"/>
      <c r="M32" s="45"/>
      <c r="N32" s="23">
        <v>1.389</v>
      </c>
      <c r="O32" s="23">
        <v>1.3660000000000001</v>
      </c>
      <c r="P32" s="23">
        <v>1.3959999999999999</v>
      </c>
      <c r="Q32" s="23">
        <v>1.4079999999999999</v>
      </c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</row>
    <row r="33" spans="1:35">
      <c r="A33" s="1">
        <f t="shared" si="0"/>
        <v>31</v>
      </c>
      <c r="B33" s="2"/>
      <c r="C33" s="4" t="s">
        <v>464</v>
      </c>
      <c r="D33" s="4">
        <v>3</v>
      </c>
      <c r="E33" s="4" t="s">
        <v>138</v>
      </c>
      <c r="F33" s="1">
        <v>2.593</v>
      </c>
      <c r="G33" s="1" t="s">
        <v>481</v>
      </c>
      <c r="H33" s="1" t="s">
        <v>15</v>
      </c>
      <c r="I33" s="3" t="s">
        <v>227</v>
      </c>
      <c r="J33" s="23">
        <v>2.6640000000000001</v>
      </c>
      <c r="K33" s="23">
        <v>2.593</v>
      </c>
      <c r="L33" s="45"/>
      <c r="M33" s="45"/>
      <c r="N33" s="23">
        <v>2.4220000000000002</v>
      </c>
      <c r="O33" s="23">
        <v>2.3929999999999998</v>
      </c>
      <c r="P33" s="23">
        <v>2.496</v>
      </c>
      <c r="Q33" s="23">
        <v>2.5030000000000001</v>
      </c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</row>
    <row r="34" spans="1:35">
      <c r="A34" s="1">
        <f t="shared" si="0"/>
        <v>32</v>
      </c>
      <c r="B34" s="2" t="s">
        <v>477</v>
      </c>
      <c r="C34" s="4" t="s">
        <v>462</v>
      </c>
      <c r="D34" s="4">
        <v>1</v>
      </c>
      <c r="E34" s="4" t="s">
        <v>478</v>
      </c>
      <c r="F34" s="1">
        <v>0.67200000000000004</v>
      </c>
      <c r="G34" s="7" t="s">
        <v>475</v>
      </c>
      <c r="H34" s="1" t="s">
        <v>15</v>
      </c>
      <c r="I34" s="3" t="s">
        <v>227</v>
      </c>
      <c r="J34" s="23">
        <v>0.69800000000000006</v>
      </c>
      <c r="K34" s="23">
        <v>0.67200000000000004</v>
      </c>
      <c r="L34" s="23">
        <v>0.67100000000000004</v>
      </c>
      <c r="M34" s="45"/>
      <c r="N34" s="23">
        <v>0.51500000000000001</v>
      </c>
      <c r="O34" s="23">
        <v>0.51400000000000001</v>
      </c>
      <c r="P34" s="23">
        <v>0.53200000000000003</v>
      </c>
      <c r="Q34" s="23">
        <v>0.53500000000000003</v>
      </c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</row>
    <row r="35" spans="1:35">
      <c r="A35" s="1">
        <f t="shared" si="0"/>
        <v>33</v>
      </c>
      <c r="B35" s="2"/>
      <c r="C35" s="4" t="s">
        <v>461</v>
      </c>
      <c r="D35" s="4">
        <v>1</v>
      </c>
      <c r="E35" s="4" t="s">
        <v>478</v>
      </c>
      <c r="F35" s="1">
        <v>0.875</v>
      </c>
      <c r="G35" s="7" t="s">
        <v>475</v>
      </c>
      <c r="H35" s="1" t="s">
        <v>15</v>
      </c>
      <c r="I35" s="3" t="s">
        <v>227</v>
      </c>
      <c r="J35" s="23">
        <v>0.89</v>
      </c>
      <c r="K35" s="23">
        <v>0.874</v>
      </c>
      <c r="L35" s="23">
        <v>0.875</v>
      </c>
      <c r="M35" s="45"/>
      <c r="N35" s="23">
        <v>0.76400000000000001</v>
      </c>
      <c r="O35" s="23">
        <v>0.74199999999999999</v>
      </c>
      <c r="P35" s="23">
        <v>0.77400000000000002</v>
      </c>
      <c r="Q35" s="23">
        <v>0.76900000000000002</v>
      </c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</row>
    <row r="36" spans="1:35">
      <c r="A36" s="1">
        <f t="shared" si="0"/>
        <v>34</v>
      </c>
      <c r="B36" s="2"/>
      <c r="C36" s="4" t="s">
        <v>460</v>
      </c>
      <c r="D36" s="4">
        <v>1</v>
      </c>
      <c r="E36" s="4" t="s">
        <v>478</v>
      </c>
      <c r="F36" s="1">
        <v>1.845</v>
      </c>
      <c r="G36" s="7" t="s">
        <v>475</v>
      </c>
      <c r="H36" s="1" t="s">
        <v>15</v>
      </c>
      <c r="I36" s="3" t="s">
        <v>227</v>
      </c>
      <c r="J36" s="23">
        <v>1.9</v>
      </c>
      <c r="K36" s="23">
        <v>1.8559999999999999</v>
      </c>
      <c r="L36" s="23">
        <v>1.8479999999999999</v>
      </c>
      <c r="M36" s="45"/>
      <c r="N36" s="23">
        <v>2.04</v>
      </c>
      <c r="O36" s="23">
        <v>1.92</v>
      </c>
      <c r="P36" s="23">
        <v>2.0030000000000001</v>
      </c>
      <c r="Q36" s="23">
        <v>1.9830000000000001</v>
      </c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</row>
    <row r="37" spans="1:35">
      <c r="A37" s="1">
        <f t="shared" si="0"/>
        <v>35</v>
      </c>
      <c r="B37" s="2"/>
      <c r="C37" s="4" t="s">
        <v>461</v>
      </c>
      <c r="D37" s="4">
        <v>1</v>
      </c>
      <c r="E37" s="4" t="s">
        <v>138</v>
      </c>
      <c r="F37" s="1">
        <v>2.2149999999999999</v>
      </c>
      <c r="G37" s="7" t="s">
        <v>475</v>
      </c>
      <c r="H37" s="1" t="s">
        <v>15</v>
      </c>
      <c r="I37" s="3" t="s">
        <v>227</v>
      </c>
      <c r="J37" s="23">
        <v>2.331</v>
      </c>
      <c r="K37" s="23">
        <v>2.2330000000000001</v>
      </c>
      <c r="L37" s="23">
        <v>2.2189999999999999</v>
      </c>
      <c r="M37" s="45"/>
      <c r="N37" s="23">
        <v>2.129</v>
      </c>
      <c r="O37" s="23">
        <v>2.077</v>
      </c>
      <c r="P37" s="23">
        <v>2.153</v>
      </c>
      <c r="Q37" s="23">
        <v>2.149</v>
      </c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</row>
    <row r="38" spans="1:35">
      <c r="A38" s="1">
        <f t="shared" si="0"/>
        <v>36</v>
      </c>
      <c r="B38" s="2"/>
      <c r="C38" s="4" t="s">
        <v>465</v>
      </c>
      <c r="D38" s="4">
        <v>3</v>
      </c>
      <c r="E38" s="4" t="s">
        <v>478</v>
      </c>
      <c r="F38" s="1">
        <v>0.44600000000000001</v>
      </c>
      <c r="G38" s="7" t="s">
        <v>475</v>
      </c>
      <c r="H38" s="1" t="s">
        <v>15</v>
      </c>
      <c r="I38" s="3" t="s">
        <v>227</v>
      </c>
      <c r="J38" s="23">
        <v>0.44500000000000001</v>
      </c>
      <c r="K38" s="23">
        <v>0.443</v>
      </c>
      <c r="L38" s="45"/>
      <c r="M38" s="45"/>
      <c r="N38" s="23">
        <v>0.28000000000000003</v>
      </c>
      <c r="O38" s="23">
        <v>0.27800000000000002</v>
      </c>
      <c r="P38" s="23">
        <v>0.29299999999999998</v>
      </c>
      <c r="Q38" s="23">
        <v>0.29499999999999998</v>
      </c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</row>
    <row r="39" spans="1:35">
      <c r="A39" s="1">
        <f t="shared" si="0"/>
        <v>37</v>
      </c>
      <c r="B39" s="2"/>
      <c r="C39" s="4" t="s">
        <v>464</v>
      </c>
      <c r="D39" s="4">
        <v>3</v>
      </c>
      <c r="E39" s="4" t="s">
        <v>478</v>
      </c>
      <c r="F39" s="1">
        <v>0.621</v>
      </c>
      <c r="G39" s="7" t="s">
        <v>475</v>
      </c>
      <c r="H39" s="1" t="s">
        <v>15</v>
      </c>
      <c r="I39" s="3" t="s">
        <v>227</v>
      </c>
      <c r="J39" s="23">
        <v>0.625</v>
      </c>
      <c r="K39" s="23">
        <v>0.61799999999999999</v>
      </c>
      <c r="L39" s="45"/>
      <c r="M39" s="45"/>
      <c r="N39" s="23">
        <v>0.51</v>
      </c>
      <c r="O39" s="23">
        <v>0.496</v>
      </c>
      <c r="P39" s="23">
        <v>0.52300000000000002</v>
      </c>
      <c r="Q39" s="23">
        <v>0.52300000000000002</v>
      </c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</row>
    <row r="40" spans="1:35">
      <c r="A40" s="1">
        <f t="shared" si="0"/>
        <v>38</v>
      </c>
      <c r="B40" s="2"/>
      <c r="C40" s="4" t="s">
        <v>463</v>
      </c>
      <c r="D40" s="4">
        <v>3</v>
      </c>
      <c r="E40" s="4" t="s">
        <v>478</v>
      </c>
      <c r="F40" s="1">
        <v>0.85199999999999998</v>
      </c>
      <c r="G40" s="7" t="s">
        <v>475</v>
      </c>
      <c r="H40" s="1" t="s">
        <v>15</v>
      </c>
      <c r="I40" s="3" t="s">
        <v>227</v>
      </c>
      <c r="J40" s="23">
        <v>0.84</v>
      </c>
      <c r="K40" s="23">
        <v>0.85</v>
      </c>
      <c r="L40" s="45"/>
      <c r="M40" s="45"/>
      <c r="N40" s="23">
        <v>0.81300000000000006</v>
      </c>
      <c r="O40" s="23">
        <v>0.78500000000000003</v>
      </c>
      <c r="P40" s="23">
        <v>0.82500000000000007</v>
      </c>
      <c r="Q40" s="23">
        <v>0.82700000000000007</v>
      </c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</row>
    <row r="41" spans="1:35">
      <c r="A41" s="1">
        <f t="shared" si="0"/>
        <v>39</v>
      </c>
      <c r="B41" s="2"/>
      <c r="C41" s="4" t="s">
        <v>464</v>
      </c>
      <c r="D41" s="4">
        <v>3</v>
      </c>
      <c r="E41" s="4" t="s">
        <v>138</v>
      </c>
      <c r="F41" s="1">
        <v>1.8170000000000002</v>
      </c>
      <c r="G41" s="7" t="s">
        <v>475</v>
      </c>
      <c r="H41" s="1" t="s">
        <v>15</v>
      </c>
      <c r="I41" s="3" t="s">
        <v>227</v>
      </c>
      <c r="J41" s="23">
        <v>1.8519999999999999</v>
      </c>
      <c r="K41" s="23">
        <v>1.82</v>
      </c>
      <c r="L41" s="45"/>
      <c r="M41" s="45"/>
      <c r="N41" s="23">
        <v>1.853</v>
      </c>
      <c r="O41" s="23">
        <v>1.8090000000000002</v>
      </c>
      <c r="P41" s="23">
        <v>1.8420000000000001</v>
      </c>
      <c r="Q41" s="23">
        <v>1.839</v>
      </c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</row>
    <row r="42" spans="1:35">
      <c r="A42" s="1">
        <f t="shared" si="0"/>
        <v>40</v>
      </c>
      <c r="B42" s="2" t="s">
        <v>489</v>
      </c>
      <c r="C42" s="4" t="s">
        <v>493</v>
      </c>
      <c r="D42" s="4">
        <v>2</v>
      </c>
      <c r="E42" s="4" t="s">
        <v>478</v>
      </c>
      <c r="F42" s="23">
        <v>2.0369999999999999</v>
      </c>
      <c r="G42" s="1" t="s">
        <v>120</v>
      </c>
      <c r="H42" s="1" t="s">
        <v>15</v>
      </c>
      <c r="I42" s="3"/>
      <c r="J42" s="23">
        <v>1.998</v>
      </c>
      <c r="K42" s="23">
        <v>2.028</v>
      </c>
      <c r="L42" s="45"/>
      <c r="M42" s="23">
        <v>2.028</v>
      </c>
      <c r="N42" s="23">
        <v>2.0369999999999999</v>
      </c>
      <c r="O42" s="23">
        <v>2.0289999999999999</v>
      </c>
      <c r="P42" s="23">
        <v>2.0489999999999999</v>
      </c>
      <c r="Q42" s="23">
        <v>2.04</v>
      </c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</row>
    <row r="43" spans="1:35">
      <c r="A43" s="1">
        <f t="shared" si="0"/>
        <v>41</v>
      </c>
      <c r="B43" s="2"/>
      <c r="C43" s="4" t="s">
        <v>494</v>
      </c>
      <c r="D43" s="4">
        <v>2</v>
      </c>
      <c r="E43" s="4" t="s">
        <v>478</v>
      </c>
      <c r="F43" s="23">
        <v>2.133</v>
      </c>
      <c r="G43" s="1" t="s">
        <v>120</v>
      </c>
      <c r="H43" s="1" t="s">
        <v>15</v>
      </c>
      <c r="I43" s="3"/>
      <c r="J43" s="23">
        <v>2.27</v>
      </c>
      <c r="K43" s="23">
        <v>2.052</v>
      </c>
      <c r="L43" s="45"/>
      <c r="M43" s="23">
        <v>2.109</v>
      </c>
      <c r="N43" s="23">
        <v>1.794</v>
      </c>
      <c r="O43" s="23">
        <v>1.8120000000000001</v>
      </c>
      <c r="P43" s="23">
        <v>1.7730000000000001</v>
      </c>
      <c r="Q43" s="23">
        <v>1.7970000000000002</v>
      </c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</row>
    <row r="44" spans="1:35">
      <c r="A44" s="1">
        <f t="shared" si="0"/>
        <v>42</v>
      </c>
      <c r="B44" s="2"/>
      <c r="C44" s="4" t="s">
        <v>495</v>
      </c>
      <c r="D44" s="4">
        <v>2</v>
      </c>
      <c r="E44" s="4" t="s">
        <v>478</v>
      </c>
      <c r="F44" s="23">
        <v>2.5720000000000001</v>
      </c>
      <c r="G44" s="1" t="s">
        <v>120</v>
      </c>
      <c r="H44" s="1" t="s">
        <v>15</v>
      </c>
      <c r="I44" s="3"/>
      <c r="J44" s="23">
        <v>2.4820000000000002</v>
      </c>
      <c r="K44" s="23">
        <v>2.5840000000000001</v>
      </c>
      <c r="L44" s="45"/>
      <c r="M44" s="23">
        <v>2.5640000000000001</v>
      </c>
      <c r="N44" s="23">
        <v>2.569</v>
      </c>
      <c r="O44" s="23">
        <v>2.5499999999999998</v>
      </c>
      <c r="P44" s="23">
        <v>2.6139999999999999</v>
      </c>
      <c r="Q44" s="23">
        <v>2.5910000000000002</v>
      </c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</row>
    <row r="45" spans="1:35">
      <c r="A45" s="1">
        <f t="shared" si="0"/>
        <v>43</v>
      </c>
      <c r="B45" s="2"/>
      <c r="C45" s="4" t="s">
        <v>493</v>
      </c>
      <c r="D45" s="4">
        <v>2</v>
      </c>
      <c r="E45" s="4" t="s">
        <v>485</v>
      </c>
      <c r="F45" s="54">
        <v>3.57</v>
      </c>
      <c r="G45" s="7" t="s">
        <v>475</v>
      </c>
      <c r="H45" s="10" t="s">
        <v>128</v>
      </c>
      <c r="I45" s="3"/>
      <c r="J45" s="23">
        <v>3.5339999999999998</v>
      </c>
      <c r="K45" s="23">
        <v>3.5060000000000002</v>
      </c>
      <c r="L45" s="45"/>
      <c r="M45" s="45"/>
      <c r="N45" s="23">
        <v>3.6320000000000001</v>
      </c>
      <c r="O45" s="23">
        <v>3.6550000000000002</v>
      </c>
      <c r="P45" s="23">
        <v>3.5270000000000001</v>
      </c>
      <c r="Q45" s="23">
        <v>3.5019999999999998</v>
      </c>
      <c r="S45" s="122"/>
      <c r="T45" s="122"/>
      <c r="U45" s="122"/>
      <c r="V45" s="122"/>
      <c r="W45" s="122"/>
      <c r="X45" s="122"/>
      <c r="Y45" s="122"/>
      <c r="Z45" s="122"/>
      <c r="AA45" s="122"/>
      <c r="AB45" s="122"/>
      <c r="AC45" s="122"/>
      <c r="AD45" s="122"/>
      <c r="AE45" s="122"/>
      <c r="AF45" s="122"/>
      <c r="AG45" s="122"/>
      <c r="AH45" s="122"/>
      <c r="AI45" s="122"/>
    </row>
    <row r="46" spans="1:35">
      <c r="A46" s="1">
        <f t="shared" si="0"/>
        <v>44</v>
      </c>
      <c r="B46" s="2" t="s">
        <v>490</v>
      </c>
      <c r="C46" s="4" t="s">
        <v>494</v>
      </c>
      <c r="D46" s="4">
        <v>2</v>
      </c>
      <c r="E46" s="4" t="s">
        <v>478</v>
      </c>
      <c r="F46" s="23">
        <v>1.34</v>
      </c>
      <c r="G46" s="1" t="s">
        <v>120</v>
      </c>
      <c r="H46" s="1" t="s">
        <v>15</v>
      </c>
      <c r="I46" s="3"/>
      <c r="J46" s="23">
        <v>1.405</v>
      </c>
      <c r="K46" s="23">
        <v>1.2310000000000001</v>
      </c>
      <c r="L46" s="45"/>
      <c r="M46" s="23">
        <v>1.2989999999999999</v>
      </c>
      <c r="N46" s="23">
        <v>0.93600000000000005</v>
      </c>
      <c r="O46" s="23">
        <v>1.0089999999999999</v>
      </c>
      <c r="P46" s="23">
        <v>0.91100000000000003</v>
      </c>
      <c r="Q46" s="23">
        <v>0.93400000000000005</v>
      </c>
      <c r="S46" s="122"/>
      <c r="T46" s="122"/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/>
      <c r="AF46" s="122"/>
      <c r="AG46" s="122"/>
      <c r="AH46" s="122"/>
      <c r="AI46" s="122"/>
    </row>
    <row r="47" spans="1:35">
      <c r="A47" s="1">
        <f t="shared" si="0"/>
        <v>45</v>
      </c>
      <c r="B47" s="2"/>
      <c r="C47" s="4" t="s">
        <v>493</v>
      </c>
      <c r="D47" s="4">
        <v>2</v>
      </c>
      <c r="E47" s="4" t="s">
        <v>478</v>
      </c>
      <c r="F47" s="23">
        <v>1.512</v>
      </c>
      <c r="G47" s="1" t="s">
        <v>120</v>
      </c>
      <c r="H47" s="1" t="s">
        <v>15</v>
      </c>
      <c r="I47" s="3"/>
      <c r="J47" s="23">
        <v>1.5740000000000001</v>
      </c>
      <c r="K47" s="23">
        <v>1.4590000000000001</v>
      </c>
      <c r="L47" s="45"/>
      <c r="M47" s="23">
        <v>1.4910000000000001</v>
      </c>
      <c r="N47" s="23">
        <v>1.476</v>
      </c>
      <c r="O47" s="23">
        <v>1.498</v>
      </c>
      <c r="P47" s="23">
        <v>1.4849999999999999</v>
      </c>
      <c r="Q47" s="23">
        <v>1.4339999999999999</v>
      </c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</row>
    <row r="48" spans="1:35">
      <c r="A48" s="1">
        <f t="shared" si="0"/>
        <v>46</v>
      </c>
      <c r="B48" s="2"/>
      <c r="C48" s="4" t="s">
        <v>495</v>
      </c>
      <c r="D48" s="4">
        <v>2</v>
      </c>
      <c r="E48" s="4" t="s">
        <v>478</v>
      </c>
      <c r="F48" s="23">
        <v>1.593</v>
      </c>
      <c r="G48" s="1" t="s">
        <v>120</v>
      </c>
      <c r="H48" s="1" t="s">
        <v>15</v>
      </c>
      <c r="I48" s="3"/>
      <c r="J48" s="23">
        <v>1.653</v>
      </c>
      <c r="K48" s="23">
        <v>1.5710000000000002</v>
      </c>
      <c r="L48" s="45"/>
      <c r="M48" s="23">
        <v>1.589</v>
      </c>
      <c r="N48" s="23">
        <v>1.6339999999999999</v>
      </c>
      <c r="O48" s="23">
        <v>1.587</v>
      </c>
      <c r="P48" s="23">
        <v>1.633</v>
      </c>
      <c r="Q48" s="23">
        <v>1.5740000000000001</v>
      </c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</row>
    <row r="49" spans="1:35">
      <c r="A49" s="1">
        <f t="shared" si="0"/>
        <v>47</v>
      </c>
      <c r="B49" s="2"/>
      <c r="C49" s="4" t="s">
        <v>493</v>
      </c>
      <c r="D49" s="4">
        <v>2</v>
      </c>
      <c r="E49" s="4" t="s">
        <v>486</v>
      </c>
      <c r="F49" s="23">
        <v>2.093</v>
      </c>
      <c r="G49" s="7" t="s">
        <v>475</v>
      </c>
      <c r="H49" s="1" t="s">
        <v>15</v>
      </c>
      <c r="I49" s="3"/>
      <c r="J49" s="23">
        <v>2.1850000000000001</v>
      </c>
      <c r="K49" s="23">
        <v>2.0630000000000002</v>
      </c>
      <c r="L49" s="45"/>
      <c r="M49" s="45"/>
      <c r="N49" s="23">
        <v>2.2149999999999999</v>
      </c>
      <c r="O49" s="23">
        <v>2.2800000000000002</v>
      </c>
      <c r="P49" s="23">
        <v>2.3620000000000001</v>
      </c>
      <c r="Q49" s="23">
        <v>2.3380000000000001</v>
      </c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</row>
    <row r="50" spans="1:35">
      <c r="A50" s="1">
        <f t="shared" si="0"/>
        <v>48</v>
      </c>
      <c r="B50" s="2" t="s">
        <v>491</v>
      </c>
      <c r="C50" s="4" t="s">
        <v>494</v>
      </c>
      <c r="D50" s="4">
        <v>2</v>
      </c>
      <c r="E50" s="4" t="s">
        <v>478</v>
      </c>
      <c r="F50" s="23">
        <v>1.0660000000000001</v>
      </c>
      <c r="G50" s="1" t="s">
        <v>120</v>
      </c>
      <c r="H50" s="1" t="s">
        <v>15</v>
      </c>
      <c r="I50" s="3"/>
      <c r="J50" s="23">
        <v>1.3860000000000001</v>
      </c>
      <c r="K50" s="23">
        <v>0.91600000000000004</v>
      </c>
      <c r="L50" s="45"/>
      <c r="M50" s="45"/>
      <c r="N50" s="23">
        <v>0.84</v>
      </c>
      <c r="O50" s="23">
        <v>0.85499999999999998</v>
      </c>
      <c r="P50" s="23">
        <v>0.88400000000000001</v>
      </c>
      <c r="Q50" s="23">
        <v>0.874</v>
      </c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</row>
    <row r="51" spans="1:35">
      <c r="A51" s="1">
        <f t="shared" si="0"/>
        <v>49</v>
      </c>
      <c r="B51" s="2"/>
      <c r="C51" s="4" t="s">
        <v>494</v>
      </c>
      <c r="D51" s="4">
        <v>2</v>
      </c>
      <c r="E51" s="4" t="s">
        <v>496</v>
      </c>
      <c r="F51" s="23">
        <v>2.0430000000000001</v>
      </c>
      <c r="G51" s="7" t="s">
        <v>480</v>
      </c>
      <c r="H51" s="1" t="s">
        <v>15</v>
      </c>
      <c r="I51" s="3"/>
      <c r="J51" s="23">
        <v>1.863</v>
      </c>
      <c r="K51" s="23">
        <v>2</v>
      </c>
      <c r="L51" s="45"/>
      <c r="M51" s="45"/>
      <c r="N51" s="23">
        <v>2.2269999999999999</v>
      </c>
      <c r="O51" s="23">
        <v>2.1179999999999999</v>
      </c>
      <c r="P51" s="23">
        <v>2.242</v>
      </c>
      <c r="Q51" s="23">
        <v>2.222</v>
      </c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</row>
    <row r="52" spans="1:35">
      <c r="A52" s="1">
        <f t="shared" si="0"/>
        <v>50</v>
      </c>
      <c r="B52" s="2"/>
      <c r="C52" s="4" t="s">
        <v>493</v>
      </c>
      <c r="D52" s="4">
        <v>2</v>
      </c>
      <c r="E52" s="4" t="s">
        <v>478</v>
      </c>
      <c r="F52" s="23">
        <v>1.994</v>
      </c>
      <c r="G52" s="7" t="s">
        <v>481</v>
      </c>
      <c r="H52" s="1" t="s">
        <v>15</v>
      </c>
      <c r="I52" s="3"/>
      <c r="J52" s="23">
        <v>1.976</v>
      </c>
      <c r="K52" s="23">
        <v>2.008</v>
      </c>
      <c r="L52" s="45"/>
      <c r="M52" s="45"/>
      <c r="N52" s="23">
        <v>2.0270000000000001</v>
      </c>
      <c r="O52" s="23">
        <v>2.0129999999999999</v>
      </c>
      <c r="P52" s="23">
        <v>2.0390000000000001</v>
      </c>
      <c r="Q52" s="23">
        <v>2.0139999999999998</v>
      </c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</row>
    <row r="53" spans="1:35">
      <c r="A53" s="1">
        <f t="shared" si="0"/>
        <v>51</v>
      </c>
      <c r="B53" s="2" t="s">
        <v>492</v>
      </c>
      <c r="C53" s="4" t="s">
        <v>493</v>
      </c>
      <c r="D53" s="4">
        <v>2</v>
      </c>
      <c r="E53" s="4" t="s">
        <v>497</v>
      </c>
      <c r="F53" s="23">
        <v>2.8820000000000001</v>
      </c>
      <c r="G53" s="1" t="s">
        <v>120</v>
      </c>
      <c r="H53" s="1" t="s">
        <v>15</v>
      </c>
      <c r="I53" s="3"/>
      <c r="J53" s="23">
        <v>2.8740000000000001</v>
      </c>
      <c r="K53" s="23">
        <v>2.8460000000000001</v>
      </c>
      <c r="L53" s="45"/>
      <c r="M53" s="45"/>
      <c r="N53" s="23">
        <v>2.8620000000000001</v>
      </c>
      <c r="O53" s="23">
        <v>2.8380000000000001</v>
      </c>
      <c r="P53" s="45"/>
      <c r="Q53" s="45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</row>
    <row r="54" spans="1:35">
      <c r="A54" s="1">
        <f t="shared" si="0"/>
        <v>52</v>
      </c>
      <c r="B54" s="2"/>
      <c r="C54" s="4" t="s">
        <v>495</v>
      </c>
      <c r="D54" s="4">
        <v>2</v>
      </c>
      <c r="E54" s="4" t="s">
        <v>472</v>
      </c>
      <c r="F54" s="23">
        <v>4.4820000000000002</v>
      </c>
      <c r="G54" s="7" t="s">
        <v>480</v>
      </c>
      <c r="H54" s="1" t="s">
        <v>15</v>
      </c>
      <c r="I54" s="3"/>
      <c r="J54" s="23">
        <v>4.4989999999999997</v>
      </c>
      <c r="K54" s="23">
        <v>4.4779999999999998</v>
      </c>
      <c r="L54" s="45"/>
      <c r="M54" s="45"/>
      <c r="N54" s="23">
        <v>4.51</v>
      </c>
      <c r="O54" s="23">
        <v>4.3970000000000002</v>
      </c>
      <c r="P54" s="45"/>
      <c r="Q54" s="45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</row>
    <row r="55" spans="1:35">
      <c r="A55" s="1">
        <f t="shared" si="0"/>
        <v>53</v>
      </c>
      <c r="B55" s="2"/>
      <c r="C55" s="4" t="s">
        <v>495</v>
      </c>
      <c r="D55" s="4">
        <v>2</v>
      </c>
      <c r="E55" s="4" t="s">
        <v>499</v>
      </c>
      <c r="F55" s="23">
        <v>5.1150000000000002</v>
      </c>
      <c r="G55" s="1" t="s">
        <v>120</v>
      </c>
      <c r="H55" s="1" t="s">
        <v>15</v>
      </c>
      <c r="I55" s="3"/>
      <c r="J55" s="23">
        <v>5.0970000000000004</v>
      </c>
      <c r="K55" s="23">
        <v>5.056</v>
      </c>
      <c r="L55" s="45"/>
      <c r="M55" s="45"/>
      <c r="N55" s="23">
        <v>5.0970000000000004</v>
      </c>
      <c r="O55" s="23">
        <v>5.0890000000000004</v>
      </c>
      <c r="P55" s="45"/>
      <c r="Q55" s="45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</row>
    <row r="56" spans="1:35">
      <c r="A56" s="1">
        <f t="shared" si="0"/>
        <v>54</v>
      </c>
      <c r="B56" s="2"/>
      <c r="C56" s="4" t="s">
        <v>495</v>
      </c>
      <c r="D56" s="4">
        <v>2</v>
      </c>
      <c r="E56" s="4" t="s">
        <v>498</v>
      </c>
      <c r="F56" s="23">
        <v>5.6630000000000003</v>
      </c>
      <c r="G56" s="7" t="s">
        <v>480</v>
      </c>
      <c r="H56" s="1" t="s">
        <v>15</v>
      </c>
      <c r="I56" s="3"/>
      <c r="J56" s="23">
        <v>5.6909999999999998</v>
      </c>
      <c r="K56" s="23">
        <v>5.6470000000000002</v>
      </c>
      <c r="L56" s="45"/>
      <c r="M56" s="45"/>
      <c r="N56" s="23">
        <v>5.5979999999999999</v>
      </c>
      <c r="O56" s="23">
        <v>5.548</v>
      </c>
      <c r="P56" s="45"/>
      <c r="Q56" s="45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</row>
    <row r="57" spans="1:35">
      <c r="A57" s="1">
        <f t="shared" si="0"/>
        <v>55</v>
      </c>
      <c r="B57" s="2"/>
      <c r="C57" s="4" t="s">
        <v>493</v>
      </c>
      <c r="D57" s="4">
        <v>2</v>
      </c>
      <c r="E57" s="4" t="s">
        <v>498</v>
      </c>
      <c r="F57" s="23">
        <v>6.1260000000000003</v>
      </c>
      <c r="G57" s="1" t="s">
        <v>120</v>
      </c>
      <c r="H57" s="1" t="s">
        <v>15</v>
      </c>
      <c r="I57" s="3"/>
      <c r="J57" s="23">
        <v>6.1470000000000002</v>
      </c>
      <c r="K57" s="23">
        <v>6.1</v>
      </c>
      <c r="L57" s="45"/>
      <c r="M57" s="45"/>
      <c r="N57" s="23">
        <v>6.1059999999999999</v>
      </c>
      <c r="O57" s="23">
        <v>6.1349999999999998</v>
      </c>
      <c r="P57" s="45"/>
      <c r="Q57" s="45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</row>
    <row r="58" spans="1:35">
      <c r="A58" s="1">
        <f t="shared" si="0"/>
        <v>56</v>
      </c>
      <c r="B58" s="2" t="s">
        <v>482</v>
      </c>
      <c r="C58" s="4" t="s">
        <v>461</v>
      </c>
      <c r="D58" s="4">
        <v>1</v>
      </c>
      <c r="E58" s="4" t="s">
        <v>485</v>
      </c>
      <c r="F58" s="1">
        <v>0.79100000000000004</v>
      </c>
      <c r="G58" s="1" t="s">
        <v>488</v>
      </c>
      <c r="H58" s="1" t="s">
        <v>15</v>
      </c>
      <c r="I58" s="3" t="s">
        <v>227</v>
      </c>
      <c r="J58" s="23">
        <v>0.83499999999999996</v>
      </c>
      <c r="K58" s="23">
        <v>0.76</v>
      </c>
      <c r="L58" s="23">
        <v>0.79100000000000004</v>
      </c>
      <c r="M58" s="45"/>
      <c r="N58" s="23">
        <v>0.53</v>
      </c>
      <c r="O58" s="23">
        <v>0.54300000000000004</v>
      </c>
      <c r="P58" s="23">
        <v>0.51900000000000002</v>
      </c>
      <c r="Q58" s="23">
        <v>0.55700000000000005</v>
      </c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</row>
    <row r="59" spans="1:35">
      <c r="A59" s="1">
        <f t="shared" si="0"/>
        <v>57</v>
      </c>
      <c r="B59" s="2"/>
      <c r="C59" s="4" t="s">
        <v>460</v>
      </c>
      <c r="D59" s="4">
        <v>1</v>
      </c>
      <c r="E59" s="4" t="s">
        <v>472</v>
      </c>
      <c r="F59" s="1">
        <v>3.423</v>
      </c>
      <c r="G59" s="1" t="s">
        <v>488</v>
      </c>
      <c r="H59" s="1" t="s">
        <v>15</v>
      </c>
      <c r="I59" s="3" t="s">
        <v>227</v>
      </c>
      <c r="J59" s="23">
        <v>3.26</v>
      </c>
      <c r="K59" s="23">
        <v>3.4660000000000002</v>
      </c>
      <c r="L59" s="23">
        <v>3.4</v>
      </c>
      <c r="M59" s="45"/>
      <c r="N59" s="23">
        <v>3.7629999999999999</v>
      </c>
      <c r="O59" s="23">
        <v>3.681</v>
      </c>
      <c r="P59" s="23">
        <v>3.7919999999999998</v>
      </c>
      <c r="Q59" s="23">
        <v>3.718</v>
      </c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</row>
    <row r="60" spans="1:35">
      <c r="A60" s="1">
        <f t="shared" si="0"/>
        <v>58</v>
      </c>
      <c r="B60" s="2"/>
      <c r="C60" s="4" t="s">
        <v>462</v>
      </c>
      <c r="D60" s="4">
        <v>1</v>
      </c>
      <c r="E60" s="4" t="s">
        <v>485</v>
      </c>
      <c r="F60" s="61">
        <v>4.6449999999999996</v>
      </c>
      <c r="G60" s="1" t="s">
        <v>487</v>
      </c>
      <c r="H60" s="10" t="s">
        <v>128</v>
      </c>
      <c r="I60" s="3" t="s">
        <v>227</v>
      </c>
      <c r="J60" s="23">
        <v>4.3520000000000003</v>
      </c>
      <c r="K60" s="23">
        <v>4.6020000000000003</v>
      </c>
      <c r="L60" s="23">
        <v>4.7050000000000001</v>
      </c>
      <c r="M60" s="45"/>
      <c r="N60" s="23">
        <v>4.3810000000000002</v>
      </c>
      <c r="O60" s="23">
        <v>4.1920000000000002</v>
      </c>
      <c r="P60" s="23">
        <v>4.399</v>
      </c>
      <c r="Q60" s="23">
        <v>4.4130000000000003</v>
      </c>
      <c r="S60" s="122"/>
      <c r="T60" s="122"/>
      <c r="U60" s="122"/>
      <c r="V60" s="122"/>
      <c r="W60" s="122"/>
      <c r="X60" s="122"/>
      <c r="Y60" s="122"/>
      <c r="Z60" s="122"/>
      <c r="AA60" s="122"/>
      <c r="AB60" s="122"/>
      <c r="AC60" s="122"/>
      <c r="AD60" s="122"/>
      <c r="AE60" s="122"/>
      <c r="AF60" s="122"/>
      <c r="AG60" s="122"/>
      <c r="AH60" s="122"/>
      <c r="AI60" s="122"/>
    </row>
    <row r="61" spans="1:35">
      <c r="A61" s="1">
        <f t="shared" si="0"/>
        <v>59</v>
      </c>
      <c r="B61" s="2"/>
      <c r="C61" s="4" t="s">
        <v>484</v>
      </c>
      <c r="D61" s="4">
        <v>1</v>
      </c>
      <c r="E61" s="4" t="s">
        <v>485</v>
      </c>
      <c r="F61" s="61">
        <v>4.6879999999999997</v>
      </c>
      <c r="G61" s="1" t="s">
        <v>487</v>
      </c>
      <c r="H61" s="10" t="s">
        <v>128</v>
      </c>
      <c r="I61" s="3" t="s">
        <v>227</v>
      </c>
      <c r="J61" s="23">
        <v>4.4009999999999998</v>
      </c>
      <c r="K61" s="23">
        <v>4.6379999999999999</v>
      </c>
      <c r="L61" s="23">
        <v>4.7460000000000004</v>
      </c>
      <c r="M61" s="45"/>
      <c r="N61" s="23">
        <v>4.6920000000000002</v>
      </c>
      <c r="O61" s="23">
        <v>4.3319999999999999</v>
      </c>
      <c r="P61" s="23">
        <v>4.7439999999999998</v>
      </c>
      <c r="Q61" s="23">
        <v>4.5869999999999997</v>
      </c>
      <c r="S61" s="122"/>
      <c r="T61" s="122"/>
      <c r="U61" s="122"/>
      <c r="V61" s="122"/>
      <c r="W61" s="122"/>
      <c r="X61" s="122"/>
      <c r="Y61" s="122"/>
      <c r="Z61" s="122"/>
      <c r="AA61" s="122"/>
      <c r="AB61" s="122"/>
      <c r="AC61" s="122"/>
      <c r="AD61" s="122"/>
      <c r="AE61" s="122"/>
      <c r="AF61" s="122"/>
      <c r="AG61" s="122"/>
      <c r="AH61" s="122"/>
      <c r="AI61" s="122"/>
    </row>
    <row r="62" spans="1:35">
      <c r="A62" s="1">
        <f t="shared" si="0"/>
        <v>60</v>
      </c>
      <c r="B62" s="2"/>
      <c r="C62" s="4" t="s">
        <v>464</v>
      </c>
      <c r="D62" s="4">
        <v>3</v>
      </c>
      <c r="E62" s="4" t="s">
        <v>485</v>
      </c>
      <c r="F62" s="1">
        <v>0.54200000000000004</v>
      </c>
      <c r="G62" s="1" t="s">
        <v>480</v>
      </c>
      <c r="H62" s="1" t="s">
        <v>15</v>
      </c>
      <c r="I62" s="3" t="s">
        <v>227</v>
      </c>
      <c r="J62" s="23">
        <v>0.57400000000000007</v>
      </c>
      <c r="K62" s="23">
        <v>0.48099999999999998</v>
      </c>
      <c r="L62" s="45"/>
      <c r="M62" s="45"/>
      <c r="N62" s="23">
        <v>0.33200000000000002</v>
      </c>
      <c r="O62" s="23">
        <v>0.34200000000000003</v>
      </c>
      <c r="P62" s="23">
        <v>0.32300000000000001</v>
      </c>
      <c r="Q62" s="23">
        <v>0.35799999999999998</v>
      </c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</row>
    <row r="63" spans="1:35">
      <c r="A63" s="1">
        <f t="shared" si="0"/>
        <v>61</v>
      </c>
      <c r="B63" s="2"/>
      <c r="C63" s="4" t="s">
        <v>463</v>
      </c>
      <c r="D63" s="4">
        <v>3</v>
      </c>
      <c r="E63" s="4" t="s">
        <v>472</v>
      </c>
      <c r="F63" s="1">
        <v>1.7909999999999999</v>
      </c>
      <c r="G63" s="1" t="s">
        <v>480</v>
      </c>
      <c r="H63" s="1" t="s">
        <v>15</v>
      </c>
      <c r="I63" s="3" t="s">
        <v>227</v>
      </c>
      <c r="J63" s="23">
        <v>1.88</v>
      </c>
      <c r="K63" s="23">
        <v>1.7290000000000001</v>
      </c>
      <c r="L63" s="45"/>
      <c r="M63" s="45"/>
      <c r="N63" s="23">
        <v>1.57</v>
      </c>
      <c r="O63" s="23">
        <v>1.514</v>
      </c>
      <c r="P63" s="23">
        <v>1.554</v>
      </c>
      <c r="Q63" s="23">
        <v>1.554</v>
      </c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</row>
    <row r="64" spans="1:35">
      <c r="A64" s="1">
        <f t="shared" si="0"/>
        <v>62</v>
      </c>
      <c r="B64" s="2" t="s">
        <v>483</v>
      </c>
      <c r="C64" s="4" t="s">
        <v>461</v>
      </c>
      <c r="D64" s="4">
        <v>1</v>
      </c>
      <c r="E64" s="4" t="s">
        <v>486</v>
      </c>
      <c r="F64" s="1">
        <v>0.81400000000000006</v>
      </c>
      <c r="G64" s="1" t="s">
        <v>120</v>
      </c>
      <c r="H64" s="1" t="s">
        <v>15</v>
      </c>
      <c r="I64" s="3" t="s">
        <v>227</v>
      </c>
      <c r="J64" s="23">
        <v>0.80200000000000005</v>
      </c>
      <c r="K64" s="23">
        <v>0.78700000000000003</v>
      </c>
      <c r="L64" s="23">
        <v>0.80100000000000005</v>
      </c>
      <c r="M64" s="45"/>
      <c r="N64" s="23">
        <v>0.77400000000000002</v>
      </c>
      <c r="O64" s="23">
        <v>0.72</v>
      </c>
      <c r="P64" s="23">
        <v>0.71399999999999997</v>
      </c>
      <c r="Q64" s="23">
        <v>0.72399999999999998</v>
      </c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</row>
    <row r="65" spans="1:35">
      <c r="A65" s="1">
        <f t="shared" si="0"/>
        <v>63</v>
      </c>
      <c r="B65" s="2"/>
      <c r="C65" s="4" t="s">
        <v>460</v>
      </c>
      <c r="D65" s="4">
        <v>1</v>
      </c>
      <c r="E65" s="4" t="s">
        <v>472</v>
      </c>
      <c r="F65" s="61">
        <v>3.641</v>
      </c>
      <c r="G65" s="1" t="s">
        <v>487</v>
      </c>
      <c r="H65" s="10" t="s">
        <v>128</v>
      </c>
      <c r="I65" s="3" t="s">
        <v>227</v>
      </c>
      <c r="J65" s="23">
        <v>3.6509999999999998</v>
      </c>
      <c r="K65" s="23">
        <v>3.6419999999999999</v>
      </c>
      <c r="L65" s="23">
        <v>3.649</v>
      </c>
      <c r="M65" s="45"/>
      <c r="N65" s="23">
        <v>3.9779999999999998</v>
      </c>
      <c r="O65" s="23">
        <v>3.8559999999999999</v>
      </c>
      <c r="P65" s="23">
        <v>3.9729999999999999</v>
      </c>
      <c r="Q65" s="23">
        <v>3.915</v>
      </c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</row>
    <row r="66" spans="1:35">
      <c r="A66" s="1">
        <f t="shared" si="0"/>
        <v>64</v>
      </c>
      <c r="B66" s="2"/>
      <c r="C66" s="4" t="s">
        <v>462</v>
      </c>
      <c r="D66" s="4">
        <v>1</v>
      </c>
      <c r="E66" s="4" t="s">
        <v>486</v>
      </c>
      <c r="F66" s="1">
        <v>4.2290000000000001</v>
      </c>
      <c r="G66" s="1" t="s">
        <v>487</v>
      </c>
      <c r="H66" s="1" t="s">
        <v>15</v>
      </c>
      <c r="I66" s="3" t="s">
        <v>227</v>
      </c>
      <c r="J66" s="23">
        <v>4.2249999999999996</v>
      </c>
      <c r="K66" s="23">
        <v>4.2039999999999997</v>
      </c>
      <c r="L66" s="23">
        <v>4.242</v>
      </c>
      <c r="M66" s="45"/>
      <c r="N66" s="23">
        <v>4.2309999999999999</v>
      </c>
      <c r="O66" s="23">
        <v>4.0460000000000003</v>
      </c>
      <c r="P66" s="23">
        <v>4.2089999999999996</v>
      </c>
      <c r="Q66" s="23">
        <v>4.2160000000000002</v>
      </c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</row>
    <row r="67" spans="1:35">
      <c r="A67" s="1">
        <f t="shared" si="0"/>
        <v>65</v>
      </c>
      <c r="B67" s="2"/>
      <c r="C67" s="4" t="s">
        <v>484</v>
      </c>
      <c r="D67" s="4">
        <v>1</v>
      </c>
      <c r="E67" s="4" t="s">
        <v>486</v>
      </c>
      <c r="F67" s="1">
        <v>4.282</v>
      </c>
      <c r="G67" s="1" t="s">
        <v>487</v>
      </c>
      <c r="H67" s="1" t="s">
        <v>15</v>
      </c>
      <c r="I67" s="3" t="s">
        <v>227</v>
      </c>
      <c r="J67" s="23">
        <v>4.2519999999999998</v>
      </c>
      <c r="K67" s="23">
        <v>4.2380000000000004</v>
      </c>
      <c r="L67" s="23">
        <v>4.2939999999999996</v>
      </c>
      <c r="M67" s="45"/>
      <c r="N67" s="23">
        <v>4.335</v>
      </c>
      <c r="O67" s="23">
        <v>4.0789999999999997</v>
      </c>
      <c r="P67" s="23">
        <v>4.3019999999999996</v>
      </c>
      <c r="Q67" s="23">
        <v>4.258</v>
      </c>
      <c r="S67" s="122"/>
      <c r="T67" s="122"/>
      <c r="U67" s="122"/>
      <c r="V67" s="122"/>
      <c r="W67" s="122"/>
      <c r="X67" s="122"/>
      <c r="Y67" s="122"/>
      <c r="Z67" s="122"/>
      <c r="AA67" s="122"/>
      <c r="AB67" s="122"/>
      <c r="AC67" s="122"/>
      <c r="AD67" s="122"/>
      <c r="AE67" s="122"/>
      <c r="AF67" s="122"/>
      <c r="AG67" s="122"/>
      <c r="AH67" s="122"/>
      <c r="AI67" s="122"/>
    </row>
    <row r="68" spans="1:35">
      <c r="A68" s="1">
        <f t="shared" si="0"/>
        <v>66</v>
      </c>
      <c r="B68" s="2"/>
      <c r="C68" s="4" t="s">
        <v>464</v>
      </c>
      <c r="D68" s="4">
        <v>3</v>
      </c>
      <c r="E68" s="4" t="s">
        <v>486</v>
      </c>
      <c r="F68" s="61">
        <v>0.54600000000000004</v>
      </c>
      <c r="G68" s="1" t="s">
        <v>116</v>
      </c>
      <c r="H68" s="10" t="s">
        <v>128</v>
      </c>
      <c r="I68" s="3" t="s">
        <v>227</v>
      </c>
      <c r="J68" s="23">
        <v>0.56500000000000006</v>
      </c>
      <c r="K68" s="23">
        <v>0.54600000000000004</v>
      </c>
      <c r="L68" s="45"/>
      <c r="M68" s="45"/>
      <c r="N68" s="23">
        <v>0.57300000000000006</v>
      </c>
      <c r="O68" s="23">
        <v>0.52100000000000002</v>
      </c>
      <c r="P68" s="23">
        <v>0.51500000000000001</v>
      </c>
      <c r="Q68" s="23">
        <v>0.52400000000000002</v>
      </c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</row>
    <row r="69" spans="1:35">
      <c r="A69" s="1">
        <f t="shared" si="0"/>
        <v>67</v>
      </c>
      <c r="B69" s="2"/>
      <c r="C69" s="4" t="s">
        <v>463</v>
      </c>
      <c r="D69" s="4">
        <v>3</v>
      </c>
      <c r="E69" s="4" t="s">
        <v>472</v>
      </c>
      <c r="F69" s="61">
        <v>2.306</v>
      </c>
      <c r="G69" s="1" t="s">
        <v>116</v>
      </c>
      <c r="H69" s="10" t="s">
        <v>128</v>
      </c>
      <c r="I69" s="3" t="s">
        <v>227</v>
      </c>
      <c r="J69" s="23">
        <v>2.351</v>
      </c>
      <c r="K69" s="23">
        <v>2.306</v>
      </c>
      <c r="L69" s="45"/>
      <c r="M69" s="45"/>
      <c r="N69" s="23">
        <v>2.3140000000000001</v>
      </c>
      <c r="O69" s="23">
        <v>2.2490000000000001</v>
      </c>
      <c r="P69" s="23">
        <v>2.3140000000000001</v>
      </c>
      <c r="Q69" s="23">
        <v>2.306</v>
      </c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</row>
    <row r="70" spans="1:35">
      <c r="H70"/>
      <c r="I70" s="3" t="s">
        <v>227</v>
      </c>
    </row>
    <row r="71" spans="1:35">
      <c r="B71" s="128" t="s">
        <v>65</v>
      </c>
      <c r="C71">
        <f>COUNT(D3:D69)</f>
        <v>67</v>
      </c>
      <c r="D71" s="128" t="s">
        <v>434</v>
      </c>
      <c r="E71" s="1">
        <f>COUNTIF(D3:D69,"=1")</f>
        <v>28</v>
      </c>
      <c r="H71"/>
    </row>
    <row r="72" spans="1:35">
      <c r="D72" s="128" t="s">
        <v>568</v>
      </c>
      <c r="E72">
        <f>COUNTIF(D3:D69,"=2")</f>
        <v>16</v>
      </c>
      <c r="H72"/>
    </row>
    <row r="73" spans="1:35">
      <c r="D73" s="128" t="s">
        <v>435</v>
      </c>
      <c r="E73">
        <f>COUNTIF(D3:D69,"=3")</f>
        <v>23</v>
      </c>
      <c r="H73"/>
    </row>
    <row r="74" spans="1:35">
      <c r="D74" s="128" t="s">
        <v>569</v>
      </c>
      <c r="E74">
        <f>COUNTIF(D3:D69,"=4")</f>
        <v>0</v>
      </c>
      <c r="H74"/>
    </row>
    <row r="75" spans="1:35">
      <c r="C75" s="18" t="s">
        <v>64</v>
      </c>
      <c r="D75" s="18"/>
      <c r="E75" s="1">
        <f>COUNTIF(H3:H69,"=Y")</f>
        <v>46</v>
      </c>
      <c r="H75"/>
    </row>
    <row r="76" spans="1:35">
      <c r="C76" s="18" t="s">
        <v>68</v>
      </c>
      <c r="D76" s="18"/>
      <c r="E76" s="1">
        <f>COUNTIF(H3:H69,"=N")</f>
        <v>21</v>
      </c>
      <c r="H76"/>
    </row>
    <row r="77" spans="1:35">
      <c r="H77"/>
    </row>
    <row r="78" spans="1:35">
      <c r="H78"/>
    </row>
    <row r="79" spans="1:35">
      <c r="H79"/>
    </row>
    <row r="80" spans="1:35">
      <c r="H80"/>
    </row>
    <row r="81" spans="8:8">
      <c r="H81"/>
    </row>
    <row r="82" spans="8:8">
      <c r="H82"/>
    </row>
    <row r="83" spans="8:8">
      <c r="H83"/>
    </row>
    <row r="84" spans="8:8">
      <c r="H84"/>
    </row>
    <row r="85" spans="8:8">
      <c r="H85"/>
    </row>
    <row r="86" spans="8:8">
      <c r="H86"/>
    </row>
    <row r="87" spans="8:8">
      <c r="H87"/>
    </row>
    <row r="88" spans="8:8">
      <c r="H88"/>
    </row>
    <row r="89" spans="8:8">
      <c r="H89"/>
    </row>
    <row r="90" spans="8:8">
      <c r="H90"/>
    </row>
    <row r="91" spans="8:8">
      <c r="H91"/>
    </row>
    <row r="92" spans="8:8">
      <c r="H92"/>
    </row>
    <row r="93" spans="8:8">
      <c r="H93"/>
    </row>
    <row r="94" spans="8:8">
      <c r="H94"/>
    </row>
    <row r="95" spans="8:8">
      <c r="H95"/>
    </row>
    <row r="96" spans="8:8">
      <c r="H96"/>
    </row>
    <row r="97" spans="8:8">
      <c r="H97"/>
    </row>
    <row r="98" spans="8:8">
      <c r="H98"/>
    </row>
    <row r="99" spans="8:8">
      <c r="H99"/>
    </row>
    <row r="100" spans="8:8">
      <c r="H100"/>
    </row>
    <row r="101" spans="8:8">
      <c r="H101"/>
    </row>
    <row r="102" spans="8:8">
      <c r="H102"/>
    </row>
    <row r="103" spans="8:8">
      <c r="H103"/>
    </row>
    <row r="104" spans="8:8">
      <c r="H104"/>
    </row>
    <row r="105" spans="8:8">
      <c r="H105"/>
    </row>
    <row r="106" spans="8:8">
      <c r="H106"/>
    </row>
    <row r="107" spans="8:8">
      <c r="H107"/>
    </row>
    <row r="108" spans="8:8">
      <c r="H108"/>
    </row>
    <row r="109" spans="8:8">
      <c r="H109"/>
    </row>
    <row r="110" spans="8:8">
      <c r="H110"/>
    </row>
    <row r="111" spans="8:8">
      <c r="H111"/>
    </row>
    <row r="112" spans="8:8">
      <c r="H112"/>
    </row>
    <row r="113" spans="8:8">
      <c r="H113"/>
    </row>
    <row r="114" spans="8:8">
      <c r="H114"/>
    </row>
    <row r="115" spans="8:8">
      <c r="H115"/>
    </row>
    <row r="116" spans="8:8">
      <c r="H116"/>
    </row>
    <row r="117" spans="8:8">
      <c r="H117"/>
    </row>
    <row r="118" spans="8:8">
      <c r="H118"/>
    </row>
    <row r="119" spans="8:8">
      <c r="H119"/>
    </row>
    <row r="120" spans="8:8">
      <c r="H120"/>
    </row>
    <row r="121" spans="8:8">
      <c r="H121"/>
    </row>
    <row r="122" spans="8:8">
      <c r="H122"/>
    </row>
    <row r="123" spans="8:8">
      <c r="H123"/>
    </row>
    <row r="124" spans="8:8">
      <c r="H124"/>
    </row>
    <row r="125" spans="8:8">
      <c r="H125"/>
    </row>
    <row r="126" spans="8:8">
      <c r="H126"/>
    </row>
    <row r="127" spans="8:8">
      <c r="H127"/>
    </row>
    <row r="128" spans="8:8">
      <c r="H128"/>
    </row>
    <row r="129" spans="8:8">
      <c r="H129"/>
    </row>
    <row r="130" spans="8:8">
      <c r="H130"/>
    </row>
    <row r="131" spans="8:8">
      <c r="H131"/>
    </row>
    <row r="132" spans="8:8">
      <c r="H132"/>
    </row>
    <row r="133" spans="8:8">
      <c r="H133"/>
    </row>
    <row r="134" spans="8:8">
      <c r="H134"/>
    </row>
    <row r="135" spans="8:8">
      <c r="H135"/>
    </row>
    <row r="136" spans="8:8">
      <c r="H136"/>
    </row>
    <row r="137" spans="8:8">
      <c r="H137"/>
    </row>
    <row r="138" spans="8:8">
      <c r="H138"/>
    </row>
    <row r="139" spans="8:8">
      <c r="H139"/>
    </row>
    <row r="140" spans="8:8">
      <c r="H140"/>
    </row>
    <row r="141" spans="8:8">
      <c r="H141"/>
    </row>
    <row r="142" spans="8:8">
      <c r="H142"/>
    </row>
    <row r="143" spans="8:8">
      <c r="H143"/>
    </row>
    <row r="144" spans="8:8">
      <c r="H144"/>
    </row>
    <row r="145" spans="8:8">
      <c r="H145"/>
    </row>
    <row r="146" spans="8:8">
      <c r="H146"/>
    </row>
    <row r="147" spans="8:8">
      <c r="H147"/>
    </row>
    <row r="148" spans="8:8">
      <c r="H148"/>
    </row>
    <row r="149" spans="8:8">
      <c r="H149"/>
    </row>
    <row r="150" spans="8:8">
      <c r="H150"/>
    </row>
    <row r="151" spans="8:8">
      <c r="H151"/>
    </row>
    <row r="152" spans="8:8">
      <c r="H152"/>
    </row>
    <row r="153" spans="8:8">
      <c r="H153"/>
    </row>
    <row r="154" spans="8:8">
      <c r="H154"/>
    </row>
    <row r="155" spans="8:8">
      <c r="H155"/>
    </row>
    <row r="156" spans="8:8">
      <c r="H156"/>
    </row>
    <row r="157" spans="8:8">
      <c r="H157"/>
    </row>
    <row r="158" spans="8:8">
      <c r="H158"/>
    </row>
    <row r="159" spans="8:8">
      <c r="H159"/>
    </row>
    <row r="160" spans="8:8">
      <c r="H160"/>
    </row>
    <row r="161" spans="8:8">
      <c r="H161"/>
    </row>
    <row r="162" spans="8:8">
      <c r="H162"/>
    </row>
    <row r="163" spans="8:8">
      <c r="H163"/>
    </row>
    <row r="164" spans="8:8">
      <c r="H164"/>
    </row>
    <row r="165" spans="8:8">
      <c r="H165"/>
    </row>
    <row r="166" spans="8:8">
      <c r="H166"/>
    </row>
    <row r="167" spans="8:8">
      <c r="H167"/>
    </row>
    <row r="168" spans="8:8">
      <c r="H168"/>
    </row>
    <row r="169" spans="8:8">
      <c r="H169"/>
    </row>
    <row r="170" spans="8:8">
      <c r="H170"/>
    </row>
    <row r="171" spans="8:8">
      <c r="H171"/>
    </row>
    <row r="172" spans="8:8">
      <c r="H172"/>
    </row>
    <row r="173" spans="8:8">
      <c r="H173"/>
    </row>
    <row r="174" spans="8:8">
      <c r="H174"/>
    </row>
    <row r="175" spans="8:8">
      <c r="H175"/>
    </row>
    <row r="176" spans="8:8">
      <c r="H176"/>
    </row>
    <row r="177" spans="8:8">
      <c r="H177"/>
    </row>
    <row r="178" spans="8:8">
      <c r="H178"/>
    </row>
    <row r="179" spans="8:8">
      <c r="H179"/>
    </row>
    <row r="180" spans="8:8">
      <c r="H180"/>
    </row>
    <row r="181" spans="8:8">
      <c r="H181"/>
    </row>
    <row r="182" spans="8:8">
      <c r="H182"/>
    </row>
    <row r="183" spans="8:8">
      <c r="H183"/>
    </row>
    <row r="184" spans="8:8">
      <c r="H184"/>
    </row>
    <row r="185" spans="8:8">
      <c r="H185"/>
    </row>
    <row r="186" spans="8:8">
      <c r="H186"/>
    </row>
    <row r="187" spans="8:8">
      <c r="H187"/>
    </row>
    <row r="188" spans="8:8">
      <c r="H188"/>
    </row>
    <row r="189" spans="8:8">
      <c r="H189"/>
    </row>
    <row r="190" spans="8:8">
      <c r="H190"/>
    </row>
    <row r="191" spans="8:8">
      <c r="H191"/>
    </row>
    <row r="192" spans="8:8">
      <c r="H192"/>
    </row>
    <row r="193" spans="8:8">
      <c r="H193"/>
    </row>
    <row r="194" spans="8:8">
      <c r="H194"/>
    </row>
    <row r="195" spans="8:8">
      <c r="H195"/>
    </row>
    <row r="196" spans="8:8">
      <c r="H196"/>
    </row>
    <row r="197" spans="8:8">
      <c r="H197"/>
    </row>
    <row r="198" spans="8:8">
      <c r="H198"/>
    </row>
    <row r="199" spans="8:8">
      <c r="H199"/>
    </row>
    <row r="200" spans="8:8">
      <c r="H200"/>
    </row>
    <row r="201" spans="8:8">
      <c r="H201"/>
    </row>
    <row r="202" spans="8:8">
      <c r="H202"/>
    </row>
    <row r="203" spans="8:8">
      <c r="H203"/>
    </row>
    <row r="204" spans="8:8">
      <c r="H204"/>
    </row>
    <row r="205" spans="8:8">
      <c r="H205"/>
    </row>
    <row r="206" spans="8:8">
      <c r="H206"/>
    </row>
    <row r="207" spans="8:8">
      <c r="H207"/>
    </row>
    <row r="208" spans="8:8">
      <c r="H208"/>
    </row>
    <row r="209" spans="8:8">
      <c r="H209"/>
    </row>
    <row r="210" spans="8:8">
      <c r="H210"/>
    </row>
    <row r="211" spans="8:8">
      <c r="H211"/>
    </row>
    <row r="212" spans="8:8">
      <c r="H212"/>
    </row>
    <row r="213" spans="8:8">
      <c r="H213"/>
    </row>
    <row r="214" spans="8:8">
      <c r="H214"/>
    </row>
    <row r="215" spans="8:8">
      <c r="H215"/>
    </row>
    <row r="216" spans="8:8">
      <c r="H216"/>
    </row>
    <row r="217" spans="8:8">
      <c r="H217"/>
    </row>
    <row r="218" spans="8:8">
      <c r="H218"/>
    </row>
    <row r="219" spans="8:8">
      <c r="H219"/>
    </row>
    <row r="220" spans="8:8">
      <c r="H220"/>
    </row>
    <row r="221" spans="8:8">
      <c r="H221"/>
    </row>
    <row r="222" spans="8:8">
      <c r="H222"/>
    </row>
    <row r="223" spans="8:8">
      <c r="H223"/>
    </row>
    <row r="224" spans="8:8">
      <c r="H224"/>
    </row>
    <row r="225" spans="8:8">
      <c r="H225"/>
    </row>
    <row r="226" spans="8:8">
      <c r="H226"/>
    </row>
    <row r="227" spans="8:8">
      <c r="H227"/>
    </row>
    <row r="228" spans="8:8">
      <c r="H228"/>
    </row>
    <row r="229" spans="8:8">
      <c r="H229"/>
    </row>
    <row r="230" spans="8:8">
      <c r="H230"/>
    </row>
    <row r="231" spans="8:8">
      <c r="H231"/>
    </row>
    <row r="232" spans="8:8">
      <c r="H232"/>
    </row>
    <row r="233" spans="8:8">
      <c r="H233"/>
    </row>
    <row r="234" spans="8:8">
      <c r="H234"/>
    </row>
    <row r="235" spans="8:8">
      <c r="H235"/>
    </row>
    <row r="236" spans="8:8">
      <c r="H236"/>
    </row>
    <row r="237" spans="8:8">
      <c r="H237"/>
    </row>
    <row r="238" spans="8:8">
      <c r="H238"/>
    </row>
    <row r="239" spans="8:8">
      <c r="H239"/>
    </row>
    <row r="240" spans="8:8">
      <c r="H240"/>
    </row>
    <row r="241" spans="8:8">
      <c r="H241"/>
    </row>
    <row r="242" spans="8:8">
      <c r="H242"/>
    </row>
    <row r="243" spans="8:8">
      <c r="H243"/>
    </row>
    <row r="244" spans="8:8">
      <c r="H244"/>
    </row>
    <row r="245" spans="8:8">
      <c r="H245"/>
    </row>
    <row r="246" spans="8:8">
      <c r="H246"/>
    </row>
    <row r="247" spans="8:8">
      <c r="H247"/>
    </row>
    <row r="248" spans="8:8">
      <c r="H248"/>
    </row>
    <row r="249" spans="8:8">
      <c r="H249"/>
    </row>
    <row r="250" spans="8:8">
      <c r="H250"/>
    </row>
    <row r="251" spans="8:8">
      <c r="H251"/>
    </row>
    <row r="252" spans="8:8">
      <c r="H252"/>
    </row>
    <row r="253" spans="8:8">
      <c r="H253"/>
    </row>
    <row r="254" spans="8:8">
      <c r="H254"/>
    </row>
    <row r="255" spans="8:8">
      <c r="H255"/>
    </row>
    <row r="256" spans="8:8">
      <c r="H256"/>
    </row>
    <row r="257" spans="8:8">
      <c r="H257"/>
    </row>
    <row r="258" spans="8:8">
      <c r="H258"/>
    </row>
    <row r="259" spans="8:8">
      <c r="H259"/>
    </row>
    <row r="260" spans="8:8">
      <c r="H260"/>
    </row>
    <row r="261" spans="8:8">
      <c r="H261"/>
    </row>
    <row r="262" spans="8:8">
      <c r="H262"/>
    </row>
    <row r="263" spans="8:8">
      <c r="H263"/>
    </row>
    <row r="264" spans="8:8">
      <c r="H264"/>
    </row>
    <row r="265" spans="8:8">
      <c r="H265"/>
    </row>
    <row r="266" spans="8:8">
      <c r="H266"/>
    </row>
    <row r="267" spans="8:8">
      <c r="H267"/>
    </row>
    <row r="268" spans="8:8">
      <c r="H268"/>
    </row>
    <row r="269" spans="8:8">
      <c r="H269"/>
    </row>
    <row r="270" spans="8:8">
      <c r="H270"/>
    </row>
    <row r="271" spans="8:8">
      <c r="H271"/>
    </row>
    <row r="272" spans="8:8">
      <c r="H272"/>
    </row>
    <row r="273" spans="8:8">
      <c r="H273"/>
    </row>
    <row r="274" spans="8:8">
      <c r="H274"/>
    </row>
    <row r="275" spans="8:8">
      <c r="H275"/>
    </row>
    <row r="276" spans="8:8">
      <c r="H276"/>
    </row>
    <row r="277" spans="8:8">
      <c r="H277"/>
    </row>
    <row r="278" spans="8:8">
      <c r="H278"/>
    </row>
    <row r="279" spans="8:8">
      <c r="H279"/>
    </row>
    <row r="280" spans="8:8">
      <c r="H280"/>
    </row>
    <row r="281" spans="8:8">
      <c r="H281"/>
    </row>
    <row r="282" spans="8:8">
      <c r="H282"/>
    </row>
    <row r="283" spans="8:8">
      <c r="H283"/>
    </row>
    <row r="284" spans="8:8">
      <c r="H284"/>
    </row>
    <row r="285" spans="8:8">
      <c r="H285"/>
    </row>
    <row r="286" spans="8:8">
      <c r="H286"/>
    </row>
    <row r="287" spans="8:8">
      <c r="H287"/>
    </row>
    <row r="288" spans="8:8">
      <c r="H288"/>
    </row>
    <row r="289" spans="8:8">
      <c r="H289"/>
    </row>
    <row r="290" spans="8:8">
      <c r="H290"/>
    </row>
    <row r="291" spans="8:8">
      <c r="H291"/>
    </row>
    <row r="292" spans="8:8">
      <c r="H292"/>
    </row>
    <row r="293" spans="8:8">
      <c r="H293"/>
    </row>
    <row r="294" spans="8:8">
      <c r="H294"/>
    </row>
    <row r="295" spans="8:8">
      <c r="H295"/>
    </row>
    <row r="296" spans="8:8">
      <c r="H296"/>
    </row>
    <row r="297" spans="8:8">
      <c r="H297"/>
    </row>
    <row r="298" spans="8:8">
      <c r="H298"/>
    </row>
    <row r="299" spans="8:8">
      <c r="H299"/>
    </row>
    <row r="300" spans="8:8">
      <c r="H300"/>
    </row>
    <row r="301" spans="8:8">
      <c r="H301"/>
    </row>
    <row r="302" spans="8:8">
      <c r="H302"/>
    </row>
    <row r="303" spans="8:8">
      <c r="H303"/>
    </row>
    <row r="304" spans="8:8">
      <c r="H304"/>
    </row>
    <row r="305" spans="8:8">
      <c r="H305"/>
    </row>
    <row r="306" spans="8:8">
      <c r="H306"/>
    </row>
    <row r="307" spans="8:8">
      <c r="H307"/>
    </row>
    <row r="308" spans="8:8">
      <c r="H308"/>
    </row>
    <row r="309" spans="8:8">
      <c r="H309"/>
    </row>
    <row r="310" spans="8:8">
      <c r="H310"/>
    </row>
    <row r="311" spans="8:8">
      <c r="H311"/>
    </row>
    <row r="312" spans="8:8">
      <c r="H312"/>
    </row>
    <row r="313" spans="8:8">
      <c r="H313"/>
    </row>
    <row r="314" spans="8:8">
      <c r="H314"/>
    </row>
    <row r="315" spans="8:8">
      <c r="H315"/>
    </row>
    <row r="316" spans="8:8">
      <c r="H316"/>
    </row>
    <row r="317" spans="8:8">
      <c r="H317"/>
    </row>
    <row r="318" spans="8:8">
      <c r="H318"/>
    </row>
    <row r="319" spans="8:8">
      <c r="H319"/>
    </row>
    <row r="320" spans="8:8">
      <c r="H320"/>
    </row>
    <row r="321" spans="8:8">
      <c r="H321"/>
    </row>
    <row r="322" spans="8:8">
      <c r="H322"/>
    </row>
    <row r="323" spans="8:8">
      <c r="H323"/>
    </row>
    <row r="324" spans="8:8">
      <c r="H324"/>
    </row>
    <row r="325" spans="8:8">
      <c r="H325"/>
    </row>
    <row r="326" spans="8:8">
      <c r="H326"/>
    </row>
    <row r="327" spans="8:8">
      <c r="H327"/>
    </row>
    <row r="328" spans="8:8">
      <c r="H328"/>
    </row>
    <row r="329" spans="8:8">
      <c r="H329"/>
    </row>
    <row r="330" spans="8:8">
      <c r="H330"/>
    </row>
    <row r="331" spans="8:8">
      <c r="H331"/>
    </row>
    <row r="332" spans="8:8">
      <c r="H332"/>
    </row>
    <row r="333" spans="8:8">
      <c r="H333"/>
    </row>
    <row r="334" spans="8:8">
      <c r="H334"/>
    </row>
    <row r="335" spans="8:8">
      <c r="H335"/>
    </row>
    <row r="336" spans="8:8">
      <c r="H336"/>
    </row>
    <row r="337" spans="8:8">
      <c r="H337"/>
    </row>
    <row r="338" spans="8:8">
      <c r="H338"/>
    </row>
    <row r="339" spans="8:8">
      <c r="H339"/>
    </row>
    <row r="340" spans="8:8">
      <c r="H340"/>
    </row>
    <row r="341" spans="8:8">
      <c r="H341"/>
    </row>
    <row r="342" spans="8:8">
      <c r="H342"/>
    </row>
    <row r="343" spans="8:8">
      <c r="H343"/>
    </row>
    <row r="344" spans="8:8">
      <c r="H344"/>
    </row>
    <row r="345" spans="8:8">
      <c r="H345"/>
    </row>
    <row r="346" spans="8:8">
      <c r="H346"/>
    </row>
    <row r="347" spans="8:8">
      <c r="H347"/>
    </row>
    <row r="348" spans="8:8">
      <c r="H348"/>
    </row>
    <row r="349" spans="8:8">
      <c r="H349"/>
    </row>
    <row r="350" spans="8:8">
      <c r="H350"/>
    </row>
    <row r="351" spans="8:8">
      <c r="H351"/>
    </row>
    <row r="352" spans="8:8">
      <c r="H352"/>
    </row>
    <row r="353" spans="8:8">
      <c r="H353"/>
    </row>
    <row r="354" spans="8:8">
      <c r="H354"/>
    </row>
    <row r="355" spans="8:8">
      <c r="H355"/>
    </row>
    <row r="356" spans="8:8">
      <c r="H356"/>
    </row>
    <row r="357" spans="8:8">
      <c r="H357"/>
    </row>
    <row r="358" spans="8:8">
      <c r="H358"/>
    </row>
    <row r="359" spans="8:8">
      <c r="H359"/>
    </row>
    <row r="360" spans="8:8">
      <c r="H360"/>
    </row>
    <row r="361" spans="8:8">
      <c r="H361"/>
    </row>
    <row r="362" spans="8:8">
      <c r="H362"/>
    </row>
    <row r="363" spans="8:8">
      <c r="H363"/>
    </row>
    <row r="364" spans="8:8">
      <c r="H364"/>
    </row>
    <row r="365" spans="8:8">
      <c r="H365"/>
    </row>
    <row r="366" spans="8:8">
      <c r="H366"/>
    </row>
    <row r="367" spans="8:8">
      <c r="H367"/>
    </row>
    <row r="368" spans="8:8">
      <c r="H368"/>
    </row>
    <row r="369" spans="8:8">
      <c r="H369"/>
    </row>
    <row r="370" spans="8:8">
      <c r="H370"/>
    </row>
    <row r="371" spans="8:8">
      <c r="H371"/>
    </row>
    <row r="372" spans="8:8">
      <c r="H372"/>
    </row>
    <row r="373" spans="8:8">
      <c r="H373"/>
    </row>
    <row r="374" spans="8:8">
      <c r="H374"/>
    </row>
    <row r="375" spans="8:8">
      <c r="H375"/>
    </row>
    <row r="376" spans="8:8">
      <c r="H376"/>
    </row>
    <row r="377" spans="8:8">
      <c r="H377"/>
    </row>
    <row r="378" spans="8:8">
      <c r="H378"/>
    </row>
    <row r="379" spans="8:8">
      <c r="H379"/>
    </row>
    <row r="380" spans="8:8">
      <c r="H380"/>
    </row>
    <row r="381" spans="8:8">
      <c r="H381"/>
    </row>
    <row r="382" spans="8:8">
      <c r="H382"/>
    </row>
    <row r="383" spans="8:8">
      <c r="H383"/>
    </row>
    <row r="384" spans="8:8">
      <c r="H384"/>
    </row>
    <row r="385" spans="8:8">
      <c r="H385"/>
    </row>
    <row r="386" spans="8:8">
      <c r="H386"/>
    </row>
    <row r="387" spans="8:8">
      <c r="H387"/>
    </row>
    <row r="388" spans="8:8">
      <c r="H388"/>
    </row>
    <row r="389" spans="8:8">
      <c r="H389"/>
    </row>
    <row r="390" spans="8:8">
      <c r="H390"/>
    </row>
    <row r="391" spans="8:8">
      <c r="H391"/>
    </row>
    <row r="392" spans="8:8">
      <c r="H392"/>
    </row>
    <row r="393" spans="8:8">
      <c r="H393"/>
    </row>
    <row r="394" spans="8:8">
      <c r="H394"/>
    </row>
    <row r="395" spans="8:8">
      <c r="H395"/>
    </row>
    <row r="396" spans="8:8">
      <c r="H396"/>
    </row>
    <row r="397" spans="8:8">
      <c r="H397"/>
    </row>
    <row r="398" spans="8:8">
      <c r="H398"/>
    </row>
    <row r="399" spans="8:8">
      <c r="H399"/>
    </row>
    <row r="400" spans="8:8">
      <c r="H400"/>
    </row>
    <row r="401" spans="8:8">
      <c r="H401"/>
    </row>
    <row r="402" spans="8:8">
      <c r="H402"/>
    </row>
    <row r="403" spans="8:8">
      <c r="H403"/>
    </row>
    <row r="404" spans="8:8">
      <c r="H404"/>
    </row>
    <row r="405" spans="8:8">
      <c r="H405"/>
    </row>
    <row r="406" spans="8:8">
      <c r="H406"/>
    </row>
    <row r="407" spans="8:8">
      <c r="H407"/>
    </row>
    <row r="408" spans="8:8">
      <c r="H408"/>
    </row>
    <row r="409" spans="8:8">
      <c r="H409"/>
    </row>
    <row r="410" spans="8:8">
      <c r="H410"/>
    </row>
    <row r="411" spans="8:8">
      <c r="H411"/>
    </row>
    <row r="412" spans="8:8">
      <c r="H412"/>
    </row>
    <row r="413" spans="8:8">
      <c r="H413"/>
    </row>
    <row r="414" spans="8:8">
      <c r="H414"/>
    </row>
    <row r="415" spans="8:8">
      <c r="H415"/>
    </row>
    <row r="416" spans="8:8">
      <c r="H416"/>
    </row>
    <row r="417" spans="8:8">
      <c r="H417"/>
    </row>
    <row r="418" spans="8:8">
      <c r="H418"/>
    </row>
    <row r="419" spans="8:8">
      <c r="H419"/>
    </row>
    <row r="420" spans="8:8">
      <c r="H420"/>
    </row>
    <row r="421" spans="8:8">
      <c r="H421"/>
    </row>
    <row r="422" spans="8:8">
      <c r="H422"/>
    </row>
    <row r="423" spans="8:8">
      <c r="H423"/>
    </row>
    <row r="424" spans="8:8">
      <c r="H424"/>
    </row>
    <row r="425" spans="8:8">
      <c r="H425"/>
    </row>
    <row r="426" spans="8:8">
      <c r="H426"/>
    </row>
    <row r="427" spans="8:8">
      <c r="H427"/>
    </row>
    <row r="428" spans="8:8">
      <c r="H428"/>
    </row>
    <row r="429" spans="8:8">
      <c r="H429"/>
    </row>
    <row r="430" spans="8:8">
      <c r="H430"/>
    </row>
    <row r="431" spans="8:8">
      <c r="H431"/>
    </row>
    <row r="432" spans="8:8">
      <c r="H432"/>
    </row>
    <row r="433" spans="8:8">
      <c r="H433"/>
    </row>
    <row r="434" spans="8:8">
      <c r="H434"/>
    </row>
    <row r="435" spans="8:8">
      <c r="H435"/>
    </row>
    <row r="436" spans="8:8">
      <c r="H436"/>
    </row>
    <row r="437" spans="8:8">
      <c r="H437"/>
    </row>
    <row r="438" spans="8:8">
      <c r="H438"/>
    </row>
    <row r="439" spans="8:8">
      <c r="H439"/>
    </row>
    <row r="440" spans="8:8">
      <c r="H440"/>
    </row>
    <row r="441" spans="8:8">
      <c r="H441"/>
    </row>
    <row r="442" spans="8:8">
      <c r="H442"/>
    </row>
    <row r="443" spans="8:8">
      <c r="H443"/>
    </row>
    <row r="444" spans="8:8">
      <c r="H444"/>
    </row>
    <row r="445" spans="8:8">
      <c r="H445"/>
    </row>
    <row r="446" spans="8:8">
      <c r="H446"/>
    </row>
    <row r="447" spans="8:8">
      <c r="H447"/>
    </row>
    <row r="448" spans="8:8">
      <c r="H448"/>
    </row>
    <row r="449" spans="8:8">
      <c r="H449"/>
    </row>
    <row r="450" spans="8:8">
      <c r="H450"/>
    </row>
    <row r="451" spans="8:8">
      <c r="H451"/>
    </row>
    <row r="452" spans="8:8">
      <c r="H452"/>
    </row>
    <row r="453" spans="8:8">
      <c r="H453"/>
    </row>
    <row r="454" spans="8:8">
      <c r="H454"/>
    </row>
    <row r="455" spans="8:8">
      <c r="H455"/>
    </row>
    <row r="456" spans="8:8">
      <c r="H456"/>
    </row>
    <row r="457" spans="8:8">
      <c r="H457"/>
    </row>
    <row r="458" spans="8:8">
      <c r="H458"/>
    </row>
    <row r="459" spans="8:8">
      <c r="H459"/>
    </row>
    <row r="460" spans="8:8">
      <c r="H460"/>
    </row>
    <row r="461" spans="8:8">
      <c r="H461"/>
    </row>
    <row r="462" spans="8:8">
      <c r="H462"/>
    </row>
    <row r="463" spans="8:8">
      <c r="H463"/>
    </row>
    <row r="464" spans="8:8">
      <c r="H464"/>
    </row>
    <row r="465" spans="8:8">
      <c r="H465"/>
    </row>
    <row r="466" spans="8:8">
      <c r="H466"/>
    </row>
    <row r="467" spans="8:8">
      <c r="H467"/>
    </row>
    <row r="468" spans="8:8">
      <c r="H468"/>
    </row>
    <row r="469" spans="8:8">
      <c r="H469"/>
    </row>
    <row r="470" spans="8:8">
      <c r="H470"/>
    </row>
    <row r="471" spans="8:8">
      <c r="H471"/>
    </row>
    <row r="472" spans="8:8">
      <c r="H472"/>
    </row>
    <row r="473" spans="8:8">
      <c r="H473"/>
    </row>
    <row r="474" spans="8:8">
      <c r="H474"/>
    </row>
    <row r="475" spans="8:8">
      <c r="H475"/>
    </row>
    <row r="476" spans="8:8">
      <c r="H476"/>
    </row>
    <row r="477" spans="8:8">
      <c r="H477"/>
    </row>
    <row r="478" spans="8:8">
      <c r="H478"/>
    </row>
    <row r="479" spans="8:8">
      <c r="H479"/>
    </row>
    <row r="480" spans="8:8">
      <c r="H480"/>
    </row>
    <row r="481" spans="8:8">
      <c r="H481"/>
    </row>
    <row r="482" spans="8:8">
      <c r="H482"/>
    </row>
    <row r="483" spans="8:8">
      <c r="H483"/>
    </row>
    <row r="484" spans="8:8">
      <c r="H484"/>
    </row>
    <row r="485" spans="8:8">
      <c r="H485"/>
    </row>
    <row r="486" spans="8:8">
      <c r="H486"/>
    </row>
    <row r="487" spans="8:8">
      <c r="H487"/>
    </row>
    <row r="488" spans="8:8">
      <c r="H488"/>
    </row>
    <row r="489" spans="8:8">
      <c r="H489"/>
    </row>
    <row r="490" spans="8:8">
      <c r="H490"/>
    </row>
    <row r="491" spans="8:8">
      <c r="H491"/>
    </row>
    <row r="492" spans="8:8">
      <c r="H492"/>
    </row>
    <row r="493" spans="8:8">
      <c r="H493"/>
    </row>
    <row r="494" spans="8:8">
      <c r="H494"/>
    </row>
    <row r="495" spans="8:8">
      <c r="H495"/>
    </row>
    <row r="496" spans="8:8">
      <c r="H496"/>
    </row>
    <row r="497" spans="8:8">
      <c r="H497"/>
    </row>
    <row r="498" spans="8:8">
      <c r="H498"/>
    </row>
    <row r="499" spans="8:8">
      <c r="H499"/>
    </row>
    <row r="500" spans="8:8">
      <c r="H500"/>
    </row>
    <row r="501" spans="8:8">
      <c r="H501"/>
    </row>
    <row r="502" spans="8:8">
      <c r="H502"/>
    </row>
    <row r="503" spans="8:8">
      <c r="H503"/>
    </row>
    <row r="504" spans="8:8">
      <c r="H504"/>
    </row>
    <row r="505" spans="8:8">
      <c r="H505"/>
    </row>
    <row r="506" spans="8:8">
      <c r="H506"/>
    </row>
    <row r="507" spans="8:8">
      <c r="H507"/>
    </row>
    <row r="508" spans="8:8">
      <c r="H508"/>
    </row>
    <row r="509" spans="8:8">
      <c r="H509"/>
    </row>
    <row r="510" spans="8:8">
      <c r="H510"/>
    </row>
    <row r="511" spans="8:8">
      <c r="H511"/>
    </row>
    <row r="512" spans="8:8">
      <c r="H512"/>
    </row>
    <row r="513" spans="8:8">
      <c r="H513"/>
    </row>
    <row r="514" spans="8:8">
      <c r="H514"/>
    </row>
    <row r="515" spans="8:8">
      <c r="H515"/>
    </row>
    <row r="516" spans="8:8">
      <c r="H516"/>
    </row>
    <row r="517" spans="8:8">
      <c r="H517"/>
    </row>
    <row r="518" spans="8:8">
      <c r="H518"/>
    </row>
    <row r="519" spans="8:8">
      <c r="H519"/>
    </row>
    <row r="520" spans="8:8">
      <c r="H520"/>
    </row>
    <row r="521" spans="8:8">
      <c r="H521"/>
    </row>
    <row r="522" spans="8:8">
      <c r="H522"/>
    </row>
    <row r="523" spans="8:8">
      <c r="H523"/>
    </row>
    <row r="524" spans="8:8">
      <c r="H524"/>
    </row>
    <row r="525" spans="8:8">
      <c r="H525"/>
    </row>
    <row r="526" spans="8:8">
      <c r="H526"/>
    </row>
    <row r="527" spans="8:8">
      <c r="H527"/>
    </row>
    <row r="528" spans="8:8">
      <c r="H528"/>
    </row>
    <row r="529" spans="8:8">
      <c r="H529"/>
    </row>
    <row r="530" spans="8:8">
      <c r="H530"/>
    </row>
    <row r="531" spans="8:8">
      <c r="H531"/>
    </row>
    <row r="532" spans="8:8">
      <c r="H532"/>
    </row>
    <row r="533" spans="8:8">
      <c r="H533"/>
    </row>
    <row r="534" spans="8:8">
      <c r="H534"/>
    </row>
    <row r="535" spans="8:8">
      <c r="H535"/>
    </row>
    <row r="536" spans="8:8">
      <c r="H536"/>
    </row>
    <row r="537" spans="8:8">
      <c r="H537"/>
    </row>
    <row r="538" spans="8:8">
      <c r="H538"/>
    </row>
    <row r="539" spans="8:8">
      <c r="H539"/>
    </row>
    <row r="540" spans="8:8">
      <c r="H540"/>
    </row>
    <row r="541" spans="8:8">
      <c r="H541"/>
    </row>
    <row r="542" spans="8:8">
      <c r="H542"/>
    </row>
    <row r="543" spans="8:8">
      <c r="H543"/>
    </row>
    <row r="544" spans="8:8">
      <c r="H544"/>
    </row>
    <row r="545" spans="8:8">
      <c r="H545"/>
    </row>
    <row r="546" spans="8:8">
      <c r="H546"/>
    </row>
    <row r="547" spans="8:8">
      <c r="H547"/>
    </row>
    <row r="548" spans="8:8">
      <c r="H548"/>
    </row>
    <row r="549" spans="8:8">
      <c r="H549"/>
    </row>
    <row r="550" spans="8:8">
      <c r="H550"/>
    </row>
    <row r="551" spans="8:8">
      <c r="H551"/>
    </row>
    <row r="552" spans="8:8">
      <c r="H552"/>
    </row>
    <row r="553" spans="8:8">
      <c r="H553"/>
    </row>
    <row r="554" spans="8:8">
      <c r="H554"/>
    </row>
    <row r="555" spans="8:8">
      <c r="H555"/>
    </row>
    <row r="556" spans="8:8">
      <c r="H556"/>
    </row>
    <row r="557" spans="8:8">
      <c r="H557"/>
    </row>
    <row r="558" spans="8:8">
      <c r="H558"/>
    </row>
    <row r="559" spans="8:8">
      <c r="H559"/>
    </row>
    <row r="560" spans="8:8">
      <c r="H560"/>
    </row>
    <row r="561" spans="8:8">
      <c r="H561"/>
    </row>
    <row r="562" spans="8:8">
      <c r="H562"/>
    </row>
    <row r="563" spans="8:8">
      <c r="H563"/>
    </row>
    <row r="564" spans="8:8">
      <c r="H564"/>
    </row>
    <row r="565" spans="8:8">
      <c r="H565"/>
    </row>
    <row r="566" spans="8:8">
      <c r="H566"/>
    </row>
    <row r="567" spans="8:8">
      <c r="H567"/>
    </row>
    <row r="568" spans="8:8">
      <c r="H568"/>
    </row>
    <row r="569" spans="8:8">
      <c r="H569"/>
    </row>
    <row r="570" spans="8:8">
      <c r="H570"/>
    </row>
    <row r="571" spans="8:8">
      <c r="H571"/>
    </row>
    <row r="572" spans="8:8">
      <c r="H572"/>
    </row>
    <row r="573" spans="8:8">
      <c r="H573"/>
    </row>
    <row r="574" spans="8:8">
      <c r="H574"/>
    </row>
    <row r="575" spans="8:8">
      <c r="H575"/>
    </row>
    <row r="576" spans="8:8">
      <c r="H576"/>
    </row>
    <row r="577" spans="8:8">
      <c r="H577"/>
    </row>
    <row r="578" spans="8:8">
      <c r="H578"/>
    </row>
    <row r="579" spans="8:8">
      <c r="H579"/>
    </row>
    <row r="580" spans="8:8">
      <c r="H580"/>
    </row>
    <row r="581" spans="8:8">
      <c r="H581"/>
    </row>
    <row r="582" spans="8:8">
      <c r="H582"/>
    </row>
    <row r="583" spans="8:8">
      <c r="H583"/>
    </row>
    <row r="584" spans="8:8">
      <c r="H584"/>
    </row>
    <row r="585" spans="8:8">
      <c r="H585"/>
    </row>
    <row r="586" spans="8:8">
      <c r="H586"/>
    </row>
    <row r="587" spans="8:8">
      <c r="H587"/>
    </row>
    <row r="588" spans="8:8">
      <c r="H588"/>
    </row>
    <row r="589" spans="8:8">
      <c r="H589"/>
    </row>
    <row r="590" spans="8:8">
      <c r="H590"/>
    </row>
    <row r="591" spans="8:8">
      <c r="H591"/>
    </row>
    <row r="592" spans="8:8">
      <c r="H592"/>
    </row>
    <row r="593" spans="8:8">
      <c r="H593"/>
    </row>
    <row r="594" spans="8:8">
      <c r="H594"/>
    </row>
    <row r="595" spans="8:8">
      <c r="H595"/>
    </row>
    <row r="596" spans="8:8">
      <c r="H596"/>
    </row>
    <row r="597" spans="8:8">
      <c r="H597"/>
    </row>
    <row r="598" spans="8:8">
      <c r="H598"/>
    </row>
    <row r="599" spans="8:8">
      <c r="H599"/>
    </row>
    <row r="600" spans="8:8">
      <c r="H600"/>
    </row>
    <row r="601" spans="8:8">
      <c r="H601"/>
    </row>
    <row r="602" spans="8:8">
      <c r="H602"/>
    </row>
    <row r="603" spans="8:8">
      <c r="H603"/>
    </row>
    <row r="604" spans="8:8">
      <c r="H604"/>
    </row>
    <row r="605" spans="8:8">
      <c r="H605"/>
    </row>
    <row r="606" spans="8:8">
      <c r="H606"/>
    </row>
    <row r="607" spans="8:8">
      <c r="H607"/>
    </row>
    <row r="608" spans="8:8">
      <c r="H608"/>
    </row>
    <row r="609" spans="8:8">
      <c r="H609"/>
    </row>
    <row r="610" spans="8:8">
      <c r="H610"/>
    </row>
    <row r="611" spans="8:8">
      <c r="H611"/>
    </row>
    <row r="612" spans="8:8">
      <c r="H612"/>
    </row>
    <row r="613" spans="8:8">
      <c r="H613"/>
    </row>
    <row r="614" spans="8:8">
      <c r="H614"/>
    </row>
    <row r="615" spans="8:8">
      <c r="H615"/>
    </row>
    <row r="616" spans="8:8">
      <c r="H616"/>
    </row>
    <row r="617" spans="8:8">
      <c r="H617"/>
    </row>
    <row r="618" spans="8:8">
      <c r="H618"/>
    </row>
    <row r="619" spans="8:8">
      <c r="H619"/>
    </row>
    <row r="620" spans="8:8">
      <c r="H620"/>
    </row>
    <row r="621" spans="8:8">
      <c r="H621"/>
    </row>
    <row r="622" spans="8:8">
      <c r="H622"/>
    </row>
    <row r="623" spans="8:8">
      <c r="H623"/>
    </row>
    <row r="624" spans="8:8">
      <c r="H624"/>
    </row>
    <row r="625" spans="8:8">
      <c r="H625"/>
    </row>
    <row r="626" spans="8:8">
      <c r="H626"/>
    </row>
    <row r="627" spans="8:8">
      <c r="H627"/>
    </row>
    <row r="628" spans="8:8">
      <c r="H628"/>
    </row>
    <row r="629" spans="8:8">
      <c r="H629"/>
    </row>
    <row r="630" spans="8:8">
      <c r="H630"/>
    </row>
    <row r="631" spans="8:8">
      <c r="H631"/>
    </row>
    <row r="632" spans="8:8">
      <c r="H632"/>
    </row>
    <row r="633" spans="8:8">
      <c r="H633"/>
    </row>
    <row r="634" spans="8:8">
      <c r="H634"/>
    </row>
    <row r="635" spans="8:8">
      <c r="H635"/>
    </row>
    <row r="636" spans="8:8">
      <c r="H636"/>
    </row>
    <row r="637" spans="8:8">
      <c r="H637"/>
    </row>
    <row r="638" spans="8:8">
      <c r="H638"/>
    </row>
    <row r="639" spans="8:8">
      <c r="H639"/>
    </row>
    <row r="640" spans="8:8">
      <c r="H640"/>
    </row>
    <row r="641" spans="8:8">
      <c r="H641"/>
    </row>
    <row r="642" spans="8:8">
      <c r="H642"/>
    </row>
    <row r="643" spans="8:8">
      <c r="H643"/>
    </row>
    <row r="644" spans="8:8">
      <c r="H644"/>
    </row>
    <row r="645" spans="8:8">
      <c r="H645"/>
    </row>
    <row r="646" spans="8:8">
      <c r="H646"/>
    </row>
    <row r="647" spans="8:8">
      <c r="H647"/>
    </row>
    <row r="648" spans="8:8">
      <c r="H648"/>
    </row>
    <row r="649" spans="8:8">
      <c r="H649"/>
    </row>
    <row r="650" spans="8:8">
      <c r="H650"/>
    </row>
    <row r="651" spans="8:8">
      <c r="H651"/>
    </row>
    <row r="652" spans="8:8">
      <c r="H652"/>
    </row>
    <row r="653" spans="8:8">
      <c r="H653"/>
    </row>
    <row r="654" spans="8:8">
      <c r="H654"/>
    </row>
    <row r="655" spans="8:8">
      <c r="H655"/>
    </row>
    <row r="656" spans="8:8">
      <c r="H656"/>
    </row>
    <row r="657" spans="8:8">
      <c r="H657"/>
    </row>
    <row r="658" spans="8:8">
      <c r="H658"/>
    </row>
    <row r="659" spans="8:8">
      <c r="H659"/>
    </row>
    <row r="660" spans="8:8">
      <c r="H660"/>
    </row>
    <row r="661" spans="8:8">
      <c r="H661"/>
    </row>
    <row r="662" spans="8:8">
      <c r="H662"/>
    </row>
    <row r="663" spans="8:8">
      <c r="H663"/>
    </row>
    <row r="664" spans="8:8">
      <c r="H664"/>
    </row>
    <row r="665" spans="8:8">
      <c r="H665"/>
    </row>
    <row r="666" spans="8:8">
      <c r="H666"/>
    </row>
    <row r="667" spans="8:8">
      <c r="H667"/>
    </row>
    <row r="668" spans="8:8">
      <c r="H668"/>
    </row>
    <row r="669" spans="8:8">
      <c r="H669"/>
    </row>
    <row r="670" spans="8:8">
      <c r="H670"/>
    </row>
    <row r="671" spans="8:8">
      <c r="H671"/>
    </row>
    <row r="672" spans="8:8">
      <c r="H672"/>
    </row>
    <row r="673" spans="8:8">
      <c r="H673"/>
    </row>
    <row r="674" spans="8:8">
      <c r="H674"/>
    </row>
    <row r="675" spans="8:8">
      <c r="H675"/>
    </row>
    <row r="676" spans="8:8">
      <c r="H676"/>
    </row>
    <row r="677" spans="8:8">
      <c r="H677"/>
    </row>
    <row r="678" spans="8:8">
      <c r="H678"/>
    </row>
    <row r="679" spans="8:8">
      <c r="H679"/>
    </row>
    <row r="680" spans="8:8">
      <c r="H680"/>
    </row>
    <row r="681" spans="8:8">
      <c r="H681"/>
    </row>
    <row r="682" spans="8:8">
      <c r="H682"/>
    </row>
    <row r="683" spans="8:8">
      <c r="H683"/>
    </row>
    <row r="684" spans="8:8">
      <c r="H684"/>
    </row>
    <row r="685" spans="8:8">
      <c r="H685"/>
    </row>
    <row r="686" spans="8:8">
      <c r="H686"/>
    </row>
    <row r="687" spans="8:8">
      <c r="H687"/>
    </row>
    <row r="688" spans="8:8">
      <c r="H688"/>
    </row>
    <row r="689" spans="8:8">
      <c r="H689"/>
    </row>
    <row r="690" spans="8:8">
      <c r="H690"/>
    </row>
    <row r="691" spans="8:8">
      <c r="H691"/>
    </row>
    <row r="692" spans="8:8">
      <c r="H692"/>
    </row>
    <row r="693" spans="8:8">
      <c r="H693"/>
    </row>
    <row r="694" spans="8:8">
      <c r="H694"/>
    </row>
    <row r="695" spans="8:8">
      <c r="H695"/>
    </row>
    <row r="696" spans="8:8">
      <c r="H696"/>
    </row>
    <row r="697" spans="8:8">
      <c r="H697"/>
    </row>
    <row r="698" spans="8:8">
      <c r="H698"/>
    </row>
    <row r="699" spans="8:8">
      <c r="H699"/>
    </row>
    <row r="700" spans="8:8">
      <c r="H700"/>
    </row>
    <row r="701" spans="8:8">
      <c r="H701"/>
    </row>
    <row r="702" spans="8:8">
      <c r="H702"/>
    </row>
    <row r="703" spans="8:8">
      <c r="H703"/>
    </row>
    <row r="704" spans="8:8">
      <c r="H704"/>
    </row>
    <row r="705" spans="8:8">
      <c r="H705"/>
    </row>
    <row r="706" spans="8:8">
      <c r="H706"/>
    </row>
    <row r="707" spans="8:8">
      <c r="H707"/>
    </row>
    <row r="708" spans="8:8">
      <c r="H708"/>
    </row>
    <row r="709" spans="8:8">
      <c r="H709"/>
    </row>
    <row r="710" spans="8:8">
      <c r="H710"/>
    </row>
    <row r="711" spans="8:8">
      <c r="H711"/>
    </row>
    <row r="712" spans="8:8">
      <c r="H712"/>
    </row>
    <row r="713" spans="8:8">
      <c r="H713"/>
    </row>
    <row r="714" spans="8:8">
      <c r="H714"/>
    </row>
    <row r="715" spans="8:8">
      <c r="H715"/>
    </row>
    <row r="716" spans="8:8">
      <c r="H716"/>
    </row>
    <row r="717" spans="8:8">
      <c r="H717"/>
    </row>
    <row r="718" spans="8:8">
      <c r="H718"/>
    </row>
    <row r="719" spans="8:8">
      <c r="H719"/>
    </row>
    <row r="720" spans="8:8">
      <c r="H720"/>
    </row>
    <row r="721" spans="8:8">
      <c r="H721"/>
    </row>
    <row r="722" spans="8:8">
      <c r="H722"/>
    </row>
    <row r="723" spans="8:8">
      <c r="H723"/>
    </row>
    <row r="724" spans="8:8">
      <c r="H724"/>
    </row>
    <row r="725" spans="8:8">
      <c r="H725"/>
    </row>
    <row r="726" spans="8:8">
      <c r="H726"/>
    </row>
    <row r="727" spans="8:8">
      <c r="H727"/>
    </row>
    <row r="728" spans="8:8">
      <c r="H728"/>
    </row>
    <row r="729" spans="8:8">
      <c r="H729"/>
    </row>
    <row r="730" spans="8:8">
      <c r="H730"/>
    </row>
    <row r="731" spans="8:8">
      <c r="H731"/>
    </row>
    <row r="732" spans="8:8">
      <c r="H732"/>
    </row>
    <row r="733" spans="8:8">
      <c r="H733"/>
    </row>
    <row r="734" spans="8:8">
      <c r="H734"/>
    </row>
    <row r="735" spans="8:8">
      <c r="H735"/>
    </row>
    <row r="736" spans="8:8">
      <c r="H736"/>
    </row>
    <row r="737" spans="8:8">
      <c r="H737"/>
    </row>
    <row r="738" spans="8:8">
      <c r="H738"/>
    </row>
    <row r="739" spans="8:8">
      <c r="H739"/>
    </row>
    <row r="740" spans="8:8">
      <c r="H740"/>
    </row>
    <row r="741" spans="8:8">
      <c r="H741"/>
    </row>
    <row r="742" spans="8:8">
      <c r="H742"/>
    </row>
    <row r="743" spans="8:8">
      <c r="H743"/>
    </row>
    <row r="744" spans="8:8">
      <c r="H744"/>
    </row>
    <row r="745" spans="8:8">
      <c r="H745"/>
    </row>
    <row r="746" spans="8:8">
      <c r="H746"/>
    </row>
    <row r="747" spans="8:8">
      <c r="H747"/>
    </row>
    <row r="748" spans="8:8">
      <c r="H748"/>
    </row>
    <row r="749" spans="8:8">
      <c r="H749"/>
    </row>
    <row r="750" spans="8:8">
      <c r="H750"/>
    </row>
    <row r="751" spans="8:8">
      <c r="H751"/>
    </row>
    <row r="752" spans="8:8">
      <c r="H752"/>
    </row>
    <row r="753" spans="8:8">
      <c r="H753"/>
    </row>
    <row r="754" spans="8:8">
      <c r="H754"/>
    </row>
    <row r="755" spans="8:8">
      <c r="H755"/>
    </row>
    <row r="756" spans="8:8">
      <c r="H756"/>
    </row>
    <row r="757" spans="8:8">
      <c r="H757"/>
    </row>
    <row r="758" spans="8:8">
      <c r="H758"/>
    </row>
    <row r="759" spans="8:8">
      <c r="H759"/>
    </row>
    <row r="760" spans="8:8">
      <c r="H760"/>
    </row>
    <row r="761" spans="8:8">
      <c r="H761"/>
    </row>
    <row r="762" spans="8:8">
      <c r="H762"/>
    </row>
    <row r="763" spans="8:8">
      <c r="H763"/>
    </row>
    <row r="764" spans="8:8">
      <c r="H764"/>
    </row>
    <row r="765" spans="8:8">
      <c r="H765"/>
    </row>
    <row r="766" spans="8:8">
      <c r="H766"/>
    </row>
    <row r="767" spans="8:8">
      <c r="H767"/>
    </row>
    <row r="768" spans="8:8">
      <c r="H768"/>
    </row>
    <row r="769" spans="8:8">
      <c r="H769"/>
    </row>
    <row r="770" spans="8:8">
      <c r="H770"/>
    </row>
    <row r="771" spans="8:8">
      <c r="H771"/>
    </row>
    <row r="772" spans="8:8">
      <c r="H772"/>
    </row>
    <row r="773" spans="8:8">
      <c r="H773"/>
    </row>
    <row r="774" spans="8:8">
      <c r="H774"/>
    </row>
    <row r="775" spans="8:8">
      <c r="H775"/>
    </row>
    <row r="776" spans="8:8">
      <c r="H776"/>
    </row>
    <row r="777" spans="8:8">
      <c r="H777"/>
    </row>
    <row r="778" spans="8:8">
      <c r="H778"/>
    </row>
    <row r="779" spans="8:8">
      <c r="H779"/>
    </row>
    <row r="780" spans="8:8">
      <c r="H780"/>
    </row>
    <row r="781" spans="8:8">
      <c r="H781"/>
    </row>
    <row r="782" spans="8:8">
      <c r="H782"/>
    </row>
    <row r="783" spans="8:8">
      <c r="H783"/>
    </row>
    <row r="784" spans="8:8">
      <c r="H784"/>
    </row>
    <row r="785" spans="8:8">
      <c r="H785"/>
    </row>
    <row r="786" spans="8:8">
      <c r="H786"/>
    </row>
    <row r="787" spans="8:8">
      <c r="H787"/>
    </row>
    <row r="788" spans="8:8">
      <c r="H788"/>
    </row>
    <row r="789" spans="8:8">
      <c r="H789"/>
    </row>
    <row r="790" spans="8:8">
      <c r="H790"/>
    </row>
    <row r="791" spans="8:8">
      <c r="H791"/>
    </row>
    <row r="792" spans="8:8">
      <c r="H792"/>
    </row>
    <row r="793" spans="8:8">
      <c r="H793"/>
    </row>
    <row r="794" spans="8:8">
      <c r="H794"/>
    </row>
    <row r="795" spans="8:8">
      <c r="H795"/>
    </row>
    <row r="796" spans="8:8">
      <c r="H796"/>
    </row>
    <row r="797" spans="8:8">
      <c r="H797"/>
    </row>
    <row r="798" spans="8:8">
      <c r="H798"/>
    </row>
    <row r="799" spans="8:8">
      <c r="H799"/>
    </row>
    <row r="800" spans="8:8">
      <c r="H800"/>
    </row>
    <row r="801" spans="8:8">
      <c r="H801"/>
    </row>
    <row r="802" spans="8:8">
      <c r="H802"/>
    </row>
    <row r="803" spans="8:8">
      <c r="H803"/>
    </row>
    <row r="804" spans="8:8">
      <c r="H804"/>
    </row>
    <row r="805" spans="8:8">
      <c r="H805"/>
    </row>
    <row r="806" spans="8:8">
      <c r="H806"/>
    </row>
    <row r="807" spans="8:8">
      <c r="H807"/>
    </row>
    <row r="808" spans="8:8">
      <c r="H808"/>
    </row>
    <row r="809" spans="8:8">
      <c r="H809"/>
    </row>
    <row r="810" spans="8:8">
      <c r="H810"/>
    </row>
    <row r="811" spans="8:8">
      <c r="H811"/>
    </row>
    <row r="812" spans="8:8">
      <c r="H812"/>
    </row>
    <row r="813" spans="8:8">
      <c r="H813"/>
    </row>
    <row r="814" spans="8:8">
      <c r="H814"/>
    </row>
    <row r="815" spans="8:8">
      <c r="H815"/>
    </row>
    <row r="816" spans="8:8">
      <c r="H816"/>
    </row>
    <row r="817" spans="8:8">
      <c r="H817"/>
    </row>
    <row r="818" spans="8:8">
      <c r="H818"/>
    </row>
    <row r="819" spans="8:8">
      <c r="H819"/>
    </row>
    <row r="820" spans="8:8">
      <c r="H820"/>
    </row>
    <row r="821" spans="8:8">
      <c r="H821"/>
    </row>
    <row r="822" spans="8:8">
      <c r="H822"/>
    </row>
    <row r="823" spans="8:8">
      <c r="H823"/>
    </row>
    <row r="824" spans="8:8">
      <c r="H824"/>
    </row>
    <row r="825" spans="8:8">
      <c r="H825"/>
    </row>
    <row r="826" spans="8:8">
      <c r="H826"/>
    </row>
    <row r="827" spans="8:8">
      <c r="H827"/>
    </row>
    <row r="828" spans="8:8">
      <c r="H828"/>
    </row>
    <row r="829" spans="8:8">
      <c r="H829"/>
    </row>
    <row r="830" spans="8:8">
      <c r="H830"/>
    </row>
    <row r="831" spans="8:8">
      <c r="H831"/>
    </row>
    <row r="832" spans="8:8">
      <c r="H832"/>
    </row>
    <row r="833" spans="8:8">
      <c r="H833"/>
    </row>
    <row r="834" spans="8:8">
      <c r="H834"/>
    </row>
    <row r="835" spans="8:8">
      <c r="H835"/>
    </row>
    <row r="836" spans="8:8">
      <c r="H836"/>
    </row>
    <row r="837" spans="8:8">
      <c r="H837"/>
    </row>
    <row r="838" spans="8:8">
      <c r="H838"/>
    </row>
    <row r="839" spans="8:8">
      <c r="H839"/>
    </row>
    <row r="840" spans="8:8">
      <c r="H840"/>
    </row>
    <row r="841" spans="8:8">
      <c r="H841"/>
    </row>
    <row r="842" spans="8:8">
      <c r="H842"/>
    </row>
    <row r="843" spans="8:8">
      <c r="H843"/>
    </row>
    <row r="844" spans="8:8">
      <c r="H844"/>
    </row>
    <row r="845" spans="8:8">
      <c r="H845"/>
    </row>
    <row r="846" spans="8:8">
      <c r="H846"/>
    </row>
    <row r="847" spans="8:8">
      <c r="H847"/>
    </row>
    <row r="848" spans="8:8">
      <c r="H848"/>
    </row>
    <row r="849" spans="8:8">
      <c r="H849"/>
    </row>
    <row r="850" spans="8:8">
      <c r="H850"/>
    </row>
    <row r="851" spans="8:8">
      <c r="H851"/>
    </row>
    <row r="852" spans="8:8">
      <c r="H852"/>
    </row>
    <row r="853" spans="8:8">
      <c r="H853"/>
    </row>
    <row r="854" spans="8:8">
      <c r="H854"/>
    </row>
    <row r="855" spans="8:8">
      <c r="H855"/>
    </row>
    <row r="856" spans="8:8">
      <c r="H856"/>
    </row>
    <row r="857" spans="8:8">
      <c r="H857"/>
    </row>
    <row r="858" spans="8:8">
      <c r="H858"/>
    </row>
    <row r="859" spans="8:8">
      <c r="H859"/>
    </row>
    <row r="860" spans="8:8">
      <c r="H860"/>
    </row>
    <row r="861" spans="8:8">
      <c r="H861"/>
    </row>
    <row r="862" spans="8:8">
      <c r="H862"/>
    </row>
    <row r="863" spans="8:8">
      <c r="H863"/>
    </row>
    <row r="864" spans="8:8">
      <c r="H864"/>
    </row>
    <row r="865" spans="8:8">
      <c r="H865"/>
    </row>
    <row r="866" spans="8:8">
      <c r="H866"/>
    </row>
    <row r="867" spans="8:8">
      <c r="H867"/>
    </row>
    <row r="868" spans="8:8">
      <c r="H868"/>
    </row>
    <row r="869" spans="8:8">
      <c r="H869"/>
    </row>
    <row r="870" spans="8:8">
      <c r="H870"/>
    </row>
    <row r="871" spans="8:8">
      <c r="H871"/>
    </row>
    <row r="872" spans="8:8">
      <c r="H872"/>
    </row>
    <row r="873" spans="8:8">
      <c r="H873"/>
    </row>
    <row r="874" spans="8:8">
      <c r="H874"/>
    </row>
    <row r="875" spans="8:8">
      <c r="H875"/>
    </row>
    <row r="876" spans="8:8">
      <c r="H876"/>
    </row>
    <row r="877" spans="8:8">
      <c r="H877"/>
    </row>
    <row r="878" spans="8:8">
      <c r="H878"/>
    </row>
    <row r="879" spans="8:8">
      <c r="H879"/>
    </row>
    <row r="880" spans="8:8">
      <c r="H880"/>
    </row>
    <row r="881" spans="8:8">
      <c r="H881"/>
    </row>
    <row r="882" spans="8:8">
      <c r="H882"/>
    </row>
    <row r="883" spans="8:8">
      <c r="H883"/>
    </row>
    <row r="884" spans="8:8">
      <c r="H884"/>
    </row>
    <row r="885" spans="8:8">
      <c r="H885"/>
    </row>
    <row r="886" spans="8:8">
      <c r="H886"/>
    </row>
    <row r="887" spans="8:8">
      <c r="H887"/>
    </row>
    <row r="888" spans="8:8">
      <c r="H888"/>
    </row>
    <row r="889" spans="8:8">
      <c r="H889"/>
    </row>
    <row r="890" spans="8:8">
      <c r="H890"/>
    </row>
    <row r="891" spans="8:8">
      <c r="H891"/>
    </row>
    <row r="892" spans="8:8">
      <c r="H892"/>
    </row>
    <row r="893" spans="8:8">
      <c r="H893"/>
    </row>
    <row r="894" spans="8:8">
      <c r="H894"/>
    </row>
    <row r="895" spans="8:8">
      <c r="H895"/>
    </row>
    <row r="896" spans="8:8">
      <c r="H896"/>
    </row>
    <row r="897" spans="8:8">
      <c r="H897"/>
    </row>
    <row r="898" spans="8:8">
      <c r="H898"/>
    </row>
    <row r="899" spans="8:8">
      <c r="H899"/>
    </row>
    <row r="900" spans="8:8">
      <c r="H900"/>
    </row>
    <row r="901" spans="8:8">
      <c r="H901"/>
    </row>
    <row r="902" spans="8:8">
      <c r="H902"/>
    </row>
    <row r="903" spans="8:8">
      <c r="H903"/>
    </row>
    <row r="904" spans="8:8">
      <c r="H904"/>
    </row>
    <row r="905" spans="8:8">
      <c r="H905"/>
    </row>
    <row r="906" spans="8:8">
      <c r="H906"/>
    </row>
    <row r="907" spans="8:8">
      <c r="H907"/>
    </row>
    <row r="908" spans="8:8">
      <c r="H908"/>
    </row>
    <row r="909" spans="8:8">
      <c r="H909"/>
    </row>
    <row r="910" spans="8:8">
      <c r="H910"/>
    </row>
    <row r="911" spans="8:8">
      <c r="H911"/>
    </row>
    <row r="912" spans="8:8">
      <c r="H912"/>
    </row>
    <row r="913" spans="8:8">
      <c r="H913"/>
    </row>
    <row r="914" spans="8:8">
      <c r="H914"/>
    </row>
    <row r="915" spans="8:8">
      <c r="H915"/>
    </row>
    <row r="916" spans="8:8">
      <c r="H916"/>
    </row>
    <row r="917" spans="8:8">
      <c r="H917"/>
    </row>
    <row r="918" spans="8:8">
      <c r="H918"/>
    </row>
    <row r="919" spans="8:8">
      <c r="H919"/>
    </row>
    <row r="920" spans="8:8">
      <c r="H920"/>
    </row>
    <row r="921" spans="8:8">
      <c r="H921"/>
    </row>
    <row r="922" spans="8:8">
      <c r="H922"/>
    </row>
    <row r="923" spans="8:8">
      <c r="H923"/>
    </row>
    <row r="924" spans="8:8">
      <c r="H924"/>
    </row>
    <row r="925" spans="8:8">
      <c r="H925"/>
    </row>
    <row r="926" spans="8:8">
      <c r="H926"/>
    </row>
    <row r="927" spans="8:8">
      <c r="H927"/>
    </row>
    <row r="928" spans="8:8">
      <c r="H928"/>
    </row>
    <row r="929" spans="8:8">
      <c r="H929"/>
    </row>
    <row r="930" spans="8:8">
      <c r="H930"/>
    </row>
    <row r="931" spans="8:8">
      <c r="H931"/>
    </row>
    <row r="932" spans="8:8">
      <c r="H932"/>
    </row>
    <row r="933" spans="8:8">
      <c r="H933"/>
    </row>
    <row r="934" spans="8:8">
      <c r="H934"/>
    </row>
    <row r="935" spans="8:8">
      <c r="H935"/>
    </row>
    <row r="936" spans="8:8">
      <c r="H936"/>
    </row>
    <row r="937" spans="8:8">
      <c r="H937"/>
    </row>
    <row r="938" spans="8:8">
      <c r="H938"/>
    </row>
    <row r="939" spans="8:8">
      <c r="H939"/>
    </row>
    <row r="940" spans="8:8">
      <c r="H940"/>
    </row>
  </sheetData>
  <mergeCells count="2">
    <mergeCell ref="B1:G1"/>
    <mergeCell ref="J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MAIN</vt:lpstr>
      <vt:lpstr>RAD</vt:lpstr>
      <vt:lpstr>CHROM</vt:lpstr>
      <vt:lpstr>BIO</vt:lpstr>
      <vt:lpstr>TM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 Jacquemin</dc:creator>
  <cp:lastModifiedBy>Denis JACQUEMIN</cp:lastModifiedBy>
  <dcterms:created xsi:type="dcterms:W3CDTF">2019-11-16T11:43:01Z</dcterms:created>
  <dcterms:modified xsi:type="dcterms:W3CDTF">2025-05-21T08:23:30Z</dcterms:modified>
</cp:coreProperties>
</file>